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defaultThemeVersion="166925"/>
  <xr:revisionPtr revIDLastSave="0" documentId="13_ncr:1_{42FD95E3-A132-406B-BD22-FCAB16EAE188}" xr6:coauthVersionLast="47" xr6:coauthVersionMax="47" xr10:uidLastSave="{00000000-0000-0000-0000-000000000000}"/>
  <bookViews>
    <workbookView xWindow="-108" yWindow="-108" windowWidth="23256" windowHeight="12576" xr2:uid="{DD5F0757-3AFC-4D79-8CBA-378D8210156E}"/>
  </bookViews>
  <sheets>
    <sheet name="Popis operacija_OPULJP_31122023"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055" i="2" l="1"/>
  <c r="S4055" i="2"/>
  <c r="G4055" i="2" a="1"/>
  <c r="G4055" i="2" s="1"/>
  <c r="E4055" i="2" a="1"/>
  <c r="E4055" i="2" s="1"/>
  <c r="A4055" i="2"/>
  <c r="Y4054" i="2"/>
  <c r="Z4054" i="2" s="1"/>
  <c r="X4054" i="2"/>
  <c r="V4054" i="2"/>
  <c r="T4054" i="2"/>
  <c r="Q4054" i="2"/>
  <c r="R4054" i="2" s="1"/>
  <c r="P4054" i="2"/>
  <c r="J4054" i="2"/>
  <c r="Y4053" i="2"/>
  <c r="X4053" i="2"/>
  <c r="V4053" i="2"/>
  <c r="T4053" i="2"/>
  <c r="Q4053" i="2"/>
  <c r="R4053" i="2" s="1"/>
  <c r="O4053" i="2"/>
  <c r="P4053" i="2" s="1"/>
  <c r="J4053" i="2"/>
  <c r="Y4052" i="2"/>
  <c r="X4052" i="2"/>
  <c r="V4052" i="2"/>
  <c r="T4052" i="2"/>
  <c r="Q4052" i="2"/>
  <c r="R4052" i="2" s="1"/>
  <c r="O4052" i="2"/>
  <c r="P4052" i="2" s="1"/>
  <c r="J4052" i="2"/>
  <c r="Y4051" i="2"/>
  <c r="X4051" i="2"/>
  <c r="V4051" i="2"/>
  <c r="T4051" i="2"/>
  <c r="Q4051" i="2"/>
  <c r="R4051" i="2" s="1"/>
  <c r="O4051" i="2"/>
  <c r="P4051" i="2" s="1"/>
  <c r="J4051" i="2"/>
  <c r="Y4050" i="2"/>
  <c r="X4050" i="2"/>
  <c r="V4050" i="2"/>
  <c r="T4050" i="2"/>
  <c r="Q4050" i="2"/>
  <c r="R4050" i="2" s="1"/>
  <c r="O4050" i="2"/>
  <c r="P4050" i="2" s="1"/>
  <c r="J4050" i="2"/>
  <c r="Y4049" i="2"/>
  <c r="X4049" i="2"/>
  <c r="V4049" i="2"/>
  <c r="T4049" i="2"/>
  <c r="Q4049" i="2"/>
  <c r="R4049" i="2" s="1"/>
  <c r="O4049" i="2"/>
  <c r="P4049" i="2" s="1"/>
  <c r="J4049" i="2"/>
  <c r="Y4048" i="2"/>
  <c r="X4048" i="2"/>
  <c r="V4048" i="2"/>
  <c r="T4048" i="2"/>
  <c r="Q4048" i="2"/>
  <c r="R4048" i="2" s="1"/>
  <c r="O4048" i="2"/>
  <c r="P4048" i="2" s="1"/>
  <c r="J4048" i="2"/>
  <c r="Y4047" i="2"/>
  <c r="X4047" i="2"/>
  <c r="V4047" i="2"/>
  <c r="T4047" i="2"/>
  <c r="Q4047" i="2"/>
  <c r="R4047" i="2" s="1"/>
  <c r="O4047" i="2"/>
  <c r="P4047" i="2" s="1"/>
  <c r="J4047" i="2"/>
  <c r="Y4046" i="2"/>
  <c r="X4046" i="2"/>
  <c r="V4046" i="2"/>
  <c r="T4046" i="2"/>
  <c r="Q4046" i="2"/>
  <c r="R4046" i="2" s="1"/>
  <c r="O4046" i="2"/>
  <c r="P4046" i="2" s="1"/>
  <c r="J4046" i="2"/>
  <c r="Y4045" i="2"/>
  <c r="Z4045" i="2" s="1"/>
  <c r="X4045" i="2"/>
  <c r="V4045" i="2"/>
  <c r="T4045" i="2"/>
  <c r="Q4045" i="2"/>
  <c r="R4045" i="2" s="1"/>
  <c r="O4045" i="2"/>
  <c r="P4045" i="2" s="1"/>
  <c r="J4045" i="2"/>
  <c r="Y4044" i="2"/>
  <c r="X4044" i="2"/>
  <c r="V4044" i="2"/>
  <c r="T4044" i="2"/>
  <c r="Q4044" i="2"/>
  <c r="R4044" i="2" s="1"/>
  <c r="O4044" i="2"/>
  <c r="P4044" i="2" s="1"/>
  <c r="J4044" i="2"/>
  <c r="Y4043" i="2"/>
  <c r="X4043" i="2"/>
  <c r="V4043" i="2"/>
  <c r="T4043" i="2"/>
  <c r="Q4043" i="2"/>
  <c r="R4043" i="2" s="1"/>
  <c r="O4043" i="2"/>
  <c r="P4043" i="2" s="1"/>
  <c r="J4043" i="2"/>
  <c r="Y4042" i="2"/>
  <c r="Z4042" i="2" s="1"/>
  <c r="X4042" i="2"/>
  <c r="V4042" i="2"/>
  <c r="T4042" i="2"/>
  <c r="Q4042" i="2"/>
  <c r="R4042" i="2" s="1"/>
  <c r="O4042" i="2"/>
  <c r="P4042" i="2" s="1"/>
  <c r="J4042" i="2"/>
  <c r="Y4041" i="2"/>
  <c r="X4041" i="2"/>
  <c r="V4041" i="2"/>
  <c r="T4041" i="2"/>
  <c r="Q4041" i="2"/>
  <c r="R4041" i="2" s="1"/>
  <c r="O4041" i="2"/>
  <c r="P4041" i="2" s="1"/>
  <c r="J4041" i="2"/>
  <c r="Y4040" i="2"/>
  <c r="X4040" i="2"/>
  <c r="V4040" i="2"/>
  <c r="T4040" i="2"/>
  <c r="Q4040" i="2"/>
  <c r="R4040" i="2" s="1"/>
  <c r="O4040" i="2"/>
  <c r="P4040" i="2" s="1"/>
  <c r="J4040" i="2"/>
  <c r="Y4039" i="2"/>
  <c r="Z4039" i="2" s="1"/>
  <c r="X4039" i="2"/>
  <c r="V4039" i="2"/>
  <c r="T4039" i="2"/>
  <c r="Q4039" i="2"/>
  <c r="R4039" i="2" s="1"/>
  <c r="O4039" i="2"/>
  <c r="P4039" i="2" s="1"/>
  <c r="J4039" i="2"/>
  <c r="Y4038" i="2"/>
  <c r="X4038" i="2"/>
  <c r="V4038" i="2"/>
  <c r="T4038" i="2"/>
  <c r="Q4038" i="2"/>
  <c r="R4038" i="2" s="1"/>
  <c r="O4038" i="2"/>
  <c r="P4038" i="2" s="1"/>
  <c r="J4038" i="2"/>
  <c r="Y4037" i="2"/>
  <c r="X4037" i="2"/>
  <c r="V4037" i="2"/>
  <c r="T4037" i="2"/>
  <c r="Q4037" i="2"/>
  <c r="R4037" i="2" s="1"/>
  <c r="O4037" i="2"/>
  <c r="P4037" i="2" s="1"/>
  <c r="J4037" i="2"/>
  <c r="Y4036" i="2"/>
  <c r="X4036" i="2"/>
  <c r="V4036" i="2"/>
  <c r="T4036" i="2"/>
  <c r="Q4036" i="2"/>
  <c r="R4036" i="2" s="1"/>
  <c r="O4036" i="2"/>
  <c r="P4036" i="2" s="1"/>
  <c r="J4036" i="2"/>
  <c r="Y4035" i="2"/>
  <c r="X4035" i="2"/>
  <c r="V4035" i="2"/>
  <c r="T4035" i="2"/>
  <c r="Q4035" i="2"/>
  <c r="R4035" i="2" s="1"/>
  <c r="O4035" i="2"/>
  <c r="P4035" i="2" s="1"/>
  <c r="J4035" i="2"/>
  <c r="Y4034" i="2"/>
  <c r="X4034" i="2"/>
  <c r="V4034" i="2"/>
  <c r="T4034" i="2"/>
  <c r="Q4034" i="2"/>
  <c r="R4034" i="2" s="1"/>
  <c r="O4034" i="2"/>
  <c r="P4034" i="2" s="1"/>
  <c r="J4034" i="2"/>
  <c r="Y4033" i="2"/>
  <c r="X4033" i="2"/>
  <c r="V4033" i="2"/>
  <c r="T4033" i="2"/>
  <c r="Q4033" i="2"/>
  <c r="R4033" i="2" s="1"/>
  <c r="O4033" i="2"/>
  <c r="P4033" i="2" s="1"/>
  <c r="J4033" i="2"/>
  <c r="Z4032" i="2"/>
  <c r="X4032" i="2"/>
  <c r="V4032" i="2"/>
  <c r="T4032" i="2"/>
  <c r="Q4032" i="2"/>
  <c r="R4032" i="2" s="1"/>
  <c r="O4032" i="2"/>
  <c r="P4032" i="2" s="1"/>
  <c r="J4032" i="2"/>
  <c r="Y4031" i="2"/>
  <c r="Z4031" i="2" s="1"/>
  <c r="X4031" i="2"/>
  <c r="V4031" i="2"/>
  <c r="T4031" i="2"/>
  <c r="Q4031" i="2"/>
  <c r="R4031" i="2" s="1"/>
  <c r="O4031" i="2"/>
  <c r="P4031" i="2" s="1"/>
  <c r="J4031" i="2"/>
  <c r="Y4030" i="2"/>
  <c r="X4030" i="2"/>
  <c r="V4030" i="2"/>
  <c r="T4030" i="2"/>
  <c r="Q4030" i="2"/>
  <c r="R4030" i="2" s="1"/>
  <c r="O4030" i="2"/>
  <c r="P4030" i="2" s="1"/>
  <c r="J4030" i="2"/>
  <c r="Y4029" i="2"/>
  <c r="Z4029" i="2" s="1"/>
  <c r="X4029" i="2"/>
  <c r="V4029" i="2"/>
  <c r="T4029" i="2"/>
  <c r="Q4029" i="2"/>
  <c r="R4029" i="2" s="1"/>
  <c r="O4029" i="2"/>
  <c r="P4029" i="2" s="1"/>
  <c r="J4029" i="2"/>
  <c r="Y4028" i="2"/>
  <c r="X4028" i="2"/>
  <c r="V4028" i="2"/>
  <c r="T4028" i="2"/>
  <c r="Q4028" i="2"/>
  <c r="R4028" i="2" s="1"/>
  <c r="O4028" i="2"/>
  <c r="P4028" i="2" s="1"/>
  <c r="J4028" i="2"/>
  <c r="Y4027" i="2"/>
  <c r="X4027" i="2"/>
  <c r="V4027" i="2"/>
  <c r="T4027" i="2"/>
  <c r="Q4027" i="2"/>
  <c r="R4027" i="2" s="1"/>
  <c r="O4027" i="2"/>
  <c r="P4027" i="2" s="1"/>
  <c r="J4027" i="2"/>
  <c r="Y4026" i="2"/>
  <c r="Z4026" i="2" s="1"/>
  <c r="X4026" i="2"/>
  <c r="V4026" i="2"/>
  <c r="T4026" i="2"/>
  <c r="Q4026" i="2"/>
  <c r="R4026" i="2" s="1"/>
  <c r="O4026" i="2"/>
  <c r="P4026" i="2" s="1"/>
  <c r="J4026" i="2"/>
  <c r="Y4025" i="2"/>
  <c r="X4025" i="2"/>
  <c r="V4025" i="2"/>
  <c r="T4025" i="2"/>
  <c r="Q4025" i="2"/>
  <c r="R4025" i="2" s="1"/>
  <c r="O4025" i="2"/>
  <c r="P4025" i="2" s="1"/>
  <c r="J4025" i="2"/>
  <c r="Y4024" i="2"/>
  <c r="X4024" i="2"/>
  <c r="V4024" i="2"/>
  <c r="T4024" i="2"/>
  <c r="Q4024" i="2"/>
  <c r="R4024" i="2" s="1"/>
  <c r="O4024" i="2"/>
  <c r="P4024" i="2" s="1"/>
  <c r="J4024" i="2"/>
  <c r="Y4023" i="2"/>
  <c r="X4023" i="2"/>
  <c r="V4023" i="2"/>
  <c r="T4023" i="2"/>
  <c r="Q4023" i="2"/>
  <c r="R4023" i="2" s="1"/>
  <c r="O4023" i="2"/>
  <c r="P4023" i="2" s="1"/>
  <c r="J4023" i="2"/>
  <c r="Y4022" i="2"/>
  <c r="X4022" i="2"/>
  <c r="V4022" i="2"/>
  <c r="T4022" i="2"/>
  <c r="Q4022" i="2"/>
  <c r="R4022" i="2" s="1"/>
  <c r="O4022" i="2"/>
  <c r="P4022" i="2" s="1"/>
  <c r="J4022" i="2"/>
  <c r="Y4021" i="2"/>
  <c r="X4021" i="2"/>
  <c r="V4021" i="2"/>
  <c r="T4021" i="2"/>
  <c r="Q4021" i="2"/>
  <c r="R4021" i="2" s="1"/>
  <c r="O4021" i="2"/>
  <c r="P4021" i="2" s="1"/>
  <c r="J4021" i="2"/>
  <c r="Y4020" i="2"/>
  <c r="Z4020" i="2" s="1"/>
  <c r="X4020" i="2"/>
  <c r="V4020" i="2"/>
  <c r="T4020" i="2"/>
  <c r="Q4020" i="2"/>
  <c r="R4020" i="2" s="1"/>
  <c r="O4020" i="2"/>
  <c r="P4020" i="2" s="1"/>
  <c r="J4020" i="2"/>
  <c r="Y4019" i="2"/>
  <c r="X4019" i="2"/>
  <c r="V4019" i="2"/>
  <c r="T4019" i="2"/>
  <c r="Q4019" i="2"/>
  <c r="R4019" i="2" s="1"/>
  <c r="O4019" i="2"/>
  <c r="P4019" i="2" s="1"/>
  <c r="J4019" i="2"/>
  <c r="Y4018" i="2"/>
  <c r="X4018" i="2"/>
  <c r="V4018" i="2"/>
  <c r="T4018" i="2"/>
  <c r="Q4018" i="2"/>
  <c r="R4018" i="2" s="1"/>
  <c r="O4018" i="2"/>
  <c r="P4018" i="2" s="1"/>
  <c r="J4018" i="2"/>
  <c r="Y4017" i="2"/>
  <c r="Z4017" i="2" s="1"/>
  <c r="X4017" i="2"/>
  <c r="V4017" i="2"/>
  <c r="T4017" i="2"/>
  <c r="Q4017" i="2"/>
  <c r="R4017" i="2" s="1"/>
  <c r="O4017" i="2"/>
  <c r="P4017" i="2" s="1"/>
  <c r="J4017" i="2"/>
  <c r="Y4016" i="2"/>
  <c r="X4016" i="2"/>
  <c r="V4016" i="2"/>
  <c r="T4016" i="2"/>
  <c r="Q4016" i="2"/>
  <c r="R4016" i="2" s="1"/>
  <c r="O4016" i="2"/>
  <c r="P4016" i="2" s="1"/>
  <c r="J4016" i="2"/>
  <c r="Y4015" i="2"/>
  <c r="X4015" i="2"/>
  <c r="V4015" i="2"/>
  <c r="T4015" i="2"/>
  <c r="Q4015" i="2"/>
  <c r="R4015" i="2" s="1"/>
  <c r="O4015" i="2"/>
  <c r="P4015" i="2" s="1"/>
  <c r="J4015" i="2"/>
  <c r="Y4014" i="2"/>
  <c r="X4014" i="2"/>
  <c r="V4014" i="2"/>
  <c r="T4014" i="2"/>
  <c r="Q4014" i="2"/>
  <c r="R4014" i="2" s="1"/>
  <c r="O4014" i="2"/>
  <c r="P4014" i="2" s="1"/>
  <c r="J4014" i="2"/>
  <c r="Y4013" i="2"/>
  <c r="X4013" i="2"/>
  <c r="V4013" i="2"/>
  <c r="T4013" i="2"/>
  <c r="Q4013" i="2"/>
  <c r="R4013" i="2" s="1"/>
  <c r="O4013" i="2"/>
  <c r="P4013" i="2" s="1"/>
  <c r="J4013" i="2"/>
  <c r="Y4012" i="2"/>
  <c r="Z4012" i="2" s="1"/>
  <c r="X4012" i="2"/>
  <c r="V4012" i="2"/>
  <c r="T4012" i="2"/>
  <c r="Q4012" i="2"/>
  <c r="R4012" i="2" s="1"/>
  <c r="O4012" i="2"/>
  <c r="P4012" i="2" s="1"/>
  <c r="J4012" i="2"/>
  <c r="Z4011" i="2"/>
  <c r="X4011" i="2"/>
  <c r="V4011" i="2"/>
  <c r="T4011" i="2"/>
  <c r="Q4011" i="2"/>
  <c r="R4011" i="2" s="1"/>
  <c r="O4011" i="2"/>
  <c r="P4011" i="2" s="1"/>
  <c r="J4011" i="2"/>
  <c r="Y4010" i="2"/>
  <c r="X4010" i="2"/>
  <c r="V4010" i="2"/>
  <c r="T4010" i="2"/>
  <c r="Q4010" i="2"/>
  <c r="R4010" i="2" s="1"/>
  <c r="O4010" i="2"/>
  <c r="P4010" i="2" s="1"/>
  <c r="J4010" i="2"/>
  <c r="Y4009" i="2"/>
  <c r="Z4009" i="2" s="1"/>
  <c r="X4009" i="2"/>
  <c r="V4009" i="2"/>
  <c r="T4009" i="2"/>
  <c r="Q4009" i="2"/>
  <c r="R4009" i="2" s="1"/>
  <c r="O4009" i="2"/>
  <c r="P4009" i="2" s="1"/>
  <c r="J4009" i="2"/>
  <c r="Y4008" i="2"/>
  <c r="X4008" i="2"/>
  <c r="V4008" i="2"/>
  <c r="T4008" i="2"/>
  <c r="Q4008" i="2"/>
  <c r="R4008" i="2" s="1"/>
  <c r="O4008" i="2"/>
  <c r="P4008" i="2" s="1"/>
  <c r="J4008" i="2"/>
  <c r="Y4007" i="2"/>
  <c r="X4007" i="2"/>
  <c r="V4007" i="2"/>
  <c r="T4007" i="2"/>
  <c r="Q4007" i="2"/>
  <c r="R4007" i="2" s="1"/>
  <c r="O4007" i="2"/>
  <c r="P4007" i="2" s="1"/>
  <c r="J4007" i="2"/>
  <c r="Y4006" i="2"/>
  <c r="Z4006" i="2" s="1"/>
  <c r="X4006" i="2"/>
  <c r="V4006" i="2"/>
  <c r="T4006" i="2"/>
  <c r="Q4006" i="2"/>
  <c r="R4006" i="2" s="1"/>
  <c r="O4006" i="2"/>
  <c r="P4006" i="2" s="1"/>
  <c r="J4006" i="2"/>
  <c r="Y4005" i="2"/>
  <c r="X4005" i="2"/>
  <c r="V4005" i="2"/>
  <c r="T4005" i="2"/>
  <c r="Q4005" i="2"/>
  <c r="R4005" i="2" s="1"/>
  <c r="O4005" i="2"/>
  <c r="P4005" i="2" s="1"/>
  <c r="J4005" i="2"/>
  <c r="Y4004" i="2"/>
  <c r="X4004" i="2"/>
  <c r="V4004" i="2"/>
  <c r="T4004" i="2"/>
  <c r="Q4004" i="2"/>
  <c r="R4004" i="2" s="1"/>
  <c r="O4004" i="2"/>
  <c r="P4004" i="2" s="1"/>
  <c r="J4004" i="2"/>
  <c r="Y4003" i="2"/>
  <c r="X4003" i="2"/>
  <c r="V4003" i="2"/>
  <c r="T4003" i="2"/>
  <c r="Q4003" i="2"/>
  <c r="R4003" i="2" s="1"/>
  <c r="O4003" i="2"/>
  <c r="P4003" i="2" s="1"/>
  <c r="J4003" i="2"/>
  <c r="Y4002" i="2"/>
  <c r="X4002" i="2"/>
  <c r="V4002" i="2"/>
  <c r="T4002" i="2"/>
  <c r="Q4002" i="2"/>
  <c r="R4002" i="2" s="1"/>
  <c r="O4002" i="2"/>
  <c r="P4002" i="2" s="1"/>
  <c r="J4002" i="2"/>
  <c r="Y4001" i="2"/>
  <c r="X4001" i="2"/>
  <c r="V4001" i="2"/>
  <c r="T4001" i="2"/>
  <c r="Q4001" i="2"/>
  <c r="R4001" i="2" s="1"/>
  <c r="O4001" i="2"/>
  <c r="P4001" i="2" s="1"/>
  <c r="J4001" i="2"/>
  <c r="Z4000" i="2"/>
  <c r="X4000" i="2"/>
  <c r="V4000" i="2"/>
  <c r="T4000" i="2"/>
  <c r="Q4000" i="2"/>
  <c r="R4000" i="2" s="1"/>
  <c r="O4000" i="2"/>
  <c r="P4000" i="2" s="1"/>
  <c r="J4000" i="2"/>
  <c r="Y3999" i="2"/>
  <c r="X3999" i="2"/>
  <c r="V3999" i="2"/>
  <c r="T3999" i="2"/>
  <c r="Q3999" i="2"/>
  <c r="R3999" i="2" s="1"/>
  <c r="O3999" i="2"/>
  <c r="P3999" i="2" s="1"/>
  <c r="J3999" i="2"/>
  <c r="Y3998" i="2"/>
  <c r="Z3998" i="2" s="1"/>
  <c r="X3998" i="2"/>
  <c r="V3998" i="2"/>
  <c r="T3998" i="2"/>
  <c r="Q3998" i="2"/>
  <c r="R3998" i="2" s="1"/>
  <c r="O3998" i="2"/>
  <c r="P3998" i="2" s="1"/>
  <c r="J3998" i="2"/>
  <c r="Y3997" i="2"/>
  <c r="Z3997" i="2" s="1"/>
  <c r="X3997" i="2"/>
  <c r="V3997" i="2"/>
  <c r="T3997" i="2"/>
  <c r="Q3997" i="2"/>
  <c r="R3997" i="2" s="1"/>
  <c r="O3997" i="2"/>
  <c r="P3997" i="2" s="1"/>
  <c r="J3997" i="2"/>
  <c r="Y3996" i="2"/>
  <c r="X3996" i="2"/>
  <c r="V3996" i="2"/>
  <c r="T3996" i="2"/>
  <c r="Q3996" i="2"/>
  <c r="R3996" i="2" s="1"/>
  <c r="O3996" i="2"/>
  <c r="P3996" i="2" s="1"/>
  <c r="J3996" i="2"/>
  <c r="Y3995" i="2"/>
  <c r="X3995" i="2"/>
  <c r="V3995" i="2"/>
  <c r="T3995" i="2"/>
  <c r="Q3995" i="2"/>
  <c r="R3995" i="2" s="1"/>
  <c r="O3995" i="2"/>
  <c r="P3995" i="2" s="1"/>
  <c r="J3995" i="2"/>
  <c r="Y3994" i="2"/>
  <c r="Z3994" i="2" s="1"/>
  <c r="X3994" i="2"/>
  <c r="V3994" i="2"/>
  <c r="T3994" i="2"/>
  <c r="Q3994" i="2"/>
  <c r="R3994" i="2" s="1"/>
  <c r="O3994" i="2"/>
  <c r="P3994" i="2" s="1"/>
  <c r="J3994" i="2"/>
  <c r="Y3993" i="2"/>
  <c r="X3993" i="2"/>
  <c r="V3993" i="2"/>
  <c r="T3993" i="2"/>
  <c r="Q3993" i="2"/>
  <c r="R3993" i="2" s="1"/>
  <c r="O3993" i="2"/>
  <c r="P3993" i="2" s="1"/>
  <c r="J3993" i="2"/>
  <c r="Y3992" i="2"/>
  <c r="X3992" i="2"/>
  <c r="V3992" i="2"/>
  <c r="T3992" i="2"/>
  <c r="Q3992" i="2"/>
  <c r="R3992" i="2" s="1"/>
  <c r="O3992" i="2"/>
  <c r="P3992" i="2" s="1"/>
  <c r="J3992" i="2"/>
  <c r="Y3991" i="2"/>
  <c r="X3991" i="2"/>
  <c r="V3991" i="2"/>
  <c r="T3991" i="2"/>
  <c r="Q3991" i="2"/>
  <c r="R3991" i="2" s="1"/>
  <c r="O3991" i="2"/>
  <c r="P3991" i="2" s="1"/>
  <c r="J3991" i="2"/>
  <c r="Y3990" i="2"/>
  <c r="Z3990" i="2" s="1"/>
  <c r="X3990" i="2"/>
  <c r="V3990" i="2"/>
  <c r="T3990" i="2"/>
  <c r="Q3990" i="2"/>
  <c r="R3990" i="2" s="1"/>
  <c r="O3990" i="2"/>
  <c r="P3990" i="2" s="1"/>
  <c r="J3990" i="2"/>
  <c r="Y3989" i="2"/>
  <c r="X3989" i="2"/>
  <c r="V3989" i="2"/>
  <c r="T3989" i="2"/>
  <c r="Q3989" i="2"/>
  <c r="R3989" i="2" s="1"/>
  <c r="O3989" i="2"/>
  <c r="P3989" i="2" s="1"/>
  <c r="J3989" i="2"/>
  <c r="Y3988" i="2"/>
  <c r="X3988" i="2"/>
  <c r="V3988" i="2"/>
  <c r="T3988" i="2"/>
  <c r="Q3988" i="2"/>
  <c r="R3988" i="2" s="1"/>
  <c r="O3988" i="2"/>
  <c r="P3988" i="2" s="1"/>
  <c r="J3988" i="2"/>
  <c r="Y3987" i="2"/>
  <c r="X3987" i="2"/>
  <c r="V3987" i="2"/>
  <c r="T3987" i="2"/>
  <c r="Q3987" i="2"/>
  <c r="R3987" i="2" s="1"/>
  <c r="O3987" i="2"/>
  <c r="P3987" i="2" s="1"/>
  <c r="J3987" i="2"/>
  <c r="Y3986" i="2"/>
  <c r="Z3986" i="2" s="1"/>
  <c r="X3986" i="2"/>
  <c r="V3986" i="2"/>
  <c r="T3986" i="2"/>
  <c r="Q3986" i="2"/>
  <c r="R3986" i="2" s="1"/>
  <c r="O3986" i="2"/>
  <c r="P3986" i="2" s="1"/>
  <c r="J3986" i="2"/>
  <c r="Y3985" i="2"/>
  <c r="X3985" i="2"/>
  <c r="V3985" i="2"/>
  <c r="T3985" i="2"/>
  <c r="Q3985" i="2"/>
  <c r="R3985" i="2" s="1"/>
  <c r="O3985" i="2"/>
  <c r="P3985" i="2" s="1"/>
  <c r="J3985" i="2"/>
  <c r="Y3984" i="2"/>
  <c r="X3984" i="2"/>
  <c r="V3984" i="2"/>
  <c r="T3984" i="2"/>
  <c r="Q3984" i="2"/>
  <c r="R3984" i="2" s="1"/>
  <c r="O3984" i="2"/>
  <c r="P3984" i="2" s="1"/>
  <c r="J3984" i="2"/>
  <c r="Y3983" i="2"/>
  <c r="X3983" i="2"/>
  <c r="V3983" i="2"/>
  <c r="T3983" i="2"/>
  <c r="Q3983" i="2"/>
  <c r="R3983" i="2" s="1"/>
  <c r="O3983" i="2"/>
  <c r="P3983" i="2" s="1"/>
  <c r="J3983" i="2"/>
  <c r="Y3982" i="2"/>
  <c r="Z3982" i="2" s="1"/>
  <c r="X3982" i="2"/>
  <c r="V3982" i="2"/>
  <c r="T3982" i="2"/>
  <c r="Q3982" i="2"/>
  <c r="R3982" i="2" s="1"/>
  <c r="O3982" i="2"/>
  <c r="P3982" i="2" s="1"/>
  <c r="J3982" i="2"/>
  <c r="Y3981" i="2"/>
  <c r="X3981" i="2"/>
  <c r="V3981" i="2"/>
  <c r="T3981" i="2"/>
  <c r="Q3981" i="2"/>
  <c r="R3981" i="2" s="1"/>
  <c r="O3981" i="2"/>
  <c r="P3981" i="2" s="1"/>
  <c r="J3981" i="2"/>
  <c r="Y3980" i="2"/>
  <c r="Z3980" i="2" s="1"/>
  <c r="X3980" i="2"/>
  <c r="V3980" i="2"/>
  <c r="T3980" i="2"/>
  <c r="Q3980" i="2"/>
  <c r="R3980" i="2" s="1"/>
  <c r="O3980" i="2"/>
  <c r="P3980" i="2" s="1"/>
  <c r="J3980" i="2"/>
  <c r="Y3979" i="2"/>
  <c r="Z3979" i="2" s="1"/>
  <c r="X3979" i="2"/>
  <c r="V3979" i="2"/>
  <c r="T3979" i="2"/>
  <c r="Q3979" i="2"/>
  <c r="R3979" i="2" s="1"/>
  <c r="O3979" i="2"/>
  <c r="P3979" i="2" s="1"/>
  <c r="J3979" i="2"/>
  <c r="Y3978" i="2"/>
  <c r="X3978" i="2"/>
  <c r="V3978" i="2"/>
  <c r="T3978" i="2"/>
  <c r="Q3978" i="2"/>
  <c r="R3978" i="2" s="1"/>
  <c r="O3978" i="2"/>
  <c r="P3978" i="2" s="1"/>
  <c r="J3978" i="2"/>
  <c r="Y3977" i="2"/>
  <c r="X3977" i="2"/>
  <c r="V3977" i="2"/>
  <c r="T3977" i="2"/>
  <c r="Q3977" i="2"/>
  <c r="R3977" i="2" s="1"/>
  <c r="O3977" i="2"/>
  <c r="P3977" i="2" s="1"/>
  <c r="J3977" i="2"/>
  <c r="Y3976" i="2"/>
  <c r="X3976" i="2"/>
  <c r="V3976" i="2"/>
  <c r="T3976" i="2"/>
  <c r="Q3976" i="2"/>
  <c r="R3976" i="2" s="1"/>
  <c r="O3976" i="2"/>
  <c r="P3976" i="2" s="1"/>
  <c r="J3976" i="2"/>
  <c r="Y3975" i="2"/>
  <c r="X3975" i="2"/>
  <c r="V3975" i="2"/>
  <c r="T3975" i="2"/>
  <c r="Q3975" i="2"/>
  <c r="R3975" i="2" s="1"/>
  <c r="O3975" i="2"/>
  <c r="P3975" i="2" s="1"/>
  <c r="J3975" i="2"/>
  <c r="Y3974" i="2"/>
  <c r="X3974" i="2"/>
  <c r="V3974" i="2"/>
  <c r="T3974" i="2"/>
  <c r="Q3974" i="2"/>
  <c r="R3974" i="2" s="1"/>
  <c r="O3974" i="2"/>
  <c r="P3974" i="2" s="1"/>
  <c r="J3974" i="2"/>
  <c r="Y3973" i="2"/>
  <c r="X3973" i="2"/>
  <c r="V3973" i="2"/>
  <c r="T3973" i="2"/>
  <c r="Q3973" i="2"/>
  <c r="R3973" i="2" s="1"/>
  <c r="O3973" i="2"/>
  <c r="P3973" i="2" s="1"/>
  <c r="J3973" i="2"/>
  <c r="Y3972" i="2"/>
  <c r="X3972" i="2"/>
  <c r="V3972" i="2"/>
  <c r="T3972" i="2"/>
  <c r="Q3972" i="2"/>
  <c r="R3972" i="2" s="1"/>
  <c r="O3972" i="2"/>
  <c r="P3972" i="2" s="1"/>
  <c r="J3972" i="2"/>
  <c r="Y3971" i="2"/>
  <c r="Z3971" i="2" s="1"/>
  <c r="X3971" i="2"/>
  <c r="V3971" i="2"/>
  <c r="T3971" i="2"/>
  <c r="Q3971" i="2"/>
  <c r="R3971" i="2" s="1"/>
  <c r="O3971" i="2"/>
  <c r="P3971" i="2" s="1"/>
  <c r="J3971" i="2"/>
  <c r="Y3970" i="2"/>
  <c r="X3970" i="2"/>
  <c r="V3970" i="2"/>
  <c r="T3970" i="2"/>
  <c r="Q3970" i="2"/>
  <c r="R3970" i="2" s="1"/>
  <c r="O3970" i="2"/>
  <c r="P3970" i="2" s="1"/>
  <c r="J3970" i="2"/>
  <c r="Y3969" i="2"/>
  <c r="X3969" i="2"/>
  <c r="V3969" i="2"/>
  <c r="T3969" i="2"/>
  <c r="Q3969" i="2"/>
  <c r="R3969" i="2" s="1"/>
  <c r="O3969" i="2"/>
  <c r="P3969" i="2" s="1"/>
  <c r="J3969" i="2"/>
  <c r="Y3968" i="2"/>
  <c r="X3968" i="2"/>
  <c r="V3968" i="2"/>
  <c r="T3968" i="2"/>
  <c r="Q3968" i="2"/>
  <c r="R3968" i="2" s="1"/>
  <c r="O3968" i="2"/>
  <c r="P3968" i="2" s="1"/>
  <c r="J3968" i="2"/>
  <c r="Y3967" i="2"/>
  <c r="Z3967" i="2" s="1"/>
  <c r="X3967" i="2"/>
  <c r="V3967" i="2"/>
  <c r="T3967" i="2"/>
  <c r="Q3967" i="2"/>
  <c r="R3967" i="2" s="1"/>
  <c r="O3967" i="2"/>
  <c r="P3967" i="2" s="1"/>
  <c r="J3967" i="2"/>
  <c r="Y3966" i="2"/>
  <c r="X3966" i="2"/>
  <c r="V3966" i="2"/>
  <c r="T3966" i="2"/>
  <c r="Q3966" i="2"/>
  <c r="R3966" i="2" s="1"/>
  <c r="O3966" i="2"/>
  <c r="P3966" i="2" s="1"/>
  <c r="J3966" i="2"/>
  <c r="Y3965" i="2"/>
  <c r="X3965" i="2"/>
  <c r="V3965" i="2"/>
  <c r="T3965" i="2"/>
  <c r="Q3965" i="2"/>
  <c r="R3965" i="2" s="1"/>
  <c r="O3965" i="2"/>
  <c r="P3965" i="2" s="1"/>
  <c r="J3965" i="2"/>
  <c r="Y3964" i="2"/>
  <c r="X3964" i="2"/>
  <c r="V3964" i="2"/>
  <c r="T3964" i="2"/>
  <c r="Q3964" i="2"/>
  <c r="R3964" i="2" s="1"/>
  <c r="O3964" i="2"/>
  <c r="P3964" i="2" s="1"/>
  <c r="J3964" i="2"/>
  <c r="Y3963" i="2"/>
  <c r="X3963" i="2"/>
  <c r="V3963" i="2"/>
  <c r="T3963" i="2"/>
  <c r="Q3963" i="2"/>
  <c r="R3963" i="2" s="1"/>
  <c r="O3963" i="2"/>
  <c r="P3963" i="2" s="1"/>
  <c r="J3963" i="2"/>
  <c r="Y3962" i="2"/>
  <c r="X3962" i="2"/>
  <c r="V3962" i="2"/>
  <c r="T3962" i="2"/>
  <c r="Q3962" i="2"/>
  <c r="R3962" i="2" s="1"/>
  <c r="O3962" i="2"/>
  <c r="P3962" i="2" s="1"/>
  <c r="J3962" i="2"/>
  <c r="Y3961" i="2"/>
  <c r="X3961" i="2"/>
  <c r="V3961" i="2"/>
  <c r="T3961" i="2"/>
  <c r="Q3961" i="2"/>
  <c r="R3961" i="2" s="1"/>
  <c r="O3961" i="2"/>
  <c r="P3961" i="2" s="1"/>
  <c r="J3961" i="2"/>
  <c r="Y3960" i="2"/>
  <c r="X3960" i="2"/>
  <c r="V3960" i="2"/>
  <c r="T3960" i="2"/>
  <c r="Q3960" i="2"/>
  <c r="R3960" i="2" s="1"/>
  <c r="O3960" i="2"/>
  <c r="P3960" i="2" s="1"/>
  <c r="J3960" i="2"/>
  <c r="Y3959" i="2"/>
  <c r="X3959" i="2"/>
  <c r="V3959" i="2"/>
  <c r="T3959" i="2"/>
  <c r="Q3959" i="2"/>
  <c r="R3959" i="2" s="1"/>
  <c r="O3959" i="2"/>
  <c r="P3959" i="2" s="1"/>
  <c r="J3959" i="2"/>
  <c r="Y3958" i="2"/>
  <c r="X3958" i="2"/>
  <c r="V3958" i="2"/>
  <c r="T3958" i="2"/>
  <c r="Q3958" i="2"/>
  <c r="R3958" i="2" s="1"/>
  <c r="O3958" i="2"/>
  <c r="P3958" i="2" s="1"/>
  <c r="J3958" i="2"/>
  <c r="Y3957" i="2"/>
  <c r="X3957" i="2"/>
  <c r="V3957" i="2"/>
  <c r="T3957" i="2"/>
  <c r="Q3957" i="2"/>
  <c r="R3957" i="2" s="1"/>
  <c r="O3957" i="2"/>
  <c r="P3957" i="2" s="1"/>
  <c r="J3957" i="2"/>
  <c r="Y3956" i="2"/>
  <c r="X3956" i="2"/>
  <c r="V3956" i="2"/>
  <c r="T3956" i="2"/>
  <c r="Q3956" i="2"/>
  <c r="R3956" i="2" s="1"/>
  <c r="O3956" i="2"/>
  <c r="P3956" i="2" s="1"/>
  <c r="J3956" i="2"/>
  <c r="Y3955" i="2"/>
  <c r="Z3955" i="2" s="1"/>
  <c r="X3955" i="2"/>
  <c r="V3955" i="2"/>
  <c r="T3955" i="2"/>
  <c r="Q3955" i="2"/>
  <c r="R3955" i="2" s="1"/>
  <c r="O3955" i="2"/>
  <c r="P3955" i="2" s="1"/>
  <c r="J3955" i="2"/>
  <c r="Y3954" i="2"/>
  <c r="Z3954" i="2" s="1"/>
  <c r="X3954" i="2"/>
  <c r="V3954" i="2"/>
  <c r="T3954" i="2"/>
  <c r="Q3954" i="2"/>
  <c r="R3954" i="2" s="1"/>
  <c r="O3954" i="2"/>
  <c r="P3954" i="2" s="1"/>
  <c r="J3954" i="2"/>
  <c r="Y3953" i="2"/>
  <c r="X3953" i="2"/>
  <c r="V3953" i="2"/>
  <c r="T3953" i="2"/>
  <c r="Q3953" i="2"/>
  <c r="R3953" i="2" s="1"/>
  <c r="O3953" i="2"/>
  <c r="P3953" i="2" s="1"/>
  <c r="J3953" i="2"/>
  <c r="Y3952" i="2"/>
  <c r="X3952" i="2"/>
  <c r="V3952" i="2"/>
  <c r="T3952" i="2"/>
  <c r="Q3952" i="2"/>
  <c r="R3952" i="2" s="1"/>
  <c r="O3952" i="2"/>
  <c r="P3952" i="2" s="1"/>
  <c r="J3952" i="2"/>
  <c r="Y3951" i="2"/>
  <c r="Z3951" i="2" s="1"/>
  <c r="X3951" i="2"/>
  <c r="V3951" i="2"/>
  <c r="T3951" i="2"/>
  <c r="Q3951" i="2"/>
  <c r="R3951" i="2" s="1"/>
  <c r="O3951" i="2"/>
  <c r="P3951" i="2" s="1"/>
  <c r="J3951" i="2"/>
  <c r="Y3950" i="2"/>
  <c r="X3950" i="2"/>
  <c r="V3950" i="2"/>
  <c r="T3950" i="2"/>
  <c r="Q3950" i="2"/>
  <c r="R3950" i="2" s="1"/>
  <c r="O3950" i="2"/>
  <c r="P3950" i="2" s="1"/>
  <c r="J3950" i="2"/>
  <c r="Y3949" i="2"/>
  <c r="X3949" i="2"/>
  <c r="V3949" i="2"/>
  <c r="T3949" i="2"/>
  <c r="Q3949" i="2"/>
  <c r="R3949" i="2" s="1"/>
  <c r="O3949" i="2"/>
  <c r="P3949" i="2" s="1"/>
  <c r="J3949" i="2"/>
  <c r="Y3948" i="2"/>
  <c r="Z3948" i="2" s="1"/>
  <c r="X3948" i="2"/>
  <c r="V3948" i="2"/>
  <c r="T3948" i="2"/>
  <c r="Q3948" i="2"/>
  <c r="R3948" i="2" s="1"/>
  <c r="O3948" i="2"/>
  <c r="P3948" i="2" s="1"/>
  <c r="J3948" i="2"/>
  <c r="Y3947" i="2"/>
  <c r="X3947" i="2"/>
  <c r="V3947" i="2"/>
  <c r="T3947" i="2"/>
  <c r="Q3947" i="2"/>
  <c r="R3947" i="2" s="1"/>
  <c r="O3947" i="2"/>
  <c r="P3947" i="2" s="1"/>
  <c r="J3947" i="2"/>
  <c r="Y3946" i="2"/>
  <c r="X3946" i="2"/>
  <c r="V3946" i="2"/>
  <c r="T3946" i="2"/>
  <c r="Q3946" i="2"/>
  <c r="R3946" i="2" s="1"/>
  <c r="O3946" i="2"/>
  <c r="P3946" i="2" s="1"/>
  <c r="J3946" i="2"/>
  <c r="Y3945" i="2"/>
  <c r="X3945" i="2"/>
  <c r="V3945" i="2"/>
  <c r="T3945" i="2"/>
  <c r="Q3945" i="2"/>
  <c r="R3945" i="2" s="1"/>
  <c r="O3945" i="2"/>
  <c r="P3945" i="2" s="1"/>
  <c r="J3945" i="2"/>
  <c r="Y3944" i="2"/>
  <c r="X3944" i="2"/>
  <c r="V3944" i="2"/>
  <c r="T3944" i="2"/>
  <c r="Q3944" i="2"/>
  <c r="R3944" i="2" s="1"/>
  <c r="O3944" i="2"/>
  <c r="P3944" i="2" s="1"/>
  <c r="J3944" i="2"/>
  <c r="Y3943" i="2"/>
  <c r="Z3943" i="2" s="1"/>
  <c r="X3943" i="2"/>
  <c r="V3943" i="2"/>
  <c r="T3943" i="2"/>
  <c r="Q3943" i="2"/>
  <c r="R3943" i="2" s="1"/>
  <c r="O3943" i="2"/>
  <c r="P3943" i="2" s="1"/>
  <c r="J3943" i="2"/>
  <c r="Y3942" i="2"/>
  <c r="X3942" i="2"/>
  <c r="V3942" i="2"/>
  <c r="T3942" i="2"/>
  <c r="Q3942" i="2"/>
  <c r="R3942" i="2" s="1"/>
  <c r="O3942" i="2"/>
  <c r="P3942" i="2" s="1"/>
  <c r="J3942" i="2"/>
  <c r="Y3941" i="2"/>
  <c r="X3941" i="2"/>
  <c r="V3941" i="2"/>
  <c r="T3941" i="2"/>
  <c r="Q3941" i="2"/>
  <c r="R3941" i="2" s="1"/>
  <c r="O3941" i="2"/>
  <c r="P3941" i="2" s="1"/>
  <c r="J3941" i="2"/>
  <c r="Y3940" i="2"/>
  <c r="Z3940" i="2" s="1"/>
  <c r="X3940" i="2"/>
  <c r="V3940" i="2"/>
  <c r="T3940" i="2"/>
  <c r="Q3940" i="2"/>
  <c r="R3940" i="2" s="1"/>
  <c r="O3940" i="2"/>
  <c r="P3940" i="2" s="1"/>
  <c r="J3940" i="2"/>
  <c r="Y3939" i="2"/>
  <c r="X3939" i="2"/>
  <c r="V3939" i="2"/>
  <c r="T3939" i="2"/>
  <c r="Q3939" i="2"/>
  <c r="R3939" i="2" s="1"/>
  <c r="O3939" i="2"/>
  <c r="P3939" i="2" s="1"/>
  <c r="J3939" i="2"/>
  <c r="Y3938" i="2"/>
  <c r="X3938" i="2"/>
  <c r="V3938" i="2"/>
  <c r="T3938" i="2"/>
  <c r="Q3938" i="2"/>
  <c r="R3938" i="2" s="1"/>
  <c r="O3938" i="2"/>
  <c r="P3938" i="2" s="1"/>
  <c r="J3938" i="2"/>
  <c r="Y3937" i="2"/>
  <c r="X3937" i="2"/>
  <c r="V3937" i="2"/>
  <c r="T3937" i="2"/>
  <c r="Q3937" i="2"/>
  <c r="R3937" i="2" s="1"/>
  <c r="O3937" i="2"/>
  <c r="P3937" i="2" s="1"/>
  <c r="J3937" i="2"/>
  <c r="Y3936" i="2"/>
  <c r="X3936" i="2"/>
  <c r="V3936" i="2"/>
  <c r="T3936" i="2"/>
  <c r="Q3936" i="2"/>
  <c r="R3936" i="2" s="1"/>
  <c r="O3936" i="2"/>
  <c r="P3936" i="2" s="1"/>
  <c r="J3936" i="2"/>
  <c r="Y3935" i="2"/>
  <c r="X3935" i="2"/>
  <c r="V3935" i="2"/>
  <c r="T3935" i="2"/>
  <c r="Q3935" i="2"/>
  <c r="R3935" i="2" s="1"/>
  <c r="O3935" i="2"/>
  <c r="P3935" i="2" s="1"/>
  <c r="J3935" i="2"/>
  <c r="Y3934" i="2"/>
  <c r="X3934" i="2"/>
  <c r="V3934" i="2"/>
  <c r="T3934" i="2"/>
  <c r="Q3934" i="2"/>
  <c r="R3934" i="2" s="1"/>
  <c r="O3934" i="2"/>
  <c r="P3934" i="2" s="1"/>
  <c r="J3934" i="2"/>
  <c r="Y3933" i="2"/>
  <c r="X3933" i="2"/>
  <c r="V3933" i="2"/>
  <c r="T3933" i="2"/>
  <c r="Q3933" i="2"/>
  <c r="R3933" i="2" s="1"/>
  <c r="O3933" i="2"/>
  <c r="P3933" i="2" s="1"/>
  <c r="J3933" i="2"/>
  <c r="Y3932" i="2"/>
  <c r="Z3932" i="2" s="1"/>
  <c r="X3932" i="2"/>
  <c r="V3932" i="2"/>
  <c r="T3932" i="2"/>
  <c r="Q3932" i="2"/>
  <c r="R3932" i="2" s="1"/>
  <c r="O3932" i="2"/>
  <c r="P3932" i="2" s="1"/>
  <c r="J3932" i="2"/>
  <c r="Y3931" i="2"/>
  <c r="X3931" i="2"/>
  <c r="V3931" i="2"/>
  <c r="T3931" i="2"/>
  <c r="Q3931" i="2"/>
  <c r="R3931" i="2" s="1"/>
  <c r="O3931" i="2"/>
  <c r="P3931" i="2" s="1"/>
  <c r="J3931" i="2"/>
  <c r="Y3930" i="2"/>
  <c r="X3930" i="2"/>
  <c r="V3930" i="2"/>
  <c r="T3930" i="2"/>
  <c r="Q3930" i="2"/>
  <c r="R3930" i="2" s="1"/>
  <c r="O3930" i="2"/>
  <c r="P3930" i="2" s="1"/>
  <c r="J3930" i="2"/>
  <c r="Y3929" i="2"/>
  <c r="X3929" i="2"/>
  <c r="V3929" i="2"/>
  <c r="T3929" i="2"/>
  <c r="Q3929" i="2"/>
  <c r="R3929" i="2" s="1"/>
  <c r="O3929" i="2"/>
  <c r="P3929" i="2" s="1"/>
  <c r="J3929" i="2"/>
  <c r="Y3928" i="2"/>
  <c r="X3928" i="2"/>
  <c r="V3928" i="2"/>
  <c r="T3928" i="2"/>
  <c r="Q3928" i="2"/>
  <c r="R3928" i="2" s="1"/>
  <c r="O3928" i="2"/>
  <c r="P3928" i="2" s="1"/>
  <c r="J3928" i="2"/>
  <c r="Y3927" i="2"/>
  <c r="X3927" i="2"/>
  <c r="V3927" i="2"/>
  <c r="T3927" i="2"/>
  <c r="Q3927" i="2"/>
  <c r="R3927" i="2" s="1"/>
  <c r="O3927" i="2"/>
  <c r="P3927" i="2" s="1"/>
  <c r="J3927" i="2"/>
  <c r="Y3926" i="2"/>
  <c r="Z3926" i="2" s="1"/>
  <c r="X3926" i="2"/>
  <c r="V3926" i="2"/>
  <c r="T3926" i="2"/>
  <c r="Q3926" i="2"/>
  <c r="R3926" i="2" s="1"/>
  <c r="O3926" i="2"/>
  <c r="P3926" i="2" s="1"/>
  <c r="J3926" i="2"/>
  <c r="Y3925" i="2"/>
  <c r="X3925" i="2"/>
  <c r="V3925" i="2"/>
  <c r="T3925" i="2"/>
  <c r="Q3925" i="2"/>
  <c r="R3925" i="2" s="1"/>
  <c r="O3925" i="2"/>
  <c r="P3925" i="2" s="1"/>
  <c r="J3925" i="2"/>
  <c r="Y3924" i="2"/>
  <c r="X3924" i="2"/>
  <c r="V3924" i="2"/>
  <c r="T3924" i="2"/>
  <c r="Q3924" i="2"/>
  <c r="R3924" i="2" s="1"/>
  <c r="O3924" i="2"/>
  <c r="P3924" i="2" s="1"/>
  <c r="J3924" i="2"/>
  <c r="Y3923" i="2"/>
  <c r="Z3923" i="2" s="1"/>
  <c r="X3923" i="2"/>
  <c r="V3923" i="2"/>
  <c r="T3923" i="2"/>
  <c r="Q3923" i="2"/>
  <c r="R3923" i="2" s="1"/>
  <c r="O3923" i="2"/>
  <c r="P3923" i="2" s="1"/>
  <c r="J3923" i="2"/>
  <c r="Y3922" i="2"/>
  <c r="X3922" i="2"/>
  <c r="V3922" i="2"/>
  <c r="T3922" i="2"/>
  <c r="Q3922" i="2"/>
  <c r="R3922" i="2" s="1"/>
  <c r="O3922" i="2"/>
  <c r="P3922" i="2" s="1"/>
  <c r="J3922" i="2"/>
  <c r="Y3921" i="2"/>
  <c r="X3921" i="2"/>
  <c r="V3921" i="2"/>
  <c r="T3921" i="2"/>
  <c r="Q3921" i="2"/>
  <c r="R3921" i="2" s="1"/>
  <c r="O3921" i="2"/>
  <c r="P3921" i="2" s="1"/>
  <c r="J3921" i="2"/>
  <c r="Y3920" i="2"/>
  <c r="X3920" i="2"/>
  <c r="V3920" i="2"/>
  <c r="T3920" i="2"/>
  <c r="Q3920" i="2"/>
  <c r="R3920" i="2" s="1"/>
  <c r="O3920" i="2"/>
  <c r="P3920" i="2" s="1"/>
  <c r="J3920" i="2"/>
  <c r="Y3919" i="2"/>
  <c r="X3919" i="2"/>
  <c r="V3919" i="2"/>
  <c r="T3919" i="2"/>
  <c r="Q3919" i="2"/>
  <c r="R3919" i="2" s="1"/>
  <c r="O3919" i="2"/>
  <c r="P3919" i="2" s="1"/>
  <c r="J3919" i="2"/>
  <c r="Y3918" i="2"/>
  <c r="X3918" i="2"/>
  <c r="V3918" i="2"/>
  <c r="T3918" i="2"/>
  <c r="Q3918" i="2"/>
  <c r="R3918" i="2" s="1"/>
  <c r="O3918" i="2"/>
  <c r="P3918" i="2" s="1"/>
  <c r="J3918" i="2"/>
  <c r="Y3917" i="2"/>
  <c r="Z3917" i="2" s="1"/>
  <c r="X3917" i="2"/>
  <c r="V3917" i="2"/>
  <c r="T3917" i="2"/>
  <c r="Q3917" i="2"/>
  <c r="R3917" i="2" s="1"/>
  <c r="O3917" i="2"/>
  <c r="P3917" i="2" s="1"/>
  <c r="J3917" i="2"/>
  <c r="Y3916" i="2"/>
  <c r="X3916" i="2"/>
  <c r="V3916" i="2"/>
  <c r="T3916" i="2"/>
  <c r="Q3916" i="2"/>
  <c r="R3916" i="2" s="1"/>
  <c r="O3916" i="2"/>
  <c r="P3916" i="2" s="1"/>
  <c r="J3916" i="2"/>
  <c r="Y3915" i="2"/>
  <c r="X3915" i="2"/>
  <c r="V3915" i="2"/>
  <c r="T3915" i="2"/>
  <c r="Q3915" i="2"/>
  <c r="R3915" i="2" s="1"/>
  <c r="O3915" i="2"/>
  <c r="P3915" i="2" s="1"/>
  <c r="J3915" i="2"/>
  <c r="Y3914" i="2"/>
  <c r="X3914" i="2"/>
  <c r="V3914" i="2"/>
  <c r="T3914" i="2"/>
  <c r="Q3914" i="2"/>
  <c r="R3914" i="2" s="1"/>
  <c r="O3914" i="2"/>
  <c r="P3914" i="2" s="1"/>
  <c r="J3914" i="2"/>
  <c r="Y3913" i="2"/>
  <c r="X3913" i="2"/>
  <c r="V3913" i="2"/>
  <c r="T3913" i="2"/>
  <c r="Q3913" i="2"/>
  <c r="R3913" i="2" s="1"/>
  <c r="O3913" i="2"/>
  <c r="P3913" i="2" s="1"/>
  <c r="J3913" i="2"/>
  <c r="Y3912" i="2"/>
  <c r="X3912" i="2"/>
  <c r="V3912" i="2"/>
  <c r="T3912" i="2"/>
  <c r="Q3912" i="2"/>
  <c r="R3912" i="2" s="1"/>
  <c r="O3912" i="2"/>
  <c r="P3912" i="2" s="1"/>
  <c r="J3912" i="2"/>
  <c r="Y3911" i="2"/>
  <c r="X3911" i="2"/>
  <c r="V3911" i="2"/>
  <c r="T3911" i="2"/>
  <c r="Q3911" i="2"/>
  <c r="R3911" i="2" s="1"/>
  <c r="O3911" i="2"/>
  <c r="P3911" i="2" s="1"/>
  <c r="J3911" i="2"/>
  <c r="Y3910" i="2"/>
  <c r="X3910" i="2"/>
  <c r="V3910" i="2"/>
  <c r="T3910" i="2"/>
  <c r="Q3910" i="2"/>
  <c r="R3910" i="2" s="1"/>
  <c r="O3910" i="2"/>
  <c r="P3910" i="2" s="1"/>
  <c r="J3910" i="2"/>
  <c r="Y3909" i="2"/>
  <c r="X3909" i="2"/>
  <c r="V3909" i="2"/>
  <c r="T3909" i="2"/>
  <c r="Q3909" i="2"/>
  <c r="R3909" i="2" s="1"/>
  <c r="O3909" i="2"/>
  <c r="P3909" i="2" s="1"/>
  <c r="J3909" i="2"/>
  <c r="Y3908" i="2"/>
  <c r="Z3908" i="2" s="1"/>
  <c r="X3908" i="2"/>
  <c r="V3908" i="2"/>
  <c r="T3908" i="2"/>
  <c r="Q3908" i="2"/>
  <c r="R3908" i="2" s="1"/>
  <c r="O3908" i="2"/>
  <c r="P3908" i="2" s="1"/>
  <c r="J3908" i="2"/>
  <c r="Y3907" i="2"/>
  <c r="X3907" i="2"/>
  <c r="V3907" i="2"/>
  <c r="T3907" i="2"/>
  <c r="Q3907" i="2"/>
  <c r="R3907" i="2" s="1"/>
  <c r="O3907" i="2"/>
  <c r="P3907" i="2" s="1"/>
  <c r="J3907" i="2"/>
  <c r="Y3906" i="2"/>
  <c r="X3906" i="2"/>
  <c r="V3906" i="2"/>
  <c r="T3906" i="2"/>
  <c r="Q3906" i="2"/>
  <c r="R3906" i="2" s="1"/>
  <c r="O3906" i="2"/>
  <c r="P3906" i="2" s="1"/>
  <c r="J3906" i="2"/>
  <c r="Y3905" i="2"/>
  <c r="X3905" i="2"/>
  <c r="V3905" i="2"/>
  <c r="T3905" i="2"/>
  <c r="Q3905" i="2"/>
  <c r="R3905" i="2" s="1"/>
  <c r="O3905" i="2"/>
  <c r="P3905" i="2" s="1"/>
  <c r="J3905" i="2"/>
  <c r="Y3904" i="2"/>
  <c r="X3904" i="2"/>
  <c r="V3904" i="2"/>
  <c r="T3904" i="2"/>
  <c r="Q3904" i="2"/>
  <c r="R3904" i="2" s="1"/>
  <c r="O3904" i="2"/>
  <c r="P3904" i="2" s="1"/>
  <c r="J3904" i="2"/>
  <c r="Y3903" i="2"/>
  <c r="X3903" i="2"/>
  <c r="V3903" i="2"/>
  <c r="T3903" i="2"/>
  <c r="Q3903" i="2"/>
  <c r="R3903" i="2" s="1"/>
  <c r="O3903" i="2"/>
  <c r="P3903" i="2" s="1"/>
  <c r="J3903" i="2"/>
  <c r="Y3902" i="2"/>
  <c r="X3902" i="2"/>
  <c r="V3902" i="2"/>
  <c r="T3902" i="2"/>
  <c r="Q3902" i="2"/>
  <c r="R3902" i="2" s="1"/>
  <c r="O3902" i="2"/>
  <c r="P3902" i="2" s="1"/>
  <c r="J3902" i="2"/>
  <c r="Y3901" i="2"/>
  <c r="Z3901" i="2" s="1"/>
  <c r="X3901" i="2"/>
  <c r="V3901" i="2"/>
  <c r="T3901" i="2"/>
  <c r="Q3901" i="2"/>
  <c r="R3901" i="2" s="1"/>
  <c r="O3901" i="2"/>
  <c r="P3901" i="2" s="1"/>
  <c r="J3901" i="2"/>
  <c r="Y3900" i="2"/>
  <c r="X3900" i="2"/>
  <c r="V3900" i="2"/>
  <c r="T3900" i="2"/>
  <c r="Q3900" i="2"/>
  <c r="R3900" i="2" s="1"/>
  <c r="O3900" i="2"/>
  <c r="P3900" i="2" s="1"/>
  <c r="J3900" i="2"/>
  <c r="Y3899" i="2"/>
  <c r="Z3899" i="2" s="1"/>
  <c r="X3899" i="2"/>
  <c r="V3899" i="2"/>
  <c r="T3899" i="2"/>
  <c r="Q3899" i="2"/>
  <c r="R3899" i="2" s="1"/>
  <c r="O3899" i="2"/>
  <c r="P3899" i="2" s="1"/>
  <c r="J3899" i="2"/>
  <c r="Y3898" i="2"/>
  <c r="Z3898" i="2" s="1"/>
  <c r="X3898" i="2"/>
  <c r="V3898" i="2"/>
  <c r="T3898" i="2"/>
  <c r="Q3898" i="2"/>
  <c r="R3898" i="2" s="1"/>
  <c r="O3898" i="2"/>
  <c r="P3898" i="2" s="1"/>
  <c r="J3898" i="2"/>
  <c r="Y3897" i="2"/>
  <c r="X3897" i="2"/>
  <c r="V3897" i="2"/>
  <c r="T3897" i="2"/>
  <c r="Q3897" i="2"/>
  <c r="R3897" i="2" s="1"/>
  <c r="O3897" i="2"/>
  <c r="P3897" i="2" s="1"/>
  <c r="J3897" i="2"/>
  <c r="Y3896" i="2"/>
  <c r="X3896" i="2"/>
  <c r="V3896" i="2"/>
  <c r="T3896" i="2"/>
  <c r="Q3896" i="2"/>
  <c r="R3896" i="2" s="1"/>
  <c r="O3896" i="2"/>
  <c r="P3896" i="2" s="1"/>
  <c r="J3896" i="2"/>
  <c r="Y3895" i="2"/>
  <c r="X3895" i="2"/>
  <c r="V3895" i="2"/>
  <c r="T3895" i="2"/>
  <c r="Q3895" i="2"/>
  <c r="R3895" i="2" s="1"/>
  <c r="O3895" i="2"/>
  <c r="P3895" i="2" s="1"/>
  <c r="J3895" i="2"/>
  <c r="Y3894" i="2"/>
  <c r="X3894" i="2"/>
  <c r="V3894" i="2"/>
  <c r="T3894" i="2"/>
  <c r="Q3894" i="2"/>
  <c r="R3894" i="2" s="1"/>
  <c r="O3894" i="2"/>
  <c r="P3894" i="2" s="1"/>
  <c r="J3894" i="2"/>
  <c r="Y3893" i="2"/>
  <c r="X3893" i="2"/>
  <c r="V3893" i="2"/>
  <c r="T3893" i="2"/>
  <c r="Q3893" i="2"/>
  <c r="R3893" i="2" s="1"/>
  <c r="O3893" i="2"/>
  <c r="P3893" i="2" s="1"/>
  <c r="J3893" i="2"/>
  <c r="Y3892" i="2"/>
  <c r="Z3892" i="2" s="1"/>
  <c r="X3892" i="2"/>
  <c r="V3892" i="2"/>
  <c r="T3892" i="2"/>
  <c r="Q3892" i="2"/>
  <c r="R3892" i="2" s="1"/>
  <c r="O3892" i="2"/>
  <c r="P3892" i="2" s="1"/>
  <c r="J3892" i="2"/>
  <c r="Y3891" i="2"/>
  <c r="X3891" i="2"/>
  <c r="V3891" i="2"/>
  <c r="T3891" i="2"/>
  <c r="Q3891" i="2"/>
  <c r="R3891" i="2" s="1"/>
  <c r="O3891" i="2"/>
  <c r="P3891" i="2" s="1"/>
  <c r="J3891" i="2"/>
  <c r="Y3890" i="2"/>
  <c r="Z3890" i="2" s="1"/>
  <c r="X3890" i="2"/>
  <c r="V3890" i="2"/>
  <c r="T3890" i="2"/>
  <c r="Q3890" i="2"/>
  <c r="R3890" i="2" s="1"/>
  <c r="O3890" i="2"/>
  <c r="P3890" i="2" s="1"/>
  <c r="J3890" i="2"/>
  <c r="Y3889" i="2"/>
  <c r="X3889" i="2"/>
  <c r="V3889" i="2"/>
  <c r="T3889" i="2"/>
  <c r="Q3889" i="2"/>
  <c r="R3889" i="2" s="1"/>
  <c r="O3889" i="2"/>
  <c r="P3889" i="2" s="1"/>
  <c r="J3889" i="2"/>
  <c r="Y3888" i="2"/>
  <c r="X3888" i="2"/>
  <c r="V3888" i="2"/>
  <c r="T3888" i="2"/>
  <c r="Q3888" i="2"/>
  <c r="R3888" i="2" s="1"/>
  <c r="O3888" i="2"/>
  <c r="P3888" i="2" s="1"/>
  <c r="J3888" i="2"/>
  <c r="Y3887" i="2"/>
  <c r="X3887" i="2"/>
  <c r="V3887" i="2"/>
  <c r="T3887" i="2"/>
  <c r="Q3887" i="2"/>
  <c r="R3887" i="2" s="1"/>
  <c r="O3887" i="2"/>
  <c r="P3887" i="2" s="1"/>
  <c r="J3887" i="2"/>
  <c r="Y3886" i="2"/>
  <c r="X3886" i="2"/>
  <c r="V3886" i="2"/>
  <c r="T3886" i="2"/>
  <c r="Q3886" i="2"/>
  <c r="R3886" i="2" s="1"/>
  <c r="O3886" i="2"/>
  <c r="P3886" i="2" s="1"/>
  <c r="J3886" i="2"/>
  <c r="Y3885" i="2"/>
  <c r="X3885" i="2"/>
  <c r="V3885" i="2"/>
  <c r="T3885" i="2"/>
  <c r="Q3885" i="2"/>
  <c r="R3885" i="2" s="1"/>
  <c r="O3885" i="2"/>
  <c r="P3885" i="2" s="1"/>
  <c r="J3885" i="2"/>
  <c r="Y3884" i="2"/>
  <c r="X3884" i="2"/>
  <c r="V3884" i="2"/>
  <c r="T3884" i="2"/>
  <c r="Q3884" i="2"/>
  <c r="R3884" i="2" s="1"/>
  <c r="O3884" i="2"/>
  <c r="P3884" i="2" s="1"/>
  <c r="J3884" i="2"/>
  <c r="Y3883" i="2"/>
  <c r="X3883" i="2"/>
  <c r="V3883" i="2"/>
  <c r="T3883" i="2"/>
  <c r="Q3883" i="2"/>
  <c r="R3883" i="2" s="1"/>
  <c r="O3883" i="2"/>
  <c r="P3883" i="2" s="1"/>
  <c r="J3883" i="2"/>
  <c r="Y3882" i="2"/>
  <c r="X3882" i="2"/>
  <c r="V3882" i="2"/>
  <c r="T3882" i="2"/>
  <c r="Q3882" i="2"/>
  <c r="R3882" i="2" s="1"/>
  <c r="O3882" i="2"/>
  <c r="P3882" i="2" s="1"/>
  <c r="J3882" i="2"/>
  <c r="Y3881" i="2"/>
  <c r="X3881" i="2"/>
  <c r="V3881" i="2"/>
  <c r="T3881" i="2"/>
  <c r="Q3881" i="2"/>
  <c r="R3881" i="2" s="1"/>
  <c r="O3881" i="2"/>
  <c r="P3881" i="2" s="1"/>
  <c r="J3881" i="2"/>
  <c r="Y3880" i="2"/>
  <c r="X3880" i="2"/>
  <c r="V3880" i="2"/>
  <c r="T3880" i="2"/>
  <c r="Q3880" i="2"/>
  <c r="R3880" i="2" s="1"/>
  <c r="O3880" i="2"/>
  <c r="P3880" i="2" s="1"/>
  <c r="J3880" i="2"/>
  <c r="Y3879" i="2"/>
  <c r="X3879" i="2"/>
  <c r="V3879" i="2"/>
  <c r="T3879" i="2"/>
  <c r="Q3879" i="2"/>
  <c r="R3879" i="2" s="1"/>
  <c r="O3879" i="2"/>
  <c r="P3879" i="2" s="1"/>
  <c r="J3879" i="2"/>
  <c r="Y3878" i="2"/>
  <c r="X3878" i="2"/>
  <c r="V3878" i="2"/>
  <c r="T3878" i="2"/>
  <c r="Q3878" i="2"/>
  <c r="R3878" i="2" s="1"/>
  <c r="O3878" i="2"/>
  <c r="P3878" i="2" s="1"/>
  <c r="J3878" i="2"/>
  <c r="Y3877" i="2"/>
  <c r="Z3877" i="2" s="1"/>
  <c r="X3877" i="2"/>
  <c r="V3877" i="2"/>
  <c r="T3877" i="2"/>
  <c r="Q3877" i="2"/>
  <c r="R3877" i="2" s="1"/>
  <c r="O3877" i="2"/>
  <c r="P3877" i="2" s="1"/>
  <c r="J3877" i="2"/>
  <c r="Y3876" i="2"/>
  <c r="X3876" i="2"/>
  <c r="V3876" i="2"/>
  <c r="T3876" i="2"/>
  <c r="Q3876" i="2"/>
  <c r="R3876" i="2" s="1"/>
  <c r="O3876" i="2"/>
  <c r="P3876" i="2" s="1"/>
  <c r="J3876" i="2"/>
  <c r="Y3875" i="2"/>
  <c r="X3875" i="2"/>
  <c r="V3875" i="2"/>
  <c r="T3875" i="2"/>
  <c r="Q3875" i="2"/>
  <c r="R3875" i="2" s="1"/>
  <c r="O3875" i="2"/>
  <c r="P3875" i="2" s="1"/>
  <c r="J3875" i="2"/>
  <c r="Y3874" i="2"/>
  <c r="X3874" i="2"/>
  <c r="V3874" i="2"/>
  <c r="T3874" i="2"/>
  <c r="Q3874" i="2"/>
  <c r="R3874" i="2" s="1"/>
  <c r="O3874" i="2"/>
  <c r="P3874" i="2" s="1"/>
  <c r="J3874" i="2"/>
  <c r="Y3873" i="2"/>
  <c r="X3873" i="2"/>
  <c r="V3873" i="2"/>
  <c r="T3873" i="2"/>
  <c r="Q3873" i="2"/>
  <c r="R3873" i="2" s="1"/>
  <c r="O3873" i="2"/>
  <c r="P3873" i="2" s="1"/>
  <c r="J3873" i="2"/>
  <c r="Y3872" i="2"/>
  <c r="X3872" i="2"/>
  <c r="V3872" i="2"/>
  <c r="T3872" i="2"/>
  <c r="Q3872" i="2"/>
  <c r="R3872" i="2" s="1"/>
  <c r="O3872" i="2"/>
  <c r="P3872" i="2" s="1"/>
  <c r="J3872" i="2"/>
  <c r="Y3871" i="2"/>
  <c r="Z3871" i="2" s="1"/>
  <c r="X3871" i="2"/>
  <c r="V3871" i="2"/>
  <c r="T3871" i="2"/>
  <c r="Q3871" i="2"/>
  <c r="R3871" i="2" s="1"/>
  <c r="O3871" i="2"/>
  <c r="P3871" i="2" s="1"/>
  <c r="J3871" i="2"/>
  <c r="Y3870" i="2"/>
  <c r="X3870" i="2"/>
  <c r="V3870" i="2"/>
  <c r="T3870" i="2"/>
  <c r="Q3870" i="2"/>
  <c r="R3870" i="2" s="1"/>
  <c r="O3870" i="2"/>
  <c r="P3870" i="2" s="1"/>
  <c r="J3870" i="2"/>
  <c r="Y3869" i="2"/>
  <c r="X3869" i="2"/>
  <c r="V3869" i="2"/>
  <c r="T3869" i="2"/>
  <c r="Q3869" i="2"/>
  <c r="R3869" i="2" s="1"/>
  <c r="O3869" i="2"/>
  <c r="P3869" i="2" s="1"/>
  <c r="J3869" i="2"/>
  <c r="Y3868" i="2"/>
  <c r="X3868" i="2"/>
  <c r="V3868" i="2"/>
  <c r="T3868" i="2"/>
  <c r="Q3868" i="2"/>
  <c r="R3868" i="2" s="1"/>
  <c r="O3868" i="2"/>
  <c r="P3868" i="2" s="1"/>
  <c r="J3868" i="2"/>
  <c r="Y3867" i="2"/>
  <c r="X3867" i="2"/>
  <c r="V3867" i="2"/>
  <c r="T3867" i="2"/>
  <c r="Q3867" i="2"/>
  <c r="R3867" i="2" s="1"/>
  <c r="O3867" i="2"/>
  <c r="P3867" i="2" s="1"/>
  <c r="J3867" i="2"/>
  <c r="Y3866" i="2"/>
  <c r="Z3866" i="2" s="1"/>
  <c r="X3866" i="2"/>
  <c r="V3866" i="2"/>
  <c r="T3866" i="2"/>
  <c r="Q3866" i="2"/>
  <c r="R3866" i="2" s="1"/>
  <c r="O3866" i="2"/>
  <c r="P3866" i="2" s="1"/>
  <c r="J3866" i="2"/>
  <c r="Y3865" i="2"/>
  <c r="X3865" i="2"/>
  <c r="V3865" i="2"/>
  <c r="T3865" i="2"/>
  <c r="Q3865" i="2"/>
  <c r="R3865" i="2" s="1"/>
  <c r="O3865" i="2"/>
  <c r="P3865" i="2" s="1"/>
  <c r="J3865" i="2"/>
  <c r="Y3864" i="2"/>
  <c r="X3864" i="2"/>
  <c r="V3864" i="2"/>
  <c r="T3864" i="2"/>
  <c r="Q3864" i="2"/>
  <c r="R3864" i="2" s="1"/>
  <c r="O3864" i="2"/>
  <c r="P3864" i="2" s="1"/>
  <c r="J3864" i="2"/>
  <c r="Y3863" i="2"/>
  <c r="X3863" i="2"/>
  <c r="V3863" i="2"/>
  <c r="T3863" i="2"/>
  <c r="Q3863" i="2"/>
  <c r="R3863" i="2" s="1"/>
  <c r="O3863" i="2"/>
  <c r="P3863" i="2" s="1"/>
  <c r="J3863" i="2"/>
  <c r="Y3862" i="2"/>
  <c r="Z3862" i="2" s="1"/>
  <c r="X3862" i="2"/>
  <c r="V3862" i="2"/>
  <c r="T3862" i="2"/>
  <c r="Q3862" i="2"/>
  <c r="R3862" i="2" s="1"/>
  <c r="O3862" i="2"/>
  <c r="P3862" i="2" s="1"/>
  <c r="J3862" i="2"/>
  <c r="Y3861" i="2"/>
  <c r="X3861" i="2"/>
  <c r="V3861" i="2"/>
  <c r="T3861" i="2"/>
  <c r="Q3861" i="2"/>
  <c r="R3861" i="2" s="1"/>
  <c r="O3861" i="2"/>
  <c r="P3861" i="2" s="1"/>
  <c r="J3861" i="2"/>
  <c r="Y3860" i="2"/>
  <c r="X3860" i="2"/>
  <c r="V3860" i="2"/>
  <c r="T3860" i="2"/>
  <c r="Q3860" i="2"/>
  <c r="R3860" i="2" s="1"/>
  <c r="O3860" i="2"/>
  <c r="P3860" i="2" s="1"/>
  <c r="J3860" i="2"/>
  <c r="Y3859" i="2"/>
  <c r="Z3859" i="2" s="1"/>
  <c r="X3859" i="2"/>
  <c r="V3859" i="2"/>
  <c r="T3859" i="2"/>
  <c r="Q3859" i="2"/>
  <c r="R3859" i="2" s="1"/>
  <c r="O3859" i="2"/>
  <c r="P3859" i="2" s="1"/>
  <c r="J3859" i="2"/>
  <c r="Y3858" i="2"/>
  <c r="X3858" i="2"/>
  <c r="V3858" i="2"/>
  <c r="T3858" i="2"/>
  <c r="Q3858" i="2"/>
  <c r="R3858" i="2" s="1"/>
  <c r="O3858" i="2"/>
  <c r="P3858" i="2" s="1"/>
  <c r="J3858" i="2"/>
  <c r="Y3857" i="2"/>
  <c r="X3857" i="2"/>
  <c r="V3857" i="2"/>
  <c r="T3857" i="2"/>
  <c r="Q3857" i="2"/>
  <c r="R3857" i="2" s="1"/>
  <c r="O3857" i="2"/>
  <c r="P3857" i="2" s="1"/>
  <c r="J3857" i="2"/>
  <c r="Y3856" i="2"/>
  <c r="X3856" i="2"/>
  <c r="V3856" i="2"/>
  <c r="T3856" i="2"/>
  <c r="Q3856" i="2"/>
  <c r="R3856" i="2" s="1"/>
  <c r="O3856" i="2"/>
  <c r="P3856" i="2" s="1"/>
  <c r="J3856" i="2"/>
  <c r="Y3855" i="2"/>
  <c r="X3855" i="2"/>
  <c r="V3855" i="2"/>
  <c r="T3855" i="2"/>
  <c r="Q3855" i="2"/>
  <c r="R3855" i="2" s="1"/>
  <c r="O3855" i="2"/>
  <c r="P3855" i="2" s="1"/>
  <c r="J3855" i="2"/>
  <c r="Y3854" i="2"/>
  <c r="X3854" i="2"/>
  <c r="V3854" i="2"/>
  <c r="T3854" i="2"/>
  <c r="Q3854" i="2"/>
  <c r="R3854" i="2" s="1"/>
  <c r="O3854" i="2"/>
  <c r="P3854" i="2" s="1"/>
  <c r="J3854" i="2"/>
  <c r="Y3853" i="2"/>
  <c r="X3853" i="2"/>
  <c r="V3853" i="2"/>
  <c r="T3853" i="2"/>
  <c r="Q3853" i="2"/>
  <c r="R3853" i="2" s="1"/>
  <c r="O3853" i="2"/>
  <c r="P3853" i="2" s="1"/>
  <c r="J3853" i="2"/>
  <c r="Y3852" i="2"/>
  <c r="X3852" i="2"/>
  <c r="V3852" i="2"/>
  <c r="T3852" i="2"/>
  <c r="Q3852" i="2"/>
  <c r="R3852" i="2" s="1"/>
  <c r="O3852" i="2"/>
  <c r="P3852" i="2" s="1"/>
  <c r="J3852" i="2"/>
  <c r="Y3851" i="2"/>
  <c r="Z3851" i="2" s="1"/>
  <c r="X3851" i="2"/>
  <c r="V3851" i="2"/>
  <c r="T3851" i="2"/>
  <c r="Q3851" i="2"/>
  <c r="R3851" i="2" s="1"/>
  <c r="O3851" i="2"/>
  <c r="P3851" i="2" s="1"/>
  <c r="J3851" i="2"/>
  <c r="Y3850" i="2"/>
  <c r="X3850" i="2"/>
  <c r="V3850" i="2"/>
  <c r="T3850" i="2"/>
  <c r="Q3850" i="2"/>
  <c r="R3850" i="2" s="1"/>
  <c r="O3850" i="2"/>
  <c r="P3850" i="2" s="1"/>
  <c r="J3850" i="2"/>
  <c r="Y3849" i="2"/>
  <c r="X3849" i="2"/>
  <c r="V3849" i="2"/>
  <c r="T3849" i="2"/>
  <c r="Q3849" i="2"/>
  <c r="R3849" i="2" s="1"/>
  <c r="O3849" i="2"/>
  <c r="P3849" i="2" s="1"/>
  <c r="J3849" i="2"/>
  <c r="Y3848" i="2"/>
  <c r="X3848" i="2"/>
  <c r="V3848" i="2"/>
  <c r="T3848" i="2"/>
  <c r="Q3848" i="2"/>
  <c r="R3848" i="2" s="1"/>
  <c r="O3848" i="2"/>
  <c r="P3848" i="2" s="1"/>
  <c r="J3848" i="2"/>
  <c r="Y3847" i="2"/>
  <c r="X3847" i="2"/>
  <c r="V3847" i="2"/>
  <c r="T3847" i="2"/>
  <c r="Q3847" i="2"/>
  <c r="R3847" i="2" s="1"/>
  <c r="O3847" i="2"/>
  <c r="P3847" i="2" s="1"/>
  <c r="J3847" i="2"/>
  <c r="Y3846" i="2"/>
  <c r="X3846" i="2"/>
  <c r="V3846" i="2"/>
  <c r="T3846" i="2"/>
  <c r="Q3846" i="2"/>
  <c r="R3846" i="2" s="1"/>
  <c r="O3846" i="2"/>
  <c r="P3846" i="2" s="1"/>
  <c r="J3846" i="2"/>
  <c r="Y3845" i="2"/>
  <c r="Z3845" i="2" s="1"/>
  <c r="X3845" i="2"/>
  <c r="V3845" i="2"/>
  <c r="T3845" i="2"/>
  <c r="Q3845" i="2"/>
  <c r="R3845" i="2" s="1"/>
  <c r="O3845" i="2"/>
  <c r="P3845" i="2" s="1"/>
  <c r="J3845" i="2"/>
  <c r="Y3844" i="2"/>
  <c r="X3844" i="2"/>
  <c r="V3844" i="2"/>
  <c r="T3844" i="2"/>
  <c r="Q3844" i="2"/>
  <c r="R3844" i="2" s="1"/>
  <c r="O3844" i="2"/>
  <c r="P3844" i="2" s="1"/>
  <c r="J3844" i="2"/>
  <c r="Y3843" i="2"/>
  <c r="X3843" i="2"/>
  <c r="V3843" i="2"/>
  <c r="T3843" i="2"/>
  <c r="Q3843" i="2"/>
  <c r="R3843" i="2" s="1"/>
  <c r="O3843" i="2"/>
  <c r="P3843" i="2" s="1"/>
  <c r="J3843" i="2"/>
  <c r="Y3842" i="2"/>
  <c r="Z3842" i="2" s="1"/>
  <c r="X3842" i="2"/>
  <c r="V3842" i="2"/>
  <c r="T3842" i="2"/>
  <c r="Q3842" i="2"/>
  <c r="R3842" i="2" s="1"/>
  <c r="O3842" i="2"/>
  <c r="P3842" i="2" s="1"/>
  <c r="J3842" i="2"/>
  <c r="Y3841" i="2"/>
  <c r="X3841" i="2"/>
  <c r="V3841" i="2"/>
  <c r="T3841" i="2"/>
  <c r="Q3841" i="2"/>
  <c r="R3841" i="2" s="1"/>
  <c r="O3841" i="2"/>
  <c r="P3841" i="2" s="1"/>
  <c r="J3841" i="2"/>
  <c r="Y3840" i="2"/>
  <c r="X3840" i="2"/>
  <c r="V3840" i="2"/>
  <c r="T3840" i="2"/>
  <c r="Q3840" i="2"/>
  <c r="R3840" i="2" s="1"/>
  <c r="O3840" i="2"/>
  <c r="P3840" i="2" s="1"/>
  <c r="J3840" i="2"/>
  <c r="Y3839" i="2"/>
  <c r="X3839" i="2"/>
  <c r="V3839" i="2"/>
  <c r="T3839" i="2"/>
  <c r="Q3839" i="2"/>
  <c r="R3839" i="2" s="1"/>
  <c r="O3839" i="2"/>
  <c r="P3839" i="2" s="1"/>
  <c r="J3839" i="2"/>
  <c r="Y3838" i="2"/>
  <c r="X3838" i="2"/>
  <c r="V3838" i="2"/>
  <c r="T3838" i="2"/>
  <c r="Q3838" i="2"/>
  <c r="R3838" i="2" s="1"/>
  <c r="O3838" i="2"/>
  <c r="P3838" i="2" s="1"/>
  <c r="J3838" i="2"/>
  <c r="Y3837" i="2"/>
  <c r="X3837" i="2"/>
  <c r="V3837" i="2"/>
  <c r="T3837" i="2"/>
  <c r="Q3837" i="2"/>
  <c r="R3837" i="2" s="1"/>
  <c r="O3837" i="2"/>
  <c r="P3837" i="2" s="1"/>
  <c r="J3837" i="2"/>
  <c r="Y3836" i="2"/>
  <c r="X3836" i="2"/>
  <c r="V3836" i="2"/>
  <c r="T3836" i="2"/>
  <c r="Q3836" i="2"/>
  <c r="R3836" i="2" s="1"/>
  <c r="O3836" i="2"/>
  <c r="P3836" i="2" s="1"/>
  <c r="J3836" i="2"/>
  <c r="Y3835" i="2"/>
  <c r="X3835" i="2"/>
  <c r="V3835" i="2"/>
  <c r="T3835" i="2"/>
  <c r="Q3835" i="2"/>
  <c r="R3835" i="2" s="1"/>
  <c r="O3835" i="2"/>
  <c r="P3835" i="2" s="1"/>
  <c r="J3835" i="2"/>
  <c r="Y3834" i="2"/>
  <c r="X3834" i="2"/>
  <c r="V3834" i="2"/>
  <c r="T3834" i="2"/>
  <c r="Q3834" i="2"/>
  <c r="R3834" i="2" s="1"/>
  <c r="O3834" i="2"/>
  <c r="P3834" i="2" s="1"/>
  <c r="J3834" i="2"/>
  <c r="Y3833" i="2"/>
  <c r="X3833" i="2"/>
  <c r="V3833" i="2"/>
  <c r="T3833" i="2"/>
  <c r="Q3833" i="2"/>
  <c r="R3833" i="2" s="1"/>
  <c r="O3833" i="2"/>
  <c r="P3833" i="2" s="1"/>
  <c r="J3833" i="2"/>
  <c r="Y3832" i="2"/>
  <c r="X3832" i="2"/>
  <c r="V3832" i="2"/>
  <c r="T3832" i="2"/>
  <c r="Q3832" i="2"/>
  <c r="R3832" i="2" s="1"/>
  <c r="O3832" i="2"/>
  <c r="P3832" i="2" s="1"/>
  <c r="J3832" i="2"/>
  <c r="Y3831" i="2"/>
  <c r="X3831" i="2"/>
  <c r="V3831" i="2"/>
  <c r="T3831" i="2"/>
  <c r="Q3831" i="2"/>
  <c r="R3831" i="2" s="1"/>
  <c r="O3831" i="2"/>
  <c r="P3831" i="2" s="1"/>
  <c r="J3831" i="2"/>
  <c r="Y3830" i="2"/>
  <c r="X3830" i="2"/>
  <c r="V3830" i="2"/>
  <c r="T3830" i="2"/>
  <c r="Q3830" i="2"/>
  <c r="R3830" i="2" s="1"/>
  <c r="O3830" i="2"/>
  <c r="P3830" i="2" s="1"/>
  <c r="J3830" i="2"/>
  <c r="Y3829" i="2"/>
  <c r="X3829" i="2"/>
  <c r="V3829" i="2"/>
  <c r="T3829" i="2"/>
  <c r="Q3829" i="2"/>
  <c r="R3829" i="2" s="1"/>
  <c r="O3829" i="2"/>
  <c r="P3829" i="2" s="1"/>
  <c r="J3829" i="2"/>
  <c r="Y3828" i="2"/>
  <c r="X3828" i="2"/>
  <c r="V3828" i="2"/>
  <c r="T3828" i="2"/>
  <c r="Q3828" i="2"/>
  <c r="R3828" i="2" s="1"/>
  <c r="O3828" i="2"/>
  <c r="P3828" i="2" s="1"/>
  <c r="J3828" i="2"/>
  <c r="Y3827" i="2"/>
  <c r="X3827" i="2"/>
  <c r="V3827" i="2"/>
  <c r="T3827" i="2"/>
  <c r="Q3827" i="2"/>
  <c r="R3827" i="2" s="1"/>
  <c r="O3827" i="2"/>
  <c r="P3827" i="2" s="1"/>
  <c r="J3827" i="2"/>
  <c r="Y3826" i="2"/>
  <c r="X3826" i="2"/>
  <c r="V3826" i="2"/>
  <c r="T3826" i="2"/>
  <c r="Q3826" i="2"/>
  <c r="R3826" i="2" s="1"/>
  <c r="O3826" i="2"/>
  <c r="P3826" i="2" s="1"/>
  <c r="J3826" i="2"/>
  <c r="Y3825" i="2"/>
  <c r="X3825" i="2"/>
  <c r="V3825" i="2"/>
  <c r="T3825" i="2"/>
  <c r="Q3825" i="2"/>
  <c r="R3825" i="2" s="1"/>
  <c r="O3825" i="2"/>
  <c r="P3825" i="2" s="1"/>
  <c r="J3825" i="2"/>
  <c r="Y3824" i="2"/>
  <c r="X3824" i="2"/>
  <c r="V3824" i="2"/>
  <c r="T3824" i="2"/>
  <c r="Q3824" i="2"/>
  <c r="R3824" i="2" s="1"/>
  <c r="O3824" i="2"/>
  <c r="P3824" i="2" s="1"/>
  <c r="J3824" i="2"/>
  <c r="Y3823" i="2"/>
  <c r="X3823" i="2"/>
  <c r="V3823" i="2"/>
  <c r="T3823" i="2"/>
  <c r="Q3823" i="2"/>
  <c r="R3823" i="2" s="1"/>
  <c r="O3823" i="2"/>
  <c r="P3823" i="2" s="1"/>
  <c r="J3823" i="2"/>
  <c r="Y3822" i="2"/>
  <c r="X3822" i="2"/>
  <c r="V3822" i="2"/>
  <c r="T3822" i="2"/>
  <c r="Q3822" i="2"/>
  <c r="R3822" i="2" s="1"/>
  <c r="O3822" i="2"/>
  <c r="P3822" i="2" s="1"/>
  <c r="J3822" i="2"/>
  <c r="Y3821" i="2"/>
  <c r="X3821" i="2"/>
  <c r="V3821" i="2"/>
  <c r="T3821" i="2"/>
  <c r="Q3821" i="2"/>
  <c r="R3821" i="2" s="1"/>
  <c r="O3821" i="2"/>
  <c r="P3821" i="2" s="1"/>
  <c r="J3821" i="2"/>
  <c r="Y3820" i="2"/>
  <c r="X3820" i="2"/>
  <c r="V3820" i="2"/>
  <c r="T3820" i="2"/>
  <c r="Q3820" i="2"/>
  <c r="R3820" i="2" s="1"/>
  <c r="O3820" i="2"/>
  <c r="P3820" i="2" s="1"/>
  <c r="J3820" i="2"/>
  <c r="Y3819" i="2"/>
  <c r="X3819" i="2"/>
  <c r="V3819" i="2"/>
  <c r="T3819" i="2"/>
  <c r="Q3819" i="2"/>
  <c r="R3819" i="2" s="1"/>
  <c r="O3819" i="2"/>
  <c r="P3819" i="2" s="1"/>
  <c r="J3819" i="2"/>
  <c r="Y3818" i="2"/>
  <c r="X3818" i="2"/>
  <c r="V3818" i="2"/>
  <c r="T3818" i="2"/>
  <c r="Q3818" i="2"/>
  <c r="R3818" i="2" s="1"/>
  <c r="O3818" i="2"/>
  <c r="P3818" i="2" s="1"/>
  <c r="J3818" i="2"/>
  <c r="Y3817" i="2"/>
  <c r="X3817" i="2"/>
  <c r="V3817" i="2"/>
  <c r="T3817" i="2"/>
  <c r="Q3817" i="2"/>
  <c r="R3817" i="2" s="1"/>
  <c r="O3817" i="2"/>
  <c r="P3817" i="2" s="1"/>
  <c r="J3817" i="2"/>
  <c r="Y3816" i="2"/>
  <c r="X3816" i="2"/>
  <c r="V3816" i="2"/>
  <c r="T3816" i="2"/>
  <c r="Q3816" i="2"/>
  <c r="R3816" i="2" s="1"/>
  <c r="O3816" i="2"/>
  <c r="P3816" i="2" s="1"/>
  <c r="J3816" i="2"/>
  <c r="Y3815" i="2"/>
  <c r="X3815" i="2"/>
  <c r="V3815" i="2"/>
  <c r="T3815" i="2"/>
  <c r="Q3815" i="2"/>
  <c r="R3815" i="2" s="1"/>
  <c r="O3815" i="2"/>
  <c r="P3815" i="2" s="1"/>
  <c r="J3815" i="2"/>
  <c r="Y3814" i="2"/>
  <c r="X3814" i="2"/>
  <c r="V3814" i="2"/>
  <c r="T3814" i="2"/>
  <c r="Q3814" i="2"/>
  <c r="R3814" i="2" s="1"/>
  <c r="O3814" i="2"/>
  <c r="P3814" i="2" s="1"/>
  <c r="J3814" i="2"/>
  <c r="Y3813" i="2"/>
  <c r="X3813" i="2"/>
  <c r="V3813" i="2"/>
  <c r="T3813" i="2"/>
  <c r="Q3813" i="2"/>
  <c r="R3813" i="2" s="1"/>
  <c r="O3813" i="2"/>
  <c r="P3813" i="2" s="1"/>
  <c r="J3813" i="2"/>
  <c r="Y3812" i="2"/>
  <c r="X3812" i="2"/>
  <c r="V3812" i="2"/>
  <c r="T3812" i="2"/>
  <c r="Q3812" i="2"/>
  <c r="R3812" i="2" s="1"/>
  <c r="O3812" i="2"/>
  <c r="P3812" i="2" s="1"/>
  <c r="J3812" i="2"/>
  <c r="Y3811" i="2"/>
  <c r="X3811" i="2"/>
  <c r="V3811" i="2"/>
  <c r="T3811" i="2"/>
  <c r="Q3811" i="2"/>
  <c r="R3811" i="2" s="1"/>
  <c r="O3811" i="2"/>
  <c r="P3811" i="2" s="1"/>
  <c r="J3811" i="2"/>
  <c r="Y3810" i="2"/>
  <c r="X3810" i="2"/>
  <c r="V3810" i="2"/>
  <c r="T3810" i="2"/>
  <c r="Q3810" i="2"/>
  <c r="R3810" i="2" s="1"/>
  <c r="O3810" i="2"/>
  <c r="P3810" i="2" s="1"/>
  <c r="J3810" i="2"/>
  <c r="Y3809" i="2"/>
  <c r="X3809" i="2"/>
  <c r="V3809" i="2"/>
  <c r="T3809" i="2"/>
  <c r="Q3809" i="2"/>
  <c r="R3809" i="2" s="1"/>
  <c r="O3809" i="2"/>
  <c r="P3809" i="2" s="1"/>
  <c r="J3809" i="2"/>
  <c r="Y3808" i="2"/>
  <c r="X3808" i="2"/>
  <c r="V3808" i="2"/>
  <c r="T3808" i="2"/>
  <c r="Q3808" i="2"/>
  <c r="R3808" i="2" s="1"/>
  <c r="O3808" i="2"/>
  <c r="P3808" i="2" s="1"/>
  <c r="J3808" i="2"/>
  <c r="Y3807" i="2"/>
  <c r="X3807" i="2"/>
  <c r="V3807" i="2"/>
  <c r="T3807" i="2"/>
  <c r="Q3807" i="2"/>
  <c r="R3807" i="2" s="1"/>
  <c r="O3807" i="2"/>
  <c r="P3807" i="2" s="1"/>
  <c r="J3807" i="2"/>
  <c r="Y3806" i="2"/>
  <c r="X3806" i="2"/>
  <c r="V3806" i="2"/>
  <c r="T3806" i="2"/>
  <c r="Q3806" i="2"/>
  <c r="R3806" i="2" s="1"/>
  <c r="O3806" i="2"/>
  <c r="P3806" i="2" s="1"/>
  <c r="J3806" i="2"/>
  <c r="Y3805" i="2"/>
  <c r="X3805" i="2"/>
  <c r="V3805" i="2"/>
  <c r="T3805" i="2"/>
  <c r="Q3805" i="2"/>
  <c r="R3805" i="2" s="1"/>
  <c r="O3805" i="2"/>
  <c r="P3805" i="2" s="1"/>
  <c r="J3805" i="2"/>
  <c r="Y3804" i="2"/>
  <c r="X3804" i="2"/>
  <c r="V3804" i="2"/>
  <c r="T3804" i="2"/>
  <c r="Q3804" i="2"/>
  <c r="R3804" i="2" s="1"/>
  <c r="O3804" i="2"/>
  <c r="P3804" i="2" s="1"/>
  <c r="J3804" i="2"/>
  <c r="Y3803" i="2"/>
  <c r="X3803" i="2"/>
  <c r="V3803" i="2"/>
  <c r="T3803" i="2"/>
  <c r="Q3803" i="2"/>
  <c r="R3803" i="2" s="1"/>
  <c r="O3803" i="2"/>
  <c r="P3803" i="2" s="1"/>
  <c r="J3803" i="2"/>
  <c r="Y3802" i="2"/>
  <c r="X3802" i="2"/>
  <c r="V3802" i="2"/>
  <c r="T3802" i="2"/>
  <c r="Q3802" i="2"/>
  <c r="R3802" i="2" s="1"/>
  <c r="O3802" i="2"/>
  <c r="P3802" i="2" s="1"/>
  <c r="J3802" i="2"/>
  <c r="Z3801" i="2"/>
  <c r="X3801" i="2"/>
  <c r="V3801" i="2"/>
  <c r="T3801" i="2"/>
  <c r="Q3801" i="2"/>
  <c r="R3801" i="2" s="1"/>
  <c r="O3801" i="2"/>
  <c r="P3801" i="2" s="1"/>
  <c r="J3801" i="2"/>
  <c r="Y3800" i="2"/>
  <c r="Z3800" i="2" s="1"/>
  <c r="X3800" i="2"/>
  <c r="V3800" i="2"/>
  <c r="T3800" i="2"/>
  <c r="Q3800" i="2"/>
  <c r="R3800" i="2" s="1"/>
  <c r="O3800" i="2"/>
  <c r="P3800" i="2" s="1"/>
  <c r="J3800" i="2"/>
  <c r="Y3799" i="2"/>
  <c r="X3799" i="2"/>
  <c r="V3799" i="2"/>
  <c r="T3799" i="2"/>
  <c r="Q3799" i="2"/>
  <c r="R3799" i="2" s="1"/>
  <c r="O3799" i="2"/>
  <c r="P3799" i="2" s="1"/>
  <c r="J3799" i="2"/>
  <c r="Y3798" i="2"/>
  <c r="X3798" i="2"/>
  <c r="V3798" i="2"/>
  <c r="T3798" i="2"/>
  <c r="Q3798" i="2"/>
  <c r="R3798" i="2" s="1"/>
  <c r="O3798" i="2"/>
  <c r="P3798" i="2" s="1"/>
  <c r="J3798" i="2"/>
  <c r="Y3797" i="2"/>
  <c r="Z3797" i="2" s="1"/>
  <c r="X3797" i="2"/>
  <c r="V3797" i="2"/>
  <c r="T3797" i="2"/>
  <c r="Q3797" i="2"/>
  <c r="R3797" i="2" s="1"/>
  <c r="O3797" i="2"/>
  <c r="P3797" i="2" s="1"/>
  <c r="J3797" i="2"/>
  <c r="Y3796" i="2"/>
  <c r="X3796" i="2"/>
  <c r="V3796" i="2"/>
  <c r="T3796" i="2"/>
  <c r="Q3796" i="2"/>
  <c r="R3796" i="2" s="1"/>
  <c r="O3796" i="2"/>
  <c r="P3796" i="2" s="1"/>
  <c r="J3796" i="2"/>
  <c r="Y3795" i="2"/>
  <c r="X3795" i="2"/>
  <c r="V3795" i="2"/>
  <c r="T3795" i="2"/>
  <c r="Q3795" i="2"/>
  <c r="R3795" i="2" s="1"/>
  <c r="O3795" i="2"/>
  <c r="P3795" i="2" s="1"/>
  <c r="J3795" i="2"/>
  <c r="Y3794" i="2"/>
  <c r="X3794" i="2"/>
  <c r="V3794" i="2"/>
  <c r="T3794" i="2"/>
  <c r="Q3794" i="2"/>
  <c r="R3794" i="2" s="1"/>
  <c r="O3794" i="2"/>
  <c r="P3794" i="2" s="1"/>
  <c r="J3794" i="2"/>
  <c r="Y3793" i="2"/>
  <c r="X3793" i="2"/>
  <c r="V3793" i="2"/>
  <c r="T3793" i="2"/>
  <c r="Q3793" i="2"/>
  <c r="R3793" i="2" s="1"/>
  <c r="O3793" i="2"/>
  <c r="P3793" i="2" s="1"/>
  <c r="J3793" i="2"/>
  <c r="Y3792" i="2"/>
  <c r="X3792" i="2"/>
  <c r="V3792" i="2"/>
  <c r="T3792" i="2"/>
  <c r="Q3792" i="2"/>
  <c r="R3792" i="2" s="1"/>
  <c r="O3792" i="2"/>
  <c r="P3792" i="2" s="1"/>
  <c r="J3792" i="2"/>
  <c r="Y3791" i="2"/>
  <c r="Z3791" i="2" s="1"/>
  <c r="X3791" i="2"/>
  <c r="V3791" i="2"/>
  <c r="T3791" i="2"/>
  <c r="Q3791" i="2"/>
  <c r="R3791" i="2" s="1"/>
  <c r="O3791" i="2"/>
  <c r="P3791" i="2" s="1"/>
  <c r="J3791" i="2"/>
  <c r="Y3790" i="2"/>
  <c r="X3790" i="2"/>
  <c r="V3790" i="2"/>
  <c r="T3790" i="2"/>
  <c r="Q3790" i="2"/>
  <c r="R3790" i="2" s="1"/>
  <c r="O3790" i="2"/>
  <c r="P3790" i="2" s="1"/>
  <c r="J3790" i="2"/>
  <c r="Y3789" i="2"/>
  <c r="X3789" i="2"/>
  <c r="V3789" i="2"/>
  <c r="T3789" i="2"/>
  <c r="Q3789" i="2"/>
  <c r="R3789" i="2" s="1"/>
  <c r="O3789" i="2"/>
  <c r="P3789" i="2" s="1"/>
  <c r="J3789" i="2"/>
  <c r="Y3788" i="2"/>
  <c r="X3788" i="2"/>
  <c r="V3788" i="2"/>
  <c r="T3788" i="2"/>
  <c r="Q3788" i="2"/>
  <c r="R3788" i="2" s="1"/>
  <c r="O3788" i="2"/>
  <c r="P3788" i="2" s="1"/>
  <c r="J3788" i="2"/>
  <c r="Y3787" i="2"/>
  <c r="X3787" i="2"/>
  <c r="V3787" i="2"/>
  <c r="T3787" i="2"/>
  <c r="Q3787" i="2"/>
  <c r="R3787" i="2" s="1"/>
  <c r="O3787" i="2"/>
  <c r="P3787" i="2" s="1"/>
  <c r="J3787" i="2"/>
  <c r="Y3786" i="2"/>
  <c r="X3786" i="2"/>
  <c r="V3786" i="2"/>
  <c r="T3786" i="2"/>
  <c r="Q3786" i="2"/>
  <c r="R3786" i="2" s="1"/>
  <c r="O3786" i="2"/>
  <c r="P3786" i="2" s="1"/>
  <c r="J3786" i="2"/>
  <c r="Y3785" i="2"/>
  <c r="Z3785" i="2" s="1"/>
  <c r="X3785" i="2"/>
  <c r="V3785" i="2"/>
  <c r="T3785" i="2"/>
  <c r="Q3785" i="2"/>
  <c r="R3785" i="2" s="1"/>
  <c r="O3785" i="2"/>
  <c r="P3785" i="2" s="1"/>
  <c r="J3785" i="2"/>
  <c r="Y3784" i="2"/>
  <c r="X3784" i="2"/>
  <c r="V3784" i="2"/>
  <c r="T3784" i="2"/>
  <c r="Q3784" i="2"/>
  <c r="R3784" i="2" s="1"/>
  <c r="O3784" i="2"/>
  <c r="P3784" i="2" s="1"/>
  <c r="J3784" i="2"/>
  <c r="Y3783" i="2"/>
  <c r="X3783" i="2"/>
  <c r="V3783" i="2"/>
  <c r="T3783" i="2"/>
  <c r="Q3783" i="2"/>
  <c r="R3783" i="2" s="1"/>
  <c r="O3783" i="2"/>
  <c r="P3783" i="2" s="1"/>
  <c r="J3783" i="2"/>
  <c r="Y3782" i="2"/>
  <c r="Z3782" i="2" s="1"/>
  <c r="X3782" i="2"/>
  <c r="V3782" i="2"/>
  <c r="T3782" i="2"/>
  <c r="Q3782" i="2"/>
  <c r="R3782" i="2" s="1"/>
  <c r="O3782" i="2"/>
  <c r="P3782" i="2" s="1"/>
  <c r="J3782" i="2"/>
  <c r="Y3781" i="2"/>
  <c r="X3781" i="2"/>
  <c r="V3781" i="2"/>
  <c r="T3781" i="2"/>
  <c r="Q3781" i="2"/>
  <c r="R3781" i="2" s="1"/>
  <c r="O3781" i="2"/>
  <c r="P3781" i="2" s="1"/>
  <c r="J3781" i="2"/>
  <c r="Y3780" i="2"/>
  <c r="X3780" i="2"/>
  <c r="V3780" i="2"/>
  <c r="T3780" i="2"/>
  <c r="Q3780" i="2"/>
  <c r="R3780" i="2" s="1"/>
  <c r="O3780" i="2"/>
  <c r="P3780" i="2" s="1"/>
  <c r="J3780" i="2"/>
  <c r="Y3779" i="2"/>
  <c r="X3779" i="2"/>
  <c r="V3779" i="2"/>
  <c r="T3779" i="2"/>
  <c r="Q3779" i="2"/>
  <c r="R3779" i="2" s="1"/>
  <c r="O3779" i="2"/>
  <c r="P3779" i="2" s="1"/>
  <c r="J3779" i="2"/>
  <c r="Y3778" i="2"/>
  <c r="X3778" i="2"/>
  <c r="V3778" i="2"/>
  <c r="T3778" i="2"/>
  <c r="Q3778" i="2"/>
  <c r="R3778" i="2" s="1"/>
  <c r="O3778" i="2"/>
  <c r="P3778" i="2" s="1"/>
  <c r="J3778" i="2"/>
  <c r="Y3777" i="2"/>
  <c r="Z3777" i="2" s="1"/>
  <c r="X3777" i="2"/>
  <c r="V3777" i="2"/>
  <c r="T3777" i="2"/>
  <c r="Q3777" i="2"/>
  <c r="R3777" i="2" s="1"/>
  <c r="O3777" i="2"/>
  <c r="P3777" i="2" s="1"/>
  <c r="J3777" i="2"/>
  <c r="Y3776" i="2"/>
  <c r="X3776" i="2"/>
  <c r="V3776" i="2"/>
  <c r="T3776" i="2"/>
  <c r="Q3776" i="2"/>
  <c r="R3776" i="2" s="1"/>
  <c r="O3776" i="2"/>
  <c r="P3776" i="2" s="1"/>
  <c r="J3776" i="2"/>
  <c r="Y3775" i="2"/>
  <c r="X3775" i="2"/>
  <c r="V3775" i="2"/>
  <c r="T3775" i="2"/>
  <c r="Q3775" i="2"/>
  <c r="R3775" i="2" s="1"/>
  <c r="O3775" i="2"/>
  <c r="P3775" i="2" s="1"/>
  <c r="J3775" i="2"/>
  <c r="Y3774" i="2"/>
  <c r="X3774" i="2"/>
  <c r="V3774" i="2"/>
  <c r="T3774" i="2"/>
  <c r="Q3774" i="2"/>
  <c r="R3774" i="2" s="1"/>
  <c r="O3774" i="2"/>
  <c r="P3774" i="2" s="1"/>
  <c r="J3774" i="2"/>
  <c r="Y3773" i="2"/>
  <c r="X3773" i="2"/>
  <c r="V3773" i="2"/>
  <c r="T3773" i="2"/>
  <c r="Q3773" i="2"/>
  <c r="R3773" i="2" s="1"/>
  <c r="O3773" i="2"/>
  <c r="P3773" i="2" s="1"/>
  <c r="J3773" i="2"/>
  <c r="Y3772" i="2"/>
  <c r="X3772" i="2"/>
  <c r="V3772" i="2"/>
  <c r="T3772" i="2"/>
  <c r="Q3772" i="2"/>
  <c r="R3772" i="2" s="1"/>
  <c r="O3772" i="2"/>
  <c r="P3772" i="2" s="1"/>
  <c r="J3772" i="2"/>
  <c r="Y3771" i="2"/>
  <c r="X3771" i="2"/>
  <c r="V3771" i="2"/>
  <c r="T3771" i="2"/>
  <c r="Q3771" i="2"/>
  <c r="R3771" i="2" s="1"/>
  <c r="O3771" i="2"/>
  <c r="P3771" i="2" s="1"/>
  <c r="J3771" i="2"/>
  <c r="Y3770" i="2"/>
  <c r="X3770" i="2"/>
  <c r="V3770" i="2"/>
  <c r="T3770" i="2"/>
  <c r="Q3770" i="2"/>
  <c r="R3770" i="2" s="1"/>
  <c r="O3770" i="2"/>
  <c r="P3770" i="2" s="1"/>
  <c r="J3770" i="2"/>
  <c r="Y3769" i="2"/>
  <c r="X3769" i="2"/>
  <c r="V3769" i="2"/>
  <c r="T3769" i="2"/>
  <c r="Q3769" i="2"/>
  <c r="R3769" i="2" s="1"/>
  <c r="O3769" i="2"/>
  <c r="P3769" i="2" s="1"/>
  <c r="J3769" i="2"/>
  <c r="Y3768" i="2"/>
  <c r="X3768" i="2"/>
  <c r="V3768" i="2"/>
  <c r="T3768" i="2"/>
  <c r="Q3768" i="2"/>
  <c r="R3768" i="2" s="1"/>
  <c r="O3768" i="2"/>
  <c r="P3768" i="2" s="1"/>
  <c r="J3768" i="2"/>
  <c r="Y3767" i="2"/>
  <c r="X3767" i="2"/>
  <c r="V3767" i="2"/>
  <c r="T3767" i="2"/>
  <c r="Q3767" i="2"/>
  <c r="R3767" i="2" s="1"/>
  <c r="O3767" i="2"/>
  <c r="P3767" i="2" s="1"/>
  <c r="J3767" i="2"/>
  <c r="Y3766" i="2"/>
  <c r="X3766" i="2"/>
  <c r="V3766" i="2"/>
  <c r="T3766" i="2"/>
  <c r="Q3766" i="2"/>
  <c r="R3766" i="2" s="1"/>
  <c r="O3766" i="2"/>
  <c r="P3766" i="2" s="1"/>
  <c r="J3766" i="2"/>
  <c r="Y3765" i="2"/>
  <c r="X3765" i="2"/>
  <c r="V3765" i="2"/>
  <c r="T3765" i="2"/>
  <c r="Q3765" i="2"/>
  <c r="R3765" i="2" s="1"/>
  <c r="O3765" i="2"/>
  <c r="P3765" i="2" s="1"/>
  <c r="J3765" i="2"/>
  <c r="Y3764" i="2"/>
  <c r="X3764" i="2"/>
  <c r="V3764" i="2"/>
  <c r="T3764" i="2"/>
  <c r="Q3764" i="2"/>
  <c r="R3764" i="2" s="1"/>
  <c r="O3764" i="2"/>
  <c r="P3764" i="2" s="1"/>
  <c r="J3764" i="2"/>
  <c r="Y3763" i="2"/>
  <c r="X3763" i="2"/>
  <c r="V3763" i="2"/>
  <c r="T3763" i="2"/>
  <c r="Q3763" i="2"/>
  <c r="R3763" i="2" s="1"/>
  <c r="O3763" i="2"/>
  <c r="P3763" i="2" s="1"/>
  <c r="J3763" i="2"/>
  <c r="Y3762" i="2"/>
  <c r="Z3762" i="2" s="1"/>
  <c r="X3762" i="2"/>
  <c r="V3762" i="2"/>
  <c r="T3762" i="2"/>
  <c r="Q3762" i="2"/>
  <c r="R3762" i="2" s="1"/>
  <c r="O3762" i="2"/>
  <c r="P3762" i="2" s="1"/>
  <c r="J3762" i="2"/>
  <c r="Y3761" i="2"/>
  <c r="X3761" i="2"/>
  <c r="V3761" i="2"/>
  <c r="T3761" i="2"/>
  <c r="Q3761" i="2"/>
  <c r="R3761" i="2" s="1"/>
  <c r="O3761" i="2"/>
  <c r="P3761" i="2" s="1"/>
  <c r="J3761" i="2"/>
  <c r="Y3760" i="2"/>
  <c r="X3760" i="2"/>
  <c r="V3760" i="2"/>
  <c r="T3760" i="2"/>
  <c r="Q3760" i="2"/>
  <c r="R3760" i="2" s="1"/>
  <c r="O3760" i="2"/>
  <c r="P3760" i="2" s="1"/>
  <c r="J3760" i="2"/>
  <c r="Y3759" i="2"/>
  <c r="Z3759" i="2" s="1"/>
  <c r="X3759" i="2"/>
  <c r="V3759" i="2"/>
  <c r="T3759" i="2"/>
  <c r="Q3759" i="2"/>
  <c r="R3759" i="2" s="1"/>
  <c r="O3759" i="2"/>
  <c r="P3759" i="2" s="1"/>
  <c r="J3759" i="2"/>
  <c r="Y3758" i="2"/>
  <c r="X3758" i="2"/>
  <c r="V3758" i="2"/>
  <c r="T3758" i="2"/>
  <c r="Q3758" i="2"/>
  <c r="R3758" i="2" s="1"/>
  <c r="O3758" i="2"/>
  <c r="P3758" i="2" s="1"/>
  <c r="J3758" i="2"/>
  <c r="Y3757" i="2"/>
  <c r="X3757" i="2"/>
  <c r="V3757" i="2"/>
  <c r="T3757" i="2"/>
  <c r="Q3757" i="2"/>
  <c r="R3757" i="2" s="1"/>
  <c r="O3757" i="2"/>
  <c r="P3757" i="2" s="1"/>
  <c r="J3757" i="2"/>
  <c r="Y3756" i="2"/>
  <c r="X3756" i="2"/>
  <c r="V3756" i="2"/>
  <c r="T3756" i="2"/>
  <c r="Q3756" i="2"/>
  <c r="R3756" i="2" s="1"/>
  <c r="O3756" i="2"/>
  <c r="P3756" i="2" s="1"/>
  <c r="J3756" i="2"/>
  <c r="Y3755" i="2"/>
  <c r="X3755" i="2"/>
  <c r="V3755" i="2"/>
  <c r="T3755" i="2"/>
  <c r="Q3755" i="2"/>
  <c r="R3755" i="2" s="1"/>
  <c r="O3755" i="2"/>
  <c r="P3755" i="2" s="1"/>
  <c r="J3755" i="2"/>
  <c r="Y3754" i="2"/>
  <c r="X3754" i="2"/>
  <c r="V3754" i="2"/>
  <c r="T3754" i="2"/>
  <c r="Q3754" i="2"/>
  <c r="R3754" i="2" s="1"/>
  <c r="O3754" i="2"/>
  <c r="P3754" i="2" s="1"/>
  <c r="J3754" i="2"/>
  <c r="Y3753" i="2"/>
  <c r="Z3753" i="2" s="1"/>
  <c r="X3753" i="2"/>
  <c r="V3753" i="2"/>
  <c r="T3753" i="2"/>
  <c r="Q3753" i="2"/>
  <c r="R3753" i="2" s="1"/>
  <c r="O3753" i="2"/>
  <c r="P3753" i="2" s="1"/>
  <c r="J3753" i="2"/>
  <c r="Y3752" i="2"/>
  <c r="X3752" i="2"/>
  <c r="V3752" i="2"/>
  <c r="T3752" i="2"/>
  <c r="Q3752" i="2"/>
  <c r="R3752" i="2" s="1"/>
  <c r="O3752" i="2"/>
  <c r="P3752" i="2" s="1"/>
  <c r="J3752" i="2"/>
  <c r="Y3751" i="2"/>
  <c r="X3751" i="2"/>
  <c r="V3751" i="2"/>
  <c r="T3751" i="2"/>
  <c r="Q3751" i="2"/>
  <c r="R3751" i="2" s="1"/>
  <c r="O3751" i="2"/>
  <c r="P3751" i="2" s="1"/>
  <c r="J3751" i="2"/>
  <c r="Y3750" i="2"/>
  <c r="X3750" i="2"/>
  <c r="V3750" i="2"/>
  <c r="T3750" i="2"/>
  <c r="Q3750" i="2"/>
  <c r="R3750" i="2" s="1"/>
  <c r="O3750" i="2"/>
  <c r="P3750" i="2" s="1"/>
  <c r="J3750" i="2"/>
  <c r="Y3749" i="2"/>
  <c r="X3749" i="2"/>
  <c r="V3749" i="2"/>
  <c r="T3749" i="2"/>
  <c r="Q3749" i="2"/>
  <c r="R3749" i="2" s="1"/>
  <c r="O3749" i="2"/>
  <c r="P3749" i="2" s="1"/>
  <c r="J3749" i="2"/>
  <c r="Y3748" i="2"/>
  <c r="X3748" i="2"/>
  <c r="V3748" i="2"/>
  <c r="T3748" i="2"/>
  <c r="Q3748" i="2"/>
  <c r="R3748" i="2" s="1"/>
  <c r="O3748" i="2"/>
  <c r="P3748" i="2" s="1"/>
  <c r="J3748" i="2"/>
  <c r="Y3747" i="2"/>
  <c r="X3747" i="2"/>
  <c r="V3747" i="2"/>
  <c r="T3747" i="2"/>
  <c r="Q3747" i="2"/>
  <c r="R3747" i="2" s="1"/>
  <c r="O3747" i="2"/>
  <c r="P3747" i="2" s="1"/>
  <c r="J3747" i="2"/>
  <c r="Y3746" i="2"/>
  <c r="X3746" i="2"/>
  <c r="V3746" i="2"/>
  <c r="T3746" i="2"/>
  <c r="Q3746" i="2"/>
  <c r="R3746" i="2" s="1"/>
  <c r="O3746" i="2"/>
  <c r="P3746" i="2" s="1"/>
  <c r="J3746" i="2"/>
  <c r="Y3745" i="2"/>
  <c r="X3745" i="2"/>
  <c r="V3745" i="2"/>
  <c r="T3745" i="2"/>
  <c r="Q3745" i="2"/>
  <c r="R3745" i="2" s="1"/>
  <c r="O3745" i="2"/>
  <c r="P3745" i="2" s="1"/>
  <c r="J3745" i="2"/>
  <c r="Y3744" i="2"/>
  <c r="X3744" i="2"/>
  <c r="V3744" i="2"/>
  <c r="T3744" i="2"/>
  <c r="Q3744" i="2"/>
  <c r="R3744" i="2" s="1"/>
  <c r="O3744" i="2"/>
  <c r="P3744" i="2" s="1"/>
  <c r="J3744" i="2"/>
  <c r="Y3743" i="2"/>
  <c r="X3743" i="2"/>
  <c r="V3743" i="2"/>
  <c r="T3743" i="2"/>
  <c r="Q3743" i="2"/>
  <c r="R3743" i="2" s="1"/>
  <c r="O3743" i="2"/>
  <c r="P3743" i="2" s="1"/>
  <c r="J3743" i="2"/>
  <c r="Y3742" i="2"/>
  <c r="X3742" i="2"/>
  <c r="V3742" i="2"/>
  <c r="T3742" i="2"/>
  <c r="Q3742" i="2"/>
  <c r="R3742" i="2" s="1"/>
  <c r="O3742" i="2"/>
  <c r="P3742" i="2" s="1"/>
  <c r="J3742" i="2"/>
  <c r="Y3741" i="2"/>
  <c r="X3741" i="2"/>
  <c r="V3741" i="2"/>
  <c r="T3741" i="2"/>
  <c r="Q3741" i="2"/>
  <c r="R3741" i="2" s="1"/>
  <c r="O3741" i="2"/>
  <c r="P3741" i="2" s="1"/>
  <c r="J3741" i="2"/>
  <c r="Y3740" i="2"/>
  <c r="X3740" i="2"/>
  <c r="V3740" i="2"/>
  <c r="T3740" i="2"/>
  <c r="Q3740" i="2"/>
  <c r="R3740" i="2" s="1"/>
  <c r="O3740" i="2"/>
  <c r="P3740" i="2" s="1"/>
  <c r="J3740" i="2"/>
  <c r="Y3739" i="2"/>
  <c r="X3739" i="2"/>
  <c r="V3739" i="2"/>
  <c r="T3739" i="2"/>
  <c r="Q3739" i="2"/>
  <c r="R3739" i="2" s="1"/>
  <c r="O3739" i="2"/>
  <c r="P3739" i="2" s="1"/>
  <c r="J3739" i="2"/>
  <c r="Y3738" i="2"/>
  <c r="X3738" i="2"/>
  <c r="V3738" i="2"/>
  <c r="T3738" i="2"/>
  <c r="Q3738" i="2"/>
  <c r="R3738" i="2" s="1"/>
  <c r="O3738" i="2"/>
  <c r="P3738" i="2" s="1"/>
  <c r="J3738" i="2"/>
  <c r="Y3737" i="2"/>
  <c r="X3737" i="2"/>
  <c r="V3737" i="2"/>
  <c r="T3737" i="2"/>
  <c r="Q3737" i="2"/>
  <c r="R3737" i="2" s="1"/>
  <c r="O3737" i="2"/>
  <c r="P3737" i="2" s="1"/>
  <c r="J3737" i="2"/>
  <c r="Y3736" i="2"/>
  <c r="X3736" i="2"/>
  <c r="V3736" i="2"/>
  <c r="T3736" i="2"/>
  <c r="Q3736" i="2"/>
  <c r="R3736" i="2" s="1"/>
  <c r="O3736" i="2"/>
  <c r="P3736" i="2" s="1"/>
  <c r="J3736" i="2"/>
  <c r="Y3735" i="2"/>
  <c r="X3735" i="2"/>
  <c r="V3735" i="2"/>
  <c r="T3735" i="2"/>
  <c r="Q3735" i="2"/>
  <c r="R3735" i="2" s="1"/>
  <c r="O3735" i="2"/>
  <c r="P3735" i="2" s="1"/>
  <c r="J3735" i="2"/>
  <c r="Y3734" i="2"/>
  <c r="X3734" i="2"/>
  <c r="V3734" i="2"/>
  <c r="T3734" i="2"/>
  <c r="Q3734" i="2"/>
  <c r="R3734" i="2" s="1"/>
  <c r="O3734" i="2"/>
  <c r="P3734" i="2" s="1"/>
  <c r="J3734" i="2"/>
  <c r="Y3733" i="2"/>
  <c r="X3733" i="2"/>
  <c r="V3733" i="2"/>
  <c r="T3733" i="2"/>
  <c r="Q3733" i="2"/>
  <c r="R3733" i="2" s="1"/>
  <c r="O3733" i="2"/>
  <c r="P3733" i="2" s="1"/>
  <c r="J3733" i="2"/>
  <c r="Y3732" i="2"/>
  <c r="X3732" i="2"/>
  <c r="V3732" i="2"/>
  <c r="T3732" i="2"/>
  <c r="Q3732" i="2"/>
  <c r="R3732" i="2" s="1"/>
  <c r="O3732" i="2"/>
  <c r="P3732" i="2" s="1"/>
  <c r="J3732" i="2"/>
  <c r="Y3731" i="2"/>
  <c r="X3731" i="2"/>
  <c r="V3731" i="2"/>
  <c r="T3731" i="2"/>
  <c r="Q3731" i="2"/>
  <c r="R3731" i="2" s="1"/>
  <c r="O3731" i="2"/>
  <c r="P3731" i="2" s="1"/>
  <c r="J3731" i="2"/>
  <c r="Y3730" i="2"/>
  <c r="X3730" i="2"/>
  <c r="V3730" i="2"/>
  <c r="T3730" i="2"/>
  <c r="Q3730" i="2"/>
  <c r="R3730" i="2" s="1"/>
  <c r="O3730" i="2"/>
  <c r="P3730" i="2" s="1"/>
  <c r="J3730" i="2"/>
  <c r="Y3729" i="2"/>
  <c r="X3729" i="2"/>
  <c r="V3729" i="2"/>
  <c r="T3729" i="2"/>
  <c r="Q3729" i="2"/>
  <c r="R3729" i="2" s="1"/>
  <c r="O3729" i="2"/>
  <c r="P3729" i="2" s="1"/>
  <c r="J3729" i="2"/>
  <c r="Y3728" i="2"/>
  <c r="X3728" i="2"/>
  <c r="V3728" i="2"/>
  <c r="T3728" i="2"/>
  <c r="Q3728" i="2"/>
  <c r="R3728" i="2" s="1"/>
  <c r="O3728" i="2"/>
  <c r="P3728" i="2" s="1"/>
  <c r="J3728" i="2"/>
  <c r="Y3727" i="2"/>
  <c r="X3727" i="2"/>
  <c r="V3727" i="2"/>
  <c r="T3727" i="2"/>
  <c r="Q3727" i="2"/>
  <c r="R3727" i="2" s="1"/>
  <c r="O3727" i="2"/>
  <c r="P3727" i="2" s="1"/>
  <c r="J3727" i="2"/>
  <c r="Y3726" i="2"/>
  <c r="X3726" i="2"/>
  <c r="V3726" i="2"/>
  <c r="T3726" i="2"/>
  <c r="Q3726" i="2"/>
  <c r="R3726" i="2" s="1"/>
  <c r="O3726" i="2"/>
  <c r="P3726" i="2" s="1"/>
  <c r="J3726" i="2"/>
  <c r="Y3725" i="2"/>
  <c r="X3725" i="2"/>
  <c r="V3725" i="2"/>
  <c r="T3725" i="2"/>
  <c r="Q3725" i="2"/>
  <c r="R3725" i="2" s="1"/>
  <c r="O3725" i="2"/>
  <c r="P3725" i="2" s="1"/>
  <c r="J3725" i="2"/>
  <c r="Y3724" i="2"/>
  <c r="X3724" i="2"/>
  <c r="V3724" i="2"/>
  <c r="T3724" i="2"/>
  <c r="Q3724" i="2"/>
  <c r="R3724" i="2" s="1"/>
  <c r="O3724" i="2"/>
  <c r="P3724" i="2" s="1"/>
  <c r="J3724" i="2"/>
  <c r="Y3723" i="2"/>
  <c r="X3723" i="2"/>
  <c r="V3723" i="2"/>
  <c r="T3723" i="2"/>
  <c r="Q3723" i="2"/>
  <c r="R3723" i="2" s="1"/>
  <c r="O3723" i="2"/>
  <c r="P3723" i="2" s="1"/>
  <c r="J3723" i="2"/>
  <c r="Y3722" i="2"/>
  <c r="X3722" i="2"/>
  <c r="V3722" i="2"/>
  <c r="T3722" i="2"/>
  <c r="Q3722" i="2"/>
  <c r="R3722" i="2" s="1"/>
  <c r="O3722" i="2"/>
  <c r="P3722" i="2" s="1"/>
  <c r="J3722" i="2"/>
  <c r="Y3721" i="2"/>
  <c r="X3721" i="2"/>
  <c r="V3721" i="2"/>
  <c r="T3721" i="2"/>
  <c r="Q3721" i="2"/>
  <c r="R3721" i="2" s="1"/>
  <c r="O3721" i="2"/>
  <c r="P3721" i="2" s="1"/>
  <c r="J3721" i="2"/>
  <c r="Y3720" i="2"/>
  <c r="X3720" i="2"/>
  <c r="V3720" i="2"/>
  <c r="T3720" i="2"/>
  <c r="Q3720" i="2"/>
  <c r="R3720" i="2" s="1"/>
  <c r="O3720" i="2"/>
  <c r="P3720" i="2" s="1"/>
  <c r="J3720" i="2"/>
  <c r="Z3719" i="2"/>
  <c r="X3719" i="2"/>
  <c r="V3719" i="2"/>
  <c r="T3719" i="2"/>
  <c r="R3719" i="2"/>
  <c r="P3719" i="2"/>
  <c r="J3719" i="2"/>
  <c r="Y3718" i="2"/>
  <c r="X3718" i="2"/>
  <c r="V3718" i="2"/>
  <c r="T3718" i="2"/>
  <c r="Q3718" i="2"/>
  <c r="R3718" i="2" s="1"/>
  <c r="O3718" i="2"/>
  <c r="P3718" i="2" s="1"/>
  <c r="J3718" i="2"/>
  <c r="Y3717" i="2"/>
  <c r="X3717" i="2"/>
  <c r="V3717" i="2"/>
  <c r="T3717" i="2"/>
  <c r="Q3717" i="2"/>
  <c r="R3717" i="2" s="1"/>
  <c r="O3717" i="2"/>
  <c r="P3717" i="2" s="1"/>
  <c r="J3717" i="2"/>
  <c r="Y3716" i="2"/>
  <c r="Z3716" i="2" s="1"/>
  <c r="X3716" i="2"/>
  <c r="V3716" i="2"/>
  <c r="T3716" i="2"/>
  <c r="Q3716" i="2"/>
  <c r="R3716" i="2" s="1"/>
  <c r="O3716" i="2"/>
  <c r="P3716" i="2" s="1"/>
  <c r="J3716" i="2"/>
  <c r="Y3715" i="2"/>
  <c r="Z3715" i="2" s="1"/>
  <c r="X3715" i="2"/>
  <c r="V3715" i="2"/>
  <c r="T3715" i="2"/>
  <c r="Q3715" i="2"/>
  <c r="R3715" i="2" s="1"/>
  <c r="O3715" i="2"/>
  <c r="P3715" i="2" s="1"/>
  <c r="J3715" i="2"/>
  <c r="Y3714" i="2"/>
  <c r="X3714" i="2"/>
  <c r="V3714" i="2"/>
  <c r="T3714" i="2"/>
  <c r="Q3714" i="2"/>
  <c r="R3714" i="2" s="1"/>
  <c r="O3714" i="2"/>
  <c r="P3714" i="2" s="1"/>
  <c r="J3714" i="2"/>
  <c r="Y3713" i="2"/>
  <c r="Z3713" i="2" s="1"/>
  <c r="X3713" i="2"/>
  <c r="V3713" i="2"/>
  <c r="T3713" i="2"/>
  <c r="Q3713" i="2"/>
  <c r="R3713" i="2" s="1"/>
  <c r="O3713" i="2"/>
  <c r="P3713" i="2" s="1"/>
  <c r="J3713" i="2"/>
  <c r="Y3712" i="2"/>
  <c r="X3712" i="2"/>
  <c r="V3712" i="2"/>
  <c r="T3712" i="2"/>
  <c r="Q3712" i="2"/>
  <c r="R3712" i="2" s="1"/>
  <c r="O3712" i="2"/>
  <c r="P3712" i="2" s="1"/>
  <c r="J3712" i="2"/>
  <c r="Y3711" i="2"/>
  <c r="X3711" i="2"/>
  <c r="V3711" i="2"/>
  <c r="T3711" i="2"/>
  <c r="Q3711" i="2"/>
  <c r="R3711" i="2" s="1"/>
  <c r="O3711" i="2"/>
  <c r="P3711" i="2" s="1"/>
  <c r="J3711" i="2"/>
  <c r="Y3710" i="2"/>
  <c r="X3710" i="2"/>
  <c r="V3710" i="2"/>
  <c r="T3710" i="2"/>
  <c r="Q3710" i="2"/>
  <c r="R3710" i="2" s="1"/>
  <c r="O3710" i="2"/>
  <c r="P3710" i="2" s="1"/>
  <c r="J3710" i="2"/>
  <c r="Y3709" i="2"/>
  <c r="X3709" i="2"/>
  <c r="V3709" i="2"/>
  <c r="T3709" i="2"/>
  <c r="Q3709" i="2"/>
  <c r="R3709" i="2" s="1"/>
  <c r="O3709" i="2"/>
  <c r="P3709" i="2" s="1"/>
  <c r="J3709" i="2"/>
  <c r="Y3708" i="2"/>
  <c r="X3708" i="2"/>
  <c r="V3708" i="2"/>
  <c r="T3708" i="2"/>
  <c r="Q3708" i="2"/>
  <c r="R3708" i="2" s="1"/>
  <c r="O3708" i="2"/>
  <c r="P3708" i="2" s="1"/>
  <c r="J3708" i="2"/>
  <c r="Y3707" i="2"/>
  <c r="X3707" i="2"/>
  <c r="V3707" i="2"/>
  <c r="T3707" i="2"/>
  <c r="Q3707" i="2"/>
  <c r="R3707" i="2" s="1"/>
  <c r="O3707" i="2"/>
  <c r="P3707" i="2" s="1"/>
  <c r="J3707" i="2"/>
  <c r="Y3706" i="2"/>
  <c r="X3706" i="2"/>
  <c r="V3706" i="2"/>
  <c r="T3706" i="2"/>
  <c r="Q3706" i="2"/>
  <c r="R3706" i="2" s="1"/>
  <c r="O3706" i="2"/>
  <c r="P3706" i="2" s="1"/>
  <c r="J3706" i="2"/>
  <c r="Y3705" i="2"/>
  <c r="X3705" i="2"/>
  <c r="V3705" i="2"/>
  <c r="T3705" i="2"/>
  <c r="Q3705" i="2"/>
  <c r="R3705" i="2" s="1"/>
  <c r="O3705" i="2"/>
  <c r="P3705" i="2" s="1"/>
  <c r="J3705" i="2"/>
  <c r="Y3704" i="2"/>
  <c r="Z3704" i="2" s="1"/>
  <c r="X3704" i="2"/>
  <c r="V3704" i="2"/>
  <c r="T3704" i="2"/>
  <c r="Q3704" i="2"/>
  <c r="R3704" i="2" s="1"/>
  <c r="O3704" i="2"/>
  <c r="P3704" i="2" s="1"/>
  <c r="J3704" i="2"/>
  <c r="Y3703" i="2"/>
  <c r="X3703" i="2"/>
  <c r="V3703" i="2"/>
  <c r="T3703" i="2"/>
  <c r="Q3703" i="2"/>
  <c r="R3703" i="2" s="1"/>
  <c r="O3703" i="2"/>
  <c r="P3703" i="2" s="1"/>
  <c r="J3703" i="2"/>
  <c r="Y3702" i="2"/>
  <c r="X3702" i="2"/>
  <c r="V3702" i="2"/>
  <c r="T3702" i="2"/>
  <c r="Q3702" i="2"/>
  <c r="R3702" i="2" s="1"/>
  <c r="O3702" i="2"/>
  <c r="P3702" i="2" s="1"/>
  <c r="J3702" i="2"/>
  <c r="Y3701" i="2"/>
  <c r="X3701" i="2"/>
  <c r="V3701" i="2"/>
  <c r="T3701" i="2"/>
  <c r="Q3701" i="2"/>
  <c r="R3701" i="2" s="1"/>
  <c r="O3701" i="2"/>
  <c r="P3701" i="2" s="1"/>
  <c r="J3701" i="2"/>
  <c r="Y3700" i="2"/>
  <c r="Z3700" i="2" s="1"/>
  <c r="X3700" i="2"/>
  <c r="V3700" i="2"/>
  <c r="T3700" i="2"/>
  <c r="Q3700" i="2"/>
  <c r="R3700" i="2" s="1"/>
  <c r="O3700" i="2"/>
  <c r="P3700" i="2" s="1"/>
  <c r="J3700" i="2"/>
  <c r="Y3699" i="2"/>
  <c r="X3699" i="2"/>
  <c r="V3699" i="2"/>
  <c r="T3699" i="2"/>
  <c r="Q3699" i="2"/>
  <c r="R3699" i="2" s="1"/>
  <c r="O3699" i="2"/>
  <c r="P3699" i="2" s="1"/>
  <c r="J3699" i="2"/>
  <c r="Y3698" i="2"/>
  <c r="X3698" i="2"/>
  <c r="V3698" i="2"/>
  <c r="T3698" i="2"/>
  <c r="Q3698" i="2"/>
  <c r="R3698" i="2" s="1"/>
  <c r="O3698" i="2"/>
  <c r="P3698" i="2" s="1"/>
  <c r="J3698" i="2"/>
  <c r="Y3697" i="2"/>
  <c r="X3697" i="2"/>
  <c r="V3697" i="2"/>
  <c r="T3697" i="2"/>
  <c r="Q3697" i="2"/>
  <c r="R3697" i="2" s="1"/>
  <c r="O3697" i="2"/>
  <c r="P3697" i="2" s="1"/>
  <c r="J3697" i="2"/>
  <c r="Y3696" i="2"/>
  <c r="X3696" i="2"/>
  <c r="V3696" i="2"/>
  <c r="T3696" i="2"/>
  <c r="Q3696" i="2"/>
  <c r="R3696" i="2" s="1"/>
  <c r="O3696" i="2"/>
  <c r="P3696" i="2" s="1"/>
  <c r="J3696" i="2"/>
  <c r="Y3695" i="2"/>
  <c r="X3695" i="2"/>
  <c r="V3695" i="2"/>
  <c r="T3695" i="2"/>
  <c r="Q3695" i="2"/>
  <c r="R3695" i="2" s="1"/>
  <c r="O3695" i="2"/>
  <c r="P3695" i="2" s="1"/>
  <c r="J3695" i="2"/>
  <c r="Y3694" i="2"/>
  <c r="X3694" i="2"/>
  <c r="V3694" i="2"/>
  <c r="T3694" i="2"/>
  <c r="Q3694" i="2"/>
  <c r="R3694" i="2" s="1"/>
  <c r="O3694" i="2"/>
  <c r="P3694" i="2" s="1"/>
  <c r="J3694" i="2"/>
  <c r="Y3693" i="2"/>
  <c r="X3693" i="2"/>
  <c r="V3693" i="2"/>
  <c r="T3693" i="2"/>
  <c r="Q3693" i="2"/>
  <c r="R3693" i="2" s="1"/>
  <c r="O3693" i="2"/>
  <c r="P3693" i="2" s="1"/>
  <c r="J3693" i="2"/>
  <c r="Y3692" i="2"/>
  <c r="X3692" i="2"/>
  <c r="V3692" i="2"/>
  <c r="T3692" i="2"/>
  <c r="Q3692" i="2"/>
  <c r="R3692" i="2" s="1"/>
  <c r="O3692" i="2"/>
  <c r="P3692" i="2" s="1"/>
  <c r="J3692" i="2"/>
  <c r="Y3691" i="2"/>
  <c r="X3691" i="2"/>
  <c r="V3691" i="2"/>
  <c r="T3691" i="2"/>
  <c r="Q3691" i="2"/>
  <c r="R3691" i="2" s="1"/>
  <c r="O3691" i="2"/>
  <c r="P3691" i="2" s="1"/>
  <c r="J3691" i="2"/>
  <c r="Y3690" i="2"/>
  <c r="X3690" i="2"/>
  <c r="V3690" i="2"/>
  <c r="T3690" i="2"/>
  <c r="Q3690" i="2"/>
  <c r="R3690" i="2" s="1"/>
  <c r="O3690" i="2"/>
  <c r="P3690" i="2" s="1"/>
  <c r="J3690" i="2"/>
  <c r="Y3689" i="2"/>
  <c r="X3689" i="2"/>
  <c r="V3689" i="2"/>
  <c r="T3689" i="2"/>
  <c r="Q3689" i="2"/>
  <c r="R3689" i="2" s="1"/>
  <c r="O3689" i="2"/>
  <c r="P3689" i="2" s="1"/>
  <c r="J3689" i="2"/>
  <c r="Y3688" i="2"/>
  <c r="X3688" i="2"/>
  <c r="V3688" i="2"/>
  <c r="T3688" i="2"/>
  <c r="Q3688" i="2"/>
  <c r="R3688" i="2" s="1"/>
  <c r="O3688" i="2"/>
  <c r="P3688" i="2" s="1"/>
  <c r="J3688" i="2"/>
  <c r="Y3687" i="2"/>
  <c r="X3687" i="2"/>
  <c r="V3687" i="2"/>
  <c r="T3687" i="2"/>
  <c r="Q3687" i="2"/>
  <c r="R3687" i="2" s="1"/>
  <c r="O3687" i="2"/>
  <c r="P3687" i="2" s="1"/>
  <c r="J3687" i="2"/>
  <c r="Y3686" i="2"/>
  <c r="X3686" i="2"/>
  <c r="V3686" i="2"/>
  <c r="T3686" i="2"/>
  <c r="Q3686" i="2"/>
  <c r="R3686" i="2" s="1"/>
  <c r="O3686" i="2"/>
  <c r="P3686" i="2" s="1"/>
  <c r="J3686" i="2"/>
  <c r="Y3685" i="2"/>
  <c r="X3685" i="2"/>
  <c r="V3685" i="2"/>
  <c r="T3685" i="2"/>
  <c r="Q3685" i="2"/>
  <c r="R3685" i="2" s="1"/>
  <c r="O3685" i="2"/>
  <c r="P3685" i="2" s="1"/>
  <c r="J3685" i="2"/>
  <c r="Y3684" i="2"/>
  <c r="X3684" i="2"/>
  <c r="V3684" i="2"/>
  <c r="T3684" i="2"/>
  <c r="Q3684" i="2"/>
  <c r="R3684" i="2" s="1"/>
  <c r="O3684" i="2"/>
  <c r="P3684" i="2" s="1"/>
  <c r="J3684" i="2"/>
  <c r="Y3683" i="2"/>
  <c r="Z3683" i="2" s="1"/>
  <c r="X3683" i="2"/>
  <c r="V3683" i="2"/>
  <c r="T3683" i="2"/>
  <c r="Q3683" i="2"/>
  <c r="R3683" i="2" s="1"/>
  <c r="O3683" i="2"/>
  <c r="P3683" i="2" s="1"/>
  <c r="J3683" i="2"/>
  <c r="Y3682" i="2"/>
  <c r="Z3682" i="2" s="1"/>
  <c r="X3682" i="2"/>
  <c r="V3682" i="2"/>
  <c r="T3682" i="2"/>
  <c r="Q3682" i="2"/>
  <c r="R3682" i="2" s="1"/>
  <c r="O3682" i="2"/>
  <c r="P3682" i="2" s="1"/>
  <c r="J3682" i="2"/>
  <c r="Y3681" i="2"/>
  <c r="X3681" i="2"/>
  <c r="V3681" i="2"/>
  <c r="T3681" i="2"/>
  <c r="Q3681" i="2"/>
  <c r="R3681" i="2" s="1"/>
  <c r="O3681" i="2"/>
  <c r="P3681" i="2" s="1"/>
  <c r="J3681" i="2"/>
  <c r="Y3680" i="2"/>
  <c r="X3680" i="2"/>
  <c r="V3680" i="2"/>
  <c r="T3680" i="2"/>
  <c r="Q3680" i="2"/>
  <c r="R3680" i="2" s="1"/>
  <c r="O3680" i="2"/>
  <c r="P3680" i="2" s="1"/>
  <c r="J3680" i="2"/>
  <c r="Y3679" i="2"/>
  <c r="X3679" i="2"/>
  <c r="V3679" i="2"/>
  <c r="T3679" i="2"/>
  <c r="Q3679" i="2"/>
  <c r="R3679" i="2" s="1"/>
  <c r="O3679" i="2"/>
  <c r="P3679" i="2" s="1"/>
  <c r="J3679" i="2"/>
  <c r="Y3678" i="2"/>
  <c r="X3678" i="2"/>
  <c r="V3678" i="2"/>
  <c r="T3678" i="2"/>
  <c r="Q3678" i="2"/>
  <c r="R3678" i="2" s="1"/>
  <c r="O3678" i="2"/>
  <c r="P3678" i="2" s="1"/>
  <c r="J3678" i="2"/>
  <c r="Y3677" i="2"/>
  <c r="Z3677" i="2" s="1"/>
  <c r="X3677" i="2"/>
  <c r="V3677" i="2"/>
  <c r="T3677" i="2"/>
  <c r="Q3677" i="2"/>
  <c r="R3677" i="2" s="1"/>
  <c r="O3677" i="2"/>
  <c r="P3677" i="2" s="1"/>
  <c r="J3677" i="2"/>
  <c r="Y3676" i="2"/>
  <c r="X3676" i="2"/>
  <c r="V3676" i="2"/>
  <c r="T3676" i="2"/>
  <c r="Q3676" i="2"/>
  <c r="R3676" i="2" s="1"/>
  <c r="O3676" i="2"/>
  <c r="P3676" i="2" s="1"/>
  <c r="J3676" i="2"/>
  <c r="Y3675" i="2"/>
  <c r="X3675" i="2"/>
  <c r="V3675" i="2"/>
  <c r="T3675" i="2"/>
  <c r="Q3675" i="2"/>
  <c r="R3675" i="2" s="1"/>
  <c r="O3675" i="2"/>
  <c r="P3675" i="2" s="1"/>
  <c r="J3675" i="2"/>
  <c r="Y3674" i="2"/>
  <c r="X3674" i="2"/>
  <c r="V3674" i="2"/>
  <c r="T3674" i="2"/>
  <c r="Q3674" i="2"/>
  <c r="R3674" i="2" s="1"/>
  <c r="O3674" i="2"/>
  <c r="P3674" i="2" s="1"/>
  <c r="J3674" i="2"/>
  <c r="Y3673" i="2"/>
  <c r="X3673" i="2"/>
  <c r="V3673" i="2"/>
  <c r="T3673" i="2"/>
  <c r="Q3673" i="2"/>
  <c r="R3673" i="2" s="1"/>
  <c r="O3673" i="2"/>
  <c r="P3673" i="2" s="1"/>
  <c r="J3673" i="2"/>
  <c r="Y3672" i="2"/>
  <c r="X3672" i="2"/>
  <c r="V3672" i="2"/>
  <c r="T3672" i="2"/>
  <c r="Q3672" i="2"/>
  <c r="R3672" i="2" s="1"/>
  <c r="O3672" i="2"/>
  <c r="P3672" i="2" s="1"/>
  <c r="J3672" i="2"/>
  <c r="Y3671" i="2"/>
  <c r="X3671" i="2"/>
  <c r="V3671" i="2"/>
  <c r="T3671" i="2"/>
  <c r="Q3671" i="2"/>
  <c r="R3671" i="2" s="1"/>
  <c r="O3671" i="2"/>
  <c r="P3671" i="2" s="1"/>
  <c r="J3671" i="2"/>
  <c r="Y3670" i="2"/>
  <c r="X3670" i="2"/>
  <c r="V3670" i="2"/>
  <c r="T3670" i="2"/>
  <c r="Q3670" i="2"/>
  <c r="R3670" i="2" s="1"/>
  <c r="O3670" i="2"/>
  <c r="P3670" i="2" s="1"/>
  <c r="J3670" i="2"/>
  <c r="Y3669" i="2"/>
  <c r="X3669" i="2"/>
  <c r="V3669" i="2"/>
  <c r="T3669" i="2"/>
  <c r="Q3669" i="2"/>
  <c r="R3669" i="2" s="1"/>
  <c r="O3669" i="2"/>
  <c r="P3669" i="2" s="1"/>
  <c r="J3669" i="2"/>
  <c r="Y3668" i="2"/>
  <c r="Z3668" i="2" s="1"/>
  <c r="X3668" i="2"/>
  <c r="V3668" i="2"/>
  <c r="T3668" i="2"/>
  <c r="Q3668" i="2"/>
  <c r="R3668" i="2" s="1"/>
  <c r="O3668" i="2"/>
  <c r="P3668" i="2" s="1"/>
  <c r="J3668" i="2"/>
  <c r="Y3667" i="2"/>
  <c r="Z3667" i="2" s="1"/>
  <c r="X3667" i="2"/>
  <c r="V3667" i="2"/>
  <c r="T3667" i="2"/>
  <c r="Q3667" i="2"/>
  <c r="R3667" i="2" s="1"/>
  <c r="O3667" i="2"/>
  <c r="P3667" i="2" s="1"/>
  <c r="J3667" i="2"/>
  <c r="Y3666" i="2"/>
  <c r="X3666" i="2"/>
  <c r="V3666" i="2"/>
  <c r="T3666" i="2"/>
  <c r="Q3666" i="2"/>
  <c r="R3666" i="2" s="1"/>
  <c r="O3666" i="2"/>
  <c r="P3666" i="2" s="1"/>
  <c r="J3666" i="2"/>
  <c r="Y3665" i="2"/>
  <c r="X3665" i="2"/>
  <c r="V3665" i="2"/>
  <c r="T3665" i="2"/>
  <c r="Q3665" i="2"/>
  <c r="R3665" i="2" s="1"/>
  <c r="O3665" i="2"/>
  <c r="P3665" i="2" s="1"/>
  <c r="J3665" i="2"/>
  <c r="Y3664" i="2"/>
  <c r="Z3664" i="2" s="1"/>
  <c r="X3664" i="2"/>
  <c r="V3664" i="2"/>
  <c r="T3664" i="2"/>
  <c r="Q3664" i="2"/>
  <c r="R3664" i="2" s="1"/>
  <c r="O3664" i="2"/>
  <c r="P3664" i="2" s="1"/>
  <c r="J3664" i="2"/>
  <c r="Y3663" i="2"/>
  <c r="X3663" i="2"/>
  <c r="V3663" i="2"/>
  <c r="T3663" i="2"/>
  <c r="Q3663" i="2"/>
  <c r="R3663" i="2" s="1"/>
  <c r="O3663" i="2"/>
  <c r="P3663" i="2" s="1"/>
  <c r="J3663" i="2"/>
  <c r="Y3662" i="2"/>
  <c r="Z3662" i="2" s="1"/>
  <c r="X3662" i="2"/>
  <c r="V3662" i="2"/>
  <c r="T3662" i="2"/>
  <c r="Q3662" i="2"/>
  <c r="R3662" i="2" s="1"/>
  <c r="O3662" i="2"/>
  <c r="P3662" i="2" s="1"/>
  <c r="J3662" i="2"/>
  <c r="Y3661" i="2"/>
  <c r="Z3661" i="2" s="1"/>
  <c r="X3661" i="2"/>
  <c r="V3661" i="2"/>
  <c r="T3661" i="2"/>
  <c r="Q3661" i="2"/>
  <c r="R3661" i="2" s="1"/>
  <c r="O3661" i="2"/>
  <c r="P3661" i="2" s="1"/>
  <c r="J3661" i="2"/>
  <c r="Y3660" i="2"/>
  <c r="X3660" i="2"/>
  <c r="V3660" i="2"/>
  <c r="T3660" i="2"/>
  <c r="Q3660" i="2"/>
  <c r="R3660" i="2" s="1"/>
  <c r="O3660" i="2"/>
  <c r="P3660" i="2" s="1"/>
  <c r="J3660" i="2"/>
  <c r="Y3659" i="2"/>
  <c r="X3659" i="2"/>
  <c r="V3659" i="2"/>
  <c r="T3659" i="2"/>
  <c r="Q3659" i="2"/>
  <c r="R3659" i="2" s="1"/>
  <c r="O3659" i="2"/>
  <c r="P3659" i="2" s="1"/>
  <c r="J3659" i="2"/>
  <c r="Y3658" i="2"/>
  <c r="Z3658" i="2" s="1"/>
  <c r="X3658" i="2"/>
  <c r="V3658" i="2"/>
  <c r="T3658" i="2"/>
  <c r="Q3658" i="2"/>
  <c r="R3658" i="2" s="1"/>
  <c r="O3658" i="2"/>
  <c r="P3658" i="2" s="1"/>
  <c r="J3658" i="2"/>
  <c r="Y3657" i="2"/>
  <c r="X3657" i="2"/>
  <c r="V3657" i="2"/>
  <c r="T3657" i="2"/>
  <c r="Q3657" i="2"/>
  <c r="R3657" i="2" s="1"/>
  <c r="O3657" i="2"/>
  <c r="P3657" i="2" s="1"/>
  <c r="J3657" i="2"/>
  <c r="Y3656" i="2"/>
  <c r="X3656" i="2"/>
  <c r="V3656" i="2"/>
  <c r="T3656" i="2"/>
  <c r="Q3656" i="2"/>
  <c r="R3656" i="2" s="1"/>
  <c r="O3656" i="2"/>
  <c r="P3656" i="2" s="1"/>
  <c r="J3656" i="2"/>
  <c r="Y3655" i="2"/>
  <c r="Z3655" i="2" s="1"/>
  <c r="X3655" i="2"/>
  <c r="V3655" i="2"/>
  <c r="T3655" i="2"/>
  <c r="Q3655" i="2"/>
  <c r="R3655" i="2" s="1"/>
  <c r="O3655" i="2"/>
  <c r="P3655" i="2" s="1"/>
  <c r="J3655" i="2"/>
  <c r="Y3654" i="2"/>
  <c r="X3654" i="2"/>
  <c r="V3654" i="2"/>
  <c r="T3654" i="2"/>
  <c r="Q3654" i="2"/>
  <c r="R3654" i="2" s="1"/>
  <c r="O3654" i="2"/>
  <c r="P3654" i="2" s="1"/>
  <c r="J3654" i="2"/>
  <c r="Y3653" i="2"/>
  <c r="Z3653" i="2" s="1"/>
  <c r="X3653" i="2"/>
  <c r="V3653" i="2"/>
  <c r="T3653" i="2"/>
  <c r="Q3653" i="2"/>
  <c r="R3653" i="2" s="1"/>
  <c r="O3653" i="2"/>
  <c r="P3653" i="2" s="1"/>
  <c r="J3653" i="2"/>
  <c r="Y3652" i="2"/>
  <c r="Z3652" i="2" s="1"/>
  <c r="X3652" i="2"/>
  <c r="V3652" i="2"/>
  <c r="T3652" i="2"/>
  <c r="Q3652" i="2"/>
  <c r="R3652" i="2" s="1"/>
  <c r="O3652" i="2"/>
  <c r="P3652" i="2" s="1"/>
  <c r="J3652" i="2"/>
  <c r="Y3651" i="2"/>
  <c r="X3651" i="2"/>
  <c r="V3651" i="2"/>
  <c r="T3651" i="2"/>
  <c r="Q3651" i="2"/>
  <c r="R3651" i="2" s="1"/>
  <c r="O3651" i="2"/>
  <c r="P3651" i="2" s="1"/>
  <c r="J3651" i="2"/>
  <c r="Y3650" i="2"/>
  <c r="X3650" i="2"/>
  <c r="V3650" i="2"/>
  <c r="T3650" i="2"/>
  <c r="Q3650" i="2"/>
  <c r="R3650" i="2" s="1"/>
  <c r="O3650" i="2"/>
  <c r="P3650" i="2" s="1"/>
  <c r="J3650" i="2"/>
  <c r="Y3649" i="2"/>
  <c r="Z3649" i="2" s="1"/>
  <c r="X3649" i="2"/>
  <c r="V3649" i="2"/>
  <c r="T3649" i="2"/>
  <c r="Q3649" i="2"/>
  <c r="R3649" i="2" s="1"/>
  <c r="O3649" i="2"/>
  <c r="P3649" i="2" s="1"/>
  <c r="J3649" i="2"/>
  <c r="Y3648" i="2"/>
  <c r="X3648" i="2"/>
  <c r="V3648" i="2"/>
  <c r="T3648" i="2"/>
  <c r="Q3648" i="2"/>
  <c r="R3648" i="2" s="1"/>
  <c r="O3648" i="2"/>
  <c r="P3648" i="2" s="1"/>
  <c r="J3648" i="2"/>
  <c r="Y3647" i="2"/>
  <c r="X3647" i="2"/>
  <c r="V3647" i="2"/>
  <c r="T3647" i="2"/>
  <c r="Q3647" i="2"/>
  <c r="R3647" i="2" s="1"/>
  <c r="O3647" i="2"/>
  <c r="P3647" i="2" s="1"/>
  <c r="J3647" i="2"/>
  <c r="Y3646" i="2"/>
  <c r="Z3646" i="2" s="1"/>
  <c r="X3646" i="2"/>
  <c r="V3646" i="2"/>
  <c r="T3646" i="2"/>
  <c r="Q3646" i="2"/>
  <c r="R3646" i="2" s="1"/>
  <c r="O3646" i="2"/>
  <c r="P3646" i="2" s="1"/>
  <c r="J3646" i="2"/>
  <c r="Y3645" i="2"/>
  <c r="X3645" i="2"/>
  <c r="V3645" i="2"/>
  <c r="T3645" i="2"/>
  <c r="Q3645" i="2"/>
  <c r="R3645" i="2" s="1"/>
  <c r="O3645" i="2"/>
  <c r="P3645" i="2" s="1"/>
  <c r="J3645" i="2"/>
  <c r="Y3644" i="2"/>
  <c r="X3644" i="2"/>
  <c r="V3644" i="2"/>
  <c r="T3644" i="2"/>
  <c r="Q3644" i="2"/>
  <c r="R3644" i="2" s="1"/>
  <c r="O3644" i="2"/>
  <c r="P3644" i="2" s="1"/>
  <c r="J3644" i="2"/>
  <c r="Y3643" i="2"/>
  <c r="Z3643" i="2" s="1"/>
  <c r="X3643" i="2"/>
  <c r="V3643" i="2"/>
  <c r="T3643" i="2"/>
  <c r="Q3643" i="2"/>
  <c r="R3643" i="2" s="1"/>
  <c r="O3643" i="2"/>
  <c r="P3643" i="2" s="1"/>
  <c r="J3643" i="2"/>
  <c r="Y3642" i="2"/>
  <c r="X3642" i="2"/>
  <c r="V3642" i="2"/>
  <c r="T3642" i="2"/>
  <c r="Q3642" i="2"/>
  <c r="R3642" i="2" s="1"/>
  <c r="O3642" i="2"/>
  <c r="P3642" i="2" s="1"/>
  <c r="J3642" i="2"/>
  <c r="Y3641" i="2"/>
  <c r="X3641" i="2"/>
  <c r="V3641" i="2"/>
  <c r="T3641" i="2"/>
  <c r="Q3641" i="2"/>
  <c r="R3641" i="2" s="1"/>
  <c r="O3641" i="2"/>
  <c r="P3641" i="2" s="1"/>
  <c r="J3641" i="2"/>
  <c r="Y3640" i="2"/>
  <c r="Z3640" i="2" s="1"/>
  <c r="X3640" i="2"/>
  <c r="V3640" i="2"/>
  <c r="T3640" i="2"/>
  <c r="Q3640" i="2"/>
  <c r="R3640" i="2" s="1"/>
  <c r="O3640" i="2"/>
  <c r="P3640" i="2" s="1"/>
  <c r="J3640" i="2"/>
  <c r="Y3639" i="2"/>
  <c r="X3639" i="2"/>
  <c r="V3639" i="2"/>
  <c r="T3639" i="2"/>
  <c r="Q3639" i="2"/>
  <c r="R3639" i="2" s="1"/>
  <c r="O3639" i="2"/>
  <c r="P3639" i="2" s="1"/>
  <c r="J3639" i="2"/>
  <c r="Y3638" i="2"/>
  <c r="X3638" i="2"/>
  <c r="V3638" i="2"/>
  <c r="T3638" i="2"/>
  <c r="Q3638" i="2"/>
  <c r="R3638" i="2" s="1"/>
  <c r="O3638" i="2"/>
  <c r="P3638" i="2" s="1"/>
  <c r="J3638" i="2"/>
  <c r="Y3637" i="2"/>
  <c r="Z3637" i="2" s="1"/>
  <c r="X3637" i="2"/>
  <c r="V3637" i="2"/>
  <c r="T3637" i="2"/>
  <c r="Q3637" i="2"/>
  <c r="R3637" i="2" s="1"/>
  <c r="O3637" i="2"/>
  <c r="P3637" i="2" s="1"/>
  <c r="J3637" i="2"/>
  <c r="Y3636" i="2"/>
  <c r="X3636" i="2"/>
  <c r="V3636" i="2"/>
  <c r="T3636" i="2"/>
  <c r="Q3636" i="2"/>
  <c r="R3636" i="2" s="1"/>
  <c r="O3636" i="2"/>
  <c r="P3636" i="2" s="1"/>
  <c r="J3636" i="2"/>
  <c r="Y3635" i="2"/>
  <c r="X3635" i="2"/>
  <c r="V3635" i="2"/>
  <c r="T3635" i="2"/>
  <c r="Q3635" i="2"/>
  <c r="R3635" i="2" s="1"/>
  <c r="O3635" i="2"/>
  <c r="P3635" i="2" s="1"/>
  <c r="J3635" i="2"/>
  <c r="Y3634" i="2"/>
  <c r="Z3634" i="2" s="1"/>
  <c r="X3634" i="2"/>
  <c r="V3634" i="2"/>
  <c r="T3634" i="2"/>
  <c r="Q3634" i="2"/>
  <c r="R3634" i="2" s="1"/>
  <c r="O3634" i="2"/>
  <c r="P3634" i="2" s="1"/>
  <c r="J3634" i="2"/>
  <c r="Y3633" i="2"/>
  <c r="X3633" i="2"/>
  <c r="V3633" i="2"/>
  <c r="T3633" i="2"/>
  <c r="Q3633" i="2"/>
  <c r="R3633" i="2" s="1"/>
  <c r="O3633" i="2"/>
  <c r="P3633" i="2" s="1"/>
  <c r="J3633" i="2"/>
  <c r="Y3632" i="2"/>
  <c r="Z3632" i="2" s="1"/>
  <c r="X3632" i="2"/>
  <c r="V3632" i="2"/>
  <c r="T3632" i="2"/>
  <c r="Q3632" i="2"/>
  <c r="R3632" i="2" s="1"/>
  <c r="O3632" i="2"/>
  <c r="P3632" i="2" s="1"/>
  <c r="J3632" i="2"/>
  <c r="Y3631" i="2"/>
  <c r="Z3631" i="2" s="1"/>
  <c r="X3631" i="2"/>
  <c r="V3631" i="2"/>
  <c r="T3631" i="2"/>
  <c r="Q3631" i="2"/>
  <c r="R3631" i="2" s="1"/>
  <c r="O3631" i="2"/>
  <c r="P3631" i="2" s="1"/>
  <c r="J3631" i="2"/>
  <c r="Y3630" i="2"/>
  <c r="X3630" i="2"/>
  <c r="V3630" i="2"/>
  <c r="T3630" i="2"/>
  <c r="Q3630" i="2"/>
  <c r="R3630" i="2" s="1"/>
  <c r="O3630" i="2"/>
  <c r="P3630" i="2" s="1"/>
  <c r="J3630" i="2"/>
  <c r="Y3629" i="2"/>
  <c r="X3629" i="2"/>
  <c r="V3629" i="2"/>
  <c r="T3629" i="2"/>
  <c r="Q3629" i="2"/>
  <c r="R3629" i="2" s="1"/>
  <c r="O3629" i="2"/>
  <c r="P3629" i="2" s="1"/>
  <c r="J3629" i="2"/>
  <c r="Y3628" i="2"/>
  <c r="Z3628" i="2" s="1"/>
  <c r="X3628" i="2"/>
  <c r="V3628" i="2"/>
  <c r="T3628" i="2"/>
  <c r="Q3628" i="2"/>
  <c r="R3628" i="2" s="1"/>
  <c r="O3628" i="2"/>
  <c r="P3628" i="2" s="1"/>
  <c r="J3628" i="2"/>
  <c r="Y3627" i="2"/>
  <c r="X3627" i="2"/>
  <c r="V3627" i="2"/>
  <c r="T3627" i="2"/>
  <c r="Q3627" i="2"/>
  <c r="R3627" i="2" s="1"/>
  <c r="O3627" i="2"/>
  <c r="P3627" i="2" s="1"/>
  <c r="J3627" i="2"/>
  <c r="Y3626" i="2"/>
  <c r="X3626" i="2"/>
  <c r="V3626" i="2"/>
  <c r="T3626" i="2"/>
  <c r="Q3626" i="2"/>
  <c r="R3626" i="2" s="1"/>
  <c r="O3626" i="2"/>
  <c r="P3626" i="2" s="1"/>
  <c r="J3626" i="2"/>
  <c r="Y3625" i="2"/>
  <c r="Z3625" i="2" s="1"/>
  <c r="X3625" i="2"/>
  <c r="V3625" i="2"/>
  <c r="T3625" i="2"/>
  <c r="Q3625" i="2"/>
  <c r="R3625" i="2" s="1"/>
  <c r="O3625" i="2"/>
  <c r="P3625" i="2" s="1"/>
  <c r="J3625" i="2"/>
  <c r="Y3624" i="2"/>
  <c r="X3624" i="2"/>
  <c r="V3624" i="2"/>
  <c r="T3624" i="2"/>
  <c r="Q3624" i="2"/>
  <c r="R3624" i="2" s="1"/>
  <c r="O3624" i="2"/>
  <c r="P3624" i="2" s="1"/>
  <c r="J3624" i="2"/>
  <c r="Y3623" i="2"/>
  <c r="X3623" i="2"/>
  <c r="V3623" i="2"/>
  <c r="T3623" i="2"/>
  <c r="Q3623" i="2"/>
  <c r="R3623" i="2" s="1"/>
  <c r="O3623" i="2"/>
  <c r="P3623" i="2" s="1"/>
  <c r="J3623" i="2"/>
  <c r="Y3622" i="2"/>
  <c r="Z3622" i="2" s="1"/>
  <c r="X3622" i="2"/>
  <c r="V3622" i="2"/>
  <c r="T3622" i="2"/>
  <c r="Q3622" i="2"/>
  <c r="R3622" i="2" s="1"/>
  <c r="O3622" i="2"/>
  <c r="P3622" i="2" s="1"/>
  <c r="J3622" i="2"/>
  <c r="Y3621" i="2"/>
  <c r="X3621" i="2"/>
  <c r="V3621" i="2"/>
  <c r="T3621" i="2"/>
  <c r="Q3621" i="2"/>
  <c r="R3621" i="2" s="1"/>
  <c r="O3621" i="2"/>
  <c r="P3621" i="2" s="1"/>
  <c r="J3621" i="2"/>
  <c r="Y3620" i="2"/>
  <c r="X3620" i="2"/>
  <c r="V3620" i="2"/>
  <c r="T3620" i="2"/>
  <c r="Q3620" i="2"/>
  <c r="R3620" i="2" s="1"/>
  <c r="O3620" i="2"/>
  <c r="P3620" i="2" s="1"/>
  <c r="J3620" i="2"/>
  <c r="Y3619" i="2"/>
  <c r="Z3619" i="2" s="1"/>
  <c r="X3619" i="2"/>
  <c r="V3619" i="2"/>
  <c r="T3619" i="2"/>
  <c r="Q3619" i="2"/>
  <c r="R3619" i="2" s="1"/>
  <c r="O3619" i="2"/>
  <c r="P3619" i="2" s="1"/>
  <c r="J3619" i="2"/>
  <c r="Y3618" i="2"/>
  <c r="X3618" i="2"/>
  <c r="V3618" i="2"/>
  <c r="T3618" i="2"/>
  <c r="Q3618" i="2"/>
  <c r="R3618" i="2" s="1"/>
  <c r="O3618" i="2"/>
  <c r="P3618" i="2" s="1"/>
  <c r="J3618" i="2"/>
  <c r="Y3617" i="2"/>
  <c r="X3617" i="2"/>
  <c r="V3617" i="2"/>
  <c r="T3617" i="2"/>
  <c r="Q3617" i="2"/>
  <c r="R3617" i="2" s="1"/>
  <c r="O3617" i="2"/>
  <c r="P3617" i="2" s="1"/>
  <c r="J3617" i="2"/>
  <c r="Y3616" i="2"/>
  <c r="Z3616" i="2" s="1"/>
  <c r="X3616" i="2"/>
  <c r="V3616" i="2"/>
  <c r="T3616" i="2"/>
  <c r="Q3616" i="2"/>
  <c r="R3616" i="2" s="1"/>
  <c r="O3616" i="2"/>
  <c r="P3616" i="2" s="1"/>
  <c r="J3616" i="2"/>
  <c r="Y3615" i="2"/>
  <c r="X3615" i="2"/>
  <c r="V3615" i="2"/>
  <c r="T3615" i="2"/>
  <c r="Q3615" i="2"/>
  <c r="R3615" i="2" s="1"/>
  <c r="O3615" i="2"/>
  <c r="P3615" i="2" s="1"/>
  <c r="J3615" i="2"/>
  <c r="Y3614" i="2"/>
  <c r="X3614" i="2"/>
  <c r="V3614" i="2"/>
  <c r="T3614" i="2"/>
  <c r="Q3614" i="2"/>
  <c r="R3614" i="2" s="1"/>
  <c r="O3614" i="2"/>
  <c r="P3614" i="2" s="1"/>
  <c r="J3614" i="2"/>
  <c r="Y3613" i="2"/>
  <c r="Z3613" i="2" s="1"/>
  <c r="X3613" i="2"/>
  <c r="V3613" i="2"/>
  <c r="T3613" i="2"/>
  <c r="Q3613" i="2"/>
  <c r="R3613" i="2" s="1"/>
  <c r="O3613" i="2"/>
  <c r="P3613" i="2" s="1"/>
  <c r="J3613" i="2"/>
  <c r="Y3612" i="2"/>
  <c r="X3612" i="2"/>
  <c r="V3612" i="2"/>
  <c r="T3612" i="2"/>
  <c r="Q3612" i="2"/>
  <c r="R3612" i="2" s="1"/>
  <c r="O3612" i="2"/>
  <c r="P3612" i="2" s="1"/>
  <c r="J3612" i="2"/>
  <c r="Y3611" i="2"/>
  <c r="X3611" i="2"/>
  <c r="V3611" i="2"/>
  <c r="T3611" i="2"/>
  <c r="Q3611" i="2"/>
  <c r="R3611" i="2" s="1"/>
  <c r="O3611" i="2"/>
  <c r="P3611" i="2" s="1"/>
  <c r="J3611" i="2"/>
  <c r="Y3610" i="2"/>
  <c r="Z3610" i="2" s="1"/>
  <c r="X3610" i="2"/>
  <c r="V3610" i="2"/>
  <c r="T3610" i="2"/>
  <c r="Q3610" i="2"/>
  <c r="R3610" i="2" s="1"/>
  <c r="O3610" i="2"/>
  <c r="P3610" i="2" s="1"/>
  <c r="J3610" i="2"/>
  <c r="Y3609" i="2"/>
  <c r="X3609" i="2"/>
  <c r="V3609" i="2"/>
  <c r="T3609" i="2"/>
  <c r="Q3609" i="2"/>
  <c r="R3609" i="2" s="1"/>
  <c r="O3609" i="2"/>
  <c r="P3609" i="2" s="1"/>
  <c r="J3609" i="2"/>
  <c r="Y3608" i="2"/>
  <c r="X3608" i="2"/>
  <c r="V3608" i="2"/>
  <c r="T3608" i="2"/>
  <c r="Q3608" i="2"/>
  <c r="R3608" i="2" s="1"/>
  <c r="O3608" i="2"/>
  <c r="P3608" i="2" s="1"/>
  <c r="J3608" i="2"/>
  <c r="Y3607" i="2"/>
  <c r="Z3607" i="2" s="1"/>
  <c r="X3607" i="2"/>
  <c r="V3607" i="2"/>
  <c r="T3607" i="2"/>
  <c r="Q3607" i="2"/>
  <c r="R3607" i="2" s="1"/>
  <c r="O3607" i="2"/>
  <c r="P3607" i="2" s="1"/>
  <c r="J3607" i="2"/>
  <c r="Y3606" i="2"/>
  <c r="X3606" i="2"/>
  <c r="V3606" i="2"/>
  <c r="T3606" i="2"/>
  <c r="Q3606" i="2"/>
  <c r="R3606" i="2" s="1"/>
  <c r="O3606" i="2"/>
  <c r="P3606" i="2" s="1"/>
  <c r="J3606" i="2"/>
  <c r="Y3605" i="2"/>
  <c r="X3605" i="2"/>
  <c r="V3605" i="2"/>
  <c r="T3605" i="2"/>
  <c r="Q3605" i="2"/>
  <c r="R3605" i="2" s="1"/>
  <c r="O3605" i="2"/>
  <c r="P3605" i="2" s="1"/>
  <c r="J3605" i="2"/>
  <c r="Y3604" i="2"/>
  <c r="Z3604" i="2" s="1"/>
  <c r="X3604" i="2"/>
  <c r="V3604" i="2"/>
  <c r="T3604" i="2"/>
  <c r="Q3604" i="2"/>
  <c r="R3604" i="2" s="1"/>
  <c r="O3604" i="2"/>
  <c r="P3604" i="2" s="1"/>
  <c r="J3604" i="2"/>
  <c r="Y3603" i="2"/>
  <c r="X3603" i="2"/>
  <c r="V3603" i="2"/>
  <c r="T3603" i="2"/>
  <c r="Q3603" i="2"/>
  <c r="R3603" i="2" s="1"/>
  <c r="O3603" i="2"/>
  <c r="P3603" i="2" s="1"/>
  <c r="J3603" i="2"/>
  <c r="Y3602" i="2"/>
  <c r="Z3602" i="2" s="1"/>
  <c r="X3602" i="2"/>
  <c r="V3602" i="2"/>
  <c r="T3602" i="2"/>
  <c r="Q3602" i="2"/>
  <c r="R3602" i="2" s="1"/>
  <c r="O3602" i="2"/>
  <c r="P3602" i="2" s="1"/>
  <c r="J3602" i="2"/>
  <c r="Y3601" i="2"/>
  <c r="X3601" i="2"/>
  <c r="V3601" i="2"/>
  <c r="T3601" i="2"/>
  <c r="Q3601" i="2"/>
  <c r="R3601" i="2" s="1"/>
  <c r="O3601" i="2"/>
  <c r="P3601" i="2" s="1"/>
  <c r="J3601" i="2"/>
  <c r="Y3600" i="2"/>
  <c r="X3600" i="2"/>
  <c r="V3600" i="2"/>
  <c r="T3600" i="2"/>
  <c r="Q3600" i="2"/>
  <c r="R3600" i="2" s="1"/>
  <c r="O3600" i="2"/>
  <c r="P3600" i="2" s="1"/>
  <c r="J3600" i="2"/>
  <c r="Y3599" i="2"/>
  <c r="X3599" i="2"/>
  <c r="V3599" i="2"/>
  <c r="T3599" i="2"/>
  <c r="Q3599" i="2"/>
  <c r="R3599" i="2" s="1"/>
  <c r="O3599" i="2"/>
  <c r="P3599" i="2" s="1"/>
  <c r="J3599" i="2"/>
  <c r="Y3598" i="2"/>
  <c r="Z3598" i="2" s="1"/>
  <c r="X3598" i="2"/>
  <c r="V3598" i="2"/>
  <c r="T3598" i="2"/>
  <c r="Q3598" i="2"/>
  <c r="R3598" i="2" s="1"/>
  <c r="O3598" i="2"/>
  <c r="P3598" i="2" s="1"/>
  <c r="J3598" i="2"/>
  <c r="Y3597" i="2"/>
  <c r="X3597" i="2"/>
  <c r="V3597" i="2"/>
  <c r="T3597" i="2"/>
  <c r="Q3597" i="2"/>
  <c r="R3597" i="2" s="1"/>
  <c r="O3597" i="2"/>
  <c r="P3597" i="2" s="1"/>
  <c r="J3597" i="2"/>
  <c r="Y3596" i="2"/>
  <c r="Z3596" i="2" s="1"/>
  <c r="X3596" i="2"/>
  <c r="V3596" i="2"/>
  <c r="T3596" i="2"/>
  <c r="Q3596" i="2"/>
  <c r="R3596" i="2" s="1"/>
  <c r="O3596" i="2"/>
  <c r="P3596" i="2" s="1"/>
  <c r="J3596" i="2"/>
  <c r="Y3595" i="2"/>
  <c r="X3595" i="2"/>
  <c r="V3595" i="2"/>
  <c r="T3595" i="2"/>
  <c r="Q3595" i="2"/>
  <c r="R3595" i="2" s="1"/>
  <c r="O3595" i="2"/>
  <c r="P3595" i="2" s="1"/>
  <c r="J3595" i="2"/>
  <c r="Y3594" i="2"/>
  <c r="X3594" i="2"/>
  <c r="V3594" i="2"/>
  <c r="T3594" i="2"/>
  <c r="Q3594" i="2"/>
  <c r="R3594" i="2" s="1"/>
  <c r="O3594" i="2"/>
  <c r="P3594" i="2" s="1"/>
  <c r="J3594" i="2"/>
  <c r="Y3593" i="2"/>
  <c r="Z3593" i="2" s="1"/>
  <c r="X3593" i="2"/>
  <c r="V3593" i="2"/>
  <c r="T3593" i="2"/>
  <c r="Q3593" i="2"/>
  <c r="R3593" i="2" s="1"/>
  <c r="O3593" i="2"/>
  <c r="P3593" i="2" s="1"/>
  <c r="J3593" i="2"/>
  <c r="Y3592" i="2"/>
  <c r="X3592" i="2"/>
  <c r="V3592" i="2"/>
  <c r="T3592" i="2"/>
  <c r="Q3592" i="2"/>
  <c r="R3592" i="2" s="1"/>
  <c r="O3592" i="2"/>
  <c r="P3592" i="2" s="1"/>
  <c r="J3592" i="2"/>
  <c r="Y3591" i="2"/>
  <c r="X3591" i="2"/>
  <c r="V3591" i="2"/>
  <c r="T3591" i="2"/>
  <c r="Q3591" i="2"/>
  <c r="R3591" i="2" s="1"/>
  <c r="O3591" i="2"/>
  <c r="P3591" i="2" s="1"/>
  <c r="J3591" i="2"/>
  <c r="Y3590" i="2"/>
  <c r="Z3590" i="2" s="1"/>
  <c r="X3590" i="2"/>
  <c r="V3590" i="2"/>
  <c r="T3590" i="2"/>
  <c r="Q3590" i="2"/>
  <c r="R3590" i="2" s="1"/>
  <c r="O3590" i="2"/>
  <c r="P3590" i="2" s="1"/>
  <c r="J3590" i="2"/>
  <c r="Y3589" i="2"/>
  <c r="X3589" i="2"/>
  <c r="V3589" i="2"/>
  <c r="T3589" i="2"/>
  <c r="Q3589" i="2"/>
  <c r="R3589" i="2" s="1"/>
  <c r="O3589" i="2"/>
  <c r="P3589" i="2" s="1"/>
  <c r="J3589" i="2"/>
  <c r="Y3588" i="2"/>
  <c r="X3588" i="2"/>
  <c r="V3588" i="2"/>
  <c r="T3588" i="2"/>
  <c r="Q3588" i="2"/>
  <c r="R3588" i="2" s="1"/>
  <c r="O3588" i="2"/>
  <c r="P3588" i="2" s="1"/>
  <c r="J3588" i="2"/>
  <c r="Y3587" i="2"/>
  <c r="Z3587" i="2" s="1"/>
  <c r="X3587" i="2"/>
  <c r="V3587" i="2"/>
  <c r="T3587" i="2"/>
  <c r="Q3587" i="2"/>
  <c r="R3587" i="2" s="1"/>
  <c r="O3587" i="2"/>
  <c r="P3587" i="2" s="1"/>
  <c r="J3587" i="2"/>
  <c r="Y3586" i="2"/>
  <c r="X3586" i="2"/>
  <c r="V3586" i="2"/>
  <c r="T3586" i="2"/>
  <c r="Q3586" i="2"/>
  <c r="R3586" i="2" s="1"/>
  <c r="O3586" i="2"/>
  <c r="P3586" i="2" s="1"/>
  <c r="J3586" i="2"/>
  <c r="Y3585" i="2"/>
  <c r="Z3585" i="2" s="1"/>
  <c r="X3585" i="2"/>
  <c r="V3585" i="2"/>
  <c r="T3585" i="2"/>
  <c r="Q3585" i="2"/>
  <c r="R3585" i="2" s="1"/>
  <c r="O3585" i="2"/>
  <c r="P3585" i="2" s="1"/>
  <c r="J3585" i="2"/>
  <c r="Y3584" i="2"/>
  <c r="Z3584" i="2" s="1"/>
  <c r="X3584" i="2"/>
  <c r="V3584" i="2"/>
  <c r="T3584" i="2"/>
  <c r="Q3584" i="2"/>
  <c r="R3584" i="2" s="1"/>
  <c r="O3584" i="2"/>
  <c r="P3584" i="2" s="1"/>
  <c r="J3584" i="2"/>
  <c r="Y3583" i="2"/>
  <c r="X3583" i="2"/>
  <c r="V3583" i="2"/>
  <c r="T3583" i="2"/>
  <c r="Q3583" i="2"/>
  <c r="R3583" i="2" s="1"/>
  <c r="O3583" i="2"/>
  <c r="P3583" i="2" s="1"/>
  <c r="J3583" i="2"/>
  <c r="Y3582" i="2"/>
  <c r="X3582" i="2"/>
  <c r="V3582" i="2"/>
  <c r="T3582" i="2"/>
  <c r="Q3582" i="2"/>
  <c r="R3582" i="2" s="1"/>
  <c r="O3582" i="2"/>
  <c r="P3582" i="2" s="1"/>
  <c r="J3582" i="2"/>
  <c r="Y3581" i="2"/>
  <c r="Z3581" i="2" s="1"/>
  <c r="X3581" i="2"/>
  <c r="V3581" i="2"/>
  <c r="T3581" i="2"/>
  <c r="Q3581" i="2"/>
  <c r="R3581" i="2" s="1"/>
  <c r="O3581" i="2"/>
  <c r="P3581" i="2" s="1"/>
  <c r="J3581" i="2"/>
  <c r="Y3580" i="2"/>
  <c r="X3580" i="2"/>
  <c r="V3580" i="2"/>
  <c r="T3580" i="2"/>
  <c r="Q3580" i="2"/>
  <c r="R3580" i="2" s="1"/>
  <c r="O3580" i="2"/>
  <c r="P3580" i="2" s="1"/>
  <c r="J3580" i="2"/>
  <c r="Y3579" i="2"/>
  <c r="X3579" i="2"/>
  <c r="V3579" i="2"/>
  <c r="T3579" i="2"/>
  <c r="Q3579" i="2"/>
  <c r="R3579" i="2" s="1"/>
  <c r="O3579" i="2"/>
  <c r="P3579" i="2" s="1"/>
  <c r="J3579" i="2"/>
  <c r="Y3578" i="2"/>
  <c r="Z3578" i="2" s="1"/>
  <c r="X3578" i="2"/>
  <c r="V3578" i="2"/>
  <c r="T3578" i="2"/>
  <c r="Q3578" i="2"/>
  <c r="R3578" i="2" s="1"/>
  <c r="O3578" i="2"/>
  <c r="P3578" i="2" s="1"/>
  <c r="J3578" i="2"/>
  <c r="Y3577" i="2"/>
  <c r="X3577" i="2"/>
  <c r="V3577" i="2"/>
  <c r="T3577" i="2"/>
  <c r="Q3577" i="2"/>
  <c r="R3577" i="2" s="1"/>
  <c r="O3577" i="2"/>
  <c r="P3577" i="2" s="1"/>
  <c r="J3577" i="2"/>
  <c r="Y3576" i="2"/>
  <c r="X3576" i="2"/>
  <c r="V3576" i="2"/>
  <c r="T3576" i="2"/>
  <c r="Q3576" i="2"/>
  <c r="R3576" i="2" s="1"/>
  <c r="O3576" i="2"/>
  <c r="P3576" i="2" s="1"/>
  <c r="J3576" i="2"/>
  <c r="Y3575" i="2"/>
  <c r="Z3575" i="2" s="1"/>
  <c r="X3575" i="2"/>
  <c r="V3575" i="2"/>
  <c r="T3575" i="2"/>
  <c r="Q3575" i="2"/>
  <c r="R3575" i="2" s="1"/>
  <c r="O3575" i="2"/>
  <c r="P3575" i="2" s="1"/>
  <c r="J3575" i="2"/>
  <c r="Y3574" i="2"/>
  <c r="X3574" i="2"/>
  <c r="V3574" i="2"/>
  <c r="T3574" i="2"/>
  <c r="Q3574" i="2"/>
  <c r="R3574" i="2" s="1"/>
  <c r="O3574" i="2"/>
  <c r="P3574" i="2" s="1"/>
  <c r="J3574" i="2"/>
  <c r="Y3573" i="2"/>
  <c r="X3573" i="2"/>
  <c r="V3573" i="2"/>
  <c r="T3573" i="2"/>
  <c r="Q3573" i="2"/>
  <c r="R3573" i="2" s="1"/>
  <c r="O3573" i="2"/>
  <c r="P3573" i="2" s="1"/>
  <c r="J3573" i="2"/>
  <c r="Y3572" i="2"/>
  <c r="X3572" i="2"/>
  <c r="V3572" i="2"/>
  <c r="T3572" i="2"/>
  <c r="Q3572" i="2"/>
  <c r="R3572" i="2" s="1"/>
  <c r="O3572" i="2"/>
  <c r="P3572" i="2" s="1"/>
  <c r="J3572" i="2"/>
  <c r="Y3571" i="2"/>
  <c r="X3571" i="2"/>
  <c r="V3571" i="2"/>
  <c r="T3571" i="2"/>
  <c r="Q3571" i="2"/>
  <c r="R3571" i="2" s="1"/>
  <c r="O3571" i="2"/>
  <c r="P3571" i="2" s="1"/>
  <c r="J3571" i="2"/>
  <c r="Y3570" i="2"/>
  <c r="X3570" i="2"/>
  <c r="V3570" i="2"/>
  <c r="T3570" i="2"/>
  <c r="Q3570" i="2"/>
  <c r="R3570" i="2" s="1"/>
  <c r="O3570" i="2"/>
  <c r="P3570" i="2" s="1"/>
  <c r="J3570" i="2"/>
  <c r="Y3569" i="2"/>
  <c r="Z3569" i="2" s="1"/>
  <c r="X3569" i="2"/>
  <c r="V3569" i="2"/>
  <c r="T3569" i="2"/>
  <c r="Q3569" i="2"/>
  <c r="R3569" i="2" s="1"/>
  <c r="O3569" i="2"/>
  <c r="P3569" i="2" s="1"/>
  <c r="J3569" i="2"/>
  <c r="Y3568" i="2"/>
  <c r="X3568" i="2"/>
  <c r="V3568" i="2"/>
  <c r="T3568" i="2"/>
  <c r="Q3568" i="2"/>
  <c r="R3568" i="2" s="1"/>
  <c r="O3568" i="2"/>
  <c r="P3568" i="2" s="1"/>
  <c r="J3568" i="2"/>
  <c r="Y3567" i="2"/>
  <c r="Z3567" i="2" s="1"/>
  <c r="X3567" i="2"/>
  <c r="V3567" i="2"/>
  <c r="T3567" i="2"/>
  <c r="Q3567" i="2"/>
  <c r="R3567" i="2" s="1"/>
  <c r="O3567" i="2"/>
  <c r="P3567" i="2" s="1"/>
  <c r="J3567" i="2"/>
  <c r="Y3566" i="2"/>
  <c r="Z3566" i="2" s="1"/>
  <c r="X3566" i="2"/>
  <c r="V3566" i="2"/>
  <c r="T3566" i="2"/>
  <c r="Q3566" i="2"/>
  <c r="R3566" i="2" s="1"/>
  <c r="O3566" i="2"/>
  <c r="P3566" i="2" s="1"/>
  <c r="J3566" i="2"/>
  <c r="Y3565" i="2"/>
  <c r="X3565" i="2"/>
  <c r="V3565" i="2"/>
  <c r="T3565" i="2"/>
  <c r="Q3565" i="2"/>
  <c r="R3565" i="2" s="1"/>
  <c r="O3565" i="2"/>
  <c r="P3565" i="2" s="1"/>
  <c r="J3565" i="2"/>
  <c r="Y3564" i="2"/>
  <c r="X3564" i="2"/>
  <c r="V3564" i="2"/>
  <c r="T3564" i="2"/>
  <c r="Q3564" i="2"/>
  <c r="R3564" i="2" s="1"/>
  <c r="O3564" i="2"/>
  <c r="P3564" i="2" s="1"/>
  <c r="J3564" i="2"/>
  <c r="Y3563" i="2"/>
  <c r="Z3563" i="2" s="1"/>
  <c r="X3563" i="2"/>
  <c r="V3563" i="2"/>
  <c r="T3563" i="2"/>
  <c r="Q3563" i="2"/>
  <c r="R3563" i="2" s="1"/>
  <c r="O3563" i="2"/>
  <c r="P3563" i="2" s="1"/>
  <c r="J3563" i="2"/>
  <c r="Y3562" i="2"/>
  <c r="X3562" i="2"/>
  <c r="V3562" i="2"/>
  <c r="T3562" i="2"/>
  <c r="Q3562" i="2"/>
  <c r="R3562" i="2" s="1"/>
  <c r="O3562" i="2"/>
  <c r="P3562" i="2" s="1"/>
  <c r="J3562" i="2"/>
  <c r="Y3561" i="2"/>
  <c r="X3561" i="2"/>
  <c r="V3561" i="2"/>
  <c r="T3561" i="2"/>
  <c r="Q3561" i="2"/>
  <c r="R3561" i="2" s="1"/>
  <c r="O3561" i="2"/>
  <c r="P3561" i="2" s="1"/>
  <c r="J3561" i="2"/>
  <c r="Y3560" i="2"/>
  <c r="Z3560" i="2" s="1"/>
  <c r="X3560" i="2"/>
  <c r="V3560" i="2"/>
  <c r="T3560" i="2"/>
  <c r="Q3560" i="2"/>
  <c r="R3560" i="2" s="1"/>
  <c r="O3560" i="2"/>
  <c r="P3560" i="2" s="1"/>
  <c r="J3560" i="2"/>
  <c r="Y3559" i="2"/>
  <c r="X3559" i="2"/>
  <c r="V3559" i="2"/>
  <c r="T3559" i="2"/>
  <c r="Q3559" i="2"/>
  <c r="R3559" i="2" s="1"/>
  <c r="O3559" i="2"/>
  <c r="P3559" i="2" s="1"/>
  <c r="J3559" i="2"/>
  <c r="Y3558" i="2"/>
  <c r="X3558" i="2"/>
  <c r="V3558" i="2"/>
  <c r="T3558" i="2"/>
  <c r="Q3558" i="2"/>
  <c r="R3558" i="2" s="1"/>
  <c r="O3558" i="2"/>
  <c r="P3558" i="2" s="1"/>
  <c r="J3558" i="2"/>
  <c r="Y3557" i="2"/>
  <c r="Z3557" i="2" s="1"/>
  <c r="X3557" i="2"/>
  <c r="V3557" i="2"/>
  <c r="T3557" i="2"/>
  <c r="Q3557" i="2"/>
  <c r="R3557" i="2" s="1"/>
  <c r="O3557" i="2"/>
  <c r="P3557" i="2" s="1"/>
  <c r="J3557" i="2"/>
  <c r="Y3556" i="2"/>
  <c r="X3556" i="2"/>
  <c r="V3556" i="2"/>
  <c r="T3556" i="2"/>
  <c r="Q3556" i="2"/>
  <c r="R3556" i="2" s="1"/>
  <c r="O3556" i="2"/>
  <c r="P3556" i="2" s="1"/>
  <c r="J3556" i="2"/>
  <c r="Y3555" i="2"/>
  <c r="X3555" i="2"/>
  <c r="V3555" i="2"/>
  <c r="T3555" i="2"/>
  <c r="Q3555" i="2"/>
  <c r="R3555" i="2" s="1"/>
  <c r="O3555" i="2"/>
  <c r="P3555" i="2" s="1"/>
  <c r="J3555" i="2"/>
  <c r="Y3554" i="2"/>
  <c r="Z3554" i="2" s="1"/>
  <c r="X3554" i="2"/>
  <c r="V3554" i="2"/>
  <c r="T3554" i="2"/>
  <c r="Q3554" i="2"/>
  <c r="R3554" i="2" s="1"/>
  <c r="O3554" i="2"/>
  <c r="P3554" i="2" s="1"/>
  <c r="J3554" i="2"/>
  <c r="Y3553" i="2"/>
  <c r="X3553" i="2"/>
  <c r="V3553" i="2"/>
  <c r="T3553" i="2"/>
  <c r="Q3553" i="2"/>
  <c r="R3553" i="2" s="1"/>
  <c r="O3553" i="2"/>
  <c r="P3553" i="2" s="1"/>
  <c r="J3553" i="2"/>
  <c r="Y3552" i="2"/>
  <c r="X3552" i="2"/>
  <c r="V3552" i="2"/>
  <c r="T3552" i="2"/>
  <c r="Q3552" i="2"/>
  <c r="R3552" i="2" s="1"/>
  <c r="O3552" i="2"/>
  <c r="P3552" i="2" s="1"/>
  <c r="J3552" i="2"/>
  <c r="Y3551" i="2"/>
  <c r="Z3551" i="2" s="1"/>
  <c r="X3551" i="2"/>
  <c r="V3551" i="2"/>
  <c r="T3551" i="2"/>
  <c r="Q3551" i="2"/>
  <c r="R3551" i="2" s="1"/>
  <c r="O3551" i="2"/>
  <c r="P3551" i="2" s="1"/>
  <c r="J3551" i="2"/>
  <c r="Y3550" i="2"/>
  <c r="X3550" i="2"/>
  <c r="V3550" i="2"/>
  <c r="T3550" i="2"/>
  <c r="Q3550" i="2"/>
  <c r="R3550" i="2" s="1"/>
  <c r="O3550" i="2"/>
  <c r="P3550" i="2" s="1"/>
  <c r="J3550" i="2"/>
  <c r="Y3549" i="2"/>
  <c r="Z3549" i="2" s="1"/>
  <c r="X3549" i="2"/>
  <c r="V3549" i="2"/>
  <c r="T3549" i="2"/>
  <c r="Q3549" i="2"/>
  <c r="R3549" i="2" s="1"/>
  <c r="O3549" i="2"/>
  <c r="P3549" i="2" s="1"/>
  <c r="J3549" i="2"/>
  <c r="Y3548" i="2"/>
  <c r="Z3548" i="2" s="1"/>
  <c r="X3548" i="2"/>
  <c r="V3548" i="2"/>
  <c r="T3548" i="2"/>
  <c r="Q3548" i="2"/>
  <c r="R3548" i="2" s="1"/>
  <c r="O3548" i="2"/>
  <c r="P3548" i="2" s="1"/>
  <c r="J3548" i="2"/>
  <c r="Y3547" i="2"/>
  <c r="X3547" i="2"/>
  <c r="V3547" i="2"/>
  <c r="T3547" i="2"/>
  <c r="Q3547" i="2"/>
  <c r="R3547" i="2" s="1"/>
  <c r="O3547" i="2"/>
  <c r="P3547" i="2" s="1"/>
  <c r="J3547" i="2"/>
  <c r="Y3546" i="2"/>
  <c r="X3546" i="2"/>
  <c r="V3546" i="2"/>
  <c r="T3546" i="2"/>
  <c r="Q3546" i="2"/>
  <c r="R3546" i="2" s="1"/>
  <c r="O3546" i="2"/>
  <c r="P3546" i="2" s="1"/>
  <c r="J3546" i="2"/>
  <c r="Y3545" i="2"/>
  <c r="Z3545" i="2" s="1"/>
  <c r="X3545" i="2"/>
  <c r="V3545" i="2"/>
  <c r="T3545" i="2"/>
  <c r="Q3545" i="2"/>
  <c r="R3545" i="2" s="1"/>
  <c r="O3545" i="2"/>
  <c r="P3545" i="2" s="1"/>
  <c r="J3545" i="2"/>
  <c r="Y3544" i="2"/>
  <c r="X3544" i="2"/>
  <c r="V3544" i="2"/>
  <c r="T3544" i="2"/>
  <c r="Q3544" i="2"/>
  <c r="R3544" i="2" s="1"/>
  <c r="O3544" i="2"/>
  <c r="P3544" i="2" s="1"/>
  <c r="J3544" i="2"/>
  <c r="Y3543" i="2"/>
  <c r="X3543" i="2"/>
  <c r="V3543" i="2"/>
  <c r="T3543" i="2"/>
  <c r="Q3543" i="2"/>
  <c r="R3543" i="2" s="1"/>
  <c r="O3543" i="2"/>
  <c r="P3543" i="2" s="1"/>
  <c r="J3543" i="2"/>
  <c r="Y3542" i="2"/>
  <c r="Z3542" i="2" s="1"/>
  <c r="X3542" i="2"/>
  <c r="V3542" i="2"/>
  <c r="T3542" i="2"/>
  <c r="Q3542" i="2"/>
  <c r="R3542" i="2" s="1"/>
  <c r="O3542" i="2"/>
  <c r="P3542" i="2" s="1"/>
  <c r="J3542" i="2"/>
  <c r="Y3541" i="2"/>
  <c r="X3541" i="2"/>
  <c r="V3541" i="2"/>
  <c r="T3541" i="2"/>
  <c r="Q3541" i="2"/>
  <c r="R3541" i="2" s="1"/>
  <c r="O3541" i="2"/>
  <c r="P3541" i="2" s="1"/>
  <c r="J3541" i="2"/>
  <c r="Y3540" i="2"/>
  <c r="X3540" i="2"/>
  <c r="V3540" i="2"/>
  <c r="T3540" i="2"/>
  <c r="Q3540" i="2"/>
  <c r="R3540" i="2" s="1"/>
  <c r="O3540" i="2"/>
  <c r="P3540" i="2" s="1"/>
  <c r="J3540" i="2"/>
  <c r="Y3539" i="2"/>
  <c r="Z3539" i="2" s="1"/>
  <c r="X3539" i="2"/>
  <c r="V3539" i="2"/>
  <c r="T3539" i="2"/>
  <c r="Q3539" i="2"/>
  <c r="R3539" i="2" s="1"/>
  <c r="O3539" i="2"/>
  <c r="P3539" i="2" s="1"/>
  <c r="J3539" i="2"/>
  <c r="Y3538" i="2"/>
  <c r="X3538" i="2"/>
  <c r="V3538" i="2"/>
  <c r="T3538" i="2"/>
  <c r="Q3538" i="2"/>
  <c r="R3538" i="2" s="1"/>
  <c r="O3538" i="2"/>
  <c r="P3538" i="2" s="1"/>
  <c r="J3538" i="2"/>
  <c r="Y3537" i="2"/>
  <c r="X3537" i="2"/>
  <c r="V3537" i="2"/>
  <c r="T3537" i="2"/>
  <c r="Q3537" i="2"/>
  <c r="R3537" i="2" s="1"/>
  <c r="O3537" i="2"/>
  <c r="P3537" i="2" s="1"/>
  <c r="J3537" i="2"/>
  <c r="Y3536" i="2"/>
  <c r="Z3536" i="2" s="1"/>
  <c r="X3536" i="2"/>
  <c r="V3536" i="2"/>
  <c r="T3536" i="2"/>
  <c r="Q3536" i="2"/>
  <c r="R3536" i="2" s="1"/>
  <c r="O3536" i="2"/>
  <c r="P3536" i="2" s="1"/>
  <c r="J3536" i="2"/>
  <c r="Y3535" i="2"/>
  <c r="X3535" i="2"/>
  <c r="V3535" i="2"/>
  <c r="T3535" i="2"/>
  <c r="Q3535" i="2"/>
  <c r="R3535" i="2" s="1"/>
  <c r="O3535" i="2"/>
  <c r="P3535" i="2" s="1"/>
  <c r="J3535" i="2"/>
  <c r="Y3534" i="2"/>
  <c r="X3534" i="2"/>
  <c r="V3534" i="2"/>
  <c r="T3534" i="2"/>
  <c r="Q3534" i="2"/>
  <c r="R3534" i="2" s="1"/>
  <c r="O3534" i="2"/>
  <c r="P3534" i="2" s="1"/>
  <c r="J3534" i="2"/>
  <c r="Y3533" i="2"/>
  <c r="Z3533" i="2" s="1"/>
  <c r="X3533" i="2"/>
  <c r="V3533" i="2"/>
  <c r="T3533" i="2"/>
  <c r="Q3533" i="2"/>
  <c r="R3533" i="2" s="1"/>
  <c r="O3533" i="2"/>
  <c r="P3533" i="2" s="1"/>
  <c r="J3533" i="2"/>
  <c r="Y3532" i="2"/>
  <c r="X3532" i="2"/>
  <c r="V3532" i="2"/>
  <c r="T3532" i="2"/>
  <c r="Q3532" i="2"/>
  <c r="R3532" i="2" s="1"/>
  <c r="O3532" i="2"/>
  <c r="P3532" i="2" s="1"/>
  <c r="J3532" i="2"/>
  <c r="Y3531" i="2"/>
  <c r="X3531" i="2"/>
  <c r="V3531" i="2"/>
  <c r="T3531" i="2"/>
  <c r="Q3531" i="2"/>
  <c r="R3531" i="2" s="1"/>
  <c r="O3531" i="2"/>
  <c r="P3531" i="2" s="1"/>
  <c r="J3531" i="2"/>
  <c r="Y3530" i="2"/>
  <c r="Z3530" i="2" s="1"/>
  <c r="X3530" i="2"/>
  <c r="V3530" i="2"/>
  <c r="T3530" i="2"/>
  <c r="Q3530" i="2"/>
  <c r="R3530" i="2" s="1"/>
  <c r="O3530" i="2"/>
  <c r="P3530" i="2" s="1"/>
  <c r="J3530" i="2"/>
  <c r="Y3529" i="2"/>
  <c r="X3529" i="2"/>
  <c r="V3529" i="2"/>
  <c r="T3529" i="2"/>
  <c r="Q3529" i="2"/>
  <c r="R3529" i="2" s="1"/>
  <c r="O3529" i="2"/>
  <c r="P3529" i="2" s="1"/>
  <c r="J3529" i="2"/>
  <c r="Y3528" i="2"/>
  <c r="X3528" i="2"/>
  <c r="V3528" i="2"/>
  <c r="T3528" i="2"/>
  <c r="Q3528" i="2"/>
  <c r="R3528" i="2" s="1"/>
  <c r="O3528" i="2"/>
  <c r="P3528" i="2" s="1"/>
  <c r="J3528" i="2"/>
  <c r="Y3527" i="2"/>
  <c r="Z3527" i="2" s="1"/>
  <c r="X3527" i="2"/>
  <c r="V3527" i="2"/>
  <c r="T3527" i="2"/>
  <c r="Q3527" i="2"/>
  <c r="R3527" i="2" s="1"/>
  <c r="O3527" i="2"/>
  <c r="P3527" i="2" s="1"/>
  <c r="J3527" i="2"/>
  <c r="Y3526" i="2"/>
  <c r="X3526" i="2"/>
  <c r="V3526" i="2"/>
  <c r="T3526" i="2"/>
  <c r="Q3526" i="2"/>
  <c r="R3526" i="2" s="1"/>
  <c r="O3526" i="2"/>
  <c r="P3526" i="2" s="1"/>
  <c r="J3526" i="2"/>
  <c r="Y3525" i="2"/>
  <c r="X3525" i="2"/>
  <c r="V3525" i="2"/>
  <c r="T3525" i="2"/>
  <c r="Q3525" i="2"/>
  <c r="R3525" i="2" s="1"/>
  <c r="O3525" i="2"/>
  <c r="P3525" i="2" s="1"/>
  <c r="J3525" i="2"/>
  <c r="Y3524" i="2"/>
  <c r="Z3524" i="2" s="1"/>
  <c r="X3524" i="2"/>
  <c r="V3524" i="2"/>
  <c r="T3524" i="2"/>
  <c r="Q3524" i="2"/>
  <c r="R3524" i="2" s="1"/>
  <c r="O3524" i="2"/>
  <c r="P3524" i="2" s="1"/>
  <c r="J3524" i="2"/>
  <c r="Y3523" i="2"/>
  <c r="X3523" i="2"/>
  <c r="V3523" i="2"/>
  <c r="T3523" i="2"/>
  <c r="Q3523" i="2"/>
  <c r="R3523" i="2" s="1"/>
  <c r="O3523" i="2"/>
  <c r="P3523" i="2" s="1"/>
  <c r="J3523" i="2"/>
  <c r="Y3522" i="2"/>
  <c r="X3522" i="2"/>
  <c r="V3522" i="2"/>
  <c r="T3522" i="2"/>
  <c r="Q3522" i="2"/>
  <c r="R3522" i="2" s="1"/>
  <c r="O3522" i="2"/>
  <c r="P3522" i="2" s="1"/>
  <c r="J3522" i="2"/>
  <c r="Y3521" i="2"/>
  <c r="Z3521" i="2" s="1"/>
  <c r="X3521" i="2"/>
  <c r="V3521" i="2"/>
  <c r="T3521" i="2"/>
  <c r="Q3521" i="2"/>
  <c r="R3521" i="2" s="1"/>
  <c r="O3521" i="2"/>
  <c r="P3521" i="2" s="1"/>
  <c r="J3521" i="2"/>
  <c r="Y3520" i="2"/>
  <c r="X3520" i="2"/>
  <c r="V3520" i="2"/>
  <c r="T3520" i="2"/>
  <c r="Q3520" i="2"/>
  <c r="R3520" i="2" s="1"/>
  <c r="O3520" i="2"/>
  <c r="P3520" i="2" s="1"/>
  <c r="J3520" i="2"/>
  <c r="Y3519" i="2"/>
  <c r="X3519" i="2"/>
  <c r="V3519" i="2"/>
  <c r="T3519" i="2"/>
  <c r="Q3519" i="2"/>
  <c r="R3519" i="2" s="1"/>
  <c r="O3519" i="2"/>
  <c r="P3519" i="2" s="1"/>
  <c r="J3519" i="2"/>
  <c r="Y3518" i="2"/>
  <c r="Z3518" i="2" s="1"/>
  <c r="X3518" i="2"/>
  <c r="V3518" i="2"/>
  <c r="T3518" i="2"/>
  <c r="Q3518" i="2"/>
  <c r="R3518" i="2" s="1"/>
  <c r="O3518" i="2"/>
  <c r="P3518" i="2" s="1"/>
  <c r="J3518" i="2"/>
  <c r="Y3517" i="2"/>
  <c r="X3517" i="2"/>
  <c r="V3517" i="2"/>
  <c r="T3517" i="2"/>
  <c r="Q3517" i="2"/>
  <c r="R3517" i="2" s="1"/>
  <c r="O3517" i="2"/>
  <c r="P3517" i="2" s="1"/>
  <c r="J3517" i="2"/>
  <c r="Y3516" i="2"/>
  <c r="X3516" i="2"/>
  <c r="V3516" i="2"/>
  <c r="T3516" i="2"/>
  <c r="Q3516" i="2"/>
  <c r="R3516" i="2" s="1"/>
  <c r="O3516" i="2"/>
  <c r="P3516" i="2" s="1"/>
  <c r="J3516" i="2"/>
  <c r="Y3515" i="2"/>
  <c r="Z3515" i="2" s="1"/>
  <c r="X3515" i="2"/>
  <c r="V3515" i="2"/>
  <c r="T3515" i="2"/>
  <c r="Q3515" i="2"/>
  <c r="R3515" i="2" s="1"/>
  <c r="O3515" i="2"/>
  <c r="P3515" i="2" s="1"/>
  <c r="J3515" i="2"/>
  <c r="Y3514" i="2"/>
  <c r="X3514" i="2"/>
  <c r="V3514" i="2"/>
  <c r="T3514" i="2"/>
  <c r="Q3514" i="2"/>
  <c r="R3514" i="2" s="1"/>
  <c r="O3514" i="2"/>
  <c r="P3514" i="2" s="1"/>
  <c r="J3514" i="2"/>
  <c r="Y3513" i="2"/>
  <c r="Z3513" i="2" s="1"/>
  <c r="X3513" i="2"/>
  <c r="V3513" i="2"/>
  <c r="T3513" i="2"/>
  <c r="Q3513" i="2"/>
  <c r="R3513" i="2" s="1"/>
  <c r="O3513" i="2"/>
  <c r="P3513" i="2" s="1"/>
  <c r="J3513" i="2"/>
  <c r="Y3512" i="2"/>
  <c r="Z3512" i="2" s="1"/>
  <c r="X3512" i="2"/>
  <c r="V3512" i="2"/>
  <c r="T3512" i="2"/>
  <c r="Q3512" i="2"/>
  <c r="R3512" i="2" s="1"/>
  <c r="O3512" i="2"/>
  <c r="P3512" i="2" s="1"/>
  <c r="J3512" i="2"/>
  <c r="Y3511" i="2"/>
  <c r="X3511" i="2"/>
  <c r="V3511" i="2"/>
  <c r="T3511" i="2"/>
  <c r="Q3511" i="2"/>
  <c r="R3511" i="2" s="1"/>
  <c r="O3511" i="2"/>
  <c r="P3511" i="2" s="1"/>
  <c r="J3511" i="2"/>
  <c r="Y3510" i="2"/>
  <c r="X3510" i="2"/>
  <c r="V3510" i="2"/>
  <c r="T3510" i="2"/>
  <c r="Q3510" i="2"/>
  <c r="R3510" i="2" s="1"/>
  <c r="O3510" i="2"/>
  <c r="P3510" i="2" s="1"/>
  <c r="J3510" i="2"/>
  <c r="Y3509" i="2"/>
  <c r="Z3509" i="2" s="1"/>
  <c r="X3509" i="2"/>
  <c r="V3509" i="2"/>
  <c r="T3509" i="2"/>
  <c r="Q3509" i="2"/>
  <c r="R3509" i="2" s="1"/>
  <c r="O3509" i="2"/>
  <c r="P3509" i="2" s="1"/>
  <c r="J3509" i="2"/>
  <c r="Y3508" i="2"/>
  <c r="X3508" i="2"/>
  <c r="V3508" i="2"/>
  <c r="T3508" i="2"/>
  <c r="Q3508" i="2"/>
  <c r="R3508" i="2" s="1"/>
  <c r="O3508" i="2"/>
  <c r="P3508" i="2" s="1"/>
  <c r="J3508" i="2"/>
  <c r="Y3507" i="2"/>
  <c r="X3507" i="2"/>
  <c r="V3507" i="2"/>
  <c r="T3507" i="2"/>
  <c r="Q3507" i="2"/>
  <c r="R3507" i="2" s="1"/>
  <c r="O3507" i="2"/>
  <c r="P3507" i="2" s="1"/>
  <c r="J3507" i="2"/>
  <c r="Y3506" i="2"/>
  <c r="Z3506" i="2" s="1"/>
  <c r="X3506" i="2"/>
  <c r="V3506" i="2"/>
  <c r="T3506" i="2"/>
  <c r="Q3506" i="2"/>
  <c r="R3506" i="2" s="1"/>
  <c r="O3506" i="2"/>
  <c r="P3506" i="2" s="1"/>
  <c r="J3506" i="2"/>
  <c r="Y3505" i="2"/>
  <c r="X3505" i="2"/>
  <c r="V3505" i="2"/>
  <c r="T3505" i="2"/>
  <c r="Q3505" i="2"/>
  <c r="R3505" i="2" s="1"/>
  <c r="O3505" i="2"/>
  <c r="P3505" i="2" s="1"/>
  <c r="J3505" i="2"/>
  <c r="Y3504" i="2"/>
  <c r="X3504" i="2"/>
  <c r="V3504" i="2"/>
  <c r="T3504" i="2"/>
  <c r="Q3504" i="2"/>
  <c r="R3504" i="2" s="1"/>
  <c r="O3504" i="2"/>
  <c r="P3504" i="2" s="1"/>
  <c r="J3504" i="2"/>
  <c r="Y3503" i="2"/>
  <c r="Z3503" i="2" s="1"/>
  <c r="X3503" i="2"/>
  <c r="V3503" i="2"/>
  <c r="T3503" i="2"/>
  <c r="Q3503" i="2"/>
  <c r="R3503" i="2" s="1"/>
  <c r="O3503" i="2"/>
  <c r="P3503" i="2" s="1"/>
  <c r="J3503" i="2"/>
  <c r="Y3502" i="2"/>
  <c r="X3502" i="2"/>
  <c r="V3502" i="2"/>
  <c r="T3502" i="2"/>
  <c r="Q3502" i="2"/>
  <c r="R3502" i="2" s="1"/>
  <c r="O3502" i="2"/>
  <c r="P3502" i="2" s="1"/>
  <c r="J3502" i="2"/>
  <c r="Y3501" i="2"/>
  <c r="X3501" i="2"/>
  <c r="V3501" i="2"/>
  <c r="T3501" i="2"/>
  <c r="Q3501" i="2"/>
  <c r="R3501" i="2" s="1"/>
  <c r="O3501" i="2"/>
  <c r="P3501" i="2" s="1"/>
  <c r="J3501" i="2"/>
  <c r="Y3500" i="2"/>
  <c r="X3500" i="2"/>
  <c r="V3500" i="2"/>
  <c r="T3500" i="2"/>
  <c r="Q3500" i="2"/>
  <c r="R3500" i="2" s="1"/>
  <c r="O3500" i="2"/>
  <c r="P3500" i="2" s="1"/>
  <c r="J3500" i="2"/>
  <c r="Y3499" i="2"/>
  <c r="X3499" i="2"/>
  <c r="V3499" i="2"/>
  <c r="T3499" i="2"/>
  <c r="Q3499" i="2"/>
  <c r="R3499" i="2" s="1"/>
  <c r="O3499" i="2"/>
  <c r="P3499" i="2" s="1"/>
  <c r="J3499" i="2"/>
  <c r="Y3498" i="2"/>
  <c r="X3498" i="2"/>
  <c r="V3498" i="2"/>
  <c r="T3498" i="2"/>
  <c r="Q3498" i="2"/>
  <c r="R3498" i="2" s="1"/>
  <c r="O3498" i="2"/>
  <c r="P3498" i="2" s="1"/>
  <c r="J3498" i="2"/>
  <c r="Y3497" i="2"/>
  <c r="Z3497" i="2" s="1"/>
  <c r="X3497" i="2"/>
  <c r="V3497" i="2"/>
  <c r="T3497" i="2"/>
  <c r="Q3497" i="2"/>
  <c r="R3497" i="2" s="1"/>
  <c r="O3497" i="2"/>
  <c r="P3497" i="2" s="1"/>
  <c r="J3497" i="2"/>
  <c r="Y3496" i="2"/>
  <c r="X3496" i="2"/>
  <c r="V3496" i="2"/>
  <c r="T3496" i="2"/>
  <c r="Q3496" i="2"/>
  <c r="R3496" i="2" s="1"/>
  <c r="O3496" i="2"/>
  <c r="P3496" i="2" s="1"/>
  <c r="J3496" i="2"/>
  <c r="Y3495" i="2"/>
  <c r="X3495" i="2"/>
  <c r="V3495" i="2"/>
  <c r="T3495" i="2"/>
  <c r="Q3495" i="2"/>
  <c r="R3495" i="2" s="1"/>
  <c r="O3495" i="2"/>
  <c r="P3495" i="2" s="1"/>
  <c r="J3495" i="2"/>
  <c r="Y3494" i="2"/>
  <c r="Z3494" i="2" s="1"/>
  <c r="X3494" i="2"/>
  <c r="V3494" i="2"/>
  <c r="T3494" i="2"/>
  <c r="Q3494" i="2"/>
  <c r="R3494" i="2" s="1"/>
  <c r="O3494" i="2"/>
  <c r="P3494" i="2" s="1"/>
  <c r="J3494" i="2"/>
  <c r="Y3493" i="2"/>
  <c r="Z3493" i="2" s="1"/>
  <c r="X3493" i="2"/>
  <c r="V3493" i="2"/>
  <c r="T3493" i="2"/>
  <c r="Q3493" i="2"/>
  <c r="R3493" i="2" s="1"/>
  <c r="O3493" i="2"/>
  <c r="P3493" i="2" s="1"/>
  <c r="J3493" i="2"/>
  <c r="Y3492" i="2"/>
  <c r="X3492" i="2"/>
  <c r="V3492" i="2"/>
  <c r="T3492" i="2"/>
  <c r="Q3492" i="2"/>
  <c r="R3492" i="2" s="1"/>
  <c r="O3492" i="2"/>
  <c r="P3492" i="2" s="1"/>
  <c r="J3492" i="2"/>
  <c r="Y3491" i="2"/>
  <c r="X3491" i="2"/>
  <c r="V3491" i="2"/>
  <c r="T3491" i="2"/>
  <c r="Q3491" i="2"/>
  <c r="R3491" i="2" s="1"/>
  <c r="O3491" i="2"/>
  <c r="P3491" i="2" s="1"/>
  <c r="J3491" i="2"/>
  <c r="Y3490" i="2"/>
  <c r="Z3490" i="2" s="1"/>
  <c r="X3490" i="2"/>
  <c r="V3490" i="2"/>
  <c r="T3490" i="2"/>
  <c r="Q3490" i="2"/>
  <c r="R3490" i="2" s="1"/>
  <c r="O3490" i="2"/>
  <c r="P3490" i="2" s="1"/>
  <c r="J3490" i="2"/>
  <c r="Y3489" i="2"/>
  <c r="X3489" i="2"/>
  <c r="V3489" i="2"/>
  <c r="T3489" i="2"/>
  <c r="Q3489" i="2"/>
  <c r="R3489" i="2" s="1"/>
  <c r="O3489" i="2"/>
  <c r="P3489" i="2" s="1"/>
  <c r="J3489" i="2"/>
  <c r="Y3488" i="2"/>
  <c r="X3488" i="2"/>
  <c r="V3488" i="2"/>
  <c r="T3488" i="2"/>
  <c r="Q3488" i="2"/>
  <c r="R3488" i="2" s="1"/>
  <c r="O3488" i="2"/>
  <c r="P3488" i="2" s="1"/>
  <c r="J3488" i="2"/>
  <c r="Y3487" i="2"/>
  <c r="Z3487" i="2" s="1"/>
  <c r="X3487" i="2"/>
  <c r="V3487" i="2"/>
  <c r="T3487" i="2"/>
  <c r="Q3487" i="2"/>
  <c r="R3487" i="2" s="1"/>
  <c r="O3487" i="2"/>
  <c r="P3487" i="2" s="1"/>
  <c r="J3487" i="2"/>
  <c r="Y3486" i="2"/>
  <c r="X3486" i="2"/>
  <c r="V3486" i="2"/>
  <c r="T3486" i="2"/>
  <c r="Q3486" i="2"/>
  <c r="R3486" i="2" s="1"/>
  <c r="O3486" i="2"/>
  <c r="P3486" i="2" s="1"/>
  <c r="J3486" i="2"/>
  <c r="Y3485" i="2"/>
  <c r="Z3485" i="2" s="1"/>
  <c r="X3485" i="2"/>
  <c r="V3485" i="2"/>
  <c r="T3485" i="2"/>
  <c r="Q3485" i="2"/>
  <c r="R3485" i="2" s="1"/>
  <c r="O3485" i="2"/>
  <c r="P3485" i="2" s="1"/>
  <c r="J3485" i="2"/>
  <c r="Y3484" i="2"/>
  <c r="Z3484" i="2" s="1"/>
  <c r="X3484" i="2"/>
  <c r="V3484" i="2"/>
  <c r="T3484" i="2"/>
  <c r="Q3484" i="2"/>
  <c r="R3484" i="2" s="1"/>
  <c r="O3484" i="2"/>
  <c r="P3484" i="2" s="1"/>
  <c r="J3484" i="2"/>
  <c r="Y3483" i="2"/>
  <c r="X3483" i="2"/>
  <c r="V3483" i="2"/>
  <c r="T3483" i="2"/>
  <c r="Q3483" i="2"/>
  <c r="R3483" i="2" s="1"/>
  <c r="O3483" i="2"/>
  <c r="P3483" i="2" s="1"/>
  <c r="J3483" i="2"/>
  <c r="Y3482" i="2"/>
  <c r="X3482" i="2"/>
  <c r="V3482" i="2"/>
  <c r="T3482" i="2"/>
  <c r="Q3482" i="2"/>
  <c r="R3482" i="2" s="1"/>
  <c r="O3482" i="2"/>
  <c r="P3482" i="2" s="1"/>
  <c r="J3482" i="2"/>
  <c r="Y3481" i="2"/>
  <c r="Z3481" i="2" s="1"/>
  <c r="X3481" i="2"/>
  <c r="V3481" i="2"/>
  <c r="T3481" i="2"/>
  <c r="Q3481" i="2"/>
  <c r="R3481" i="2" s="1"/>
  <c r="O3481" i="2"/>
  <c r="P3481" i="2" s="1"/>
  <c r="J3481" i="2"/>
  <c r="Y3480" i="2"/>
  <c r="X3480" i="2"/>
  <c r="V3480" i="2"/>
  <c r="T3480" i="2"/>
  <c r="Q3480" i="2"/>
  <c r="R3480" i="2" s="1"/>
  <c r="O3480" i="2"/>
  <c r="P3480" i="2" s="1"/>
  <c r="J3480" i="2"/>
  <c r="Y3479" i="2"/>
  <c r="X3479" i="2"/>
  <c r="V3479" i="2"/>
  <c r="T3479" i="2"/>
  <c r="Q3479" i="2"/>
  <c r="R3479" i="2" s="1"/>
  <c r="O3479" i="2"/>
  <c r="P3479" i="2" s="1"/>
  <c r="J3479" i="2"/>
  <c r="Y3478" i="2"/>
  <c r="Z3478" i="2" s="1"/>
  <c r="X3478" i="2"/>
  <c r="V3478" i="2"/>
  <c r="T3478" i="2"/>
  <c r="Q3478" i="2"/>
  <c r="R3478" i="2" s="1"/>
  <c r="O3478" i="2"/>
  <c r="P3478" i="2" s="1"/>
  <c r="J3478" i="2"/>
  <c r="Y3477" i="2"/>
  <c r="X3477" i="2"/>
  <c r="V3477" i="2"/>
  <c r="T3477" i="2"/>
  <c r="Q3477" i="2"/>
  <c r="R3477" i="2" s="1"/>
  <c r="O3477" i="2"/>
  <c r="P3477" i="2" s="1"/>
  <c r="J3477" i="2"/>
  <c r="Y3476" i="2"/>
  <c r="X3476" i="2"/>
  <c r="V3476" i="2"/>
  <c r="T3476" i="2"/>
  <c r="Q3476" i="2"/>
  <c r="R3476" i="2" s="1"/>
  <c r="O3476" i="2"/>
  <c r="P3476" i="2" s="1"/>
  <c r="J3476" i="2"/>
  <c r="Y3475" i="2"/>
  <c r="Z3475" i="2" s="1"/>
  <c r="X3475" i="2"/>
  <c r="V3475" i="2"/>
  <c r="T3475" i="2"/>
  <c r="Q3475" i="2"/>
  <c r="R3475" i="2" s="1"/>
  <c r="O3475" i="2"/>
  <c r="P3475" i="2" s="1"/>
  <c r="J3475" i="2"/>
  <c r="Y3474" i="2"/>
  <c r="X3474" i="2"/>
  <c r="V3474" i="2"/>
  <c r="T3474" i="2"/>
  <c r="Q3474" i="2"/>
  <c r="R3474" i="2" s="1"/>
  <c r="O3474" i="2"/>
  <c r="P3474" i="2" s="1"/>
  <c r="J3474" i="2"/>
  <c r="Y3473" i="2"/>
  <c r="X3473" i="2"/>
  <c r="V3473" i="2"/>
  <c r="T3473" i="2"/>
  <c r="Q3473" i="2"/>
  <c r="R3473" i="2" s="1"/>
  <c r="O3473" i="2"/>
  <c r="P3473" i="2" s="1"/>
  <c r="J3473" i="2"/>
  <c r="Y3472" i="2"/>
  <c r="X3472" i="2"/>
  <c r="V3472" i="2"/>
  <c r="T3472" i="2"/>
  <c r="Q3472" i="2"/>
  <c r="R3472" i="2" s="1"/>
  <c r="O3472" i="2"/>
  <c r="P3472" i="2" s="1"/>
  <c r="J3472" i="2"/>
  <c r="Y3471" i="2"/>
  <c r="X3471" i="2"/>
  <c r="V3471" i="2"/>
  <c r="T3471" i="2"/>
  <c r="Q3471" i="2"/>
  <c r="R3471" i="2" s="1"/>
  <c r="O3471" i="2"/>
  <c r="P3471" i="2" s="1"/>
  <c r="J3471" i="2"/>
  <c r="Y3470" i="2"/>
  <c r="Z3470" i="2" s="1"/>
  <c r="X3470" i="2"/>
  <c r="V3470" i="2"/>
  <c r="T3470" i="2"/>
  <c r="Q3470" i="2"/>
  <c r="R3470" i="2" s="1"/>
  <c r="O3470" i="2"/>
  <c r="P3470" i="2" s="1"/>
  <c r="J3470" i="2"/>
  <c r="Y3469" i="2"/>
  <c r="X3469" i="2"/>
  <c r="V3469" i="2"/>
  <c r="T3469" i="2"/>
  <c r="Q3469" i="2"/>
  <c r="R3469" i="2" s="1"/>
  <c r="O3469" i="2"/>
  <c r="P3469" i="2" s="1"/>
  <c r="J3469" i="2"/>
  <c r="Y3468" i="2"/>
  <c r="X3468" i="2"/>
  <c r="V3468" i="2"/>
  <c r="T3468" i="2"/>
  <c r="Q3468" i="2"/>
  <c r="R3468" i="2" s="1"/>
  <c r="O3468" i="2"/>
  <c r="P3468" i="2" s="1"/>
  <c r="J3468" i="2"/>
  <c r="Y3467" i="2"/>
  <c r="X3467" i="2"/>
  <c r="V3467" i="2"/>
  <c r="T3467" i="2"/>
  <c r="Q3467" i="2"/>
  <c r="R3467" i="2" s="1"/>
  <c r="O3467" i="2"/>
  <c r="P3467" i="2" s="1"/>
  <c r="J3467" i="2"/>
  <c r="Y3466" i="2"/>
  <c r="Z3466" i="2" s="1"/>
  <c r="X3466" i="2"/>
  <c r="V3466" i="2"/>
  <c r="T3466" i="2"/>
  <c r="Q3466" i="2"/>
  <c r="R3466" i="2" s="1"/>
  <c r="O3466" i="2"/>
  <c r="P3466" i="2" s="1"/>
  <c r="J3466" i="2"/>
  <c r="Y3465" i="2"/>
  <c r="X3465" i="2"/>
  <c r="V3465" i="2"/>
  <c r="T3465" i="2"/>
  <c r="Q3465" i="2"/>
  <c r="R3465" i="2" s="1"/>
  <c r="O3465" i="2"/>
  <c r="P3465" i="2" s="1"/>
  <c r="J3465" i="2"/>
  <c r="Y3464" i="2"/>
  <c r="X3464" i="2"/>
  <c r="V3464" i="2"/>
  <c r="T3464" i="2"/>
  <c r="Q3464" i="2"/>
  <c r="R3464" i="2" s="1"/>
  <c r="O3464" i="2"/>
  <c r="P3464" i="2" s="1"/>
  <c r="J3464" i="2"/>
  <c r="Y3463" i="2"/>
  <c r="X3463" i="2"/>
  <c r="V3463" i="2"/>
  <c r="T3463" i="2"/>
  <c r="Q3463" i="2"/>
  <c r="R3463" i="2" s="1"/>
  <c r="O3463" i="2"/>
  <c r="P3463" i="2" s="1"/>
  <c r="J3463" i="2"/>
  <c r="Y3462" i="2"/>
  <c r="X3462" i="2"/>
  <c r="V3462" i="2"/>
  <c r="T3462" i="2"/>
  <c r="Q3462" i="2"/>
  <c r="R3462" i="2" s="1"/>
  <c r="O3462" i="2"/>
  <c r="P3462" i="2" s="1"/>
  <c r="J3462" i="2"/>
  <c r="Y3461" i="2"/>
  <c r="Z3461" i="2" s="1"/>
  <c r="X3461" i="2"/>
  <c r="V3461" i="2"/>
  <c r="T3461" i="2"/>
  <c r="Q3461" i="2"/>
  <c r="R3461" i="2" s="1"/>
  <c r="O3461" i="2"/>
  <c r="P3461" i="2" s="1"/>
  <c r="J3461" i="2"/>
  <c r="Y3460" i="2"/>
  <c r="X3460" i="2"/>
  <c r="V3460" i="2"/>
  <c r="T3460" i="2"/>
  <c r="Q3460" i="2"/>
  <c r="R3460" i="2" s="1"/>
  <c r="O3460" i="2"/>
  <c r="P3460" i="2" s="1"/>
  <c r="J3460" i="2"/>
  <c r="Y3459" i="2"/>
  <c r="X3459" i="2"/>
  <c r="V3459" i="2"/>
  <c r="T3459" i="2"/>
  <c r="Q3459" i="2"/>
  <c r="R3459" i="2" s="1"/>
  <c r="O3459" i="2"/>
  <c r="P3459" i="2" s="1"/>
  <c r="J3459" i="2"/>
  <c r="Y3458" i="2"/>
  <c r="Z3458" i="2" s="1"/>
  <c r="X3458" i="2"/>
  <c r="V3458" i="2"/>
  <c r="T3458" i="2"/>
  <c r="Q3458" i="2"/>
  <c r="R3458" i="2" s="1"/>
  <c r="O3458" i="2"/>
  <c r="P3458" i="2" s="1"/>
  <c r="J3458" i="2"/>
  <c r="Y3457" i="2"/>
  <c r="X3457" i="2"/>
  <c r="V3457" i="2"/>
  <c r="T3457" i="2"/>
  <c r="Q3457" i="2"/>
  <c r="R3457" i="2" s="1"/>
  <c r="O3457" i="2"/>
  <c r="P3457" i="2" s="1"/>
  <c r="J3457" i="2"/>
  <c r="Y3456" i="2"/>
  <c r="X3456" i="2"/>
  <c r="V3456" i="2"/>
  <c r="T3456" i="2"/>
  <c r="Q3456" i="2"/>
  <c r="R3456" i="2" s="1"/>
  <c r="O3456" i="2"/>
  <c r="P3456" i="2" s="1"/>
  <c r="J3456" i="2"/>
  <c r="Y3455" i="2"/>
  <c r="X3455" i="2"/>
  <c r="V3455" i="2"/>
  <c r="T3455" i="2"/>
  <c r="Q3455" i="2"/>
  <c r="R3455" i="2" s="1"/>
  <c r="O3455" i="2"/>
  <c r="P3455" i="2" s="1"/>
  <c r="J3455" i="2"/>
  <c r="Y3454" i="2"/>
  <c r="X3454" i="2"/>
  <c r="V3454" i="2"/>
  <c r="T3454" i="2"/>
  <c r="Q3454" i="2"/>
  <c r="R3454" i="2" s="1"/>
  <c r="O3454" i="2"/>
  <c r="P3454" i="2" s="1"/>
  <c r="J3454" i="2"/>
  <c r="Y3453" i="2"/>
  <c r="Z3453" i="2" s="1"/>
  <c r="X3453" i="2"/>
  <c r="V3453" i="2"/>
  <c r="T3453" i="2"/>
  <c r="Q3453" i="2"/>
  <c r="R3453" i="2" s="1"/>
  <c r="O3453" i="2"/>
  <c r="P3453" i="2" s="1"/>
  <c r="J3453" i="2"/>
  <c r="Y3452" i="2"/>
  <c r="X3452" i="2"/>
  <c r="V3452" i="2"/>
  <c r="T3452" i="2"/>
  <c r="Q3452" i="2"/>
  <c r="R3452" i="2" s="1"/>
  <c r="O3452" i="2"/>
  <c r="P3452" i="2" s="1"/>
  <c r="J3452" i="2"/>
  <c r="Y3451" i="2"/>
  <c r="X3451" i="2"/>
  <c r="V3451" i="2"/>
  <c r="T3451" i="2"/>
  <c r="Q3451" i="2"/>
  <c r="R3451" i="2" s="1"/>
  <c r="O3451" i="2"/>
  <c r="P3451" i="2" s="1"/>
  <c r="J3451" i="2"/>
  <c r="Y3450" i="2"/>
  <c r="X3450" i="2"/>
  <c r="V3450" i="2"/>
  <c r="T3450" i="2"/>
  <c r="Q3450" i="2"/>
  <c r="R3450" i="2" s="1"/>
  <c r="O3450" i="2"/>
  <c r="P3450" i="2" s="1"/>
  <c r="J3450" i="2"/>
  <c r="Y3449" i="2"/>
  <c r="Z3449" i="2" s="1"/>
  <c r="X3449" i="2"/>
  <c r="V3449" i="2"/>
  <c r="T3449" i="2"/>
  <c r="Q3449" i="2"/>
  <c r="R3449" i="2" s="1"/>
  <c r="O3449" i="2"/>
  <c r="P3449" i="2" s="1"/>
  <c r="J3449" i="2"/>
  <c r="Y3448" i="2"/>
  <c r="X3448" i="2"/>
  <c r="V3448" i="2"/>
  <c r="T3448" i="2"/>
  <c r="Q3448" i="2"/>
  <c r="R3448" i="2" s="1"/>
  <c r="O3448" i="2"/>
  <c r="P3448" i="2" s="1"/>
  <c r="J3448" i="2"/>
  <c r="Y3447" i="2"/>
  <c r="X3447" i="2"/>
  <c r="V3447" i="2"/>
  <c r="T3447" i="2"/>
  <c r="Q3447" i="2"/>
  <c r="R3447" i="2" s="1"/>
  <c r="O3447" i="2"/>
  <c r="P3447" i="2" s="1"/>
  <c r="J3447" i="2"/>
  <c r="Y3446" i="2"/>
  <c r="Z3446" i="2" s="1"/>
  <c r="X3446" i="2"/>
  <c r="V3446" i="2"/>
  <c r="T3446" i="2"/>
  <c r="Q3446" i="2"/>
  <c r="R3446" i="2" s="1"/>
  <c r="O3446" i="2"/>
  <c r="P3446" i="2" s="1"/>
  <c r="J3446" i="2"/>
  <c r="Y3445" i="2"/>
  <c r="X3445" i="2"/>
  <c r="V3445" i="2"/>
  <c r="T3445" i="2"/>
  <c r="Q3445" i="2"/>
  <c r="R3445" i="2" s="1"/>
  <c r="O3445" i="2"/>
  <c r="P3445" i="2" s="1"/>
  <c r="J3445" i="2"/>
  <c r="Y3444" i="2"/>
  <c r="X3444" i="2"/>
  <c r="V3444" i="2"/>
  <c r="T3444" i="2"/>
  <c r="Q3444" i="2"/>
  <c r="R3444" i="2" s="1"/>
  <c r="O3444" i="2"/>
  <c r="P3444" i="2" s="1"/>
  <c r="J3444" i="2"/>
  <c r="Y3443" i="2"/>
  <c r="Z3443" i="2" s="1"/>
  <c r="X3443" i="2"/>
  <c r="V3443" i="2"/>
  <c r="T3443" i="2"/>
  <c r="Q3443" i="2"/>
  <c r="R3443" i="2" s="1"/>
  <c r="O3443" i="2"/>
  <c r="P3443" i="2" s="1"/>
  <c r="J3443" i="2"/>
  <c r="Y3442" i="2"/>
  <c r="X3442" i="2"/>
  <c r="V3442" i="2"/>
  <c r="T3442" i="2"/>
  <c r="Q3442" i="2"/>
  <c r="R3442" i="2" s="1"/>
  <c r="O3442" i="2"/>
  <c r="P3442" i="2" s="1"/>
  <c r="J3442" i="2"/>
  <c r="Y3441" i="2"/>
  <c r="X3441" i="2"/>
  <c r="V3441" i="2"/>
  <c r="T3441" i="2"/>
  <c r="Q3441" i="2"/>
  <c r="R3441" i="2" s="1"/>
  <c r="O3441" i="2"/>
  <c r="P3441" i="2" s="1"/>
  <c r="J3441" i="2"/>
  <c r="Y3440" i="2"/>
  <c r="Z3440" i="2" s="1"/>
  <c r="X3440" i="2"/>
  <c r="V3440" i="2"/>
  <c r="T3440" i="2"/>
  <c r="Q3440" i="2"/>
  <c r="R3440" i="2" s="1"/>
  <c r="O3440" i="2"/>
  <c r="P3440" i="2" s="1"/>
  <c r="J3440" i="2"/>
  <c r="Y3439" i="2"/>
  <c r="X3439" i="2"/>
  <c r="V3439" i="2"/>
  <c r="T3439" i="2"/>
  <c r="Q3439" i="2"/>
  <c r="R3439" i="2" s="1"/>
  <c r="O3439" i="2"/>
  <c r="P3439" i="2" s="1"/>
  <c r="J3439" i="2"/>
  <c r="Y3438" i="2"/>
  <c r="X3438" i="2"/>
  <c r="V3438" i="2"/>
  <c r="T3438" i="2"/>
  <c r="Q3438" i="2"/>
  <c r="R3438" i="2" s="1"/>
  <c r="O3438" i="2"/>
  <c r="P3438" i="2" s="1"/>
  <c r="J3438" i="2"/>
  <c r="Y3437" i="2"/>
  <c r="Z3437" i="2" s="1"/>
  <c r="X3437" i="2"/>
  <c r="V3437" i="2"/>
  <c r="T3437" i="2"/>
  <c r="Q3437" i="2"/>
  <c r="R3437" i="2" s="1"/>
  <c r="O3437" i="2"/>
  <c r="P3437" i="2" s="1"/>
  <c r="J3437" i="2"/>
  <c r="Y3436" i="2"/>
  <c r="X3436" i="2"/>
  <c r="V3436" i="2"/>
  <c r="T3436" i="2"/>
  <c r="Q3436" i="2"/>
  <c r="R3436" i="2" s="1"/>
  <c r="O3436" i="2"/>
  <c r="P3436" i="2" s="1"/>
  <c r="J3436" i="2"/>
  <c r="Y3435" i="2"/>
  <c r="X3435" i="2"/>
  <c r="V3435" i="2"/>
  <c r="T3435" i="2"/>
  <c r="Q3435" i="2"/>
  <c r="R3435" i="2" s="1"/>
  <c r="O3435" i="2"/>
  <c r="P3435" i="2" s="1"/>
  <c r="J3435" i="2"/>
  <c r="Y3434" i="2"/>
  <c r="Z3434" i="2" s="1"/>
  <c r="X3434" i="2"/>
  <c r="V3434" i="2"/>
  <c r="T3434" i="2"/>
  <c r="Q3434" i="2"/>
  <c r="R3434" i="2" s="1"/>
  <c r="O3434" i="2"/>
  <c r="P3434" i="2" s="1"/>
  <c r="J3434" i="2"/>
  <c r="Y3433" i="2"/>
  <c r="X3433" i="2"/>
  <c r="V3433" i="2"/>
  <c r="T3433" i="2"/>
  <c r="Q3433" i="2"/>
  <c r="R3433" i="2" s="1"/>
  <c r="O3433" i="2"/>
  <c r="P3433" i="2" s="1"/>
  <c r="J3433" i="2"/>
  <c r="Y3432" i="2"/>
  <c r="X3432" i="2"/>
  <c r="V3432" i="2"/>
  <c r="T3432" i="2"/>
  <c r="Q3432" i="2"/>
  <c r="R3432" i="2" s="1"/>
  <c r="O3432" i="2"/>
  <c r="P3432" i="2" s="1"/>
  <c r="J3432" i="2"/>
  <c r="Y3431" i="2"/>
  <c r="Z3431" i="2" s="1"/>
  <c r="X3431" i="2"/>
  <c r="V3431" i="2"/>
  <c r="T3431" i="2"/>
  <c r="Q3431" i="2"/>
  <c r="R3431" i="2" s="1"/>
  <c r="O3431" i="2"/>
  <c r="P3431" i="2" s="1"/>
  <c r="J3431" i="2"/>
  <c r="Y3430" i="2"/>
  <c r="X3430" i="2"/>
  <c r="V3430" i="2"/>
  <c r="T3430" i="2"/>
  <c r="Q3430" i="2"/>
  <c r="R3430" i="2" s="1"/>
  <c r="O3430" i="2"/>
  <c r="P3430" i="2" s="1"/>
  <c r="J3430" i="2"/>
  <c r="Y3429" i="2"/>
  <c r="X3429" i="2"/>
  <c r="V3429" i="2"/>
  <c r="T3429" i="2"/>
  <c r="Q3429" i="2"/>
  <c r="R3429" i="2" s="1"/>
  <c r="O3429" i="2"/>
  <c r="P3429" i="2" s="1"/>
  <c r="J3429" i="2"/>
  <c r="Y3428" i="2"/>
  <c r="Z3428" i="2" s="1"/>
  <c r="X3428" i="2"/>
  <c r="V3428" i="2"/>
  <c r="T3428" i="2"/>
  <c r="Q3428" i="2"/>
  <c r="R3428" i="2" s="1"/>
  <c r="O3428" i="2"/>
  <c r="P3428" i="2" s="1"/>
  <c r="J3428" i="2"/>
  <c r="Y3427" i="2"/>
  <c r="X3427" i="2"/>
  <c r="V3427" i="2"/>
  <c r="T3427" i="2"/>
  <c r="Q3427" i="2"/>
  <c r="R3427" i="2" s="1"/>
  <c r="O3427" i="2"/>
  <c r="P3427" i="2" s="1"/>
  <c r="J3427" i="2"/>
  <c r="Y3426" i="2"/>
  <c r="X3426" i="2"/>
  <c r="V3426" i="2"/>
  <c r="T3426" i="2"/>
  <c r="Q3426" i="2"/>
  <c r="R3426" i="2" s="1"/>
  <c r="O3426" i="2"/>
  <c r="P3426" i="2" s="1"/>
  <c r="J3426" i="2"/>
  <c r="Y3425" i="2"/>
  <c r="Z3425" i="2" s="1"/>
  <c r="X3425" i="2"/>
  <c r="V3425" i="2"/>
  <c r="T3425" i="2"/>
  <c r="Q3425" i="2"/>
  <c r="R3425" i="2" s="1"/>
  <c r="O3425" i="2"/>
  <c r="P3425" i="2" s="1"/>
  <c r="J3425" i="2"/>
  <c r="Y3424" i="2"/>
  <c r="X3424" i="2"/>
  <c r="V3424" i="2"/>
  <c r="T3424" i="2"/>
  <c r="Q3424" i="2"/>
  <c r="R3424" i="2" s="1"/>
  <c r="O3424" i="2"/>
  <c r="P3424" i="2" s="1"/>
  <c r="J3424" i="2"/>
  <c r="Y3423" i="2"/>
  <c r="X3423" i="2"/>
  <c r="V3423" i="2"/>
  <c r="T3423" i="2"/>
  <c r="Q3423" i="2"/>
  <c r="R3423" i="2" s="1"/>
  <c r="O3423" i="2"/>
  <c r="P3423" i="2" s="1"/>
  <c r="J3423" i="2"/>
  <c r="Y3422" i="2"/>
  <c r="Z3422" i="2" s="1"/>
  <c r="X3422" i="2"/>
  <c r="V3422" i="2"/>
  <c r="T3422" i="2"/>
  <c r="Q3422" i="2"/>
  <c r="R3422" i="2" s="1"/>
  <c r="O3422" i="2"/>
  <c r="P3422" i="2" s="1"/>
  <c r="J3422" i="2"/>
  <c r="Y3421" i="2"/>
  <c r="X3421" i="2"/>
  <c r="V3421" i="2"/>
  <c r="T3421" i="2"/>
  <c r="Q3421" i="2"/>
  <c r="R3421" i="2" s="1"/>
  <c r="O3421" i="2"/>
  <c r="P3421" i="2" s="1"/>
  <c r="J3421" i="2"/>
  <c r="Y3420" i="2"/>
  <c r="X3420" i="2"/>
  <c r="V3420" i="2"/>
  <c r="T3420" i="2"/>
  <c r="Q3420" i="2"/>
  <c r="R3420" i="2" s="1"/>
  <c r="O3420" i="2"/>
  <c r="P3420" i="2" s="1"/>
  <c r="J3420" i="2"/>
  <c r="Y3419" i="2"/>
  <c r="Z3419" i="2" s="1"/>
  <c r="X3419" i="2"/>
  <c r="V3419" i="2"/>
  <c r="T3419" i="2"/>
  <c r="Q3419" i="2"/>
  <c r="R3419" i="2" s="1"/>
  <c r="O3419" i="2"/>
  <c r="P3419" i="2" s="1"/>
  <c r="J3419" i="2"/>
  <c r="Y3418" i="2"/>
  <c r="X3418" i="2"/>
  <c r="V3418" i="2"/>
  <c r="T3418" i="2"/>
  <c r="Q3418" i="2"/>
  <c r="R3418" i="2" s="1"/>
  <c r="O3418" i="2"/>
  <c r="P3418" i="2" s="1"/>
  <c r="J3418" i="2"/>
  <c r="Y3417" i="2"/>
  <c r="X3417" i="2"/>
  <c r="V3417" i="2"/>
  <c r="T3417" i="2"/>
  <c r="Q3417" i="2"/>
  <c r="R3417" i="2" s="1"/>
  <c r="O3417" i="2"/>
  <c r="P3417" i="2" s="1"/>
  <c r="J3417" i="2"/>
  <c r="Y3416" i="2"/>
  <c r="Z3416" i="2" s="1"/>
  <c r="X3416" i="2"/>
  <c r="V3416" i="2"/>
  <c r="T3416" i="2"/>
  <c r="Q3416" i="2"/>
  <c r="R3416" i="2" s="1"/>
  <c r="O3416" i="2"/>
  <c r="P3416" i="2" s="1"/>
  <c r="J3416" i="2"/>
  <c r="Y3415" i="2"/>
  <c r="Z3415" i="2" s="1"/>
  <c r="X3415" i="2"/>
  <c r="V3415" i="2"/>
  <c r="T3415" i="2"/>
  <c r="Q3415" i="2"/>
  <c r="R3415" i="2" s="1"/>
  <c r="O3415" i="2"/>
  <c r="P3415" i="2" s="1"/>
  <c r="J3415" i="2"/>
  <c r="Y3414" i="2"/>
  <c r="X3414" i="2"/>
  <c r="V3414" i="2"/>
  <c r="T3414" i="2"/>
  <c r="Q3414" i="2"/>
  <c r="R3414" i="2" s="1"/>
  <c r="O3414" i="2"/>
  <c r="P3414" i="2" s="1"/>
  <c r="J3414" i="2"/>
  <c r="Y3413" i="2"/>
  <c r="X3413" i="2"/>
  <c r="V3413" i="2"/>
  <c r="T3413" i="2"/>
  <c r="Q3413" i="2"/>
  <c r="R3413" i="2" s="1"/>
  <c r="O3413" i="2"/>
  <c r="P3413" i="2" s="1"/>
  <c r="J3413" i="2"/>
  <c r="Y3412" i="2"/>
  <c r="Z3412" i="2" s="1"/>
  <c r="X3412" i="2"/>
  <c r="V3412" i="2"/>
  <c r="T3412" i="2"/>
  <c r="Q3412" i="2"/>
  <c r="R3412" i="2" s="1"/>
  <c r="O3412" i="2"/>
  <c r="P3412" i="2" s="1"/>
  <c r="J3412" i="2"/>
  <c r="Y3411" i="2"/>
  <c r="X3411" i="2"/>
  <c r="V3411" i="2"/>
  <c r="T3411" i="2"/>
  <c r="Q3411" i="2"/>
  <c r="R3411" i="2" s="1"/>
  <c r="O3411" i="2"/>
  <c r="P3411" i="2" s="1"/>
  <c r="J3411" i="2"/>
  <c r="Y3410" i="2"/>
  <c r="X3410" i="2"/>
  <c r="V3410" i="2"/>
  <c r="T3410" i="2"/>
  <c r="Q3410" i="2"/>
  <c r="R3410" i="2" s="1"/>
  <c r="O3410" i="2"/>
  <c r="P3410" i="2" s="1"/>
  <c r="J3410" i="2"/>
  <c r="Y3409" i="2"/>
  <c r="Z3409" i="2" s="1"/>
  <c r="X3409" i="2"/>
  <c r="V3409" i="2"/>
  <c r="T3409" i="2"/>
  <c r="Q3409" i="2"/>
  <c r="R3409" i="2" s="1"/>
  <c r="O3409" i="2"/>
  <c r="P3409" i="2" s="1"/>
  <c r="J3409" i="2"/>
  <c r="Y3408" i="2"/>
  <c r="X3408" i="2"/>
  <c r="V3408" i="2"/>
  <c r="T3408" i="2"/>
  <c r="Q3408" i="2"/>
  <c r="R3408" i="2" s="1"/>
  <c r="O3408" i="2"/>
  <c r="P3408" i="2" s="1"/>
  <c r="J3408" i="2"/>
  <c r="Y3407" i="2"/>
  <c r="X3407" i="2"/>
  <c r="V3407" i="2"/>
  <c r="T3407" i="2"/>
  <c r="Q3407" i="2"/>
  <c r="R3407" i="2" s="1"/>
  <c r="O3407" i="2"/>
  <c r="P3407" i="2" s="1"/>
  <c r="J3407" i="2"/>
  <c r="Y3406" i="2"/>
  <c r="Z3406" i="2" s="1"/>
  <c r="X3406" i="2"/>
  <c r="V3406" i="2"/>
  <c r="T3406" i="2"/>
  <c r="Q3406" i="2"/>
  <c r="R3406" i="2" s="1"/>
  <c r="O3406" i="2"/>
  <c r="P3406" i="2" s="1"/>
  <c r="J3406" i="2"/>
  <c r="Y3405" i="2"/>
  <c r="X3405" i="2"/>
  <c r="V3405" i="2"/>
  <c r="T3405" i="2"/>
  <c r="Q3405" i="2"/>
  <c r="R3405" i="2" s="1"/>
  <c r="O3405" i="2"/>
  <c r="P3405" i="2" s="1"/>
  <c r="J3405" i="2"/>
  <c r="Y3404" i="2"/>
  <c r="X3404" i="2"/>
  <c r="V3404" i="2"/>
  <c r="T3404" i="2"/>
  <c r="Q3404" i="2"/>
  <c r="R3404" i="2" s="1"/>
  <c r="O3404" i="2"/>
  <c r="P3404" i="2" s="1"/>
  <c r="J3404" i="2"/>
  <c r="Y3403" i="2"/>
  <c r="X3403" i="2"/>
  <c r="V3403" i="2"/>
  <c r="T3403" i="2"/>
  <c r="Q3403" i="2"/>
  <c r="R3403" i="2" s="1"/>
  <c r="O3403" i="2"/>
  <c r="P3403" i="2" s="1"/>
  <c r="J3403" i="2"/>
  <c r="Y3402" i="2"/>
  <c r="X3402" i="2"/>
  <c r="V3402" i="2"/>
  <c r="T3402" i="2"/>
  <c r="Q3402" i="2"/>
  <c r="R3402" i="2" s="1"/>
  <c r="O3402" i="2"/>
  <c r="P3402" i="2" s="1"/>
  <c r="J3402" i="2"/>
  <c r="Y3401" i="2"/>
  <c r="Z3401" i="2" s="1"/>
  <c r="X3401" i="2"/>
  <c r="V3401" i="2"/>
  <c r="T3401" i="2"/>
  <c r="Q3401" i="2"/>
  <c r="R3401" i="2" s="1"/>
  <c r="O3401" i="2"/>
  <c r="P3401" i="2" s="1"/>
  <c r="J3401" i="2"/>
  <c r="Y3400" i="2"/>
  <c r="X3400" i="2"/>
  <c r="V3400" i="2"/>
  <c r="T3400" i="2"/>
  <c r="Q3400" i="2"/>
  <c r="R3400" i="2" s="1"/>
  <c r="O3400" i="2"/>
  <c r="P3400" i="2" s="1"/>
  <c r="J3400" i="2"/>
  <c r="Y3399" i="2"/>
  <c r="X3399" i="2"/>
  <c r="V3399" i="2"/>
  <c r="T3399" i="2"/>
  <c r="Q3399" i="2"/>
  <c r="R3399" i="2" s="1"/>
  <c r="O3399" i="2"/>
  <c r="P3399" i="2" s="1"/>
  <c r="J3399" i="2"/>
  <c r="Y3398" i="2"/>
  <c r="Z3398" i="2" s="1"/>
  <c r="X3398" i="2"/>
  <c r="V3398" i="2"/>
  <c r="T3398" i="2"/>
  <c r="Q3398" i="2"/>
  <c r="R3398" i="2" s="1"/>
  <c r="O3398" i="2"/>
  <c r="P3398" i="2" s="1"/>
  <c r="J3398" i="2"/>
  <c r="Y3397" i="2"/>
  <c r="X3397" i="2"/>
  <c r="V3397" i="2"/>
  <c r="T3397" i="2"/>
  <c r="Q3397" i="2"/>
  <c r="R3397" i="2" s="1"/>
  <c r="O3397" i="2"/>
  <c r="P3397" i="2" s="1"/>
  <c r="J3397" i="2"/>
  <c r="Y3396" i="2"/>
  <c r="Z3396" i="2" s="1"/>
  <c r="X3396" i="2"/>
  <c r="V3396" i="2"/>
  <c r="T3396" i="2"/>
  <c r="Q3396" i="2"/>
  <c r="R3396" i="2" s="1"/>
  <c r="O3396" i="2"/>
  <c r="P3396" i="2" s="1"/>
  <c r="J3396" i="2"/>
  <c r="Z3395" i="2"/>
  <c r="X3395" i="2"/>
  <c r="V3395" i="2"/>
  <c r="T3395" i="2"/>
  <c r="R3395" i="2"/>
  <c r="P3395" i="2"/>
  <c r="J3395" i="2"/>
  <c r="Y3394" i="2"/>
  <c r="X3394" i="2"/>
  <c r="V3394" i="2"/>
  <c r="T3394" i="2"/>
  <c r="Q3394" i="2"/>
  <c r="R3394" i="2" s="1"/>
  <c r="O3394" i="2"/>
  <c r="P3394" i="2" s="1"/>
  <c r="J3394" i="2"/>
  <c r="Y3393" i="2"/>
  <c r="X3393" i="2"/>
  <c r="V3393" i="2"/>
  <c r="T3393" i="2"/>
  <c r="Q3393" i="2"/>
  <c r="R3393" i="2" s="1"/>
  <c r="O3393" i="2"/>
  <c r="P3393" i="2" s="1"/>
  <c r="J3393" i="2"/>
  <c r="Y3392" i="2"/>
  <c r="Z3392" i="2" s="1"/>
  <c r="X3392" i="2"/>
  <c r="V3392" i="2"/>
  <c r="T3392" i="2"/>
  <c r="Q3392" i="2"/>
  <c r="R3392" i="2" s="1"/>
  <c r="O3392" i="2"/>
  <c r="P3392" i="2" s="1"/>
  <c r="J3392" i="2"/>
  <c r="Y3391" i="2"/>
  <c r="X3391" i="2"/>
  <c r="V3391" i="2"/>
  <c r="T3391" i="2"/>
  <c r="Q3391" i="2"/>
  <c r="R3391" i="2" s="1"/>
  <c r="O3391" i="2"/>
  <c r="P3391" i="2" s="1"/>
  <c r="J3391" i="2"/>
  <c r="Y3390" i="2"/>
  <c r="X3390" i="2"/>
  <c r="V3390" i="2"/>
  <c r="T3390" i="2"/>
  <c r="Q3390" i="2"/>
  <c r="R3390" i="2" s="1"/>
  <c r="O3390" i="2"/>
  <c r="P3390" i="2" s="1"/>
  <c r="J3390" i="2"/>
  <c r="Y3389" i="2"/>
  <c r="Z3389" i="2" s="1"/>
  <c r="X3389" i="2"/>
  <c r="V3389" i="2"/>
  <c r="T3389" i="2"/>
  <c r="Q3389" i="2"/>
  <c r="R3389" i="2" s="1"/>
  <c r="O3389" i="2"/>
  <c r="P3389" i="2" s="1"/>
  <c r="J3389" i="2"/>
  <c r="Y3388" i="2"/>
  <c r="X3388" i="2"/>
  <c r="V3388" i="2"/>
  <c r="T3388" i="2"/>
  <c r="Q3388" i="2"/>
  <c r="R3388" i="2" s="1"/>
  <c r="O3388" i="2"/>
  <c r="P3388" i="2" s="1"/>
  <c r="J3388" i="2"/>
  <c r="Y3387" i="2"/>
  <c r="X3387" i="2"/>
  <c r="V3387" i="2"/>
  <c r="T3387" i="2"/>
  <c r="Q3387" i="2"/>
  <c r="R3387" i="2" s="1"/>
  <c r="O3387" i="2"/>
  <c r="P3387" i="2" s="1"/>
  <c r="J3387" i="2"/>
  <c r="Y3386" i="2"/>
  <c r="Z3386" i="2" s="1"/>
  <c r="X3386" i="2"/>
  <c r="V3386" i="2"/>
  <c r="T3386" i="2"/>
  <c r="Q3386" i="2"/>
  <c r="R3386" i="2" s="1"/>
  <c r="O3386" i="2"/>
  <c r="P3386" i="2" s="1"/>
  <c r="J3386" i="2"/>
  <c r="Y3385" i="2"/>
  <c r="X3385" i="2"/>
  <c r="V3385" i="2"/>
  <c r="T3385" i="2"/>
  <c r="Q3385" i="2"/>
  <c r="R3385" i="2" s="1"/>
  <c r="O3385" i="2"/>
  <c r="P3385" i="2" s="1"/>
  <c r="J3385" i="2"/>
  <c r="Y3384" i="2"/>
  <c r="Z3384" i="2" s="1"/>
  <c r="X3384" i="2"/>
  <c r="V3384" i="2"/>
  <c r="T3384" i="2"/>
  <c r="Q3384" i="2"/>
  <c r="R3384" i="2" s="1"/>
  <c r="O3384" i="2"/>
  <c r="P3384" i="2" s="1"/>
  <c r="J3384" i="2"/>
  <c r="Y3383" i="2"/>
  <c r="Z3383" i="2" s="1"/>
  <c r="X3383" i="2"/>
  <c r="V3383" i="2"/>
  <c r="T3383" i="2"/>
  <c r="Q3383" i="2"/>
  <c r="R3383" i="2" s="1"/>
  <c r="O3383" i="2"/>
  <c r="P3383" i="2" s="1"/>
  <c r="J3383" i="2"/>
  <c r="Y3382" i="2"/>
  <c r="X3382" i="2"/>
  <c r="V3382" i="2"/>
  <c r="T3382" i="2"/>
  <c r="Q3382" i="2"/>
  <c r="R3382" i="2" s="1"/>
  <c r="O3382" i="2"/>
  <c r="P3382" i="2" s="1"/>
  <c r="J3382" i="2"/>
  <c r="Y3381" i="2"/>
  <c r="Z3381" i="2" s="1"/>
  <c r="X3381" i="2"/>
  <c r="V3381" i="2"/>
  <c r="T3381" i="2"/>
  <c r="Q3381" i="2"/>
  <c r="R3381" i="2" s="1"/>
  <c r="O3381" i="2"/>
  <c r="P3381" i="2" s="1"/>
  <c r="J3381" i="2"/>
  <c r="Y3380" i="2"/>
  <c r="Z3380" i="2" s="1"/>
  <c r="X3380" i="2"/>
  <c r="V3380" i="2"/>
  <c r="T3380" i="2"/>
  <c r="Q3380" i="2"/>
  <c r="R3380" i="2" s="1"/>
  <c r="O3380" i="2"/>
  <c r="P3380" i="2" s="1"/>
  <c r="J3380" i="2"/>
  <c r="Y3379" i="2"/>
  <c r="X3379" i="2"/>
  <c r="V3379" i="2"/>
  <c r="T3379" i="2"/>
  <c r="Q3379" i="2"/>
  <c r="R3379" i="2" s="1"/>
  <c r="O3379" i="2"/>
  <c r="P3379" i="2" s="1"/>
  <c r="J3379" i="2"/>
  <c r="Y3378" i="2"/>
  <c r="X3378" i="2"/>
  <c r="V3378" i="2"/>
  <c r="T3378" i="2"/>
  <c r="Q3378" i="2"/>
  <c r="R3378" i="2" s="1"/>
  <c r="O3378" i="2"/>
  <c r="P3378" i="2" s="1"/>
  <c r="J3378" i="2"/>
  <c r="Y3377" i="2"/>
  <c r="Z3377" i="2" s="1"/>
  <c r="X3377" i="2"/>
  <c r="V3377" i="2"/>
  <c r="T3377" i="2"/>
  <c r="Q3377" i="2"/>
  <c r="R3377" i="2" s="1"/>
  <c r="O3377" i="2"/>
  <c r="P3377" i="2" s="1"/>
  <c r="J3377" i="2"/>
  <c r="Y3376" i="2"/>
  <c r="X3376" i="2"/>
  <c r="V3376" i="2"/>
  <c r="T3376" i="2"/>
  <c r="Q3376" i="2"/>
  <c r="R3376" i="2" s="1"/>
  <c r="O3376" i="2"/>
  <c r="P3376" i="2" s="1"/>
  <c r="J3376" i="2"/>
  <c r="Y3375" i="2"/>
  <c r="X3375" i="2"/>
  <c r="V3375" i="2"/>
  <c r="T3375" i="2"/>
  <c r="Q3375" i="2"/>
  <c r="R3375" i="2" s="1"/>
  <c r="O3375" i="2"/>
  <c r="P3375" i="2" s="1"/>
  <c r="J3375" i="2"/>
  <c r="Y3374" i="2"/>
  <c r="Z3374" i="2" s="1"/>
  <c r="X3374" i="2"/>
  <c r="V3374" i="2"/>
  <c r="T3374" i="2"/>
  <c r="Q3374" i="2"/>
  <c r="R3374" i="2" s="1"/>
  <c r="O3374" i="2"/>
  <c r="P3374" i="2" s="1"/>
  <c r="J3374" i="2"/>
  <c r="Y3373" i="2"/>
  <c r="X3373" i="2"/>
  <c r="V3373" i="2"/>
  <c r="T3373" i="2"/>
  <c r="Q3373" i="2"/>
  <c r="R3373" i="2" s="1"/>
  <c r="O3373" i="2"/>
  <c r="P3373" i="2" s="1"/>
  <c r="J3373" i="2"/>
  <c r="Y3372" i="2"/>
  <c r="X3372" i="2"/>
  <c r="V3372" i="2"/>
  <c r="T3372" i="2"/>
  <c r="Q3372" i="2"/>
  <c r="R3372" i="2" s="1"/>
  <c r="O3372" i="2"/>
  <c r="P3372" i="2" s="1"/>
  <c r="J3372" i="2"/>
  <c r="Y3371" i="2"/>
  <c r="Z3371" i="2" s="1"/>
  <c r="X3371" i="2"/>
  <c r="V3371" i="2"/>
  <c r="T3371" i="2"/>
  <c r="Q3371" i="2"/>
  <c r="R3371" i="2" s="1"/>
  <c r="O3371" i="2"/>
  <c r="P3371" i="2" s="1"/>
  <c r="J3371" i="2"/>
  <c r="Y3370" i="2"/>
  <c r="X3370" i="2"/>
  <c r="V3370" i="2"/>
  <c r="T3370" i="2"/>
  <c r="Q3370" i="2"/>
  <c r="R3370" i="2" s="1"/>
  <c r="O3370" i="2"/>
  <c r="P3370" i="2" s="1"/>
  <c r="J3370" i="2"/>
  <c r="Y3369" i="2"/>
  <c r="X3369" i="2"/>
  <c r="V3369" i="2"/>
  <c r="T3369" i="2"/>
  <c r="Q3369" i="2"/>
  <c r="R3369" i="2" s="1"/>
  <c r="O3369" i="2"/>
  <c r="P3369" i="2" s="1"/>
  <c r="J3369" i="2"/>
  <c r="Y3368" i="2"/>
  <c r="Z3368" i="2" s="1"/>
  <c r="X3368" i="2"/>
  <c r="V3368" i="2"/>
  <c r="T3368" i="2"/>
  <c r="Q3368" i="2"/>
  <c r="R3368" i="2" s="1"/>
  <c r="O3368" i="2"/>
  <c r="P3368" i="2" s="1"/>
  <c r="J3368" i="2"/>
  <c r="Y3367" i="2"/>
  <c r="X3367" i="2"/>
  <c r="V3367" i="2"/>
  <c r="T3367" i="2"/>
  <c r="Q3367" i="2"/>
  <c r="R3367" i="2" s="1"/>
  <c r="O3367" i="2"/>
  <c r="P3367" i="2" s="1"/>
  <c r="J3367" i="2"/>
  <c r="Y3366" i="2"/>
  <c r="X3366" i="2"/>
  <c r="V3366" i="2"/>
  <c r="T3366" i="2"/>
  <c r="Q3366" i="2"/>
  <c r="R3366" i="2" s="1"/>
  <c r="O3366" i="2"/>
  <c r="P3366" i="2" s="1"/>
  <c r="J3366" i="2"/>
  <c r="Y3365" i="2"/>
  <c r="Z3365" i="2" s="1"/>
  <c r="X3365" i="2"/>
  <c r="V3365" i="2"/>
  <c r="T3365" i="2"/>
  <c r="Q3365" i="2"/>
  <c r="R3365" i="2" s="1"/>
  <c r="O3365" i="2"/>
  <c r="P3365" i="2" s="1"/>
  <c r="J3365" i="2"/>
  <c r="Y3364" i="2"/>
  <c r="X3364" i="2"/>
  <c r="V3364" i="2"/>
  <c r="T3364" i="2"/>
  <c r="Q3364" i="2"/>
  <c r="R3364" i="2" s="1"/>
  <c r="O3364" i="2"/>
  <c r="P3364" i="2" s="1"/>
  <c r="J3364" i="2"/>
  <c r="Y3363" i="2"/>
  <c r="Z3363" i="2" s="1"/>
  <c r="X3363" i="2"/>
  <c r="V3363" i="2"/>
  <c r="T3363" i="2"/>
  <c r="Q3363" i="2"/>
  <c r="R3363" i="2" s="1"/>
  <c r="O3363" i="2"/>
  <c r="P3363" i="2" s="1"/>
  <c r="J3363" i="2"/>
  <c r="Y3362" i="2"/>
  <c r="X3362" i="2"/>
  <c r="V3362" i="2"/>
  <c r="T3362" i="2"/>
  <c r="Q3362" i="2"/>
  <c r="R3362" i="2" s="1"/>
  <c r="O3362" i="2"/>
  <c r="P3362" i="2" s="1"/>
  <c r="J3362" i="2"/>
  <c r="Y3361" i="2"/>
  <c r="X3361" i="2"/>
  <c r="V3361" i="2"/>
  <c r="T3361" i="2"/>
  <c r="Q3361" i="2"/>
  <c r="R3361" i="2" s="1"/>
  <c r="O3361" i="2"/>
  <c r="P3361" i="2" s="1"/>
  <c r="J3361" i="2"/>
  <c r="Y3360" i="2"/>
  <c r="X3360" i="2"/>
  <c r="V3360" i="2"/>
  <c r="T3360" i="2"/>
  <c r="Q3360" i="2"/>
  <c r="R3360" i="2" s="1"/>
  <c r="O3360" i="2"/>
  <c r="P3360" i="2" s="1"/>
  <c r="J3360" i="2"/>
  <c r="Y3359" i="2"/>
  <c r="Z3359" i="2" s="1"/>
  <c r="X3359" i="2"/>
  <c r="V3359" i="2"/>
  <c r="T3359" i="2"/>
  <c r="Q3359" i="2"/>
  <c r="R3359" i="2" s="1"/>
  <c r="O3359" i="2"/>
  <c r="P3359" i="2" s="1"/>
  <c r="J3359" i="2"/>
  <c r="Y3358" i="2"/>
  <c r="X3358" i="2"/>
  <c r="V3358" i="2"/>
  <c r="T3358" i="2"/>
  <c r="Q3358" i="2"/>
  <c r="R3358" i="2" s="1"/>
  <c r="O3358" i="2"/>
  <c r="P3358" i="2" s="1"/>
  <c r="J3358" i="2"/>
  <c r="Y3357" i="2"/>
  <c r="X3357" i="2"/>
  <c r="V3357" i="2"/>
  <c r="T3357" i="2"/>
  <c r="Q3357" i="2"/>
  <c r="R3357" i="2" s="1"/>
  <c r="O3357" i="2"/>
  <c r="P3357" i="2" s="1"/>
  <c r="J3357" i="2"/>
  <c r="Y3356" i="2"/>
  <c r="Z3356" i="2" s="1"/>
  <c r="X3356" i="2"/>
  <c r="V3356" i="2"/>
  <c r="T3356" i="2"/>
  <c r="Q3356" i="2"/>
  <c r="R3356" i="2" s="1"/>
  <c r="O3356" i="2"/>
  <c r="P3356" i="2" s="1"/>
  <c r="J3356" i="2"/>
  <c r="Y3355" i="2"/>
  <c r="X3355" i="2"/>
  <c r="V3355" i="2"/>
  <c r="T3355" i="2"/>
  <c r="Q3355" i="2"/>
  <c r="R3355" i="2" s="1"/>
  <c r="O3355" i="2"/>
  <c r="P3355" i="2" s="1"/>
  <c r="J3355" i="2"/>
  <c r="Y3354" i="2"/>
  <c r="Z3354" i="2" s="1"/>
  <c r="X3354" i="2"/>
  <c r="V3354" i="2"/>
  <c r="T3354" i="2"/>
  <c r="Q3354" i="2"/>
  <c r="R3354" i="2" s="1"/>
  <c r="O3354" i="2"/>
  <c r="P3354" i="2" s="1"/>
  <c r="J3354" i="2"/>
  <c r="Y3353" i="2"/>
  <c r="Z3353" i="2" s="1"/>
  <c r="X3353" i="2"/>
  <c r="V3353" i="2"/>
  <c r="T3353" i="2"/>
  <c r="Q3353" i="2"/>
  <c r="R3353" i="2" s="1"/>
  <c r="O3353" i="2"/>
  <c r="P3353" i="2" s="1"/>
  <c r="J3353" i="2"/>
  <c r="Y3352" i="2"/>
  <c r="X3352" i="2"/>
  <c r="V3352" i="2"/>
  <c r="T3352" i="2"/>
  <c r="Q3352" i="2"/>
  <c r="R3352" i="2" s="1"/>
  <c r="O3352" i="2"/>
  <c r="P3352" i="2" s="1"/>
  <c r="J3352" i="2"/>
  <c r="Y3351" i="2"/>
  <c r="X3351" i="2"/>
  <c r="V3351" i="2"/>
  <c r="T3351" i="2"/>
  <c r="Q3351" i="2"/>
  <c r="R3351" i="2" s="1"/>
  <c r="O3351" i="2"/>
  <c r="P3351" i="2" s="1"/>
  <c r="J3351" i="2"/>
  <c r="Y3350" i="2"/>
  <c r="Z3350" i="2" s="1"/>
  <c r="X3350" i="2"/>
  <c r="V3350" i="2"/>
  <c r="T3350" i="2"/>
  <c r="Q3350" i="2"/>
  <c r="R3350" i="2" s="1"/>
  <c r="O3350" i="2"/>
  <c r="P3350" i="2" s="1"/>
  <c r="J3350" i="2"/>
  <c r="Y3349" i="2"/>
  <c r="X3349" i="2"/>
  <c r="V3349" i="2"/>
  <c r="T3349" i="2"/>
  <c r="Q3349" i="2"/>
  <c r="R3349" i="2" s="1"/>
  <c r="O3349" i="2"/>
  <c r="P3349" i="2" s="1"/>
  <c r="J3349" i="2"/>
  <c r="Y3348" i="2"/>
  <c r="Z3348" i="2" s="1"/>
  <c r="X3348" i="2"/>
  <c r="V3348" i="2"/>
  <c r="T3348" i="2"/>
  <c r="Q3348" i="2"/>
  <c r="R3348" i="2" s="1"/>
  <c r="O3348" i="2"/>
  <c r="P3348" i="2" s="1"/>
  <c r="J3348" i="2"/>
  <c r="Y3347" i="2"/>
  <c r="X3347" i="2"/>
  <c r="V3347" i="2"/>
  <c r="T3347" i="2"/>
  <c r="Q3347" i="2"/>
  <c r="R3347" i="2" s="1"/>
  <c r="O3347" i="2"/>
  <c r="P3347" i="2" s="1"/>
  <c r="J3347" i="2"/>
  <c r="Y3346" i="2"/>
  <c r="X3346" i="2"/>
  <c r="V3346" i="2"/>
  <c r="T3346" i="2"/>
  <c r="Q3346" i="2"/>
  <c r="R3346" i="2" s="1"/>
  <c r="O3346" i="2"/>
  <c r="P3346" i="2" s="1"/>
  <c r="J3346" i="2"/>
  <c r="Y3345" i="2"/>
  <c r="X3345" i="2"/>
  <c r="V3345" i="2"/>
  <c r="T3345" i="2"/>
  <c r="Q3345" i="2"/>
  <c r="R3345" i="2" s="1"/>
  <c r="O3345" i="2"/>
  <c r="P3345" i="2" s="1"/>
  <c r="J3345" i="2"/>
  <c r="Y3344" i="2"/>
  <c r="Z3344" i="2" s="1"/>
  <c r="X3344" i="2"/>
  <c r="V3344" i="2"/>
  <c r="T3344" i="2"/>
  <c r="Q3344" i="2"/>
  <c r="R3344" i="2" s="1"/>
  <c r="O3344" i="2"/>
  <c r="P3344" i="2" s="1"/>
  <c r="J3344" i="2"/>
  <c r="Y3343" i="2"/>
  <c r="X3343" i="2"/>
  <c r="V3343" i="2"/>
  <c r="T3343" i="2"/>
  <c r="Q3343" i="2"/>
  <c r="R3343" i="2" s="1"/>
  <c r="O3343" i="2"/>
  <c r="P3343" i="2" s="1"/>
  <c r="J3343" i="2"/>
  <c r="Y3342" i="2"/>
  <c r="Z3342" i="2" s="1"/>
  <c r="X3342" i="2"/>
  <c r="V3342" i="2"/>
  <c r="T3342" i="2"/>
  <c r="Q3342" i="2"/>
  <c r="R3342" i="2" s="1"/>
  <c r="O3342" i="2"/>
  <c r="P3342" i="2" s="1"/>
  <c r="J3342" i="2"/>
  <c r="Y3341" i="2"/>
  <c r="Z3341" i="2" s="1"/>
  <c r="X3341" i="2"/>
  <c r="V3341" i="2"/>
  <c r="T3341" i="2"/>
  <c r="Q3341" i="2"/>
  <c r="R3341" i="2" s="1"/>
  <c r="O3341" i="2"/>
  <c r="P3341" i="2" s="1"/>
  <c r="J3341" i="2"/>
  <c r="Y3340" i="2"/>
  <c r="X3340" i="2"/>
  <c r="V3340" i="2"/>
  <c r="T3340" i="2"/>
  <c r="Q3340" i="2"/>
  <c r="R3340" i="2" s="1"/>
  <c r="O3340" i="2"/>
  <c r="P3340" i="2" s="1"/>
  <c r="J3340" i="2"/>
  <c r="Y3339" i="2"/>
  <c r="Z3339" i="2" s="1"/>
  <c r="X3339" i="2"/>
  <c r="V3339" i="2"/>
  <c r="T3339" i="2"/>
  <c r="Q3339" i="2"/>
  <c r="R3339" i="2" s="1"/>
  <c r="O3339" i="2"/>
  <c r="P3339" i="2" s="1"/>
  <c r="J3339" i="2"/>
  <c r="Y3338" i="2"/>
  <c r="Z3338" i="2" s="1"/>
  <c r="X3338" i="2"/>
  <c r="V3338" i="2"/>
  <c r="T3338" i="2"/>
  <c r="Q3338" i="2"/>
  <c r="R3338" i="2" s="1"/>
  <c r="O3338" i="2"/>
  <c r="P3338" i="2" s="1"/>
  <c r="J3338" i="2"/>
  <c r="Y3337" i="2"/>
  <c r="X3337" i="2"/>
  <c r="V3337" i="2"/>
  <c r="T3337" i="2"/>
  <c r="Q3337" i="2"/>
  <c r="R3337" i="2" s="1"/>
  <c r="O3337" i="2"/>
  <c r="P3337" i="2" s="1"/>
  <c r="J3337" i="2"/>
  <c r="Y3336" i="2"/>
  <c r="Z3336" i="2" s="1"/>
  <c r="X3336" i="2"/>
  <c r="V3336" i="2"/>
  <c r="T3336" i="2"/>
  <c r="Q3336" i="2"/>
  <c r="R3336" i="2" s="1"/>
  <c r="O3336" i="2"/>
  <c r="P3336" i="2" s="1"/>
  <c r="J3336" i="2"/>
  <c r="Y3335" i="2"/>
  <c r="Z3335" i="2" s="1"/>
  <c r="X3335" i="2"/>
  <c r="V3335" i="2"/>
  <c r="T3335" i="2"/>
  <c r="Q3335" i="2"/>
  <c r="R3335" i="2" s="1"/>
  <c r="O3335" i="2"/>
  <c r="P3335" i="2" s="1"/>
  <c r="J3335" i="2"/>
  <c r="Y3334" i="2"/>
  <c r="X3334" i="2"/>
  <c r="V3334" i="2"/>
  <c r="T3334" i="2"/>
  <c r="Q3334" i="2"/>
  <c r="R3334" i="2" s="1"/>
  <c r="O3334" i="2"/>
  <c r="P3334" i="2" s="1"/>
  <c r="J3334" i="2"/>
  <c r="Y3333" i="2"/>
  <c r="X3333" i="2"/>
  <c r="V3333" i="2"/>
  <c r="T3333" i="2"/>
  <c r="Q3333" i="2"/>
  <c r="R3333" i="2" s="1"/>
  <c r="O3333" i="2"/>
  <c r="P3333" i="2" s="1"/>
  <c r="J3333" i="2"/>
  <c r="Y3332" i="2"/>
  <c r="Z3332" i="2" s="1"/>
  <c r="X3332" i="2"/>
  <c r="V3332" i="2"/>
  <c r="T3332" i="2"/>
  <c r="Q3332" i="2"/>
  <c r="R3332" i="2" s="1"/>
  <c r="O3332" i="2"/>
  <c r="P3332" i="2" s="1"/>
  <c r="J3332" i="2"/>
  <c r="Y3331" i="2"/>
  <c r="X3331" i="2"/>
  <c r="V3331" i="2"/>
  <c r="T3331" i="2"/>
  <c r="Q3331" i="2"/>
  <c r="R3331" i="2" s="1"/>
  <c r="O3331" i="2"/>
  <c r="P3331" i="2" s="1"/>
  <c r="J3331" i="2"/>
  <c r="Y3330" i="2"/>
  <c r="Z3330" i="2" s="1"/>
  <c r="X3330" i="2"/>
  <c r="V3330" i="2"/>
  <c r="T3330" i="2"/>
  <c r="Q3330" i="2"/>
  <c r="R3330" i="2" s="1"/>
  <c r="O3330" i="2"/>
  <c r="P3330" i="2" s="1"/>
  <c r="J3330" i="2"/>
  <c r="Y3329" i="2"/>
  <c r="Z3329" i="2" s="1"/>
  <c r="X3329" i="2"/>
  <c r="V3329" i="2"/>
  <c r="T3329" i="2"/>
  <c r="Q3329" i="2"/>
  <c r="R3329" i="2" s="1"/>
  <c r="O3329" i="2"/>
  <c r="P3329" i="2" s="1"/>
  <c r="J3329" i="2"/>
  <c r="Y3328" i="2"/>
  <c r="X3328" i="2"/>
  <c r="V3328" i="2"/>
  <c r="T3328" i="2"/>
  <c r="Q3328" i="2"/>
  <c r="R3328" i="2" s="1"/>
  <c r="O3328" i="2"/>
  <c r="P3328" i="2" s="1"/>
  <c r="J3328" i="2"/>
  <c r="Y3327" i="2"/>
  <c r="X3327" i="2"/>
  <c r="V3327" i="2"/>
  <c r="T3327" i="2"/>
  <c r="Q3327" i="2"/>
  <c r="R3327" i="2" s="1"/>
  <c r="O3327" i="2"/>
  <c r="P3327" i="2" s="1"/>
  <c r="J3327" i="2"/>
  <c r="Y3326" i="2"/>
  <c r="Z3326" i="2" s="1"/>
  <c r="X3326" i="2"/>
  <c r="V3326" i="2"/>
  <c r="T3326" i="2"/>
  <c r="Q3326" i="2"/>
  <c r="R3326" i="2" s="1"/>
  <c r="O3326" i="2"/>
  <c r="P3326" i="2" s="1"/>
  <c r="J3326" i="2"/>
  <c r="Y3325" i="2"/>
  <c r="X3325" i="2"/>
  <c r="V3325" i="2"/>
  <c r="T3325" i="2"/>
  <c r="Q3325" i="2"/>
  <c r="R3325" i="2" s="1"/>
  <c r="O3325" i="2"/>
  <c r="P3325" i="2" s="1"/>
  <c r="J3325" i="2"/>
  <c r="Y3324" i="2"/>
  <c r="Z3324" i="2" s="1"/>
  <c r="X3324" i="2"/>
  <c r="V3324" i="2"/>
  <c r="T3324" i="2"/>
  <c r="Q3324" i="2"/>
  <c r="R3324" i="2" s="1"/>
  <c r="O3324" i="2"/>
  <c r="P3324" i="2" s="1"/>
  <c r="J3324" i="2"/>
  <c r="Y3323" i="2"/>
  <c r="X3323" i="2"/>
  <c r="V3323" i="2"/>
  <c r="T3323" i="2"/>
  <c r="Q3323" i="2"/>
  <c r="R3323" i="2" s="1"/>
  <c r="O3323" i="2"/>
  <c r="P3323" i="2" s="1"/>
  <c r="J3323" i="2"/>
  <c r="Y3322" i="2"/>
  <c r="X3322" i="2"/>
  <c r="V3322" i="2"/>
  <c r="T3322" i="2"/>
  <c r="Q3322" i="2"/>
  <c r="R3322" i="2" s="1"/>
  <c r="O3322" i="2"/>
  <c r="P3322" i="2" s="1"/>
  <c r="J3322" i="2"/>
  <c r="Y3321" i="2"/>
  <c r="X3321" i="2"/>
  <c r="V3321" i="2"/>
  <c r="T3321" i="2"/>
  <c r="Q3321" i="2"/>
  <c r="R3321" i="2" s="1"/>
  <c r="O3321" i="2"/>
  <c r="P3321" i="2" s="1"/>
  <c r="J3321" i="2"/>
  <c r="Y3320" i="2"/>
  <c r="X3320" i="2"/>
  <c r="V3320" i="2"/>
  <c r="T3320" i="2"/>
  <c r="Q3320" i="2"/>
  <c r="R3320" i="2" s="1"/>
  <c r="O3320" i="2"/>
  <c r="P3320" i="2" s="1"/>
  <c r="J3320" i="2"/>
  <c r="Y3319" i="2"/>
  <c r="X3319" i="2"/>
  <c r="V3319" i="2"/>
  <c r="T3319" i="2"/>
  <c r="Q3319" i="2"/>
  <c r="R3319" i="2" s="1"/>
  <c r="O3319" i="2"/>
  <c r="P3319" i="2" s="1"/>
  <c r="J3319" i="2"/>
  <c r="Y3318" i="2"/>
  <c r="X3318" i="2"/>
  <c r="V3318" i="2"/>
  <c r="T3318" i="2"/>
  <c r="Q3318" i="2"/>
  <c r="R3318" i="2" s="1"/>
  <c r="O3318" i="2"/>
  <c r="P3318" i="2" s="1"/>
  <c r="J3318" i="2"/>
  <c r="Y3317" i="2"/>
  <c r="X3317" i="2"/>
  <c r="V3317" i="2"/>
  <c r="T3317" i="2"/>
  <c r="Q3317" i="2"/>
  <c r="R3317" i="2" s="1"/>
  <c r="O3317" i="2"/>
  <c r="P3317" i="2" s="1"/>
  <c r="J3317" i="2"/>
  <c r="Y3316" i="2"/>
  <c r="X3316" i="2"/>
  <c r="V3316" i="2"/>
  <c r="T3316" i="2"/>
  <c r="Q3316" i="2"/>
  <c r="R3316" i="2" s="1"/>
  <c r="O3316" i="2"/>
  <c r="P3316" i="2" s="1"/>
  <c r="J3316" i="2"/>
  <c r="Y3315" i="2"/>
  <c r="Z3315" i="2" s="1"/>
  <c r="X3315" i="2"/>
  <c r="V3315" i="2"/>
  <c r="T3315" i="2"/>
  <c r="Q3315" i="2"/>
  <c r="R3315" i="2" s="1"/>
  <c r="O3315" i="2"/>
  <c r="P3315" i="2" s="1"/>
  <c r="J3315" i="2"/>
  <c r="Y3314" i="2"/>
  <c r="X3314" i="2"/>
  <c r="V3314" i="2"/>
  <c r="T3314" i="2"/>
  <c r="Q3314" i="2"/>
  <c r="R3314" i="2" s="1"/>
  <c r="O3314" i="2"/>
  <c r="P3314" i="2" s="1"/>
  <c r="J3314" i="2"/>
  <c r="Y3313" i="2"/>
  <c r="X3313" i="2"/>
  <c r="V3313" i="2"/>
  <c r="T3313" i="2"/>
  <c r="Q3313" i="2"/>
  <c r="R3313" i="2" s="1"/>
  <c r="O3313" i="2"/>
  <c r="P3313" i="2" s="1"/>
  <c r="J3313" i="2"/>
  <c r="Y3312" i="2"/>
  <c r="Z3312" i="2" s="1"/>
  <c r="X3312" i="2"/>
  <c r="V3312" i="2"/>
  <c r="T3312" i="2"/>
  <c r="Q3312" i="2"/>
  <c r="R3312" i="2" s="1"/>
  <c r="O3312" i="2"/>
  <c r="P3312" i="2" s="1"/>
  <c r="J3312" i="2"/>
  <c r="Y3311" i="2"/>
  <c r="X3311" i="2"/>
  <c r="V3311" i="2"/>
  <c r="T3311" i="2"/>
  <c r="Q3311" i="2"/>
  <c r="R3311" i="2" s="1"/>
  <c r="O3311" i="2"/>
  <c r="P3311" i="2" s="1"/>
  <c r="J3311" i="2"/>
  <c r="Y3310" i="2"/>
  <c r="X3310" i="2"/>
  <c r="V3310" i="2"/>
  <c r="T3310" i="2"/>
  <c r="Q3310" i="2"/>
  <c r="R3310" i="2" s="1"/>
  <c r="O3310" i="2"/>
  <c r="P3310" i="2" s="1"/>
  <c r="J3310" i="2"/>
  <c r="Y3309" i="2"/>
  <c r="X3309" i="2"/>
  <c r="V3309" i="2"/>
  <c r="T3309" i="2"/>
  <c r="Q3309" i="2"/>
  <c r="R3309" i="2" s="1"/>
  <c r="O3309" i="2"/>
  <c r="P3309" i="2" s="1"/>
  <c r="J3309" i="2"/>
  <c r="Y3308" i="2"/>
  <c r="X3308" i="2"/>
  <c r="V3308" i="2"/>
  <c r="T3308" i="2"/>
  <c r="Q3308" i="2"/>
  <c r="R3308" i="2" s="1"/>
  <c r="O3308" i="2"/>
  <c r="P3308" i="2" s="1"/>
  <c r="J3308" i="2"/>
  <c r="Y3307" i="2"/>
  <c r="X3307" i="2"/>
  <c r="V3307" i="2"/>
  <c r="T3307" i="2"/>
  <c r="Q3307" i="2"/>
  <c r="R3307" i="2" s="1"/>
  <c r="O3307" i="2"/>
  <c r="P3307" i="2" s="1"/>
  <c r="J3307" i="2"/>
  <c r="Y3306" i="2"/>
  <c r="Z3306" i="2" s="1"/>
  <c r="X3306" i="2"/>
  <c r="V3306" i="2"/>
  <c r="T3306" i="2"/>
  <c r="Q3306" i="2"/>
  <c r="R3306" i="2" s="1"/>
  <c r="O3306" i="2"/>
  <c r="P3306" i="2" s="1"/>
  <c r="J3306" i="2"/>
  <c r="Y3305" i="2"/>
  <c r="X3305" i="2"/>
  <c r="V3305" i="2"/>
  <c r="T3305" i="2"/>
  <c r="Q3305" i="2"/>
  <c r="R3305" i="2" s="1"/>
  <c r="O3305" i="2"/>
  <c r="P3305" i="2" s="1"/>
  <c r="J3305" i="2"/>
  <c r="Y3304" i="2"/>
  <c r="X3304" i="2"/>
  <c r="V3304" i="2"/>
  <c r="T3304" i="2"/>
  <c r="Q3304" i="2"/>
  <c r="R3304" i="2" s="1"/>
  <c r="O3304" i="2"/>
  <c r="P3304" i="2" s="1"/>
  <c r="J3304" i="2"/>
  <c r="Y3303" i="2"/>
  <c r="X3303" i="2"/>
  <c r="V3303" i="2"/>
  <c r="T3303" i="2"/>
  <c r="Q3303" i="2"/>
  <c r="R3303" i="2" s="1"/>
  <c r="O3303" i="2"/>
  <c r="P3303" i="2" s="1"/>
  <c r="J3303" i="2"/>
  <c r="Y3302" i="2"/>
  <c r="X3302" i="2"/>
  <c r="V3302" i="2"/>
  <c r="T3302" i="2"/>
  <c r="Q3302" i="2"/>
  <c r="R3302" i="2" s="1"/>
  <c r="O3302" i="2"/>
  <c r="P3302" i="2" s="1"/>
  <c r="J3302" i="2"/>
  <c r="Y3301" i="2"/>
  <c r="X3301" i="2"/>
  <c r="V3301" i="2"/>
  <c r="T3301" i="2"/>
  <c r="Q3301" i="2"/>
  <c r="R3301" i="2" s="1"/>
  <c r="O3301" i="2"/>
  <c r="P3301" i="2" s="1"/>
  <c r="J3301" i="2"/>
  <c r="Y3300" i="2"/>
  <c r="X3300" i="2"/>
  <c r="V3300" i="2"/>
  <c r="T3300" i="2"/>
  <c r="Q3300" i="2"/>
  <c r="R3300" i="2" s="1"/>
  <c r="O3300" i="2"/>
  <c r="P3300" i="2" s="1"/>
  <c r="J3300" i="2"/>
  <c r="Y3299" i="2"/>
  <c r="X3299" i="2"/>
  <c r="V3299" i="2"/>
  <c r="T3299" i="2"/>
  <c r="Q3299" i="2"/>
  <c r="R3299" i="2" s="1"/>
  <c r="O3299" i="2"/>
  <c r="P3299" i="2" s="1"/>
  <c r="J3299" i="2"/>
  <c r="Y3298" i="2"/>
  <c r="Z3298" i="2" s="1"/>
  <c r="X3298" i="2"/>
  <c r="V3298" i="2"/>
  <c r="T3298" i="2"/>
  <c r="Q3298" i="2"/>
  <c r="R3298" i="2" s="1"/>
  <c r="O3298" i="2"/>
  <c r="P3298" i="2" s="1"/>
  <c r="J3298" i="2"/>
  <c r="Y3297" i="2"/>
  <c r="Z3297" i="2" s="1"/>
  <c r="X3297" i="2"/>
  <c r="V3297" i="2"/>
  <c r="T3297" i="2"/>
  <c r="Q3297" i="2"/>
  <c r="R3297" i="2" s="1"/>
  <c r="O3297" i="2"/>
  <c r="P3297" i="2" s="1"/>
  <c r="J3297" i="2"/>
  <c r="Y3296" i="2"/>
  <c r="X3296" i="2"/>
  <c r="V3296" i="2"/>
  <c r="T3296" i="2"/>
  <c r="Q3296" i="2"/>
  <c r="R3296" i="2" s="1"/>
  <c r="O3296" i="2"/>
  <c r="P3296" i="2" s="1"/>
  <c r="J3296" i="2"/>
  <c r="Y3295" i="2"/>
  <c r="Z3295" i="2" s="1"/>
  <c r="X3295" i="2"/>
  <c r="V3295" i="2"/>
  <c r="T3295" i="2"/>
  <c r="Q3295" i="2"/>
  <c r="R3295" i="2" s="1"/>
  <c r="O3295" i="2"/>
  <c r="P3295" i="2" s="1"/>
  <c r="J3295" i="2"/>
  <c r="Y3294" i="2"/>
  <c r="Z3294" i="2" s="1"/>
  <c r="X3294" i="2"/>
  <c r="V3294" i="2"/>
  <c r="T3294" i="2"/>
  <c r="Q3294" i="2"/>
  <c r="R3294" i="2" s="1"/>
  <c r="O3294" i="2"/>
  <c r="P3294" i="2" s="1"/>
  <c r="J3294" i="2"/>
  <c r="Y3293" i="2"/>
  <c r="X3293" i="2"/>
  <c r="V3293" i="2"/>
  <c r="T3293" i="2"/>
  <c r="Q3293" i="2"/>
  <c r="R3293" i="2" s="1"/>
  <c r="O3293" i="2"/>
  <c r="P3293" i="2" s="1"/>
  <c r="J3293" i="2"/>
  <c r="Y3292" i="2"/>
  <c r="X3292" i="2"/>
  <c r="V3292" i="2"/>
  <c r="T3292" i="2"/>
  <c r="Q3292" i="2"/>
  <c r="R3292" i="2" s="1"/>
  <c r="O3292" i="2"/>
  <c r="P3292" i="2" s="1"/>
  <c r="J3292" i="2"/>
  <c r="Y3291" i="2"/>
  <c r="Z3291" i="2" s="1"/>
  <c r="X3291" i="2"/>
  <c r="V3291" i="2"/>
  <c r="T3291" i="2"/>
  <c r="Q3291" i="2"/>
  <c r="R3291" i="2" s="1"/>
  <c r="O3291" i="2"/>
  <c r="P3291" i="2" s="1"/>
  <c r="J3291" i="2"/>
  <c r="Y3290" i="2"/>
  <c r="X3290" i="2"/>
  <c r="V3290" i="2"/>
  <c r="T3290" i="2"/>
  <c r="Q3290" i="2"/>
  <c r="R3290" i="2" s="1"/>
  <c r="O3290" i="2"/>
  <c r="P3290" i="2" s="1"/>
  <c r="J3290" i="2"/>
  <c r="Y3289" i="2"/>
  <c r="X3289" i="2"/>
  <c r="V3289" i="2"/>
  <c r="T3289" i="2"/>
  <c r="Q3289" i="2"/>
  <c r="R3289" i="2" s="1"/>
  <c r="O3289" i="2"/>
  <c r="P3289" i="2" s="1"/>
  <c r="J3289" i="2"/>
  <c r="Y3288" i="2"/>
  <c r="Z3288" i="2" s="1"/>
  <c r="X3288" i="2"/>
  <c r="V3288" i="2"/>
  <c r="T3288" i="2"/>
  <c r="Q3288" i="2"/>
  <c r="R3288" i="2" s="1"/>
  <c r="O3288" i="2"/>
  <c r="P3288" i="2" s="1"/>
  <c r="J3288" i="2"/>
  <c r="Y3287" i="2"/>
  <c r="X3287" i="2"/>
  <c r="V3287" i="2"/>
  <c r="T3287" i="2"/>
  <c r="Q3287" i="2"/>
  <c r="R3287" i="2" s="1"/>
  <c r="O3287" i="2"/>
  <c r="P3287" i="2" s="1"/>
  <c r="J3287" i="2"/>
  <c r="Y3286" i="2"/>
  <c r="X3286" i="2"/>
  <c r="V3286" i="2"/>
  <c r="T3286" i="2"/>
  <c r="Q3286" i="2"/>
  <c r="R3286" i="2" s="1"/>
  <c r="O3286" i="2"/>
  <c r="P3286" i="2" s="1"/>
  <c r="J3286" i="2"/>
  <c r="Y3285" i="2"/>
  <c r="X3285" i="2"/>
  <c r="V3285" i="2"/>
  <c r="T3285" i="2"/>
  <c r="Q3285" i="2"/>
  <c r="R3285" i="2" s="1"/>
  <c r="O3285" i="2"/>
  <c r="P3285" i="2" s="1"/>
  <c r="J3285" i="2"/>
  <c r="Y3284" i="2"/>
  <c r="X3284" i="2"/>
  <c r="V3284" i="2"/>
  <c r="T3284" i="2"/>
  <c r="Q3284" i="2"/>
  <c r="R3284" i="2" s="1"/>
  <c r="O3284" i="2"/>
  <c r="P3284" i="2" s="1"/>
  <c r="J3284" i="2"/>
  <c r="Y3283" i="2"/>
  <c r="X3283" i="2"/>
  <c r="V3283" i="2"/>
  <c r="T3283" i="2"/>
  <c r="Q3283" i="2"/>
  <c r="R3283" i="2" s="1"/>
  <c r="O3283" i="2"/>
  <c r="P3283" i="2" s="1"/>
  <c r="J3283" i="2"/>
  <c r="Y3282" i="2"/>
  <c r="X3282" i="2"/>
  <c r="V3282" i="2"/>
  <c r="T3282" i="2"/>
  <c r="Q3282" i="2"/>
  <c r="R3282" i="2" s="1"/>
  <c r="O3282" i="2"/>
  <c r="P3282" i="2" s="1"/>
  <c r="J3282" i="2"/>
  <c r="Y3281" i="2"/>
  <c r="X3281" i="2"/>
  <c r="V3281" i="2"/>
  <c r="T3281" i="2"/>
  <c r="Q3281" i="2"/>
  <c r="R3281" i="2" s="1"/>
  <c r="O3281" i="2"/>
  <c r="P3281" i="2" s="1"/>
  <c r="J3281" i="2"/>
  <c r="Y3280" i="2"/>
  <c r="X3280" i="2"/>
  <c r="V3280" i="2"/>
  <c r="T3280" i="2"/>
  <c r="Q3280" i="2"/>
  <c r="R3280" i="2" s="1"/>
  <c r="O3280" i="2"/>
  <c r="P3280" i="2" s="1"/>
  <c r="J3280" i="2"/>
  <c r="Y3279" i="2"/>
  <c r="Z3279" i="2" s="1"/>
  <c r="X3279" i="2"/>
  <c r="V3279" i="2"/>
  <c r="T3279" i="2"/>
  <c r="Q3279" i="2"/>
  <c r="R3279" i="2" s="1"/>
  <c r="O3279" i="2"/>
  <c r="P3279" i="2" s="1"/>
  <c r="J3279" i="2"/>
  <c r="Y3278" i="2"/>
  <c r="X3278" i="2"/>
  <c r="V3278" i="2"/>
  <c r="T3278" i="2"/>
  <c r="Q3278" i="2"/>
  <c r="R3278" i="2" s="1"/>
  <c r="O3278" i="2"/>
  <c r="P3278" i="2" s="1"/>
  <c r="J3278" i="2"/>
  <c r="Y3277" i="2"/>
  <c r="Z3277" i="2" s="1"/>
  <c r="X3277" i="2"/>
  <c r="V3277" i="2"/>
  <c r="T3277" i="2"/>
  <c r="Q3277" i="2"/>
  <c r="R3277" i="2" s="1"/>
  <c r="O3277" i="2"/>
  <c r="P3277" i="2" s="1"/>
  <c r="J3277" i="2"/>
  <c r="Y3276" i="2"/>
  <c r="Z3276" i="2" s="1"/>
  <c r="X3276" i="2"/>
  <c r="V3276" i="2"/>
  <c r="T3276" i="2"/>
  <c r="Q3276" i="2"/>
  <c r="R3276" i="2" s="1"/>
  <c r="O3276" i="2"/>
  <c r="P3276" i="2" s="1"/>
  <c r="J3276" i="2"/>
  <c r="Y3275" i="2"/>
  <c r="X3275" i="2"/>
  <c r="V3275" i="2"/>
  <c r="T3275" i="2"/>
  <c r="Q3275" i="2"/>
  <c r="R3275" i="2" s="1"/>
  <c r="O3275" i="2"/>
  <c r="P3275" i="2" s="1"/>
  <c r="J3275" i="2"/>
  <c r="Y3274" i="2"/>
  <c r="X3274" i="2"/>
  <c r="V3274" i="2"/>
  <c r="T3274" i="2"/>
  <c r="Q3274" i="2"/>
  <c r="R3274" i="2" s="1"/>
  <c r="O3274" i="2"/>
  <c r="P3274" i="2" s="1"/>
  <c r="J3274" i="2"/>
  <c r="Y3273" i="2"/>
  <c r="Z3273" i="2" s="1"/>
  <c r="X3273" i="2"/>
  <c r="V3273" i="2"/>
  <c r="T3273" i="2"/>
  <c r="Q3273" i="2"/>
  <c r="R3273" i="2" s="1"/>
  <c r="O3273" i="2"/>
  <c r="P3273" i="2" s="1"/>
  <c r="J3273" i="2"/>
  <c r="Y3272" i="2"/>
  <c r="X3272" i="2"/>
  <c r="V3272" i="2"/>
  <c r="T3272" i="2"/>
  <c r="Q3272" i="2"/>
  <c r="R3272" i="2" s="1"/>
  <c r="O3272" i="2"/>
  <c r="P3272" i="2" s="1"/>
  <c r="J3272" i="2"/>
  <c r="Y3271" i="2"/>
  <c r="X3271" i="2"/>
  <c r="V3271" i="2"/>
  <c r="T3271" i="2"/>
  <c r="Q3271" i="2"/>
  <c r="R3271" i="2" s="1"/>
  <c r="O3271" i="2"/>
  <c r="P3271" i="2" s="1"/>
  <c r="J3271" i="2"/>
  <c r="Y3270" i="2"/>
  <c r="Z3270" i="2" s="1"/>
  <c r="X3270" i="2"/>
  <c r="V3270" i="2"/>
  <c r="T3270" i="2"/>
  <c r="Q3270" i="2"/>
  <c r="R3270" i="2" s="1"/>
  <c r="O3270" i="2"/>
  <c r="P3270" i="2" s="1"/>
  <c r="J3270" i="2"/>
  <c r="Y3269" i="2"/>
  <c r="X3269" i="2"/>
  <c r="V3269" i="2"/>
  <c r="T3269" i="2"/>
  <c r="Q3269" i="2"/>
  <c r="R3269" i="2" s="1"/>
  <c r="O3269" i="2"/>
  <c r="P3269" i="2" s="1"/>
  <c r="J3269" i="2"/>
  <c r="Y3268" i="2"/>
  <c r="X3268" i="2"/>
  <c r="V3268" i="2"/>
  <c r="T3268" i="2"/>
  <c r="Q3268" i="2"/>
  <c r="R3268" i="2" s="1"/>
  <c r="O3268" i="2"/>
  <c r="P3268" i="2" s="1"/>
  <c r="J3268" i="2"/>
  <c r="Y3267" i="2"/>
  <c r="X3267" i="2"/>
  <c r="V3267" i="2"/>
  <c r="T3267" i="2"/>
  <c r="Q3267" i="2"/>
  <c r="R3267" i="2" s="1"/>
  <c r="O3267" i="2"/>
  <c r="P3267" i="2" s="1"/>
  <c r="J3267" i="2"/>
  <c r="Y3266" i="2"/>
  <c r="X3266" i="2"/>
  <c r="V3266" i="2"/>
  <c r="T3266" i="2"/>
  <c r="Q3266" i="2"/>
  <c r="R3266" i="2" s="1"/>
  <c r="O3266" i="2"/>
  <c r="P3266" i="2" s="1"/>
  <c r="J3266" i="2"/>
  <c r="Y3265" i="2"/>
  <c r="X3265" i="2"/>
  <c r="V3265" i="2"/>
  <c r="T3265" i="2"/>
  <c r="Q3265" i="2"/>
  <c r="R3265" i="2" s="1"/>
  <c r="O3265" i="2"/>
  <c r="P3265" i="2" s="1"/>
  <c r="J3265" i="2"/>
  <c r="Y3264" i="2"/>
  <c r="X3264" i="2"/>
  <c r="V3264" i="2"/>
  <c r="T3264" i="2"/>
  <c r="Q3264" i="2"/>
  <c r="R3264" i="2" s="1"/>
  <c r="O3264" i="2"/>
  <c r="P3264" i="2" s="1"/>
  <c r="J3264" i="2"/>
  <c r="Y3263" i="2"/>
  <c r="X3263" i="2"/>
  <c r="V3263" i="2"/>
  <c r="T3263" i="2"/>
  <c r="Q3263" i="2"/>
  <c r="R3263" i="2" s="1"/>
  <c r="O3263" i="2"/>
  <c r="P3263" i="2" s="1"/>
  <c r="J3263" i="2"/>
  <c r="Y3262" i="2"/>
  <c r="X3262" i="2"/>
  <c r="V3262" i="2"/>
  <c r="T3262" i="2"/>
  <c r="Q3262" i="2"/>
  <c r="R3262" i="2" s="1"/>
  <c r="O3262" i="2"/>
  <c r="P3262" i="2" s="1"/>
  <c r="J3262" i="2"/>
  <c r="Y3261" i="2"/>
  <c r="Z3261" i="2" s="1"/>
  <c r="X3261" i="2"/>
  <c r="V3261" i="2"/>
  <c r="T3261" i="2"/>
  <c r="Q3261" i="2"/>
  <c r="R3261" i="2" s="1"/>
  <c r="O3261" i="2"/>
  <c r="P3261" i="2" s="1"/>
  <c r="J3261" i="2"/>
  <c r="Y3260" i="2"/>
  <c r="X3260" i="2"/>
  <c r="V3260" i="2"/>
  <c r="T3260" i="2"/>
  <c r="Q3260" i="2"/>
  <c r="R3260" i="2" s="1"/>
  <c r="O3260" i="2"/>
  <c r="P3260" i="2" s="1"/>
  <c r="J3260" i="2"/>
  <c r="Y3259" i="2"/>
  <c r="X3259" i="2"/>
  <c r="V3259" i="2"/>
  <c r="T3259" i="2"/>
  <c r="Q3259" i="2"/>
  <c r="R3259" i="2" s="1"/>
  <c r="O3259" i="2"/>
  <c r="P3259" i="2" s="1"/>
  <c r="J3259" i="2"/>
  <c r="Y3258" i="2"/>
  <c r="Z3258" i="2" s="1"/>
  <c r="X3258" i="2"/>
  <c r="V3258" i="2"/>
  <c r="T3258" i="2"/>
  <c r="Q3258" i="2"/>
  <c r="R3258" i="2" s="1"/>
  <c r="O3258" i="2"/>
  <c r="P3258" i="2" s="1"/>
  <c r="J3258" i="2"/>
  <c r="Y3257" i="2"/>
  <c r="X3257" i="2"/>
  <c r="V3257" i="2"/>
  <c r="T3257" i="2"/>
  <c r="Q3257" i="2"/>
  <c r="R3257" i="2" s="1"/>
  <c r="O3257" i="2"/>
  <c r="P3257" i="2" s="1"/>
  <c r="J3257" i="2"/>
  <c r="Y3256" i="2"/>
  <c r="X3256" i="2"/>
  <c r="V3256" i="2"/>
  <c r="T3256" i="2"/>
  <c r="Q3256" i="2"/>
  <c r="R3256" i="2" s="1"/>
  <c r="O3256" i="2"/>
  <c r="P3256" i="2" s="1"/>
  <c r="J3256" i="2"/>
  <c r="Y3255" i="2"/>
  <c r="X3255" i="2"/>
  <c r="V3255" i="2"/>
  <c r="T3255" i="2"/>
  <c r="Q3255" i="2"/>
  <c r="R3255" i="2" s="1"/>
  <c r="O3255" i="2"/>
  <c r="P3255" i="2" s="1"/>
  <c r="J3255" i="2"/>
  <c r="Y3254" i="2"/>
  <c r="X3254" i="2"/>
  <c r="V3254" i="2"/>
  <c r="T3254" i="2"/>
  <c r="Q3254" i="2"/>
  <c r="R3254" i="2" s="1"/>
  <c r="O3254" i="2"/>
  <c r="P3254" i="2" s="1"/>
  <c r="J3254" i="2"/>
  <c r="Y3253" i="2"/>
  <c r="X3253" i="2"/>
  <c r="V3253" i="2"/>
  <c r="T3253" i="2"/>
  <c r="Q3253" i="2"/>
  <c r="R3253" i="2" s="1"/>
  <c r="O3253" i="2"/>
  <c r="P3253" i="2" s="1"/>
  <c r="J3253" i="2"/>
  <c r="Y3252" i="2"/>
  <c r="Z3252" i="2" s="1"/>
  <c r="X3252" i="2"/>
  <c r="V3252" i="2"/>
  <c r="T3252" i="2"/>
  <c r="Q3252" i="2"/>
  <c r="R3252" i="2" s="1"/>
  <c r="O3252" i="2"/>
  <c r="P3252" i="2" s="1"/>
  <c r="J3252" i="2"/>
  <c r="Y3251" i="2"/>
  <c r="X3251" i="2"/>
  <c r="V3251" i="2"/>
  <c r="T3251" i="2"/>
  <c r="Q3251" i="2"/>
  <c r="R3251" i="2" s="1"/>
  <c r="O3251" i="2"/>
  <c r="P3251" i="2" s="1"/>
  <c r="J3251" i="2"/>
  <c r="Y3250" i="2"/>
  <c r="X3250" i="2"/>
  <c r="V3250" i="2"/>
  <c r="T3250" i="2"/>
  <c r="Q3250" i="2"/>
  <c r="R3250" i="2" s="1"/>
  <c r="O3250" i="2"/>
  <c r="P3250" i="2" s="1"/>
  <c r="J3250" i="2"/>
  <c r="Y3249" i="2"/>
  <c r="X3249" i="2"/>
  <c r="V3249" i="2"/>
  <c r="T3249" i="2"/>
  <c r="Q3249" i="2"/>
  <c r="R3249" i="2" s="1"/>
  <c r="O3249" i="2"/>
  <c r="P3249" i="2" s="1"/>
  <c r="J3249" i="2"/>
  <c r="Y3248" i="2"/>
  <c r="X3248" i="2"/>
  <c r="V3248" i="2"/>
  <c r="T3248" i="2"/>
  <c r="Q3248" i="2"/>
  <c r="R3248" i="2" s="1"/>
  <c r="O3248" i="2"/>
  <c r="P3248" i="2" s="1"/>
  <c r="J3248" i="2"/>
  <c r="Y3247" i="2"/>
  <c r="X3247" i="2"/>
  <c r="V3247" i="2"/>
  <c r="T3247" i="2"/>
  <c r="Q3247" i="2"/>
  <c r="R3247" i="2" s="1"/>
  <c r="O3247" i="2"/>
  <c r="P3247" i="2" s="1"/>
  <c r="J3247" i="2"/>
  <c r="Y3246" i="2"/>
  <c r="X3246" i="2"/>
  <c r="V3246" i="2"/>
  <c r="T3246" i="2"/>
  <c r="Q3246" i="2"/>
  <c r="R3246" i="2" s="1"/>
  <c r="O3246" i="2"/>
  <c r="P3246" i="2" s="1"/>
  <c r="J3246" i="2"/>
  <c r="Y3245" i="2"/>
  <c r="X3245" i="2"/>
  <c r="V3245" i="2"/>
  <c r="T3245" i="2"/>
  <c r="Q3245" i="2"/>
  <c r="R3245" i="2" s="1"/>
  <c r="O3245" i="2"/>
  <c r="P3245" i="2" s="1"/>
  <c r="J3245" i="2"/>
  <c r="Y3244" i="2"/>
  <c r="X3244" i="2"/>
  <c r="V3244" i="2"/>
  <c r="T3244" i="2"/>
  <c r="Q3244" i="2"/>
  <c r="R3244" i="2" s="1"/>
  <c r="O3244" i="2"/>
  <c r="P3244" i="2" s="1"/>
  <c r="J3244" i="2"/>
  <c r="Y3243" i="2"/>
  <c r="X3243" i="2"/>
  <c r="V3243" i="2"/>
  <c r="T3243" i="2"/>
  <c r="Q3243" i="2"/>
  <c r="R3243" i="2" s="1"/>
  <c r="O3243" i="2"/>
  <c r="P3243" i="2" s="1"/>
  <c r="J3243" i="2"/>
  <c r="Y3242" i="2"/>
  <c r="X3242" i="2"/>
  <c r="V3242" i="2"/>
  <c r="T3242" i="2"/>
  <c r="Q3242" i="2"/>
  <c r="R3242" i="2" s="1"/>
  <c r="O3242" i="2"/>
  <c r="P3242" i="2" s="1"/>
  <c r="J3242" i="2"/>
  <c r="Y3241" i="2"/>
  <c r="X3241" i="2"/>
  <c r="V3241" i="2"/>
  <c r="T3241" i="2"/>
  <c r="Q3241" i="2"/>
  <c r="R3241" i="2" s="1"/>
  <c r="O3241" i="2"/>
  <c r="P3241" i="2" s="1"/>
  <c r="J3241" i="2"/>
  <c r="Y3240" i="2"/>
  <c r="Z3240" i="2" s="1"/>
  <c r="X3240" i="2"/>
  <c r="V3240" i="2"/>
  <c r="T3240" i="2"/>
  <c r="Q3240" i="2"/>
  <c r="R3240" i="2" s="1"/>
  <c r="O3240" i="2"/>
  <c r="P3240" i="2" s="1"/>
  <c r="J3240" i="2"/>
  <c r="Y3239" i="2"/>
  <c r="X3239" i="2"/>
  <c r="V3239" i="2"/>
  <c r="T3239" i="2"/>
  <c r="Q3239" i="2"/>
  <c r="R3239" i="2" s="1"/>
  <c r="O3239" i="2"/>
  <c r="P3239" i="2" s="1"/>
  <c r="J3239" i="2"/>
  <c r="Y3238" i="2"/>
  <c r="X3238" i="2"/>
  <c r="V3238" i="2"/>
  <c r="T3238" i="2"/>
  <c r="Q3238" i="2"/>
  <c r="R3238" i="2" s="1"/>
  <c r="O3238" i="2"/>
  <c r="P3238" i="2" s="1"/>
  <c r="J3238" i="2"/>
  <c r="Y3237" i="2"/>
  <c r="Z3237" i="2" s="1"/>
  <c r="X3237" i="2"/>
  <c r="V3237" i="2"/>
  <c r="T3237" i="2"/>
  <c r="Q3237" i="2"/>
  <c r="R3237" i="2" s="1"/>
  <c r="O3237" i="2"/>
  <c r="P3237" i="2" s="1"/>
  <c r="J3237" i="2"/>
  <c r="Y3236" i="2"/>
  <c r="X3236" i="2"/>
  <c r="V3236" i="2"/>
  <c r="T3236" i="2"/>
  <c r="Q3236" i="2"/>
  <c r="R3236" i="2" s="1"/>
  <c r="O3236" i="2"/>
  <c r="P3236" i="2" s="1"/>
  <c r="J3236" i="2"/>
  <c r="Y3235" i="2"/>
  <c r="X3235" i="2"/>
  <c r="V3235" i="2"/>
  <c r="T3235" i="2"/>
  <c r="Q3235" i="2"/>
  <c r="R3235" i="2" s="1"/>
  <c r="O3235" i="2"/>
  <c r="P3235" i="2" s="1"/>
  <c r="J3235" i="2"/>
  <c r="Y3234" i="2"/>
  <c r="X3234" i="2"/>
  <c r="V3234" i="2"/>
  <c r="T3234" i="2"/>
  <c r="Q3234" i="2"/>
  <c r="R3234" i="2" s="1"/>
  <c r="O3234" i="2"/>
  <c r="P3234" i="2" s="1"/>
  <c r="J3234" i="2"/>
  <c r="Y3233" i="2"/>
  <c r="X3233" i="2"/>
  <c r="V3233" i="2"/>
  <c r="T3233" i="2"/>
  <c r="Q3233" i="2"/>
  <c r="R3233" i="2" s="1"/>
  <c r="O3233" i="2"/>
  <c r="P3233" i="2" s="1"/>
  <c r="J3233" i="2"/>
  <c r="Y3232" i="2"/>
  <c r="X3232" i="2"/>
  <c r="V3232" i="2"/>
  <c r="T3232" i="2"/>
  <c r="Q3232" i="2"/>
  <c r="R3232" i="2" s="1"/>
  <c r="O3232" i="2"/>
  <c r="P3232" i="2" s="1"/>
  <c r="J3232" i="2"/>
  <c r="Y3231" i="2"/>
  <c r="Z3231" i="2" s="1"/>
  <c r="X3231" i="2"/>
  <c r="V3231" i="2"/>
  <c r="T3231" i="2"/>
  <c r="Q3231" i="2"/>
  <c r="R3231" i="2" s="1"/>
  <c r="O3231" i="2"/>
  <c r="P3231" i="2" s="1"/>
  <c r="J3231" i="2"/>
  <c r="Y3230" i="2"/>
  <c r="X3230" i="2"/>
  <c r="V3230" i="2"/>
  <c r="T3230" i="2"/>
  <c r="Q3230" i="2"/>
  <c r="R3230" i="2" s="1"/>
  <c r="O3230" i="2"/>
  <c r="P3230" i="2" s="1"/>
  <c r="J3230" i="2"/>
  <c r="Y3229" i="2"/>
  <c r="X3229" i="2"/>
  <c r="V3229" i="2"/>
  <c r="T3229" i="2"/>
  <c r="Q3229" i="2"/>
  <c r="R3229" i="2" s="1"/>
  <c r="O3229" i="2"/>
  <c r="P3229" i="2" s="1"/>
  <c r="J3229" i="2"/>
  <c r="Y3228" i="2"/>
  <c r="Z3228" i="2" s="1"/>
  <c r="X3228" i="2"/>
  <c r="V3228" i="2"/>
  <c r="T3228" i="2"/>
  <c r="Q3228" i="2"/>
  <c r="R3228" i="2" s="1"/>
  <c r="O3228" i="2"/>
  <c r="P3228" i="2" s="1"/>
  <c r="J3228" i="2"/>
  <c r="Y3227" i="2"/>
  <c r="X3227" i="2"/>
  <c r="V3227" i="2"/>
  <c r="T3227" i="2"/>
  <c r="Q3227" i="2"/>
  <c r="R3227" i="2" s="1"/>
  <c r="O3227" i="2"/>
  <c r="P3227" i="2" s="1"/>
  <c r="J3227" i="2"/>
  <c r="Y3226" i="2"/>
  <c r="X3226" i="2"/>
  <c r="V3226" i="2"/>
  <c r="T3226" i="2"/>
  <c r="Q3226" i="2"/>
  <c r="R3226" i="2" s="1"/>
  <c r="O3226" i="2"/>
  <c r="P3226" i="2" s="1"/>
  <c r="J3226" i="2"/>
  <c r="Y3225" i="2"/>
  <c r="Z3225" i="2" s="1"/>
  <c r="X3225" i="2"/>
  <c r="V3225" i="2"/>
  <c r="T3225" i="2"/>
  <c r="Q3225" i="2"/>
  <c r="R3225" i="2" s="1"/>
  <c r="O3225" i="2"/>
  <c r="P3225" i="2" s="1"/>
  <c r="J3225" i="2"/>
  <c r="Y3224" i="2"/>
  <c r="X3224" i="2"/>
  <c r="V3224" i="2"/>
  <c r="T3224" i="2"/>
  <c r="Q3224" i="2"/>
  <c r="R3224" i="2" s="1"/>
  <c r="O3224" i="2"/>
  <c r="P3224" i="2" s="1"/>
  <c r="J3224" i="2"/>
  <c r="Y3223" i="2"/>
  <c r="X3223" i="2"/>
  <c r="V3223" i="2"/>
  <c r="T3223" i="2"/>
  <c r="Q3223" i="2"/>
  <c r="R3223" i="2" s="1"/>
  <c r="O3223" i="2"/>
  <c r="P3223" i="2" s="1"/>
  <c r="J3223" i="2"/>
  <c r="Y3222" i="2"/>
  <c r="X3222" i="2"/>
  <c r="V3222" i="2"/>
  <c r="T3222" i="2"/>
  <c r="Q3222" i="2"/>
  <c r="R3222" i="2" s="1"/>
  <c r="O3222" i="2"/>
  <c r="P3222" i="2" s="1"/>
  <c r="J3222" i="2"/>
  <c r="Y3221" i="2"/>
  <c r="X3221" i="2"/>
  <c r="V3221" i="2"/>
  <c r="T3221" i="2"/>
  <c r="Q3221" i="2"/>
  <c r="R3221" i="2" s="1"/>
  <c r="O3221" i="2"/>
  <c r="P3221" i="2" s="1"/>
  <c r="J3221" i="2"/>
  <c r="Y3220" i="2"/>
  <c r="X3220" i="2"/>
  <c r="V3220" i="2"/>
  <c r="T3220" i="2"/>
  <c r="Q3220" i="2"/>
  <c r="R3220" i="2" s="1"/>
  <c r="O3220" i="2"/>
  <c r="P3220" i="2" s="1"/>
  <c r="J3220" i="2"/>
  <c r="Y3219" i="2"/>
  <c r="Z3219" i="2" s="1"/>
  <c r="X3219" i="2"/>
  <c r="V3219" i="2"/>
  <c r="T3219" i="2"/>
  <c r="Q3219" i="2"/>
  <c r="R3219" i="2" s="1"/>
  <c r="O3219" i="2"/>
  <c r="P3219" i="2" s="1"/>
  <c r="J3219" i="2"/>
  <c r="Y3218" i="2"/>
  <c r="X3218" i="2"/>
  <c r="V3218" i="2"/>
  <c r="T3218" i="2"/>
  <c r="Q3218" i="2"/>
  <c r="R3218" i="2" s="1"/>
  <c r="O3218" i="2"/>
  <c r="P3218" i="2" s="1"/>
  <c r="J3218" i="2"/>
  <c r="Y3217" i="2"/>
  <c r="X3217" i="2"/>
  <c r="V3217" i="2"/>
  <c r="T3217" i="2"/>
  <c r="Q3217" i="2"/>
  <c r="R3217" i="2" s="1"/>
  <c r="O3217" i="2"/>
  <c r="P3217" i="2" s="1"/>
  <c r="J3217" i="2"/>
  <c r="Y3216" i="2"/>
  <c r="X3216" i="2"/>
  <c r="V3216" i="2"/>
  <c r="T3216" i="2"/>
  <c r="Q3216" i="2"/>
  <c r="R3216" i="2" s="1"/>
  <c r="O3216" i="2"/>
  <c r="P3216" i="2" s="1"/>
  <c r="J3216" i="2"/>
  <c r="Y3215" i="2"/>
  <c r="X3215" i="2"/>
  <c r="V3215" i="2"/>
  <c r="T3215" i="2"/>
  <c r="Q3215" i="2"/>
  <c r="R3215" i="2" s="1"/>
  <c r="O3215" i="2"/>
  <c r="P3215" i="2" s="1"/>
  <c r="J3215" i="2"/>
  <c r="Y3214" i="2"/>
  <c r="X3214" i="2"/>
  <c r="V3214" i="2"/>
  <c r="T3214" i="2"/>
  <c r="Q3214" i="2"/>
  <c r="R3214" i="2" s="1"/>
  <c r="O3214" i="2"/>
  <c r="P3214" i="2" s="1"/>
  <c r="J3214" i="2"/>
  <c r="Y3213" i="2"/>
  <c r="X3213" i="2"/>
  <c r="V3213" i="2"/>
  <c r="T3213" i="2"/>
  <c r="Q3213" i="2"/>
  <c r="R3213" i="2" s="1"/>
  <c r="O3213" i="2"/>
  <c r="P3213" i="2" s="1"/>
  <c r="J3213" i="2"/>
  <c r="Y3212" i="2"/>
  <c r="X3212" i="2"/>
  <c r="V3212" i="2"/>
  <c r="T3212" i="2"/>
  <c r="Q3212" i="2"/>
  <c r="R3212" i="2" s="1"/>
  <c r="O3212" i="2"/>
  <c r="P3212" i="2" s="1"/>
  <c r="J3212" i="2"/>
  <c r="Y3211" i="2"/>
  <c r="X3211" i="2"/>
  <c r="V3211" i="2"/>
  <c r="T3211" i="2"/>
  <c r="Q3211" i="2"/>
  <c r="R3211" i="2" s="1"/>
  <c r="O3211" i="2"/>
  <c r="P3211" i="2" s="1"/>
  <c r="J3211" i="2"/>
  <c r="Y3210" i="2"/>
  <c r="Z3210" i="2" s="1"/>
  <c r="X3210" i="2"/>
  <c r="V3210" i="2"/>
  <c r="T3210" i="2"/>
  <c r="Q3210" i="2"/>
  <c r="R3210" i="2" s="1"/>
  <c r="O3210" i="2"/>
  <c r="P3210" i="2" s="1"/>
  <c r="J3210" i="2"/>
  <c r="Y3209" i="2"/>
  <c r="X3209" i="2"/>
  <c r="V3209" i="2"/>
  <c r="T3209" i="2"/>
  <c r="Q3209" i="2"/>
  <c r="R3209" i="2" s="1"/>
  <c r="O3209" i="2"/>
  <c r="P3209" i="2" s="1"/>
  <c r="J3209" i="2"/>
  <c r="Y3208" i="2"/>
  <c r="X3208" i="2"/>
  <c r="V3208" i="2"/>
  <c r="T3208" i="2"/>
  <c r="Q3208" i="2"/>
  <c r="R3208" i="2" s="1"/>
  <c r="O3208" i="2"/>
  <c r="P3208" i="2" s="1"/>
  <c r="J3208" i="2"/>
  <c r="Y3207" i="2"/>
  <c r="Z3207" i="2" s="1"/>
  <c r="X3207" i="2"/>
  <c r="V3207" i="2"/>
  <c r="T3207" i="2"/>
  <c r="Q3207" i="2"/>
  <c r="R3207" i="2" s="1"/>
  <c r="O3207" i="2"/>
  <c r="P3207" i="2" s="1"/>
  <c r="J3207" i="2"/>
  <c r="Y3206" i="2"/>
  <c r="X3206" i="2"/>
  <c r="V3206" i="2"/>
  <c r="T3206" i="2"/>
  <c r="Q3206" i="2"/>
  <c r="R3206" i="2" s="1"/>
  <c r="O3206" i="2"/>
  <c r="P3206" i="2" s="1"/>
  <c r="J3206" i="2"/>
  <c r="Y3205" i="2"/>
  <c r="X3205" i="2"/>
  <c r="V3205" i="2"/>
  <c r="T3205" i="2"/>
  <c r="Q3205" i="2"/>
  <c r="R3205" i="2" s="1"/>
  <c r="O3205" i="2"/>
  <c r="P3205" i="2" s="1"/>
  <c r="J3205" i="2"/>
  <c r="Y3204" i="2"/>
  <c r="Z3204" i="2" s="1"/>
  <c r="X3204" i="2"/>
  <c r="V3204" i="2"/>
  <c r="T3204" i="2"/>
  <c r="Q3204" i="2"/>
  <c r="R3204" i="2" s="1"/>
  <c r="O3204" i="2"/>
  <c r="P3204" i="2" s="1"/>
  <c r="J3204" i="2"/>
  <c r="Y3203" i="2"/>
  <c r="X3203" i="2"/>
  <c r="V3203" i="2"/>
  <c r="T3203" i="2"/>
  <c r="Q3203" i="2"/>
  <c r="R3203" i="2" s="1"/>
  <c r="O3203" i="2"/>
  <c r="P3203" i="2" s="1"/>
  <c r="J3203" i="2"/>
  <c r="Y3202" i="2"/>
  <c r="X3202" i="2"/>
  <c r="V3202" i="2"/>
  <c r="T3202" i="2"/>
  <c r="Q3202" i="2"/>
  <c r="R3202" i="2" s="1"/>
  <c r="O3202" i="2"/>
  <c r="P3202" i="2" s="1"/>
  <c r="J3202" i="2"/>
  <c r="Y3201" i="2"/>
  <c r="Z3201" i="2" s="1"/>
  <c r="X3201" i="2"/>
  <c r="V3201" i="2"/>
  <c r="T3201" i="2"/>
  <c r="Q3201" i="2"/>
  <c r="R3201" i="2" s="1"/>
  <c r="O3201" i="2"/>
  <c r="P3201" i="2" s="1"/>
  <c r="J3201" i="2"/>
  <c r="Y3200" i="2"/>
  <c r="X3200" i="2"/>
  <c r="V3200" i="2"/>
  <c r="T3200" i="2"/>
  <c r="Q3200" i="2"/>
  <c r="R3200" i="2" s="1"/>
  <c r="O3200" i="2"/>
  <c r="P3200" i="2" s="1"/>
  <c r="J3200" i="2"/>
  <c r="Y3199" i="2"/>
  <c r="X3199" i="2"/>
  <c r="V3199" i="2"/>
  <c r="T3199" i="2"/>
  <c r="Q3199" i="2"/>
  <c r="R3199" i="2" s="1"/>
  <c r="O3199" i="2"/>
  <c r="P3199" i="2" s="1"/>
  <c r="J3199" i="2"/>
  <c r="Y3198" i="2"/>
  <c r="Z3198" i="2" s="1"/>
  <c r="X3198" i="2"/>
  <c r="V3198" i="2"/>
  <c r="T3198" i="2"/>
  <c r="Q3198" i="2"/>
  <c r="R3198" i="2" s="1"/>
  <c r="O3198" i="2"/>
  <c r="P3198" i="2" s="1"/>
  <c r="J3198" i="2"/>
  <c r="Y3197" i="2"/>
  <c r="X3197" i="2"/>
  <c r="V3197" i="2"/>
  <c r="T3197" i="2"/>
  <c r="Q3197" i="2"/>
  <c r="R3197" i="2" s="1"/>
  <c r="O3197" i="2"/>
  <c r="P3197" i="2" s="1"/>
  <c r="J3197" i="2"/>
  <c r="Y3196" i="2"/>
  <c r="X3196" i="2"/>
  <c r="V3196" i="2"/>
  <c r="T3196" i="2"/>
  <c r="Q3196" i="2"/>
  <c r="R3196" i="2" s="1"/>
  <c r="O3196" i="2"/>
  <c r="P3196" i="2" s="1"/>
  <c r="J3196" i="2"/>
  <c r="Y3195" i="2"/>
  <c r="Z3195" i="2" s="1"/>
  <c r="X3195" i="2"/>
  <c r="V3195" i="2"/>
  <c r="T3195" i="2"/>
  <c r="Q3195" i="2"/>
  <c r="R3195" i="2" s="1"/>
  <c r="O3195" i="2"/>
  <c r="P3195" i="2" s="1"/>
  <c r="J3195" i="2"/>
  <c r="Y3194" i="2"/>
  <c r="X3194" i="2"/>
  <c r="V3194" i="2"/>
  <c r="T3194" i="2"/>
  <c r="Q3194" i="2"/>
  <c r="R3194" i="2" s="1"/>
  <c r="O3194" i="2"/>
  <c r="P3194" i="2" s="1"/>
  <c r="J3194" i="2"/>
  <c r="Y3193" i="2"/>
  <c r="X3193" i="2"/>
  <c r="V3193" i="2"/>
  <c r="T3193" i="2"/>
  <c r="Q3193" i="2"/>
  <c r="R3193" i="2" s="1"/>
  <c r="O3193" i="2"/>
  <c r="P3193" i="2" s="1"/>
  <c r="J3193" i="2"/>
  <c r="Y3192" i="2"/>
  <c r="X3192" i="2"/>
  <c r="V3192" i="2"/>
  <c r="T3192" i="2"/>
  <c r="Q3192" i="2"/>
  <c r="R3192" i="2" s="1"/>
  <c r="O3192" i="2"/>
  <c r="P3192" i="2" s="1"/>
  <c r="J3192" i="2"/>
  <c r="Y3191" i="2"/>
  <c r="X3191" i="2"/>
  <c r="V3191" i="2"/>
  <c r="T3191" i="2"/>
  <c r="Q3191" i="2"/>
  <c r="R3191" i="2" s="1"/>
  <c r="O3191" i="2"/>
  <c r="P3191" i="2" s="1"/>
  <c r="J3191" i="2"/>
  <c r="Y3190" i="2"/>
  <c r="X3190" i="2"/>
  <c r="V3190" i="2"/>
  <c r="T3190" i="2"/>
  <c r="Q3190" i="2"/>
  <c r="R3190" i="2" s="1"/>
  <c r="O3190" i="2"/>
  <c r="P3190" i="2" s="1"/>
  <c r="J3190" i="2"/>
  <c r="Y3189" i="2"/>
  <c r="Z3189" i="2" s="1"/>
  <c r="X3189" i="2"/>
  <c r="V3189" i="2"/>
  <c r="T3189" i="2"/>
  <c r="Q3189" i="2"/>
  <c r="R3189" i="2" s="1"/>
  <c r="O3189" i="2"/>
  <c r="P3189" i="2" s="1"/>
  <c r="J3189" i="2"/>
  <c r="Y3188" i="2"/>
  <c r="X3188" i="2"/>
  <c r="V3188" i="2"/>
  <c r="T3188" i="2"/>
  <c r="Q3188" i="2"/>
  <c r="R3188" i="2" s="1"/>
  <c r="O3188" i="2"/>
  <c r="P3188" i="2" s="1"/>
  <c r="J3188" i="2"/>
  <c r="Y3187" i="2"/>
  <c r="X3187" i="2"/>
  <c r="V3187" i="2"/>
  <c r="T3187" i="2"/>
  <c r="Q3187" i="2"/>
  <c r="R3187" i="2" s="1"/>
  <c r="O3187" i="2"/>
  <c r="P3187" i="2" s="1"/>
  <c r="J3187" i="2"/>
  <c r="Y3186" i="2"/>
  <c r="Z3186" i="2" s="1"/>
  <c r="X3186" i="2"/>
  <c r="V3186" i="2"/>
  <c r="T3186" i="2"/>
  <c r="Q3186" i="2"/>
  <c r="R3186" i="2" s="1"/>
  <c r="O3186" i="2"/>
  <c r="P3186" i="2" s="1"/>
  <c r="J3186" i="2"/>
  <c r="Y3185" i="2"/>
  <c r="X3185" i="2"/>
  <c r="V3185" i="2"/>
  <c r="T3185" i="2"/>
  <c r="Q3185" i="2"/>
  <c r="R3185" i="2" s="1"/>
  <c r="O3185" i="2"/>
  <c r="P3185" i="2" s="1"/>
  <c r="J3185" i="2"/>
  <c r="Y3184" i="2"/>
  <c r="Z3184" i="2" s="1"/>
  <c r="X3184" i="2"/>
  <c r="V3184" i="2"/>
  <c r="T3184" i="2"/>
  <c r="Q3184" i="2"/>
  <c r="R3184" i="2" s="1"/>
  <c r="O3184" i="2"/>
  <c r="P3184" i="2" s="1"/>
  <c r="J3184" i="2"/>
  <c r="Y3183" i="2"/>
  <c r="X3183" i="2"/>
  <c r="V3183" i="2"/>
  <c r="T3183" i="2"/>
  <c r="Q3183" i="2"/>
  <c r="R3183" i="2" s="1"/>
  <c r="O3183" i="2"/>
  <c r="P3183" i="2" s="1"/>
  <c r="J3183" i="2"/>
  <c r="Y3182" i="2"/>
  <c r="X3182" i="2"/>
  <c r="V3182" i="2"/>
  <c r="T3182" i="2"/>
  <c r="Q3182" i="2"/>
  <c r="R3182" i="2" s="1"/>
  <c r="O3182" i="2"/>
  <c r="P3182" i="2" s="1"/>
  <c r="J3182" i="2"/>
  <c r="Y3181" i="2"/>
  <c r="Z3181" i="2" s="1"/>
  <c r="X3181" i="2"/>
  <c r="V3181" i="2"/>
  <c r="T3181" i="2"/>
  <c r="Q3181" i="2"/>
  <c r="R3181" i="2" s="1"/>
  <c r="O3181" i="2"/>
  <c r="P3181" i="2" s="1"/>
  <c r="J3181" i="2"/>
  <c r="Y3180" i="2"/>
  <c r="X3180" i="2"/>
  <c r="V3180" i="2"/>
  <c r="T3180" i="2"/>
  <c r="Q3180" i="2"/>
  <c r="R3180" i="2" s="1"/>
  <c r="O3180" i="2"/>
  <c r="P3180" i="2" s="1"/>
  <c r="J3180" i="2"/>
  <c r="Y3179" i="2"/>
  <c r="X3179" i="2"/>
  <c r="V3179" i="2"/>
  <c r="T3179" i="2"/>
  <c r="Q3179" i="2"/>
  <c r="R3179" i="2" s="1"/>
  <c r="O3179" i="2"/>
  <c r="P3179" i="2" s="1"/>
  <c r="J3179" i="2"/>
  <c r="Y3178" i="2"/>
  <c r="X3178" i="2"/>
  <c r="V3178" i="2"/>
  <c r="T3178" i="2"/>
  <c r="Q3178" i="2"/>
  <c r="R3178" i="2" s="1"/>
  <c r="O3178" i="2"/>
  <c r="P3178" i="2" s="1"/>
  <c r="J3178" i="2"/>
  <c r="Y3177" i="2"/>
  <c r="X3177" i="2"/>
  <c r="V3177" i="2"/>
  <c r="T3177" i="2"/>
  <c r="Q3177" i="2"/>
  <c r="R3177" i="2" s="1"/>
  <c r="O3177" i="2"/>
  <c r="P3177" i="2" s="1"/>
  <c r="J3177" i="2"/>
  <c r="Y3176" i="2"/>
  <c r="X3176" i="2"/>
  <c r="V3176" i="2"/>
  <c r="T3176" i="2"/>
  <c r="Q3176" i="2"/>
  <c r="R3176" i="2" s="1"/>
  <c r="O3176" i="2"/>
  <c r="P3176" i="2" s="1"/>
  <c r="J3176" i="2"/>
  <c r="Y3175" i="2"/>
  <c r="Z3175" i="2" s="1"/>
  <c r="X3175" i="2"/>
  <c r="V3175" i="2"/>
  <c r="T3175" i="2"/>
  <c r="Q3175" i="2"/>
  <c r="R3175" i="2" s="1"/>
  <c r="O3175" i="2"/>
  <c r="P3175" i="2" s="1"/>
  <c r="J3175" i="2"/>
  <c r="Y3174" i="2"/>
  <c r="X3174" i="2"/>
  <c r="V3174" i="2"/>
  <c r="T3174" i="2"/>
  <c r="Q3174" i="2"/>
  <c r="R3174" i="2" s="1"/>
  <c r="O3174" i="2"/>
  <c r="P3174" i="2" s="1"/>
  <c r="J3174" i="2"/>
  <c r="Y3173" i="2"/>
  <c r="X3173" i="2"/>
  <c r="V3173" i="2"/>
  <c r="T3173" i="2"/>
  <c r="Q3173" i="2"/>
  <c r="R3173" i="2" s="1"/>
  <c r="O3173" i="2"/>
  <c r="P3173" i="2" s="1"/>
  <c r="J3173" i="2"/>
  <c r="Y3172" i="2"/>
  <c r="Z3172" i="2" s="1"/>
  <c r="X3172" i="2"/>
  <c r="V3172" i="2"/>
  <c r="T3172" i="2"/>
  <c r="Q3172" i="2"/>
  <c r="R3172" i="2" s="1"/>
  <c r="O3172" i="2"/>
  <c r="P3172" i="2" s="1"/>
  <c r="J3172" i="2"/>
  <c r="Y3171" i="2"/>
  <c r="X3171" i="2"/>
  <c r="V3171" i="2"/>
  <c r="T3171" i="2"/>
  <c r="Q3171" i="2"/>
  <c r="R3171" i="2" s="1"/>
  <c r="O3171" i="2"/>
  <c r="P3171" i="2" s="1"/>
  <c r="J3171" i="2"/>
  <c r="Y3170" i="2"/>
  <c r="X3170" i="2"/>
  <c r="V3170" i="2"/>
  <c r="T3170" i="2"/>
  <c r="Q3170" i="2"/>
  <c r="R3170" i="2" s="1"/>
  <c r="O3170" i="2"/>
  <c r="P3170" i="2" s="1"/>
  <c r="J3170" i="2"/>
  <c r="Y3169" i="2"/>
  <c r="X3169" i="2"/>
  <c r="V3169" i="2"/>
  <c r="T3169" i="2"/>
  <c r="Q3169" i="2"/>
  <c r="R3169" i="2" s="1"/>
  <c r="O3169" i="2"/>
  <c r="P3169" i="2" s="1"/>
  <c r="J3169" i="2"/>
  <c r="Y3168" i="2"/>
  <c r="X3168" i="2"/>
  <c r="V3168" i="2"/>
  <c r="T3168" i="2"/>
  <c r="Q3168" i="2"/>
  <c r="R3168" i="2" s="1"/>
  <c r="O3168" i="2"/>
  <c r="P3168" i="2" s="1"/>
  <c r="J3168" i="2"/>
  <c r="X3167" i="2"/>
  <c r="U3167" i="2"/>
  <c r="V3167" i="2" s="1"/>
  <c r="T3167" i="2"/>
  <c r="Q3167" i="2"/>
  <c r="R3167" i="2" s="1"/>
  <c r="O3167" i="2"/>
  <c r="P3167" i="2" s="1"/>
  <c r="J3167" i="2"/>
  <c r="Y3166" i="2"/>
  <c r="Z3166" i="2" s="1"/>
  <c r="X3166" i="2"/>
  <c r="V3166" i="2"/>
  <c r="T3166" i="2"/>
  <c r="Q3166" i="2"/>
  <c r="R3166" i="2" s="1"/>
  <c r="O3166" i="2"/>
  <c r="P3166" i="2" s="1"/>
  <c r="J3166" i="2"/>
  <c r="Y3165" i="2"/>
  <c r="X3165" i="2"/>
  <c r="V3165" i="2"/>
  <c r="T3165" i="2"/>
  <c r="Q3165" i="2"/>
  <c r="R3165" i="2" s="1"/>
  <c r="O3165" i="2"/>
  <c r="P3165" i="2" s="1"/>
  <c r="J3165" i="2"/>
  <c r="Y3164" i="2"/>
  <c r="X3164" i="2"/>
  <c r="V3164" i="2"/>
  <c r="T3164" i="2"/>
  <c r="Q3164" i="2"/>
  <c r="R3164" i="2" s="1"/>
  <c r="O3164" i="2"/>
  <c r="P3164" i="2" s="1"/>
  <c r="J3164" i="2"/>
  <c r="Y3163" i="2"/>
  <c r="X3163" i="2"/>
  <c r="V3163" i="2"/>
  <c r="T3163" i="2"/>
  <c r="Q3163" i="2"/>
  <c r="R3163" i="2" s="1"/>
  <c r="O3163" i="2"/>
  <c r="P3163" i="2" s="1"/>
  <c r="J3163" i="2"/>
  <c r="Y3162" i="2"/>
  <c r="X3162" i="2"/>
  <c r="V3162" i="2"/>
  <c r="T3162" i="2"/>
  <c r="Q3162" i="2"/>
  <c r="R3162" i="2" s="1"/>
  <c r="O3162" i="2"/>
  <c r="P3162" i="2" s="1"/>
  <c r="J3162" i="2"/>
  <c r="Y3161" i="2"/>
  <c r="X3161" i="2"/>
  <c r="V3161" i="2"/>
  <c r="T3161" i="2"/>
  <c r="Q3161" i="2"/>
  <c r="R3161" i="2" s="1"/>
  <c r="O3161" i="2"/>
  <c r="P3161" i="2" s="1"/>
  <c r="J3161" i="2"/>
  <c r="Y3160" i="2"/>
  <c r="X3160" i="2"/>
  <c r="V3160" i="2"/>
  <c r="T3160" i="2"/>
  <c r="Q3160" i="2"/>
  <c r="R3160" i="2" s="1"/>
  <c r="O3160" i="2"/>
  <c r="P3160" i="2" s="1"/>
  <c r="J3160" i="2"/>
  <c r="Y3159" i="2"/>
  <c r="X3159" i="2"/>
  <c r="V3159" i="2"/>
  <c r="T3159" i="2"/>
  <c r="Q3159" i="2"/>
  <c r="R3159" i="2" s="1"/>
  <c r="O3159" i="2"/>
  <c r="P3159" i="2" s="1"/>
  <c r="J3159" i="2"/>
  <c r="Y3158" i="2"/>
  <c r="X3158" i="2"/>
  <c r="V3158" i="2"/>
  <c r="T3158" i="2"/>
  <c r="Q3158" i="2"/>
  <c r="R3158" i="2" s="1"/>
  <c r="O3158" i="2"/>
  <c r="P3158" i="2" s="1"/>
  <c r="J3158" i="2"/>
  <c r="Y3157" i="2"/>
  <c r="X3157" i="2"/>
  <c r="V3157" i="2"/>
  <c r="T3157" i="2"/>
  <c r="Q3157" i="2"/>
  <c r="R3157" i="2" s="1"/>
  <c r="O3157" i="2"/>
  <c r="P3157" i="2" s="1"/>
  <c r="J3157" i="2"/>
  <c r="Y3156" i="2"/>
  <c r="X3156" i="2"/>
  <c r="V3156" i="2"/>
  <c r="T3156" i="2"/>
  <c r="Q3156" i="2"/>
  <c r="R3156" i="2" s="1"/>
  <c r="O3156" i="2"/>
  <c r="P3156" i="2" s="1"/>
  <c r="J3156" i="2"/>
  <c r="Y3155" i="2"/>
  <c r="X3155" i="2"/>
  <c r="V3155" i="2"/>
  <c r="T3155" i="2"/>
  <c r="Q3155" i="2"/>
  <c r="R3155" i="2" s="1"/>
  <c r="O3155" i="2"/>
  <c r="P3155" i="2" s="1"/>
  <c r="J3155" i="2"/>
  <c r="Y3154" i="2"/>
  <c r="X3154" i="2"/>
  <c r="V3154" i="2"/>
  <c r="T3154" i="2"/>
  <c r="Q3154" i="2"/>
  <c r="R3154" i="2" s="1"/>
  <c r="O3154" i="2"/>
  <c r="P3154" i="2" s="1"/>
  <c r="J3154" i="2"/>
  <c r="Y3153" i="2"/>
  <c r="X3153" i="2"/>
  <c r="V3153" i="2"/>
  <c r="T3153" i="2"/>
  <c r="Q3153" i="2"/>
  <c r="R3153" i="2" s="1"/>
  <c r="O3153" i="2"/>
  <c r="P3153" i="2" s="1"/>
  <c r="J3153" i="2"/>
  <c r="Y3152" i="2"/>
  <c r="X3152" i="2"/>
  <c r="V3152" i="2"/>
  <c r="T3152" i="2"/>
  <c r="Q3152" i="2"/>
  <c r="R3152" i="2" s="1"/>
  <c r="O3152" i="2"/>
  <c r="P3152" i="2" s="1"/>
  <c r="J3152" i="2"/>
  <c r="Y3151" i="2"/>
  <c r="X3151" i="2"/>
  <c r="V3151" i="2"/>
  <c r="T3151" i="2"/>
  <c r="Q3151" i="2"/>
  <c r="R3151" i="2" s="1"/>
  <c r="O3151" i="2"/>
  <c r="P3151" i="2" s="1"/>
  <c r="J3151" i="2"/>
  <c r="Y3150" i="2"/>
  <c r="X3150" i="2"/>
  <c r="V3150" i="2"/>
  <c r="T3150" i="2"/>
  <c r="Q3150" i="2"/>
  <c r="R3150" i="2" s="1"/>
  <c r="O3150" i="2"/>
  <c r="P3150" i="2" s="1"/>
  <c r="J3150" i="2"/>
  <c r="Y3149" i="2"/>
  <c r="X3149" i="2"/>
  <c r="V3149" i="2"/>
  <c r="T3149" i="2"/>
  <c r="Q3149" i="2"/>
  <c r="R3149" i="2" s="1"/>
  <c r="O3149" i="2"/>
  <c r="P3149" i="2" s="1"/>
  <c r="J3149" i="2"/>
  <c r="Y3148" i="2"/>
  <c r="X3148" i="2"/>
  <c r="V3148" i="2"/>
  <c r="T3148" i="2"/>
  <c r="Q3148" i="2"/>
  <c r="R3148" i="2" s="1"/>
  <c r="O3148" i="2"/>
  <c r="P3148" i="2" s="1"/>
  <c r="J3148" i="2"/>
  <c r="Y3147" i="2"/>
  <c r="X3147" i="2"/>
  <c r="V3147" i="2"/>
  <c r="T3147" i="2"/>
  <c r="Q3147" i="2"/>
  <c r="R3147" i="2" s="1"/>
  <c r="O3147" i="2"/>
  <c r="P3147" i="2" s="1"/>
  <c r="J3147" i="2"/>
  <c r="Y3146" i="2"/>
  <c r="X3146" i="2"/>
  <c r="V3146" i="2"/>
  <c r="T3146" i="2"/>
  <c r="Q3146" i="2"/>
  <c r="R3146" i="2" s="1"/>
  <c r="O3146" i="2"/>
  <c r="P3146" i="2" s="1"/>
  <c r="J3146" i="2"/>
  <c r="Y3145" i="2"/>
  <c r="X3145" i="2"/>
  <c r="V3145" i="2"/>
  <c r="T3145" i="2"/>
  <c r="Q3145" i="2"/>
  <c r="R3145" i="2" s="1"/>
  <c r="O3145" i="2"/>
  <c r="P3145" i="2" s="1"/>
  <c r="J3145" i="2"/>
  <c r="Y3144" i="2"/>
  <c r="X3144" i="2"/>
  <c r="V3144" i="2"/>
  <c r="T3144" i="2"/>
  <c r="Q3144" i="2"/>
  <c r="R3144" i="2" s="1"/>
  <c r="O3144" i="2"/>
  <c r="P3144" i="2" s="1"/>
  <c r="J3144" i="2"/>
  <c r="Y3143" i="2"/>
  <c r="X3143" i="2"/>
  <c r="V3143" i="2"/>
  <c r="T3143" i="2"/>
  <c r="Q3143" i="2"/>
  <c r="R3143" i="2" s="1"/>
  <c r="O3143" i="2"/>
  <c r="P3143" i="2" s="1"/>
  <c r="J3143" i="2"/>
  <c r="Y3142" i="2"/>
  <c r="X3142" i="2"/>
  <c r="V3142" i="2"/>
  <c r="T3142" i="2"/>
  <c r="Q3142" i="2"/>
  <c r="R3142" i="2" s="1"/>
  <c r="O3142" i="2"/>
  <c r="P3142" i="2" s="1"/>
  <c r="J3142" i="2"/>
  <c r="Y3141" i="2"/>
  <c r="X3141" i="2"/>
  <c r="V3141" i="2"/>
  <c r="T3141" i="2"/>
  <c r="Q3141" i="2"/>
  <c r="R3141" i="2" s="1"/>
  <c r="O3141" i="2"/>
  <c r="P3141" i="2" s="1"/>
  <c r="J3141" i="2"/>
  <c r="Y3140" i="2"/>
  <c r="X3140" i="2"/>
  <c r="V3140" i="2"/>
  <c r="T3140" i="2"/>
  <c r="Q3140" i="2"/>
  <c r="R3140" i="2" s="1"/>
  <c r="O3140" i="2"/>
  <c r="P3140" i="2" s="1"/>
  <c r="J3140" i="2"/>
  <c r="Y3139" i="2"/>
  <c r="X3139" i="2"/>
  <c r="V3139" i="2"/>
  <c r="T3139" i="2"/>
  <c r="Q3139" i="2"/>
  <c r="R3139" i="2" s="1"/>
  <c r="O3139" i="2"/>
  <c r="P3139" i="2" s="1"/>
  <c r="J3139" i="2"/>
  <c r="Y3138" i="2"/>
  <c r="X3138" i="2"/>
  <c r="V3138" i="2"/>
  <c r="T3138" i="2"/>
  <c r="Q3138" i="2"/>
  <c r="R3138" i="2" s="1"/>
  <c r="O3138" i="2"/>
  <c r="P3138" i="2" s="1"/>
  <c r="J3138" i="2"/>
  <c r="Y3137" i="2"/>
  <c r="Z3137" i="2" s="1"/>
  <c r="X3137" i="2"/>
  <c r="V3137" i="2"/>
  <c r="T3137" i="2"/>
  <c r="Q3137" i="2"/>
  <c r="R3137" i="2" s="1"/>
  <c r="O3137" i="2"/>
  <c r="P3137" i="2" s="1"/>
  <c r="J3137" i="2"/>
  <c r="Y3136" i="2"/>
  <c r="X3136" i="2"/>
  <c r="V3136" i="2"/>
  <c r="T3136" i="2"/>
  <c r="Q3136" i="2"/>
  <c r="R3136" i="2" s="1"/>
  <c r="O3136" i="2"/>
  <c r="P3136" i="2" s="1"/>
  <c r="J3136" i="2"/>
  <c r="Y3135" i="2"/>
  <c r="X3135" i="2"/>
  <c r="V3135" i="2"/>
  <c r="T3135" i="2"/>
  <c r="Q3135" i="2"/>
  <c r="R3135" i="2" s="1"/>
  <c r="O3135" i="2"/>
  <c r="P3135" i="2" s="1"/>
  <c r="J3135" i="2"/>
  <c r="Y3134" i="2"/>
  <c r="X3134" i="2"/>
  <c r="V3134" i="2"/>
  <c r="T3134" i="2"/>
  <c r="Q3134" i="2"/>
  <c r="R3134" i="2" s="1"/>
  <c r="O3134" i="2"/>
  <c r="P3134" i="2" s="1"/>
  <c r="J3134" i="2"/>
  <c r="Y3133" i="2"/>
  <c r="X3133" i="2"/>
  <c r="V3133" i="2"/>
  <c r="T3133" i="2"/>
  <c r="Q3133" i="2"/>
  <c r="R3133" i="2" s="1"/>
  <c r="O3133" i="2"/>
  <c r="P3133" i="2" s="1"/>
  <c r="J3133" i="2"/>
  <c r="Y3132" i="2"/>
  <c r="X3132" i="2"/>
  <c r="V3132" i="2"/>
  <c r="T3132" i="2"/>
  <c r="Q3132" i="2"/>
  <c r="R3132" i="2" s="1"/>
  <c r="O3132" i="2"/>
  <c r="P3132" i="2" s="1"/>
  <c r="J3132" i="2"/>
  <c r="Y3131" i="2"/>
  <c r="Z3131" i="2" s="1"/>
  <c r="X3131" i="2"/>
  <c r="V3131" i="2"/>
  <c r="T3131" i="2"/>
  <c r="Q3131" i="2"/>
  <c r="R3131" i="2" s="1"/>
  <c r="O3131" i="2"/>
  <c r="P3131" i="2" s="1"/>
  <c r="J3131" i="2"/>
  <c r="Y3130" i="2"/>
  <c r="X3130" i="2"/>
  <c r="V3130" i="2"/>
  <c r="T3130" i="2"/>
  <c r="Q3130" i="2"/>
  <c r="R3130" i="2" s="1"/>
  <c r="O3130" i="2"/>
  <c r="P3130" i="2" s="1"/>
  <c r="J3130" i="2"/>
  <c r="Y3129" i="2"/>
  <c r="X3129" i="2"/>
  <c r="V3129" i="2"/>
  <c r="T3129" i="2"/>
  <c r="Q3129" i="2"/>
  <c r="R3129" i="2" s="1"/>
  <c r="O3129" i="2"/>
  <c r="P3129" i="2" s="1"/>
  <c r="J3129" i="2"/>
  <c r="Y3128" i="2"/>
  <c r="X3128" i="2"/>
  <c r="V3128" i="2"/>
  <c r="T3128" i="2"/>
  <c r="Q3128" i="2"/>
  <c r="R3128" i="2" s="1"/>
  <c r="O3128" i="2"/>
  <c r="P3128" i="2" s="1"/>
  <c r="J3128" i="2"/>
  <c r="Y3127" i="2"/>
  <c r="X3127" i="2"/>
  <c r="V3127" i="2"/>
  <c r="T3127" i="2"/>
  <c r="Q3127" i="2"/>
  <c r="R3127" i="2" s="1"/>
  <c r="O3127" i="2"/>
  <c r="P3127" i="2" s="1"/>
  <c r="J3127" i="2"/>
  <c r="Y3126" i="2"/>
  <c r="X3126" i="2"/>
  <c r="V3126" i="2"/>
  <c r="T3126" i="2"/>
  <c r="Q3126" i="2"/>
  <c r="R3126" i="2" s="1"/>
  <c r="O3126" i="2"/>
  <c r="P3126" i="2" s="1"/>
  <c r="J3126" i="2"/>
  <c r="Y3125" i="2"/>
  <c r="X3125" i="2"/>
  <c r="V3125" i="2"/>
  <c r="T3125" i="2"/>
  <c r="Q3125" i="2"/>
  <c r="R3125" i="2" s="1"/>
  <c r="O3125" i="2"/>
  <c r="P3125" i="2" s="1"/>
  <c r="J3125" i="2"/>
  <c r="Y3124" i="2"/>
  <c r="X3124" i="2"/>
  <c r="V3124" i="2"/>
  <c r="T3124" i="2"/>
  <c r="Q3124" i="2"/>
  <c r="R3124" i="2" s="1"/>
  <c r="O3124" i="2"/>
  <c r="P3124" i="2" s="1"/>
  <c r="J3124" i="2"/>
  <c r="Y3123" i="2"/>
  <c r="X3123" i="2"/>
  <c r="V3123" i="2"/>
  <c r="T3123" i="2"/>
  <c r="Q3123" i="2"/>
  <c r="R3123" i="2" s="1"/>
  <c r="O3123" i="2"/>
  <c r="P3123" i="2" s="1"/>
  <c r="J3123" i="2"/>
  <c r="Y3122" i="2"/>
  <c r="X3122" i="2"/>
  <c r="V3122" i="2"/>
  <c r="T3122" i="2"/>
  <c r="Q3122" i="2"/>
  <c r="R3122" i="2" s="1"/>
  <c r="O3122" i="2"/>
  <c r="P3122" i="2" s="1"/>
  <c r="J3122" i="2"/>
  <c r="Y3121" i="2"/>
  <c r="X3121" i="2"/>
  <c r="V3121" i="2"/>
  <c r="T3121" i="2"/>
  <c r="Q3121" i="2"/>
  <c r="R3121" i="2" s="1"/>
  <c r="O3121" i="2"/>
  <c r="P3121" i="2" s="1"/>
  <c r="J3121" i="2"/>
  <c r="Y3120" i="2"/>
  <c r="X3120" i="2"/>
  <c r="V3120" i="2"/>
  <c r="T3120" i="2"/>
  <c r="Q3120" i="2"/>
  <c r="R3120" i="2" s="1"/>
  <c r="O3120" i="2"/>
  <c r="P3120" i="2" s="1"/>
  <c r="J3120" i="2"/>
  <c r="Y3119" i="2"/>
  <c r="X3119" i="2"/>
  <c r="V3119" i="2"/>
  <c r="T3119" i="2"/>
  <c r="Q3119" i="2"/>
  <c r="R3119" i="2" s="1"/>
  <c r="O3119" i="2"/>
  <c r="P3119" i="2" s="1"/>
  <c r="J3119" i="2"/>
  <c r="Y3118" i="2"/>
  <c r="X3118" i="2"/>
  <c r="V3118" i="2"/>
  <c r="T3118" i="2"/>
  <c r="Q3118" i="2"/>
  <c r="R3118" i="2" s="1"/>
  <c r="O3118" i="2"/>
  <c r="P3118" i="2" s="1"/>
  <c r="J3118" i="2"/>
  <c r="Y3117" i="2"/>
  <c r="X3117" i="2"/>
  <c r="V3117" i="2"/>
  <c r="T3117" i="2"/>
  <c r="Q3117" i="2"/>
  <c r="R3117" i="2" s="1"/>
  <c r="O3117" i="2"/>
  <c r="P3117" i="2" s="1"/>
  <c r="J3117" i="2"/>
  <c r="Y3116" i="2"/>
  <c r="X3116" i="2"/>
  <c r="V3116" i="2"/>
  <c r="T3116" i="2"/>
  <c r="Q3116" i="2"/>
  <c r="R3116" i="2" s="1"/>
  <c r="O3116" i="2"/>
  <c r="P3116" i="2" s="1"/>
  <c r="J3116" i="2"/>
  <c r="Y3115" i="2"/>
  <c r="X3115" i="2"/>
  <c r="V3115" i="2"/>
  <c r="T3115" i="2"/>
  <c r="Q3115" i="2"/>
  <c r="R3115" i="2" s="1"/>
  <c r="O3115" i="2"/>
  <c r="P3115" i="2" s="1"/>
  <c r="J3115" i="2"/>
  <c r="Y3114" i="2"/>
  <c r="X3114" i="2"/>
  <c r="V3114" i="2"/>
  <c r="T3114" i="2"/>
  <c r="Q3114" i="2"/>
  <c r="R3114" i="2" s="1"/>
  <c r="O3114" i="2"/>
  <c r="P3114" i="2" s="1"/>
  <c r="J3114" i="2"/>
  <c r="Y3113" i="2"/>
  <c r="X3113" i="2"/>
  <c r="V3113" i="2"/>
  <c r="T3113" i="2"/>
  <c r="Q3113" i="2"/>
  <c r="R3113" i="2" s="1"/>
  <c r="O3113" i="2"/>
  <c r="P3113" i="2" s="1"/>
  <c r="J3113" i="2"/>
  <c r="Y3112" i="2"/>
  <c r="X3112" i="2"/>
  <c r="V3112" i="2"/>
  <c r="T3112" i="2"/>
  <c r="Q3112" i="2"/>
  <c r="R3112" i="2" s="1"/>
  <c r="O3112" i="2"/>
  <c r="P3112" i="2" s="1"/>
  <c r="J3112" i="2"/>
  <c r="Y3111" i="2"/>
  <c r="X3111" i="2"/>
  <c r="V3111" i="2"/>
  <c r="T3111" i="2"/>
  <c r="Q3111" i="2"/>
  <c r="R3111" i="2" s="1"/>
  <c r="O3111" i="2"/>
  <c r="P3111" i="2" s="1"/>
  <c r="J3111" i="2"/>
  <c r="Y3110" i="2"/>
  <c r="X3110" i="2"/>
  <c r="V3110" i="2"/>
  <c r="T3110" i="2"/>
  <c r="Q3110" i="2"/>
  <c r="R3110" i="2" s="1"/>
  <c r="O3110" i="2"/>
  <c r="P3110" i="2" s="1"/>
  <c r="J3110" i="2"/>
  <c r="Y3109" i="2"/>
  <c r="X3109" i="2"/>
  <c r="V3109" i="2"/>
  <c r="T3109" i="2"/>
  <c r="Q3109" i="2"/>
  <c r="R3109" i="2" s="1"/>
  <c r="O3109" i="2"/>
  <c r="P3109" i="2" s="1"/>
  <c r="J3109" i="2"/>
  <c r="Y3108" i="2"/>
  <c r="X3108" i="2"/>
  <c r="V3108" i="2"/>
  <c r="T3108" i="2"/>
  <c r="Q3108" i="2"/>
  <c r="R3108" i="2" s="1"/>
  <c r="O3108" i="2"/>
  <c r="P3108" i="2" s="1"/>
  <c r="J3108" i="2"/>
  <c r="Y3107" i="2"/>
  <c r="X3107" i="2"/>
  <c r="V3107" i="2"/>
  <c r="T3107" i="2"/>
  <c r="Q3107" i="2"/>
  <c r="R3107" i="2" s="1"/>
  <c r="O3107" i="2"/>
  <c r="P3107" i="2" s="1"/>
  <c r="J3107" i="2"/>
  <c r="Y3106" i="2"/>
  <c r="X3106" i="2"/>
  <c r="V3106" i="2"/>
  <c r="T3106" i="2"/>
  <c r="Q3106" i="2"/>
  <c r="R3106" i="2" s="1"/>
  <c r="O3106" i="2"/>
  <c r="P3106" i="2" s="1"/>
  <c r="J3106" i="2"/>
  <c r="Y3105" i="2"/>
  <c r="X3105" i="2"/>
  <c r="V3105" i="2"/>
  <c r="T3105" i="2"/>
  <c r="Q3105" i="2"/>
  <c r="R3105" i="2" s="1"/>
  <c r="O3105" i="2"/>
  <c r="P3105" i="2" s="1"/>
  <c r="J3105" i="2"/>
  <c r="Y3104" i="2"/>
  <c r="X3104" i="2"/>
  <c r="V3104" i="2"/>
  <c r="T3104" i="2"/>
  <c r="Q3104" i="2"/>
  <c r="R3104" i="2" s="1"/>
  <c r="O3104" i="2"/>
  <c r="P3104" i="2" s="1"/>
  <c r="J3104" i="2"/>
  <c r="Y3103" i="2"/>
  <c r="X3103" i="2"/>
  <c r="V3103" i="2"/>
  <c r="T3103" i="2"/>
  <c r="Q3103" i="2"/>
  <c r="R3103" i="2" s="1"/>
  <c r="O3103" i="2"/>
  <c r="P3103" i="2" s="1"/>
  <c r="J3103" i="2"/>
  <c r="Y3102" i="2"/>
  <c r="X3102" i="2"/>
  <c r="V3102" i="2"/>
  <c r="T3102" i="2"/>
  <c r="Q3102" i="2"/>
  <c r="R3102" i="2" s="1"/>
  <c r="O3102" i="2"/>
  <c r="P3102" i="2" s="1"/>
  <c r="J3102" i="2"/>
  <c r="Y3101" i="2"/>
  <c r="X3101" i="2"/>
  <c r="V3101" i="2"/>
  <c r="T3101" i="2"/>
  <c r="Q3101" i="2"/>
  <c r="R3101" i="2" s="1"/>
  <c r="O3101" i="2"/>
  <c r="P3101" i="2" s="1"/>
  <c r="J3101" i="2"/>
  <c r="Y3100" i="2"/>
  <c r="X3100" i="2"/>
  <c r="V3100" i="2"/>
  <c r="T3100" i="2"/>
  <c r="Q3100" i="2"/>
  <c r="R3100" i="2" s="1"/>
  <c r="O3100" i="2"/>
  <c r="P3100" i="2" s="1"/>
  <c r="J3100" i="2"/>
  <c r="Y3099" i="2"/>
  <c r="X3099" i="2"/>
  <c r="V3099" i="2"/>
  <c r="T3099" i="2"/>
  <c r="Q3099" i="2"/>
  <c r="R3099" i="2" s="1"/>
  <c r="O3099" i="2"/>
  <c r="P3099" i="2" s="1"/>
  <c r="J3099" i="2"/>
  <c r="Y3098" i="2"/>
  <c r="X3098" i="2"/>
  <c r="V3098" i="2"/>
  <c r="T3098" i="2"/>
  <c r="Q3098" i="2"/>
  <c r="R3098" i="2" s="1"/>
  <c r="O3098" i="2"/>
  <c r="P3098" i="2" s="1"/>
  <c r="J3098" i="2"/>
  <c r="Y3097" i="2"/>
  <c r="X3097" i="2"/>
  <c r="V3097" i="2"/>
  <c r="T3097" i="2"/>
  <c r="Q3097" i="2"/>
  <c r="R3097" i="2" s="1"/>
  <c r="O3097" i="2"/>
  <c r="P3097" i="2" s="1"/>
  <c r="J3097" i="2"/>
  <c r="Y3096" i="2"/>
  <c r="X3096" i="2"/>
  <c r="V3096" i="2"/>
  <c r="T3096" i="2"/>
  <c r="Q3096" i="2"/>
  <c r="R3096" i="2" s="1"/>
  <c r="O3096" i="2"/>
  <c r="P3096" i="2" s="1"/>
  <c r="J3096" i="2"/>
  <c r="Y3095" i="2"/>
  <c r="X3095" i="2"/>
  <c r="V3095" i="2"/>
  <c r="T3095" i="2"/>
  <c r="Q3095" i="2"/>
  <c r="R3095" i="2" s="1"/>
  <c r="O3095" i="2"/>
  <c r="P3095" i="2" s="1"/>
  <c r="J3095" i="2"/>
  <c r="Y3094" i="2"/>
  <c r="X3094" i="2"/>
  <c r="V3094" i="2"/>
  <c r="T3094" i="2"/>
  <c r="Q3094" i="2"/>
  <c r="R3094" i="2" s="1"/>
  <c r="O3094" i="2"/>
  <c r="P3094" i="2" s="1"/>
  <c r="J3094" i="2"/>
  <c r="Y3093" i="2"/>
  <c r="X3093" i="2"/>
  <c r="V3093" i="2"/>
  <c r="T3093" i="2"/>
  <c r="Q3093" i="2"/>
  <c r="R3093" i="2" s="1"/>
  <c r="O3093" i="2"/>
  <c r="P3093" i="2" s="1"/>
  <c r="J3093" i="2"/>
  <c r="Y3092" i="2"/>
  <c r="X3092" i="2"/>
  <c r="V3092" i="2"/>
  <c r="T3092" i="2"/>
  <c r="Q3092" i="2"/>
  <c r="R3092" i="2" s="1"/>
  <c r="O3092" i="2"/>
  <c r="P3092" i="2" s="1"/>
  <c r="J3092" i="2"/>
  <c r="Y3091" i="2"/>
  <c r="X3091" i="2"/>
  <c r="V3091" i="2"/>
  <c r="T3091" i="2"/>
  <c r="Q3091" i="2"/>
  <c r="R3091" i="2" s="1"/>
  <c r="O3091" i="2"/>
  <c r="P3091" i="2" s="1"/>
  <c r="J3091" i="2"/>
  <c r="Y3090" i="2"/>
  <c r="X3090" i="2"/>
  <c r="V3090" i="2"/>
  <c r="T3090" i="2"/>
  <c r="Q3090" i="2"/>
  <c r="R3090" i="2" s="1"/>
  <c r="O3090" i="2"/>
  <c r="P3090" i="2" s="1"/>
  <c r="J3090" i="2"/>
  <c r="Y3089" i="2"/>
  <c r="X3089" i="2"/>
  <c r="V3089" i="2"/>
  <c r="T3089" i="2"/>
  <c r="Q3089" i="2"/>
  <c r="R3089" i="2" s="1"/>
  <c r="O3089" i="2"/>
  <c r="P3089" i="2" s="1"/>
  <c r="J3089" i="2"/>
  <c r="Y3088" i="2"/>
  <c r="X3088" i="2"/>
  <c r="V3088" i="2"/>
  <c r="T3088" i="2"/>
  <c r="Q3088" i="2"/>
  <c r="R3088" i="2" s="1"/>
  <c r="O3088" i="2"/>
  <c r="P3088" i="2" s="1"/>
  <c r="J3088" i="2"/>
  <c r="Y3087" i="2"/>
  <c r="X3087" i="2"/>
  <c r="V3087" i="2"/>
  <c r="T3087" i="2"/>
  <c r="Q3087" i="2"/>
  <c r="R3087" i="2" s="1"/>
  <c r="O3087" i="2"/>
  <c r="P3087" i="2" s="1"/>
  <c r="J3087" i="2"/>
  <c r="Y3086" i="2"/>
  <c r="Z3086" i="2" s="1"/>
  <c r="X3086" i="2"/>
  <c r="V3086" i="2"/>
  <c r="T3086" i="2"/>
  <c r="Q3086" i="2"/>
  <c r="R3086" i="2" s="1"/>
  <c r="O3086" i="2"/>
  <c r="P3086" i="2" s="1"/>
  <c r="J3086" i="2"/>
  <c r="Y3085" i="2"/>
  <c r="X3085" i="2"/>
  <c r="V3085" i="2"/>
  <c r="T3085" i="2"/>
  <c r="Q3085" i="2"/>
  <c r="R3085" i="2" s="1"/>
  <c r="O3085" i="2"/>
  <c r="P3085" i="2" s="1"/>
  <c r="J3085" i="2"/>
  <c r="Y3084" i="2"/>
  <c r="X3084" i="2"/>
  <c r="V3084" i="2"/>
  <c r="T3084" i="2"/>
  <c r="Q3084" i="2"/>
  <c r="R3084" i="2" s="1"/>
  <c r="O3084" i="2"/>
  <c r="P3084" i="2" s="1"/>
  <c r="J3084" i="2"/>
  <c r="Y3083" i="2"/>
  <c r="Z3083" i="2" s="1"/>
  <c r="X3083" i="2"/>
  <c r="V3083" i="2"/>
  <c r="T3083" i="2"/>
  <c r="Q3083" i="2"/>
  <c r="R3083" i="2" s="1"/>
  <c r="O3083" i="2"/>
  <c r="P3083" i="2" s="1"/>
  <c r="J3083" i="2"/>
  <c r="Y3082" i="2"/>
  <c r="X3082" i="2"/>
  <c r="V3082" i="2"/>
  <c r="T3082" i="2"/>
  <c r="Q3082" i="2"/>
  <c r="R3082" i="2" s="1"/>
  <c r="O3082" i="2"/>
  <c r="P3082" i="2" s="1"/>
  <c r="J3082" i="2"/>
  <c r="Y3081" i="2"/>
  <c r="X3081" i="2"/>
  <c r="V3081" i="2"/>
  <c r="T3081" i="2"/>
  <c r="Q3081" i="2"/>
  <c r="R3081" i="2" s="1"/>
  <c r="O3081" i="2"/>
  <c r="P3081" i="2" s="1"/>
  <c r="J3081" i="2"/>
  <c r="Y3080" i="2"/>
  <c r="Z3080" i="2" s="1"/>
  <c r="X3080" i="2"/>
  <c r="V3080" i="2"/>
  <c r="T3080" i="2"/>
  <c r="Q3080" i="2"/>
  <c r="R3080" i="2" s="1"/>
  <c r="O3080" i="2"/>
  <c r="P3080" i="2" s="1"/>
  <c r="J3080" i="2"/>
  <c r="Y3079" i="2"/>
  <c r="X3079" i="2"/>
  <c r="V3079" i="2"/>
  <c r="T3079" i="2"/>
  <c r="Q3079" i="2"/>
  <c r="R3079" i="2" s="1"/>
  <c r="O3079" i="2"/>
  <c r="P3079" i="2" s="1"/>
  <c r="J3079" i="2"/>
  <c r="Y3078" i="2"/>
  <c r="X3078" i="2"/>
  <c r="V3078" i="2"/>
  <c r="T3078" i="2"/>
  <c r="Q3078" i="2"/>
  <c r="R3078" i="2" s="1"/>
  <c r="O3078" i="2"/>
  <c r="P3078" i="2" s="1"/>
  <c r="J3078" i="2"/>
  <c r="Y3077" i="2"/>
  <c r="Z3077" i="2" s="1"/>
  <c r="X3077" i="2"/>
  <c r="V3077" i="2"/>
  <c r="T3077" i="2"/>
  <c r="Q3077" i="2"/>
  <c r="R3077" i="2" s="1"/>
  <c r="O3077" i="2"/>
  <c r="P3077" i="2" s="1"/>
  <c r="J3077" i="2"/>
  <c r="Y3076" i="2"/>
  <c r="X3076" i="2"/>
  <c r="V3076" i="2"/>
  <c r="T3076" i="2"/>
  <c r="Q3076" i="2"/>
  <c r="R3076" i="2" s="1"/>
  <c r="O3076" i="2"/>
  <c r="P3076" i="2" s="1"/>
  <c r="J3076" i="2"/>
  <c r="Y3075" i="2"/>
  <c r="X3075" i="2"/>
  <c r="V3075" i="2"/>
  <c r="T3075" i="2"/>
  <c r="Q3075" i="2"/>
  <c r="R3075" i="2" s="1"/>
  <c r="O3075" i="2"/>
  <c r="P3075" i="2" s="1"/>
  <c r="J3075" i="2"/>
  <c r="Y3074" i="2"/>
  <c r="X3074" i="2"/>
  <c r="V3074" i="2"/>
  <c r="T3074" i="2"/>
  <c r="Q3074" i="2"/>
  <c r="R3074" i="2" s="1"/>
  <c r="O3074" i="2"/>
  <c r="P3074" i="2" s="1"/>
  <c r="J3074" i="2"/>
  <c r="Y3073" i="2"/>
  <c r="X3073" i="2"/>
  <c r="V3073" i="2"/>
  <c r="T3073" i="2"/>
  <c r="Q3073" i="2"/>
  <c r="R3073" i="2" s="1"/>
  <c r="O3073" i="2"/>
  <c r="P3073" i="2" s="1"/>
  <c r="J3073" i="2"/>
  <c r="Y3072" i="2"/>
  <c r="X3072" i="2"/>
  <c r="V3072" i="2"/>
  <c r="T3072" i="2"/>
  <c r="Q3072" i="2"/>
  <c r="R3072" i="2" s="1"/>
  <c r="O3072" i="2"/>
  <c r="P3072" i="2" s="1"/>
  <c r="J3072" i="2"/>
  <c r="Y3071" i="2"/>
  <c r="Z3071" i="2" s="1"/>
  <c r="X3071" i="2"/>
  <c r="V3071" i="2"/>
  <c r="T3071" i="2"/>
  <c r="Q3071" i="2"/>
  <c r="R3071" i="2" s="1"/>
  <c r="O3071" i="2"/>
  <c r="P3071" i="2" s="1"/>
  <c r="J3071" i="2"/>
  <c r="Y3070" i="2"/>
  <c r="X3070" i="2"/>
  <c r="V3070" i="2"/>
  <c r="T3070" i="2"/>
  <c r="Q3070" i="2"/>
  <c r="R3070" i="2" s="1"/>
  <c r="O3070" i="2"/>
  <c r="P3070" i="2" s="1"/>
  <c r="J3070" i="2"/>
  <c r="Y3069" i="2"/>
  <c r="X3069" i="2"/>
  <c r="V3069" i="2"/>
  <c r="T3069" i="2"/>
  <c r="Q3069" i="2"/>
  <c r="R3069" i="2" s="1"/>
  <c r="O3069" i="2"/>
  <c r="P3069" i="2" s="1"/>
  <c r="J3069" i="2"/>
  <c r="Y3068" i="2"/>
  <c r="X3068" i="2"/>
  <c r="V3068" i="2"/>
  <c r="T3068" i="2"/>
  <c r="Q3068" i="2"/>
  <c r="R3068" i="2" s="1"/>
  <c r="O3068" i="2"/>
  <c r="P3068" i="2" s="1"/>
  <c r="J3068" i="2"/>
  <c r="Y3067" i="2"/>
  <c r="X3067" i="2"/>
  <c r="V3067" i="2"/>
  <c r="T3067" i="2"/>
  <c r="Q3067" i="2"/>
  <c r="R3067" i="2" s="1"/>
  <c r="O3067" i="2"/>
  <c r="P3067" i="2" s="1"/>
  <c r="J3067" i="2"/>
  <c r="Y3066" i="2"/>
  <c r="X3066" i="2"/>
  <c r="V3066" i="2"/>
  <c r="T3066" i="2"/>
  <c r="Q3066" i="2"/>
  <c r="R3066" i="2" s="1"/>
  <c r="O3066" i="2"/>
  <c r="P3066" i="2" s="1"/>
  <c r="J3066" i="2"/>
  <c r="Y3065" i="2"/>
  <c r="Z3065" i="2" s="1"/>
  <c r="X3065" i="2"/>
  <c r="V3065" i="2"/>
  <c r="T3065" i="2"/>
  <c r="Q3065" i="2"/>
  <c r="R3065" i="2" s="1"/>
  <c r="O3065" i="2"/>
  <c r="P3065" i="2" s="1"/>
  <c r="J3065" i="2"/>
  <c r="Y3064" i="2"/>
  <c r="X3064" i="2"/>
  <c r="V3064" i="2"/>
  <c r="T3064" i="2"/>
  <c r="Q3064" i="2"/>
  <c r="R3064" i="2" s="1"/>
  <c r="O3064" i="2"/>
  <c r="P3064" i="2" s="1"/>
  <c r="J3064" i="2"/>
  <c r="Y3063" i="2"/>
  <c r="X3063" i="2"/>
  <c r="V3063" i="2"/>
  <c r="T3063" i="2"/>
  <c r="Q3063" i="2"/>
  <c r="R3063" i="2" s="1"/>
  <c r="O3063" i="2"/>
  <c r="P3063" i="2" s="1"/>
  <c r="J3063" i="2"/>
  <c r="Y3062" i="2"/>
  <c r="X3062" i="2"/>
  <c r="V3062" i="2"/>
  <c r="T3062" i="2"/>
  <c r="Q3062" i="2"/>
  <c r="R3062" i="2" s="1"/>
  <c r="O3062" i="2"/>
  <c r="P3062" i="2" s="1"/>
  <c r="J3062" i="2"/>
  <c r="Y3061" i="2"/>
  <c r="X3061" i="2"/>
  <c r="V3061" i="2"/>
  <c r="T3061" i="2"/>
  <c r="Q3061" i="2"/>
  <c r="R3061" i="2" s="1"/>
  <c r="O3061" i="2"/>
  <c r="P3061" i="2" s="1"/>
  <c r="J3061" i="2"/>
  <c r="Y3060" i="2"/>
  <c r="X3060" i="2"/>
  <c r="V3060" i="2"/>
  <c r="T3060" i="2"/>
  <c r="Q3060" i="2"/>
  <c r="R3060" i="2" s="1"/>
  <c r="O3060" i="2"/>
  <c r="P3060" i="2" s="1"/>
  <c r="J3060" i="2"/>
  <c r="Y3059" i="2"/>
  <c r="X3059" i="2"/>
  <c r="V3059" i="2"/>
  <c r="T3059" i="2"/>
  <c r="Q3059" i="2"/>
  <c r="R3059" i="2" s="1"/>
  <c r="O3059" i="2"/>
  <c r="P3059" i="2" s="1"/>
  <c r="J3059" i="2"/>
  <c r="Y3058" i="2"/>
  <c r="X3058" i="2"/>
  <c r="V3058" i="2"/>
  <c r="T3058" i="2"/>
  <c r="Q3058" i="2"/>
  <c r="R3058" i="2" s="1"/>
  <c r="O3058" i="2"/>
  <c r="P3058" i="2" s="1"/>
  <c r="J3058" i="2"/>
  <c r="Y3057" i="2"/>
  <c r="X3057" i="2"/>
  <c r="V3057" i="2"/>
  <c r="T3057" i="2"/>
  <c r="Q3057" i="2"/>
  <c r="R3057" i="2" s="1"/>
  <c r="O3057" i="2"/>
  <c r="P3057" i="2" s="1"/>
  <c r="J3057" i="2"/>
  <c r="Y3056" i="2"/>
  <c r="X3056" i="2"/>
  <c r="V3056" i="2"/>
  <c r="T3056" i="2"/>
  <c r="Q3056" i="2"/>
  <c r="R3056" i="2" s="1"/>
  <c r="O3056" i="2"/>
  <c r="P3056" i="2" s="1"/>
  <c r="J3056" i="2"/>
  <c r="Y3055" i="2"/>
  <c r="X3055" i="2"/>
  <c r="V3055" i="2"/>
  <c r="T3055" i="2"/>
  <c r="Q3055" i="2"/>
  <c r="R3055" i="2" s="1"/>
  <c r="O3055" i="2"/>
  <c r="P3055" i="2" s="1"/>
  <c r="J3055" i="2"/>
  <c r="Y3054" i="2"/>
  <c r="X3054" i="2"/>
  <c r="V3054" i="2"/>
  <c r="T3054" i="2"/>
  <c r="Q3054" i="2"/>
  <c r="R3054" i="2" s="1"/>
  <c r="O3054" i="2"/>
  <c r="P3054" i="2" s="1"/>
  <c r="J3054" i="2"/>
  <c r="Y3053" i="2"/>
  <c r="X3053" i="2"/>
  <c r="V3053" i="2"/>
  <c r="T3053" i="2"/>
  <c r="Q3053" i="2"/>
  <c r="R3053" i="2" s="1"/>
  <c r="O3053" i="2"/>
  <c r="P3053" i="2" s="1"/>
  <c r="J3053" i="2"/>
  <c r="Y3052" i="2"/>
  <c r="X3052" i="2"/>
  <c r="V3052" i="2"/>
  <c r="T3052" i="2"/>
  <c r="Q3052" i="2"/>
  <c r="R3052" i="2" s="1"/>
  <c r="O3052" i="2"/>
  <c r="P3052" i="2" s="1"/>
  <c r="J3052" i="2"/>
  <c r="Y3051" i="2"/>
  <c r="X3051" i="2"/>
  <c r="V3051" i="2"/>
  <c r="T3051" i="2"/>
  <c r="Q3051" i="2"/>
  <c r="R3051" i="2" s="1"/>
  <c r="O3051" i="2"/>
  <c r="P3051" i="2" s="1"/>
  <c r="J3051" i="2"/>
  <c r="Y3050" i="2"/>
  <c r="X3050" i="2"/>
  <c r="V3050" i="2"/>
  <c r="T3050" i="2"/>
  <c r="Q3050" i="2"/>
  <c r="R3050" i="2" s="1"/>
  <c r="O3050" i="2"/>
  <c r="P3050" i="2" s="1"/>
  <c r="J3050" i="2"/>
  <c r="Y3049" i="2"/>
  <c r="X3049" i="2"/>
  <c r="V3049" i="2"/>
  <c r="T3049" i="2"/>
  <c r="Q3049" i="2"/>
  <c r="R3049" i="2" s="1"/>
  <c r="O3049" i="2"/>
  <c r="P3049" i="2" s="1"/>
  <c r="J3049" i="2"/>
  <c r="Y3048" i="2"/>
  <c r="X3048" i="2"/>
  <c r="V3048" i="2"/>
  <c r="T3048" i="2"/>
  <c r="Q3048" i="2"/>
  <c r="R3048" i="2" s="1"/>
  <c r="O3048" i="2"/>
  <c r="P3048" i="2" s="1"/>
  <c r="J3048" i="2"/>
  <c r="Y3047" i="2"/>
  <c r="X3047" i="2"/>
  <c r="V3047" i="2"/>
  <c r="T3047" i="2"/>
  <c r="Q3047" i="2"/>
  <c r="R3047" i="2" s="1"/>
  <c r="O3047" i="2"/>
  <c r="P3047" i="2" s="1"/>
  <c r="J3047" i="2"/>
  <c r="Y3046" i="2"/>
  <c r="X3046" i="2"/>
  <c r="V3046" i="2"/>
  <c r="T3046" i="2"/>
  <c r="Q3046" i="2"/>
  <c r="R3046" i="2" s="1"/>
  <c r="O3046" i="2"/>
  <c r="P3046" i="2" s="1"/>
  <c r="J3046" i="2"/>
  <c r="Y3045" i="2"/>
  <c r="X3045" i="2"/>
  <c r="V3045" i="2"/>
  <c r="T3045" i="2"/>
  <c r="Q3045" i="2"/>
  <c r="R3045" i="2" s="1"/>
  <c r="O3045" i="2"/>
  <c r="P3045" i="2" s="1"/>
  <c r="J3045" i="2"/>
  <c r="Y3044" i="2"/>
  <c r="X3044" i="2"/>
  <c r="V3044" i="2"/>
  <c r="T3044" i="2"/>
  <c r="Q3044" i="2"/>
  <c r="R3044" i="2" s="1"/>
  <c r="O3044" i="2"/>
  <c r="P3044" i="2" s="1"/>
  <c r="J3044" i="2"/>
  <c r="Y3043" i="2"/>
  <c r="X3043" i="2"/>
  <c r="V3043" i="2"/>
  <c r="T3043" i="2"/>
  <c r="Q3043" i="2"/>
  <c r="R3043" i="2" s="1"/>
  <c r="O3043" i="2"/>
  <c r="P3043" i="2" s="1"/>
  <c r="J3043" i="2"/>
  <c r="Y3042" i="2"/>
  <c r="X3042" i="2"/>
  <c r="V3042" i="2"/>
  <c r="T3042" i="2"/>
  <c r="Q3042" i="2"/>
  <c r="R3042" i="2" s="1"/>
  <c r="O3042" i="2"/>
  <c r="P3042" i="2" s="1"/>
  <c r="J3042" i="2"/>
  <c r="Y3041" i="2"/>
  <c r="X3041" i="2"/>
  <c r="V3041" i="2"/>
  <c r="T3041" i="2"/>
  <c r="Q3041" i="2"/>
  <c r="R3041" i="2" s="1"/>
  <c r="O3041" i="2"/>
  <c r="P3041" i="2" s="1"/>
  <c r="J3041" i="2"/>
  <c r="Y3040" i="2"/>
  <c r="X3040" i="2"/>
  <c r="V3040" i="2"/>
  <c r="T3040" i="2"/>
  <c r="Q3040" i="2"/>
  <c r="R3040" i="2" s="1"/>
  <c r="O3040" i="2"/>
  <c r="P3040" i="2" s="1"/>
  <c r="J3040" i="2"/>
  <c r="Y3039" i="2"/>
  <c r="X3039" i="2"/>
  <c r="V3039" i="2"/>
  <c r="T3039" i="2"/>
  <c r="Q3039" i="2"/>
  <c r="R3039" i="2" s="1"/>
  <c r="O3039" i="2"/>
  <c r="P3039" i="2" s="1"/>
  <c r="J3039" i="2"/>
  <c r="Y3038" i="2"/>
  <c r="Z3038" i="2" s="1"/>
  <c r="X3038" i="2"/>
  <c r="V3038" i="2"/>
  <c r="T3038" i="2"/>
  <c r="Q3038" i="2"/>
  <c r="R3038" i="2" s="1"/>
  <c r="O3038" i="2"/>
  <c r="P3038" i="2" s="1"/>
  <c r="J3038" i="2"/>
  <c r="Y3037" i="2"/>
  <c r="X3037" i="2"/>
  <c r="V3037" i="2"/>
  <c r="T3037" i="2"/>
  <c r="Q3037" i="2"/>
  <c r="R3037" i="2" s="1"/>
  <c r="O3037" i="2"/>
  <c r="P3037" i="2" s="1"/>
  <c r="J3037" i="2"/>
  <c r="Y3036" i="2"/>
  <c r="X3036" i="2"/>
  <c r="V3036" i="2"/>
  <c r="T3036" i="2"/>
  <c r="Q3036" i="2"/>
  <c r="R3036" i="2" s="1"/>
  <c r="O3036" i="2"/>
  <c r="P3036" i="2" s="1"/>
  <c r="J3036" i="2"/>
  <c r="Y3035" i="2"/>
  <c r="X3035" i="2"/>
  <c r="V3035" i="2"/>
  <c r="T3035" i="2"/>
  <c r="Q3035" i="2"/>
  <c r="R3035" i="2" s="1"/>
  <c r="O3035" i="2"/>
  <c r="P3035" i="2" s="1"/>
  <c r="J3035" i="2"/>
  <c r="Y3034" i="2"/>
  <c r="X3034" i="2"/>
  <c r="V3034" i="2"/>
  <c r="T3034" i="2"/>
  <c r="Q3034" i="2"/>
  <c r="R3034" i="2" s="1"/>
  <c r="O3034" i="2"/>
  <c r="P3034" i="2" s="1"/>
  <c r="J3034" i="2"/>
  <c r="Y3033" i="2"/>
  <c r="X3033" i="2"/>
  <c r="V3033" i="2"/>
  <c r="T3033" i="2"/>
  <c r="Q3033" i="2"/>
  <c r="R3033" i="2" s="1"/>
  <c r="O3033" i="2"/>
  <c r="P3033" i="2" s="1"/>
  <c r="J3033" i="2"/>
  <c r="Y3032" i="2"/>
  <c r="X3032" i="2"/>
  <c r="V3032" i="2"/>
  <c r="T3032" i="2"/>
  <c r="Q3032" i="2"/>
  <c r="R3032" i="2" s="1"/>
  <c r="O3032" i="2"/>
  <c r="P3032" i="2" s="1"/>
  <c r="J3032" i="2"/>
  <c r="Y3031" i="2"/>
  <c r="X3031" i="2"/>
  <c r="V3031" i="2"/>
  <c r="T3031" i="2"/>
  <c r="Q3031" i="2"/>
  <c r="R3031" i="2" s="1"/>
  <c r="O3031" i="2"/>
  <c r="P3031" i="2" s="1"/>
  <c r="J3031" i="2"/>
  <c r="Y3030" i="2"/>
  <c r="X3030" i="2"/>
  <c r="V3030" i="2"/>
  <c r="T3030" i="2"/>
  <c r="Q3030" i="2"/>
  <c r="R3030" i="2" s="1"/>
  <c r="O3030" i="2"/>
  <c r="P3030" i="2" s="1"/>
  <c r="J3030" i="2"/>
  <c r="Y3029" i="2"/>
  <c r="X3029" i="2"/>
  <c r="V3029" i="2"/>
  <c r="T3029" i="2"/>
  <c r="Q3029" i="2"/>
  <c r="R3029" i="2" s="1"/>
  <c r="O3029" i="2"/>
  <c r="P3029" i="2" s="1"/>
  <c r="J3029" i="2"/>
  <c r="Y3028" i="2"/>
  <c r="X3028" i="2"/>
  <c r="V3028" i="2"/>
  <c r="T3028" i="2"/>
  <c r="Q3028" i="2"/>
  <c r="R3028" i="2" s="1"/>
  <c r="O3028" i="2"/>
  <c r="P3028" i="2" s="1"/>
  <c r="J3028" i="2"/>
  <c r="Y3027" i="2"/>
  <c r="X3027" i="2"/>
  <c r="V3027" i="2"/>
  <c r="T3027" i="2"/>
  <c r="Q3027" i="2"/>
  <c r="R3027" i="2" s="1"/>
  <c r="O3027" i="2"/>
  <c r="P3027" i="2" s="1"/>
  <c r="J3027" i="2"/>
  <c r="Y3026" i="2"/>
  <c r="X3026" i="2"/>
  <c r="V3026" i="2"/>
  <c r="T3026" i="2"/>
  <c r="Q3026" i="2"/>
  <c r="R3026" i="2" s="1"/>
  <c r="O3026" i="2"/>
  <c r="P3026" i="2" s="1"/>
  <c r="J3026" i="2"/>
  <c r="Y3025" i="2"/>
  <c r="X3025" i="2"/>
  <c r="V3025" i="2"/>
  <c r="T3025" i="2"/>
  <c r="Q3025" i="2"/>
  <c r="R3025" i="2" s="1"/>
  <c r="O3025" i="2"/>
  <c r="P3025" i="2" s="1"/>
  <c r="J3025" i="2"/>
  <c r="Y3024" i="2"/>
  <c r="X3024" i="2"/>
  <c r="V3024" i="2"/>
  <c r="T3024" i="2"/>
  <c r="Q3024" i="2"/>
  <c r="R3024" i="2" s="1"/>
  <c r="O3024" i="2"/>
  <c r="P3024" i="2" s="1"/>
  <c r="J3024" i="2"/>
  <c r="Y3023" i="2"/>
  <c r="X3023" i="2"/>
  <c r="V3023" i="2"/>
  <c r="T3023" i="2"/>
  <c r="Q3023" i="2"/>
  <c r="R3023" i="2" s="1"/>
  <c r="O3023" i="2"/>
  <c r="P3023" i="2" s="1"/>
  <c r="J3023" i="2"/>
  <c r="Y3022" i="2"/>
  <c r="X3022" i="2"/>
  <c r="V3022" i="2"/>
  <c r="T3022" i="2"/>
  <c r="Q3022" i="2"/>
  <c r="R3022" i="2" s="1"/>
  <c r="O3022" i="2"/>
  <c r="P3022" i="2" s="1"/>
  <c r="J3022" i="2"/>
  <c r="Y3021" i="2"/>
  <c r="X3021" i="2"/>
  <c r="V3021" i="2"/>
  <c r="T3021" i="2"/>
  <c r="Q3021" i="2"/>
  <c r="R3021" i="2" s="1"/>
  <c r="O3021" i="2"/>
  <c r="P3021" i="2" s="1"/>
  <c r="J3021" i="2"/>
  <c r="Y3020" i="2"/>
  <c r="X3020" i="2"/>
  <c r="V3020" i="2"/>
  <c r="T3020" i="2"/>
  <c r="Q3020" i="2"/>
  <c r="R3020" i="2" s="1"/>
  <c r="O3020" i="2"/>
  <c r="P3020" i="2" s="1"/>
  <c r="J3020" i="2"/>
  <c r="Y3019" i="2"/>
  <c r="X3019" i="2"/>
  <c r="V3019" i="2"/>
  <c r="T3019" i="2"/>
  <c r="Q3019" i="2"/>
  <c r="R3019" i="2" s="1"/>
  <c r="O3019" i="2"/>
  <c r="P3019" i="2" s="1"/>
  <c r="J3019" i="2"/>
  <c r="Y3018" i="2"/>
  <c r="X3018" i="2"/>
  <c r="V3018" i="2"/>
  <c r="T3018" i="2"/>
  <c r="Q3018" i="2"/>
  <c r="R3018" i="2" s="1"/>
  <c r="O3018" i="2"/>
  <c r="P3018" i="2" s="1"/>
  <c r="J3018" i="2"/>
  <c r="Y3017" i="2"/>
  <c r="Z3017" i="2" s="1"/>
  <c r="X3017" i="2"/>
  <c r="V3017" i="2"/>
  <c r="T3017" i="2"/>
  <c r="Q3017" i="2"/>
  <c r="R3017" i="2" s="1"/>
  <c r="O3017" i="2"/>
  <c r="P3017" i="2" s="1"/>
  <c r="J3017" i="2"/>
  <c r="Y3016" i="2"/>
  <c r="X3016" i="2"/>
  <c r="V3016" i="2"/>
  <c r="T3016" i="2"/>
  <c r="Q3016" i="2"/>
  <c r="R3016" i="2" s="1"/>
  <c r="O3016" i="2"/>
  <c r="P3016" i="2" s="1"/>
  <c r="J3016" i="2"/>
  <c r="Y3015" i="2"/>
  <c r="X3015" i="2"/>
  <c r="V3015" i="2"/>
  <c r="T3015" i="2"/>
  <c r="Q3015" i="2"/>
  <c r="R3015" i="2" s="1"/>
  <c r="O3015" i="2"/>
  <c r="P3015" i="2" s="1"/>
  <c r="J3015" i="2"/>
  <c r="Y3014" i="2"/>
  <c r="X3014" i="2"/>
  <c r="V3014" i="2"/>
  <c r="T3014" i="2"/>
  <c r="Q3014" i="2"/>
  <c r="R3014" i="2" s="1"/>
  <c r="O3014" i="2"/>
  <c r="P3014" i="2" s="1"/>
  <c r="J3014" i="2"/>
  <c r="Y3013" i="2"/>
  <c r="X3013" i="2"/>
  <c r="V3013" i="2"/>
  <c r="T3013" i="2"/>
  <c r="Q3013" i="2"/>
  <c r="R3013" i="2" s="1"/>
  <c r="O3013" i="2"/>
  <c r="P3013" i="2" s="1"/>
  <c r="J3013" i="2"/>
  <c r="Y3012" i="2"/>
  <c r="X3012" i="2"/>
  <c r="V3012" i="2"/>
  <c r="T3012" i="2"/>
  <c r="Q3012" i="2"/>
  <c r="R3012" i="2" s="1"/>
  <c r="O3012" i="2"/>
  <c r="P3012" i="2" s="1"/>
  <c r="J3012" i="2"/>
  <c r="Y3011" i="2"/>
  <c r="X3011" i="2"/>
  <c r="V3011" i="2"/>
  <c r="T3011" i="2"/>
  <c r="Q3011" i="2"/>
  <c r="R3011" i="2" s="1"/>
  <c r="O3011" i="2"/>
  <c r="P3011" i="2" s="1"/>
  <c r="J3011" i="2"/>
  <c r="Y3010" i="2"/>
  <c r="X3010" i="2"/>
  <c r="V3010" i="2"/>
  <c r="T3010" i="2"/>
  <c r="Q3010" i="2"/>
  <c r="R3010" i="2" s="1"/>
  <c r="O3010" i="2"/>
  <c r="P3010" i="2" s="1"/>
  <c r="J3010" i="2"/>
  <c r="Y3009" i="2"/>
  <c r="X3009" i="2"/>
  <c r="V3009" i="2"/>
  <c r="T3009" i="2"/>
  <c r="Q3009" i="2"/>
  <c r="R3009" i="2" s="1"/>
  <c r="O3009" i="2"/>
  <c r="P3009" i="2" s="1"/>
  <c r="J3009" i="2"/>
  <c r="Y3008" i="2"/>
  <c r="X3008" i="2"/>
  <c r="V3008" i="2"/>
  <c r="T3008" i="2"/>
  <c r="Q3008" i="2"/>
  <c r="R3008" i="2" s="1"/>
  <c r="O3008" i="2"/>
  <c r="P3008" i="2" s="1"/>
  <c r="J3008" i="2"/>
  <c r="Y3007" i="2"/>
  <c r="X3007" i="2"/>
  <c r="V3007" i="2"/>
  <c r="T3007" i="2"/>
  <c r="Q3007" i="2"/>
  <c r="R3007" i="2" s="1"/>
  <c r="O3007" i="2"/>
  <c r="P3007" i="2" s="1"/>
  <c r="J3007" i="2"/>
  <c r="Y3006" i="2"/>
  <c r="X3006" i="2"/>
  <c r="V3006" i="2"/>
  <c r="T3006" i="2"/>
  <c r="Q3006" i="2"/>
  <c r="R3006" i="2" s="1"/>
  <c r="O3006" i="2"/>
  <c r="P3006" i="2" s="1"/>
  <c r="J3006" i="2"/>
  <c r="Y3005" i="2"/>
  <c r="Z3005" i="2" s="1"/>
  <c r="X3005" i="2"/>
  <c r="V3005" i="2"/>
  <c r="T3005" i="2"/>
  <c r="Q3005" i="2"/>
  <c r="R3005" i="2" s="1"/>
  <c r="O3005" i="2"/>
  <c r="P3005" i="2" s="1"/>
  <c r="J3005" i="2"/>
  <c r="Y3004" i="2"/>
  <c r="X3004" i="2"/>
  <c r="V3004" i="2"/>
  <c r="T3004" i="2"/>
  <c r="Q3004" i="2"/>
  <c r="R3004" i="2" s="1"/>
  <c r="O3004" i="2"/>
  <c r="P3004" i="2" s="1"/>
  <c r="J3004" i="2"/>
  <c r="Y3003" i="2"/>
  <c r="X3003" i="2"/>
  <c r="V3003" i="2"/>
  <c r="T3003" i="2"/>
  <c r="Q3003" i="2"/>
  <c r="R3003" i="2" s="1"/>
  <c r="O3003" i="2"/>
  <c r="P3003" i="2" s="1"/>
  <c r="J3003" i="2"/>
  <c r="Y3002" i="2"/>
  <c r="Z3002" i="2" s="1"/>
  <c r="X3002" i="2"/>
  <c r="V3002" i="2"/>
  <c r="T3002" i="2"/>
  <c r="Q3002" i="2"/>
  <c r="R3002" i="2" s="1"/>
  <c r="O3002" i="2"/>
  <c r="P3002" i="2" s="1"/>
  <c r="J3002" i="2"/>
  <c r="Y3001" i="2"/>
  <c r="X3001" i="2"/>
  <c r="V3001" i="2"/>
  <c r="T3001" i="2"/>
  <c r="Q3001" i="2"/>
  <c r="R3001" i="2" s="1"/>
  <c r="O3001" i="2"/>
  <c r="P3001" i="2" s="1"/>
  <c r="J3001" i="2"/>
  <c r="Y3000" i="2"/>
  <c r="X3000" i="2"/>
  <c r="V3000" i="2"/>
  <c r="T3000" i="2"/>
  <c r="Q3000" i="2"/>
  <c r="R3000" i="2" s="1"/>
  <c r="O3000" i="2"/>
  <c r="P3000" i="2" s="1"/>
  <c r="J3000" i="2"/>
  <c r="Y2999" i="2"/>
  <c r="X2999" i="2"/>
  <c r="V2999" i="2"/>
  <c r="T2999" i="2"/>
  <c r="Q2999" i="2"/>
  <c r="R2999" i="2" s="1"/>
  <c r="O2999" i="2"/>
  <c r="P2999" i="2" s="1"/>
  <c r="J2999" i="2"/>
  <c r="Y2998" i="2"/>
  <c r="X2998" i="2"/>
  <c r="V2998" i="2"/>
  <c r="T2998" i="2"/>
  <c r="Q2998" i="2"/>
  <c r="R2998" i="2" s="1"/>
  <c r="O2998" i="2"/>
  <c r="P2998" i="2" s="1"/>
  <c r="J2998" i="2"/>
  <c r="Y2997" i="2"/>
  <c r="X2997" i="2"/>
  <c r="V2997" i="2"/>
  <c r="T2997" i="2"/>
  <c r="Q2997" i="2"/>
  <c r="R2997" i="2" s="1"/>
  <c r="O2997" i="2"/>
  <c r="P2997" i="2" s="1"/>
  <c r="J2997" i="2"/>
  <c r="Y2996" i="2"/>
  <c r="X2996" i="2"/>
  <c r="V2996" i="2"/>
  <c r="T2996" i="2"/>
  <c r="Q2996" i="2"/>
  <c r="R2996" i="2" s="1"/>
  <c r="O2996" i="2"/>
  <c r="P2996" i="2" s="1"/>
  <c r="J2996" i="2"/>
  <c r="Y2995" i="2"/>
  <c r="X2995" i="2"/>
  <c r="V2995" i="2"/>
  <c r="T2995" i="2"/>
  <c r="Q2995" i="2"/>
  <c r="R2995" i="2" s="1"/>
  <c r="O2995" i="2"/>
  <c r="P2995" i="2" s="1"/>
  <c r="J2995" i="2"/>
  <c r="Y2994" i="2"/>
  <c r="X2994" i="2"/>
  <c r="V2994" i="2"/>
  <c r="T2994" i="2"/>
  <c r="Q2994" i="2"/>
  <c r="R2994" i="2" s="1"/>
  <c r="O2994" i="2"/>
  <c r="P2994" i="2" s="1"/>
  <c r="J2994" i="2"/>
  <c r="Y2993" i="2"/>
  <c r="Z2993" i="2" s="1"/>
  <c r="X2993" i="2"/>
  <c r="V2993" i="2"/>
  <c r="T2993" i="2"/>
  <c r="Q2993" i="2"/>
  <c r="R2993" i="2" s="1"/>
  <c r="O2993" i="2"/>
  <c r="P2993" i="2" s="1"/>
  <c r="J2993" i="2"/>
  <c r="Y2992" i="2"/>
  <c r="X2992" i="2"/>
  <c r="V2992" i="2"/>
  <c r="T2992" i="2"/>
  <c r="Q2992" i="2"/>
  <c r="R2992" i="2" s="1"/>
  <c r="O2992" i="2"/>
  <c r="P2992" i="2" s="1"/>
  <c r="J2992" i="2"/>
  <c r="Y2991" i="2"/>
  <c r="X2991" i="2"/>
  <c r="V2991" i="2"/>
  <c r="T2991" i="2"/>
  <c r="Q2991" i="2"/>
  <c r="R2991" i="2" s="1"/>
  <c r="O2991" i="2"/>
  <c r="P2991" i="2" s="1"/>
  <c r="J2991" i="2"/>
  <c r="Y2990" i="2"/>
  <c r="X2990" i="2"/>
  <c r="V2990" i="2"/>
  <c r="T2990" i="2"/>
  <c r="Q2990" i="2"/>
  <c r="R2990" i="2" s="1"/>
  <c r="O2990" i="2"/>
  <c r="P2990" i="2" s="1"/>
  <c r="J2990" i="2"/>
  <c r="Y2989" i="2"/>
  <c r="X2989" i="2"/>
  <c r="V2989" i="2"/>
  <c r="T2989" i="2"/>
  <c r="Q2989" i="2"/>
  <c r="R2989" i="2" s="1"/>
  <c r="O2989" i="2"/>
  <c r="P2989" i="2" s="1"/>
  <c r="J2989" i="2"/>
  <c r="Y2988" i="2"/>
  <c r="X2988" i="2"/>
  <c r="V2988" i="2"/>
  <c r="T2988" i="2"/>
  <c r="Q2988" i="2"/>
  <c r="R2988" i="2" s="1"/>
  <c r="O2988" i="2"/>
  <c r="P2988" i="2" s="1"/>
  <c r="J2988" i="2"/>
  <c r="Y2987" i="2"/>
  <c r="Z2987" i="2" s="1"/>
  <c r="X2987" i="2"/>
  <c r="V2987" i="2"/>
  <c r="T2987" i="2"/>
  <c r="Q2987" i="2"/>
  <c r="R2987" i="2" s="1"/>
  <c r="O2987" i="2"/>
  <c r="P2987" i="2" s="1"/>
  <c r="J2987" i="2"/>
  <c r="Y2986" i="2"/>
  <c r="X2986" i="2"/>
  <c r="V2986" i="2"/>
  <c r="T2986" i="2"/>
  <c r="Q2986" i="2"/>
  <c r="R2986" i="2" s="1"/>
  <c r="O2986" i="2"/>
  <c r="P2986" i="2" s="1"/>
  <c r="J2986" i="2"/>
  <c r="Y2985" i="2"/>
  <c r="X2985" i="2"/>
  <c r="V2985" i="2"/>
  <c r="T2985" i="2"/>
  <c r="Q2985" i="2"/>
  <c r="R2985" i="2" s="1"/>
  <c r="O2985" i="2"/>
  <c r="P2985" i="2" s="1"/>
  <c r="J2985" i="2"/>
  <c r="Y2984" i="2"/>
  <c r="Z2984" i="2" s="1"/>
  <c r="X2984" i="2"/>
  <c r="V2984" i="2"/>
  <c r="T2984" i="2"/>
  <c r="Q2984" i="2"/>
  <c r="R2984" i="2" s="1"/>
  <c r="O2984" i="2"/>
  <c r="P2984" i="2" s="1"/>
  <c r="J2984" i="2"/>
  <c r="Y2983" i="2"/>
  <c r="X2983" i="2"/>
  <c r="V2983" i="2"/>
  <c r="T2983" i="2"/>
  <c r="Q2983" i="2"/>
  <c r="R2983" i="2" s="1"/>
  <c r="O2983" i="2"/>
  <c r="P2983" i="2" s="1"/>
  <c r="J2983" i="2"/>
  <c r="Y2982" i="2"/>
  <c r="X2982" i="2"/>
  <c r="V2982" i="2"/>
  <c r="T2982" i="2"/>
  <c r="Q2982" i="2"/>
  <c r="R2982" i="2" s="1"/>
  <c r="O2982" i="2"/>
  <c r="P2982" i="2" s="1"/>
  <c r="J2982" i="2"/>
  <c r="Y2981" i="2"/>
  <c r="Z2981" i="2" s="1"/>
  <c r="X2981" i="2"/>
  <c r="V2981" i="2"/>
  <c r="T2981" i="2"/>
  <c r="Q2981" i="2"/>
  <c r="R2981" i="2" s="1"/>
  <c r="O2981" i="2"/>
  <c r="P2981" i="2" s="1"/>
  <c r="J2981" i="2"/>
  <c r="Y2980" i="2"/>
  <c r="X2980" i="2"/>
  <c r="V2980" i="2"/>
  <c r="T2980" i="2"/>
  <c r="Q2980" i="2"/>
  <c r="R2980" i="2" s="1"/>
  <c r="O2980" i="2"/>
  <c r="P2980" i="2" s="1"/>
  <c r="J2980" i="2"/>
  <c r="Y2979" i="2"/>
  <c r="X2979" i="2"/>
  <c r="V2979" i="2"/>
  <c r="T2979" i="2"/>
  <c r="Q2979" i="2"/>
  <c r="R2979" i="2" s="1"/>
  <c r="O2979" i="2"/>
  <c r="P2979" i="2" s="1"/>
  <c r="J2979" i="2"/>
  <c r="Y2978" i="2"/>
  <c r="Z2978" i="2" s="1"/>
  <c r="X2978" i="2"/>
  <c r="V2978" i="2"/>
  <c r="T2978" i="2"/>
  <c r="Q2978" i="2"/>
  <c r="R2978" i="2" s="1"/>
  <c r="O2978" i="2"/>
  <c r="P2978" i="2" s="1"/>
  <c r="J2978" i="2"/>
  <c r="Y2977" i="2"/>
  <c r="X2977" i="2"/>
  <c r="V2977" i="2"/>
  <c r="T2977" i="2"/>
  <c r="Q2977" i="2"/>
  <c r="R2977" i="2" s="1"/>
  <c r="O2977" i="2"/>
  <c r="P2977" i="2" s="1"/>
  <c r="J2977" i="2"/>
  <c r="Y2976" i="2"/>
  <c r="X2976" i="2"/>
  <c r="V2976" i="2"/>
  <c r="T2976" i="2"/>
  <c r="Q2976" i="2"/>
  <c r="R2976" i="2" s="1"/>
  <c r="O2976" i="2"/>
  <c r="P2976" i="2" s="1"/>
  <c r="J2976" i="2"/>
  <c r="Y2975" i="2"/>
  <c r="X2975" i="2"/>
  <c r="V2975" i="2"/>
  <c r="T2975" i="2"/>
  <c r="Q2975" i="2"/>
  <c r="R2975" i="2" s="1"/>
  <c r="O2975" i="2"/>
  <c r="P2975" i="2" s="1"/>
  <c r="J2975" i="2"/>
  <c r="Y2974" i="2"/>
  <c r="X2974" i="2"/>
  <c r="V2974" i="2"/>
  <c r="T2974" i="2"/>
  <c r="Q2974" i="2"/>
  <c r="R2974" i="2" s="1"/>
  <c r="O2974" i="2"/>
  <c r="P2974" i="2" s="1"/>
  <c r="J2974" i="2"/>
  <c r="Y2973" i="2"/>
  <c r="X2973" i="2"/>
  <c r="V2973" i="2"/>
  <c r="T2973" i="2"/>
  <c r="Q2973" i="2"/>
  <c r="R2973" i="2" s="1"/>
  <c r="O2973" i="2"/>
  <c r="P2973" i="2" s="1"/>
  <c r="J2973" i="2"/>
  <c r="Y2972" i="2"/>
  <c r="Z2972" i="2" s="1"/>
  <c r="X2972" i="2"/>
  <c r="V2972" i="2"/>
  <c r="T2972" i="2"/>
  <c r="Q2972" i="2"/>
  <c r="R2972" i="2" s="1"/>
  <c r="O2972" i="2"/>
  <c r="P2972" i="2" s="1"/>
  <c r="J2972" i="2"/>
  <c r="Y2971" i="2"/>
  <c r="X2971" i="2"/>
  <c r="V2971" i="2"/>
  <c r="T2971" i="2"/>
  <c r="Q2971" i="2"/>
  <c r="R2971" i="2" s="1"/>
  <c r="O2971" i="2"/>
  <c r="P2971" i="2" s="1"/>
  <c r="J2971" i="2"/>
  <c r="Y2970" i="2"/>
  <c r="X2970" i="2"/>
  <c r="V2970" i="2"/>
  <c r="T2970" i="2"/>
  <c r="Q2970" i="2"/>
  <c r="R2970" i="2" s="1"/>
  <c r="O2970" i="2"/>
  <c r="P2970" i="2" s="1"/>
  <c r="J2970" i="2"/>
  <c r="Y2969" i="2"/>
  <c r="X2969" i="2"/>
  <c r="V2969" i="2"/>
  <c r="T2969" i="2"/>
  <c r="Q2969" i="2"/>
  <c r="R2969" i="2" s="1"/>
  <c r="O2969" i="2"/>
  <c r="P2969" i="2" s="1"/>
  <c r="J2969" i="2"/>
  <c r="Y2968" i="2"/>
  <c r="X2968" i="2"/>
  <c r="V2968" i="2"/>
  <c r="T2968" i="2"/>
  <c r="Q2968" i="2"/>
  <c r="R2968" i="2" s="1"/>
  <c r="O2968" i="2"/>
  <c r="P2968" i="2" s="1"/>
  <c r="J2968" i="2"/>
  <c r="Y2967" i="2"/>
  <c r="X2967" i="2"/>
  <c r="V2967" i="2"/>
  <c r="T2967" i="2"/>
  <c r="Q2967" i="2"/>
  <c r="R2967" i="2" s="1"/>
  <c r="O2967" i="2"/>
  <c r="P2967" i="2" s="1"/>
  <c r="J2967" i="2"/>
  <c r="Y2966" i="2"/>
  <c r="X2966" i="2"/>
  <c r="V2966" i="2"/>
  <c r="T2966" i="2"/>
  <c r="Q2966" i="2"/>
  <c r="R2966" i="2" s="1"/>
  <c r="O2966" i="2"/>
  <c r="P2966" i="2" s="1"/>
  <c r="J2966" i="2"/>
  <c r="Y2965" i="2"/>
  <c r="X2965" i="2"/>
  <c r="V2965" i="2"/>
  <c r="T2965" i="2"/>
  <c r="Q2965" i="2"/>
  <c r="R2965" i="2" s="1"/>
  <c r="O2965" i="2"/>
  <c r="P2965" i="2" s="1"/>
  <c r="J2965" i="2"/>
  <c r="Y2964" i="2"/>
  <c r="X2964" i="2"/>
  <c r="V2964" i="2"/>
  <c r="T2964" i="2"/>
  <c r="Q2964" i="2"/>
  <c r="R2964" i="2" s="1"/>
  <c r="O2964" i="2"/>
  <c r="P2964" i="2" s="1"/>
  <c r="J2964" i="2"/>
  <c r="Y2963" i="2"/>
  <c r="X2963" i="2"/>
  <c r="V2963" i="2"/>
  <c r="T2963" i="2"/>
  <c r="Q2963" i="2"/>
  <c r="R2963" i="2" s="1"/>
  <c r="O2963" i="2"/>
  <c r="P2963" i="2" s="1"/>
  <c r="J2963" i="2"/>
  <c r="Y2962" i="2"/>
  <c r="X2962" i="2"/>
  <c r="V2962" i="2"/>
  <c r="T2962" i="2"/>
  <c r="Q2962" i="2"/>
  <c r="R2962" i="2" s="1"/>
  <c r="O2962" i="2"/>
  <c r="P2962" i="2" s="1"/>
  <c r="J2962" i="2"/>
  <c r="Y2961" i="2"/>
  <c r="X2961" i="2"/>
  <c r="V2961" i="2"/>
  <c r="T2961" i="2"/>
  <c r="Q2961" i="2"/>
  <c r="R2961" i="2" s="1"/>
  <c r="O2961" i="2"/>
  <c r="P2961" i="2" s="1"/>
  <c r="J2961" i="2"/>
  <c r="Y2960" i="2"/>
  <c r="X2960" i="2"/>
  <c r="V2960" i="2"/>
  <c r="T2960" i="2"/>
  <c r="Q2960" i="2"/>
  <c r="R2960" i="2" s="1"/>
  <c r="O2960" i="2"/>
  <c r="P2960" i="2" s="1"/>
  <c r="J2960" i="2"/>
  <c r="Y2959" i="2"/>
  <c r="X2959" i="2"/>
  <c r="V2959" i="2"/>
  <c r="T2959" i="2"/>
  <c r="Q2959" i="2"/>
  <c r="R2959" i="2" s="1"/>
  <c r="O2959" i="2"/>
  <c r="P2959" i="2" s="1"/>
  <c r="J2959" i="2"/>
  <c r="Y2958" i="2"/>
  <c r="X2958" i="2"/>
  <c r="V2958" i="2"/>
  <c r="T2958" i="2"/>
  <c r="Q2958" i="2"/>
  <c r="R2958" i="2" s="1"/>
  <c r="O2958" i="2"/>
  <c r="P2958" i="2" s="1"/>
  <c r="J2958" i="2"/>
  <c r="Y2957" i="2"/>
  <c r="X2957" i="2"/>
  <c r="V2957" i="2"/>
  <c r="T2957" i="2"/>
  <c r="Q2957" i="2"/>
  <c r="R2957" i="2" s="1"/>
  <c r="O2957" i="2"/>
  <c r="P2957" i="2" s="1"/>
  <c r="J2957" i="2"/>
  <c r="Y2956" i="2"/>
  <c r="X2956" i="2"/>
  <c r="V2956" i="2"/>
  <c r="T2956" i="2"/>
  <c r="Q2956" i="2"/>
  <c r="R2956" i="2" s="1"/>
  <c r="O2956" i="2"/>
  <c r="P2956" i="2" s="1"/>
  <c r="J2956" i="2"/>
  <c r="Y2955" i="2"/>
  <c r="X2955" i="2"/>
  <c r="V2955" i="2"/>
  <c r="T2955" i="2"/>
  <c r="Q2955" i="2"/>
  <c r="R2955" i="2" s="1"/>
  <c r="O2955" i="2"/>
  <c r="P2955" i="2" s="1"/>
  <c r="J2955" i="2"/>
  <c r="Y2954" i="2"/>
  <c r="X2954" i="2"/>
  <c r="V2954" i="2"/>
  <c r="T2954" i="2"/>
  <c r="Q2954" i="2"/>
  <c r="R2954" i="2" s="1"/>
  <c r="O2954" i="2"/>
  <c r="P2954" i="2" s="1"/>
  <c r="J2954" i="2"/>
  <c r="Y2953" i="2"/>
  <c r="X2953" i="2"/>
  <c r="V2953" i="2"/>
  <c r="T2953" i="2"/>
  <c r="Q2953" i="2"/>
  <c r="R2953" i="2" s="1"/>
  <c r="O2953" i="2"/>
  <c r="P2953" i="2" s="1"/>
  <c r="J2953" i="2"/>
  <c r="Y2952" i="2"/>
  <c r="X2952" i="2"/>
  <c r="V2952" i="2"/>
  <c r="T2952" i="2"/>
  <c r="Q2952" i="2"/>
  <c r="R2952" i="2" s="1"/>
  <c r="O2952" i="2"/>
  <c r="P2952" i="2" s="1"/>
  <c r="J2952" i="2"/>
  <c r="Y2951" i="2"/>
  <c r="X2951" i="2"/>
  <c r="V2951" i="2"/>
  <c r="T2951" i="2"/>
  <c r="Q2951" i="2"/>
  <c r="R2951" i="2" s="1"/>
  <c r="O2951" i="2"/>
  <c r="P2951" i="2" s="1"/>
  <c r="J2951" i="2"/>
  <c r="Y2950" i="2"/>
  <c r="X2950" i="2"/>
  <c r="V2950" i="2"/>
  <c r="T2950" i="2"/>
  <c r="Q2950" i="2"/>
  <c r="R2950" i="2" s="1"/>
  <c r="O2950" i="2"/>
  <c r="P2950" i="2" s="1"/>
  <c r="J2950" i="2"/>
  <c r="Y2949" i="2"/>
  <c r="X2949" i="2"/>
  <c r="V2949" i="2"/>
  <c r="T2949" i="2"/>
  <c r="Q2949" i="2"/>
  <c r="R2949" i="2" s="1"/>
  <c r="O2949" i="2"/>
  <c r="P2949" i="2" s="1"/>
  <c r="J2949" i="2"/>
  <c r="Y2948" i="2"/>
  <c r="X2948" i="2"/>
  <c r="V2948" i="2"/>
  <c r="T2948" i="2"/>
  <c r="Q2948" i="2"/>
  <c r="R2948" i="2" s="1"/>
  <c r="O2948" i="2"/>
  <c r="P2948" i="2" s="1"/>
  <c r="J2948" i="2"/>
  <c r="Y2947" i="2"/>
  <c r="X2947" i="2"/>
  <c r="V2947" i="2"/>
  <c r="T2947" i="2"/>
  <c r="Q2947" i="2"/>
  <c r="R2947" i="2" s="1"/>
  <c r="O2947" i="2"/>
  <c r="P2947" i="2" s="1"/>
  <c r="J2947" i="2"/>
  <c r="Y2946" i="2"/>
  <c r="X2946" i="2"/>
  <c r="V2946" i="2"/>
  <c r="T2946" i="2"/>
  <c r="Q2946" i="2"/>
  <c r="R2946" i="2" s="1"/>
  <c r="O2946" i="2"/>
  <c r="P2946" i="2" s="1"/>
  <c r="J2946" i="2"/>
  <c r="Y2945" i="2"/>
  <c r="X2945" i="2"/>
  <c r="V2945" i="2"/>
  <c r="T2945" i="2"/>
  <c r="Q2945" i="2"/>
  <c r="R2945" i="2" s="1"/>
  <c r="O2945" i="2"/>
  <c r="P2945" i="2" s="1"/>
  <c r="J2945" i="2"/>
  <c r="Y2944" i="2"/>
  <c r="X2944" i="2"/>
  <c r="V2944" i="2"/>
  <c r="T2944" i="2"/>
  <c r="Q2944" i="2"/>
  <c r="R2944" i="2" s="1"/>
  <c r="O2944" i="2"/>
  <c r="P2944" i="2" s="1"/>
  <c r="J2944" i="2"/>
  <c r="Y2943" i="2"/>
  <c r="X2943" i="2"/>
  <c r="V2943" i="2"/>
  <c r="T2943" i="2"/>
  <c r="Q2943" i="2"/>
  <c r="R2943" i="2" s="1"/>
  <c r="O2943" i="2"/>
  <c r="P2943" i="2" s="1"/>
  <c r="J2943" i="2"/>
  <c r="Y2942" i="2"/>
  <c r="X2942" i="2"/>
  <c r="V2942" i="2"/>
  <c r="T2942" i="2"/>
  <c r="Q2942" i="2"/>
  <c r="R2942" i="2" s="1"/>
  <c r="O2942" i="2"/>
  <c r="P2942" i="2" s="1"/>
  <c r="J2942" i="2"/>
  <c r="Y2941" i="2"/>
  <c r="X2941" i="2"/>
  <c r="V2941" i="2"/>
  <c r="T2941" i="2"/>
  <c r="Q2941" i="2"/>
  <c r="R2941" i="2" s="1"/>
  <c r="O2941" i="2"/>
  <c r="P2941" i="2" s="1"/>
  <c r="J2941" i="2"/>
  <c r="Y2940" i="2"/>
  <c r="X2940" i="2"/>
  <c r="V2940" i="2"/>
  <c r="T2940" i="2"/>
  <c r="Q2940" i="2"/>
  <c r="R2940" i="2" s="1"/>
  <c r="O2940" i="2"/>
  <c r="P2940" i="2" s="1"/>
  <c r="J2940" i="2"/>
  <c r="Y2939" i="2"/>
  <c r="Z2939" i="2" s="1"/>
  <c r="X2939" i="2"/>
  <c r="V2939" i="2"/>
  <c r="T2939" i="2"/>
  <c r="Q2939" i="2"/>
  <c r="R2939" i="2" s="1"/>
  <c r="O2939" i="2"/>
  <c r="P2939" i="2" s="1"/>
  <c r="J2939" i="2"/>
  <c r="Y2938" i="2"/>
  <c r="X2938" i="2"/>
  <c r="V2938" i="2"/>
  <c r="T2938" i="2"/>
  <c r="Q2938" i="2"/>
  <c r="R2938" i="2" s="1"/>
  <c r="O2938" i="2"/>
  <c r="P2938" i="2" s="1"/>
  <c r="J2938" i="2"/>
  <c r="Y2937" i="2"/>
  <c r="X2937" i="2"/>
  <c r="V2937" i="2"/>
  <c r="T2937" i="2"/>
  <c r="Q2937" i="2"/>
  <c r="R2937" i="2" s="1"/>
  <c r="O2937" i="2"/>
  <c r="P2937" i="2" s="1"/>
  <c r="J2937" i="2"/>
  <c r="Y2936" i="2"/>
  <c r="Z2936" i="2" s="1"/>
  <c r="X2936" i="2"/>
  <c r="V2936" i="2"/>
  <c r="T2936" i="2"/>
  <c r="Q2936" i="2"/>
  <c r="R2936" i="2" s="1"/>
  <c r="O2936" i="2"/>
  <c r="P2936" i="2" s="1"/>
  <c r="J2936" i="2"/>
  <c r="Y2935" i="2"/>
  <c r="X2935" i="2"/>
  <c r="V2935" i="2"/>
  <c r="T2935" i="2"/>
  <c r="Q2935" i="2"/>
  <c r="R2935" i="2" s="1"/>
  <c r="O2935" i="2"/>
  <c r="P2935" i="2" s="1"/>
  <c r="J2935" i="2"/>
  <c r="Y2934" i="2"/>
  <c r="X2934" i="2"/>
  <c r="V2934" i="2"/>
  <c r="T2934" i="2"/>
  <c r="Q2934" i="2"/>
  <c r="R2934" i="2" s="1"/>
  <c r="O2934" i="2"/>
  <c r="P2934" i="2" s="1"/>
  <c r="J2934" i="2"/>
  <c r="Y2933" i="2"/>
  <c r="Z2933" i="2" s="1"/>
  <c r="X2933" i="2"/>
  <c r="V2933" i="2"/>
  <c r="T2933" i="2"/>
  <c r="Q2933" i="2"/>
  <c r="R2933" i="2" s="1"/>
  <c r="O2933" i="2"/>
  <c r="P2933" i="2" s="1"/>
  <c r="J2933" i="2"/>
  <c r="Y2932" i="2"/>
  <c r="X2932" i="2"/>
  <c r="V2932" i="2"/>
  <c r="T2932" i="2"/>
  <c r="Q2932" i="2"/>
  <c r="R2932" i="2" s="1"/>
  <c r="O2932" i="2"/>
  <c r="P2932" i="2" s="1"/>
  <c r="J2932" i="2"/>
  <c r="Y2931" i="2"/>
  <c r="X2931" i="2"/>
  <c r="V2931" i="2"/>
  <c r="T2931" i="2"/>
  <c r="Q2931" i="2"/>
  <c r="R2931" i="2" s="1"/>
  <c r="O2931" i="2"/>
  <c r="P2931" i="2" s="1"/>
  <c r="J2931" i="2"/>
  <c r="Y2930" i="2"/>
  <c r="Z2930" i="2" s="1"/>
  <c r="X2930" i="2"/>
  <c r="V2930" i="2"/>
  <c r="T2930" i="2"/>
  <c r="Q2930" i="2"/>
  <c r="R2930" i="2" s="1"/>
  <c r="O2930" i="2"/>
  <c r="P2930" i="2" s="1"/>
  <c r="J2930" i="2"/>
  <c r="Y2929" i="2"/>
  <c r="X2929" i="2"/>
  <c r="V2929" i="2"/>
  <c r="T2929" i="2"/>
  <c r="Q2929" i="2"/>
  <c r="R2929" i="2" s="1"/>
  <c r="O2929" i="2"/>
  <c r="P2929" i="2" s="1"/>
  <c r="J2929" i="2"/>
  <c r="Y2928" i="2"/>
  <c r="X2928" i="2"/>
  <c r="V2928" i="2"/>
  <c r="T2928" i="2"/>
  <c r="Q2928" i="2"/>
  <c r="R2928" i="2" s="1"/>
  <c r="O2928" i="2"/>
  <c r="P2928" i="2" s="1"/>
  <c r="J2928" i="2"/>
  <c r="Y2927" i="2"/>
  <c r="Z2927" i="2" s="1"/>
  <c r="X2927" i="2"/>
  <c r="V2927" i="2"/>
  <c r="T2927" i="2"/>
  <c r="Q2927" i="2"/>
  <c r="R2927" i="2" s="1"/>
  <c r="O2927" i="2"/>
  <c r="P2927" i="2" s="1"/>
  <c r="J2927" i="2"/>
  <c r="Y2926" i="2"/>
  <c r="X2926" i="2"/>
  <c r="V2926" i="2"/>
  <c r="T2926" i="2"/>
  <c r="Q2926" i="2"/>
  <c r="R2926" i="2" s="1"/>
  <c r="O2926" i="2"/>
  <c r="P2926" i="2" s="1"/>
  <c r="J2926" i="2"/>
  <c r="Y2925" i="2"/>
  <c r="X2925" i="2"/>
  <c r="V2925" i="2"/>
  <c r="T2925" i="2"/>
  <c r="Q2925" i="2"/>
  <c r="R2925" i="2" s="1"/>
  <c r="O2925" i="2"/>
  <c r="P2925" i="2" s="1"/>
  <c r="J2925" i="2"/>
  <c r="Y2924" i="2"/>
  <c r="Z2924" i="2" s="1"/>
  <c r="X2924" i="2"/>
  <c r="V2924" i="2"/>
  <c r="T2924" i="2"/>
  <c r="Q2924" i="2"/>
  <c r="R2924" i="2" s="1"/>
  <c r="O2924" i="2"/>
  <c r="P2924" i="2" s="1"/>
  <c r="J2924" i="2"/>
  <c r="Y2923" i="2"/>
  <c r="X2923" i="2"/>
  <c r="V2923" i="2"/>
  <c r="T2923" i="2"/>
  <c r="Q2923" i="2"/>
  <c r="R2923" i="2" s="1"/>
  <c r="O2923" i="2"/>
  <c r="P2923" i="2" s="1"/>
  <c r="J2923" i="2"/>
  <c r="Y2922" i="2"/>
  <c r="X2922" i="2"/>
  <c r="V2922" i="2"/>
  <c r="T2922" i="2"/>
  <c r="Q2922" i="2"/>
  <c r="R2922" i="2" s="1"/>
  <c r="O2922" i="2"/>
  <c r="P2922" i="2" s="1"/>
  <c r="J2922" i="2"/>
  <c r="Y2921" i="2"/>
  <c r="Z2921" i="2" s="1"/>
  <c r="X2921" i="2"/>
  <c r="V2921" i="2"/>
  <c r="T2921" i="2"/>
  <c r="Q2921" i="2"/>
  <c r="R2921" i="2" s="1"/>
  <c r="O2921" i="2"/>
  <c r="P2921" i="2" s="1"/>
  <c r="J2921" i="2"/>
  <c r="Y2920" i="2"/>
  <c r="X2920" i="2"/>
  <c r="V2920" i="2"/>
  <c r="T2920" i="2"/>
  <c r="Q2920" i="2"/>
  <c r="R2920" i="2" s="1"/>
  <c r="O2920" i="2"/>
  <c r="P2920" i="2" s="1"/>
  <c r="J2920" i="2"/>
  <c r="Z2919" i="2"/>
  <c r="X2919" i="2"/>
  <c r="V2919" i="2"/>
  <c r="T2919" i="2"/>
  <c r="Q2919" i="2"/>
  <c r="R2919" i="2" s="1"/>
  <c r="O2919" i="2"/>
  <c r="P2919" i="2" s="1"/>
  <c r="J2919" i="2"/>
  <c r="Y2918" i="2"/>
  <c r="X2918" i="2"/>
  <c r="V2918" i="2"/>
  <c r="T2918" i="2"/>
  <c r="Q2918" i="2"/>
  <c r="R2918" i="2" s="1"/>
  <c r="O2918" i="2"/>
  <c r="P2918" i="2" s="1"/>
  <c r="J2918" i="2"/>
  <c r="Y2917" i="2"/>
  <c r="Z2917" i="2" s="1"/>
  <c r="X2917" i="2"/>
  <c r="V2917" i="2"/>
  <c r="T2917" i="2"/>
  <c r="Q2917" i="2"/>
  <c r="R2917" i="2" s="1"/>
  <c r="O2917" i="2"/>
  <c r="P2917" i="2" s="1"/>
  <c r="J2917" i="2"/>
  <c r="Y2916" i="2"/>
  <c r="X2916" i="2"/>
  <c r="V2916" i="2"/>
  <c r="T2916" i="2"/>
  <c r="Q2916" i="2"/>
  <c r="R2916" i="2" s="1"/>
  <c r="O2916" i="2"/>
  <c r="P2916" i="2" s="1"/>
  <c r="J2916" i="2"/>
  <c r="Y2915" i="2"/>
  <c r="X2915" i="2"/>
  <c r="V2915" i="2"/>
  <c r="T2915" i="2"/>
  <c r="Q2915" i="2"/>
  <c r="R2915" i="2" s="1"/>
  <c r="O2915" i="2"/>
  <c r="P2915" i="2" s="1"/>
  <c r="J2915" i="2"/>
  <c r="Y2914" i="2"/>
  <c r="X2914" i="2"/>
  <c r="V2914" i="2"/>
  <c r="T2914" i="2"/>
  <c r="Q2914" i="2"/>
  <c r="R2914" i="2" s="1"/>
  <c r="O2914" i="2"/>
  <c r="P2914" i="2" s="1"/>
  <c r="J2914" i="2"/>
  <c r="Y2913" i="2"/>
  <c r="X2913" i="2"/>
  <c r="V2913" i="2"/>
  <c r="T2913" i="2"/>
  <c r="Q2913" i="2"/>
  <c r="R2913" i="2" s="1"/>
  <c r="O2913" i="2"/>
  <c r="P2913" i="2" s="1"/>
  <c r="J2913" i="2"/>
  <c r="Y2912" i="2"/>
  <c r="X2912" i="2"/>
  <c r="V2912" i="2"/>
  <c r="T2912" i="2"/>
  <c r="Q2912" i="2"/>
  <c r="R2912" i="2" s="1"/>
  <c r="O2912" i="2"/>
  <c r="P2912" i="2" s="1"/>
  <c r="J2912" i="2"/>
  <c r="Y2911" i="2"/>
  <c r="X2911" i="2"/>
  <c r="V2911" i="2"/>
  <c r="T2911" i="2"/>
  <c r="Q2911" i="2"/>
  <c r="R2911" i="2" s="1"/>
  <c r="O2911" i="2"/>
  <c r="P2911" i="2" s="1"/>
  <c r="J2911" i="2"/>
  <c r="Y2910" i="2"/>
  <c r="X2910" i="2"/>
  <c r="V2910" i="2"/>
  <c r="T2910" i="2"/>
  <c r="Q2910" i="2"/>
  <c r="R2910" i="2" s="1"/>
  <c r="O2910" i="2"/>
  <c r="P2910" i="2" s="1"/>
  <c r="J2910" i="2"/>
  <c r="Y2909" i="2"/>
  <c r="X2909" i="2"/>
  <c r="V2909" i="2"/>
  <c r="T2909" i="2"/>
  <c r="Q2909" i="2"/>
  <c r="R2909" i="2" s="1"/>
  <c r="O2909" i="2"/>
  <c r="P2909" i="2" s="1"/>
  <c r="J2909" i="2"/>
  <c r="Y2908" i="2"/>
  <c r="X2908" i="2"/>
  <c r="V2908" i="2"/>
  <c r="T2908" i="2"/>
  <c r="Q2908" i="2"/>
  <c r="R2908" i="2" s="1"/>
  <c r="O2908" i="2"/>
  <c r="P2908" i="2" s="1"/>
  <c r="J2908" i="2"/>
  <c r="Y2907" i="2"/>
  <c r="X2907" i="2"/>
  <c r="V2907" i="2"/>
  <c r="T2907" i="2"/>
  <c r="Q2907" i="2"/>
  <c r="R2907" i="2" s="1"/>
  <c r="O2907" i="2"/>
  <c r="P2907" i="2" s="1"/>
  <c r="J2907" i="2"/>
  <c r="Y2906" i="2"/>
  <c r="X2906" i="2"/>
  <c r="V2906" i="2"/>
  <c r="T2906" i="2"/>
  <c r="Q2906" i="2"/>
  <c r="R2906" i="2" s="1"/>
  <c r="O2906" i="2"/>
  <c r="P2906" i="2" s="1"/>
  <c r="J2906" i="2"/>
  <c r="Y2905" i="2"/>
  <c r="X2905" i="2"/>
  <c r="V2905" i="2"/>
  <c r="T2905" i="2"/>
  <c r="Q2905" i="2"/>
  <c r="R2905" i="2" s="1"/>
  <c r="O2905" i="2"/>
  <c r="P2905" i="2" s="1"/>
  <c r="J2905" i="2"/>
  <c r="Y2904" i="2"/>
  <c r="X2904" i="2"/>
  <c r="V2904" i="2"/>
  <c r="T2904" i="2"/>
  <c r="Q2904" i="2"/>
  <c r="R2904" i="2" s="1"/>
  <c r="O2904" i="2"/>
  <c r="P2904" i="2" s="1"/>
  <c r="J2904" i="2"/>
  <c r="Y2903" i="2"/>
  <c r="X2903" i="2"/>
  <c r="V2903" i="2"/>
  <c r="T2903" i="2"/>
  <c r="Q2903" i="2"/>
  <c r="R2903" i="2" s="1"/>
  <c r="O2903" i="2"/>
  <c r="P2903" i="2" s="1"/>
  <c r="J2903" i="2"/>
  <c r="Y2902" i="2"/>
  <c r="X2902" i="2"/>
  <c r="V2902" i="2"/>
  <c r="T2902" i="2"/>
  <c r="Q2902" i="2"/>
  <c r="R2902" i="2" s="1"/>
  <c r="O2902" i="2"/>
  <c r="P2902" i="2" s="1"/>
  <c r="J2902" i="2"/>
  <c r="Y2901" i="2"/>
  <c r="X2901" i="2"/>
  <c r="V2901" i="2"/>
  <c r="T2901" i="2"/>
  <c r="Q2901" i="2"/>
  <c r="R2901" i="2" s="1"/>
  <c r="O2901" i="2"/>
  <c r="P2901" i="2" s="1"/>
  <c r="J2901" i="2"/>
  <c r="Y2900" i="2"/>
  <c r="X2900" i="2"/>
  <c r="V2900" i="2"/>
  <c r="T2900" i="2"/>
  <c r="Q2900" i="2"/>
  <c r="R2900" i="2" s="1"/>
  <c r="O2900" i="2"/>
  <c r="P2900" i="2" s="1"/>
  <c r="J2900" i="2"/>
  <c r="Y2899" i="2"/>
  <c r="Z2899" i="2" s="1"/>
  <c r="X2899" i="2"/>
  <c r="V2899" i="2"/>
  <c r="T2899" i="2"/>
  <c r="Q2899" i="2"/>
  <c r="R2899" i="2" s="1"/>
  <c r="O2899" i="2"/>
  <c r="P2899" i="2" s="1"/>
  <c r="J2899" i="2"/>
  <c r="Y2898" i="2"/>
  <c r="X2898" i="2"/>
  <c r="V2898" i="2"/>
  <c r="T2898" i="2"/>
  <c r="Q2898" i="2"/>
  <c r="R2898" i="2" s="1"/>
  <c r="O2898" i="2"/>
  <c r="P2898" i="2" s="1"/>
  <c r="J2898" i="2"/>
  <c r="Y2897" i="2"/>
  <c r="X2897" i="2"/>
  <c r="V2897" i="2"/>
  <c r="T2897" i="2"/>
  <c r="Q2897" i="2"/>
  <c r="R2897" i="2" s="1"/>
  <c r="O2897" i="2"/>
  <c r="P2897" i="2" s="1"/>
  <c r="J2897" i="2"/>
  <c r="Y2896" i="2"/>
  <c r="X2896" i="2"/>
  <c r="V2896" i="2"/>
  <c r="T2896" i="2"/>
  <c r="Q2896" i="2"/>
  <c r="R2896" i="2" s="1"/>
  <c r="O2896" i="2"/>
  <c r="P2896" i="2" s="1"/>
  <c r="J2896" i="2"/>
  <c r="Y2895" i="2"/>
  <c r="X2895" i="2"/>
  <c r="V2895" i="2"/>
  <c r="T2895" i="2"/>
  <c r="Q2895" i="2"/>
  <c r="R2895" i="2" s="1"/>
  <c r="O2895" i="2"/>
  <c r="P2895" i="2" s="1"/>
  <c r="J2895" i="2"/>
  <c r="Y2894" i="2"/>
  <c r="X2894" i="2"/>
  <c r="V2894" i="2"/>
  <c r="T2894" i="2"/>
  <c r="Q2894" i="2"/>
  <c r="R2894" i="2" s="1"/>
  <c r="O2894" i="2"/>
  <c r="P2894" i="2" s="1"/>
  <c r="J2894" i="2"/>
  <c r="Y2893" i="2"/>
  <c r="X2893" i="2"/>
  <c r="V2893" i="2"/>
  <c r="T2893" i="2"/>
  <c r="Q2893" i="2"/>
  <c r="R2893" i="2" s="1"/>
  <c r="O2893" i="2"/>
  <c r="P2893" i="2" s="1"/>
  <c r="J2893" i="2"/>
  <c r="Y2892" i="2"/>
  <c r="X2892" i="2"/>
  <c r="V2892" i="2"/>
  <c r="T2892" i="2"/>
  <c r="Q2892" i="2"/>
  <c r="R2892" i="2" s="1"/>
  <c r="O2892" i="2"/>
  <c r="P2892" i="2" s="1"/>
  <c r="J2892" i="2"/>
  <c r="Y2891" i="2"/>
  <c r="Z2891" i="2" s="1"/>
  <c r="X2891" i="2"/>
  <c r="V2891" i="2"/>
  <c r="T2891" i="2"/>
  <c r="Q2891" i="2"/>
  <c r="R2891" i="2" s="1"/>
  <c r="O2891" i="2"/>
  <c r="P2891" i="2" s="1"/>
  <c r="J2891" i="2"/>
  <c r="Y2890" i="2"/>
  <c r="X2890" i="2"/>
  <c r="V2890" i="2"/>
  <c r="T2890" i="2"/>
  <c r="Q2890" i="2"/>
  <c r="R2890" i="2" s="1"/>
  <c r="O2890" i="2"/>
  <c r="P2890" i="2" s="1"/>
  <c r="J2890" i="2"/>
  <c r="Y2889" i="2"/>
  <c r="X2889" i="2"/>
  <c r="V2889" i="2"/>
  <c r="T2889" i="2"/>
  <c r="Q2889" i="2"/>
  <c r="R2889" i="2" s="1"/>
  <c r="O2889" i="2"/>
  <c r="P2889" i="2" s="1"/>
  <c r="J2889" i="2"/>
  <c r="Y2888" i="2"/>
  <c r="X2888" i="2"/>
  <c r="V2888" i="2"/>
  <c r="T2888" i="2"/>
  <c r="Q2888" i="2"/>
  <c r="R2888" i="2" s="1"/>
  <c r="O2888" i="2"/>
  <c r="P2888" i="2" s="1"/>
  <c r="J2888" i="2"/>
  <c r="Y2887" i="2"/>
  <c r="X2887" i="2"/>
  <c r="V2887" i="2"/>
  <c r="T2887" i="2"/>
  <c r="Q2887" i="2"/>
  <c r="R2887" i="2" s="1"/>
  <c r="O2887" i="2"/>
  <c r="P2887" i="2" s="1"/>
  <c r="J2887" i="2"/>
  <c r="Y2886" i="2"/>
  <c r="X2886" i="2"/>
  <c r="V2886" i="2"/>
  <c r="T2886" i="2"/>
  <c r="Q2886" i="2"/>
  <c r="R2886" i="2" s="1"/>
  <c r="O2886" i="2"/>
  <c r="P2886" i="2" s="1"/>
  <c r="J2886" i="2"/>
  <c r="Y2885" i="2"/>
  <c r="X2885" i="2"/>
  <c r="V2885" i="2"/>
  <c r="T2885" i="2"/>
  <c r="Q2885" i="2"/>
  <c r="R2885" i="2" s="1"/>
  <c r="O2885" i="2"/>
  <c r="P2885" i="2" s="1"/>
  <c r="J2885" i="2"/>
  <c r="Y2884" i="2"/>
  <c r="X2884" i="2"/>
  <c r="V2884" i="2"/>
  <c r="T2884" i="2"/>
  <c r="Q2884" i="2"/>
  <c r="R2884" i="2" s="1"/>
  <c r="O2884" i="2"/>
  <c r="P2884" i="2" s="1"/>
  <c r="J2884" i="2"/>
  <c r="Y2883" i="2"/>
  <c r="Z2883" i="2" s="1"/>
  <c r="X2883" i="2"/>
  <c r="V2883" i="2"/>
  <c r="T2883" i="2"/>
  <c r="Q2883" i="2"/>
  <c r="R2883" i="2" s="1"/>
  <c r="O2883" i="2"/>
  <c r="P2883" i="2" s="1"/>
  <c r="J2883" i="2"/>
  <c r="Y2882" i="2"/>
  <c r="X2882" i="2"/>
  <c r="V2882" i="2"/>
  <c r="T2882" i="2"/>
  <c r="Q2882" i="2"/>
  <c r="R2882" i="2" s="1"/>
  <c r="O2882" i="2"/>
  <c r="P2882" i="2" s="1"/>
  <c r="J2882" i="2"/>
  <c r="Y2881" i="2"/>
  <c r="Z2881" i="2" s="1"/>
  <c r="X2881" i="2"/>
  <c r="V2881" i="2"/>
  <c r="T2881" i="2"/>
  <c r="Q2881" i="2"/>
  <c r="R2881" i="2" s="1"/>
  <c r="O2881" i="2"/>
  <c r="P2881" i="2" s="1"/>
  <c r="J2881" i="2"/>
  <c r="Y2880" i="2"/>
  <c r="X2880" i="2"/>
  <c r="V2880" i="2"/>
  <c r="T2880" i="2"/>
  <c r="Q2880" i="2"/>
  <c r="R2880" i="2" s="1"/>
  <c r="O2880" i="2"/>
  <c r="P2880" i="2" s="1"/>
  <c r="J2880" i="2"/>
  <c r="Y2879" i="2"/>
  <c r="X2879" i="2"/>
  <c r="V2879" i="2"/>
  <c r="T2879" i="2"/>
  <c r="Q2879" i="2"/>
  <c r="R2879" i="2" s="1"/>
  <c r="O2879" i="2"/>
  <c r="P2879" i="2" s="1"/>
  <c r="J2879" i="2"/>
  <c r="Y2878" i="2"/>
  <c r="Z2878" i="2" s="1"/>
  <c r="X2878" i="2"/>
  <c r="V2878" i="2"/>
  <c r="T2878" i="2"/>
  <c r="Q2878" i="2"/>
  <c r="R2878" i="2" s="1"/>
  <c r="O2878" i="2"/>
  <c r="P2878" i="2" s="1"/>
  <c r="J2878" i="2"/>
  <c r="Y2877" i="2"/>
  <c r="X2877" i="2"/>
  <c r="V2877" i="2"/>
  <c r="T2877" i="2"/>
  <c r="Q2877" i="2"/>
  <c r="R2877" i="2" s="1"/>
  <c r="O2877" i="2"/>
  <c r="P2877" i="2" s="1"/>
  <c r="J2877" i="2"/>
  <c r="Y2876" i="2"/>
  <c r="X2876" i="2"/>
  <c r="V2876" i="2"/>
  <c r="T2876" i="2"/>
  <c r="Q2876" i="2"/>
  <c r="R2876" i="2" s="1"/>
  <c r="O2876" i="2"/>
  <c r="P2876" i="2" s="1"/>
  <c r="J2876" i="2"/>
  <c r="Y2875" i="2"/>
  <c r="Z2875" i="2" s="1"/>
  <c r="X2875" i="2"/>
  <c r="V2875" i="2"/>
  <c r="T2875" i="2"/>
  <c r="Q2875" i="2"/>
  <c r="R2875" i="2" s="1"/>
  <c r="O2875" i="2"/>
  <c r="P2875" i="2" s="1"/>
  <c r="J2875" i="2"/>
  <c r="Y2874" i="2"/>
  <c r="X2874" i="2"/>
  <c r="V2874" i="2"/>
  <c r="T2874" i="2"/>
  <c r="Q2874" i="2"/>
  <c r="R2874" i="2" s="1"/>
  <c r="O2874" i="2"/>
  <c r="P2874" i="2" s="1"/>
  <c r="J2874" i="2"/>
  <c r="Y2873" i="2"/>
  <c r="X2873" i="2"/>
  <c r="V2873" i="2"/>
  <c r="T2873" i="2"/>
  <c r="Q2873" i="2"/>
  <c r="R2873" i="2" s="1"/>
  <c r="O2873" i="2"/>
  <c r="P2873" i="2" s="1"/>
  <c r="J2873" i="2"/>
  <c r="Y2872" i="2"/>
  <c r="Z2872" i="2" s="1"/>
  <c r="X2872" i="2"/>
  <c r="V2872" i="2"/>
  <c r="T2872" i="2"/>
  <c r="Q2872" i="2"/>
  <c r="R2872" i="2" s="1"/>
  <c r="O2872" i="2"/>
  <c r="P2872" i="2" s="1"/>
  <c r="J2872" i="2"/>
  <c r="Y2871" i="2"/>
  <c r="X2871" i="2"/>
  <c r="V2871" i="2"/>
  <c r="T2871" i="2"/>
  <c r="Q2871" i="2"/>
  <c r="R2871" i="2" s="1"/>
  <c r="O2871" i="2"/>
  <c r="P2871" i="2" s="1"/>
  <c r="J2871" i="2"/>
  <c r="Y2870" i="2"/>
  <c r="Z2870" i="2" s="1"/>
  <c r="X2870" i="2"/>
  <c r="V2870" i="2"/>
  <c r="T2870" i="2"/>
  <c r="Q2870" i="2"/>
  <c r="R2870" i="2" s="1"/>
  <c r="O2870" i="2"/>
  <c r="P2870" i="2" s="1"/>
  <c r="J2870" i="2"/>
  <c r="Y2869" i="2"/>
  <c r="Z2869" i="2" s="1"/>
  <c r="X2869" i="2"/>
  <c r="V2869" i="2"/>
  <c r="T2869" i="2"/>
  <c r="Q2869" i="2"/>
  <c r="R2869" i="2" s="1"/>
  <c r="O2869" i="2"/>
  <c r="P2869" i="2" s="1"/>
  <c r="J2869" i="2"/>
  <c r="Y2868" i="2"/>
  <c r="X2868" i="2"/>
  <c r="V2868" i="2"/>
  <c r="T2868" i="2"/>
  <c r="Q2868" i="2"/>
  <c r="R2868" i="2" s="1"/>
  <c r="O2868" i="2"/>
  <c r="P2868" i="2" s="1"/>
  <c r="J2868" i="2"/>
  <c r="Y2867" i="2"/>
  <c r="X2867" i="2"/>
  <c r="V2867" i="2"/>
  <c r="T2867" i="2"/>
  <c r="Q2867" i="2"/>
  <c r="R2867" i="2" s="1"/>
  <c r="O2867" i="2"/>
  <c r="P2867" i="2" s="1"/>
  <c r="J2867" i="2"/>
  <c r="Y2866" i="2"/>
  <c r="Z2866" i="2" s="1"/>
  <c r="X2866" i="2"/>
  <c r="V2866" i="2"/>
  <c r="T2866" i="2"/>
  <c r="Q2866" i="2"/>
  <c r="R2866" i="2" s="1"/>
  <c r="O2866" i="2"/>
  <c r="P2866" i="2" s="1"/>
  <c r="J2866" i="2"/>
  <c r="Y2865" i="2"/>
  <c r="X2865" i="2"/>
  <c r="V2865" i="2"/>
  <c r="T2865" i="2"/>
  <c r="Q2865" i="2"/>
  <c r="R2865" i="2" s="1"/>
  <c r="O2865" i="2"/>
  <c r="P2865" i="2" s="1"/>
  <c r="J2865" i="2"/>
  <c r="Y2864" i="2"/>
  <c r="Z2864" i="2" s="1"/>
  <c r="X2864" i="2"/>
  <c r="V2864" i="2"/>
  <c r="T2864" i="2"/>
  <c r="Q2864" i="2"/>
  <c r="R2864" i="2" s="1"/>
  <c r="O2864" i="2"/>
  <c r="P2864" i="2" s="1"/>
  <c r="J2864" i="2"/>
  <c r="Y2863" i="2"/>
  <c r="X2863" i="2"/>
  <c r="V2863" i="2"/>
  <c r="T2863" i="2"/>
  <c r="Q2863" i="2"/>
  <c r="R2863" i="2" s="1"/>
  <c r="O2863" i="2"/>
  <c r="P2863" i="2" s="1"/>
  <c r="J2863" i="2"/>
  <c r="Y2862" i="2"/>
  <c r="Z2862" i="2" s="1"/>
  <c r="X2862" i="2"/>
  <c r="V2862" i="2"/>
  <c r="T2862" i="2"/>
  <c r="Q2862" i="2"/>
  <c r="R2862" i="2" s="1"/>
  <c r="O2862" i="2"/>
  <c r="P2862" i="2" s="1"/>
  <c r="J2862" i="2"/>
  <c r="Y2861" i="2"/>
  <c r="Z2861" i="2" s="1"/>
  <c r="X2861" i="2"/>
  <c r="V2861" i="2"/>
  <c r="T2861" i="2"/>
  <c r="Q2861" i="2"/>
  <c r="R2861" i="2" s="1"/>
  <c r="O2861" i="2"/>
  <c r="P2861" i="2" s="1"/>
  <c r="J2861" i="2"/>
  <c r="Y2860" i="2"/>
  <c r="X2860" i="2"/>
  <c r="V2860" i="2"/>
  <c r="T2860" i="2"/>
  <c r="Q2860" i="2"/>
  <c r="R2860" i="2" s="1"/>
  <c r="O2860" i="2"/>
  <c r="P2860" i="2" s="1"/>
  <c r="J2860" i="2"/>
  <c r="Y2859" i="2"/>
  <c r="Z2859" i="2" s="1"/>
  <c r="X2859" i="2"/>
  <c r="V2859" i="2"/>
  <c r="T2859" i="2"/>
  <c r="Q2859" i="2"/>
  <c r="R2859" i="2" s="1"/>
  <c r="O2859" i="2"/>
  <c r="P2859" i="2" s="1"/>
  <c r="J2859" i="2"/>
  <c r="Y2858" i="2"/>
  <c r="X2858" i="2"/>
  <c r="V2858" i="2"/>
  <c r="T2858" i="2"/>
  <c r="Q2858" i="2"/>
  <c r="R2858" i="2" s="1"/>
  <c r="O2858" i="2"/>
  <c r="P2858" i="2" s="1"/>
  <c r="J2858" i="2"/>
  <c r="Y2857" i="2"/>
  <c r="Z2857" i="2" s="1"/>
  <c r="X2857" i="2"/>
  <c r="V2857" i="2"/>
  <c r="T2857" i="2"/>
  <c r="Q2857" i="2"/>
  <c r="R2857" i="2" s="1"/>
  <c r="O2857" i="2"/>
  <c r="P2857" i="2" s="1"/>
  <c r="J2857" i="2"/>
  <c r="Y2856" i="2"/>
  <c r="Z2856" i="2" s="1"/>
  <c r="X2856" i="2"/>
  <c r="V2856" i="2"/>
  <c r="T2856" i="2"/>
  <c r="Q2856" i="2"/>
  <c r="R2856" i="2" s="1"/>
  <c r="O2856" i="2"/>
  <c r="P2856" i="2" s="1"/>
  <c r="J2856" i="2"/>
  <c r="Y2855" i="2"/>
  <c r="X2855" i="2"/>
  <c r="V2855" i="2"/>
  <c r="T2855" i="2"/>
  <c r="Q2855" i="2"/>
  <c r="R2855" i="2" s="1"/>
  <c r="O2855" i="2"/>
  <c r="P2855" i="2" s="1"/>
  <c r="J2855" i="2"/>
  <c r="Y2854" i="2"/>
  <c r="Z2854" i="2" s="1"/>
  <c r="X2854" i="2"/>
  <c r="V2854" i="2"/>
  <c r="T2854" i="2"/>
  <c r="Q2854" i="2"/>
  <c r="R2854" i="2" s="1"/>
  <c r="O2854" i="2"/>
  <c r="P2854" i="2" s="1"/>
  <c r="J2854" i="2"/>
  <c r="Y2853" i="2"/>
  <c r="Z2853" i="2" s="1"/>
  <c r="X2853" i="2"/>
  <c r="V2853" i="2"/>
  <c r="T2853" i="2"/>
  <c r="Q2853" i="2"/>
  <c r="R2853" i="2" s="1"/>
  <c r="O2853" i="2"/>
  <c r="P2853" i="2" s="1"/>
  <c r="J2853" i="2"/>
  <c r="Y2852" i="2"/>
  <c r="X2852" i="2"/>
  <c r="V2852" i="2"/>
  <c r="T2852" i="2"/>
  <c r="Q2852" i="2"/>
  <c r="R2852" i="2" s="1"/>
  <c r="O2852" i="2"/>
  <c r="P2852" i="2" s="1"/>
  <c r="J2852" i="2"/>
  <c r="Y2851" i="2"/>
  <c r="Z2851" i="2" s="1"/>
  <c r="X2851" i="2"/>
  <c r="V2851" i="2"/>
  <c r="T2851" i="2"/>
  <c r="Q2851" i="2"/>
  <c r="R2851" i="2" s="1"/>
  <c r="O2851" i="2"/>
  <c r="P2851" i="2" s="1"/>
  <c r="J2851" i="2"/>
  <c r="Y2850" i="2"/>
  <c r="Z2850" i="2" s="1"/>
  <c r="X2850" i="2"/>
  <c r="V2850" i="2"/>
  <c r="T2850" i="2"/>
  <c r="Q2850" i="2"/>
  <c r="R2850" i="2" s="1"/>
  <c r="O2850" i="2"/>
  <c r="P2850" i="2" s="1"/>
  <c r="J2850" i="2"/>
  <c r="Y2849" i="2"/>
  <c r="X2849" i="2"/>
  <c r="V2849" i="2"/>
  <c r="T2849" i="2"/>
  <c r="Q2849" i="2"/>
  <c r="R2849" i="2" s="1"/>
  <c r="O2849" i="2"/>
  <c r="P2849" i="2" s="1"/>
  <c r="J2849" i="2"/>
  <c r="Y2848" i="2"/>
  <c r="Z2848" i="2" s="1"/>
  <c r="X2848" i="2"/>
  <c r="V2848" i="2"/>
  <c r="T2848" i="2"/>
  <c r="Q2848" i="2"/>
  <c r="R2848" i="2" s="1"/>
  <c r="O2848" i="2"/>
  <c r="P2848" i="2" s="1"/>
  <c r="J2848" i="2"/>
  <c r="Y2847" i="2"/>
  <c r="Z2847" i="2" s="1"/>
  <c r="X2847" i="2"/>
  <c r="V2847" i="2"/>
  <c r="T2847" i="2"/>
  <c r="Q2847" i="2"/>
  <c r="R2847" i="2" s="1"/>
  <c r="O2847" i="2"/>
  <c r="P2847" i="2" s="1"/>
  <c r="J2847" i="2"/>
  <c r="Y2846" i="2"/>
  <c r="X2846" i="2"/>
  <c r="V2846" i="2"/>
  <c r="T2846" i="2"/>
  <c r="Q2846" i="2"/>
  <c r="R2846" i="2" s="1"/>
  <c r="O2846" i="2"/>
  <c r="P2846" i="2" s="1"/>
  <c r="J2846" i="2"/>
  <c r="Y2845" i="2"/>
  <c r="Z2845" i="2" s="1"/>
  <c r="X2845" i="2"/>
  <c r="V2845" i="2"/>
  <c r="T2845" i="2"/>
  <c r="Q2845" i="2"/>
  <c r="R2845" i="2" s="1"/>
  <c r="O2845" i="2"/>
  <c r="P2845" i="2" s="1"/>
  <c r="J2845" i="2"/>
  <c r="Y2844" i="2"/>
  <c r="Z2844" i="2" s="1"/>
  <c r="X2844" i="2"/>
  <c r="V2844" i="2"/>
  <c r="T2844" i="2"/>
  <c r="Q2844" i="2"/>
  <c r="R2844" i="2" s="1"/>
  <c r="O2844" i="2"/>
  <c r="P2844" i="2" s="1"/>
  <c r="J2844" i="2"/>
  <c r="Y2843" i="2"/>
  <c r="X2843" i="2"/>
  <c r="V2843" i="2"/>
  <c r="T2843" i="2"/>
  <c r="Q2843" i="2"/>
  <c r="R2843" i="2" s="1"/>
  <c r="O2843" i="2"/>
  <c r="P2843" i="2" s="1"/>
  <c r="J2843" i="2"/>
  <c r="Y2842" i="2"/>
  <c r="Z2842" i="2" s="1"/>
  <c r="X2842" i="2"/>
  <c r="V2842" i="2"/>
  <c r="T2842" i="2"/>
  <c r="Q2842" i="2"/>
  <c r="R2842" i="2" s="1"/>
  <c r="O2842" i="2"/>
  <c r="P2842" i="2" s="1"/>
  <c r="J2842" i="2"/>
  <c r="Y2841" i="2"/>
  <c r="Z2841" i="2" s="1"/>
  <c r="X2841" i="2"/>
  <c r="V2841" i="2"/>
  <c r="T2841" i="2"/>
  <c r="Q2841" i="2"/>
  <c r="R2841" i="2" s="1"/>
  <c r="O2841" i="2"/>
  <c r="P2841" i="2" s="1"/>
  <c r="J2841" i="2"/>
  <c r="Y2840" i="2"/>
  <c r="X2840" i="2"/>
  <c r="V2840" i="2"/>
  <c r="T2840" i="2"/>
  <c r="Q2840" i="2"/>
  <c r="R2840" i="2" s="1"/>
  <c r="O2840" i="2"/>
  <c r="P2840" i="2" s="1"/>
  <c r="J2840" i="2"/>
  <c r="Y2839" i="2"/>
  <c r="Z2839" i="2" s="1"/>
  <c r="X2839" i="2"/>
  <c r="V2839" i="2"/>
  <c r="T2839" i="2"/>
  <c r="Q2839" i="2"/>
  <c r="R2839" i="2" s="1"/>
  <c r="O2839" i="2"/>
  <c r="P2839" i="2" s="1"/>
  <c r="J2839" i="2"/>
  <c r="Y2838" i="2"/>
  <c r="Z2838" i="2" s="1"/>
  <c r="X2838" i="2"/>
  <c r="V2838" i="2"/>
  <c r="T2838" i="2"/>
  <c r="Q2838" i="2"/>
  <c r="R2838" i="2" s="1"/>
  <c r="O2838" i="2"/>
  <c r="P2838" i="2" s="1"/>
  <c r="J2838" i="2"/>
  <c r="Y2837" i="2"/>
  <c r="X2837" i="2"/>
  <c r="V2837" i="2"/>
  <c r="T2837" i="2"/>
  <c r="Q2837" i="2"/>
  <c r="R2837" i="2" s="1"/>
  <c r="O2837" i="2"/>
  <c r="P2837" i="2" s="1"/>
  <c r="J2837" i="2"/>
  <c r="Y2836" i="2"/>
  <c r="Z2836" i="2" s="1"/>
  <c r="X2836" i="2"/>
  <c r="V2836" i="2"/>
  <c r="T2836" i="2"/>
  <c r="Q2836" i="2"/>
  <c r="R2836" i="2" s="1"/>
  <c r="O2836" i="2"/>
  <c r="P2836" i="2" s="1"/>
  <c r="J2836" i="2"/>
  <c r="Y2835" i="2"/>
  <c r="Z2835" i="2" s="1"/>
  <c r="X2835" i="2"/>
  <c r="V2835" i="2"/>
  <c r="T2835" i="2"/>
  <c r="Q2835" i="2"/>
  <c r="R2835" i="2" s="1"/>
  <c r="O2835" i="2"/>
  <c r="P2835" i="2" s="1"/>
  <c r="J2835" i="2"/>
  <c r="Y2834" i="2"/>
  <c r="X2834" i="2"/>
  <c r="V2834" i="2"/>
  <c r="T2834" i="2"/>
  <c r="Q2834" i="2"/>
  <c r="R2834" i="2" s="1"/>
  <c r="O2834" i="2"/>
  <c r="P2834" i="2" s="1"/>
  <c r="J2834" i="2"/>
  <c r="Y2833" i="2"/>
  <c r="Z2833" i="2" s="1"/>
  <c r="X2833" i="2"/>
  <c r="V2833" i="2"/>
  <c r="T2833" i="2"/>
  <c r="Q2833" i="2"/>
  <c r="R2833" i="2" s="1"/>
  <c r="O2833" i="2"/>
  <c r="P2833" i="2" s="1"/>
  <c r="J2833" i="2"/>
  <c r="Y2832" i="2"/>
  <c r="Z2832" i="2" s="1"/>
  <c r="X2832" i="2"/>
  <c r="V2832" i="2"/>
  <c r="T2832" i="2"/>
  <c r="Q2832" i="2"/>
  <c r="R2832" i="2" s="1"/>
  <c r="O2832" i="2"/>
  <c r="P2832" i="2" s="1"/>
  <c r="J2832" i="2"/>
  <c r="Y2831" i="2"/>
  <c r="X2831" i="2"/>
  <c r="V2831" i="2"/>
  <c r="T2831" i="2"/>
  <c r="Q2831" i="2"/>
  <c r="R2831" i="2" s="1"/>
  <c r="O2831" i="2"/>
  <c r="P2831" i="2" s="1"/>
  <c r="J2831" i="2"/>
  <c r="Y2830" i="2"/>
  <c r="Z2830" i="2" s="1"/>
  <c r="X2830" i="2"/>
  <c r="V2830" i="2"/>
  <c r="T2830" i="2"/>
  <c r="Q2830" i="2"/>
  <c r="R2830" i="2" s="1"/>
  <c r="O2830" i="2"/>
  <c r="P2830" i="2" s="1"/>
  <c r="J2830" i="2"/>
  <c r="Y2829" i="2"/>
  <c r="X2829" i="2"/>
  <c r="V2829" i="2"/>
  <c r="T2829" i="2"/>
  <c r="Q2829" i="2"/>
  <c r="R2829" i="2" s="1"/>
  <c r="O2829" i="2"/>
  <c r="P2829" i="2" s="1"/>
  <c r="J2829" i="2"/>
  <c r="Y2828" i="2"/>
  <c r="Z2828" i="2" s="1"/>
  <c r="X2828" i="2"/>
  <c r="V2828" i="2"/>
  <c r="T2828" i="2"/>
  <c r="Q2828" i="2"/>
  <c r="R2828" i="2" s="1"/>
  <c r="O2828" i="2"/>
  <c r="P2828" i="2" s="1"/>
  <c r="J2828" i="2"/>
  <c r="Y2827" i="2"/>
  <c r="X2827" i="2"/>
  <c r="V2827" i="2"/>
  <c r="T2827" i="2"/>
  <c r="Q2827" i="2"/>
  <c r="R2827" i="2" s="1"/>
  <c r="O2827" i="2"/>
  <c r="P2827" i="2" s="1"/>
  <c r="J2827" i="2"/>
  <c r="Y2826" i="2"/>
  <c r="X2826" i="2"/>
  <c r="V2826" i="2"/>
  <c r="T2826" i="2"/>
  <c r="Q2826" i="2"/>
  <c r="R2826" i="2" s="1"/>
  <c r="O2826" i="2"/>
  <c r="P2826" i="2" s="1"/>
  <c r="J2826" i="2"/>
  <c r="Y2825" i="2"/>
  <c r="Z2825" i="2" s="1"/>
  <c r="X2825" i="2"/>
  <c r="V2825" i="2"/>
  <c r="T2825" i="2"/>
  <c r="Q2825" i="2"/>
  <c r="R2825" i="2" s="1"/>
  <c r="O2825" i="2"/>
  <c r="P2825" i="2" s="1"/>
  <c r="J2825" i="2"/>
  <c r="Y2824" i="2"/>
  <c r="X2824" i="2"/>
  <c r="V2824" i="2"/>
  <c r="T2824" i="2"/>
  <c r="Q2824" i="2"/>
  <c r="R2824" i="2" s="1"/>
  <c r="O2824" i="2"/>
  <c r="P2824" i="2" s="1"/>
  <c r="J2824" i="2"/>
  <c r="Y2823" i="2"/>
  <c r="Z2823" i="2" s="1"/>
  <c r="X2823" i="2"/>
  <c r="V2823" i="2"/>
  <c r="T2823" i="2"/>
  <c r="Q2823" i="2"/>
  <c r="R2823" i="2" s="1"/>
  <c r="O2823" i="2"/>
  <c r="P2823" i="2" s="1"/>
  <c r="J2823" i="2"/>
  <c r="Y2822" i="2"/>
  <c r="Z2822" i="2" s="1"/>
  <c r="X2822" i="2"/>
  <c r="V2822" i="2"/>
  <c r="T2822" i="2"/>
  <c r="Q2822" i="2"/>
  <c r="R2822" i="2" s="1"/>
  <c r="O2822" i="2"/>
  <c r="P2822" i="2" s="1"/>
  <c r="J2822" i="2"/>
  <c r="Y2821" i="2"/>
  <c r="X2821" i="2"/>
  <c r="V2821" i="2"/>
  <c r="T2821" i="2"/>
  <c r="Q2821" i="2"/>
  <c r="R2821" i="2" s="1"/>
  <c r="O2821" i="2"/>
  <c r="P2821" i="2" s="1"/>
  <c r="J2821" i="2"/>
  <c r="Y2820" i="2"/>
  <c r="X2820" i="2"/>
  <c r="V2820" i="2"/>
  <c r="T2820" i="2"/>
  <c r="Q2820" i="2"/>
  <c r="R2820" i="2" s="1"/>
  <c r="O2820" i="2"/>
  <c r="P2820" i="2" s="1"/>
  <c r="J2820" i="2"/>
  <c r="Y2819" i="2"/>
  <c r="Z2819" i="2" s="1"/>
  <c r="X2819" i="2"/>
  <c r="V2819" i="2"/>
  <c r="T2819" i="2"/>
  <c r="Q2819" i="2"/>
  <c r="R2819" i="2" s="1"/>
  <c r="O2819" i="2"/>
  <c r="P2819" i="2" s="1"/>
  <c r="J2819" i="2"/>
  <c r="Y2818" i="2"/>
  <c r="X2818" i="2"/>
  <c r="V2818" i="2"/>
  <c r="T2818" i="2"/>
  <c r="Q2818" i="2"/>
  <c r="R2818" i="2" s="1"/>
  <c r="O2818" i="2"/>
  <c r="P2818" i="2" s="1"/>
  <c r="J2818" i="2"/>
  <c r="Y2817" i="2"/>
  <c r="Z2817" i="2" s="1"/>
  <c r="X2817" i="2"/>
  <c r="V2817" i="2"/>
  <c r="T2817" i="2"/>
  <c r="Q2817" i="2"/>
  <c r="R2817" i="2" s="1"/>
  <c r="O2817" i="2"/>
  <c r="P2817" i="2" s="1"/>
  <c r="J2817" i="2"/>
  <c r="Y2816" i="2"/>
  <c r="Z2816" i="2" s="1"/>
  <c r="X2816" i="2"/>
  <c r="V2816" i="2"/>
  <c r="T2816" i="2"/>
  <c r="Q2816" i="2"/>
  <c r="R2816" i="2" s="1"/>
  <c r="O2816" i="2"/>
  <c r="P2816" i="2" s="1"/>
  <c r="J2816" i="2"/>
  <c r="Y2815" i="2"/>
  <c r="X2815" i="2"/>
  <c r="V2815" i="2"/>
  <c r="T2815" i="2"/>
  <c r="Q2815" i="2"/>
  <c r="R2815" i="2" s="1"/>
  <c r="O2815" i="2"/>
  <c r="P2815" i="2" s="1"/>
  <c r="J2815" i="2"/>
  <c r="Y2814" i="2"/>
  <c r="X2814" i="2"/>
  <c r="V2814" i="2"/>
  <c r="T2814" i="2"/>
  <c r="Q2814" i="2"/>
  <c r="R2814" i="2" s="1"/>
  <c r="O2814" i="2"/>
  <c r="P2814" i="2" s="1"/>
  <c r="J2814" i="2"/>
  <c r="Y2813" i="2"/>
  <c r="Z2813" i="2" s="1"/>
  <c r="X2813" i="2"/>
  <c r="V2813" i="2"/>
  <c r="T2813" i="2"/>
  <c r="Q2813" i="2"/>
  <c r="R2813" i="2" s="1"/>
  <c r="O2813" i="2"/>
  <c r="P2813" i="2" s="1"/>
  <c r="J2813" i="2"/>
  <c r="Y2812" i="2"/>
  <c r="Z2812" i="2" s="1"/>
  <c r="X2812" i="2"/>
  <c r="V2812" i="2"/>
  <c r="T2812" i="2"/>
  <c r="Q2812" i="2"/>
  <c r="R2812" i="2" s="1"/>
  <c r="O2812" i="2"/>
  <c r="P2812" i="2" s="1"/>
  <c r="J2812" i="2"/>
  <c r="Y2811" i="2"/>
  <c r="X2811" i="2"/>
  <c r="V2811" i="2"/>
  <c r="T2811" i="2"/>
  <c r="Q2811" i="2"/>
  <c r="R2811" i="2" s="1"/>
  <c r="O2811" i="2"/>
  <c r="P2811" i="2" s="1"/>
  <c r="J2811" i="2"/>
  <c r="Y2810" i="2"/>
  <c r="Z2810" i="2" s="1"/>
  <c r="X2810" i="2"/>
  <c r="V2810" i="2"/>
  <c r="T2810" i="2"/>
  <c r="Q2810" i="2"/>
  <c r="R2810" i="2" s="1"/>
  <c r="O2810" i="2"/>
  <c r="P2810" i="2" s="1"/>
  <c r="J2810" i="2"/>
  <c r="Y2809" i="2"/>
  <c r="Z2809" i="2" s="1"/>
  <c r="X2809" i="2"/>
  <c r="V2809" i="2"/>
  <c r="T2809" i="2"/>
  <c r="Q2809" i="2"/>
  <c r="R2809" i="2" s="1"/>
  <c r="O2809" i="2"/>
  <c r="P2809" i="2" s="1"/>
  <c r="J2809" i="2"/>
  <c r="Y2808" i="2"/>
  <c r="X2808" i="2"/>
  <c r="V2808" i="2"/>
  <c r="T2808" i="2"/>
  <c r="Q2808" i="2"/>
  <c r="R2808" i="2" s="1"/>
  <c r="O2808" i="2"/>
  <c r="P2808" i="2" s="1"/>
  <c r="J2808" i="2"/>
  <c r="Y2807" i="2"/>
  <c r="Z2807" i="2" s="1"/>
  <c r="X2807" i="2"/>
  <c r="V2807" i="2"/>
  <c r="T2807" i="2"/>
  <c r="Q2807" i="2"/>
  <c r="R2807" i="2" s="1"/>
  <c r="O2807" i="2"/>
  <c r="P2807" i="2" s="1"/>
  <c r="J2807" i="2"/>
  <c r="Y2806" i="2"/>
  <c r="Z2806" i="2" s="1"/>
  <c r="X2806" i="2"/>
  <c r="V2806" i="2"/>
  <c r="T2806" i="2"/>
  <c r="Q2806" i="2"/>
  <c r="R2806" i="2" s="1"/>
  <c r="O2806" i="2"/>
  <c r="P2806" i="2" s="1"/>
  <c r="J2806" i="2"/>
  <c r="Y2805" i="2"/>
  <c r="X2805" i="2"/>
  <c r="V2805" i="2"/>
  <c r="T2805" i="2"/>
  <c r="Q2805" i="2"/>
  <c r="R2805" i="2" s="1"/>
  <c r="O2805" i="2"/>
  <c r="P2805" i="2" s="1"/>
  <c r="J2805" i="2"/>
  <c r="Y2804" i="2"/>
  <c r="X2804" i="2"/>
  <c r="V2804" i="2"/>
  <c r="T2804" i="2"/>
  <c r="Q2804" i="2"/>
  <c r="R2804" i="2" s="1"/>
  <c r="O2804" i="2"/>
  <c r="P2804" i="2" s="1"/>
  <c r="J2804" i="2"/>
  <c r="Y2803" i="2"/>
  <c r="Z2803" i="2" s="1"/>
  <c r="X2803" i="2"/>
  <c r="V2803" i="2"/>
  <c r="T2803" i="2"/>
  <c r="Q2803" i="2"/>
  <c r="R2803" i="2" s="1"/>
  <c r="O2803" i="2"/>
  <c r="P2803" i="2" s="1"/>
  <c r="J2803" i="2"/>
  <c r="Y2802" i="2"/>
  <c r="X2802" i="2"/>
  <c r="V2802" i="2"/>
  <c r="T2802" i="2"/>
  <c r="Q2802" i="2"/>
  <c r="R2802" i="2" s="1"/>
  <c r="O2802" i="2"/>
  <c r="P2802" i="2" s="1"/>
  <c r="J2802" i="2"/>
  <c r="Y2801" i="2"/>
  <c r="X2801" i="2"/>
  <c r="V2801" i="2"/>
  <c r="T2801" i="2"/>
  <c r="Q2801" i="2"/>
  <c r="R2801" i="2" s="1"/>
  <c r="O2801" i="2"/>
  <c r="P2801" i="2" s="1"/>
  <c r="J2801" i="2"/>
  <c r="Y2800" i="2"/>
  <c r="X2800" i="2"/>
  <c r="V2800" i="2"/>
  <c r="T2800" i="2"/>
  <c r="Q2800" i="2"/>
  <c r="R2800" i="2" s="1"/>
  <c r="O2800" i="2"/>
  <c r="P2800" i="2" s="1"/>
  <c r="J2800" i="2"/>
  <c r="Y2799" i="2"/>
  <c r="X2799" i="2"/>
  <c r="V2799" i="2"/>
  <c r="T2799" i="2"/>
  <c r="Q2799" i="2"/>
  <c r="R2799" i="2" s="1"/>
  <c r="O2799" i="2"/>
  <c r="P2799" i="2" s="1"/>
  <c r="J2799" i="2"/>
  <c r="Y2798" i="2"/>
  <c r="X2798" i="2"/>
  <c r="V2798" i="2"/>
  <c r="T2798" i="2"/>
  <c r="Q2798" i="2"/>
  <c r="R2798" i="2" s="1"/>
  <c r="O2798" i="2"/>
  <c r="P2798" i="2" s="1"/>
  <c r="J2798" i="2"/>
  <c r="Y2797" i="2"/>
  <c r="Z2797" i="2" s="1"/>
  <c r="X2797" i="2"/>
  <c r="V2797" i="2"/>
  <c r="T2797" i="2"/>
  <c r="Q2797" i="2"/>
  <c r="R2797" i="2" s="1"/>
  <c r="O2797" i="2"/>
  <c r="P2797" i="2" s="1"/>
  <c r="J2797" i="2"/>
  <c r="Y2796" i="2"/>
  <c r="X2796" i="2"/>
  <c r="V2796" i="2"/>
  <c r="T2796" i="2"/>
  <c r="Q2796" i="2"/>
  <c r="R2796" i="2" s="1"/>
  <c r="O2796" i="2"/>
  <c r="P2796" i="2" s="1"/>
  <c r="J2796" i="2"/>
  <c r="Y2795" i="2"/>
  <c r="X2795" i="2"/>
  <c r="V2795" i="2"/>
  <c r="T2795" i="2"/>
  <c r="Q2795" i="2"/>
  <c r="R2795" i="2" s="1"/>
  <c r="O2795" i="2"/>
  <c r="P2795" i="2" s="1"/>
  <c r="J2795" i="2"/>
  <c r="Y2794" i="2"/>
  <c r="Z2794" i="2" s="1"/>
  <c r="X2794" i="2"/>
  <c r="V2794" i="2"/>
  <c r="T2794" i="2"/>
  <c r="Q2794" i="2"/>
  <c r="R2794" i="2" s="1"/>
  <c r="O2794" i="2"/>
  <c r="P2794" i="2" s="1"/>
  <c r="J2794" i="2"/>
  <c r="Y2793" i="2"/>
  <c r="X2793" i="2"/>
  <c r="V2793" i="2"/>
  <c r="T2793" i="2"/>
  <c r="Q2793" i="2"/>
  <c r="R2793" i="2" s="1"/>
  <c r="O2793" i="2"/>
  <c r="P2793" i="2" s="1"/>
  <c r="J2793" i="2"/>
  <c r="Y2792" i="2"/>
  <c r="X2792" i="2"/>
  <c r="V2792" i="2"/>
  <c r="T2792" i="2"/>
  <c r="Q2792" i="2"/>
  <c r="R2792" i="2" s="1"/>
  <c r="O2792" i="2"/>
  <c r="P2792" i="2" s="1"/>
  <c r="J2792" i="2"/>
  <c r="Y2791" i="2"/>
  <c r="Z2791" i="2" s="1"/>
  <c r="X2791" i="2"/>
  <c r="V2791" i="2"/>
  <c r="T2791" i="2"/>
  <c r="Q2791" i="2"/>
  <c r="R2791" i="2" s="1"/>
  <c r="O2791" i="2"/>
  <c r="P2791" i="2" s="1"/>
  <c r="J2791" i="2"/>
  <c r="Y2790" i="2"/>
  <c r="X2790" i="2"/>
  <c r="V2790" i="2"/>
  <c r="T2790" i="2"/>
  <c r="Q2790" i="2"/>
  <c r="R2790" i="2" s="1"/>
  <c r="O2790" i="2"/>
  <c r="P2790" i="2" s="1"/>
  <c r="J2790" i="2"/>
  <c r="Y2789" i="2"/>
  <c r="X2789" i="2"/>
  <c r="V2789" i="2"/>
  <c r="T2789" i="2"/>
  <c r="Q2789" i="2"/>
  <c r="R2789" i="2" s="1"/>
  <c r="O2789" i="2"/>
  <c r="P2789" i="2" s="1"/>
  <c r="J2789" i="2"/>
  <c r="Y2788" i="2"/>
  <c r="Z2788" i="2" s="1"/>
  <c r="X2788" i="2"/>
  <c r="V2788" i="2"/>
  <c r="T2788" i="2"/>
  <c r="Q2788" i="2"/>
  <c r="R2788" i="2" s="1"/>
  <c r="O2788" i="2"/>
  <c r="P2788" i="2" s="1"/>
  <c r="J2788" i="2"/>
  <c r="Y2787" i="2"/>
  <c r="X2787" i="2"/>
  <c r="V2787" i="2"/>
  <c r="T2787" i="2"/>
  <c r="Q2787" i="2"/>
  <c r="R2787" i="2" s="1"/>
  <c r="O2787" i="2"/>
  <c r="P2787" i="2" s="1"/>
  <c r="J2787" i="2"/>
  <c r="Y2786" i="2"/>
  <c r="X2786" i="2"/>
  <c r="V2786" i="2"/>
  <c r="T2786" i="2"/>
  <c r="Q2786" i="2"/>
  <c r="R2786" i="2" s="1"/>
  <c r="O2786" i="2"/>
  <c r="P2786" i="2" s="1"/>
  <c r="J2786" i="2"/>
  <c r="Y2785" i="2"/>
  <c r="Z2785" i="2" s="1"/>
  <c r="X2785" i="2"/>
  <c r="V2785" i="2"/>
  <c r="T2785" i="2"/>
  <c r="Q2785" i="2"/>
  <c r="R2785" i="2" s="1"/>
  <c r="O2785" i="2"/>
  <c r="P2785" i="2" s="1"/>
  <c r="J2785" i="2"/>
  <c r="Y2784" i="2"/>
  <c r="X2784" i="2"/>
  <c r="V2784" i="2"/>
  <c r="T2784" i="2"/>
  <c r="Q2784" i="2"/>
  <c r="R2784" i="2" s="1"/>
  <c r="O2784" i="2"/>
  <c r="P2784" i="2" s="1"/>
  <c r="J2784" i="2"/>
  <c r="Y2783" i="2"/>
  <c r="Z2783" i="2" s="1"/>
  <c r="X2783" i="2"/>
  <c r="V2783" i="2"/>
  <c r="T2783" i="2"/>
  <c r="Q2783" i="2"/>
  <c r="R2783" i="2" s="1"/>
  <c r="O2783" i="2"/>
  <c r="P2783" i="2" s="1"/>
  <c r="J2783" i="2"/>
  <c r="Y2782" i="2"/>
  <c r="Z2782" i="2" s="1"/>
  <c r="X2782" i="2"/>
  <c r="V2782" i="2"/>
  <c r="T2782" i="2"/>
  <c r="Q2782" i="2"/>
  <c r="R2782" i="2" s="1"/>
  <c r="O2782" i="2"/>
  <c r="P2782" i="2" s="1"/>
  <c r="J2782" i="2"/>
  <c r="Y2781" i="2"/>
  <c r="X2781" i="2"/>
  <c r="V2781" i="2"/>
  <c r="T2781" i="2"/>
  <c r="Q2781" i="2"/>
  <c r="R2781" i="2" s="1"/>
  <c r="O2781" i="2"/>
  <c r="P2781" i="2" s="1"/>
  <c r="J2781" i="2"/>
  <c r="Y2780" i="2"/>
  <c r="X2780" i="2"/>
  <c r="V2780" i="2"/>
  <c r="T2780" i="2"/>
  <c r="Q2780" i="2"/>
  <c r="R2780" i="2" s="1"/>
  <c r="O2780" i="2"/>
  <c r="P2780" i="2" s="1"/>
  <c r="J2780" i="2"/>
  <c r="Y2779" i="2"/>
  <c r="Z2779" i="2" s="1"/>
  <c r="X2779" i="2"/>
  <c r="V2779" i="2"/>
  <c r="T2779" i="2"/>
  <c r="Q2779" i="2"/>
  <c r="R2779" i="2" s="1"/>
  <c r="O2779" i="2"/>
  <c r="P2779" i="2" s="1"/>
  <c r="J2779" i="2"/>
  <c r="Y2778" i="2"/>
  <c r="X2778" i="2"/>
  <c r="V2778" i="2"/>
  <c r="T2778" i="2"/>
  <c r="Q2778" i="2"/>
  <c r="R2778" i="2" s="1"/>
  <c r="O2778" i="2"/>
  <c r="P2778" i="2" s="1"/>
  <c r="J2778" i="2"/>
  <c r="Y2777" i="2"/>
  <c r="Z2777" i="2" s="1"/>
  <c r="X2777" i="2"/>
  <c r="V2777" i="2"/>
  <c r="T2777" i="2"/>
  <c r="Q2777" i="2"/>
  <c r="R2777" i="2" s="1"/>
  <c r="O2777" i="2"/>
  <c r="P2777" i="2" s="1"/>
  <c r="J2777" i="2"/>
  <c r="Y2776" i="2"/>
  <c r="X2776" i="2"/>
  <c r="V2776" i="2"/>
  <c r="T2776" i="2"/>
  <c r="Q2776" i="2"/>
  <c r="R2776" i="2" s="1"/>
  <c r="O2776" i="2"/>
  <c r="P2776" i="2" s="1"/>
  <c r="J2776" i="2"/>
  <c r="Y2775" i="2"/>
  <c r="Z2775" i="2" s="1"/>
  <c r="X2775" i="2"/>
  <c r="V2775" i="2"/>
  <c r="T2775" i="2"/>
  <c r="Q2775" i="2"/>
  <c r="R2775" i="2" s="1"/>
  <c r="O2775" i="2"/>
  <c r="P2775" i="2" s="1"/>
  <c r="J2775" i="2"/>
  <c r="Y2774" i="2"/>
  <c r="X2774" i="2"/>
  <c r="V2774" i="2"/>
  <c r="T2774" i="2"/>
  <c r="Q2774" i="2"/>
  <c r="R2774" i="2" s="1"/>
  <c r="O2774" i="2"/>
  <c r="P2774" i="2" s="1"/>
  <c r="J2774" i="2"/>
  <c r="Y2773" i="2"/>
  <c r="Z2773" i="2" s="1"/>
  <c r="X2773" i="2"/>
  <c r="V2773" i="2"/>
  <c r="T2773" i="2"/>
  <c r="Q2773" i="2"/>
  <c r="R2773" i="2" s="1"/>
  <c r="O2773" i="2"/>
  <c r="P2773" i="2" s="1"/>
  <c r="J2773" i="2"/>
  <c r="Y2772" i="2"/>
  <c r="Z2772" i="2" s="1"/>
  <c r="X2772" i="2"/>
  <c r="V2772" i="2"/>
  <c r="T2772" i="2"/>
  <c r="Q2772" i="2"/>
  <c r="R2772" i="2" s="1"/>
  <c r="O2772" i="2"/>
  <c r="P2772" i="2" s="1"/>
  <c r="J2772" i="2"/>
  <c r="Y2771" i="2"/>
  <c r="X2771" i="2"/>
  <c r="V2771" i="2"/>
  <c r="T2771" i="2"/>
  <c r="Q2771" i="2"/>
  <c r="R2771" i="2" s="1"/>
  <c r="O2771" i="2"/>
  <c r="P2771" i="2" s="1"/>
  <c r="J2771" i="2"/>
  <c r="Y2770" i="2"/>
  <c r="Z2770" i="2" s="1"/>
  <c r="X2770" i="2"/>
  <c r="V2770" i="2"/>
  <c r="T2770" i="2"/>
  <c r="Q2770" i="2"/>
  <c r="R2770" i="2" s="1"/>
  <c r="O2770" i="2"/>
  <c r="P2770" i="2" s="1"/>
  <c r="J2770" i="2"/>
  <c r="Y2769" i="2"/>
  <c r="Z2769" i="2" s="1"/>
  <c r="X2769" i="2"/>
  <c r="V2769" i="2"/>
  <c r="T2769" i="2"/>
  <c r="Q2769" i="2"/>
  <c r="R2769" i="2" s="1"/>
  <c r="O2769" i="2"/>
  <c r="P2769" i="2" s="1"/>
  <c r="J2769" i="2"/>
  <c r="Y2768" i="2"/>
  <c r="X2768" i="2"/>
  <c r="V2768" i="2"/>
  <c r="T2768" i="2"/>
  <c r="Q2768" i="2"/>
  <c r="R2768" i="2" s="1"/>
  <c r="O2768" i="2"/>
  <c r="P2768" i="2" s="1"/>
  <c r="J2768" i="2"/>
  <c r="Y2767" i="2"/>
  <c r="Z2767" i="2" s="1"/>
  <c r="X2767" i="2"/>
  <c r="V2767" i="2"/>
  <c r="T2767" i="2"/>
  <c r="Q2767" i="2"/>
  <c r="R2767" i="2" s="1"/>
  <c r="O2767" i="2"/>
  <c r="P2767" i="2" s="1"/>
  <c r="J2767" i="2"/>
  <c r="Y2766" i="2"/>
  <c r="Z2766" i="2" s="1"/>
  <c r="X2766" i="2"/>
  <c r="V2766" i="2"/>
  <c r="T2766" i="2"/>
  <c r="Q2766" i="2"/>
  <c r="R2766" i="2" s="1"/>
  <c r="O2766" i="2"/>
  <c r="P2766" i="2" s="1"/>
  <c r="J2766" i="2"/>
  <c r="Y2765" i="2"/>
  <c r="X2765" i="2"/>
  <c r="V2765" i="2"/>
  <c r="T2765" i="2"/>
  <c r="Q2765" i="2"/>
  <c r="R2765" i="2" s="1"/>
  <c r="O2765" i="2"/>
  <c r="P2765" i="2" s="1"/>
  <c r="J2765" i="2"/>
  <c r="Y2764" i="2"/>
  <c r="Z2764" i="2" s="1"/>
  <c r="X2764" i="2"/>
  <c r="V2764" i="2"/>
  <c r="T2764" i="2"/>
  <c r="Q2764" i="2"/>
  <c r="R2764" i="2" s="1"/>
  <c r="O2764" i="2"/>
  <c r="P2764" i="2" s="1"/>
  <c r="J2764" i="2"/>
  <c r="Z2763" i="2"/>
  <c r="X2763" i="2"/>
  <c r="V2763" i="2"/>
  <c r="T2763" i="2"/>
  <c r="R2763" i="2"/>
  <c r="P2763" i="2"/>
  <c r="J2763" i="2"/>
  <c r="Y2762" i="2"/>
  <c r="X2762" i="2"/>
  <c r="V2762" i="2"/>
  <c r="T2762" i="2"/>
  <c r="Q2762" i="2"/>
  <c r="R2762" i="2" s="1"/>
  <c r="O2762" i="2"/>
  <c r="P2762" i="2" s="1"/>
  <c r="J2762" i="2"/>
  <c r="Z2761" i="2"/>
  <c r="X2761" i="2"/>
  <c r="V2761" i="2"/>
  <c r="T2761" i="2"/>
  <c r="R2761" i="2"/>
  <c r="P2761" i="2"/>
  <c r="J2761" i="2"/>
  <c r="Y2760" i="2"/>
  <c r="Z2760" i="2" s="1"/>
  <c r="X2760" i="2"/>
  <c r="V2760" i="2"/>
  <c r="T2760" i="2"/>
  <c r="Q2760" i="2"/>
  <c r="R2760" i="2" s="1"/>
  <c r="O2760" i="2"/>
  <c r="P2760" i="2" s="1"/>
  <c r="J2760" i="2"/>
  <c r="Y2759" i="2"/>
  <c r="X2759" i="2"/>
  <c r="V2759" i="2"/>
  <c r="T2759" i="2"/>
  <c r="Q2759" i="2"/>
  <c r="R2759" i="2" s="1"/>
  <c r="O2759" i="2"/>
  <c r="P2759" i="2" s="1"/>
  <c r="J2759" i="2"/>
  <c r="Y2758" i="2"/>
  <c r="Z2758" i="2" s="1"/>
  <c r="X2758" i="2"/>
  <c r="V2758" i="2"/>
  <c r="T2758" i="2"/>
  <c r="Q2758" i="2"/>
  <c r="R2758" i="2" s="1"/>
  <c r="O2758" i="2"/>
  <c r="P2758" i="2" s="1"/>
  <c r="J2758" i="2"/>
  <c r="Y2757" i="2"/>
  <c r="Z2757" i="2" s="1"/>
  <c r="X2757" i="2"/>
  <c r="V2757" i="2"/>
  <c r="T2757" i="2"/>
  <c r="Q2757" i="2"/>
  <c r="R2757" i="2" s="1"/>
  <c r="O2757" i="2"/>
  <c r="P2757" i="2" s="1"/>
  <c r="J2757" i="2"/>
  <c r="Y2756" i="2"/>
  <c r="X2756" i="2"/>
  <c r="V2756" i="2"/>
  <c r="T2756" i="2"/>
  <c r="Q2756" i="2"/>
  <c r="R2756" i="2" s="1"/>
  <c r="O2756" i="2"/>
  <c r="P2756" i="2" s="1"/>
  <c r="J2756" i="2"/>
  <c r="Y2755" i="2"/>
  <c r="Z2755" i="2" s="1"/>
  <c r="X2755" i="2"/>
  <c r="V2755" i="2"/>
  <c r="T2755" i="2"/>
  <c r="Q2755" i="2"/>
  <c r="R2755" i="2" s="1"/>
  <c r="O2755" i="2"/>
  <c r="P2755" i="2" s="1"/>
  <c r="J2755" i="2"/>
  <c r="Y2754" i="2"/>
  <c r="Z2754" i="2" s="1"/>
  <c r="X2754" i="2"/>
  <c r="V2754" i="2"/>
  <c r="T2754" i="2"/>
  <c r="Q2754" i="2"/>
  <c r="R2754" i="2" s="1"/>
  <c r="O2754" i="2"/>
  <c r="P2754" i="2" s="1"/>
  <c r="J2754" i="2"/>
  <c r="Y2753" i="2"/>
  <c r="X2753" i="2"/>
  <c r="V2753" i="2"/>
  <c r="T2753" i="2"/>
  <c r="Q2753" i="2"/>
  <c r="R2753" i="2" s="1"/>
  <c r="O2753" i="2"/>
  <c r="P2753" i="2" s="1"/>
  <c r="J2753" i="2"/>
  <c r="Y2752" i="2"/>
  <c r="Z2752" i="2" s="1"/>
  <c r="X2752" i="2"/>
  <c r="V2752" i="2"/>
  <c r="T2752" i="2"/>
  <c r="Q2752" i="2"/>
  <c r="R2752" i="2" s="1"/>
  <c r="O2752" i="2"/>
  <c r="P2752" i="2" s="1"/>
  <c r="J2752" i="2"/>
  <c r="Z2751" i="2"/>
  <c r="X2751" i="2"/>
  <c r="V2751" i="2"/>
  <c r="T2751" i="2"/>
  <c r="R2751" i="2"/>
  <c r="P2751" i="2"/>
  <c r="J2751" i="2"/>
  <c r="Y2750" i="2"/>
  <c r="X2750" i="2"/>
  <c r="V2750" i="2"/>
  <c r="T2750" i="2"/>
  <c r="Q2750" i="2"/>
  <c r="R2750" i="2" s="1"/>
  <c r="O2750" i="2"/>
  <c r="P2750" i="2" s="1"/>
  <c r="J2750" i="2"/>
  <c r="Y2749" i="2"/>
  <c r="Z2749" i="2" s="1"/>
  <c r="X2749" i="2"/>
  <c r="V2749" i="2"/>
  <c r="T2749" i="2"/>
  <c r="Q2749" i="2"/>
  <c r="R2749" i="2" s="1"/>
  <c r="O2749" i="2"/>
  <c r="P2749" i="2" s="1"/>
  <c r="J2749" i="2"/>
  <c r="Y2748" i="2"/>
  <c r="Z2748" i="2" s="1"/>
  <c r="X2748" i="2"/>
  <c r="V2748" i="2"/>
  <c r="T2748" i="2"/>
  <c r="Q2748" i="2"/>
  <c r="R2748" i="2" s="1"/>
  <c r="O2748" i="2"/>
  <c r="P2748" i="2" s="1"/>
  <c r="J2748" i="2"/>
  <c r="Y2747" i="2"/>
  <c r="X2747" i="2"/>
  <c r="V2747" i="2"/>
  <c r="T2747" i="2"/>
  <c r="Q2747" i="2"/>
  <c r="R2747" i="2" s="1"/>
  <c r="O2747" i="2"/>
  <c r="P2747" i="2" s="1"/>
  <c r="J2747" i="2"/>
  <c r="Y2746" i="2"/>
  <c r="Z2746" i="2" s="1"/>
  <c r="X2746" i="2"/>
  <c r="V2746" i="2"/>
  <c r="T2746" i="2"/>
  <c r="Q2746" i="2"/>
  <c r="R2746" i="2" s="1"/>
  <c r="O2746" i="2"/>
  <c r="P2746" i="2" s="1"/>
  <c r="J2746" i="2"/>
  <c r="Y2745" i="2"/>
  <c r="X2745" i="2"/>
  <c r="V2745" i="2"/>
  <c r="T2745" i="2"/>
  <c r="Q2745" i="2"/>
  <c r="R2745" i="2" s="1"/>
  <c r="O2745" i="2"/>
  <c r="P2745" i="2" s="1"/>
  <c r="J2745" i="2"/>
  <c r="Z2744" i="2"/>
  <c r="X2744" i="2"/>
  <c r="V2744" i="2"/>
  <c r="T2744" i="2"/>
  <c r="R2744" i="2"/>
  <c r="P2744" i="2"/>
  <c r="J2744" i="2"/>
  <c r="Y2743" i="2"/>
  <c r="Z2743" i="2" s="1"/>
  <c r="X2743" i="2"/>
  <c r="V2743" i="2"/>
  <c r="T2743" i="2"/>
  <c r="Q2743" i="2"/>
  <c r="R2743" i="2" s="1"/>
  <c r="O2743" i="2"/>
  <c r="P2743" i="2" s="1"/>
  <c r="J2743" i="2"/>
  <c r="Y2742" i="2"/>
  <c r="Z2742" i="2" s="1"/>
  <c r="X2742" i="2"/>
  <c r="V2742" i="2"/>
  <c r="T2742" i="2"/>
  <c r="Q2742" i="2"/>
  <c r="R2742" i="2" s="1"/>
  <c r="O2742" i="2"/>
  <c r="P2742" i="2" s="1"/>
  <c r="J2742" i="2"/>
  <c r="Y2741" i="2"/>
  <c r="X2741" i="2"/>
  <c r="V2741" i="2"/>
  <c r="T2741" i="2"/>
  <c r="Q2741" i="2"/>
  <c r="R2741" i="2" s="1"/>
  <c r="O2741" i="2"/>
  <c r="P2741" i="2" s="1"/>
  <c r="J2741" i="2"/>
  <c r="Y2740" i="2"/>
  <c r="Z2740" i="2" s="1"/>
  <c r="X2740" i="2"/>
  <c r="V2740" i="2"/>
  <c r="T2740" i="2"/>
  <c r="Q2740" i="2"/>
  <c r="R2740" i="2" s="1"/>
  <c r="O2740" i="2"/>
  <c r="P2740" i="2" s="1"/>
  <c r="J2740" i="2"/>
  <c r="Y2739" i="2"/>
  <c r="Z2739" i="2" s="1"/>
  <c r="X2739" i="2"/>
  <c r="V2739" i="2"/>
  <c r="T2739" i="2"/>
  <c r="Q2739" i="2"/>
  <c r="R2739" i="2" s="1"/>
  <c r="O2739" i="2"/>
  <c r="P2739" i="2" s="1"/>
  <c r="J2739" i="2"/>
  <c r="Y2738" i="2"/>
  <c r="X2738" i="2"/>
  <c r="V2738" i="2"/>
  <c r="T2738" i="2"/>
  <c r="Q2738" i="2"/>
  <c r="R2738" i="2" s="1"/>
  <c r="O2738" i="2"/>
  <c r="P2738" i="2" s="1"/>
  <c r="J2738" i="2"/>
  <c r="Y2737" i="2"/>
  <c r="Z2737" i="2" s="1"/>
  <c r="X2737" i="2"/>
  <c r="V2737" i="2"/>
  <c r="T2737" i="2"/>
  <c r="Q2737" i="2"/>
  <c r="R2737" i="2" s="1"/>
  <c r="O2737" i="2"/>
  <c r="P2737" i="2" s="1"/>
  <c r="J2737" i="2"/>
  <c r="Y2736" i="2"/>
  <c r="X2736" i="2"/>
  <c r="V2736" i="2"/>
  <c r="T2736" i="2"/>
  <c r="Q2736" i="2"/>
  <c r="R2736" i="2" s="1"/>
  <c r="O2736" i="2"/>
  <c r="P2736" i="2" s="1"/>
  <c r="J2736" i="2"/>
  <c r="Y2735" i="2"/>
  <c r="Z2735" i="2" s="1"/>
  <c r="X2735" i="2"/>
  <c r="V2735" i="2"/>
  <c r="T2735" i="2"/>
  <c r="Q2735" i="2"/>
  <c r="R2735" i="2" s="1"/>
  <c r="O2735" i="2"/>
  <c r="P2735" i="2" s="1"/>
  <c r="J2735" i="2"/>
  <c r="Y2734" i="2"/>
  <c r="Z2734" i="2" s="1"/>
  <c r="X2734" i="2"/>
  <c r="V2734" i="2"/>
  <c r="T2734" i="2"/>
  <c r="Q2734" i="2"/>
  <c r="R2734" i="2" s="1"/>
  <c r="O2734" i="2"/>
  <c r="P2734" i="2" s="1"/>
  <c r="J2734" i="2"/>
  <c r="Y2733" i="2"/>
  <c r="X2733" i="2"/>
  <c r="V2733" i="2"/>
  <c r="T2733" i="2"/>
  <c r="Q2733" i="2"/>
  <c r="R2733" i="2" s="1"/>
  <c r="O2733" i="2"/>
  <c r="P2733" i="2" s="1"/>
  <c r="J2733" i="2"/>
  <c r="Y2732" i="2"/>
  <c r="Z2732" i="2" s="1"/>
  <c r="X2732" i="2"/>
  <c r="V2732" i="2"/>
  <c r="T2732" i="2"/>
  <c r="Q2732" i="2"/>
  <c r="R2732" i="2" s="1"/>
  <c r="O2732" i="2"/>
  <c r="P2732" i="2" s="1"/>
  <c r="J2732" i="2"/>
  <c r="Y2731" i="2"/>
  <c r="Z2731" i="2" s="1"/>
  <c r="X2731" i="2"/>
  <c r="V2731" i="2"/>
  <c r="T2731" i="2"/>
  <c r="Q2731" i="2"/>
  <c r="R2731" i="2" s="1"/>
  <c r="O2731" i="2"/>
  <c r="P2731" i="2" s="1"/>
  <c r="J2731" i="2"/>
  <c r="Y2730" i="2"/>
  <c r="X2730" i="2"/>
  <c r="V2730" i="2"/>
  <c r="T2730" i="2"/>
  <c r="Q2730" i="2"/>
  <c r="R2730" i="2" s="1"/>
  <c r="O2730" i="2"/>
  <c r="P2730" i="2" s="1"/>
  <c r="J2730" i="2"/>
  <c r="Y2729" i="2"/>
  <c r="Z2729" i="2" s="1"/>
  <c r="X2729" i="2"/>
  <c r="V2729" i="2"/>
  <c r="T2729" i="2"/>
  <c r="Q2729" i="2"/>
  <c r="R2729" i="2" s="1"/>
  <c r="O2729" i="2"/>
  <c r="P2729" i="2" s="1"/>
  <c r="J2729" i="2"/>
  <c r="Y2728" i="2"/>
  <c r="Z2728" i="2" s="1"/>
  <c r="X2728" i="2"/>
  <c r="V2728" i="2"/>
  <c r="T2728" i="2"/>
  <c r="Q2728" i="2"/>
  <c r="R2728" i="2" s="1"/>
  <c r="O2728" i="2"/>
  <c r="P2728" i="2" s="1"/>
  <c r="J2728" i="2"/>
  <c r="Y2727" i="2"/>
  <c r="X2727" i="2"/>
  <c r="V2727" i="2"/>
  <c r="T2727" i="2"/>
  <c r="Q2727" i="2"/>
  <c r="R2727" i="2" s="1"/>
  <c r="O2727" i="2"/>
  <c r="P2727" i="2" s="1"/>
  <c r="J2727" i="2"/>
  <c r="Y2726" i="2"/>
  <c r="Z2726" i="2" s="1"/>
  <c r="X2726" i="2"/>
  <c r="V2726" i="2"/>
  <c r="T2726" i="2"/>
  <c r="Q2726" i="2"/>
  <c r="R2726" i="2" s="1"/>
  <c r="O2726" i="2"/>
  <c r="P2726" i="2" s="1"/>
  <c r="J2726" i="2"/>
  <c r="Y2725" i="2"/>
  <c r="Z2725" i="2" s="1"/>
  <c r="X2725" i="2"/>
  <c r="V2725" i="2"/>
  <c r="T2725" i="2"/>
  <c r="Q2725" i="2"/>
  <c r="R2725" i="2" s="1"/>
  <c r="O2725" i="2"/>
  <c r="P2725" i="2" s="1"/>
  <c r="J2725" i="2"/>
  <c r="Y2724" i="2"/>
  <c r="X2724" i="2"/>
  <c r="V2724" i="2"/>
  <c r="T2724" i="2"/>
  <c r="Q2724" i="2"/>
  <c r="R2724" i="2" s="1"/>
  <c r="O2724" i="2"/>
  <c r="P2724" i="2" s="1"/>
  <c r="J2724" i="2"/>
  <c r="Y2723" i="2"/>
  <c r="X2723" i="2"/>
  <c r="V2723" i="2"/>
  <c r="T2723" i="2"/>
  <c r="Q2723" i="2"/>
  <c r="R2723" i="2" s="1"/>
  <c r="O2723" i="2"/>
  <c r="P2723" i="2" s="1"/>
  <c r="J2723" i="2"/>
  <c r="Y2722" i="2"/>
  <c r="X2722" i="2"/>
  <c r="V2722" i="2"/>
  <c r="T2722" i="2"/>
  <c r="Q2722" i="2"/>
  <c r="R2722" i="2" s="1"/>
  <c r="O2722" i="2"/>
  <c r="P2722" i="2" s="1"/>
  <c r="J2722" i="2"/>
  <c r="Y2721" i="2"/>
  <c r="Z2721" i="2" s="1"/>
  <c r="X2721" i="2"/>
  <c r="V2721" i="2"/>
  <c r="T2721" i="2"/>
  <c r="Q2721" i="2"/>
  <c r="R2721" i="2" s="1"/>
  <c r="O2721" i="2"/>
  <c r="P2721" i="2" s="1"/>
  <c r="J2721" i="2"/>
  <c r="Y2720" i="2"/>
  <c r="Z2720" i="2" s="1"/>
  <c r="X2720" i="2"/>
  <c r="V2720" i="2"/>
  <c r="T2720" i="2"/>
  <c r="Q2720" i="2"/>
  <c r="R2720" i="2" s="1"/>
  <c r="O2720" i="2"/>
  <c r="P2720" i="2" s="1"/>
  <c r="J2720" i="2"/>
  <c r="Y2719" i="2"/>
  <c r="X2719" i="2"/>
  <c r="V2719" i="2"/>
  <c r="T2719" i="2"/>
  <c r="Q2719" i="2"/>
  <c r="R2719" i="2" s="1"/>
  <c r="O2719" i="2"/>
  <c r="P2719" i="2" s="1"/>
  <c r="J2719" i="2"/>
  <c r="Y2718" i="2"/>
  <c r="Z2718" i="2" s="1"/>
  <c r="X2718" i="2"/>
  <c r="V2718" i="2"/>
  <c r="T2718" i="2"/>
  <c r="Q2718" i="2"/>
  <c r="R2718" i="2" s="1"/>
  <c r="O2718" i="2"/>
  <c r="P2718" i="2" s="1"/>
  <c r="J2718" i="2"/>
  <c r="Y2717" i="2"/>
  <c r="Z2717" i="2" s="1"/>
  <c r="X2717" i="2"/>
  <c r="V2717" i="2"/>
  <c r="T2717" i="2"/>
  <c r="Q2717" i="2"/>
  <c r="R2717" i="2" s="1"/>
  <c r="O2717" i="2"/>
  <c r="P2717" i="2" s="1"/>
  <c r="J2717" i="2"/>
  <c r="Y2716" i="2"/>
  <c r="X2716" i="2"/>
  <c r="V2716" i="2"/>
  <c r="T2716" i="2"/>
  <c r="Q2716" i="2"/>
  <c r="R2716" i="2" s="1"/>
  <c r="O2716" i="2"/>
  <c r="P2716" i="2" s="1"/>
  <c r="J2716" i="2"/>
  <c r="Y2715" i="2"/>
  <c r="Z2715" i="2" s="1"/>
  <c r="X2715" i="2"/>
  <c r="V2715" i="2"/>
  <c r="T2715" i="2"/>
  <c r="Q2715" i="2"/>
  <c r="R2715" i="2" s="1"/>
  <c r="O2715" i="2"/>
  <c r="P2715" i="2" s="1"/>
  <c r="J2715" i="2"/>
  <c r="Y2714" i="2"/>
  <c r="X2714" i="2"/>
  <c r="V2714" i="2"/>
  <c r="T2714" i="2"/>
  <c r="Q2714" i="2"/>
  <c r="R2714" i="2" s="1"/>
  <c r="O2714" i="2"/>
  <c r="P2714" i="2" s="1"/>
  <c r="J2714" i="2"/>
  <c r="Y2713" i="2"/>
  <c r="X2713" i="2"/>
  <c r="V2713" i="2"/>
  <c r="T2713" i="2"/>
  <c r="Q2713" i="2"/>
  <c r="R2713" i="2" s="1"/>
  <c r="O2713" i="2"/>
  <c r="P2713" i="2" s="1"/>
  <c r="J2713" i="2"/>
  <c r="Y2712" i="2"/>
  <c r="Z2712" i="2" s="1"/>
  <c r="X2712" i="2"/>
  <c r="V2712" i="2"/>
  <c r="T2712" i="2"/>
  <c r="Q2712" i="2"/>
  <c r="R2712" i="2" s="1"/>
  <c r="O2712" i="2"/>
  <c r="P2712" i="2" s="1"/>
  <c r="J2712" i="2"/>
  <c r="Z2711" i="2"/>
  <c r="X2711" i="2"/>
  <c r="V2711" i="2"/>
  <c r="T2711" i="2"/>
  <c r="R2711" i="2"/>
  <c r="P2711" i="2"/>
  <c r="J2711" i="2"/>
  <c r="Y2710" i="2"/>
  <c r="X2710" i="2"/>
  <c r="V2710" i="2"/>
  <c r="T2710" i="2"/>
  <c r="Q2710" i="2"/>
  <c r="R2710" i="2" s="1"/>
  <c r="O2710" i="2"/>
  <c r="P2710" i="2" s="1"/>
  <c r="J2710" i="2"/>
  <c r="Y2709" i="2"/>
  <c r="Z2709" i="2" s="1"/>
  <c r="X2709" i="2"/>
  <c r="V2709" i="2"/>
  <c r="T2709" i="2"/>
  <c r="Q2709" i="2"/>
  <c r="R2709" i="2" s="1"/>
  <c r="O2709" i="2"/>
  <c r="P2709" i="2" s="1"/>
  <c r="J2709" i="2"/>
  <c r="Y2708" i="2"/>
  <c r="Z2708" i="2" s="1"/>
  <c r="X2708" i="2"/>
  <c r="V2708" i="2"/>
  <c r="T2708" i="2"/>
  <c r="Q2708" i="2"/>
  <c r="R2708" i="2" s="1"/>
  <c r="O2708" i="2"/>
  <c r="P2708" i="2" s="1"/>
  <c r="J2708" i="2"/>
  <c r="Y2707" i="2"/>
  <c r="X2707" i="2"/>
  <c r="V2707" i="2"/>
  <c r="T2707" i="2"/>
  <c r="Q2707" i="2"/>
  <c r="R2707" i="2" s="1"/>
  <c r="O2707" i="2"/>
  <c r="P2707" i="2" s="1"/>
  <c r="J2707" i="2"/>
  <c r="Y2706" i="2"/>
  <c r="Z2706" i="2" s="1"/>
  <c r="X2706" i="2"/>
  <c r="V2706" i="2"/>
  <c r="T2706" i="2"/>
  <c r="Q2706" i="2"/>
  <c r="R2706" i="2" s="1"/>
  <c r="O2706" i="2"/>
  <c r="P2706" i="2" s="1"/>
  <c r="J2706" i="2"/>
  <c r="Y2705" i="2"/>
  <c r="X2705" i="2"/>
  <c r="V2705" i="2"/>
  <c r="T2705" i="2"/>
  <c r="Q2705" i="2"/>
  <c r="R2705" i="2" s="1"/>
  <c r="O2705" i="2"/>
  <c r="P2705" i="2" s="1"/>
  <c r="J2705" i="2"/>
  <c r="Y2704" i="2"/>
  <c r="Z2704" i="2" s="1"/>
  <c r="X2704" i="2"/>
  <c r="V2704" i="2"/>
  <c r="T2704" i="2"/>
  <c r="Q2704" i="2"/>
  <c r="R2704" i="2" s="1"/>
  <c r="O2704" i="2"/>
  <c r="P2704" i="2" s="1"/>
  <c r="J2704" i="2"/>
  <c r="Y2703" i="2"/>
  <c r="Z2703" i="2" s="1"/>
  <c r="X2703" i="2"/>
  <c r="V2703" i="2"/>
  <c r="T2703" i="2"/>
  <c r="Q2703" i="2"/>
  <c r="R2703" i="2" s="1"/>
  <c r="O2703" i="2"/>
  <c r="P2703" i="2" s="1"/>
  <c r="J2703" i="2"/>
  <c r="Y2702" i="2"/>
  <c r="X2702" i="2"/>
  <c r="V2702" i="2"/>
  <c r="T2702" i="2"/>
  <c r="Q2702" i="2"/>
  <c r="R2702" i="2" s="1"/>
  <c r="O2702" i="2"/>
  <c r="P2702" i="2" s="1"/>
  <c r="J2702" i="2"/>
  <c r="Y2701" i="2"/>
  <c r="Z2701" i="2" s="1"/>
  <c r="X2701" i="2"/>
  <c r="V2701" i="2"/>
  <c r="T2701" i="2"/>
  <c r="Q2701" i="2"/>
  <c r="R2701" i="2" s="1"/>
  <c r="O2701" i="2"/>
  <c r="P2701" i="2" s="1"/>
  <c r="J2701" i="2"/>
  <c r="Y2700" i="2"/>
  <c r="Z2700" i="2" s="1"/>
  <c r="X2700" i="2"/>
  <c r="V2700" i="2"/>
  <c r="T2700" i="2"/>
  <c r="Q2700" i="2"/>
  <c r="R2700" i="2" s="1"/>
  <c r="O2700" i="2"/>
  <c r="P2700" i="2" s="1"/>
  <c r="J2700" i="2"/>
  <c r="Y2699" i="2"/>
  <c r="X2699" i="2"/>
  <c r="V2699" i="2"/>
  <c r="T2699" i="2"/>
  <c r="Q2699" i="2"/>
  <c r="R2699" i="2" s="1"/>
  <c r="O2699" i="2"/>
  <c r="P2699" i="2" s="1"/>
  <c r="J2699" i="2"/>
  <c r="Y2698" i="2"/>
  <c r="Z2698" i="2" s="1"/>
  <c r="X2698" i="2"/>
  <c r="V2698" i="2"/>
  <c r="T2698" i="2"/>
  <c r="Q2698" i="2"/>
  <c r="R2698" i="2" s="1"/>
  <c r="O2698" i="2"/>
  <c r="P2698" i="2" s="1"/>
  <c r="J2698" i="2"/>
  <c r="Y2697" i="2"/>
  <c r="X2697" i="2"/>
  <c r="V2697" i="2"/>
  <c r="T2697" i="2"/>
  <c r="Q2697" i="2"/>
  <c r="R2697" i="2" s="1"/>
  <c r="O2697" i="2"/>
  <c r="P2697" i="2" s="1"/>
  <c r="J2697" i="2"/>
  <c r="Y2696" i="2"/>
  <c r="X2696" i="2"/>
  <c r="V2696" i="2"/>
  <c r="T2696" i="2"/>
  <c r="Q2696" i="2"/>
  <c r="R2696" i="2" s="1"/>
  <c r="O2696" i="2"/>
  <c r="P2696" i="2" s="1"/>
  <c r="J2696" i="2"/>
  <c r="Y2695" i="2"/>
  <c r="Z2695" i="2" s="1"/>
  <c r="X2695" i="2"/>
  <c r="V2695" i="2"/>
  <c r="T2695" i="2"/>
  <c r="Q2695" i="2"/>
  <c r="R2695" i="2" s="1"/>
  <c r="O2695" i="2"/>
  <c r="P2695" i="2" s="1"/>
  <c r="J2695" i="2"/>
  <c r="Y2694" i="2"/>
  <c r="Z2694" i="2" s="1"/>
  <c r="X2694" i="2"/>
  <c r="V2694" i="2"/>
  <c r="T2694" i="2"/>
  <c r="Q2694" i="2"/>
  <c r="R2694" i="2" s="1"/>
  <c r="O2694" i="2"/>
  <c r="P2694" i="2" s="1"/>
  <c r="J2694" i="2"/>
  <c r="Y2693" i="2"/>
  <c r="X2693" i="2"/>
  <c r="V2693" i="2"/>
  <c r="T2693" i="2"/>
  <c r="Q2693" i="2"/>
  <c r="R2693" i="2" s="1"/>
  <c r="O2693" i="2"/>
  <c r="P2693" i="2" s="1"/>
  <c r="J2693" i="2"/>
  <c r="Y2692" i="2"/>
  <c r="Z2692" i="2" s="1"/>
  <c r="X2692" i="2"/>
  <c r="V2692" i="2"/>
  <c r="T2692" i="2"/>
  <c r="Q2692" i="2"/>
  <c r="R2692" i="2" s="1"/>
  <c r="O2692" i="2"/>
  <c r="P2692" i="2" s="1"/>
  <c r="J2692" i="2"/>
  <c r="Y2691" i="2"/>
  <c r="X2691" i="2"/>
  <c r="V2691" i="2"/>
  <c r="T2691" i="2"/>
  <c r="Q2691" i="2"/>
  <c r="R2691" i="2" s="1"/>
  <c r="O2691" i="2"/>
  <c r="P2691" i="2" s="1"/>
  <c r="J2691" i="2"/>
  <c r="Y2690" i="2"/>
  <c r="Z2690" i="2" s="1"/>
  <c r="X2690" i="2"/>
  <c r="V2690" i="2"/>
  <c r="T2690" i="2"/>
  <c r="Q2690" i="2"/>
  <c r="R2690" i="2" s="1"/>
  <c r="O2690" i="2"/>
  <c r="P2690" i="2" s="1"/>
  <c r="J2690" i="2"/>
  <c r="Y2689" i="2"/>
  <c r="X2689" i="2"/>
  <c r="V2689" i="2"/>
  <c r="T2689" i="2"/>
  <c r="Q2689" i="2"/>
  <c r="R2689" i="2" s="1"/>
  <c r="O2689" i="2"/>
  <c r="P2689" i="2" s="1"/>
  <c r="J2689" i="2"/>
  <c r="Y2688" i="2"/>
  <c r="X2688" i="2"/>
  <c r="V2688" i="2"/>
  <c r="T2688" i="2"/>
  <c r="Q2688" i="2"/>
  <c r="R2688" i="2" s="1"/>
  <c r="O2688" i="2"/>
  <c r="P2688" i="2" s="1"/>
  <c r="J2688" i="2"/>
  <c r="Y2687" i="2"/>
  <c r="Z2687" i="2" s="1"/>
  <c r="X2687" i="2"/>
  <c r="V2687" i="2"/>
  <c r="T2687" i="2"/>
  <c r="Q2687" i="2"/>
  <c r="R2687" i="2" s="1"/>
  <c r="O2687" i="2"/>
  <c r="P2687" i="2" s="1"/>
  <c r="J2687" i="2"/>
  <c r="Y2686" i="2"/>
  <c r="Z2686" i="2" s="1"/>
  <c r="X2686" i="2"/>
  <c r="V2686" i="2"/>
  <c r="T2686" i="2"/>
  <c r="Q2686" i="2"/>
  <c r="R2686" i="2" s="1"/>
  <c r="O2686" i="2"/>
  <c r="P2686" i="2" s="1"/>
  <c r="J2686" i="2"/>
  <c r="Y2685" i="2"/>
  <c r="X2685" i="2"/>
  <c r="V2685" i="2"/>
  <c r="T2685" i="2"/>
  <c r="Q2685" i="2"/>
  <c r="R2685" i="2" s="1"/>
  <c r="O2685" i="2"/>
  <c r="P2685" i="2" s="1"/>
  <c r="J2685" i="2"/>
  <c r="Y2684" i="2"/>
  <c r="Z2684" i="2" s="1"/>
  <c r="X2684" i="2"/>
  <c r="V2684" i="2"/>
  <c r="T2684" i="2"/>
  <c r="Q2684" i="2"/>
  <c r="R2684" i="2" s="1"/>
  <c r="O2684" i="2"/>
  <c r="P2684" i="2" s="1"/>
  <c r="J2684" i="2"/>
  <c r="Y2683" i="2"/>
  <c r="Z2683" i="2" s="1"/>
  <c r="X2683" i="2"/>
  <c r="V2683" i="2"/>
  <c r="T2683" i="2"/>
  <c r="Q2683" i="2"/>
  <c r="R2683" i="2" s="1"/>
  <c r="O2683" i="2"/>
  <c r="P2683" i="2" s="1"/>
  <c r="J2683" i="2"/>
  <c r="Y2682" i="2"/>
  <c r="X2682" i="2"/>
  <c r="V2682" i="2"/>
  <c r="T2682" i="2"/>
  <c r="Q2682" i="2"/>
  <c r="R2682" i="2" s="1"/>
  <c r="O2682" i="2"/>
  <c r="P2682" i="2" s="1"/>
  <c r="J2682" i="2"/>
  <c r="Y2681" i="2"/>
  <c r="Z2681" i="2" s="1"/>
  <c r="X2681" i="2"/>
  <c r="V2681" i="2"/>
  <c r="T2681" i="2"/>
  <c r="Q2681" i="2"/>
  <c r="R2681" i="2" s="1"/>
  <c r="O2681" i="2"/>
  <c r="P2681" i="2" s="1"/>
  <c r="J2681" i="2"/>
  <c r="Y2680" i="2"/>
  <c r="Z2680" i="2" s="1"/>
  <c r="X2680" i="2"/>
  <c r="V2680" i="2"/>
  <c r="T2680" i="2"/>
  <c r="Q2680" i="2"/>
  <c r="R2680" i="2" s="1"/>
  <c r="O2680" i="2"/>
  <c r="P2680" i="2" s="1"/>
  <c r="J2680" i="2"/>
  <c r="Y2679" i="2"/>
  <c r="X2679" i="2"/>
  <c r="V2679" i="2"/>
  <c r="T2679" i="2"/>
  <c r="Q2679" i="2"/>
  <c r="R2679" i="2" s="1"/>
  <c r="O2679" i="2"/>
  <c r="P2679" i="2" s="1"/>
  <c r="J2679" i="2"/>
  <c r="Y2678" i="2"/>
  <c r="Z2678" i="2" s="1"/>
  <c r="X2678" i="2"/>
  <c r="V2678" i="2"/>
  <c r="T2678" i="2"/>
  <c r="Q2678" i="2"/>
  <c r="R2678" i="2" s="1"/>
  <c r="O2678" i="2"/>
  <c r="P2678" i="2" s="1"/>
  <c r="J2678" i="2"/>
  <c r="Y2677" i="2"/>
  <c r="Z2677" i="2" s="1"/>
  <c r="X2677" i="2"/>
  <c r="V2677" i="2"/>
  <c r="T2677" i="2"/>
  <c r="Q2677" i="2"/>
  <c r="R2677" i="2" s="1"/>
  <c r="O2677" i="2"/>
  <c r="P2677" i="2" s="1"/>
  <c r="J2677" i="2"/>
  <c r="Y2676" i="2"/>
  <c r="X2676" i="2"/>
  <c r="V2676" i="2"/>
  <c r="T2676" i="2"/>
  <c r="Q2676" i="2"/>
  <c r="R2676" i="2" s="1"/>
  <c r="O2676" i="2"/>
  <c r="P2676" i="2" s="1"/>
  <c r="J2676" i="2"/>
  <c r="Y2675" i="2"/>
  <c r="Z2675" i="2" s="1"/>
  <c r="X2675" i="2"/>
  <c r="V2675" i="2"/>
  <c r="T2675" i="2"/>
  <c r="Q2675" i="2"/>
  <c r="R2675" i="2" s="1"/>
  <c r="O2675" i="2"/>
  <c r="P2675" i="2" s="1"/>
  <c r="J2675" i="2"/>
  <c r="Y2674" i="2"/>
  <c r="Z2674" i="2" s="1"/>
  <c r="X2674" i="2"/>
  <c r="V2674" i="2"/>
  <c r="T2674" i="2"/>
  <c r="Q2674" i="2"/>
  <c r="R2674" i="2" s="1"/>
  <c r="O2674" i="2"/>
  <c r="P2674" i="2" s="1"/>
  <c r="J2674" i="2"/>
  <c r="Y2673" i="2"/>
  <c r="X2673" i="2"/>
  <c r="V2673" i="2"/>
  <c r="T2673" i="2"/>
  <c r="Q2673" i="2"/>
  <c r="R2673" i="2" s="1"/>
  <c r="O2673" i="2"/>
  <c r="P2673" i="2" s="1"/>
  <c r="J2673" i="2"/>
  <c r="Y2672" i="2"/>
  <c r="Z2672" i="2" s="1"/>
  <c r="X2672" i="2"/>
  <c r="V2672" i="2"/>
  <c r="T2672" i="2"/>
  <c r="Q2672" i="2"/>
  <c r="R2672" i="2" s="1"/>
  <c r="O2672" i="2"/>
  <c r="P2672" i="2" s="1"/>
  <c r="J2672" i="2"/>
  <c r="Y2671" i="2"/>
  <c r="X2671" i="2"/>
  <c r="V2671" i="2"/>
  <c r="T2671" i="2"/>
  <c r="Q2671" i="2"/>
  <c r="R2671" i="2" s="1"/>
  <c r="O2671" i="2"/>
  <c r="P2671" i="2" s="1"/>
  <c r="J2671" i="2"/>
  <c r="Y2670" i="2"/>
  <c r="X2670" i="2"/>
  <c r="V2670" i="2"/>
  <c r="T2670" i="2"/>
  <c r="Q2670" i="2"/>
  <c r="R2670" i="2" s="1"/>
  <c r="O2670" i="2"/>
  <c r="P2670" i="2" s="1"/>
  <c r="J2670" i="2"/>
  <c r="Y2669" i="2"/>
  <c r="Z2669" i="2" s="1"/>
  <c r="X2669" i="2"/>
  <c r="V2669" i="2"/>
  <c r="T2669" i="2"/>
  <c r="Q2669" i="2"/>
  <c r="R2669" i="2" s="1"/>
  <c r="O2669" i="2"/>
  <c r="P2669" i="2" s="1"/>
  <c r="J2669" i="2"/>
  <c r="Y2668" i="2"/>
  <c r="X2668" i="2"/>
  <c r="V2668" i="2"/>
  <c r="T2668" i="2"/>
  <c r="Q2668" i="2"/>
  <c r="R2668" i="2" s="1"/>
  <c r="O2668" i="2"/>
  <c r="P2668" i="2" s="1"/>
  <c r="J2668" i="2"/>
  <c r="Y2667" i="2"/>
  <c r="X2667" i="2"/>
  <c r="V2667" i="2"/>
  <c r="T2667" i="2"/>
  <c r="Q2667" i="2"/>
  <c r="R2667" i="2" s="1"/>
  <c r="O2667" i="2"/>
  <c r="P2667" i="2" s="1"/>
  <c r="J2667" i="2"/>
  <c r="Y2666" i="2"/>
  <c r="Z2666" i="2" s="1"/>
  <c r="X2666" i="2"/>
  <c r="V2666" i="2"/>
  <c r="T2666" i="2"/>
  <c r="Q2666" i="2"/>
  <c r="R2666" i="2" s="1"/>
  <c r="O2666" i="2"/>
  <c r="P2666" i="2" s="1"/>
  <c r="J2666" i="2"/>
  <c r="Y2665" i="2"/>
  <c r="X2665" i="2"/>
  <c r="V2665" i="2"/>
  <c r="T2665" i="2"/>
  <c r="Q2665" i="2"/>
  <c r="R2665" i="2" s="1"/>
  <c r="O2665" i="2"/>
  <c r="P2665" i="2" s="1"/>
  <c r="J2665" i="2"/>
  <c r="Y2664" i="2"/>
  <c r="X2664" i="2"/>
  <c r="V2664" i="2"/>
  <c r="T2664" i="2"/>
  <c r="Q2664" i="2"/>
  <c r="R2664" i="2" s="1"/>
  <c r="O2664" i="2"/>
  <c r="P2664" i="2" s="1"/>
  <c r="J2664" i="2"/>
  <c r="Y2663" i="2"/>
  <c r="Z2663" i="2" s="1"/>
  <c r="X2663" i="2"/>
  <c r="V2663" i="2"/>
  <c r="T2663" i="2"/>
  <c r="Q2663" i="2"/>
  <c r="R2663" i="2" s="1"/>
  <c r="O2663" i="2"/>
  <c r="P2663" i="2" s="1"/>
  <c r="J2663" i="2"/>
  <c r="Y2662" i="2"/>
  <c r="X2662" i="2"/>
  <c r="V2662" i="2"/>
  <c r="T2662" i="2"/>
  <c r="Q2662" i="2"/>
  <c r="R2662" i="2" s="1"/>
  <c r="O2662" i="2"/>
  <c r="P2662" i="2" s="1"/>
  <c r="J2662" i="2"/>
  <c r="Y2661" i="2"/>
  <c r="X2661" i="2"/>
  <c r="V2661" i="2"/>
  <c r="T2661" i="2"/>
  <c r="Q2661" i="2"/>
  <c r="R2661" i="2" s="1"/>
  <c r="O2661" i="2"/>
  <c r="P2661" i="2" s="1"/>
  <c r="J2661" i="2"/>
  <c r="Y2660" i="2"/>
  <c r="X2660" i="2"/>
  <c r="V2660" i="2"/>
  <c r="T2660" i="2"/>
  <c r="Q2660" i="2"/>
  <c r="R2660" i="2" s="1"/>
  <c r="O2660" i="2"/>
  <c r="P2660" i="2" s="1"/>
  <c r="J2660" i="2"/>
  <c r="Y2659" i="2"/>
  <c r="X2659" i="2"/>
  <c r="V2659" i="2"/>
  <c r="T2659" i="2"/>
  <c r="Q2659" i="2"/>
  <c r="R2659" i="2" s="1"/>
  <c r="O2659" i="2"/>
  <c r="P2659" i="2" s="1"/>
  <c r="J2659" i="2"/>
  <c r="Y2658" i="2"/>
  <c r="X2658" i="2"/>
  <c r="V2658" i="2"/>
  <c r="T2658" i="2"/>
  <c r="Q2658" i="2"/>
  <c r="R2658" i="2" s="1"/>
  <c r="O2658" i="2"/>
  <c r="P2658" i="2" s="1"/>
  <c r="J2658" i="2"/>
  <c r="Y2657" i="2"/>
  <c r="X2657" i="2"/>
  <c r="V2657" i="2"/>
  <c r="T2657" i="2"/>
  <c r="Q2657" i="2"/>
  <c r="R2657" i="2" s="1"/>
  <c r="O2657" i="2"/>
  <c r="P2657" i="2" s="1"/>
  <c r="J2657" i="2"/>
  <c r="Y2656" i="2"/>
  <c r="X2656" i="2"/>
  <c r="V2656" i="2"/>
  <c r="T2656" i="2"/>
  <c r="Q2656" i="2"/>
  <c r="R2656" i="2" s="1"/>
  <c r="O2656" i="2"/>
  <c r="P2656" i="2" s="1"/>
  <c r="J2656" i="2"/>
  <c r="Y2655" i="2"/>
  <c r="X2655" i="2"/>
  <c r="V2655" i="2"/>
  <c r="T2655" i="2"/>
  <c r="Q2655" i="2"/>
  <c r="R2655" i="2" s="1"/>
  <c r="O2655" i="2"/>
  <c r="P2655" i="2" s="1"/>
  <c r="J2655" i="2"/>
  <c r="Z2654" i="2"/>
  <c r="X2654" i="2"/>
  <c r="V2654" i="2"/>
  <c r="T2654" i="2"/>
  <c r="R2654" i="2"/>
  <c r="P2654" i="2"/>
  <c r="J2654" i="2"/>
  <c r="Y2653" i="2"/>
  <c r="X2653" i="2"/>
  <c r="V2653" i="2"/>
  <c r="T2653" i="2"/>
  <c r="Q2653" i="2"/>
  <c r="R2653" i="2" s="1"/>
  <c r="O2653" i="2"/>
  <c r="P2653" i="2" s="1"/>
  <c r="J2653" i="2"/>
  <c r="Y2652" i="2"/>
  <c r="X2652" i="2"/>
  <c r="V2652" i="2"/>
  <c r="T2652" i="2"/>
  <c r="Q2652" i="2"/>
  <c r="R2652" i="2" s="1"/>
  <c r="O2652" i="2"/>
  <c r="P2652" i="2" s="1"/>
  <c r="J2652" i="2"/>
  <c r="Y2651" i="2"/>
  <c r="X2651" i="2"/>
  <c r="V2651" i="2"/>
  <c r="T2651" i="2"/>
  <c r="Q2651" i="2"/>
  <c r="R2651" i="2" s="1"/>
  <c r="O2651" i="2"/>
  <c r="P2651" i="2" s="1"/>
  <c r="J2651" i="2"/>
  <c r="Y2650" i="2"/>
  <c r="X2650" i="2"/>
  <c r="V2650" i="2"/>
  <c r="T2650" i="2"/>
  <c r="Q2650" i="2"/>
  <c r="R2650" i="2" s="1"/>
  <c r="O2650" i="2"/>
  <c r="P2650" i="2" s="1"/>
  <c r="J2650" i="2"/>
  <c r="Y2649" i="2"/>
  <c r="X2649" i="2"/>
  <c r="V2649" i="2"/>
  <c r="T2649" i="2"/>
  <c r="Q2649" i="2"/>
  <c r="R2649" i="2" s="1"/>
  <c r="O2649" i="2"/>
  <c r="P2649" i="2" s="1"/>
  <c r="J2649" i="2"/>
  <c r="Y2648" i="2"/>
  <c r="X2648" i="2"/>
  <c r="V2648" i="2"/>
  <c r="T2648" i="2"/>
  <c r="Q2648" i="2"/>
  <c r="R2648" i="2" s="1"/>
  <c r="O2648" i="2"/>
  <c r="P2648" i="2" s="1"/>
  <c r="J2648" i="2"/>
  <c r="Y2647" i="2"/>
  <c r="X2647" i="2"/>
  <c r="V2647" i="2"/>
  <c r="T2647" i="2"/>
  <c r="Q2647" i="2"/>
  <c r="R2647" i="2" s="1"/>
  <c r="O2647" i="2"/>
  <c r="P2647" i="2" s="1"/>
  <c r="J2647" i="2"/>
  <c r="Y2646" i="2"/>
  <c r="X2646" i="2"/>
  <c r="V2646" i="2"/>
  <c r="T2646" i="2"/>
  <c r="Q2646" i="2"/>
  <c r="R2646" i="2" s="1"/>
  <c r="O2646" i="2"/>
  <c r="P2646" i="2" s="1"/>
  <c r="J2646" i="2"/>
  <c r="Y2645" i="2"/>
  <c r="X2645" i="2"/>
  <c r="V2645" i="2"/>
  <c r="T2645" i="2"/>
  <c r="Q2645" i="2"/>
  <c r="R2645" i="2" s="1"/>
  <c r="O2645" i="2"/>
  <c r="P2645" i="2" s="1"/>
  <c r="J2645" i="2"/>
  <c r="Y2644" i="2"/>
  <c r="X2644" i="2"/>
  <c r="V2644" i="2"/>
  <c r="T2644" i="2"/>
  <c r="Q2644" i="2"/>
  <c r="R2644" i="2" s="1"/>
  <c r="O2644" i="2"/>
  <c r="P2644" i="2" s="1"/>
  <c r="J2644" i="2"/>
  <c r="Y2643" i="2"/>
  <c r="X2643" i="2"/>
  <c r="V2643" i="2"/>
  <c r="T2643" i="2"/>
  <c r="Q2643" i="2"/>
  <c r="R2643" i="2" s="1"/>
  <c r="O2643" i="2"/>
  <c r="P2643" i="2" s="1"/>
  <c r="J2643" i="2"/>
  <c r="Y2642" i="2"/>
  <c r="X2642" i="2"/>
  <c r="V2642" i="2"/>
  <c r="T2642" i="2"/>
  <c r="Q2642" i="2"/>
  <c r="R2642" i="2" s="1"/>
  <c r="O2642" i="2"/>
  <c r="P2642" i="2" s="1"/>
  <c r="J2642" i="2"/>
  <c r="Y2641" i="2"/>
  <c r="X2641" i="2"/>
  <c r="V2641" i="2"/>
  <c r="T2641" i="2"/>
  <c r="Q2641" i="2"/>
  <c r="R2641" i="2" s="1"/>
  <c r="O2641" i="2"/>
  <c r="P2641" i="2" s="1"/>
  <c r="J2641" i="2"/>
  <c r="Y2640" i="2"/>
  <c r="X2640" i="2"/>
  <c r="V2640" i="2"/>
  <c r="T2640" i="2"/>
  <c r="Q2640" i="2"/>
  <c r="R2640" i="2" s="1"/>
  <c r="O2640" i="2"/>
  <c r="P2640" i="2" s="1"/>
  <c r="J2640" i="2"/>
  <c r="Y2639" i="2"/>
  <c r="X2639" i="2"/>
  <c r="V2639" i="2"/>
  <c r="T2639" i="2"/>
  <c r="Q2639" i="2"/>
  <c r="R2639" i="2" s="1"/>
  <c r="O2639" i="2"/>
  <c r="P2639" i="2" s="1"/>
  <c r="J2639" i="2"/>
  <c r="Y2638" i="2"/>
  <c r="X2638" i="2"/>
  <c r="V2638" i="2"/>
  <c r="T2638" i="2"/>
  <c r="Q2638" i="2"/>
  <c r="R2638" i="2" s="1"/>
  <c r="O2638" i="2"/>
  <c r="P2638" i="2" s="1"/>
  <c r="J2638" i="2"/>
  <c r="Y2637" i="2"/>
  <c r="X2637" i="2"/>
  <c r="V2637" i="2"/>
  <c r="T2637" i="2"/>
  <c r="Q2637" i="2"/>
  <c r="R2637" i="2" s="1"/>
  <c r="O2637" i="2"/>
  <c r="P2637" i="2" s="1"/>
  <c r="J2637" i="2"/>
  <c r="Y2636" i="2"/>
  <c r="X2636" i="2"/>
  <c r="V2636" i="2"/>
  <c r="T2636" i="2"/>
  <c r="Q2636" i="2"/>
  <c r="R2636" i="2" s="1"/>
  <c r="O2636" i="2"/>
  <c r="P2636" i="2" s="1"/>
  <c r="J2636" i="2"/>
  <c r="Y2635" i="2"/>
  <c r="X2635" i="2"/>
  <c r="V2635" i="2"/>
  <c r="T2635" i="2"/>
  <c r="Q2635" i="2"/>
  <c r="R2635" i="2" s="1"/>
  <c r="O2635" i="2"/>
  <c r="P2635" i="2" s="1"/>
  <c r="J2635" i="2"/>
  <c r="Z2634" i="2"/>
  <c r="X2634" i="2"/>
  <c r="V2634" i="2"/>
  <c r="T2634" i="2"/>
  <c r="R2634" i="2"/>
  <c r="P2634" i="2"/>
  <c r="J2634" i="2"/>
  <c r="Y2633" i="2"/>
  <c r="X2633" i="2"/>
  <c r="V2633" i="2"/>
  <c r="T2633" i="2"/>
  <c r="Q2633" i="2"/>
  <c r="R2633" i="2" s="1"/>
  <c r="O2633" i="2"/>
  <c r="P2633" i="2" s="1"/>
  <c r="J2633" i="2"/>
  <c r="Y2632" i="2"/>
  <c r="X2632" i="2"/>
  <c r="V2632" i="2"/>
  <c r="T2632" i="2"/>
  <c r="Q2632" i="2"/>
  <c r="R2632" i="2" s="1"/>
  <c r="O2632" i="2"/>
  <c r="P2632" i="2" s="1"/>
  <c r="J2632" i="2"/>
  <c r="Y2631" i="2"/>
  <c r="X2631" i="2"/>
  <c r="V2631" i="2"/>
  <c r="T2631" i="2"/>
  <c r="Q2631" i="2"/>
  <c r="R2631" i="2" s="1"/>
  <c r="O2631" i="2"/>
  <c r="P2631" i="2" s="1"/>
  <c r="J2631" i="2"/>
  <c r="Y2630" i="2"/>
  <c r="X2630" i="2"/>
  <c r="V2630" i="2"/>
  <c r="T2630" i="2"/>
  <c r="Q2630" i="2"/>
  <c r="R2630" i="2" s="1"/>
  <c r="O2630" i="2"/>
  <c r="P2630" i="2" s="1"/>
  <c r="J2630" i="2"/>
  <c r="Y2629" i="2"/>
  <c r="X2629" i="2"/>
  <c r="V2629" i="2"/>
  <c r="T2629" i="2"/>
  <c r="Q2629" i="2"/>
  <c r="R2629" i="2" s="1"/>
  <c r="O2629" i="2"/>
  <c r="P2629" i="2" s="1"/>
  <c r="J2629" i="2"/>
  <c r="Y2628" i="2"/>
  <c r="X2628" i="2"/>
  <c r="V2628" i="2"/>
  <c r="T2628" i="2"/>
  <c r="Q2628" i="2"/>
  <c r="R2628" i="2" s="1"/>
  <c r="O2628" i="2"/>
  <c r="P2628" i="2" s="1"/>
  <c r="J2628" i="2"/>
  <c r="Y2627" i="2"/>
  <c r="X2627" i="2"/>
  <c r="V2627" i="2"/>
  <c r="T2627" i="2"/>
  <c r="Q2627" i="2"/>
  <c r="R2627" i="2" s="1"/>
  <c r="O2627" i="2"/>
  <c r="P2627" i="2" s="1"/>
  <c r="J2627" i="2"/>
  <c r="Y2626" i="2"/>
  <c r="Z2626" i="2" s="1"/>
  <c r="X2626" i="2"/>
  <c r="V2626" i="2"/>
  <c r="T2626" i="2"/>
  <c r="Q2626" i="2"/>
  <c r="R2626" i="2" s="1"/>
  <c r="O2626" i="2"/>
  <c r="P2626" i="2" s="1"/>
  <c r="J2626" i="2"/>
  <c r="Y2625" i="2"/>
  <c r="X2625" i="2"/>
  <c r="V2625" i="2"/>
  <c r="T2625" i="2"/>
  <c r="Q2625" i="2"/>
  <c r="R2625" i="2" s="1"/>
  <c r="O2625" i="2"/>
  <c r="P2625" i="2" s="1"/>
  <c r="J2625" i="2"/>
  <c r="Y2624" i="2"/>
  <c r="X2624" i="2"/>
  <c r="V2624" i="2"/>
  <c r="T2624" i="2"/>
  <c r="Q2624" i="2"/>
  <c r="R2624" i="2" s="1"/>
  <c r="O2624" i="2"/>
  <c r="P2624" i="2" s="1"/>
  <c r="J2624" i="2"/>
  <c r="Y2623" i="2"/>
  <c r="Z2623" i="2" s="1"/>
  <c r="X2623" i="2"/>
  <c r="V2623" i="2"/>
  <c r="T2623" i="2"/>
  <c r="Q2623" i="2"/>
  <c r="R2623" i="2" s="1"/>
  <c r="O2623" i="2"/>
  <c r="P2623" i="2" s="1"/>
  <c r="J2623" i="2"/>
  <c r="Y2622" i="2"/>
  <c r="X2622" i="2"/>
  <c r="V2622" i="2"/>
  <c r="T2622" i="2"/>
  <c r="Q2622" i="2"/>
  <c r="R2622" i="2" s="1"/>
  <c r="O2622" i="2"/>
  <c r="P2622" i="2" s="1"/>
  <c r="J2622" i="2"/>
  <c r="Y2621" i="2"/>
  <c r="X2621" i="2"/>
  <c r="V2621" i="2"/>
  <c r="T2621" i="2"/>
  <c r="Q2621" i="2"/>
  <c r="R2621" i="2" s="1"/>
  <c r="O2621" i="2"/>
  <c r="P2621" i="2" s="1"/>
  <c r="J2621" i="2"/>
  <c r="Y2620" i="2"/>
  <c r="Z2620" i="2" s="1"/>
  <c r="X2620" i="2"/>
  <c r="V2620" i="2"/>
  <c r="T2620" i="2"/>
  <c r="Q2620" i="2"/>
  <c r="R2620" i="2" s="1"/>
  <c r="O2620" i="2"/>
  <c r="P2620" i="2" s="1"/>
  <c r="J2620" i="2"/>
  <c r="Y2619" i="2"/>
  <c r="X2619" i="2"/>
  <c r="V2619" i="2"/>
  <c r="T2619" i="2"/>
  <c r="Q2619" i="2"/>
  <c r="R2619" i="2" s="1"/>
  <c r="O2619" i="2"/>
  <c r="P2619" i="2" s="1"/>
  <c r="J2619" i="2"/>
  <c r="Z2618" i="2"/>
  <c r="X2618" i="2"/>
  <c r="V2618" i="2"/>
  <c r="T2618" i="2"/>
  <c r="R2618" i="2"/>
  <c r="P2618" i="2"/>
  <c r="J2618" i="2"/>
  <c r="Y2617" i="2"/>
  <c r="Z2617" i="2" s="1"/>
  <c r="X2617" i="2"/>
  <c r="V2617" i="2"/>
  <c r="T2617" i="2"/>
  <c r="Q2617" i="2"/>
  <c r="R2617" i="2" s="1"/>
  <c r="O2617" i="2"/>
  <c r="P2617" i="2" s="1"/>
  <c r="J2617" i="2"/>
  <c r="Y2616" i="2"/>
  <c r="X2616" i="2"/>
  <c r="V2616" i="2"/>
  <c r="T2616" i="2"/>
  <c r="Q2616" i="2"/>
  <c r="R2616" i="2" s="1"/>
  <c r="O2616" i="2"/>
  <c r="P2616" i="2" s="1"/>
  <c r="J2616" i="2"/>
  <c r="Y2615" i="2"/>
  <c r="X2615" i="2"/>
  <c r="V2615" i="2"/>
  <c r="T2615" i="2"/>
  <c r="Q2615" i="2"/>
  <c r="R2615" i="2" s="1"/>
  <c r="O2615" i="2"/>
  <c r="P2615" i="2" s="1"/>
  <c r="J2615" i="2"/>
  <c r="Y2614" i="2"/>
  <c r="Z2614" i="2" s="1"/>
  <c r="X2614" i="2"/>
  <c r="V2614" i="2"/>
  <c r="T2614" i="2"/>
  <c r="Q2614" i="2"/>
  <c r="R2614" i="2" s="1"/>
  <c r="O2614" i="2"/>
  <c r="P2614" i="2" s="1"/>
  <c r="J2614" i="2"/>
  <c r="Y2613" i="2"/>
  <c r="X2613" i="2"/>
  <c r="V2613" i="2"/>
  <c r="T2613" i="2"/>
  <c r="Q2613" i="2"/>
  <c r="R2613" i="2" s="1"/>
  <c r="O2613" i="2"/>
  <c r="P2613" i="2" s="1"/>
  <c r="J2613" i="2"/>
  <c r="Y2612" i="2"/>
  <c r="X2612" i="2"/>
  <c r="V2612" i="2"/>
  <c r="T2612" i="2"/>
  <c r="Q2612" i="2"/>
  <c r="R2612" i="2" s="1"/>
  <c r="O2612" i="2"/>
  <c r="P2612" i="2" s="1"/>
  <c r="J2612" i="2"/>
  <c r="Y2611" i="2"/>
  <c r="Z2611" i="2" s="1"/>
  <c r="X2611" i="2"/>
  <c r="V2611" i="2"/>
  <c r="T2611" i="2"/>
  <c r="Q2611" i="2"/>
  <c r="R2611" i="2" s="1"/>
  <c r="O2611" i="2"/>
  <c r="P2611" i="2" s="1"/>
  <c r="J2611" i="2"/>
  <c r="Y2610" i="2"/>
  <c r="X2610" i="2"/>
  <c r="V2610" i="2"/>
  <c r="T2610" i="2"/>
  <c r="Q2610" i="2"/>
  <c r="R2610" i="2" s="1"/>
  <c r="O2610" i="2"/>
  <c r="P2610" i="2" s="1"/>
  <c r="J2610" i="2"/>
  <c r="Y2609" i="2"/>
  <c r="Z2609" i="2" s="1"/>
  <c r="X2609" i="2"/>
  <c r="V2609" i="2"/>
  <c r="T2609" i="2"/>
  <c r="Q2609" i="2"/>
  <c r="R2609" i="2" s="1"/>
  <c r="O2609" i="2"/>
  <c r="P2609" i="2" s="1"/>
  <c r="J2609" i="2"/>
  <c r="Y2608" i="2"/>
  <c r="X2608" i="2"/>
  <c r="V2608" i="2"/>
  <c r="T2608" i="2"/>
  <c r="Q2608" i="2"/>
  <c r="R2608" i="2" s="1"/>
  <c r="O2608" i="2"/>
  <c r="P2608" i="2" s="1"/>
  <c r="J2608" i="2"/>
  <c r="Y2607" i="2"/>
  <c r="X2607" i="2"/>
  <c r="V2607" i="2"/>
  <c r="T2607" i="2"/>
  <c r="Q2607" i="2"/>
  <c r="R2607" i="2" s="1"/>
  <c r="O2607" i="2"/>
  <c r="P2607" i="2" s="1"/>
  <c r="J2607" i="2"/>
  <c r="Y2606" i="2"/>
  <c r="X2606" i="2"/>
  <c r="V2606" i="2"/>
  <c r="T2606" i="2"/>
  <c r="Q2606" i="2"/>
  <c r="R2606" i="2" s="1"/>
  <c r="O2606" i="2"/>
  <c r="P2606" i="2" s="1"/>
  <c r="J2606" i="2"/>
  <c r="Y2605" i="2"/>
  <c r="X2605" i="2"/>
  <c r="V2605" i="2"/>
  <c r="T2605" i="2"/>
  <c r="Q2605" i="2"/>
  <c r="R2605" i="2" s="1"/>
  <c r="O2605" i="2"/>
  <c r="P2605" i="2" s="1"/>
  <c r="J2605" i="2"/>
  <c r="Y2604" i="2"/>
  <c r="X2604" i="2"/>
  <c r="V2604" i="2"/>
  <c r="T2604" i="2"/>
  <c r="Q2604" i="2"/>
  <c r="R2604" i="2" s="1"/>
  <c r="O2604" i="2"/>
  <c r="P2604" i="2" s="1"/>
  <c r="J2604" i="2"/>
  <c r="Y2603" i="2"/>
  <c r="Z2603" i="2" s="1"/>
  <c r="X2603" i="2"/>
  <c r="V2603" i="2"/>
  <c r="T2603" i="2"/>
  <c r="Q2603" i="2"/>
  <c r="R2603" i="2" s="1"/>
  <c r="O2603" i="2"/>
  <c r="P2603" i="2" s="1"/>
  <c r="J2603" i="2"/>
  <c r="Y2602" i="2"/>
  <c r="X2602" i="2"/>
  <c r="V2602" i="2"/>
  <c r="T2602" i="2"/>
  <c r="Q2602" i="2"/>
  <c r="R2602" i="2" s="1"/>
  <c r="O2602" i="2"/>
  <c r="P2602" i="2" s="1"/>
  <c r="J2602" i="2"/>
  <c r="Y2601" i="2"/>
  <c r="X2601" i="2"/>
  <c r="V2601" i="2"/>
  <c r="T2601" i="2"/>
  <c r="Q2601" i="2"/>
  <c r="R2601" i="2" s="1"/>
  <c r="O2601" i="2"/>
  <c r="P2601" i="2" s="1"/>
  <c r="J2601" i="2"/>
  <c r="Y2600" i="2"/>
  <c r="X2600" i="2"/>
  <c r="V2600" i="2"/>
  <c r="T2600" i="2"/>
  <c r="Q2600" i="2"/>
  <c r="R2600" i="2" s="1"/>
  <c r="O2600" i="2"/>
  <c r="P2600" i="2" s="1"/>
  <c r="J2600" i="2"/>
  <c r="Y2599" i="2"/>
  <c r="X2599" i="2"/>
  <c r="V2599" i="2"/>
  <c r="T2599" i="2"/>
  <c r="Q2599" i="2"/>
  <c r="R2599" i="2" s="1"/>
  <c r="O2599" i="2"/>
  <c r="P2599" i="2" s="1"/>
  <c r="J2599" i="2"/>
  <c r="Y2598" i="2"/>
  <c r="X2598" i="2"/>
  <c r="V2598" i="2"/>
  <c r="T2598" i="2"/>
  <c r="Q2598" i="2"/>
  <c r="R2598" i="2" s="1"/>
  <c r="O2598" i="2"/>
  <c r="P2598" i="2" s="1"/>
  <c r="J2598" i="2"/>
  <c r="Y2597" i="2"/>
  <c r="Z2597" i="2" s="1"/>
  <c r="X2597" i="2"/>
  <c r="V2597" i="2"/>
  <c r="T2597" i="2"/>
  <c r="Q2597" i="2"/>
  <c r="R2597" i="2" s="1"/>
  <c r="O2597" i="2"/>
  <c r="P2597" i="2" s="1"/>
  <c r="J2597" i="2"/>
  <c r="Y2596" i="2"/>
  <c r="X2596" i="2"/>
  <c r="V2596" i="2"/>
  <c r="T2596" i="2"/>
  <c r="Q2596" i="2"/>
  <c r="R2596" i="2" s="1"/>
  <c r="O2596" i="2"/>
  <c r="P2596" i="2" s="1"/>
  <c r="J2596" i="2"/>
  <c r="Y2595" i="2"/>
  <c r="X2595" i="2"/>
  <c r="V2595" i="2"/>
  <c r="T2595" i="2"/>
  <c r="Q2595" i="2"/>
  <c r="R2595" i="2" s="1"/>
  <c r="O2595" i="2"/>
  <c r="P2595" i="2" s="1"/>
  <c r="J2595" i="2"/>
  <c r="Y2594" i="2"/>
  <c r="X2594" i="2"/>
  <c r="V2594" i="2"/>
  <c r="T2594" i="2"/>
  <c r="Q2594" i="2"/>
  <c r="R2594" i="2" s="1"/>
  <c r="O2594" i="2"/>
  <c r="P2594" i="2" s="1"/>
  <c r="J2594" i="2"/>
  <c r="Y2593" i="2"/>
  <c r="X2593" i="2"/>
  <c r="V2593" i="2"/>
  <c r="T2593" i="2"/>
  <c r="Q2593" i="2"/>
  <c r="R2593" i="2" s="1"/>
  <c r="O2593" i="2"/>
  <c r="P2593" i="2" s="1"/>
  <c r="J2593" i="2"/>
  <c r="Y2592" i="2"/>
  <c r="X2592" i="2"/>
  <c r="V2592" i="2"/>
  <c r="T2592" i="2"/>
  <c r="Q2592" i="2"/>
  <c r="R2592" i="2" s="1"/>
  <c r="O2592" i="2"/>
  <c r="P2592" i="2" s="1"/>
  <c r="J2592" i="2"/>
  <c r="Y2591" i="2"/>
  <c r="X2591" i="2"/>
  <c r="V2591" i="2"/>
  <c r="T2591" i="2"/>
  <c r="Q2591" i="2"/>
  <c r="R2591" i="2" s="1"/>
  <c r="O2591" i="2"/>
  <c r="P2591" i="2" s="1"/>
  <c r="J2591" i="2"/>
  <c r="Y2590" i="2"/>
  <c r="X2590" i="2"/>
  <c r="V2590" i="2"/>
  <c r="T2590" i="2"/>
  <c r="Q2590" i="2"/>
  <c r="R2590" i="2" s="1"/>
  <c r="O2590" i="2"/>
  <c r="P2590" i="2" s="1"/>
  <c r="J2590" i="2"/>
  <c r="Y2589" i="2"/>
  <c r="X2589" i="2"/>
  <c r="V2589" i="2"/>
  <c r="T2589" i="2"/>
  <c r="Q2589" i="2"/>
  <c r="R2589" i="2" s="1"/>
  <c r="O2589" i="2"/>
  <c r="P2589" i="2" s="1"/>
  <c r="J2589" i="2"/>
  <c r="Y2588" i="2"/>
  <c r="X2588" i="2"/>
  <c r="V2588" i="2"/>
  <c r="T2588" i="2"/>
  <c r="Q2588" i="2"/>
  <c r="R2588" i="2" s="1"/>
  <c r="O2588" i="2"/>
  <c r="P2588" i="2" s="1"/>
  <c r="J2588" i="2"/>
  <c r="Y2587" i="2"/>
  <c r="X2587" i="2"/>
  <c r="V2587" i="2"/>
  <c r="T2587" i="2"/>
  <c r="Q2587" i="2"/>
  <c r="R2587" i="2" s="1"/>
  <c r="O2587" i="2"/>
  <c r="P2587" i="2" s="1"/>
  <c r="J2587" i="2"/>
  <c r="Y2586" i="2"/>
  <c r="X2586" i="2"/>
  <c r="V2586" i="2"/>
  <c r="T2586" i="2"/>
  <c r="Q2586" i="2"/>
  <c r="R2586" i="2" s="1"/>
  <c r="O2586" i="2"/>
  <c r="P2586" i="2" s="1"/>
  <c r="J2586" i="2"/>
  <c r="Y2585" i="2"/>
  <c r="X2585" i="2"/>
  <c r="V2585" i="2"/>
  <c r="T2585" i="2"/>
  <c r="Q2585" i="2"/>
  <c r="R2585" i="2" s="1"/>
  <c r="O2585" i="2"/>
  <c r="P2585" i="2" s="1"/>
  <c r="J2585" i="2"/>
  <c r="Y2584" i="2"/>
  <c r="X2584" i="2"/>
  <c r="V2584" i="2"/>
  <c r="T2584" i="2"/>
  <c r="Q2584" i="2"/>
  <c r="R2584" i="2" s="1"/>
  <c r="O2584" i="2"/>
  <c r="P2584" i="2" s="1"/>
  <c r="J2584" i="2"/>
  <c r="Y2583" i="2"/>
  <c r="X2583" i="2"/>
  <c r="V2583" i="2"/>
  <c r="T2583" i="2"/>
  <c r="Q2583" i="2"/>
  <c r="R2583" i="2" s="1"/>
  <c r="O2583" i="2"/>
  <c r="P2583" i="2" s="1"/>
  <c r="J2583" i="2"/>
  <c r="Y2582" i="2"/>
  <c r="X2582" i="2"/>
  <c r="V2582" i="2"/>
  <c r="T2582" i="2"/>
  <c r="Q2582" i="2"/>
  <c r="R2582" i="2" s="1"/>
  <c r="O2582" i="2"/>
  <c r="P2582" i="2" s="1"/>
  <c r="J2582" i="2"/>
  <c r="Y2581" i="2"/>
  <c r="X2581" i="2"/>
  <c r="V2581" i="2"/>
  <c r="T2581" i="2"/>
  <c r="Q2581" i="2"/>
  <c r="R2581" i="2" s="1"/>
  <c r="O2581" i="2"/>
  <c r="P2581" i="2" s="1"/>
  <c r="J2581" i="2"/>
  <c r="Y2580" i="2"/>
  <c r="X2580" i="2"/>
  <c r="V2580" i="2"/>
  <c r="T2580" i="2"/>
  <c r="Q2580" i="2"/>
  <c r="R2580" i="2" s="1"/>
  <c r="O2580" i="2"/>
  <c r="P2580" i="2" s="1"/>
  <c r="J2580" i="2"/>
  <c r="Z2579" i="2"/>
  <c r="X2579" i="2"/>
  <c r="V2579" i="2"/>
  <c r="T2579" i="2"/>
  <c r="R2579" i="2"/>
  <c r="P2579" i="2"/>
  <c r="J2579" i="2"/>
  <c r="Y2578" i="2"/>
  <c r="X2578" i="2"/>
  <c r="V2578" i="2"/>
  <c r="T2578" i="2"/>
  <c r="Q2578" i="2"/>
  <c r="R2578" i="2" s="1"/>
  <c r="O2578" i="2"/>
  <c r="P2578" i="2" s="1"/>
  <c r="J2578" i="2"/>
  <c r="Z2577" i="2"/>
  <c r="X2577" i="2"/>
  <c r="V2577" i="2"/>
  <c r="T2577" i="2"/>
  <c r="R2577" i="2"/>
  <c r="P2577" i="2"/>
  <c r="J2577" i="2"/>
  <c r="Y2576" i="2"/>
  <c r="X2576" i="2"/>
  <c r="V2576" i="2"/>
  <c r="T2576" i="2"/>
  <c r="Q2576" i="2"/>
  <c r="R2576" i="2" s="1"/>
  <c r="O2576" i="2"/>
  <c r="P2576" i="2" s="1"/>
  <c r="J2576" i="2"/>
  <c r="Y2575" i="2"/>
  <c r="X2575" i="2"/>
  <c r="V2575" i="2"/>
  <c r="T2575" i="2"/>
  <c r="Q2575" i="2"/>
  <c r="R2575" i="2" s="1"/>
  <c r="O2575" i="2"/>
  <c r="P2575" i="2" s="1"/>
  <c r="J2575" i="2"/>
  <c r="Y2574" i="2"/>
  <c r="X2574" i="2"/>
  <c r="V2574" i="2"/>
  <c r="T2574" i="2"/>
  <c r="Q2574" i="2"/>
  <c r="R2574" i="2" s="1"/>
  <c r="O2574" i="2"/>
  <c r="P2574" i="2" s="1"/>
  <c r="J2574" i="2"/>
  <c r="Y2573" i="2"/>
  <c r="X2573" i="2"/>
  <c r="V2573" i="2"/>
  <c r="T2573" i="2"/>
  <c r="Q2573" i="2"/>
  <c r="R2573" i="2" s="1"/>
  <c r="O2573" i="2"/>
  <c r="P2573" i="2" s="1"/>
  <c r="J2573" i="2"/>
  <c r="Y2572" i="2"/>
  <c r="X2572" i="2"/>
  <c r="V2572" i="2"/>
  <c r="T2572" i="2"/>
  <c r="Q2572" i="2"/>
  <c r="R2572" i="2" s="1"/>
  <c r="O2572" i="2"/>
  <c r="P2572" i="2" s="1"/>
  <c r="J2572" i="2"/>
  <c r="Y2571" i="2"/>
  <c r="X2571" i="2"/>
  <c r="V2571" i="2"/>
  <c r="T2571" i="2"/>
  <c r="Q2571" i="2"/>
  <c r="R2571" i="2" s="1"/>
  <c r="O2571" i="2"/>
  <c r="P2571" i="2" s="1"/>
  <c r="J2571" i="2"/>
  <c r="Y2570" i="2"/>
  <c r="X2570" i="2"/>
  <c r="V2570" i="2"/>
  <c r="T2570" i="2"/>
  <c r="Q2570" i="2"/>
  <c r="R2570" i="2" s="1"/>
  <c r="O2570" i="2"/>
  <c r="P2570" i="2" s="1"/>
  <c r="J2570" i="2"/>
  <c r="Y2569" i="2"/>
  <c r="X2569" i="2"/>
  <c r="V2569" i="2"/>
  <c r="T2569" i="2"/>
  <c r="Q2569" i="2"/>
  <c r="R2569" i="2" s="1"/>
  <c r="O2569" i="2"/>
  <c r="P2569" i="2" s="1"/>
  <c r="J2569" i="2"/>
  <c r="Y2568" i="2"/>
  <c r="X2568" i="2"/>
  <c r="V2568" i="2"/>
  <c r="T2568" i="2"/>
  <c r="Q2568" i="2"/>
  <c r="R2568" i="2" s="1"/>
  <c r="O2568" i="2"/>
  <c r="P2568" i="2" s="1"/>
  <c r="J2568" i="2"/>
  <c r="Y2567" i="2"/>
  <c r="X2567" i="2"/>
  <c r="V2567" i="2"/>
  <c r="T2567" i="2"/>
  <c r="Q2567" i="2"/>
  <c r="R2567" i="2" s="1"/>
  <c r="O2567" i="2"/>
  <c r="P2567" i="2" s="1"/>
  <c r="J2567" i="2"/>
  <c r="Y2566" i="2"/>
  <c r="X2566" i="2"/>
  <c r="V2566" i="2"/>
  <c r="T2566" i="2"/>
  <c r="Q2566" i="2"/>
  <c r="R2566" i="2" s="1"/>
  <c r="O2566" i="2"/>
  <c r="P2566" i="2" s="1"/>
  <c r="J2566" i="2"/>
  <c r="Y2565" i="2"/>
  <c r="X2565" i="2"/>
  <c r="V2565" i="2"/>
  <c r="T2565" i="2"/>
  <c r="Q2565" i="2"/>
  <c r="R2565" i="2" s="1"/>
  <c r="O2565" i="2"/>
  <c r="P2565" i="2" s="1"/>
  <c r="J2565" i="2"/>
  <c r="Y2564" i="2"/>
  <c r="X2564" i="2"/>
  <c r="V2564" i="2"/>
  <c r="T2564" i="2"/>
  <c r="Q2564" i="2"/>
  <c r="R2564" i="2" s="1"/>
  <c r="O2564" i="2"/>
  <c r="P2564" i="2" s="1"/>
  <c r="J2564" i="2"/>
  <c r="Y2563" i="2"/>
  <c r="X2563" i="2"/>
  <c r="V2563" i="2"/>
  <c r="T2563" i="2"/>
  <c r="Q2563" i="2"/>
  <c r="R2563" i="2" s="1"/>
  <c r="O2563" i="2"/>
  <c r="P2563" i="2" s="1"/>
  <c r="J2563" i="2"/>
  <c r="Y2562" i="2"/>
  <c r="X2562" i="2"/>
  <c r="V2562" i="2"/>
  <c r="T2562" i="2"/>
  <c r="Q2562" i="2"/>
  <c r="R2562" i="2" s="1"/>
  <c r="O2562" i="2"/>
  <c r="P2562" i="2" s="1"/>
  <c r="J2562" i="2"/>
  <c r="Y2561" i="2"/>
  <c r="X2561" i="2"/>
  <c r="V2561" i="2"/>
  <c r="T2561" i="2"/>
  <c r="Q2561" i="2"/>
  <c r="R2561" i="2" s="1"/>
  <c r="O2561" i="2"/>
  <c r="P2561" i="2" s="1"/>
  <c r="J2561" i="2"/>
  <c r="Y2560" i="2"/>
  <c r="X2560" i="2"/>
  <c r="V2560" i="2"/>
  <c r="T2560" i="2"/>
  <c r="Q2560" i="2"/>
  <c r="R2560" i="2" s="1"/>
  <c r="O2560" i="2"/>
  <c r="P2560" i="2" s="1"/>
  <c r="J2560" i="2"/>
  <c r="Y2559" i="2"/>
  <c r="X2559" i="2"/>
  <c r="V2559" i="2"/>
  <c r="T2559" i="2"/>
  <c r="Q2559" i="2"/>
  <c r="R2559" i="2" s="1"/>
  <c r="O2559" i="2"/>
  <c r="P2559" i="2" s="1"/>
  <c r="J2559" i="2"/>
  <c r="Y2558" i="2"/>
  <c r="X2558" i="2"/>
  <c r="V2558" i="2"/>
  <c r="T2558" i="2"/>
  <c r="Q2558" i="2"/>
  <c r="R2558" i="2" s="1"/>
  <c r="O2558" i="2"/>
  <c r="P2558" i="2" s="1"/>
  <c r="J2558" i="2"/>
  <c r="Y2557" i="2"/>
  <c r="X2557" i="2"/>
  <c r="V2557" i="2"/>
  <c r="T2557" i="2"/>
  <c r="Q2557" i="2"/>
  <c r="R2557" i="2" s="1"/>
  <c r="O2557" i="2"/>
  <c r="P2557" i="2" s="1"/>
  <c r="J2557" i="2"/>
  <c r="Y2556" i="2"/>
  <c r="X2556" i="2"/>
  <c r="V2556" i="2"/>
  <c r="T2556" i="2"/>
  <c r="Q2556" i="2"/>
  <c r="R2556" i="2" s="1"/>
  <c r="O2556" i="2"/>
  <c r="P2556" i="2" s="1"/>
  <c r="J2556" i="2"/>
  <c r="Z2555" i="2"/>
  <c r="X2555" i="2"/>
  <c r="V2555" i="2"/>
  <c r="T2555" i="2"/>
  <c r="R2555" i="2"/>
  <c r="P2555" i="2"/>
  <c r="J2555" i="2"/>
  <c r="Y2554" i="2"/>
  <c r="X2554" i="2"/>
  <c r="V2554" i="2"/>
  <c r="T2554" i="2"/>
  <c r="Q2554" i="2"/>
  <c r="R2554" i="2" s="1"/>
  <c r="O2554" i="2"/>
  <c r="P2554" i="2" s="1"/>
  <c r="J2554" i="2"/>
  <c r="Y2553" i="2"/>
  <c r="X2553" i="2"/>
  <c r="V2553" i="2"/>
  <c r="T2553" i="2"/>
  <c r="Q2553" i="2"/>
  <c r="R2553" i="2" s="1"/>
  <c r="O2553" i="2"/>
  <c r="P2553" i="2" s="1"/>
  <c r="J2553" i="2"/>
  <c r="Y2552" i="2"/>
  <c r="X2552" i="2"/>
  <c r="V2552" i="2"/>
  <c r="T2552" i="2"/>
  <c r="Q2552" i="2"/>
  <c r="R2552" i="2" s="1"/>
  <c r="O2552" i="2"/>
  <c r="P2552" i="2" s="1"/>
  <c r="J2552" i="2"/>
  <c r="Y2551" i="2"/>
  <c r="X2551" i="2"/>
  <c r="V2551" i="2"/>
  <c r="T2551" i="2"/>
  <c r="Q2551" i="2"/>
  <c r="R2551" i="2" s="1"/>
  <c r="O2551" i="2"/>
  <c r="P2551" i="2" s="1"/>
  <c r="J2551" i="2"/>
  <c r="Y2550" i="2"/>
  <c r="X2550" i="2"/>
  <c r="V2550" i="2"/>
  <c r="T2550" i="2"/>
  <c r="Q2550" i="2"/>
  <c r="R2550" i="2" s="1"/>
  <c r="O2550" i="2"/>
  <c r="P2550" i="2" s="1"/>
  <c r="J2550" i="2"/>
  <c r="Y2549" i="2"/>
  <c r="X2549" i="2"/>
  <c r="V2549" i="2"/>
  <c r="T2549" i="2"/>
  <c r="Q2549" i="2"/>
  <c r="R2549" i="2" s="1"/>
  <c r="O2549" i="2"/>
  <c r="P2549" i="2" s="1"/>
  <c r="J2549" i="2"/>
  <c r="Y2548" i="2"/>
  <c r="X2548" i="2"/>
  <c r="V2548" i="2"/>
  <c r="T2548" i="2"/>
  <c r="Q2548" i="2"/>
  <c r="R2548" i="2" s="1"/>
  <c r="O2548" i="2"/>
  <c r="P2548" i="2" s="1"/>
  <c r="J2548" i="2"/>
  <c r="Y2547" i="2"/>
  <c r="X2547" i="2"/>
  <c r="V2547" i="2"/>
  <c r="T2547" i="2"/>
  <c r="Q2547" i="2"/>
  <c r="R2547" i="2" s="1"/>
  <c r="O2547" i="2"/>
  <c r="P2547" i="2" s="1"/>
  <c r="J2547" i="2"/>
  <c r="Y2546" i="2"/>
  <c r="X2546" i="2"/>
  <c r="V2546" i="2"/>
  <c r="T2546" i="2"/>
  <c r="Q2546" i="2"/>
  <c r="R2546" i="2" s="1"/>
  <c r="O2546" i="2"/>
  <c r="P2546" i="2" s="1"/>
  <c r="J2546" i="2"/>
  <c r="Y2545" i="2"/>
  <c r="X2545" i="2"/>
  <c r="V2545" i="2"/>
  <c r="T2545" i="2"/>
  <c r="Q2545" i="2"/>
  <c r="R2545" i="2" s="1"/>
  <c r="O2545" i="2"/>
  <c r="P2545" i="2" s="1"/>
  <c r="J2545" i="2"/>
  <c r="Y2544" i="2"/>
  <c r="X2544" i="2"/>
  <c r="V2544" i="2"/>
  <c r="T2544" i="2"/>
  <c r="Q2544" i="2"/>
  <c r="R2544" i="2" s="1"/>
  <c r="O2544" i="2"/>
  <c r="P2544" i="2" s="1"/>
  <c r="J2544" i="2"/>
  <c r="Y2543" i="2"/>
  <c r="X2543" i="2"/>
  <c r="V2543" i="2"/>
  <c r="T2543" i="2"/>
  <c r="Q2543" i="2"/>
  <c r="R2543" i="2" s="1"/>
  <c r="O2543" i="2"/>
  <c r="P2543" i="2" s="1"/>
  <c r="J2543" i="2"/>
  <c r="Y2542" i="2"/>
  <c r="X2542" i="2"/>
  <c r="V2542" i="2"/>
  <c r="T2542" i="2"/>
  <c r="Q2542" i="2"/>
  <c r="R2542" i="2" s="1"/>
  <c r="O2542" i="2"/>
  <c r="P2542" i="2" s="1"/>
  <c r="J2542" i="2"/>
  <c r="Y2541" i="2"/>
  <c r="X2541" i="2"/>
  <c r="V2541" i="2"/>
  <c r="T2541" i="2"/>
  <c r="Q2541" i="2"/>
  <c r="R2541" i="2" s="1"/>
  <c r="O2541" i="2"/>
  <c r="P2541" i="2" s="1"/>
  <c r="J2541" i="2"/>
  <c r="Y2540" i="2"/>
  <c r="X2540" i="2"/>
  <c r="V2540" i="2"/>
  <c r="T2540" i="2"/>
  <c r="Q2540" i="2"/>
  <c r="R2540" i="2" s="1"/>
  <c r="O2540" i="2"/>
  <c r="P2540" i="2" s="1"/>
  <c r="J2540" i="2"/>
  <c r="Y2539" i="2"/>
  <c r="X2539" i="2"/>
  <c r="V2539" i="2"/>
  <c r="T2539" i="2"/>
  <c r="Q2539" i="2"/>
  <c r="R2539" i="2" s="1"/>
  <c r="O2539" i="2"/>
  <c r="P2539" i="2" s="1"/>
  <c r="J2539" i="2"/>
  <c r="Y2538" i="2"/>
  <c r="X2538" i="2"/>
  <c r="V2538" i="2"/>
  <c r="T2538" i="2"/>
  <c r="Q2538" i="2"/>
  <c r="R2538" i="2" s="1"/>
  <c r="O2538" i="2"/>
  <c r="P2538" i="2" s="1"/>
  <c r="J2538" i="2"/>
  <c r="Y2537" i="2"/>
  <c r="X2537" i="2"/>
  <c r="V2537" i="2"/>
  <c r="T2537" i="2"/>
  <c r="Q2537" i="2"/>
  <c r="R2537" i="2" s="1"/>
  <c r="O2537" i="2"/>
  <c r="P2537" i="2" s="1"/>
  <c r="J2537" i="2"/>
  <c r="Y2536" i="2"/>
  <c r="X2536" i="2"/>
  <c r="V2536" i="2"/>
  <c r="T2536" i="2"/>
  <c r="Q2536" i="2"/>
  <c r="R2536" i="2" s="1"/>
  <c r="O2536" i="2"/>
  <c r="P2536" i="2" s="1"/>
  <c r="J2536" i="2"/>
  <c r="Y2535" i="2"/>
  <c r="X2535" i="2"/>
  <c r="V2535" i="2"/>
  <c r="T2535" i="2"/>
  <c r="Q2535" i="2"/>
  <c r="R2535" i="2" s="1"/>
  <c r="O2535" i="2"/>
  <c r="P2535" i="2" s="1"/>
  <c r="J2535" i="2"/>
  <c r="Y2534" i="2"/>
  <c r="X2534" i="2"/>
  <c r="V2534" i="2"/>
  <c r="T2534" i="2"/>
  <c r="Q2534" i="2"/>
  <c r="R2534" i="2" s="1"/>
  <c r="O2534" i="2"/>
  <c r="P2534" i="2" s="1"/>
  <c r="J2534" i="2"/>
  <c r="Y2533" i="2"/>
  <c r="X2533" i="2"/>
  <c r="V2533" i="2"/>
  <c r="T2533" i="2"/>
  <c r="Q2533" i="2"/>
  <c r="R2533" i="2" s="1"/>
  <c r="O2533" i="2"/>
  <c r="P2533" i="2" s="1"/>
  <c r="J2533" i="2"/>
  <c r="Y2532" i="2"/>
  <c r="X2532" i="2"/>
  <c r="V2532" i="2"/>
  <c r="T2532" i="2"/>
  <c r="Q2532" i="2"/>
  <c r="R2532" i="2" s="1"/>
  <c r="O2532" i="2"/>
  <c r="P2532" i="2" s="1"/>
  <c r="J2532" i="2"/>
  <c r="Y2531" i="2"/>
  <c r="X2531" i="2"/>
  <c r="V2531" i="2"/>
  <c r="T2531" i="2"/>
  <c r="Q2531" i="2"/>
  <c r="R2531" i="2" s="1"/>
  <c r="O2531" i="2"/>
  <c r="P2531" i="2" s="1"/>
  <c r="J2531" i="2"/>
  <c r="Y2530" i="2"/>
  <c r="X2530" i="2"/>
  <c r="V2530" i="2"/>
  <c r="T2530" i="2"/>
  <c r="Q2530" i="2"/>
  <c r="R2530" i="2" s="1"/>
  <c r="O2530" i="2"/>
  <c r="P2530" i="2" s="1"/>
  <c r="J2530" i="2"/>
  <c r="Y2529" i="2"/>
  <c r="X2529" i="2"/>
  <c r="V2529" i="2"/>
  <c r="T2529" i="2"/>
  <c r="Q2529" i="2"/>
  <c r="R2529" i="2" s="1"/>
  <c r="O2529" i="2"/>
  <c r="P2529" i="2" s="1"/>
  <c r="J2529" i="2"/>
  <c r="Y2528" i="2"/>
  <c r="X2528" i="2"/>
  <c r="V2528" i="2"/>
  <c r="T2528" i="2"/>
  <c r="Q2528" i="2"/>
  <c r="R2528" i="2" s="1"/>
  <c r="O2528" i="2"/>
  <c r="P2528" i="2" s="1"/>
  <c r="J2528" i="2"/>
  <c r="Y2527" i="2"/>
  <c r="X2527" i="2"/>
  <c r="V2527" i="2"/>
  <c r="T2527" i="2"/>
  <c r="Q2527" i="2"/>
  <c r="R2527" i="2" s="1"/>
  <c r="O2527" i="2"/>
  <c r="P2527" i="2" s="1"/>
  <c r="J2527" i="2"/>
  <c r="Y2526" i="2"/>
  <c r="X2526" i="2"/>
  <c r="V2526" i="2"/>
  <c r="T2526" i="2"/>
  <c r="Q2526" i="2"/>
  <c r="R2526" i="2" s="1"/>
  <c r="O2526" i="2"/>
  <c r="P2526" i="2" s="1"/>
  <c r="J2526" i="2"/>
  <c r="Y2525" i="2"/>
  <c r="X2525" i="2"/>
  <c r="V2525" i="2"/>
  <c r="T2525" i="2"/>
  <c r="Q2525" i="2"/>
  <c r="R2525" i="2" s="1"/>
  <c r="O2525" i="2"/>
  <c r="P2525" i="2" s="1"/>
  <c r="J2525" i="2"/>
  <c r="Y2524" i="2"/>
  <c r="X2524" i="2"/>
  <c r="V2524" i="2"/>
  <c r="T2524" i="2"/>
  <c r="Q2524" i="2"/>
  <c r="R2524" i="2" s="1"/>
  <c r="O2524" i="2"/>
  <c r="P2524" i="2" s="1"/>
  <c r="J2524" i="2"/>
  <c r="Y2523" i="2"/>
  <c r="X2523" i="2"/>
  <c r="V2523" i="2"/>
  <c r="T2523" i="2"/>
  <c r="Q2523" i="2"/>
  <c r="R2523" i="2" s="1"/>
  <c r="O2523" i="2"/>
  <c r="P2523" i="2" s="1"/>
  <c r="J2523" i="2"/>
  <c r="Y2522" i="2"/>
  <c r="X2522" i="2"/>
  <c r="V2522" i="2"/>
  <c r="T2522" i="2"/>
  <c r="Q2522" i="2"/>
  <c r="R2522" i="2" s="1"/>
  <c r="O2522" i="2"/>
  <c r="P2522" i="2" s="1"/>
  <c r="J2522" i="2"/>
  <c r="Y2521" i="2"/>
  <c r="X2521" i="2"/>
  <c r="V2521" i="2"/>
  <c r="T2521" i="2"/>
  <c r="Q2521" i="2"/>
  <c r="R2521" i="2" s="1"/>
  <c r="O2521" i="2"/>
  <c r="P2521" i="2" s="1"/>
  <c r="J2521" i="2"/>
  <c r="Y2520" i="2"/>
  <c r="X2520" i="2"/>
  <c r="V2520" i="2"/>
  <c r="T2520" i="2"/>
  <c r="Q2520" i="2"/>
  <c r="R2520" i="2" s="1"/>
  <c r="O2520" i="2"/>
  <c r="P2520" i="2" s="1"/>
  <c r="J2520" i="2"/>
  <c r="Y2519" i="2"/>
  <c r="X2519" i="2"/>
  <c r="V2519" i="2"/>
  <c r="T2519" i="2"/>
  <c r="Q2519" i="2"/>
  <c r="R2519" i="2" s="1"/>
  <c r="O2519" i="2"/>
  <c r="P2519" i="2" s="1"/>
  <c r="J2519" i="2"/>
  <c r="Y2518" i="2"/>
  <c r="X2518" i="2"/>
  <c r="V2518" i="2"/>
  <c r="T2518" i="2"/>
  <c r="Q2518" i="2"/>
  <c r="R2518" i="2" s="1"/>
  <c r="O2518" i="2"/>
  <c r="P2518" i="2" s="1"/>
  <c r="J2518" i="2"/>
  <c r="Y2517" i="2"/>
  <c r="X2517" i="2"/>
  <c r="V2517" i="2"/>
  <c r="T2517" i="2"/>
  <c r="Q2517" i="2"/>
  <c r="R2517" i="2" s="1"/>
  <c r="O2517" i="2"/>
  <c r="P2517" i="2" s="1"/>
  <c r="J2517" i="2"/>
  <c r="Y2516" i="2"/>
  <c r="X2516" i="2"/>
  <c r="V2516" i="2"/>
  <c r="T2516" i="2"/>
  <c r="Q2516" i="2"/>
  <c r="R2516" i="2" s="1"/>
  <c r="O2516" i="2"/>
  <c r="P2516" i="2" s="1"/>
  <c r="J2516" i="2"/>
  <c r="Y2515" i="2"/>
  <c r="X2515" i="2"/>
  <c r="V2515" i="2"/>
  <c r="T2515" i="2"/>
  <c r="Q2515" i="2"/>
  <c r="R2515" i="2" s="1"/>
  <c r="O2515" i="2"/>
  <c r="P2515" i="2" s="1"/>
  <c r="J2515" i="2"/>
  <c r="Y2514" i="2"/>
  <c r="X2514" i="2"/>
  <c r="V2514" i="2"/>
  <c r="T2514" i="2"/>
  <c r="Q2514" i="2"/>
  <c r="R2514" i="2" s="1"/>
  <c r="O2514" i="2"/>
  <c r="P2514" i="2" s="1"/>
  <c r="J2514" i="2"/>
  <c r="Y2513" i="2"/>
  <c r="X2513" i="2"/>
  <c r="V2513" i="2"/>
  <c r="T2513" i="2"/>
  <c r="Q2513" i="2"/>
  <c r="R2513" i="2" s="1"/>
  <c r="O2513" i="2"/>
  <c r="P2513" i="2" s="1"/>
  <c r="J2513" i="2"/>
  <c r="Y2512" i="2"/>
  <c r="X2512" i="2"/>
  <c r="V2512" i="2"/>
  <c r="T2512" i="2"/>
  <c r="Q2512" i="2"/>
  <c r="R2512" i="2" s="1"/>
  <c r="O2512" i="2"/>
  <c r="P2512" i="2" s="1"/>
  <c r="J2512" i="2"/>
  <c r="Y2511" i="2"/>
  <c r="X2511" i="2"/>
  <c r="V2511" i="2"/>
  <c r="T2511" i="2"/>
  <c r="Q2511" i="2"/>
  <c r="R2511" i="2" s="1"/>
  <c r="O2511" i="2"/>
  <c r="P2511" i="2" s="1"/>
  <c r="J2511" i="2"/>
  <c r="Y2510" i="2"/>
  <c r="X2510" i="2"/>
  <c r="V2510" i="2"/>
  <c r="T2510" i="2"/>
  <c r="Q2510" i="2"/>
  <c r="R2510" i="2" s="1"/>
  <c r="O2510" i="2"/>
  <c r="P2510" i="2" s="1"/>
  <c r="J2510" i="2"/>
  <c r="Y2509" i="2"/>
  <c r="Z2509" i="2" s="1"/>
  <c r="X2509" i="2"/>
  <c r="V2509" i="2"/>
  <c r="T2509" i="2"/>
  <c r="Q2509" i="2"/>
  <c r="R2509" i="2" s="1"/>
  <c r="O2509" i="2"/>
  <c r="P2509" i="2" s="1"/>
  <c r="J2509" i="2"/>
  <c r="Y2508" i="2"/>
  <c r="X2508" i="2"/>
  <c r="V2508" i="2"/>
  <c r="T2508" i="2"/>
  <c r="Q2508" i="2"/>
  <c r="R2508" i="2" s="1"/>
  <c r="O2508" i="2"/>
  <c r="P2508" i="2" s="1"/>
  <c r="J2508" i="2"/>
  <c r="Y2507" i="2"/>
  <c r="X2507" i="2"/>
  <c r="V2507" i="2"/>
  <c r="T2507" i="2"/>
  <c r="Q2507" i="2"/>
  <c r="R2507" i="2" s="1"/>
  <c r="O2507" i="2"/>
  <c r="P2507" i="2" s="1"/>
  <c r="J2507" i="2"/>
  <c r="Y2506" i="2"/>
  <c r="X2506" i="2"/>
  <c r="V2506" i="2"/>
  <c r="T2506" i="2"/>
  <c r="Q2506" i="2"/>
  <c r="R2506" i="2" s="1"/>
  <c r="O2506" i="2"/>
  <c r="P2506" i="2" s="1"/>
  <c r="J2506" i="2"/>
  <c r="Y2505" i="2"/>
  <c r="X2505" i="2"/>
  <c r="V2505" i="2"/>
  <c r="T2505" i="2"/>
  <c r="Q2505" i="2"/>
  <c r="R2505" i="2" s="1"/>
  <c r="O2505" i="2"/>
  <c r="P2505" i="2" s="1"/>
  <c r="J2505" i="2"/>
  <c r="Y2504" i="2"/>
  <c r="X2504" i="2"/>
  <c r="V2504" i="2"/>
  <c r="T2504" i="2"/>
  <c r="Q2504" i="2"/>
  <c r="R2504" i="2" s="1"/>
  <c r="O2504" i="2"/>
  <c r="P2504" i="2" s="1"/>
  <c r="J2504" i="2"/>
  <c r="Y2503" i="2"/>
  <c r="X2503" i="2"/>
  <c r="V2503" i="2"/>
  <c r="T2503" i="2"/>
  <c r="Q2503" i="2"/>
  <c r="R2503" i="2" s="1"/>
  <c r="O2503" i="2"/>
  <c r="P2503" i="2" s="1"/>
  <c r="J2503" i="2"/>
  <c r="Y2502" i="2"/>
  <c r="Z2502" i="2" s="1"/>
  <c r="X2502" i="2"/>
  <c r="V2502" i="2"/>
  <c r="T2502" i="2"/>
  <c r="Q2502" i="2"/>
  <c r="R2502" i="2" s="1"/>
  <c r="O2502" i="2"/>
  <c r="P2502" i="2" s="1"/>
  <c r="J2502" i="2"/>
  <c r="Y2501" i="2"/>
  <c r="X2501" i="2"/>
  <c r="V2501" i="2"/>
  <c r="T2501" i="2"/>
  <c r="Q2501" i="2"/>
  <c r="R2501" i="2" s="1"/>
  <c r="O2501" i="2"/>
  <c r="P2501" i="2" s="1"/>
  <c r="J2501" i="2"/>
  <c r="Y2500" i="2"/>
  <c r="X2500" i="2"/>
  <c r="V2500" i="2"/>
  <c r="T2500" i="2"/>
  <c r="Q2500" i="2"/>
  <c r="R2500" i="2" s="1"/>
  <c r="O2500" i="2"/>
  <c r="P2500" i="2" s="1"/>
  <c r="J2500" i="2"/>
  <c r="Y2499" i="2"/>
  <c r="X2499" i="2"/>
  <c r="V2499" i="2"/>
  <c r="T2499" i="2"/>
  <c r="Q2499" i="2"/>
  <c r="R2499" i="2" s="1"/>
  <c r="O2499" i="2"/>
  <c r="P2499" i="2" s="1"/>
  <c r="J2499" i="2"/>
  <c r="Y2498" i="2"/>
  <c r="X2498" i="2"/>
  <c r="V2498" i="2"/>
  <c r="T2498" i="2"/>
  <c r="Q2498" i="2"/>
  <c r="R2498" i="2" s="1"/>
  <c r="O2498" i="2"/>
  <c r="P2498" i="2" s="1"/>
  <c r="J2498" i="2"/>
  <c r="Y2497" i="2"/>
  <c r="X2497" i="2"/>
  <c r="V2497" i="2"/>
  <c r="T2497" i="2"/>
  <c r="Q2497" i="2"/>
  <c r="R2497" i="2" s="1"/>
  <c r="O2497" i="2"/>
  <c r="P2497" i="2" s="1"/>
  <c r="J2497" i="2"/>
  <c r="Y2496" i="2"/>
  <c r="Z2496" i="2" s="1"/>
  <c r="X2496" i="2"/>
  <c r="V2496" i="2"/>
  <c r="T2496" i="2"/>
  <c r="Q2496" i="2"/>
  <c r="R2496" i="2" s="1"/>
  <c r="O2496" i="2"/>
  <c r="P2496" i="2" s="1"/>
  <c r="J2496" i="2"/>
  <c r="Y2495" i="2"/>
  <c r="X2495" i="2"/>
  <c r="V2495" i="2"/>
  <c r="T2495" i="2"/>
  <c r="Q2495" i="2"/>
  <c r="R2495" i="2" s="1"/>
  <c r="O2495" i="2"/>
  <c r="P2495" i="2" s="1"/>
  <c r="J2495" i="2"/>
  <c r="Y2494" i="2"/>
  <c r="X2494" i="2"/>
  <c r="V2494" i="2"/>
  <c r="T2494" i="2"/>
  <c r="Q2494" i="2"/>
  <c r="R2494" i="2" s="1"/>
  <c r="O2494" i="2"/>
  <c r="P2494" i="2" s="1"/>
  <c r="J2494" i="2"/>
  <c r="Y2493" i="2"/>
  <c r="X2493" i="2"/>
  <c r="V2493" i="2"/>
  <c r="T2493" i="2"/>
  <c r="Q2493" i="2"/>
  <c r="R2493" i="2" s="1"/>
  <c r="O2493" i="2"/>
  <c r="P2493" i="2" s="1"/>
  <c r="J2493" i="2"/>
  <c r="Y2492" i="2"/>
  <c r="X2492" i="2"/>
  <c r="V2492" i="2"/>
  <c r="T2492" i="2"/>
  <c r="Q2492" i="2"/>
  <c r="R2492" i="2" s="1"/>
  <c r="O2492" i="2"/>
  <c r="P2492" i="2" s="1"/>
  <c r="J2492" i="2"/>
  <c r="Y2491" i="2"/>
  <c r="Z2491" i="2" s="1"/>
  <c r="X2491" i="2"/>
  <c r="V2491" i="2"/>
  <c r="T2491" i="2"/>
  <c r="Q2491" i="2"/>
  <c r="R2491" i="2" s="1"/>
  <c r="O2491" i="2"/>
  <c r="P2491" i="2" s="1"/>
  <c r="J2491" i="2"/>
  <c r="Y2490" i="2"/>
  <c r="Z2490" i="2" s="1"/>
  <c r="X2490" i="2"/>
  <c r="V2490" i="2"/>
  <c r="T2490" i="2"/>
  <c r="Q2490" i="2"/>
  <c r="R2490" i="2" s="1"/>
  <c r="O2490" i="2"/>
  <c r="P2490" i="2" s="1"/>
  <c r="J2490" i="2"/>
  <c r="Y2489" i="2"/>
  <c r="X2489" i="2"/>
  <c r="V2489" i="2"/>
  <c r="T2489" i="2"/>
  <c r="Q2489" i="2"/>
  <c r="R2489" i="2" s="1"/>
  <c r="O2489" i="2"/>
  <c r="P2489" i="2" s="1"/>
  <c r="J2489" i="2"/>
  <c r="Y2488" i="2"/>
  <c r="Z2488" i="2" s="1"/>
  <c r="X2488" i="2"/>
  <c r="V2488" i="2"/>
  <c r="T2488" i="2"/>
  <c r="Q2488" i="2"/>
  <c r="R2488" i="2" s="1"/>
  <c r="O2488" i="2"/>
  <c r="P2488" i="2" s="1"/>
  <c r="J2488" i="2"/>
  <c r="Y2487" i="2"/>
  <c r="Z2487" i="2" s="1"/>
  <c r="X2487" i="2"/>
  <c r="V2487" i="2"/>
  <c r="T2487" i="2"/>
  <c r="Q2487" i="2"/>
  <c r="R2487" i="2" s="1"/>
  <c r="O2487" i="2"/>
  <c r="P2487" i="2" s="1"/>
  <c r="J2487" i="2"/>
  <c r="Y2486" i="2"/>
  <c r="X2486" i="2"/>
  <c r="V2486" i="2"/>
  <c r="T2486" i="2"/>
  <c r="Q2486" i="2"/>
  <c r="R2486" i="2" s="1"/>
  <c r="O2486" i="2"/>
  <c r="P2486" i="2" s="1"/>
  <c r="J2486" i="2"/>
  <c r="Y2485" i="2"/>
  <c r="Z2485" i="2" s="1"/>
  <c r="X2485" i="2"/>
  <c r="V2485" i="2"/>
  <c r="T2485" i="2"/>
  <c r="Q2485" i="2"/>
  <c r="R2485" i="2" s="1"/>
  <c r="O2485" i="2"/>
  <c r="P2485" i="2" s="1"/>
  <c r="J2485" i="2"/>
  <c r="Y2484" i="2"/>
  <c r="X2484" i="2"/>
  <c r="V2484" i="2"/>
  <c r="T2484" i="2"/>
  <c r="Q2484" i="2"/>
  <c r="R2484" i="2" s="1"/>
  <c r="O2484" i="2"/>
  <c r="P2484" i="2" s="1"/>
  <c r="J2484" i="2"/>
  <c r="Y2483" i="2"/>
  <c r="X2483" i="2"/>
  <c r="V2483" i="2"/>
  <c r="T2483" i="2"/>
  <c r="Q2483" i="2"/>
  <c r="R2483" i="2" s="1"/>
  <c r="O2483" i="2"/>
  <c r="P2483" i="2" s="1"/>
  <c r="J2483" i="2"/>
  <c r="Y2482" i="2"/>
  <c r="Z2482" i="2" s="1"/>
  <c r="X2482" i="2"/>
  <c r="V2482" i="2"/>
  <c r="T2482" i="2"/>
  <c r="Q2482" i="2"/>
  <c r="R2482" i="2" s="1"/>
  <c r="O2482" i="2"/>
  <c r="P2482" i="2" s="1"/>
  <c r="J2482" i="2"/>
  <c r="Y2481" i="2"/>
  <c r="X2481" i="2"/>
  <c r="V2481" i="2"/>
  <c r="T2481" i="2"/>
  <c r="Q2481" i="2"/>
  <c r="R2481" i="2" s="1"/>
  <c r="O2481" i="2"/>
  <c r="P2481" i="2" s="1"/>
  <c r="J2481" i="2"/>
  <c r="Y2480" i="2"/>
  <c r="X2480" i="2"/>
  <c r="V2480" i="2"/>
  <c r="T2480" i="2"/>
  <c r="Q2480" i="2"/>
  <c r="R2480" i="2" s="1"/>
  <c r="O2480" i="2"/>
  <c r="P2480" i="2" s="1"/>
  <c r="J2480" i="2"/>
  <c r="Y2479" i="2"/>
  <c r="Z2479" i="2" s="1"/>
  <c r="X2479" i="2"/>
  <c r="V2479" i="2"/>
  <c r="T2479" i="2"/>
  <c r="Q2479" i="2"/>
  <c r="R2479" i="2" s="1"/>
  <c r="O2479" i="2"/>
  <c r="P2479" i="2" s="1"/>
  <c r="J2479" i="2"/>
  <c r="Y2478" i="2"/>
  <c r="X2478" i="2"/>
  <c r="V2478" i="2"/>
  <c r="T2478" i="2"/>
  <c r="Q2478" i="2"/>
  <c r="R2478" i="2" s="1"/>
  <c r="O2478" i="2"/>
  <c r="P2478" i="2" s="1"/>
  <c r="J2478" i="2"/>
  <c r="Y2477" i="2"/>
  <c r="X2477" i="2"/>
  <c r="V2477" i="2"/>
  <c r="T2477" i="2"/>
  <c r="Q2477" i="2"/>
  <c r="R2477" i="2" s="1"/>
  <c r="O2477" i="2"/>
  <c r="P2477" i="2" s="1"/>
  <c r="J2477" i="2"/>
  <c r="Y2476" i="2"/>
  <c r="Z2476" i="2" s="1"/>
  <c r="X2476" i="2"/>
  <c r="V2476" i="2"/>
  <c r="T2476" i="2"/>
  <c r="Q2476" i="2"/>
  <c r="R2476" i="2" s="1"/>
  <c r="O2476" i="2"/>
  <c r="P2476" i="2" s="1"/>
  <c r="J2476" i="2"/>
  <c r="Y2475" i="2"/>
  <c r="X2475" i="2"/>
  <c r="V2475" i="2"/>
  <c r="T2475" i="2"/>
  <c r="Q2475" i="2"/>
  <c r="R2475" i="2" s="1"/>
  <c r="O2475" i="2"/>
  <c r="P2475" i="2" s="1"/>
  <c r="J2475" i="2"/>
  <c r="Y2474" i="2"/>
  <c r="X2474" i="2"/>
  <c r="V2474" i="2"/>
  <c r="T2474" i="2"/>
  <c r="Q2474" i="2"/>
  <c r="R2474" i="2" s="1"/>
  <c r="O2474" i="2"/>
  <c r="P2474" i="2" s="1"/>
  <c r="J2474" i="2"/>
  <c r="Y2473" i="2"/>
  <c r="Z2473" i="2" s="1"/>
  <c r="X2473" i="2"/>
  <c r="V2473" i="2"/>
  <c r="T2473" i="2"/>
  <c r="Q2473" i="2"/>
  <c r="R2473" i="2" s="1"/>
  <c r="O2473" i="2"/>
  <c r="P2473" i="2" s="1"/>
  <c r="J2473" i="2"/>
  <c r="Y2472" i="2"/>
  <c r="X2472" i="2"/>
  <c r="V2472" i="2"/>
  <c r="T2472" i="2"/>
  <c r="Q2472" i="2"/>
  <c r="R2472" i="2" s="1"/>
  <c r="O2472" i="2"/>
  <c r="P2472" i="2" s="1"/>
  <c r="J2472" i="2"/>
  <c r="Y2471" i="2"/>
  <c r="X2471" i="2"/>
  <c r="V2471" i="2"/>
  <c r="T2471" i="2"/>
  <c r="Q2471" i="2"/>
  <c r="R2471" i="2" s="1"/>
  <c r="O2471" i="2"/>
  <c r="P2471" i="2" s="1"/>
  <c r="J2471" i="2"/>
  <c r="Y2470" i="2"/>
  <c r="Z2470" i="2" s="1"/>
  <c r="X2470" i="2"/>
  <c r="V2470" i="2"/>
  <c r="T2470" i="2"/>
  <c r="Q2470" i="2"/>
  <c r="R2470" i="2" s="1"/>
  <c r="O2470" i="2"/>
  <c r="P2470" i="2" s="1"/>
  <c r="J2470" i="2"/>
  <c r="Y2469" i="2"/>
  <c r="X2469" i="2"/>
  <c r="V2469" i="2"/>
  <c r="T2469" i="2"/>
  <c r="Q2469" i="2"/>
  <c r="R2469" i="2" s="1"/>
  <c r="O2469" i="2"/>
  <c r="P2469" i="2" s="1"/>
  <c r="J2469" i="2"/>
  <c r="Y2468" i="2"/>
  <c r="X2468" i="2"/>
  <c r="V2468" i="2"/>
  <c r="T2468" i="2"/>
  <c r="Q2468" i="2"/>
  <c r="R2468" i="2" s="1"/>
  <c r="O2468" i="2"/>
  <c r="P2468" i="2" s="1"/>
  <c r="J2468" i="2"/>
  <c r="Y2467" i="2"/>
  <c r="Z2467" i="2" s="1"/>
  <c r="X2467" i="2"/>
  <c r="V2467" i="2"/>
  <c r="T2467" i="2"/>
  <c r="Q2467" i="2"/>
  <c r="R2467" i="2" s="1"/>
  <c r="O2467" i="2"/>
  <c r="P2467" i="2" s="1"/>
  <c r="J2467" i="2"/>
  <c r="Y2466" i="2"/>
  <c r="X2466" i="2"/>
  <c r="V2466" i="2"/>
  <c r="T2466" i="2"/>
  <c r="Q2466" i="2"/>
  <c r="R2466" i="2" s="1"/>
  <c r="O2466" i="2"/>
  <c r="P2466" i="2" s="1"/>
  <c r="J2466" i="2"/>
  <c r="Y2465" i="2"/>
  <c r="X2465" i="2"/>
  <c r="V2465" i="2"/>
  <c r="T2465" i="2"/>
  <c r="Q2465" i="2"/>
  <c r="R2465" i="2" s="1"/>
  <c r="O2465" i="2"/>
  <c r="P2465" i="2" s="1"/>
  <c r="J2465" i="2"/>
  <c r="Y2464" i="2"/>
  <c r="Z2464" i="2" s="1"/>
  <c r="X2464" i="2"/>
  <c r="V2464" i="2"/>
  <c r="T2464" i="2"/>
  <c r="Q2464" i="2"/>
  <c r="R2464" i="2" s="1"/>
  <c r="O2464" i="2"/>
  <c r="P2464" i="2" s="1"/>
  <c r="J2464" i="2"/>
  <c r="Y2463" i="2"/>
  <c r="X2463" i="2"/>
  <c r="V2463" i="2"/>
  <c r="T2463" i="2"/>
  <c r="Q2463" i="2"/>
  <c r="R2463" i="2" s="1"/>
  <c r="O2463" i="2"/>
  <c r="P2463" i="2" s="1"/>
  <c r="J2463" i="2"/>
  <c r="Y2462" i="2"/>
  <c r="X2462" i="2"/>
  <c r="V2462" i="2"/>
  <c r="T2462" i="2"/>
  <c r="Q2462" i="2"/>
  <c r="R2462" i="2" s="1"/>
  <c r="O2462" i="2"/>
  <c r="P2462" i="2" s="1"/>
  <c r="J2462" i="2"/>
  <c r="Y2461" i="2"/>
  <c r="Z2461" i="2" s="1"/>
  <c r="X2461" i="2"/>
  <c r="V2461" i="2"/>
  <c r="T2461" i="2"/>
  <c r="Q2461" i="2"/>
  <c r="R2461" i="2" s="1"/>
  <c r="O2461" i="2"/>
  <c r="P2461" i="2" s="1"/>
  <c r="J2461" i="2"/>
  <c r="Y2460" i="2"/>
  <c r="X2460" i="2"/>
  <c r="V2460" i="2"/>
  <c r="T2460" i="2"/>
  <c r="Q2460" i="2"/>
  <c r="R2460" i="2" s="1"/>
  <c r="O2460" i="2"/>
  <c r="P2460" i="2" s="1"/>
  <c r="J2460" i="2"/>
  <c r="Y2459" i="2"/>
  <c r="X2459" i="2"/>
  <c r="V2459" i="2"/>
  <c r="T2459" i="2"/>
  <c r="Q2459" i="2"/>
  <c r="R2459" i="2" s="1"/>
  <c r="O2459" i="2"/>
  <c r="P2459" i="2" s="1"/>
  <c r="J2459" i="2"/>
  <c r="Y2458" i="2"/>
  <c r="Z2458" i="2" s="1"/>
  <c r="X2458" i="2"/>
  <c r="V2458" i="2"/>
  <c r="T2458" i="2"/>
  <c r="Q2458" i="2"/>
  <c r="R2458" i="2" s="1"/>
  <c r="O2458" i="2"/>
  <c r="P2458" i="2" s="1"/>
  <c r="J2458" i="2"/>
  <c r="Y2457" i="2"/>
  <c r="X2457" i="2"/>
  <c r="V2457" i="2"/>
  <c r="T2457" i="2"/>
  <c r="Q2457" i="2"/>
  <c r="R2457" i="2" s="1"/>
  <c r="O2457" i="2"/>
  <c r="P2457" i="2" s="1"/>
  <c r="J2457" i="2"/>
  <c r="Y2456" i="2"/>
  <c r="X2456" i="2"/>
  <c r="V2456" i="2"/>
  <c r="T2456" i="2"/>
  <c r="Q2456" i="2"/>
  <c r="R2456" i="2" s="1"/>
  <c r="O2456" i="2"/>
  <c r="P2456" i="2" s="1"/>
  <c r="J2456" i="2"/>
  <c r="Y2455" i="2"/>
  <c r="Z2455" i="2" s="1"/>
  <c r="X2455" i="2"/>
  <c r="V2455" i="2"/>
  <c r="T2455" i="2"/>
  <c r="Q2455" i="2"/>
  <c r="R2455" i="2" s="1"/>
  <c r="O2455" i="2"/>
  <c r="P2455" i="2" s="1"/>
  <c r="J2455" i="2"/>
  <c r="Y2454" i="2"/>
  <c r="X2454" i="2"/>
  <c r="V2454" i="2"/>
  <c r="T2454" i="2"/>
  <c r="Q2454" i="2"/>
  <c r="R2454" i="2" s="1"/>
  <c r="O2454" i="2"/>
  <c r="P2454" i="2" s="1"/>
  <c r="J2454" i="2"/>
  <c r="Y2453" i="2"/>
  <c r="X2453" i="2"/>
  <c r="V2453" i="2"/>
  <c r="T2453" i="2"/>
  <c r="Q2453" i="2"/>
  <c r="R2453" i="2" s="1"/>
  <c r="O2453" i="2"/>
  <c r="P2453" i="2" s="1"/>
  <c r="J2453" i="2"/>
  <c r="Y2452" i="2"/>
  <c r="Z2452" i="2" s="1"/>
  <c r="X2452" i="2"/>
  <c r="V2452" i="2"/>
  <c r="T2452" i="2"/>
  <c r="Q2452" i="2"/>
  <c r="R2452" i="2" s="1"/>
  <c r="O2452" i="2"/>
  <c r="P2452" i="2" s="1"/>
  <c r="J2452" i="2"/>
  <c r="Y2451" i="2"/>
  <c r="X2451" i="2"/>
  <c r="V2451" i="2"/>
  <c r="T2451" i="2"/>
  <c r="Q2451" i="2"/>
  <c r="R2451" i="2" s="1"/>
  <c r="O2451" i="2"/>
  <c r="P2451" i="2" s="1"/>
  <c r="J2451" i="2"/>
  <c r="Y2450" i="2"/>
  <c r="Z2450" i="2" s="1"/>
  <c r="X2450" i="2"/>
  <c r="V2450" i="2"/>
  <c r="T2450" i="2"/>
  <c r="Q2450" i="2"/>
  <c r="R2450" i="2" s="1"/>
  <c r="O2450" i="2"/>
  <c r="P2450" i="2" s="1"/>
  <c r="J2450" i="2"/>
  <c r="Y2449" i="2"/>
  <c r="X2449" i="2"/>
  <c r="V2449" i="2"/>
  <c r="T2449" i="2"/>
  <c r="Q2449" i="2"/>
  <c r="R2449" i="2" s="1"/>
  <c r="O2449" i="2"/>
  <c r="P2449" i="2" s="1"/>
  <c r="J2449" i="2"/>
  <c r="Y2448" i="2"/>
  <c r="X2448" i="2"/>
  <c r="V2448" i="2"/>
  <c r="T2448" i="2"/>
  <c r="Q2448" i="2"/>
  <c r="R2448" i="2" s="1"/>
  <c r="O2448" i="2"/>
  <c r="P2448" i="2" s="1"/>
  <c r="J2448" i="2"/>
  <c r="Y2447" i="2"/>
  <c r="X2447" i="2"/>
  <c r="V2447" i="2"/>
  <c r="T2447" i="2"/>
  <c r="Q2447" i="2"/>
  <c r="R2447" i="2" s="1"/>
  <c r="O2447" i="2"/>
  <c r="P2447" i="2" s="1"/>
  <c r="J2447" i="2"/>
  <c r="Y2446" i="2"/>
  <c r="X2446" i="2"/>
  <c r="V2446" i="2"/>
  <c r="T2446" i="2"/>
  <c r="Q2446" i="2"/>
  <c r="R2446" i="2" s="1"/>
  <c r="O2446" i="2"/>
  <c r="P2446" i="2" s="1"/>
  <c r="J2446" i="2"/>
  <c r="Y2445" i="2"/>
  <c r="Z2445" i="2" s="1"/>
  <c r="X2445" i="2"/>
  <c r="V2445" i="2"/>
  <c r="T2445" i="2"/>
  <c r="Q2445" i="2"/>
  <c r="R2445" i="2" s="1"/>
  <c r="O2445" i="2"/>
  <c r="P2445" i="2" s="1"/>
  <c r="J2445" i="2"/>
  <c r="Y2444" i="2"/>
  <c r="Z2444" i="2" s="1"/>
  <c r="X2444" i="2"/>
  <c r="V2444" i="2"/>
  <c r="T2444" i="2"/>
  <c r="Q2444" i="2"/>
  <c r="R2444" i="2" s="1"/>
  <c r="O2444" i="2"/>
  <c r="P2444" i="2" s="1"/>
  <c r="J2444" i="2"/>
  <c r="Y2443" i="2"/>
  <c r="X2443" i="2"/>
  <c r="V2443" i="2"/>
  <c r="T2443" i="2"/>
  <c r="Q2443" i="2"/>
  <c r="R2443" i="2" s="1"/>
  <c r="O2443" i="2"/>
  <c r="P2443" i="2" s="1"/>
  <c r="J2443" i="2"/>
  <c r="Y2442" i="2"/>
  <c r="X2442" i="2"/>
  <c r="V2442" i="2"/>
  <c r="T2442" i="2"/>
  <c r="Q2442" i="2"/>
  <c r="R2442" i="2" s="1"/>
  <c r="O2442" i="2"/>
  <c r="P2442" i="2" s="1"/>
  <c r="J2442" i="2"/>
  <c r="Y2441" i="2"/>
  <c r="Z2441" i="2" s="1"/>
  <c r="X2441" i="2"/>
  <c r="V2441" i="2"/>
  <c r="T2441" i="2"/>
  <c r="Q2441" i="2"/>
  <c r="R2441" i="2" s="1"/>
  <c r="O2441" i="2"/>
  <c r="P2441" i="2" s="1"/>
  <c r="J2441" i="2"/>
  <c r="Y2440" i="2"/>
  <c r="X2440" i="2"/>
  <c r="V2440" i="2"/>
  <c r="T2440" i="2"/>
  <c r="Q2440" i="2"/>
  <c r="R2440" i="2" s="1"/>
  <c r="O2440" i="2"/>
  <c r="P2440" i="2" s="1"/>
  <c r="J2440" i="2"/>
  <c r="Y2439" i="2"/>
  <c r="X2439" i="2"/>
  <c r="V2439" i="2"/>
  <c r="T2439" i="2"/>
  <c r="Q2439" i="2"/>
  <c r="R2439" i="2" s="1"/>
  <c r="O2439" i="2"/>
  <c r="P2439" i="2" s="1"/>
  <c r="J2439" i="2"/>
  <c r="Y2438" i="2"/>
  <c r="Z2438" i="2" s="1"/>
  <c r="X2438" i="2"/>
  <c r="V2438" i="2"/>
  <c r="T2438" i="2"/>
  <c r="Q2438" i="2"/>
  <c r="R2438" i="2" s="1"/>
  <c r="O2438" i="2"/>
  <c r="P2438" i="2" s="1"/>
  <c r="J2438" i="2"/>
  <c r="Y2437" i="2"/>
  <c r="X2437" i="2"/>
  <c r="V2437" i="2"/>
  <c r="T2437" i="2"/>
  <c r="Q2437" i="2"/>
  <c r="R2437" i="2" s="1"/>
  <c r="O2437" i="2"/>
  <c r="P2437" i="2" s="1"/>
  <c r="J2437" i="2"/>
  <c r="Y2436" i="2"/>
  <c r="X2436" i="2"/>
  <c r="V2436" i="2"/>
  <c r="T2436" i="2"/>
  <c r="Q2436" i="2"/>
  <c r="R2436" i="2" s="1"/>
  <c r="O2436" i="2"/>
  <c r="P2436" i="2" s="1"/>
  <c r="J2436" i="2"/>
  <c r="Y2435" i="2"/>
  <c r="Z2435" i="2" s="1"/>
  <c r="X2435" i="2"/>
  <c r="V2435" i="2"/>
  <c r="T2435" i="2"/>
  <c r="Q2435" i="2"/>
  <c r="R2435" i="2" s="1"/>
  <c r="O2435" i="2"/>
  <c r="P2435" i="2" s="1"/>
  <c r="J2435" i="2"/>
  <c r="Y2434" i="2"/>
  <c r="X2434" i="2"/>
  <c r="V2434" i="2"/>
  <c r="T2434" i="2"/>
  <c r="Q2434" i="2"/>
  <c r="R2434" i="2" s="1"/>
  <c r="O2434" i="2"/>
  <c r="P2434" i="2" s="1"/>
  <c r="J2434" i="2"/>
  <c r="Y2433" i="2"/>
  <c r="X2433" i="2"/>
  <c r="V2433" i="2"/>
  <c r="T2433" i="2"/>
  <c r="Q2433" i="2"/>
  <c r="R2433" i="2" s="1"/>
  <c r="O2433" i="2"/>
  <c r="P2433" i="2" s="1"/>
  <c r="J2433" i="2"/>
  <c r="Y2432" i="2"/>
  <c r="X2432" i="2"/>
  <c r="V2432" i="2"/>
  <c r="T2432" i="2"/>
  <c r="Q2432" i="2"/>
  <c r="R2432" i="2" s="1"/>
  <c r="O2432" i="2"/>
  <c r="P2432" i="2" s="1"/>
  <c r="J2432" i="2"/>
  <c r="Y2431" i="2"/>
  <c r="X2431" i="2"/>
  <c r="V2431" i="2"/>
  <c r="T2431" i="2"/>
  <c r="Q2431" i="2"/>
  <c r="R2431" i="2" s="1"/>
  <c r="O2431" i="2"/>
  <c r="P2431" i="2" s="1"/>
  <c r="J2431" i="2"/>
  <c r="Y2430" i="2"/>
  <c r="X2430" i="2"/>
  <c r="V2430" i="2"/>
  <c r="T2430" i="2"/>
  <c r="Q2430" i="2"/>
  <c r="R2430" i="2" s="1"/>
  <c r="O2430" i="2"/>
  <c r="P2430" i="2" s="1"/>
  <c r="J2430" i="2"/>
  <c r="Y2429" i="2"/>
  <c r="X2429" i="2"/>
  <c r="V2429" i="2"/>
  <c r="T2429" i="2"/>
  <c r="Q2429" i="2"/>
  <c r="R2429" i="2" s="1"/>
  <c r="O2429" i="2"/>
  <c r="P2429" i="2" s="1"/>
  <c r="J2429" i="2"/>
  <c r="Y2428" i="2"/>
  <c r="X2428" i="2"/>
  <c r="V2428" i="2"/>
  <c r="T2428" i="2"/>
  <c r="Q2428" i="2"/>
  <c r="R2428" i="2" s="1"/>
  <c r="O2428" i="2"/>
  <c r="P2428" i="2" s="1"/>
  <c r="J2428" i="2"/>
  <c r="Y2427" i="2"/>
  <c r="X2427" i="2"/>
  <c r="V2427" i="2"/>
  <c r="T2427" i="2"/>
  <c r="Q2427" i="2"/>
  <c r="R2427" i="2" s="1"/>
  <c r="O2427" i="2"/>
  <c r="P2427" i="2" s="1"/>
  <c r="J2427" i="2"/>
  <c r="Y2426" i="2"/>
  <c r="X2426" i="2"/>
  <c r="V2426" i="2"/>
  <c r="T2426" i="2"/>
  <c r="Q2426" i="2"/>
  <c r="R2426" i="2" s="1"/>
  <c r="O2426" i="2"/>
  <c r="P2426" i="2" s="1"/>
  <c r="J2426" i="2"/>
  <c r="Y2425" i="2"/>
  <c r="X2425" i="2"/>
  <c r="V2425" i="2"/>
  <c r="T2425" i="2"/>
  <c r="Q2425" i="2"/>
  <c r="R2425" i="2" s="1"/>
  <c r="O2425" i="2"/>
  <c r="P2425" i="2" s="1"/>
  <c r="J2425" i="2"/>
  <c r="Y2424" i="2"/>
  <c r="X2424" i="2"/>
  <c r="V2424" i="2"/>
  <c r="T2424" i="2"/>
  <c r="Q2424" i="2"/>
  <c r="R2424" i="2" s="1"/>
  <c r="O2424" i="2"/>
  <c r="P2424" i="2" s="1"/>
  <c r="J2424" i="2"/>
  <c r="Y2423" i="2"/>
  <c r="X2423" i="2"/>
  <c r="V2423" i="2"/>
  <c r="T2423" i="2"/>
  <c r="Q2423" i="2"/>
  <c r="R2423" i="2" s="1"/>
  <c r="O2423" i="2"/>
  <c r="P2423" i="2" s="1"/>
  <c r="J2423" i="2"/>
  <c r="Y2422" i="2"/>
  <c r="X2422" i="2"/>
  <c r="V2422" i="2"/>
  <c r="T2422" i="2"/>
  <c r="Q2422" i="2"/>
  <c r="R2422" i="2" s="1"/>
  <c r="O2422" i="2"/>
  <c r="P2422" i="2" s="1"/>
  <c r="J2422" i="2"/>
  <c r="Y2421" i="2"/>
  <c r="X2421" i="2"/>
  <c r="V2421" i="2"/>
  <c r="T2421" i="2"/>
  <c r="Q2421" i="2"/>
  <c r="R2421" i="2" s="1"/>
  <c r="O2421" i="2"/>
  <c r="P2421" i="2" s="1"/>
  <c r="J2421" i="2"/>
  <c r="Y2420" i="2"/>
  <c r="X2420" i="2"/>
  <c r="V2420" i="2"/>
  <c r="T2420" i="2"/>
  <c r="Q2420" i="2"/>
  <c r="R2420" i="2" s="1"/>
  <c r="O2420" i="2"/>
  <c r="P2420" i="2" s="1"/>
  <c r="J2420" i="2"/>
  <c r="Y2419" i="2"/>
  <c r="X2419" i="2"/>
  <c r="V2419" i="2"/>
  <c r="T2419" i="2"/>
  <c r="Q2419" i="2"/>
  <c r="R2419" i="2" s="1"/>
  <c r="O2419" i="2"/>
  <c r="P2419" i="2" s="1"/>
  <c r="J2419" i="2"/>
  <c r="Y2418" i="2"/>
  <c r="X2418" i="2"/>
  <c r="V2418" i="2"/>
  <c r="T2418" i="2"/>
  <c r="Q2418" i="2"/>
  <c r="R2418" i="2" s="1"/>
  <c r="O2418" i="2"/>
  <c r="P2418" i="2" s="1"/>
  <c r="J2418" i="2"/>
  <c r="Y2417" i="2"/>
  <c r="X2417" i="2"/>
  <c r="V2417" i="2"/>
  <c r="T2417" i="2"/>
  <c r="Q2417" i="2"/>
  <c r="R2417" i="2" s="1"/>
  <c r="O2417" i="2"/>
  <c r="P2417" i="2" s="1"/>
  <c r="J2417" i="2"/>
  <c r="Y2416" i="2"/>
  <c r="X2416" i="2"/>
  <c r="V2416" i="2"/>
  <c r="T2416" i="2"/>
  <c r="Q2416" i="2"/>
  <c r="R2416" i="2" s="1"/>
  <c r="O2416" i="2"/>
  <c r="P2416" i="2" s="1"/>
  <c r="J2416" i="2"/>
  <c r="Y2415" i="2"/>
  <c r="X2415" i="2"/>
  <c r="V2415" i="2"/>
  <c r="T2415" i="2"/>
  <c r="Q2415" i="2"/>
  <c r="R2415" i="2" s="1"/>
  <c r="O2415" i="2"/>
  <c r="P2415" i="2" s="1"/>
  <c r="J2415" i="2"/>
  <c r="Y2414" i="2"/>
  <c r="X2414" i="2"/>
  <c r="V2414" i="2"/>
  <c r="T2414" i="2"/>
  <c r="Q2414" i="2"/>
  <c r="R2414" i="2" s="1"/>
  <c r="O2414" i="2"/>
  <c r="P2414" i="2" s="1"/>
  <c r="J2414" i="2"/>
  <c r="Y2413" i="2"/>
  <c r="X2413" i="2"/>
  <c r="V2413" i="2"/>
  <c r="T2413" i="2"/>
  <c r="Q2413" i="2"/>
  <c r="R2413" i="2" s="1"/>
  <c r="O2413" i="2"/>
  <c r="P2413" i="2" s="1"/>
  <c r="J2413" i="2"/>
  <c r="Y2412" i="2"/>
  <c r="X2412" i="2"/>
  <c r="V2412" i="2"/>
  <c r="T2412" i="2"/>
  <c r="Q2412" i="2"/>
  <c r="R2412" i="2" s="1"/>
  <c r="O2412" i="2"/>
  <c r="P2412" i="2" s="1"/>
  <c r="J2412" i="2"/>
  <c r="Y2411" i="2"/>
  <c r="X2411" i="2"/>
  <c r="V2411" i="2"/>
  <c r="T2411" i="2"/>
  <c r="Q2411" i="2"/>
  <c r="R2411" i="2" s="1"/>
  <c r="O2411" i="2"/>
  <c r="P2411" i="2" s="1"/>
  <c r="J2411" i="2"/>
  <c r="Y2410" i="2"/>
  <c r="X2410" i="2"/>
  <c r="V2410" i="2"/>
  <c r="T2410" i="2"/>
  <c r="Q2410" i="2"/>
  <c r="R2410" i="2" s="1"/>
  <c r="O2410" i="2"/>
  <c r="P2410" i="2" s="1"/>
  <c r="J2410" i="2"/>
  <c r="Y2409" i="2"/>
  <c r="X2409" i="2"/>
  <c r="V2409" i="2"/>
  <c r="T2409" i="2"/>
  <c r="Q2409" i="2"/>
  <c r="R2409" i="2" s="1"/>
  <c r="O2409" i="2"/>
  <c r="P2409" i="2" s="1"/>
  <c r="J2409" i="2"/>
  <c r="Y2408" i="2"/>
  <c r="X2408" i="2"/>
  <c r="V2408" i="2"/>
  <c r="T2408" i="2"/>
  <c r="Q2408" i="2"/>
  <c r="R2408" i="2" s="1"/>
  <c r="O2408" i="2"/>
  <c r="P2408" i="2" s="1"/>
  <c r="J2408" i="2"/>
  <c r="Y2407" i="2"/>
  <c r="X2407" i="2"/>
  <c r="V2407" i="2"/>
  <c r="T2407" i="2"/>
  <c r="Q2407" i="2"/>
  <c r="R2407" i="2" s="1"/>
  <c r="O2407" i="2"/>
  <c r="P2407" i="2" s="1"/>
  <c r="J2407" i="2"/>
  <c r="Y2406" i="2"/>
  <c r="X2406" i="2"/>
  <c r="V2406" i="2"/>
  <c r="T2406" i="2"/>
  <c r="Q2406" i="2"/>
  <c r="R2406" i="2" s="1"/>
  <c r="O2406" i="2"/>
  <c r="P2406" i="2" s="1"/>
  <c r="J2406" i="2"/>
  <c r="Y2405" i="2"/>
  <c r="X2405" i="2"/>
  <c r="V2405" i="2"/>
  <c r="T2405" i="2"/>
  <c r="Q2405" i="2"/>
  <c r="R2405" i="2" s="1"/>
  <c r="O2405" i="2"/>
  <c r="P2405" i="2" s="1"/>
  <c r="J2405" i="2"/>
  <c r="Y2404" i="2"/>
  <c r="X2404" i="2"/>
  <c r="V2404" i="2"/>
  <c r="T2404" i="2"/>
  <c r="Q2404" i="2"/>
  <c r="R2404" i="2" s="1"/>
  <c r="O2404" i="2"/>
  <c r="P2404" i="2" s="1"/>
  <c r="J2404" i="2"/>
  <c r="Y2403" i="2"/>
  <c r="Z2403" i="2" s="1"/>
  <c r="X2403" i="2"/>
  <c r="V2403" i="2"/>
  <c r="T2403" i="2"/>
  <c r="Q2403" i="2"/>
  <c r="R2403" i="2" s="1"/>
  <c r="O2403" i="2"/>
  <c r="P2403" i="2" s="1"/>
  <c r="J2403" i="2"/>
  <c r="Y2402" i="2"/>
  <c r="X2402" i="2"/>
  <c r="V2402" i="2"/>
  <c r="T2402" i="2"/>
  <c r="Q2402" i="2"/>
  <c r="R2402" i="2" s="1"/>
  <c r="O2402" i="2"/>
  <c r="P2402" i="2" s="1"/>
  <c r="J2402" i="2"/>
  <c r="Y2401" i="2"/>
  <c r="X2401" i="2"/>
  <c r="V2401" i="2"/>
  <c r="T2401" i="2"/>
  <c r="Q2401" i="2"/>
  <c r="R2401" i="2" s="1"/>
  <c r="O2401" i="2"/>
  <c r="P2401" i="2" s="1"/>
  <c r="J2401" i="2"/>
  <c r="Y2400" i="2"/>
  <c r="X2400" i="2"/>
  <c r="V2400" i="2"/>
  <c r="T2400" i="2"/>
  <c r="Q2400" i="2"/>
  <c r="R2400" i="2" s="1"/>
  <c r="O2400" i="2"/>
  <c r="P2400" i="2" s="1"/>
  <c r="J2400" i="2"/>
  <c r="Y2399" i="2"/>
  <c r="X2399" i="2"/>
  <c r="V2399" i="2"/>
  <c r="T2399" i="2"/>
  <c r="Q2399" i="2"/>
  <c r="R2399" i="2" s="1"/>
  <c r="O2399" i="2"/>
  <c r="P2399" i="2" s="1"/>
  <c r="J2399" i="2"/>
  <c r="Y2398" i="2"/>
  <c r="X2398" i="2"/>
  <c r="V2398" i="2"/>
  <c r="T2398" i="2"/>
  <c r="Q2398" i="2"/>
  <c r="R2398" i="2" s="1"/>
  <c r="O2398" i="2"/>
  <c r="P2398" i="2" s="1"/>
  <c r="J2398" i="2"/>
  <c r="Y2397" i="2"/>
  <c r="X2397" i="2"/>
  <c r="V2397" i="2"/>
  <c r="T2397" i="2"/>
  <c r="Q2397" i="2"/>
  <c r="R2397" i="2" s="1"/>
  <c r="O2397" i="2"/>
  <c r="P2397" i="2" s="1"/>
  <c r="J2397" i="2"/>
  <c r="Y2396" i="2"/>
  <c r="X2396" i="2"/>
  <c r="V2396" i="2"/>
  <c r="T2396" i="2"/>
  <c r="Q2396" i="2"/>
  <c r="R2396" i="2" s="1"/>
  <c r="O2396" i="2"/>
  <c r="P2396" i="2" s="1"/>
  <c r="J2396" i="2"/>
  <c r="Y2395" i="2"/>
  <c r="X2395" i="2"/>
  <c r="V2395" i="2"/>
  <c r="T2395" i="2"/>
  <c r="Q2395" i="2"/>
  <c r="R2395" i="2" s="1"/>
  <c r="O2395" i="2"/>
  <c r="P2395" i="2" s="1"/>
  <c r="J2395" i="2"/>
  <c r="Y2394" i="2"/>
  <c r="Z2394" i="2" s="1"/>
  <c r="X2394" i="2"/>
  <c r="V2394" i="2"/>
  <c r="T2394" i="2"/>
  <c r="Q2394" i="2"/>
  <c r="R2394" i="2" s="1"/>
  <c r="O2394" i="2"/>
  <c r="P2394" i="2" s="1"/>
  <c r="J2394" i="2"/>
  <c r="Y2393" i="2"/>
  <c r="X2393" i="2"/>
  <c r="V2393" i="2"/>
  <c r="T2393" i="2"/>
  <c r="Q2393" i="2"/>
  <c r="R2393" i="2" s="1"/>
  <c r="O2393" i="2"/>
  <c r="P2393" i="2" s="1"/>
  <c r="J2393" i="2"/>
  <c r="Y2392" i="2"/>
  <c r="X2392" i="2"/>
  <c r="V2392" i="2"/>
  <c r="T2392" i="2"/>
  <c r="Q2392" i="2"/>
  <c r="R2392" i="2" s="1"/>
  <c r="O2392" i="2"/>
  <c r="P2392" i="2" s="1"/>
  <c r="J2392" i="2"/>
  <c r="Y2391" i="2"/>
  <c r="X2391" i="2"/>
  <c r="V2391" i="2"/>
  <c r="T2391" i="2"/>
  <c r="Q2391" i="2"/>
  <c r="R2391" i="2" s="1"/>
  <c r="O2391" i="2"/>
  <c r="P2391" i="2" s="1"/>
  <c r="J2391" i="2"/>
  <c r="Y2390" i="2"/>
  <c r="X2390" i="2"/>
  <c r="V2390" i="2"/>
  <c r="T2390" i="2"/>
  <c r="Q2390" i="2"/>
  <c r="R2390" i="2" s="1"/>
  <c r="O2390" i="2"/>
  <c r="P2390" i="2" s="1"/>
  <c r="J2390" i="2"/>
  <c r="Y2389" i="2"/>
  <c r="X2389" i="2"/>
  <c r="V2389" i="2"/>
  <c r="T2389" i="2"/>
  <c r="Q2389" i="2"/>
  <c r="R2389" i="2" s="1"/>
  <c r="O2389" i="2"/>
  <c r="P2389" i="2" s="1"/>
  <c r="J2389" i="2"/>
  <c r="Y2388" i="2"/>
  <c r="Z2388" i="2" s="1"/>
  <c r="X2388" i="2"/>
  <c r="V2388" i="2"/>
  <c r="T2388" i="2"/>
  <c r="Q2388" i="2"/>
  <c r="R2388" i="2" s="1"/>
  <c r="O2388" i="2"/>
  <c r="P2388" i="2" s="1"/>
  <c r="J2388" i="2"/>
  <c r="Y2387" i="2"/>
  <c r="X2387" i="2"/>
  <c r="V2387" i="2"/>
  <c r="T2387" i="2"/>
  <c r="Q2387" i="2"/>
  <c r="R2387" i="2" s="1"/>
  <c r="O2387" i="2"/>
  <c r="P2387" i="2" s="1"/>
  <c r="J2387" i="2"/>
  <c r="Y2386" i="2"/>
  <c r="X2386" i="2"/>
  <c r="V2386" i="2"/>
  <c r="T2386" i="2"/>
  <c r="Q2386" i="2"/>
  <c r="R2386" i="2" s="1"/>
  <c r="O2386" i="2"/>
  <c r="P2386" i="2" s="1"/>
  <c r="J2386" i="2"/>
  <c r="Y2385" i="2"/>
  <c r="Z2385" i="2" s="1"/>
  <c r="X2385" i="2"/>
  <c r="V2385" i="2"/>
  <c r="T2385" i="2"/>
  <c r="Q2385" i="2"/>
  <c r="R2385" i="2" s="1"/>
  <c r="O2385" i="2"/>
  <c r="P2385" i="2" s="1"/>
  <c r="J2385" i="2"/>
  <c r="Y2384" i="2"/>
  <c r="X2384" i="2"/>
  <c r="V2384" i="2"/>
  <c r="T2384" i="2"/>
  <c r="Q2384" i="2"/>
  <c r="R2384" i="2" s="1"/>
  <c r="O2384" i="2"/>
  <c r="P2384" i="2" s="1"/>
  <c r="J2384" i="2"/>
  <c r="Y2383" i="2"/>
  <c r="X2383" i="2"/>
  <c r="V2383" i="2"/>
  <c r="T2383" i="2"/>
  <c r="Q2383" i="2"/>
  <c r="R2383" i="2" s="1"/>
  <c r="O2383" i="2"/>
  <c r="P2383" i="2" s="1"/>
  <c r="J2383" i="2"/>
  <c r="Y2382" i="2"/>
  <c r="X2382" i="2"/>
  <c r="V2382" i="2"/>
  <c r="T2382" i="2"/>
  <c r="Q2382" i="2"/>
  <c r="R2382" i="2" s="1"/>
  <c r="O2382" i="2"/>
  <c r="P2382" i="2" s="1"/>
  <c r="J2382" i="2"/>
  <c r="Y2381" i="2"/>
  <c r="X2381" i="2"/>
  <c r="V2381" i="2"/>
  <c r="T2381" i="2"/>
  <c r="Q2381" i="2"/>
  <c r="R2381" i="2" s="1"/>
  <c r="O2381" i="2"/>
  <c r="P2381" i="2" s="1"/>
  <c r="J2381" i="2"/>
  <c r="Y2380" i="2"/>
  <c r="X2380" i="2"/>
  <c r="V2380" i="2"/>
  <c r="T2380" i="2"/>
  <c r="Q2380" i="2"/>
  <c r="R2380" i="2" s="1"/>
  <c r="O2380" i="2"/>
  <c r="P2380" i="2" s="1"/>
  <c r="J2380" i="2"/>
  <c r="Y2379" i="2"/>
  <c r="Z2379" i="2" s="1"/>
  <c r="X2379" i="2"/>
  <c r="V2379" i="2"/>
  <c r="T2379" i="2"/>
  <c r="Q2379" i="2"/>
  <c r="R2379" i="2" s="1"/>
  <c r="O2379" i="2"/>
  <c r="P2379" i="2" s="1"/>
  <c r="J2379" i="2"/>
  <c r="Y2378" i="2"/>
  <c r="X2378" i="2"/>
  <c r="V2378" i="2"/>
  <c r="T2378" i="2"/>
  <c r="Q2378" i="2"/>
  <c r="R2378" i="2" s="1"/>
  <c r="O2378" i="2"/>
  <c r="P2378" i="2" s="1"/>
  <c r="J2378" i="2"/>
  <c r="Y2377" i="2"/>
  <c r="X2377" i="2"/>
  <c r="V2377" i="2"/>
  <c r="T2377" i="2"/>
  <c r="Q2377" i="2"/>
  <c r="R2377" i="2" s="1"/>
  <c r="O2377" i="2"/>
  <c r="P2377" i="2" s="1"/>
  <c r="J2377" i="2"/>
  <c r="Y2376" i="2"/>
  <c r="Z2376" i="2" s="1"/>
  <c r="X2376" i="2"/>
  <c r="V2376" i="2"/>
  <c r="T2376" i="2"/>
  <c r="Q2376" i="2"/>
  <c r="R2376" i="2" s="1"/>
  <c r="O2376" i="2"/>
  <c r="P2376" i="2" s="1"/>
  <c r="J2376" i="2"/>
  <c r="Y2375" i="2"/>
  <c r="X2375" i="2"/>
  <c r="V2375" i="2"/>
  <c r="T2375" i="2"/>
  <c r="Q2375" i="2"/>
  <c r="R2375" i="2" s="1"/>
  <c r="O2375" i="2"/>
  <c r="P2375" i="2" s="1"/>
  <c r="J2375" i="2"/>
  <c r="Y2374" i="2"/>
  <c r="X2374" i="2"/>
  <c r="V2374" i="2"/>
  <c r="T2374" i="2"/>
  <c r="Q2374" i="2"/>
  <c r="R2374" i="2" s="1"/>
  <c r="O2374" i="2"/>
  <c r="P2374" i="2" s="1"/>
  <c r="J2374" i="2"/>
  <c r="Y2373" i="2"/>
  <c r="Z2373" i="2" s="1"/>
  <c r="X2373" i="2"/>
  <c r="V2373" i="2"/>
  <c r="T2373" i="2"/>
  <c r="Q2373" i="2"/>
  <c r="R2373" i="2" s="1"/>
  <c r="O2373" i="2"/>
  <c r="P2373" i="2" s="1"/>
  <c r="J2373" i="2"/>
  <c r="Y2372" i="2"/>
  <c r="X2372" i="2"/>
  <c r="V2372" i="2"/>
  <c r="T2372" i="2"/>
  <c r="Q2372" i="2"/>
  <c r="R2372" i="2" s="1"/>
  <c r="O2372" i="2"/>
  <c r="P2372" i="2" s="1"/>
  <c r="J2372" i="2"/>
  <c r="Y2371" i="2"/>
  <c r="X2371" i="2"/>
  <c r="V2371" i="2"/>
  <c r="T2371" i="2"/>
  <c r="Q2371" i="2"/>
  <c r="R2371" i="2" s="1"/>
  <c r="O2371" i="2"/>
  <c r="P2371" i="2" s="1"/>
  <c r="J2371" i="2"/>
  <c r="Y2370" i="2"/>
  <c r="Z2370" i="2" s="1"/>
  <c r="X2370" i="2"/>
  <c r="V2370" i="2"/>
  <c r="T2370" i="2"/>
  <c r="Q2370" i="2"/>
  <c r="R2370" i="2" s="1"/>
  <c r="O2370" i="2"/>
  <c r="P2370" i="2" s="1"/>
  <c r="J2370" i="2"/>
  <c r="Y2369" i="2"/>
  <c r="X2369" i="2"/>
  <c r="V2369" i="2"/>
  <c r="T2369" i="2"/>
  <c r="Q2369" i="2"/>
  <c r="R2369" i="2" s="1"/>
  <c r="O2369" i="2"/>
  <c r="P2369" i="2" s="1"/>
  <c r="J2369" i="2"/>
  <c r="Y2368" i="2"/>
  <c r="Z2368" i="2" s="1"/>
  <c r="X2368" i="2"/>
  <c r="V2368" i="2"/>
  <c r="T2368" i="2"/>
  <c r="Q2368" i="2"/>
  <c r="R2368" i="2" s="1"/>
  <c r="O2368" i="2"/>
  <c r="P2368" i="2" s="1"/>
  <c r="J2368" i="2"/>
  <c r="Y2367" i="2"/>
  <c r="X2367" i="2"/>
  <c r="V2367" i="2"/>
  <c r="T2367" i="2"/>
  <c r="Q2367" i="2"/>
  <c r="R2367" i="2" s="1"/>
  <c r="O2367" i="2"/>
  <c r="P2367" i="2" s="1"/>
  <c r="J2367" i="2"/>
  <c r="Y2366" i="2"/>
  <c r="X2366" i="2"/>
  <c r="V2366" i="2"/>
  <c r="T2366" i="2"/>
  <c r="Q2366" i="2"/>
  <c r="R2366" i="2" s="1"/>
  <c r="O2366" i="2"/>
  <c r="P2366" i="2" s="1"/>
  <c r="J2366" i="2"/>
  <c r="Y2365" i="2"/>
  <c r="X2365" i="2"/>
  <c r="V2365" i="2"/>
  <c r="T2365" i="2"/>
  <c r="Q2365" i="2"/>
  <c r="R2365" i="2" s="1"/>
  <c r="O2365" i="2"/>
  <c r="P2365" i="2" s="1"/>
  <c r="J2365" i="2"/>
  <c r="Y2364" i="2"/>
  <c r="X2364" i="2"/>
  <c r="V2364" i="2"/>
  <c r="T2364" i="2"/>
  <c r="Q2364" i="2"/>
  <c r="R2364" i="2" s="1"/>
  <c r="O2364" i="2"/>
  <c r="P2364" i="2" s="1"/>
  <c r="J2364" i="2"/>
  <c r="Y2363" i="2"/>
  <c r="X2363" i="2"/>
  <c r="V2363" i="2"/>
  <c r="T2363" i="2"/>
  <c r="Q2363" i="2"/>
  <c r="R2363" i="2" s="1"/>
  <c r="O2363" i="2"/>
  <c r="P2363" i="2" s="1"/>
  <c r="J2363" i="2"/>
  <c r="Y2362" i="2"/>
  <c r="Z2362" i="2" s="1"/>
  <c r="X2362" i="2"/>
  <c r="V2362" i="2"/>
  <c r="T2362" i="2"/>
  <c r="Q2362" i="2"/>
  <c r="R2362" i="2" s="1"/>
  <c r="O2362" i="2"/>
  <c r="P2362" i="2" s="1"/>
  <c r="J2362" i="2"/>
  <c r="Y2361" i="2"/>
  <c r="X2361" i="2"/>
  <c r="V2361" i="2"/>
  <c r="T2361" i="2"/>
  <c r="Q2361" i="2"/>
  <c r="R2361" i="2" s="1"/>
  <c r="O2361" i="2"/>
  <c r="P2361" i="2" s="1"/>
  <c r="J2361" i="2"/>
  <c r="Y2360" i="2"/>
  <c r="X2360" i="2"/>
  <c r="V2360" i="2"/>
  <c r="T2360" i="2"/>
  <c r="Q2360" i="2"/>
  <c r="R2360" i="2" s="1"/>
  <c r="O2360" i="2"/>
  <c r="P2360" i="2" s="1"/>
  <c r="J2360" i="2"/>
  <c r="Y2359" i="2"/>
  <c r="Z2359" i="2" s="1"/>
  <c r="X2359" i="2"/>
  <c r="V2359" i="2"/>
  <c r="T2359" i="2"/>
  <c r="Q2359" i="2"/>
  <c r="R2359" i="2" s="1"/>
  <c r="O2359" i="2"/>
  <c r="P2359" i="2" s="1"/>
  <c r="J2359" i="2"/>
  <c r="Y2358" i="2"/>
  <c r="X2358" i="2"/>
  <c r="V2358" i="2"/>
  <c r="T2358" i="2"/>
  <c r="Q2358" i="2"/>
  <c r="R2358" i="2" s="1"/>
  <c r="O2358" i="2"/>
  <c r="P2358" i="2" s="1"/>
  <c r="J2358" i="2"/>
  <c r="Y2357" i="2"/>
  <c r="X2357" i="2"/>
  <c r="V2357" i="2"/>
  <c r="T2357" i="2"/>
  <c r="Q2357" i="2"/>
  <c r="R2357" i="2" s="1"/>
  <c r="O2357" i="2"/>
  <c r="P2357" i="2" s="1"/>
  <c r="J2357" i="2"/>
  <c r="Y2356" i="2"/>
  <c r="X2356" i="2"/>
  <c r="V2356" i="2"/>
  <c r="T2356" i="2"/>
  <c r="Q2356" i="2"/>
  <c r="R2356" i="2" s="1"/>
  <c r="O2356" i="2"/>
  <c r="P2356" i="2" s="1"/>
  <c r="J2356" i="2"/>
  <c r="Y2355" i="2"/>
  <c r="X2355" i="2"/>
  <c r="V2355" i="2"/>
  <c r="T2355" i="2"/>
  <c r="Q2355" i="2"/>
  <c r="R2355" i="2" s="1"/>
  <c r="O2355" i="2"/>
  <c r="P2355" i="2" s="1"/>
  <c r="J2355" i="2"/>
  <c r="Y2354" i="2"/>
  <c r="X2354" i="2"/>
  <c r="V2354" i="2"/>
  <c r="T2354" i="2"/>
  <c r="Q2354" i="2"/>
  <c r="R2354" i="2" s="1"/>
  <c r="O2354" i="2"/>
  <c r="P2354" i="2" s="1"/>
  <c r="J2354" i="2"/>
  <c r="Y2353" i="2"/>
  <c r="Z2353" i="2" s="1"/>
  <c r="X2353" i="2"/>
  <c r="V2353" i="2"/>
  <c r="T2353" i="2"/>
  <c r="Q2353" i="2"/>
  <c r="R2353" i="2" s="1"/>
  <c r="O2353" i="2"/>
  <c r="P2353" i="2" s="1"/>
  <c r="J2353" i="2"/>
  <c r="Y2352" i="2"/>
  <c r="X2352" i="2"/>
  <c r="V2352" i="2"/>
  <c r="T2352" i="2"/>
  <c r="Q2352" i="2"/>
  <c r="R2352" i="2" s="1"/>
  <c r="O2352" i="2"/>
  <c r="P2352" i="2" s="1"/>
  <c r="J2352" i="2"/>
  <c r="Y2351" i="2"/>
  <c r="X2351" i="2"/>
  <c r="V2351" i="2"/>
  <c r="T2351" i="2"/>
  <c r="Q2351" i="2"/>
  <c r="R2351" i="2" s="1"/>
  <c r="O2351" i="2"/>
  <c r="P2351" i="2" s="1"/>
  <c r="J2351" i="2"/>
  <c r="Y2350" i="2"/>
  <c r="Z2350" i="2" s="1"/>
  <c r="X2350" i="2"/>
  <c r="V2350" i="2"/>
  <c r="T2350" i="2"/>
  <c r="Q2350" i="2"/>
  <c r="R2350" i="2" s="1"/>
  <c r="O2350" i="2"/>
  <c r="P2350" i="2" s="1"/>
  <c r="J2350" i="2"/>
  <c r="Y2349" i="2"/>
  <c r="X2349" i="2"/>
  <c r="V2349" i="2"/>
  <c r="T2349" i="2"/>
  <c r="Q2349" i="2"/>
  <c r="R2349" i="2" s="1"/>
  <c r="O2349" i="2"/>
  <c r="P2349" i="2" s="1"/>
  <c r="J2349" i="2"/>
  <c r="Y2348" i="2"/>
  <c r="X2348" i="2"/>
  <c r="V2348" i="2"/>
  <c r="T2348" i="2"/>
  <c r="Q2348" i="2"/>
  <c r="R2348" i="2" s="1"/>
  <c r="O2348" i="2"/>
  <c r="P2348" i="2" s="1"/>
  <c r="J2348" i="2"/>
  <c r="Y2347" i="2"/>
  <c r="X2347" i="2"/>
  <c r="V2347" i="2"/>
  <c r="T2347" i="2"/>
  <c r="Q2347" i="2"/>
  <c r="R2347" i="2" s="1"/>
  <c r="O2347" i="2"/>
  <c r="P2347" i="2" s="1"/>
  <c r="J2347" i="2"/>
  <c r="Y2346" i="2"/>
  <c r="X2346" i="2"/>
  <c r="V2346" i="2"/>
  <c r="T2346" i="2"/>
  <c r="Q2346" i="2"/>
  <c r="R2346" i="2" s="1"/>
  <c r="O2346" i="2"/>
  <c r="P2346" i="2" s="1"/>
  <c r="J2346" i="2"/>
  <c r="Y2345" i="2"/>
  <c r="Z2345" i="2" s="1"/>
  <c r="X2345" i="2"/>
  <c r="V2345" i="2"/>
  <c r="T2345" i="2"/>
  <c r="Q2345" i="2"/>
  <c r="R2345" i="2" s="1"/>
  <c r="O2345" i="2"/>
  <c r="P2345" i="2" s="1"/>
  <c r="J2345" i="2"/>
  <c r="Y2344" i="2"/>
  <c r="X2344" i="2"/>
  <c r="V2344" i="2"/>
  <c r="T2344" i="2"/>
  <c r="Q2344" i="2"/>
  <c r="R2344" i="2" s="1"/>
  <c r="O2344" i="2"/>
  <c r="P2344" i="2" s="1"/>
  <c r="J2344" i="2"/>
  <c r="Y2343" i="2"/>
  <c r="X2343" i="2"/>
  <c r="V2343" i="2"/>
  <c r="T2343" i="2"/>
  <c r="Q2343" i="2"/>
  <c r="R2343" i="2" s="1"/>
  <c r="O2343" i="2"/>
  <c r="P2343" i="2" s="1"/>
  <c r="J2343" i="2"/>
  <c r="Y2342" i="2"/>
  <c r="X2342" i="2"/>
  <c r="V2342" i="2"/>
  <c r="T2342" i="2"/>
  <c r="Q2342" i="2"/>
  <c r="R2342" i="2" s="1"/>
  <c r="O2342" i="2"/>
  <c r="P2342" i="2" s="1"/>
  <c r="J2342" i="2"/>
  <c r="Y2341" i="2"/>
  <c r="X2341" i="2"/>
  <c r="V2341" i="2"/>
  <c r="T2341" i="2"/>
  <c r="Q2341" i="2"/>
  <c r="R2341" i="2" s="1"/>
  <c r="O2341" i="2"/>
  <c r="P2341" i="2" s="1"/>
  <c r="J2341" i="2"/>
  <c r="Y2340" i="2"/>
  <c r="X2340" i="2"/>
  <c r="V2340" i="2"/>
  <c r="T2340" i="2"/>
  <c r="Q2340" i="2"/>
  <c r="R2340" i="2" s="1"/>
  <c r="O2340" i="2"/>
  <c r="P2340" i="2" s="1"/>
  <c r="J2340" i="2"/>
  <c r="Y2339" i="2"/>
  <c r="X2339" i="2"/>
  <c r="V2339" i="2"/>
  <c r="T2339" i="2"/>
  <c r="Q2339" i="2"/>
  <c r="R2339" i="2" s="1"/>
  <c r="O2339" i="2"/>
  <c r="P2339" i="2" s="1"/>
  <c r="J2339" i="2"/>
  <c r="Y2338" i="2"/>
  <c r="X2338" i="2"/>
  <c r="V2338" i="2"/>
  <c r="T2338" i="2"/>
  <c r="Q2338" i="2"/>
  <c r="R2338" i="2" s="1"/>
  <c r="O2338" i="2"/>
  <c r="P2338" i="2" s="1"/>
  <c r="J2338" i="2"/>
  <c r="Y2337" i="2"/>
  <c r="X2337" i="2"/>
  <c r="V2337" i="2"/>
  <c r="T2337" i="2"/>
  <c r="Q2337" i="2"/>
  <c r="R2337" i="2" s="1"/>
  <c r="O2337" i="2"/>
  <c r="P2337" i="2" s="1"/>
  <c r="J2337" i="2"/>
  <c r="Y2336" i="2"/>
  <c r="Z2336" i="2" s="1"/>
  <c r="X2336" i="2"/>
  <c r="V2336" i="2"/>
  <c r="T2336" i="2"/>
  <c r="Q2336" i="2"/>
  <c r="R2336" i="2" s="1"/>
  <c r="O2336" i="2"/>
  <c r="P2336" i="2" s="1"/>
  <c r="J2336" i="2"/>
  <c r="Y2335" i="2"/>
  <c r="X2335" i="2"/>
  <c r="V2335" i="2"/>
  <c r="T2335" i="2"/>
  <c r="Q2335" i="2"/>
  <c r="R2335" i="2" s="1"/>
  <c r="O2335" i="2"/>
  <c r="P2335" i="2" s="1"/>
  <c r="J2335" i="2"/>
  <c r="Y2334" i="2"/>
  <c r="X2334" i="2"/>
  <c r="V2334" i="2"/>
  <c r="T2334" i="2"/>
  <c r="Q2334" i="2"/>
  <c r="R2334" i="2" s="1"/>
  <c r="O2334" i="2"/>
  <c r="P2334" i="2" s="1"/>
  <c r="J2334" i="2"/>
  <c r="Y2333" i="2"/>
  <c r="Z2333" i="2" s="1"/>
  <c r="X2333" i="2"/>
  <c r="V2333" i="2"/>
  <c r="T2333" i="2"/>
  <c r="Q2333" i="2"/>
  <c r="R2333" i="2" s="1"/>
  <c r="O2333" i="2"/>
  <c r="P2333" i="2" s="1"/>
  <c r="J2333" i="2"/>
  <c r="Y2332" i="2"/>
  <c r="X2332" i="2"/>
  <c r="V2332" i="2"/>
  <c r="T2332" i="2"/>
  <c r="Q2332" i="2"/>
  <c r="R2332" i="2" s="1"/>
  <c r="O2332" i="2"/>
  <c r="P2332" i="2" s="1"/>
  <c r="J2332" i="2"/>
  <c r="Y2331" i="2"/>
  <c r="X2331" i="2"/>
  <c r="V2331" i="2"/>
  <c r="T2331" i="2"/>
  <c r="Q2331" i="2"/>
  <c r="R2331" i="2" s="1"/>
  <c r="O2331" i="2"/>
  <c r="P2331" i="2" s="1"/>
  <c r="J2331" i="2"/>
  <c r="Y2330" i="2"/>
  <c r="X2330" i="2"/>
  <c r="V2330" i="2"/>
  <c r="T2330" i="2"/>
  <c r="Q2330" i="2"/>
  <c r="R2330" i="2" s="1"/>
  <c r="O2330" i="2"/>
  <c r="P2330" i="2" s="1"/>
  <c r="J2330" i="2"/>
  <c r="Y2329" i="2"/>
  <c r="X2329" i="2"/>
  <c r="V2329" i="2"/>
  <c r="T2329" i="2"/>
  <c r="Q2329" i="2"/>
  <c r="R2329" i="2" s="1"/>
  <c r="O2329" i="2"/>
  <c r="P2329" i="2" s="1"/>
  <c r="J2329" i="2"/>
  <c r="Y2328" i="2"/>
  <c r="X2328" i="2"/>
  <c r="V2328" i="2"/>
  <c r="T2328" i="2"/>
  <c r="Q2328" i="2"/>
  <c r="R2328" i="2" s="1"/>
  <c r="O2328" i="2"/>
  <c r="P2328" i="2" s="1"/>
  <c r="J2328" i="2"/>
  <c r="Y2327" i="2"/>
  <c r="Z2327" i="2" s="1"/>
  <c r="X2327" i="2"/>
  <c r="V2327" i="2"/>
  <c r="T2327" i="2"/>
  <c r="Q2327" i="2"/>
  <c r="R2327" i="2" s="1"/>
  <c r="O2327" i="2"/>
  <c r="P2327" i="2" s="1"/>
  <c r="J2327" i="2"/>
  <c r="Y2326" i="2"/>
  <c r="X2326" i="2"/>
  <c r="V2326" i="2"/>
  <c r="T2326" i="2"/>
  <c r="Q2326" i="2"/>
  <c r="R2326" i="2" s="1"/>
  <c r="O2326" i="2"/>
  <c r="P2326" i="2" s="1"/>
  <c r="J2326" i="2"/>
  <c r="Y2325" i="2"/>
  <c r="X2325" i="2"/>
  <c r="V2325" i="2"/>
  <c r="T2325" i="2"/>
  <c r="Q2325" i="2"/>
  <c r="R2325" i="2" s="1"/>
  <c r="O2325" i="2"/>
  <c r="P2325" i="2" s="1"/>
  <c r="J2325" i="2"/>
  <c r="Y2324" i="2"/>
  <c r="Z2324" i="2" s="1"/>
  <c r="X2324" i="2"/>
  <c r="V2324" i="2"/>
  <c r="T2324" i="2"/>
  <c r="Q2324" i="2"/>
  <c r="R2324" i="2" s="1"/>
  <c r="O2324" i="2"/>
  <c r="P2324" i="2" s="1"/>
  <c r="J2324" i="2"/>
  <c r="Y2323" i="2"/>
  <c r="X2323" i="2"/>
  <c r="V2323" i="2"/>
  <c r="T2323" i="2"/>
  <c r="Q2323" i="2"/>
  <c r="R2323" i="2" s="1"/>
  <c r="O2323" i="2"/>
  <c r="P2323" i="2" s="1"/>
  <c r="J2323" i="2"/>
  <c r="Y2322" i="2"/>
  <c r="X2322" i="2"/>
  <c r="V2322" i="2"/>
  <c r="T2322" i="2"/>
  <c r="Q2322" i="2"/>
  <c r="R2322" i="2" s="1"/>
  <c r="O2322" i="2"/>
  <c r="P2322" i="2" s="1"/>
  <c r="J2322" i="2"/>
  <c r="Y2321" i="2"/>
  <c r="X2321" i="2"/>
  <c r="V2321" i="2"/>
  <c r="T2321" i="2"/>
  <c r="Q2321" i="2"/>
  <c r="R2321" i="2" s="1"/>
  <c r="O2321" i="2"/>
  <c r="P2321" i="2" s="1"/>
  <c r="J2321" i="2"/>
  <c r="Y2320" i="2"/>
  <c r="X2320" i="2"/>
  <c r="V2320" i="2"/>
  <c r="T2320" i="2"/>
  <c r="Q2320" i="2"/>
  <c r="R2320" i="2" s="1"/>
  <c r="O2320" i="2"/>
  <c r="P2320" i="2" s="1"/>
  <c r="J2320" i="2"/>
  <c r="Y2319" i="2"/>
  <c r="X2319" i="2"/>
  <c r="V2319" i="2"/>
  <c r="T2319" i="2"/>
  <c r="Q2319" i="2"/>
  <c r="R2319" i="2" s="1"/>
  <c r="O2319" i="2"/>
  <c r="P2319" i="2" s="1"/>
  <c r="J2319" i="2"/>
  <c r="Y2318" i="2"/>
  <c r="X2318" i="2"/>
  <c r="V2318" i="2"/>
  <c r="T2318" i="2"/>
  <c r="Q2318" i="2"/>
  <c r="R2318" i="2" s="1"/>
  <c r="O2318" i="2"/>
  <c r="P2318" i="2" s="1"/>
  <c r="J2318" i="2"/>
  <c r="Y2317" i="2"/>
  <c r="X2317" i="2"/>
  <c r="V2317" i="2"/>
  <c r="T2317" i="2"/>
  <c r="Q2317" i="2"/>
  <c r="R2317" i="2" s="1"/>
  <c r="O2317" i="2"/>
  <c r="P2317" i="2" s="1"/>
  <c r="J2317" i="2"/>
  <c r="Y2316" i="2"/>
  <c r="X2316" i="2"/>
  <c r="V2316" i="2"/>
  <c r="T2316" i="2"/>
  <c r="Q2316" i="2"/>
  <c r="R2316" i="2" s="1"/>
  <c r="O2316" i="2"/>
  <c r="P2316" i="2" s="1"/>
  <c r="J2316" i="2"/>
  <c r="Y2315" i="2"/>
  <c r="X2315" i="2"/>
  <c r="V2315" i="2"/>
  <c r="T2315" i="2"/>
  <c r="Q2315" i="2"/>
  <c r="R2315" i="2" s="1"/>
  <c r="O2315" i="2"/>
  <c r="P2315" i="2" s="1"/>
  <c r="J2315" i="2"/>
  <c r="Y2314" i="2"/>
  <c r="X2314" i="2"/>
  <c r="V2314" i="2"/>
  <c r="T2314" i="2"/>
  <c r="Q2314" i="2"/>
  <c r="R2314" i="2" s="1"/>
  <c r="O2314" i="2"/>
  <c r="P2314" i="2" s="1"/>
  <c r="J2314" i="2"/>
  <c r="Y2313" i="2"/>
  <c r="X2313" i="2"/>
  <c r="V2313" i="2"/>
  <c r="T2313" i="2"/>
  <c r="Q2313" i="2"/>
  <c r="R2313" i="2" s="1"/>
  <c r="O2313" i="2"/>
  <c r="P2313" i="2" s="1"/>
  <c r="J2313" i="2"/>
  <c r="Y2312" i="2"/>
  <c r="X2312" i="2"/>
  <c r="V2312" i="2"/>
  <c r="T2312" i="2"/>
  <c r="Q2312" i="2"/>
  <c r="R2312" i="2" s="1"/>
  <c r="O2312" i="2"/>
  <c r="P2312" i="2" s="1"/>
  <c r="J2312" i="2"/>
  <c r="Y2311" i="2"/>
  <c r="X2311" i="2"/>
  <c r="V2311" i="2"/>
  <c r="T2311" i="2"/>
  <c r="Q2311" i="2"/>
  <c r="R2311" i="2" s="1"/>
  <c r="O2311" i="2"/>
  <c r="P2311" i="2" s="1"/>
  <c r="J2311" i="2"/>
  <c r="Y2310" i="2"/>
  <c r="X2310" i="2"/>
  <c r="V2310" i="2"/>
  <c r="T2310" i="2"/>
  <c r="Q2310" i="2"/>
  <c r="R2310" i="2" s="1"/>
  <c r="O2310" i="2"/>
  <c r="P2310" i="2" s="1"/>
  <c r="J2310" i="2"/>
  <c r="Y2309" i="2"/>
  <c r="X2309" i="2"/>
  <c r="V2309" i="2"/>
  <c r="T2309" i="2"/>
  <c r="Q2309" i="2"/>
  <c r="R2309" i="2" s="1"/>
  <c r="O2309" i="2"/>
  <c r="P2309" i="2" s="1"/>
  <c r="J2309" i="2"/>
  <c r="Y2308" i="2"/>
  <c r="X2308" i="2"/>
  <c r="V2308" i="2"/>
  <c r="T2308" i="2"/>
  <c r="Q2308" i="2"/>
  <c r="R2308" i="2" s="1"/>
  <c r="O2308" i="2"/>
  <c r="P2308" i="2" s="1"/>
  <c r="J2308" i="2"/>
  <c r="Y2307" i="2"/>
  <c r="X2307" i="2"/>
  <c r="V2307" i="2"/>
  <c r="T2307" i="2"/>
  <c r="Q2307" i="2"/>
  <c r="R2307" i="2" s="1"/>
  <c r="O2307" i="2"/>
  <c r="P2307" i="2" s="1"/>
  <c r="J2307" i="2"/>
  <c r="Y2306" i="2"/>
  <c r="X2306" i="2"/>
  <c r="V2306" i="2"/>
  <c r="T2306" i="2"/>
  <c r="Q2306" i="2"/>
  <c r="R2306" i="2" s="1"/>
  <c r="O2306" i="2"/>
  <c r="P2306" i="2" s="1"/>
  <c r="J2306" i="2"/>
  <c r="Y2305" i="2"/>
  <c r="X2305" i="2"/>
  <c r="V2305" i="2"/>
  <c r="T2305" i="2"/>
  <c r="Q2305" i="2"/>
  <c r="R2305" i="2" s="1"/>
  <c r="O2305" i="2"/>
  <c r="P2305" i="2" s="1"/>
  <c r="J2305" i="2"/>
  <c r="Y2304" i="2"/>
  <c r="X2304" i="2"/>
  <c r="V2304" i="2"/>
  <c r="T2304" i="2"/>
  <c r="Q2304" i="2"/>
  <c r="R2304" i="2" s="1"/>
  <c r="O2304" i="2"/>
  <c r="P2304" i="2" s="1"/>
  <c r="J2304" i="2"/>
  <c r="Y2303" i="2"/>
  <c r="X2303" i="2"/>
  <c r="V2303" i="2"/>
  <c r="T2303" i="2"/>
  <c r="Q2303" i="2"/>
  <c r="R2303" i="2" s="1"/>
  <c r="O2303" i="2"/>
  <c r="P2303" i="2" s="1"/>
  <c r="J2303" i="2"/>
  <c r="Y2302" i="2"/>
  <c r="X2302" i="2"/>
  <c r="V2302" i="2"/>
  <c r="T2302" i="2"/>
  <c r="Q2302" i="2"/>
  <c r="R2302" i="2" s="1"/>
  <c r="O2302" i="2"/>
  <c r="P2302" i="2" s="1"/>
  <c r="J2302" i="2"/>
  <c r="Y2301" i="2"/>
  <c r="X2301" i="2"/>
  <c r="V2301" i="2"/>
  <c r="T2301" i="2"/>
  <c r="Q2301" i="2"/>
  <c r="R2301" i="2" s="1"/>
  <c r="O2301" i="2"/>
  <c r="P2301" i="2" s="1"/>
  <c r="J2301" i="2"/>
  <c r="Y2300" i="2"/>
  <c r="Z2300" i="2" s="1"/>
  <c r="X2300" i="2"/>
  <c r="V2300" i="2"/>
  <c r="T2300" i="2"/>
  <c r="Q2300" i="2"/>
  <c r="R2300" i="2" s="1"/>
  <c r="O2300" i="2"/>
  <c r="P2300" i="2" s="1"/>
  <c r="J2300" i="2"/>
  <c r="Y2299" i="2"/>
  <c r="X2299" i="2"/>
  <c r="V2299" i="2"/>
  <c r="T2299" i="2"/>
  <c r="Q2299" i="2"/>
  <c r="R2299" i="2" s="1"/>
  <c r="O2299" i="2"/>
  <c r="P2299" i="2" s="1"/>
  <c r="J2299" i="2"/>
  <c r="Y2298" i="2"/>
  <c r="X2298" i="2"/>
  <c r="V2298" i="2"/>
  <c r="T2298" i="2"/>
  <c r="Q2298" i="2"/>
  <c r="R2298" i="2" s="1"/>
  <c r="O2298" i="2"/>
  <c r="P2298" i="2" s="1"/>
  <c r="J2298" i="2"/>
  <c r="Y2297" i="2"/>
  <c r="Z2297" i="2" s="1"/>
  <c r="X2297" i="2"/>
  <c r="V2297" i="2"/>
  <c r="T2297" i="2"/>
  <c r="Q2297" i="2"/>
  <c r="R2297" i="2" s="1"/>
  <c r="O2297" i="2"/>
  <c r="P2297" i="2" s="1"/>
  <c r="J2297" i="2"/>
  <c r="Y2296" i="2"/>
  <c r="X2296" i="2"/>
  <c r="V2296" i="2"/>
  <c r="T2296" i="2"/>
  <c r="Q2296" i="2"/>
  <c r="R2296" i="2" s="1"/>
  <c r="O2296" i="2"/>
  <c r="P2296" i="2" s="1"/>
  <c r="J2296" i="2"/>
  <c r="Y2295" i="2"/>
  <c r="X2295" i="2"/>
  <c r="V2295" i="2"/>
  <c r="T2295" i="2"/>
  <c r="Q2295" i="2"/>
  <c r="R2295" i="2" s="1"/>
  <c r="O2295" i="2"/>
  <c r="P2295" i="2" s="1"/>
  <c r="J2295" i="2"/>
  <c r="Y2294" i="2"/>
  <c r="X2294" i="2"/>
  <c r="V2294" i="2"/>
  <c r="T2294" i="2"/>
  <c r="Q2294" i="2"/>
  <c r="R2294" i="2" s="1"/>
  <c r="O2294" i="2"/>
  <c r="P2294" i="2" s="1"/>
  <c r="J2294" i="2"/>
  <c r="Y2293" i="2"/>
  <c r="X2293" i="2"/>
  <c r="V2293" i="2"/>
  <c r="T2293" i="2"/>
  <c r="Q2293" i="2"/>
  <c r="R2293" i="2" s="1"/>
  <c r="O2293" i="2"/>
  <c r="P2293" i="2" s="1"/>
  <c r="J2293" i="2"/>
  <c r="Y2292" i="2"/>
  <c r="X2292" i="2"/>
  <c r="V2292" i="2"/>
  <c r="T2292" i="2"/>
  <c r="Q2292" i="2"/>
  <c r="R2292" i="2" s="1"/>
  <c r="O2292" i="2"/>
  <c r="P2292" i="2" s="1"/>
  <c r="J2292" i="2"/>
  <c r="Y2291" i="2"/>
  <c r="Z2291" i="2" s="1"/>
  <c r="X2291" i="2"/>
  <c r="V2291" i="2"/>
  <c r="T2291" i="2"/>
  <c r="Q2291" i="2"/>
  <c r="R2291" i="2" s="1"/>
  <c r="O2291" i="2"/>
  <c r="P2291" i="2" s="1"/>
  <c r="J2291" i="2"/>
  <c r="Y2290" i="2"/>
  <c r="X2290" i="2"/>
  <c r="V2290" i="2"/>
  <c r="T2290" i="2"/>
  <c r="Q2290" i="2"/>
  <c r="R2290" i="2" s="1"/>
  <c r="O2290" i="2"/>
  <c r="P2290" i="2" s="1"/>
  <c r="J2290" i="2"/>
  <c r="Y2289" i="2"/>
  <c r="X2289" i="2"/>
  <c r="V2289" i="2"/>
  <c r="T2289" i="2"/>
  <c r="Q2289" i="2"/>
  <c r="R2289" i="2" s="1"/>
  <c r="O2289" i="2"/>
  <c r="P2289" i="2" s="1"/>
  <c r="J2289" i="2"/>
  <c r="Y2288" i="2"/>
  <c r="X2288" i="2"/>
  <c r="V2288" i="2"/>
  <c r="T2288" i="2"/>
  <c r="Q2288" i="2"/>
  <c r="R2288" i="2" s="1"/>
  <c r="O2288" i="2"/>
  <c r="P2288" i="2" s="1"/>
  <c r="J2288" i="2"/>
  <c r="Y2287" i="2"/>
  <c r="X2287" i="2"/>
  <c r="V2287" i="2"/>
  <c r="T2287" i="2"/>
  <c r="Q2287" i="2"/>
  <c r="R2287" i="2" s="1"/>
  <c r="O2287" i="2"/>
  <c r="P2287" i="2" s="1"/>
  <c r="J2287" i="2"/>
  <c r="Y2286" i="2"/>
  <c r="X2286" i="2"/>
  <c r="V2286" i="2"/>
  <c r="T2286" i="2"/>
  <c r="Q2286" i="2"/>
  <c r="R2286" i="2" s="1"/>
  <c r="O2286" i="2"/>
  <c r="P2286" i="2" s="1"/>
  <c r="J2286" i="2"/>
  <c r="Y2285" i="2"/>
  <c r="Z2285" i="2" s="1"/>
  <c r="X2285" i="2"/>
  <c r="V2285" i="2"/>
  <c r="T2285" i="2"/>
  <c r="Q2285" i="2"/>
  <c r="R2285" i="2" s="1"/>
  <c r="O2285" i="2"/>
  <c r="P2285" i="2" s="1"/>
  <c r="J2285" i="2"/>
  <c r="Y2284" i="2"/>
  <c r="X2284" i="2"/>
  <c r="V2284" i="2"/>
  <c r="T2284" i="2"/>
  <c r="Q2284" i="2"/>
  <c r="R2284" i="2" s="1"/>
  <c r="O2284" i="2"/>
  <c r="P2284" i="2" s="1"/>
  <c r="J2284" i="2"/>
  <c r="Y2283" i="2"/>
  <c r="X2283" i="2"/>
  <c r="V2283" i="2"/>
  <c r="T2283" i="2"/>
  <c r="Q2283" i="2"/>
  <c r="R2283" i="2" s="1"/>
  <c r="O2283" i="2"/>
  <c r="P2283" i="2" s="1"/>
  <c r="J2283" i="2"/>
  <c r="Y2282" i="2"/>
  <c r="X2282" i="2"/>
  <c r="V2282" i="2"/>
  <c r="T2282" i="2"/>
  <c r="Q2282" i="2"/>
  <c r="R2282" i="2" s="1"/>
  <c r="O2282" i="2"/>
  <c r="P2282" i="2" s="1"/>
  <c r="J2282" i="2"/>
  <c r="Y2281" i="2"/>
  <c r="X2281" i="2"/>
  <c r="V2281" i="2"/>
  <c r="T2281" i="2"/>
  <c r="Q2281" i="2"/>
  <c r="R2281" i="2" s="1"/>
  <c r="O2281" i="2"/>
  <c r="P2281" i="2" s="1"/>
  <c r="J2281" i="2"/>
  <c r="Y2280" i="2"/>
  <c r="X2280" i="2"/>
  <c r="V2280" i="2"/>
  <c r="T2280" i="2"/>
  <c r="Q2280" i="2"/>
  <c r="R2280" i="2" s="1"/>
  <c r="O2280" i="2"/>
  <c r="P2280" i="2" s="1"/>
  <c r="J2280" i="2"/>
  <c r="Y2279" i="2"/>
  <c r="Z2279" i="2" s="1"/>
  <c r="X2279" i="2"/>
  <c r="V2279" i="2"/>
  <c r="T2279" i="2"/>
  <c r="Q2279" i="2"/>
  <c r="R2279" i="2" s="1"/>
  <c r="O2279" i="2"/>
  <c r="P2279" i="2" s="1"/>
  <c r="J2279" i="2"/>
  <c r="Y2278" i="2"/>
  <c r="X2278" i="2"/>
  <c r="V2278" i="2"/>
  <c r="T2278" i="2"/>
  <c r="Q2278" i="2"/>
  <c r="R2278" i="2" s="1"/>
  <c r="O2278" i="2"/>
  <c r="P2278" i="2" s="1"/>
  <c r="J2278" i="2"/>
  <c r="Y2277" i="2"/>
  <c r="Z2277" i="2" s="1"/>
  <c r="X2277" i="2"/>
  <c r="V2277" i="2"/>
  <c r="T2277" i="2"/>
  <c r="Q2277" i="2"/>
  <c r="R2277" i="2" s="1"/>
  <c r="O2277" i="2"/>
  <c r="P2277" i="2" s="1"/>
  <c r="J2277" i="2"/>
  <c r="Y2276" i="2"/>
  <c r="X2276" i="2"/>
  <c r="V2276" i="2"/>
  <c r="T2276" i="2"/>
  <c r="Q2276" i="2"/>
  <c r="R2276" i="2" s="1"/>
  <c r="O2276" i="2"/>
  <c r="P2276" i="2" s="1"/>
  <c r="J2276" i="2"/>
  <c r="Y2275" i="2"/>
  <c r="X2275" i="2"/>
  <c r="V2275" i="2"/>
  <c r="T2275" i="2"/>
  <c r="Q2275" i="2"/>
  <c r="R2275" i="2" s="1"/>
  <c r="O2275" i="2"/>
  <c r="P2275" i="2" s="1"/>
  <c r="J2275" i="2"/>
  <c r="Y2274" i="2"/>
  <c r="Z2274" i="2" s="1"/>
  <c r="X2274" i="2"/>
  <c r="V2274" i="2"/>
  <c r="T2274" i="2"/>
  <c r="Q2274" i="2"/>
  <c r="R2274" i="2" s="1"/>
  <c r="O2274" i="2"/>
  <c r="P2274" i="2" s="1"/>
  <c r="J2274" i="2"/>
  <c r="Y2273" i="2"/>
  <c r="X2273" i="2"/>
  <c r="V2273" i="2"/>
  <c r="T2273" i="2"/>
  <c r="Q2273" i="2"/>
  <c r="R2273" i="2" s="1"/>
  <c r="O2273" i="2"/>
  <c r="P2273" i="2" s="1"/>
  <c r="J2273" i="2"/>
  <c r="Y2272" i="2"/>
  <c r="X2272" i="2"/>
  <c r="V2272" i="2"/>
  <c r="T2272" i="2"/>
  <c r="Q2272" i="2"/>
  <c r="R2272" i="2" s="1"/>
  <c r="O2272" i="2"/>
  <c r="P2272" i="2" s="1"/>
  <c r="J2272" i="2"/>
  <c r="Y2271" i="2"/>
  <c r="Z2271" i="2" s="1"/>
  <c r="X2271" i="2"/>
  <c r="V2271" i="2"/>
  <c r="T2271" i="2"/>
  <c r="Q2271" i="2"/>
  <c r="R2271" i="2" s="1"/>
  <c r="O2271" i="2"/>
  <c r="P2271" i="2" s="1"/>
  <c r="J2271" i="2"/>
  <c r="Y2270" i="2"/>
  <c r="X2270" i="2"/>
  <c r="V2270" i="2"/>
  <c r="T2270" i="2"/>
  <c r="Q2270" i="2"/>
  <c r="R2270" i="2" s="1"/>
  <c r="O2270" i="2"/>
  <c r="P2270" i="2" s="1"/>
  <c r="J2270" i="2"/>
  <c r="Y2269" i="2"/>
  <c r="X2269" i="2"/>
  <c r="V2269" i="2"/>
  <c r="T2269" i="2"/>
  <c r="Q2269" i="2"/>
  <c r="R2269" i="2" s="1"/>
  <c r="O2269" i="2"/>
  <c r="P2269" i="2" s="1"/>
  <c r="J2269" i="2"/>
  <c r="Y2268" i="2"/>
  <c r="Z2268" i="2" s="1"/>
  <c r="X2268" i="2"/>
  <c r="V2268" i="2"/>
  <c r="T2268" i="2"/>
  <c r="Q2268" i="2"/>
  <c r="R2268" i="2" s="1"/>
  <c r="O2268" i="2"/>
  <c r="P2268" i="2" s="1"/>
  <c r="J2268" i="2"/>
  <c r="Y2267" i="2"/>
  <c r="X2267" i="2"/>
  <c r="V2267" i="2"/>
  <c r="T2267" i="2"/>
  <c r="Q2267" i="2"/>
  <c r="R2267" i="2" s="1"/>
  <c r="O2267" i="2"/>
  <c r="P2267" i="2" s="1"/>
  <c r="J2267" i="2"/>
  <c r="Y2266" i="2"/>
  <c r="X2266" i="2"/>
  <c r="V2266" i="2"/>
  <c r="T2266" i="2"/>
  <c r="Q2266" i="2"/>
  <c r="R2266" i="2" s="1"/>
  <c r="O2266" i="2"/>
  <c r="P2266" i="2" s="1"/>
  <c r="J2266" i="2"/>
  <c r="Y2265" i="2"/>
  <c r="Z2265" i="2" s="1"/>
  <c r="X2265" i="2"/>
  <c r="V2265" i="2"/>
  <c r="T2265" i="2"/>
  <c r="Q2265" i="2"/>
  <c r="R2265" i="2" s="1"/>
  <c r="O2265" i="2"/>
  <c r="P2265" i="2" s="1"/>
  <c r="J2265" i="2"/>
  <c r="Y2264" i="2"/>
  <c r="X2264" i="2"/>
  <c r="V2264" i="2"/>
  <c r="T2264" i="2"/>
  <c r="Q2264" i="2"/>
  <c r="R2264" i="2" s="1"/>
  <c r="O2264" i="2"/>
  <c r="P2264" i="2" s="1"/>
  <c r="J2264" i="2"/>
  <c r="Y2263" i="2"/>
  <c r="X2263" i="2"/>
  <c r="V2263" i="2"/>
  <c r="T2263" i="2"/>
  <c r="Q2263" i="2"/>
  <c r="R2263" i="2" s="1"/>
  <c r="O2263" i="2"/>
  <c r="P2263" i="2" s="1"/>
  <c r="J2263" i="2"/>
  <c r="Y2262" i="2"/>
  <c r="X2262" i="2"/>
  <c r="V2262" i="2"/>
  <c r="T2262" i="2"/>
  <c r="Q2262" i="2"/>
  <c r="R2262" i="2" s="1"/>
  <c r="O2262" i="2"/>
  <c r="P2262" i="2" s="1"/>
  <c r="J2262" i="2"/>
  <c r="Y2261" i="2"/>
  <c r="X2261" i="2"/>
  <c r="V2261" i="2"/>
  <c r="T2261" i="2"/>
  <c r="Q2261" i="2"/>
  <c r="R2261" i="2" s="1"/>
  <c r="O2261" i="2"/>
  <c r="P2261" i="2" s="1"/>
  <c r="J2261" i="2"/>
  <c r="Y2260" i="2"/>
  <c r="X2260" i="2"/>
  <c r="V2260" i="2"/>
  <c r="T2260" i="2"/>
  <c r="Q2260" i="2"/>
  <c r="R2260" i="2" s="1"/>
  <c r="O2260" i="2"/>
  <c r="P2260" i="2" s="1"/>
  <c r="J2260" i="2"/>
  <c r="Y2259" i="2"/>
  <c r="X2259" i="2"/>
  <c r="V2259" i="2"/>
  <c r="T2259" i="2"/>
  <c r="Q2259" i="2"/>
  <c r="R2259" i="2" s="1"/>
  <c r="O2259" i="2"/>
  <c r="P2259" i="2" s="1"/>
  <c r="J2259" i="2"/>
  <c r="Y2258" i="2"/>
  <c r="X2258" i="2"/>
  <c r="V2258" i="2"/>
  <c r="T2258" i="2"/>
  <c r="Q2258" i="2"/>
  <c r="R2258" i="2" s="1"/>
  <c r="O2258" i="2"/>
  <c r="P2258" i="2" s="1"/>
  <c r="J2258" i="2"/>
  <c r="Y2257" i="2"/>
  <c r="X2257" i="2"/>
  <c r="V2257" i="2"/>
  <c r="T2257" i="2"/>
  <c r="Q2257" i="2"/>
  <c r="R2257" i="2" s="1"/>
  <c r="O2257" i="2"/>
  <c r="P2257" i="2" s="1"/>
  <c r="J2257" i="2"/>
  <c r="Y2256" i="2"/>
  <c r="X2256" i="2"/>
  <c r="V2256" i="2"/>
  <c r="T2256" i="2"/>
  <c r="Q2256" i="2"/>
  <c r="R2256" i="2" s="1"/>
  <c r="O2256" i="2"/>
  <c r="P2256" i="2" s="1"/>
  <c r="J2256" i="2"/>
  <c r="Y2255" i="2"/>
  <c r="X2255" i="2"/>
  <c r="V2255" i="2"/>
  <c r="T2255" i="2"/>
  <c r="Q2255" i="2"/>
  <c r="R2255" i="2" s="1"/>
  <c r="O2255" i="2"/>
  <c r="P2255" i="2" s="1"/>
  <c r="J2255" i="2"/>
  <c r="Y2254" i="2"/>
  <c r="X2254" i="2"/>
  <c r="V2254" i="2"/>
  <c r="T2254" i="2"/>
  <c r="Q2254" i="2"/>
  <c r="R2254" i="2" s="1"/>
  <c r="O2254" i="2"/>
  <c r="P2254" i="2" s="1"/>
  <c r="J2254" i="2"/>
  <c r="Y2253" i="2"/>
  <c r="X2253" i="2"/>
  <c r="V2253" i="2"/>
  <c r="T2253" i="2"/>
  <c r="Q2253" i="2"/>
  <c r="R2253" i="2" s="1"/>
  <c r="O2253" i="2"/>
  <c r="P2253" i="2" s="1"/>
  <c r="J2253" i="2"/>
  <c r="Y2252" i="2"/>
  <c r="Z2252" i="2" s="1"/>
  <c r="X2252" i="2"/>
  <c r="V2252" i="2"/>
  <c r="T2252" i="2"/>
  <c r="Q2252" i="2"/>
  <c r="R2252" i="2" s="1"/>
  <c r="O2252" i="2"/>
  <c r="P2252" i="2" s="1"/>
  <c r="J2252" i="2"/>
  <c r="Y2251" i="2"/>
  <c r="X2251" i="2"/>
  <c r="V2251" i="2"/>
  <c r="T2251" i="2"/>
  <c r="Q2251" i="2"/>
  <c r="R2251" i="2" s="1"/>
  <c r="O2251" i="2"/>
  <c r="P2251" i="2" s="1"/>
  <c r="J2251" i="2"/>
  <c r="Y2250" i="2"/>
  <c r="X2250" i="2"/>
  <c r="V2250" i="2"/>
  <c r="T2250" i="2"/>
  <c r="Q2250" i="2"/>
  <c r="R2250" i="2" s="1"/>
  <c r="O2250" i="2"/>
  <c r="P2250" i="2" s="1"/>
  <c r="J2250" i="2"/>
  <c r="Y2249" i="2"/>
  <c r="X2249" i="2"/>
  <c r="V2249" i="2"/>
  <c r="T2249" i="2"/>
  <c r="Q2249" i="2"/>
  <c r="R2249" i="2" s="1"/>
  <c r="O2249" i="2"/>
  <c r="P2249" i="2" s="1"/>
  <c r="J2249" i="2"/>
  <c r="Y2248" i="2"/>
  <c r="X2248" i="2"/>
  <c r="V2248" i="2"/>
  <c r="T2248" i="2"/>
  <c r="Q2248" i="2"/>
  <c r="R2248" i="2" s="1"/>
  <c r="O2248" i="2"/>
  <c r="P2248" i="2" s="1"/>
  <c r="J2248" i="2"/>
  <c r="Y2247" i="2"/>
  <c r="X2247" i="2"/>
  <c r="V2247" i="2"/>
  <c r="T2247" i="2"/>
  <c r="Q2247" i="2"/>
  <c r="R2247" i="2" s="1"/>
  <c r="O2247" i="2"/>
  <c r="P2247" i="2" s="1"/>
  <c r="J2247" i="2"/>
  <c r="Y2246" i="2"/>
  <c r="Z2246" i="2" s="1"/>
  <c r="X2246" i="2"/>
  <c r="V2246" i="2"/>
  <c r="T2246" i="2"/>
  <c r="Q2246" i="2"/>
  <c r="R2246" i="2" s="1"/>
  <c r="O2246" i="2"/>
  <c r="P2246" i="2" s="1"/>
  <c r="J2246" i="2"/>
  <c r="Y2245" i="2"/>
  <c r="X2245" i="2"/>
  <c r="V2245" i="2"/>
  <c r="T2245" i="2"/>
  <c r="Q2245" i="2"/>
  <c r="R2245" i="2" s="1"/>
  <c r="O2245" i="2"/>
  <c r="P2245" i="2" s="1"/>
  <c r="J2245" i="2"/>
  <c r="Y2244" i="2"/>
  <c r="X2244" i="2"/>
  <c r="V2244" i="2"/>
  <c r="T2244" i="2"/>
  <c r="Q2244" i="2"/>
  <c r="R2244" i="2" s="1"/>
  <c r="O2244" i="2"/>
  <c r="P2244" i="2" s="1"/>
  <c r="J2244" i="2"/>
  <c r="Y2243" i="2"/>
  <c r="X2243" i="2"/>
  <c r="V2243" i="2"/>
  <c r="T2243" i="2"/>
  <c r="Q2243" i="2"/>
  <c r="R2243" i="2" s="1"/>
  <c r="O2243" i="2"/>
  <c r="P2243" i="2" s="1"/>
  <c r="J2243" i="2"/>
  <c r="Y2242" i="2"/>
  <c r="X2242" i="2"/>
  <c r="V2242" i="2"/>
  <c r="T2242" i="2"/>
  <c r="Q2242" i="2"/>
  <c r="R2242" i="2" s="1"/>
  <c r="O2242" i="2"/>
  <c r="P2242" i="2" s="1"/>
  <c r="J2242" i="2"/>
  <c r="Y2241" i="2"/>
  <c r="X2241" i="2"/>
  <c r="V2241" i="2"/>
  <c r="T2241" i="2"/>
  <c r="Q2241" i="2"/>
  <c r="R2241" i="2" s="1"/>
  <c r="O2241" i="2"/>
  <c r="P2241" i="2" s="1"/>
  <c r="J2241" i="2"/>
  <c r="Y2240" i="2"/>
  <c r="Z2240" i="2" s="1"/>
  <c r="X2240" i="2"/>
  <c r="V2240" i="2"/>
  <c r="T2240" i="2"/>
  <c r="Q2240" i="2"/>
  <c r="R2240" i="2" s="1"/>
  <c r="O2240" i="2"/>
  <c r="P2240" i="2" s="1"/>
  <c r="J2240" i="2"/>
  <c r="Y2239" i="2"/>
  <c r="X2239" i="2"/>
  <c r="V2239" i="2"/>
  <c r="T2239" i="2"/>
  <c r="Q2239" i="2"/>
  <c r="R2239" i="2" s="1"/>
  <c r="O2239" i="2"/>
  <c r="P2239" i="2" s="1"/>
  <c r="J2239" i="2"/>
  <c r="Y2238" i="2"/>
  <c r="X2238" i="2"/>
  <c r="V2238" i="2"/>
  <c r="T2238" i="2"/>
  <c r="Q2238" i="2"/>
  <c r="R2238" i="2" s="1"/>
  <c r="O2238" i="2"/>
  <c r="P2238" i="2" s="1"/>
  <c r="J2238" i="2"/>
  <c r="Y2237" i="2"/>
  <c r="X2237" i="2"/>
  <c r="V2237" i="2"/>
  <c r="T2237" i="2"/>
  <c r="Q2237" i="2"/>
  <c r="R2237" i="2" s="1"/>
  <c r="O2237" i="2"/>
  <c r="P2237" i="2" s="1"/>
  <c r="J2237" i="2"/>
  <c r="Y2236" i="2"/>
  <c r="X2236" i="2"/>
  <c r="V2236" i="2"/>
  <c r="T2236" i="2"/>
  <c r="Q2236" i="2"/>
  <c r="R2236" i="2" s="1"/>
  <c r="O2236" i="2"/>
  <c r="P2236" i="2" s="1"/>
  <c r="J2236" i="2"/>
  <c r="Y2235" i="2"/>
  <c r="X2235" i="2"/>
  <c r="V2235" i="2"/>
  <c r="T2235" i="2"/>
  <c r="Q2235" i="2"/>
  <c r="R2235" i="2" s="1"/>
  <c r="O2235" i="2"/>
  <c r="P2235" i="2" s="1"/>
  <c r="J2235" i="2"/>
  <c r="Y2234" i="2"/>
  <c r="X2234" i="2"/>
  <c r="V2234" i="2"/>
  <c r="T2234" i="2"/>
  <c r="Q2234" i="2"/>
  <c r="R2234" i="2" s="1"/>
  <c r="O2234" i="2"/>
  <c r="P2234" i="2" s="1"/>
  <c r="J2234" i="2"/>
  <c r="Y2233" i="2"/>
  <c r="X2233" i="2"/>
  <c r="V2233" i="2"/>
  <c r="T2233" i="2"/>
  <c r="Q2233" i="2"/>
  <c r="R2233" i="2" s="1"/>
  <c r="O2233" i="2"/>
  <c r="P2233" i="2" s="1"/>
  <c r="J2233" i="2"/>
  <c r="Y2232" i="2"/>
  <c r="X2232" i="2"/>
  <c r="V2232" i="2"/>
  <c r="T2232" i="2"/>
  <c r="Q2232" i="2"/>
  <c r="R2232" i="2" s="1"/>
  <c r="O2232" i="2"/>
  <c r="P2232" i="2" s="1"/>
  <c r="J2232" i="2"/>
  <c r="Y2231" i="2"/>
  <c r="X2231" i="2"/>
  <c r="V2231" i="2"/>
  <c r="T2231" i="2"/>
  <c r="Q2231" i="2"/>
  <c r="R2231" i="2" s="1"/>
  <c r="O2231" i="2"/>
  <c r="P2231" i="2" s="1"/>
  <c r="J2231" i="2"/>
  <c r="Y2230" i="2"/>
  <c r="X2230" i="2"/>
  <c r="V2230" i="2"/>
  <c r="T2230" i="2"/>
  <c r="Q2230" i="2"/>
  <c r="R2230" i="2" s="1"/>
  <c r="O2230" i="2"/>
  <c r="P2230" i="2" s="1"/>
  <c r="J2230" i="2"/>
  <c r="Y2229" i="2"/>
  <c r="X2229" i="2"/>
  <c r="V2229" i="2"/>
  <c r="T2229" i="2"/>
  <c r="Q2229" i="2"/>
  <c r="R2229" i="2" s="1"/>
  <c r="O2229" i="2"/>
  <c r="P2229" i="2" s="1"/>
  <c r="J2229" i="2"/>
  <c r="Y2228" i="2"/>
  <c r="X2228" i="2"/>
  <c r="V2228" i="2"/>
  <c r="T2228" i="2"/>
  <c r="Q2228" i="2"/>
  <c r="R2228" i="2" s="1"/>
  <c r="O2228" i="2"/>
  <c r="P2228" i="2" s="1"/>
  <c r="J2228" i="2"/>
  <c r="Y2227" i="2"/>
  <c r="X2227" i="2"/>
  <c r="V2227" i="2"/>
  <c r="T2227" i="2"/>
  <c r="Q2227" i="2"/>
  <c r="R2227" i="2" s="1"/>
  <c r="O2227" i="2"/>
  <c r="P2227" i="2" s="1"/>
  <c r="J2227" i="2"/>
  <c r="Y2226" i="2"/>
  <c r="Z2226" i="2" s="1"/>
  <c r="X2226" i="2"/>
  <c r="V2226" i="2"/>
  <c r="T2226" i="2"/>
  <c r="Q2226" i="2"/>
  <c r="R2226" i="2" s="1"/>
  <c r="O2226" i="2"/>
  <c r="P2226" i="2" s="1"/>
  <c r="J2226" i="2"/>
  <c r="Y2225" i="2"/>
  <c r="X2225" i="2"/>
  <c r="V2225" i="2"/>
  <c r="T2225" i="2"/>
  <c r="Q2225" i="2"/>
  <c r="R2225" i="2" s="1"/>
  <c r="O2225" i="2"/>
  <c r="P2225" i="2" s="1"/>
  <c r="J2225" i="2"/>
  <c r="Y2224" i="2"/>
  <c r="X2224" i="2"/>
  <c r="V2224" i="2"/>
  <c r="T2224" i="2"/>
  <c r="Q2224" i="2"/>
  <c r="R2224" i="2" s="1"/>
  <c r="O2224" i="2"/>
  <c r="P2224" i="2" s="1"/>
  <c r="J2224" i="2"/>
  <c r="Y2223" i="2"/>
  <c r="Z2223" i="2" s="1"/>
  <c r="X2223" i="2"/>
  <c r="V2223" i="2"/>
  <c r="T2223" i="2"/>
  <c r="Q2223" i="2"/>
  <c r="R2223" i="2" s="1"/>
  <c r="O2223" i="2"/>
  <c r="P2223" i="2" s="1"/>
  <c r="J2223" i="2"/>
  <c r="Y2222" i="2"/>
  <c r="X2222" i="2"/>
  <c r="V2222" i="2"/>
  <c r="T2222" i="2"/>
  <c r="Q2222" i="2"/>
  <c r="R2222" i="2" s="1"/>
  <c r="O2222" i="2"/>
  <c r="P2222" i="2" s="1"/>
  <c r="J2222" i="2"/>
  <c r="Y2221" i="2"/>
  <c r="X2221" i="2"/>
  <c r="V2221" i="2"/>
  <c r="T2221" i="2"/>
  <c r="Q2221" i="2"/>
  <c r="R2221" i="2" s="1"/>
  <c r="O2221" i="2"/>
  <c r="P2221" i="2" s="1"/>
  <c r="J2221" i="2"/>
  <c r="Y2220" i="2"/>
  <c r="Z2220" i="2" s="1"/>
  <c r="X2220" i="2"/>
  <c r="V2220" i="2"/>
  <c r="T2220" i="2"/>
  <c r="Q2220" i="2"/>
  <c r="R2220" i="2" s="1"/>
  <c r="O2220" i="2"/>
  <c r="P2220" i="2" s="1"/>
  <c r="J2220" i="2"/>
  <c r="Y2219" i="2"/>
  <c r="X2219" i="2"/>
  <c r="V2219" i="2"/>
  <c r="T2219" i="2"/>
  <c r="Q2219" i="2"/>
  <c r="R2219" i="2" s="1"/>
  <c r="O2219" i="2"/>
  <c r="P2219" i="2" s="1"/>
  <c r="J2219" i="2"/>
  <c r="Y2218" i="2"/>
  <c r="Z2218" i="2" s="1"/>
  <c r="X2218" i="2"/>
  <c r="V2218" i="2"/>
  <c r="T2218" i="2"/>
  <c r="Q2218" i="2"/>
  <c r="R2218" i="2" s="1"/>
  <c r="O2218" i="2"/>
  <c r="P2218" i="2" s="1"/>
  <c r="J2218" i="2"/>
  <c r="Y2217" i="2"/>
  <c r="X2217" i="2"/>
  <c r="V2217" i="2"/>
  <c r="T2217" i="2"/>
  <c r="Q2217" i="2"/>
  <c r="R2217" i="2" s="1"/>
  <c r="O2217" i="2"/>
  <c r="P2217" i="2" s="1"/>
  <c r="J2217" i="2"/>
  <c r="Y2216" i="2"/>
  <c r="X2216" i="2"/>
  <c r="V2216" i="2"/>
  <c r="T2216" i="2"/>
  <c r="Q2216" i="2"/>
  <c r="R2216" i="2" s="1"/>
  <c r="O2216" i="2"/>
  <c r="P2216" i="2" s="1"/>
  <c r="J2216" i="2"/>
  <c r="Y2215" i="2"/>
  <c r="Z2215" i="2" s="1"/>
  <c r="X2215" i="2"/>
  <c r="V2215" i="2"/>
  <c r="T2215" i="2"/>
  <c r="Q2215" i="2"/>
  <c r="R2215" i="2" s="1"/>
  <c r="O2215" i="2"/>
  <c r="P2215" i="2" s="1"/>
  <c r="J2215" i="2"/>
  <c r="Y2214" i="2"/>
  <c r="X2214" i="2"/>
  <c r="V2214" i="2"/>
  <c r="T2214" i="2"/>
  <c r="Q2214" i="2"/>
  <c r="R2214" i="2" s="1"/>
  <c r="O2214" i="2"/>
  <c r="P2214" i="2" s="1"/>
  <c r="J2214" i="2"/>
  <c r="Y2213" i="2"/>
  <c r="X2213" i="2"/>
  <c r="V2213" i="2"/>
  <c r="T2213" i="2"/>
  <c r="Q2213" i="2"/>
  <c r="R2213" i="2" s="1"/>
  <c r="O2213" i="2"/>
  <c r="P2213" i="2" s="1"/>
  <c r="J2213" i="2"/>
  <c r="Y2212" i="2"/>
  <c r="X2212" i="2"/>
  <c r="V2212" i="2"/>
  <c r="T2212" i="2"/>
  <c r="Q2212" i="2"/>
  <c r="R2212" i="2" s="1"/>
  <c r="O2212" i="2"/>
  <c r="P2212" i="2" s="1"/>
  <c r="J2212" i="2"/>
  <c r="Y2211" i="2"/>
  <c r="X2211" i="2"/>
  <c r="V2211" i="2"/>
  <c r="T2211" i="2"/>
  <c r="Q2211" i="2"/>
  <c r="R2211" i="2" s="1"/>
  <c r="O2211" i="2"/>
  <c r="P2211" i="2" s="1"/>
  <c r="J2211" i="2"/>
  <c r="Y2210" i="2"/>
  <c r="X2210" i="2"/>
  <c r="V2210" i="2"/>
  <c r="T2210" i="2"/>
  <c r="Q2210" i="2"/>
  <c r="R2210" i="2" s="1"/>
  <c r="O2210" i="2"/>
  <c r="P2210" i="2" s="1"/>
  <c r="J2210" i="2"/>
  <c r="Y2209" i="2"/>
  <c r="X2209" i="2"/>
  <c r="V2209" i="2"/>
  <c r="T2209" i="2"/>
  <c r="Q2209" i="2"/>
  <c r="R2209" i="2" s="1"/>
  <c r="O2209" i="2"/>
  <c r="P2209" i="2" s="1"/>
  <c r="J2209" i="2"/>
  <c r="Y2208" i="2"/>
  <c r="X2208" i="2"/>
  <c r="V2208" i="2"/>
  <c r="T2208" i="2"/>
  <c r="Q2208" i="2"/>
  <c r="R2208" i="2" s="1"/>
  <c r="O2208" i="2"/>
  <c r="P2208" i="2" s="1"/>
  <c r="J2208" i="2"/>
  <c r="Y2207" i="2"/>
  <c r="X2207" i="2"/>
  <c r="V2207" i="2"/>
  <c r="T2207" i="2"/>
  <c r="Q2207" i="2"/>
  <c r="R2207" i="2" s="1"/>
  <c r="O2207" i="2"/>
  <c r="P2207" i="2" s="1"/>
  <c r="J2207" i="2"/>
  <c r="Y2206" i="2"/>
  <c r="X2206" i="2"/>
  <c r="V2206" i="2"/>
  <c r="T2206" i="2"/>
  <c r="Q2206" i="2"/>
  <c r="R2206" i="2" s="1"/>
  <c r="O2206" i="2"/>
  <c r="P2206" i="2" s="1"/>
  <c r="J2206" i="2"/>
  <c r="Y2205" i="2"/>
  <c r="X2205" i="2"/>
  <c r="V2205" i="2"/>
  <c r="T2205" i="2"/>
  <c r="Q2205" i="2"/>
  <c r="R2205" i="2" s="1"/>
  <c r="O2205" i="2"/>
  <c r="P2205" i="2" s="1"/>
  <c r="J2205" i="2"/>
  <c r="Y2204" i="2"/>
  <c r="X2204" i="2"/>
  <c r="V2204" i="2"/>
  <c r="T2204" i="2"/>
  <c r="Q2204" i="2"/>
  <c r="R2204" i="2" s="1"/>
  <c r="O2204" i="2"/>
  <c r="P2204" i="2" s="1"/>
  <c r="J2204" i="2"/>
  <c r="Y2203" i="2"/>
  <c r="X2203" i="2"/>
  <c r="V2203" i="2"/>
  <c r="T2203" i="2"/>
  <c r="Q2203" i="2"/>
  <c r="R2203" i="2" s="1"/>
  <c r="O2203" i="2"/>
  <c r="P2203" i="2" s="1"/>
  <c r="J2203" i="2"/>
  <c r="Y2202" i="2"/>
  <c r="X2202" i="2"/>
  <c r="V2202" i="2"/>
  <c r="T2202" i="2"/>
  <c r="Q2202" i="2"/>
  <c r="R2202" i="2" s="1"/>
  <c r="O2202" i="2"/>
  <c r="P2202" i="2" s="1"/>
  <c r="J2202" i="2"/>
  <c r="Y2201" i="2"/>
  <c r="X2201" i="2"/>
  <c r="V2201" i="2"/>
  <c r="T2201" i="2"/>
  <c r="Q2201" i="2"/>
  <c r="R2201" i="2" s="1"/>
  <c r="O2201" i="2"/>
  <c r="P2201" i="2" s="1"/>
  <c r="J2201" i="2"/>
  <c r="Y2200" i="2"/>
  <c r="X2200" i="2"/>
  <c r="V2200" i="2"/>
  <c r="T2200" i="2"/>
  <c r="Q2200" i="2"/>
  <c r="R2200" i="2" s="1"/>
  <c r="O2200" i="2"/>
  <c r="P2200" i="2" s="1"/>
  <c r="J2200" i="2"/>
  <c r="Y2199" i="2"/>
  <c r="X2199" i="2"/>
  <c r="V2199" i="2"/>
  <c r="T2199" i="2"/>
  <c r="Q2199" i="2"/>
  <c r="R2199" i="2" s="1"/>
  <c r="O2199" i="2"/>
  <c r="P2199" i="2" s="1"/>
  <c r="J2199" i="2"/>
  <c r="Y2198" i="2"/>
  <c r="X2198" i="2"/>
  <c r="V2198" i="2"/>
  <c r="T2198" i="2"/>
  <c r="Q2198" i="2"/>
  <c r="R2198" i="2" s="1"/>
  <c r="O2198" i="2"/>
  <c r="P2198" i="2" s="1"/>
  <c r="J2198" i="2"/>
  <c r="Y2197" i="2"/>
  <c r="X2197" i="2"/>
  <c r="V2197" i="2"/>
  <c r="T2197" i="2"/>
  <c r="Q2197" i="2"/>
  <c r="R2197" i="2" s="1"/>
  <c r="O2197" i="2"/>
  <c r="P2197" i="2" s="1"/>
  <c r="J2197" i="2"/>
  <c r="Y2196" i="2"/>
  <c r="X2196" i="2"/>
  <c r="V2196" i="2"/>
  <c r="T2196" i="2"/>
  <c r="Q2196" i="2"/>
  <c r="R2196" i="2" s="1"/>
  <c r="O2196" i="2"/>
  <c r="P2196" i="2" s="1"/>
  <c r="J2196" i="2"/>
  <c r="Y2195" i="2"/>
  <c r="Z2195" i="2" s="1"/>
  <c r="X2195" i="2"/>
  <c r="V2195" i="2"/>
  <c r="T2195" i="2"/>
  <c r="Q2195" i="2"/>
  <c r="R2195" i="2" s="1"/>
  <c r="O2195" i="2"/>
  <c r="P2195" i="2" s="1"/>
  <c r="J2195" i="2"/>
  <c r="Y2194" i="2"/>
  <c r="X2194" i="2"/>
  <c r="V2194" i="2"/>
  <c r="T2194" i="2"/>
  <c r="Q2194" i="2"/>
  <c r="R2194" i="2" s="1"/>
  <c r="O2194" i="2"/>
  <c r="P2194" i="2" s="1"/>
  <c r="J2194" i="2"/>
  <c r="Y2193" i="2"/>
  <c r="X2193" i="2"/>
  <c r="V2193" i="2"/>
  <c r="T2193" i="2"/>
  <c r="Q2193" i="2"/>
  <c r="R2193" i="2" s="1"/>
  <c r="O2193" i="2"/>
  <c r="P2193" i="2" s="1"/>
  <c r="J2193" i="2"/>
  <c r="Y2192" i="2"/>
  <c r="Z2192" i="2" s="1"/>
  <c r="X2192" i="2"/>
  <c r="V2192" i="2"/>
  <c r="T2192" i="2"/>
  <c r="Q2192" i="2"/>
  <c r="R2192" i="2" s="1"/>
  <c r="O2192" i="2"/>
  <c r="P2192" i="2" s="1"/>
  <c r="J2192" i="2"/>
  <c r="Y2191" i="2"/>
  <c r="X2191" i="2"/>
  <c r="V2191" i="2"/>
  <c r="T2191" i="2"/>
  <c r="Q2191" i="2"/>
  <c r="R2191" i="2" s="1"/>
  <c r="O2191" i="2"/>
  <c r="P2191" i="2" s="1"/>
  <c r="J2191" i="2"/>
  <c r="Y2190" i="2"/>
  <c r="X2190" i="2"/>
  <c r="V2190" i="2"/>
  <c r="T2190" i="2"/>
  <c r="Q2190" i="2"/>
  <c r="R2190" i="2" s="1"/>
  <c r="O2190" i="2"/>
  <c r="P2190" i="2" s="1"/>
  <c r="J2190" i="2"/>
  <c r="Y2189" i="2"/>
  <c r="Z2189" i="2" s="1"/>
  <c r="X2189" i="2"/>
  <c r="V2189" i="2"/>
  <c r="T2189" i="2"/>
  <c r="Q2189" i="2"/>
  <c r="R2189" i="2" s="1"/>
  <c r="O2189" i="2"/>
  <c r="P2189" i="2" s="1"/>
  <c r="J2189" i="2"/>
  <c r="Y2188" i="2"/>
  <c r="X2188" i="2"/>
  <c r="V2188" i="2"/>
  <c r="T2188" i="2"/>
  <c r="Q2188" i="2"/>
  <c r="R2188" i="2" s="1"/>
  <c r="O2188" i="2"/>
  <c r="P2188" i="2" s="1"/>
  <c r="J2188" i="2"/>
  <c r="Y2187" i="2"/>
  <c r="X2187" i="2"/>
  <c r="V2187" i="2"/>
  <c r="T2187" i="2"/>
  <c r="Q2187" i="2"/>
  <c r="R2187" i="2" s="1"/>
  <c r="O2187" i="2"/>
  <c r="P2187" i="2" s="1"/>
  <c r="J2187" i="2"/>
  <c r="Y2186" i="2"/>
  <c r="X2186" i="2"/>
  <c r="V2186" i="2"/>
  <c r="T2186" i="2"/>
  <c r="Q2186" i="2"/>
  <c r="R2186" i="2" s="1"/>
  <c r="O2186" i="2"/>
  <c r="P2186" i="2" s="1"/>
  <c r="J2186" i="2"/>
  <c r="Y2185" i="2"/>
  <c r="X2185" i="2"/>
  <c r="V2185" i="2"/>
  <c r="T2185" i="2"/>
  <c r="Q2185" i="2"/>
  <c r="R2185" i="2" s="1"/>
  <c r="O2185" i="2"/>
  <c r="P2185" i="2" s="1"/>
  <c r="J2185" i="2"/>
  <c r="Y2184" i="2"/>
  <c r="X2184" i="2"/>
  <c r="V2184" i="2"/>
  <c r="T2184" i="2"/>
  <c r="Q2184" i="2"/>
  <c r="R2184" i="2" s="1"/>
  <c r="O2184" i="2"/>
  <c r="P2184" i="2" s="1"/>
  <c r="J2184" i="2"/>
  <c r="Y2183" i="2"/>
  <c r="X2183" i="2"/>
  <c r="V2183" i="2"/>
  <c r="T2183" i="2"/>
  <c r="Q2183" i="2"/>
  <c r="R2183" i="2" s="1"/>
  <c r="O2183" i="2"/>
  <c r="P2183" i="2" s="1"/>
  <c r="J2183" i="2"/>
  <c r="Y2182" i="2"/>
  <c r="X2182" i="2"/>
  <c r="V2182" i="2"/>
  <c r="T2182" i="2"/>
  <c r="Q2182" i="2"/>
  <c r="R2182" i="2" s="1"/>
  <c r="O2182" i="2"/>
  <c r="P2182" i="2" s="1"/>
  <c r="J2182" i="2"/>
  <c r="Y2181" i="2"/>
  <c r="X2181" i="2"/>
  <c r="V2181" i="2"/>
  <c r="T2181" i="2"/>
  <c r="Q2181" i="2"/>
  <c r="R2181" i="2" s="1"/>
  <c r="O2181" i="2"/>
  <c r="P2181" i="2" s="1"/>
  <c r="J2181" i="2"/>
  <c r="Y2180" i="2"/>
  <c r="X2180" i="2"/>
  <c r="V2180" i="2"/>
  <c r="T2180" i="2"/>
  <c r="Q2180" i="2"/>
  <c r="R2180" i="2" s="1"/>
  <c r="O2180" i="2"/>
  <c r="P2180" i="2" s="1"/>
  <c r="J2180" i="2"/>
  <c r="Y2179" i="2"/>
  <c r="Z2179" i="2" s="1"/>
  <c r="X2179" i="2"/>
  <c r="V2179" i="2"/>
  <c r="T2179" i="2"/>
  <c r="Q2179" i="2"/>
  <c r="R2179" i="2" s="1"/>
  <c r="O2179" i="2"/>
  <c r="P2179" i="2" s="1"/>
  <c r="J2179" i="2"/>
  <c r="Y2178" i="2"/>
  <c r="X2178" i="2"/>
  <c r="V2178" i="2"/>
  <c r="T2178" i="2"/>
  <c r="Q2178" i="2"/>
  <c r="R2178" i="2" s="1"/>
  <c r="O2178" i="2"/>
  <c r="P2178" i="2" s="1"/>
  <c r="J2178" i="2"/>
  <c r="Y2177" i="2"/>
  <c r="X2177" i="2"/>
  <c r="V2177" i="2"/>
  <c r="T2177" i="2"/>
  <c r="Q2177" i="2"/>
  <c r="R2177" i="2" s="1"/>
  <c r="O2177" i="2"/>
  <c r="P2177" i="2" s="1"/>
  <c r="J2177" i="2"/>
  <c r="Y2176" i="2"/>
  <c r="X2176" i="2"/>
  <c r="V2176" i="2"/>
  <c r="T2176" i="2"/>
  <c r="Q2176" i="2"/>
  <c r="R2176" i="2" s="1"/>
  <c r="O2176" i="2"/>
  <c r="P2176" i="2" s="1"/>
  <c r="J2176" i="2"/>
  <c r="Y2175" i="2"/>
  <c r="X2175" i="2"/>
  <c r="V2175" i="2"/>
  <c r="T2175" i="2"/>
  <c r="Q2175" i="2"/>
  <c r="R2175" i="2" s="1"/>
  <c r="O2175" i="2"/>
  <c r="P2175" i="2" s="1"/>
  <c r="J2175" i="2"/>
  <c r="Y2174" i="2"/>
  <c r="X2174" i="2"/>
  <c r="V2174" i="2"/>
  <c r="T2174" i="2"/>
  <c r="Q2174" i="2"/>
  <c r="R2174" i="2" s="1"/>
  <c r="O2174" i="2"/>
  <c r="P2174" i="2" s="1"/>
  <c r="J2174" i="2"/>
  <c r="Y2173" i="2"/>
  <c r="Z2173" i="2" s="1"/>
  <c r="X2173" i="2"/>
  <c r="V2173" i="2"/>
  <c r="T2173" i="2"/>
  <c r="Q2173" i="2"/>
  <c r="R2173" i="2" s="1"/>
  <c r="O2173" i="2"/>
  <c r="P2173" i="2" s="1"/>
  <c r="J2173" i="2"/>
  <c r="Y2172" i="2"/>
  <c r="X2172" i="2"/>
  <c r="V2172" i="2"/>
  <c r="T2172" i="2"/>
  <c r="Q2172" i="2"/>
  <c r="R2172" i="2" s="1"/>
  <c r="O2172" i="2"/>
  <c r="P2172" i="2" s="1"/>
  <c r="J2172" i="2"/>
  <c r="Y2171" i="2"/>
  <c r="X2171" i="2"/>
  <c r="V2171" i="2"/>
  <c r="T2171" i="2"/>
  <c r="Q2171" i="2"/>
  <c r="R2171" i="2" s="1"/>
  <c r="O2171" i="2"/>
  <c r="P2171" i="2" s="1"/>
  <c r="J2171" i="2"/>
  <c r="Y2170" i="2"/>
  <c r="X2170" i="2"/>
  <c r="V2170" i="2"/>
  <c r="T2170" i="2"/>
  <c r="Q2170" i="2"/>
  <c r="R2170" i="2" s="1"/>
  <c r="O2170" i="2"/>
  <c r="P2170" i="2" s="1"/>
  <c r="J2170" i="2"/>
  <c r="Y2169" i="2"/>
  <c r="X2169" i="2"/>
  <c r="V2169" i="2"/>
  <c r="T2169" i="2"/>
  <c r="Q2169" i="2"/>
  <c r="R2169" i="2" s="1"/>
  <c r="O2169" i="2"/>
  <c r="P2169" i="2" s="1"/>
  <c r="J2169" i="2"/>
  <c r="Y2168" i="2"/>
  <c r="X2168" i="2"/>
  <c r="V2168" i="2"/>
  <c r="T2168" i="2"/>
  <c r="Q2168" i="2"/>
  <c r="R2168" i="2" s="1"/>
  <c r="O2168" i="2"/>
  <c r="P2168" i="2" s="1"/>
  <c r="J2168" i="2"/>
  <c r="Y2167" i="2"/>
  <c r="X2167" i="2"/>
  <c r="V2167" i="2"/>
  <c r="T2167" i="2"/>
  <c r="Q2167" i="2"/>
  <c r="R2167" i="2" s="1"/>
  <c r="O2167" i="2"/>
  <c r="P2167" i="2" s="1"/>
  <c r="J2167" i="2"/>
  <c r="Y2166" i="2"/>
  <c r="X2166" i="2"/>
  <c r="V2166" i="2"/>
  <c r="T2166" i="2"/>
  <c r="Q2166" i="2"/>
  <c r="R2166" i="2" s="1"/>
  <c r="O2166" i="2"/>
  <c r="P2166" i="2" s="1"/>
  <c r="J2166" i="2"/>
  <c r="Y2165" i="2"/>
  <c r="X2165" i="2"/>
  <c r="V2165" i="2"/>
  <c r="T2165" i="2"/>
  <c r="Q2165" i="2"/>
  <c r="R2165" i="2" s="1"/>
  <c r="O2165" i="2"/>
  <c r="P2165" i="2" s="1"/>
  <c r="J2165" i="2"/>
  <c r="Y2164" i="2"/>
  <c r="X2164" i="2"/>
  <c r="V2164" i="2"/>
  <c r="T2164" i="2"/>
  <c r="Q2164" i="2"/>
  <c r="R2164" i="2" s="1"/>
  <c r="O2164" i="2"/>
  <c r="P2164" i="2" s="1"/>
  <c r="J2164" i="2"/>
  <c r="Y2163" i="2"/>
  <c r="X2163" i="2"/>
  <c r="V2163" i="2"/>
  <c r="T2163" i="2"/>
  <c r="Q2163" i="2"/>
  <c r="R2163" i="2" s="1"/>
  <c r="O2163" i="2"/>
  <c r="P2163" i="2" s="1"/>
  <c r="J2163" i="2"/>
  <c r="Y2162" i="2"/>
  <c r="X2162" i="2"/>
  <c r="V2162" i="2"/>
  <c r="T2162" i="2"/>
  <c r="Q2162" i="2"/>
  <c r="R2162" i="2" s="1"/>
  <c r="O2162" i="2"/>
  <c r="P2162" i="2" s="1"/>
  <c r="J2162" i="2"/>
  <c r="Y2161" i="2"/>
  <c r="X2161" i="2"/>
  <c r="V2161" i="2"/>
  <c r="T2161" i="2"/>
  <c r="Q2161" i="2"/>
  <c r="R2161" i="2" s="1"/>
  <c r="O2161" i="2"/>
  <c r="P2161" i="2" s="1"/>
  <c r="J2161" i="2"/>
  <c r="Y2160" i="2"/>
  <c r="X2160" i="2"/>
  <c r="V2160" i="2"/>
  <c r="T2160" i="2"/>
  <c r="Q2160" i="2"/>
  <c r="R2160" i="2" s="1"/>
  <c r="O2160" i="2"/>
  <c r="P2160" i="2" s="1"/>
  <c r="J2160" i="2"/>
  <c r="Y2159" i="2"/>
  <c r="X2159" i="2"/>
  <c r="V2159" i="2"/>
  <c r="T2159" i="2"/>
  <c r="Q2159" i="2"/>
  <c r="R2159" i="2" s="1"/>
  <c r="O2159" i="2"/>
  <c r="P2159" i="2" s="1"/>
  <c r="J2159" i="2"/>
  <c r="Y2158" i="2"/>
  <c r="X2158" i="2"/>
  <c r="V2158" i="2"/>
  <c r="T2158" i="2"/>
  <c r="Q2158" i="2"/>
  <c r="R2158" i="2" s="1"/>
  <c r="O2158" i="2"/>
  <c r="P2158" i="2" s="1"/>
  <c r="J2158" i="2"/>
  <c r="Y2157" i="2"/>
  <c r="X2157" i="2"/>
  <c r="V2157" i="2"/>
  <c r="T2157" i="2"/>
  <c r="Q2157" i="2"/>
  <c r="R2157" i="2" s="1"/>
  <c r="O2157" i="2"/>
  <c r="P2157" i="2" s="1"/>
  <c r="J2157" i="2"/>
  <c r="Y2156" i="2"/>
  <c r="X2156" i="2"/>
  <c r="V2156" i="2"/>
  <c r="T2156" i="2"/>
  <c r="Q2156" i="2"/>
  <c r="R2156" i="2" s="1"/>
  <c r="O2156" i="2"/>
  <c r="P2156" i="2" s="1"/>
  <c r="J2156" i="2"/>
  <c r="Y2155" i="2"/>
  <c r="X2155" i="2"/>
  <c r="V2155" i="2"/>
  <c r="T2155" i="2"/>
  <c r="Q2155" i="2"/>
  <c r="R2155" i="2" s="1"/>
  <c r="O2155" i="2"/>
  <c r="P2155" i="2" s="1"/>
  <c r="J2155" i="2"/>
  <c r="Y2154" i="2"/>
  <c r="X2154" i="2"/>
  <c r="V2154" i="2"/>
  <c r="T2154" i="2"/>
  <c r="Q2154" i="2"/>
  <c r="R2154" i="2" s="1"/>
  <c r="O2154" i="2"/>
  <c r="P2154" i="2" s="1"/>
  <c r="J2154" i="2"/>
  <c r="Y2153" i="2"/>
  <c r="X2153" i="2"/>
  <c r="V2153" i="2"/>
  <c r="T2153" i="2"/>
  <c r="Q2153" i="2"/>
  <c r="R2153" i="2" s="1"/>
  <c r="O2153" i="2"/>
  <c r="P2153" i="2" s="1"/>
  <c r="J2153" i="2"/>
  <c r="Y2152" i="2"/>
  <c r="Z2152" i="2" s="1"/>
  <c r="X2152" i="2"/>
  <c r="V2152" i="2"/>
  <c r="T2152" i="2"/>
  <c r="Q2152" i="2"/>
  <c r="R2152" i="2" s="1"/>
  <c r="O2152" i="2"/>
  <c r="P2152" i="2" s="1"/>
  <c r="J2152" i="2"/>
  <c r="Y2151" i="2"/>
  <c r="X2151" i="2"/>
  <c r="V2151" i="2"/>
  <c r="T2151" i="2"/>
  <c r="Q2151" i="2"/>
  <c r="R2151" i="2" s="1"/>
  <c r="O2151" i="2"/>
  <c r="P2151" i="2" s="1"/>
  <c r="J2151" i="2"/>
  <c r="Y2150" i="2"/>
  <c r="X2150" i="2"/>
  <c r="V2150" i="2"/>
  <c r="T2150" i="2"/>
  <c r="Q2150" i="2"/>
  <c r="R2150" i="2" s="1"/>
  <c r="O2150" i="2"/>
  <c r="P2150" i="2" s="1"/>
  <c r="J2150" i="2"/>
  <c r="Y2149" i="2"/>
  <c r="Z2149" i="2" s="1"/>
  <c r="X2149" i="2"/>
  <c r="V2149" i="2"/>
  <c r="T2149" i="2"/>
  <c r="Q2149" i="2"/>
  <c r="R2149" i="2" s="1"/>
  <c r="O2149" i="2"/>
  <c r="P2149" i="2" s="1"/>
  <c r="J2149" i="2"/>
  <c r="Y2148" i="2"/>
  <c r="X2148" i="2"/>
  <c r="V2148" i="2"/>
  <c r="T2148" i="2"/>
  <c r="Q2148" i="2"/>
  <c r="R2148" i="2" s="1"/>
  <c r="O2148" i="2"/>
  <c r="P2148" i="2" s="1"/>
  <c r="J2148" i="2"/>
  <c r="Y2147" i="2"/>
  <c r="X2147" i="2"/>
  <c r="V2147" i="2"/>
  <c r="T2147" i="2"/>
  <c r="Q2147" i="2"/>
  <c r="R2147" i="2" s="1"/>
  <c r="O2147" i="2"/>
  <c r="P2147" i="2" s="1"/>
  <c r="J2147" i="2"/>
  <c r="Y2146" i="2"/>
  <c r="Z2146" i="2" s="1"/>
  <c r="X2146" i="2"/>
  <c r="V2146" i="2"/>
  <c r="T2146" i="2"/>
  <c r="Q2146" i="2"/>
  <c r="R2146" i="2" s="1"/>
  <c r="O2146" i="2"/>
  <c r="P2146" i="2" s="1"/>
  <c r="J2146" i="2"/>
  <c r="Y2145" i="2"/>
  <c r="X2145" i="2"/>
  <c r="V2145" i="2"/>
  <c r="T2145" i="2"/>
  <c r="Q2145" i="2"/>
  <c r="R2145" i="2" s="1"/>
  <c r="O2145" i="2"/>
  <c r="P2145" i="2" s="1"/>
  <c r="J2145" i="2"/>
  <c r="Y2144" i="2"/>
  <c r="X2144" i="2"/>
  <c r="V2144" i="2"/>
  <c r="T2144" i="2"/>
  <c r="Q2144" i="2"/>
  <c r="R2144" i="2" s="1"/>
  <c r="O2144" i="2"/>
  <c r="P2144" i="2" s="1"/>
  <c r="J2144" i="2"/>
  <c r="Y2143" i="2"/>
  <c r="Z2143" i="2" s="1"/>
  <c r="X2143" i="2"/>
  <c r="V2143" i="2"/>
  <c r="T2143" i="2"/>
  <c r="Q2143" i="2"/>
  <c r="R2143" i="2" s="1"/>
  <c r="O2143" i="2"/>
  <c r="P2143" i="2" s="1"/>
  <c r="J2143" i="2"/>
  <c r="Y2142" i="2"/>
  <c r="X2142" i="2"/>
  <c r="V2142" i="2"/>
  <c r="T2142" i="2"/>
  <c r="Q2142" i="2"/>
  <c r="R2142" i="2" s="1"/>
  <c r="O2142" i="2"/>
  <c r="P2142" i="2" s="1"/>
  <c r="J2142" i="2"/>
  <c r="Y2141" i="2"/>
  <c r="X2141" i="2"/>
  <c r="V2141" i="2"/>
  <c r="T2141" i="2"/>
  <c r="Q2141" i="2"/>
  <c r="R2141" i="2" s="1"/>
  <c r="O2141" i="2"/>
  <c r="P2141" i="2" s="1"/>
  <c r="J2141" i="2"/>
  <c r="Y2140" i="2"/>
  <c r="Z2140" i="2" s="1"/>
  <c r="X2140" i="2"/>
  <c r="V2140" i="2"/>
  <c r="T2140" i="2"/>
  <c r="Q2140" i="2"/>
  <c r="R2140" i="2" s="1"/>
  <c r="O2140" i="2"/>
  <c r="P2140" i="2" s="1"/>
  <c r="J2140" i="2"/>
  <c r="Y2139" i="2"/>
  <c r="X2139" i="2"/>
  <c r="V2139" i="2"/>
  <c r="T2139" i="2"/>
  <c r="Q2139" i="2"/>
  <c r="R2139" i="2" s="1"/>
  <c r="O2139" i="2"/>
  <c r="P2139" i="2" s="1"/>
  <c r="J2139" i="2"/>
  <c r="Y2138" i="2"/>
  <c r="X2138" i="2"/>
  <c r="V2138" i="2"/>
  <c r="T2138" i="2"/>
  <c r="Q2138" i="2"/>
  <c r="R2138" i="2" s="1"/>
  <c r="O2138" i="2"/>
  <c r="P2138" i="2" s="1"/>
  <c r="J2138" i="2"/>
  <c r="Y2137" i="2"/>
  <c r="Z2137" i="2" s="1"/>
  <c r="X2137" i="2"/>
  <c r="V2137" i="2"/>
  <c r="T2137" i="2"/>
  <c r="Q2137" i="2"/>
  <c r="R2137" i="2" s="1"/>
  <c r="O2137" i="2"/>
  <c r="P2137" i="2" s="1"/>
  <c r="J2137" i="2"/>
  <c r="Y2136" i="2"/>
  <c r="X2136" i="2"/>
  <c r="V2136" i="2"/>
  <c r="T2136" i="2"/>
  <c r="Q2136" i="2"/>
  <c r="R2136" i="2" s="1"/>
  <c r="O2136" i="2"/>
  <c r="P2136" i="2" s="1"/>
  <c r="J2136" i="2"/>
  <c r="Y2135" i="2"/>
  <c r="X2135" i="2"/>
  <c r="V2135" i="2"/>
  <c r="T2135" i="2"/>
  <c r="Q2135" i="2"/>
  <c r="R2135" i="2" s="1"/>
  <c r="O2135" i="2"/>
  <c r="P2135" i="2" s="1"/>
  <c r="J2135" i="2"/>
  <c r="Y2134" i="2"/>
  <c r="Z2134" i="2" s="1"/>
  <c r="X2134" i="2"/>
  <c r="V2134" i="2"/>
  <c r="T2134" i="2"/>
  <c r="Q2134" i="2"/>
  <c r="R2134" i="2" s="1"/>
  <c r="O2134" i="2"/>
  <c r="P2134" i="2" s="1"/>
  <c r="J2134" i="2"/>
  <c r="Y2133" i="2"/>
  <c r="X2133" i="2"/>
  <c r="V2133" i="2"/>
  <c r="T2133" i="2"/>
  <c r="Q2133" i="2"/>
  <c r="R2133" i="2" s="1"/>
  <c r="O2133" i="2"/>
  <c r="P2133" i="2" s="1"/>
  <c r="J2133" i="2"/>
  <c r="Y2132" i="2"/>
  <c r="X2132" i="2"/>
  <c r="V2132" i="2"/>
  <c r="T2132" i="2"/>
  <c r="Q2132" i="2"/>
  <c r="R2132" i="2" s="1"/>
  <c r="O2132" i="2"/>
  <c r="P2132" i="2" s="1"/>
  <c r="J2132" i="2"/>
  <c r="Y2131" i="2"/>
  <c r="Z2131" i="2" s="1"/>
  <c r="X2131" i="2"/>
  <c r="V2131" i="2"/>
  <c r="T2131" i="2"/>
  <c r="Q2131" i="2"/>
  <c r="R2131" i="2" s="1"/>
  <c r="O2131" i="2"/>
  <c r="P2131" i="2" s="1"/>
  <c r="J2131" i="2"/>
  <c r="Y2130" i="2"/>
  <c r="X2130" i="2"/>
  <c r="V2130" i="2"/>
  <c r="T2130" i="2"/>
  <c r="Q2130" i="2"/>
  <c r="R2130" i="2" s="1"/>
  <c r="O2130" i="2"/>
  <c r="P2130" i="2" s="1"/>
  <c r="J2130" i="2"/>
  <c r="Y2129" i="2"/>
  <c r="X2129" i="2"/>
  <c r="V2129" i="2"/>
  <c r="T2129" i="2"/>
  <c r="Q2129" i="2"/>
  <c r="R2129" i="2" s="1"/>
  <c r="O2129" i="2"/>
  <c r="P2129" i="2" s="1"/>
  <c r="J2129" i="2"/>
  <c r="Y2128" i="2"/>
  <c r="Z2128" i="2" s="1"/>
  <c r="X2128" i="2"/>
  <c r="V2128" i="2"/>
  <c r="T2128" i="2"/>
  <c r="Q2128" i="2"/>
  <c r="R2128" i="2" s="1"/>
  <c r="O2128" i="2"/>
  <c r="P2128" i="2" s="1"/>
  <c r="J2128" i="2"/>
  <c r="Y2127" i="2"/>
  <c r="X2127" i="2"/>
  <c r="V2127" i="2"/>
  <c r="T2127" i="2"/>
  <c r="Q2127" i="2"/>
  <c r="R2127" i="2" s="1"/>
  <c r="O2127" i="2"/>
  <c r="P2127" i="2" s="1"/>
  <c r="J2127" i="2"/>
  <c r="Y2126" i="2"/>
  <c r="X2126" i="2"/>
  <c r="V2126" i="2"/>
  <c r="T2126" i="2"/>
  <c r="Q2126" i="2"/>
  <c r="R2126" i="2" s="1"/>
  <c r="O2126" i="2"/>
  <c r="P2126" i="2" s="1"/>
  <c r="J2126" i="2"/>
  <c r="Y2125" i="2"/>
  <c r="Z2125" i="2" s="1"/>
  <c r="X2125" i="2"/>
  <c r="V2125" i="2"/>
  <c r="T2125" i="2"/>
  <c r="Q2125" i="2"/>
  <c r="R2125" i="2" s="1"/>
  <c r="O2125" i="2"/>
  <c r="P2125" i="2" s="1"/>
  <c r="J2125" i="2"/>
  <c r="Y2124" i="2"/>
  <c r="X2124" i="2"/>
  <c r="V2124" i="2"/>
  <c r="T2124" i="2"/>
  <c r="Q2124" i="2"/>
  <c r="R2124" i="2" s="1"/>
  <c r="O2124" i="2"/>
  <c r="P2124" i="2" s="1"/>
  <c r="J2124" i="2"/>
  <c r="Y2123" i="2"/>
  <c r="X2123" i="2"/>
  <c r="V2123" i="2"/>
  <c r="T2123" i="2"/>
  <c r="Q2123" i="2"/>
  <c r="R2123" i="2" s="1"/>
  <c r="O2123" i="2"/>
  <c r="P2123" i="2" s="1"/>
  <c r="J2123" i="2"/>
  <c r="Y2122" i="2"/>
  <c r="Z2122" i="2" s="1"/>
  <c r="X2122" i="2"/>
  <c r="V2122" i="2"/>
  <c r="T2122" i="2"/>
  <c r="Q2122" i="2"/>
  <c r="R2122" i="2" s="1"/>
  <c r="O2122" i="2"/>
  <c r="P2122" i="2" s="1"/>
  <c r="J2122" i="2"/>
  <c r="Y2121" i="2"/>
  <c r="X2121" i="2"/>
  <c r="V2121" i="2"/>
  <c r="T2121" i="2"/>
  <c r="Q2121" i="2"/>
  <c r="R2121" i="2" s="1"/>
  <c r="O2121" i="2"/>
  <c r="P2121" i="2" s="1"/>
  <c r="J2121" i="2"/>
  <c r="Y2120" i="2"/>
  <c r="X2120" i="2"/>
  <c r="V2120" i="2"/>
  <c r="T2120" i="2"/>
  <c r="Q2120" i="2"/>
  <c r="R2120" i="2" s="1"/>
  <c r="O2120" i="2"/>
  <c r="P2120" i="2" s="1"/>
  <c r="J2120" i="2"/>
  <c r="Y2119" i="2"/>
  <c r="Z2119" i="2" s="1"/>
  <c r="X2119" i="2"/>
  <c r="V2119" i="2"/>
  <c r="T2119" i="2"/>
  <c r="Q2119" i="2"/>
  <c r="R2119" i="2" s="1"/>
  <c r="O2119" i="2"/>
  <c r="P2119" i="2" s="1"/>
  <c r="J2119" i="2"/>
  <c r="Y2118" i="2"/>
  <c r="X2118" i="2"/>
  <c r="V2118" i="2"/>
  <c r="T2118" i="2"/>
  <c r="Q2118" i="2"/>
  <c r="R2118" i="2" s="1"/>
  <c r="O2118" i="2"/>
  <c r="P2118" i="2" s="1"/>
  <c r="J2118" i="2"/>
  <c r="Y2117" i="2"/>
  <c r="X2117" i="2"/>
  <c r="V2117" i="2"/>
  <c r="T2117" i="2"/>
  <c r="Q2117" i="2"/>
  <c r="R2117" i="2" s="1"/>
  <c r="O2117" i="2"/>
  <c r="P2117" i="2" s="1"/>
  <c r="J2117" i="2"/>
  <c r="Y2116" i="2"/>
  <c r="Z2116" i="2" s="1"/>
  <c r="X2116" i="2"/>
  <c r="V2116" i="2"/>
  <c r="T2116" i="2"/>
  <c r="Q2116" i="2"/>
  <c r="R2116" i="2" s="1"/>
  <c r="O2116" i="2"/>
  <c r="P2116" i="2" s="1"/>
  <c r="J2116" i="2"/>
  <c r="Y2115" i="2"/>
  <c r="X2115" i="2"/>
  <c r="V2115" i="2"/>
  <c r="T2115" i="2"/>
  <c r="Q2115" i="2"/>
  <c r="R2115" i="2" s="1"/>
  <c r="O2115" i="2"/>
  <c r="P2115" i="2" s="1"/>
  <c r="J2115" i="2"/>
  <c r="Y2114" i="2"/>
  <c r="X2114" i="2"/>
  <c r="V2114" i="2"/>
  <c r="T2114" i="2"/>
  <c r="Q2114" i="2"/>
  <c r="R2114" i="2" s="1"/>
  <c r="O2114" i="2"/>
  <c r="P2114" i="2" s="1"/>
  <c r="J2114" i="2"/>
  <c r="Y2113" i="2"/>
  <c r="Z2113" i="2" s="1"/>
  <c r="X2113" i="2"/>
  <c r="V2113" i="2"/>
  <c r="T2113" i="2"/>
  <c r="Q2113" i="2"/>
  <c r="R2113" i="2" s="1"/>
  <c r="O2113" i="2"/>
  <c r="P2113" i="2" s="1"/>
  <c r="J2113" i="2"/>
  <c r="Y2112" i="2"/>
  <c r="X2112" i="2"/>
  <c r="V2112" i="2"/>
  <c r="T2112" i="2"/>
  <c r="Q2112" i="2"/>
  <c r="R2112" i="2" s="1"/>
  <c r="O2112" i="2"/>
  <c r="P2112" i="2" s="1"/>
  <c r="J2112" i="2"/>
  <c r="Y2111" i="2"/>
  <c r="X2111" i="2"/>
  <c r="V2111" i="2"/>
  <c r="T2111" i="2"/>
  <c r="Q2111" i="2"/>
  <c r="R2111" i="2" s="1"/>
  <c r="O2111" i="2"/>
  <c r="P2111" i="2" s="1"/>
  <c r="J2111" i="2"/>
  <c r="Y2110" i="2"/>
  <c r="Z2110" i="2" s="1"/>
  <c r="X2110" i="2"/>
  <c r="V2110" i="2"/>
  <c r="T2110" i="2"/>
  <c r="Q2110" i="2"/>
  <c r="R2110" i="2" s="1"/>
  <c r="O2110" i="2"/>
  <c r="P2110" i="2" s="1"/>
  <c r="J2110" i="2"/>
  <c r="Y2109" i="2"/>
  <c r="X2109" i="2"/>
  <c r="V2109" i="2"/>
  <c r="T2109" i="2"/>
  <c r="Q2109" i="2"/>
  <c r="R2109" i="2" s="1"/>
  <c r="O2109" i="2"/>
  <c r="P2109" i="2" s="1"/>
  <c r="J2109" i="2"/>
  <c r="Y2108" i="2"/>
  <c r="Z2108" i="2" s="1"/>
  <c r="X2108" i="2"/>
  <c r="V2108" i="2"/>
  <c r="T2108" i="2"/>
  <c r="Q2108" i="2"/>
  <c r="R2108" i="2" s="1"/>
  <c r="O2108" i="2"/>
  <c r="P2108" i="2" s="1"/>
  <c r="J2108" i="2"/>
  <c r="Y2107" i="2"/>
  <c r="X2107" i="2"/>
  <c r="V2107" i="2"/>
  <c r="T2107" i="2"/>
  <c r="Q2107" i="2"/>
  <c r="R2107" i="2" s="1"/>
  <c r="O2107" i="2"/>
  <c r="P2107" i="2" s="1"/>
  <c r="J2107" i="2"/>
  <c r="Y2106" i="2"/>
  <c r="X2106" i="2"/>
  <c r="V2106" i="2"/>
  <c r="T2106" i="2"/>
  <c r="Q2106" i="2"/>
  <c r="R2106" i="2" s="1"/>
  <c r="O2106" i="2"/>
  <c r="P2106" i="2" s="1"/>
  <c r="J2106" i="2"/>
  <c r="Y2105" i="2"/>
  <c r="Z2105" i="2" s="1"/>
  <c r="X2105" i="2"/>
  <c r="V2105" i="2"/>
  <c r="T2105" i="2"/>
  <c r="Q2105" i="2"/>
  <c r="R2105" i="2" s="1"/>
  <c r="O2105" i="2"/>
  <c r="P2105" i="2" s="1"/>
  <c r="J2105" i="2"/>
  <c r="Y2104" i="2"/>
  <c r="X2104" i="2"/>
  <c r="V2104" i="2"/>
  <c r="T2104" i="2"/>
  <c r="Q2104" i="2"/>
  <c r="R2104" i="2" s="1"/>
  <c r="O2104" i="2"/>
  <c r="P2104" i="2" s="1"/>
  <c r="J2104" i="2"/>
  <c r="Y2103" i="2"/>
  <c r="X2103" i="2"/>
  <c r="V2103" i="2"/>
  <c r="T2103" i="2"/>
  <c r="Q2103" i="2"/>
  <c r="R2103" i="2" s="1"/>
  <c r="O2103" i="2"/>
  <c r="P2103" i="2" s="1"/>
  <c r="J2103" i="2"/>
  <c r="Y2102" i="2"/>
  <c r="Z2102" i="2" s="1"/>
  <c r="X2102" i="2"/>
  <c r="V2102" i="2"/>
  <c r="T2102" i="2"/>
  <c r="Q2102" i="2"/>
  <c r="R2102" i="2" s="1"/>
  <c r="O2102" i="2"/>
  <c r="P2102" i="2" s="1"/>
  <c r="J2102" i="2"/>
  <c r="Y2101" i="2"/>
  <c r="X2101" i="2"/>
  <c r="V2101" i="2"/>
  <c r="T2101" i="2"/>
  <c r="Q2101" i="2"/>
  <c r="R2101" i="2" s="1"/>
  <c r="O2101" i="2"/>
  <c r="P2101" i="2" s="1"/>
  <c r="J2101" i="2"/>
  <c r="Y2100" i="2"/>
  <c r="X2100" i="2"/>
  <c r="V2100" i="2"/>
  <c r="T2100" i="2"/>
  <c r="Q2100" i="2"/>
  <c r="R2100" i="2" s="1"/>
  <c r="O2100" i="2"/>
  <c r="P2100" i="2" s="1"/>
  <c r="J2100" i="2"/>
  <c r="Y2099" i="2"/>
  <c r="Z2099" i="2" s="1"/>
  <c r="X2099" i="2"/>
  <c r="V2099" i="2"/>
  <c r="T2099" i="2"/>
  <c r="Q2099" i="2"/>
  <c r="R2099" i="2" s="1"/>
  <c r="O2099" i="2"/>
  <c r="P2099" i="2" s="1"/>
  <c r="J2099" i="2"/>
  <c r="Y2098" i="2"/>
  <c r="X2098" i="2"/>
  <c r="V2098" i="2"/>
  <c r="T2098" i="2"/>
  <c r="Q2098" i="2"/>
  <c r="R2098" i="2" s="1"/>
  <c r="O2098" i="2"/>
  <c r="P2098" i="2" s="1"/>
  <c r="J2098" i="2"/>
  <c r="Y2097" i="2"/>
  <c r="X2097" i="2"/>
  <c r="V2097" i="2"/>
  <c r="T2097" i="2"/>
  <c r="Q2097" i="2"/>
  <c r="R2097" i="2" s="1"/>
  <c r="O2097" i="2"/>
  <c r="P2097" i="2" s="1"/>
  <c r="J2097" i="2"/>
  <c r="Y2096" i="2"/>
  <c r="Z2096" i="2" s="1"/>
  <c r="X2096" i="2"/>
  <c r="V2096" i="2"/>
  <c r="T2096" i="2"/>
  <c r="Q2096" i="2"/>
  <c r="R2096" i="2" s="1"/>
  <c r="O2096" i="2"/>
  <c r="P2096" i="2" s="1"/>
  <c r="J2096" i="2"/>
  <c r="Y2095" i="2"/>
  <c r="X2095" i="2"/>
  <c r="V2095" i="2"/>
  <c r="T2095" i="2"/>
  <c r="Q2095" i="2"/>
  <c r="R2095" i="2" s="1"/>
  <c r="O2095" i="2"/>
  <c r="P2095" i="2" s="1"/>
  <c r="J2095" i="2"/>
  <c r="Y2094" i="2"/>
  <c r="X2094" i="2"/>
  <c r="V2094" i="2"/>
  <c r="T2094" i="2"/>
  <c r="Q2094" i="2"/>
  <c r="R2094" i="2" s="1"/>
  <c r="O2094" i="2"/>
  <c r="P2094" i="2" s="1"/>
  <c r="J2094" i="2"/>
  <c r="Y2093" i="2"/>
  <c r="Z2093" i="2" s="1"/>
  <c r="X2093" i="2"/>
  <c r="V2093" i="2"/>
  <c r="T2093" i="2"/>
  <c r="Q2093" i="2"/>
  <c r="R2093" i="2" s="1"/>
  <c r="O2093" i="2"/>
  <c r="P2093" i="2" s="1"/>
  <c r="J2093" i="2"/>
  <c r="Y2092" i="2"/>
  <c r="X2092" i="2"/>
  <c r="V2092" i="2"/>
  <c r="T2092" i="2"/>
  <c r="Q2092" i="2"/>
  <c r="R2092" i="2" s="1"/>
  <c r="O2092" i="2"/>
  <c r="P2092" i="2" s="1"/>
  <c r="J2092" i="2"/>
  <c r="Y2091" i="2"/>
  <c r="X2091" i="2"/>
  <c r="V2091" i="2"/>
  <c r="T2091" i="2"/>
  <c r="Q2091" i="2"/>
  <c r="R2091" i="2" s="1"/>
  <c r="O2091" i="2"/>
  <c r="P2091" i="2" s="1"/>
  <c r="J2091" i="2"/>
  <c r="Y2090" i="2"/>
  <c r="Z2090" i="2" s="1"/>
  <c r="X2090" i="2"/>
  <c r="V2090" i="2"/>
  <c r="T2090" i="2"/>
  <c r="Q2090" i="2"/>
  <c r="R2090" i="2" s="1"/>
  <c r="O2090" i="2"/>
  <c r="P2090" i="2" s="1"/>
  <c r="J2090" i="2"/>
  <c r="Y2089" i="2"/>
  <c r="X2089" i="2"/>
  <c r="V2089" i="2"/>
  <c r="T2089" i="2"/>
  <c r="Q2089" i="2"/>
  <c r="R2089" i="2" s="1"/>
  <c r="O2089" i="2"/>
  <c r="P2089" i="2" s="1"/>
  <c r="J2089" i="2"/>
  <c r="Y2088" i="2"/>
  <c r="X2088" i="2"/>
  <c r="V2088" i="2"/>
  <c r="T2088" i="2"/>
  <c r="Q2088" i="2"/>
  <c r="R2088" i="2" s="1"/>
  <c r="O2088" i="2"/>
  <c r="P2088" i="2" s="1"/>
  <c r="J2088" i="2"/>
  <c r="Y2087" i="2"/>
  <c r="Z2087" i="2" s="1"/>
  <c r="X2087" i="2"/>
  <c r="V2087" i="2"/>
  <c r="T2087" i="2"/>
  <c r="Q2087" i="2"/>
  <c r="R2087" i="2" s="1"/>
  <c r="O2087" i="2"/>
  <c r="P2087" i="2" s="1"/>
  <c r="J2087" i="2"/>
  <c r="Y2086" i="2"/>
  <c r="X2086" i="2"/>
  <c r="V2086" i="2"/>
  <c r="T2086" i="2"/>
  <c r="Q2086" i="2"/>
  <c r="R2086" i="2" s="1"/>
  <c r="O2086" i="2"/>
  <c r="P2086" i="2" s="1"/>
  <c r="J2086" i="2"/>
  <c r="Y2085" i="2"/>
  <c r="X2085" i="2"/>
  <c r="V2085" i="2"/>
  <c r="T2085" i="2"/>
  <c r="Q2085" i="2"/>
  <c r="R2085" i="2" s="1"/>
  <c r="O2085" i="2"/>
  <c r="P2085" i="2" s="1"/>
  <c r="J2085" i="2"/>
  <c r="Y2084" i="2"/>
  <c r="Z2084" i="2" s="1"/>
  <c r="X2084" i="2"/>
  <c r="V2084" i="2"/>
  <c r="T2084" i="2"/>
  <c r="Q2084" i="2"/>
  <c r="R2084" i="2" s="1"/>
  <c r="O2084" i="2"/>
  <c r="P2084" i="2" s="1"/>
  <c r="J2084" i="2"/>
  <c r="Y2083" i="2"/>
  <c r="X2083" i="2"/>
  <c r="V2083" i="2"/>
  <c r="T2083" i="2"/>
  <c r="Q2083" i="2"/>
  <c r="R2083" i="2" s="1"/>
  <c r="O2083" i="2"/>
  <c r="P2083" i="2" s="1"/>
  <c r="J2083" i="2"/>
  <c r="Y2082" i="2"/>
  <c r="X2082" i="2"/>
  <c r="V2082" i="2"/>
  <c r="T2082" i="2"/>
  <c r="Q2082" i="2"/>
  <c r="R2082" i="2" s="1"/>
  <c r="O2082" i="2"/>
  <c r="P2082" i="2" s="1"/>
  <c r="J2082" i="2"/>
  <c r="Y2081" i="2"/>
  <c r="Z2081" i="2" s="1"/>
  <c r="X2081" i="2"/>
  <c r="V2081" i="2"/>
  <c r="T2081" i="2"/>
  <c r="Q2081" i="2"/>
  <c r="R2081" i="2" s="1"/>
  <c r="O2081" i="2"/>
  <c r="P2081" i="2" s="1"/>
  <c r="J2081" i="2"/>
  <c r="Y2080" i="2"/>
  <c r="X2080" i="2"/>
  <c r="V2080" i="2"/>
  <c r="T2080" i="2"/>
  <c r="Q2080" i="2"/>
  <c r="R2080" i="2" s="1"/>
  <c r="O2080" i="2"/>
  <c r="P2080" i="2" s="1"/>
  <c r="J2080" i="2"/>
  <c r="Y2079" i="2"/>
  <c r="X2079" i="2"/>
  <c r="V2079" i="2"/>
  <c r="T2079" i="2"/>
  <c r="Q2079" i="2"/>
  <c r="R2079" i="2" s="1"/>
  <c r="O2079" i="2"/>
  <c r="P2079" i="2" s="1"/>
  <c r="J2079" i="2"/>
  <c r="Y2078" i="2"/>
  <c r="Z2078" i="2" s="1"/>
  <c r="X2078" i="2"/>
  <c r="V2078" i="2"/>
  <c r="T2078" i="2"/>
  <c r="Q2078" i="2"/>
  <c r="R2078" i="2" s="1"/>
  <c r="O2078" i="2"/>
  <c r="P2078" i="2" s="1"/>
  <c r="J2078" i="2"/>
  <c r="Y2077" i="2"/>
  <c r="X2077" i="2"/>
  <c r="V2077" i="2"/>
  <c r="T2077" i="2"/>
  <c r="Q2077" i="2"/>
  <c r="R2077" i="2" s="1"/>
  <c r="O2077" i="2"/>
  <c r="P2077" i="2" s="1"/>
  <c r="J2077" i="2"/>
  <c r="Y2076" i="2"/>
  <c r="X2076" i="2"/>
  <c r="V2076" i="2"/>
  <c r="T2076" i="2"/>
  <c r="Q2076" i="2"/>
  <c r="R2076" i="2" s="1"/>
  <c r="O2076" i="2"/>
  <c r="P2076" i="2" s="1"/>
  <c r="J2076" i="2"/>
  <c r="Y2075" i="2"/>
  <c r="Z2075" i="2" s="1"/>
  <c r="X2075" i="2"/>
  <c r="V2075" i="2"/>
  <c r="T2075" i="2"/>
  <c r="Q2075" i="2"/>
  <c r="R2075" i="2" s="1"/>
  <c r="O2075" i="2"/>
  <c r="P2075" i="2" s="1"/>
  <c r="J2075" i="2"/>
  <c r="Y2074" i="2"/>
  <c r="X2074" i="2"/>
  <c r="V2074" i="2"/>
  <c r="T2074" i="2"/>
  <c r="Q2074" i="2"/>
  <c r="R2074" i="2" s="1"/>
  <c r="O2074" i="2"/>
  <c r="P2074" i="2" s="1"/>
  <c r="J2074" i="2"/>
  <c r="Y2073" i="2"/>
  <c r="X2073" i="2"/>
  <c r="V2073" i="2"/>
  <c r="T2073" i="2"/>
  <c r="Q2073" i="2"/>
  <c r="R2073" i="2" s="1"/>
  <c r="O2073" i="2"/>
  <c r="P2073" i="2" s="1"/>
  <c r="J2073" i="2"/>
  <c r="Y2072" i="2"/>
  <c r="Z2072" i="2" s="1"/>
  <c r="X2072" i="2"/>
  <c r="V2072" i="2"/>
  <c r="T2072" i="2"/>
  <c r="Q2072" i="2"/>
  <c r="R2072" i="2" s="1"/>
  <c r="O2072" i="2"/>
  <c r="P2072" i="2" s="1"/>
  <c r="J2072" i="2"/>
  <c r="Y2071" i="2"/>
  <c r="X2071" i="2"/>
  <c r="V2071" i="2"/>
  <c r="T2071" i="2"/>
  <c r="Q2071" i="2"/>
  <c r="R2071" i="2" s="1"/>
  <c r="O2071" i="2"/>
  <c r="P2071" i="2" s="1"/>
  <c r="J2071" i="2"/>
  <c r="Y2070" i="2"/>
  <c r="X2070" i="2"/>
  <c r="V2070" i="2"/>
  <c r="T2070" i="2"/>
  <c r="Q2070" i="2"/>
  <c r="R2070" i="2" s="1"/>
  <c r="O2070" i="2"/>
  <c r="P2070" i="2" s="1"/>
  <c r="J2070" i="2"/>
  <c r="Y2069" i="2"/>
  <c r="Z2069" i="2" s="1"/>
  <c r="X2069" i="2"/>
  <c r="V2069" i="2"/>
  <c r="T2069" i="2"/>
  <c r="Q2069" i="2"/>
  <c r="R2069" i="2" s="1"/>
  <c r="O2069" i="2"/>
  <c r="P2069" i="2" s="1"/>
  <c r="J2069" i="2"/>
  <c r="Y2068" i="2"/>
  <c r="X2068" i="2"/>
  <c r="V2068" i="2"/>
  <c r="T2068" i="2"/>
  <c r="Q2068" i="2"/>
  <c r="R2068" i="2" s="1"/>
  <c r="O2068" i="2"/>
  <c r="P2068" i="2" s="1"/>
  <c r="J2068" i="2"/>
  <c r="Y2067" i="2"/>
  <c r="X2067" i="2"/>
  <c r="V2067" i="2"/>
  <c r="T2067" i="2"/>
  <c r="Q2067" i="2"/>
  <c r="R2067" i="2" s="1"/>
  <c r="O2067" i="2"/>
  <c r="P2067" i="2" s="1"/>
  <c r="J2067" i="2"/>
  <c r="Y2066" i="2"/>
  <c r="Z2066" i="2" s="1"/>
  <c r="X2066" i="2"/>
  <c r="V2066" i="2"/>
  <c r="T2066" i="2"/>
  <c r="Q2066" i="2"/>
  <c r="R2066" i="2" s="1"/>
  <c r="O2066" i="2"/>
  <c r="P2066" i="2" s="1"/>
  <c r="J2066" i="2"/>
  <c r="Y2065" i="2"/>
  <c r="X2065" i="2"/>
  <c r="V2065" i="2"/>
  <c r="T2065" i="2"/>
  <c r="Q2065" i="2"/>
  <c r="R2065" i="2" s="1"/>
  <c r="O2065" i="2"/>
  <c r="P2065" i="2" s="1"/>
  <c r="J2065" i="2"/>
  <c r="Y2064" i="2"/>
  <c r="X2064" i="2"/>
  <c r="V2064" i="2"/>
  <c r="T2064" i="2"/>
  <c r="Q2064" i="2"/>
  <c r="R2064" i="2" s="1"/>
  <c r="O2064" i="2"/>
  <c r="P2064" i="2" s="1"/>
  <c r="J2064" i="2"/>
  <c r="Y2063" i="2"/>
  <c r="Z2063" i="2" s="1"/>
  <c r="X2063" i="2"/>
  <c r="V2063" i="2"/>
  <c r="T2063" i="2"/>
  <c r="Q2063" i="2"/>
  <c r="R2063" i="2" s="1"/>
  <c r="O2063" i="2"/>
  <c r="P2063" i="2" s="1"/>
  <c r="J2063" i="2"/>
  <c r="Y2062" i="2"/>
  <c r="X2062" i="2"/>
  <c r="V2062" i="2"/>
  <c r="T2062" i="2"/>
  <c r="Q2062" i="2"/>
  <c r="R2062" i="2" s="1"/>
  <c r="O2062" i="2"/>
  <c r="P2062" i="2" s="1"/>
  <c r="J2062" i="2"/>
  <c r="Y2061" i="2"/>
  <c r="X2061" i="2"/>
  <c r="V2061" i="2"/>
  <c r="T2061" i="2"/>
  <c r="Q2061" i="2"/>
  <c r="R2061" i="2" s="1"/>
  <c r="O2061" i="2"/>
  <c r="P2061" i="2" s="1"/>
  <c r="J2061" i="2"/>
  <c r="Y2060" i="2"/>
  <c r="Z2060" i="2" s="1"/>
  <c r="X2060" i="2"/>
  <c r="V2060" i="2"/>
  <c r="T2060" i="2"/>
  <c r="Q2060" i="2"/>
  <c r="R2060" i="2" s="1"/>
  <c r="O2060" i="2"/>
  <c r="P2060" i="2" s="1"/>
  <c r="J2060" i="2"/>
  <c r="Y2059" i="2"/>
  <c r="X2059" i="2"/>
  <c r="V2059" i="2"/>
  <c r="T2059" i="2"/>
  <c r="Q2059" i="2"/>
  <c r="R2059" i="2" s="1"/>
  <c r="O2059" i="2"/>
  <c r="P2059" i="2" s="1"/>
  <c r="J2059" i="2"/>
  <c r="Y2058" i="2"/>
  <c r="X2058" i="2"/>
  <c r="V2058" i="2"/>
  <c r="T2058" i="2"/>
  <c r="Q2058" i="2"/>
  <c r="R2058" i="2" s="1"/>
  <c r="O2058" i="2"/>
  <c r="P2058" i="2" s="1"/>
  <c r="J2058" i="2"/>
  <c r="Y2057" i="2"/>
  <c r="Z2057" i="2" s="1"/>
  <c r="X2057" i="2"/>
  <c r="V2057" i="2"/>
  <c r="T2057" i="2"/>
  <c r="Q2057" i="2"/>
  <c r="R2057" i="2" s="1"/>
  <c r="O2057" i="2"/>
  <c r="P2057" i="2" s="1"/>
  <c r="J2057" i="2"/>
  <c r="Y2056" i="2"/>
  <c r="X2056" i="2"/>
  <c r="V2056" i="2"/>
  <c r="T2056" i="2"/>
  <c r="Q2056" i="2"/>
  <c r="R2056" i="2" s="1"/>
  <c r="O2056" i="2"/>
  <c r="P2056" i="2" s="1"/>
  <c r="J2056" i="2"/>
  <c r="Y2055" i="2"/>
  <c r="X2055" i="2"/>
  <c r="V2055" i="2"/>
  <c r="T2055" i="2"/>
  <c r="Q2055" i="2"/>
  <c r="R2055" i="2" s="1"/>
  <c r="O2055" i="2"/>
  <c r="P2055" i="2" s="1"/>
  <c r="J2055" i="2"/>
  <c r="Y2054" i="2"/>
  <c r="Z2054" i="2" s="1"/>
  <c r="X2054" i="2"/>
  <c r="V2054" i="2"/>
  <c r="T2054" i="2"/>
  <c r="Q2054" i="2"/>
  <c r="R2054" i="2" s="1"/>
  <c r="O2054" i="2"/>
  <c r="P2054" i="2" s="1"/>
  <c r="J2054" i="2"/>
  <c r="Y2053" i="2"/>
  <c r="X2053" i="2"/>
  <c r="V2053" i="2"/>
  <c r="T2053" i="2"/>
  <c r="Q2053" i="2"/>
  <c r="R2053" i="2" s="1"/>
  <c r="O2053" i="2"/>
  <c r="P2053" i="2" s="1"/>
  <c r="J2053" i="2"/>
  <c r="Y2052" i="2"/>
  <c r="X2052" i="2"/>
  <c r="V2052" i="2"/>
  <c r="T2052" i="2"/>
  <c r="Q2052" i="2"/>
  <c r="R2052" i="2" s="1"/>
  <c r="O2052" i="2"/>
  <c r="P2052" i="2" s="1"/>
  <c r="J2052" i="2"/>
  <c r="Y2051" i="2"/>
  <c r="Z2051" i="2" s="1"/>
  <c r="X2051" i="2"/>
  <c r="V2051" i="2"/>
  <c r="T2051" i="2"/>
  <c r="Q2051" i="2"/>
  <c r="R2051" i="2" s="1"/>
  <c r="O2051" i="2"/>
  <c r="P2051" i="2" s="1"/>
  <c r="J2051" i="2"/>
  <c r="Y2050" i="2"/>
  <c r="X2050" i="2"/>
  <c r="V2050" i="2"/>
  <c r="T2050" i="2"/>
  <c r="Q2050" i="2"/>
  <c r="R2050" i="2" s="1"/>
  <c r="O2050" i="2"/>
  <c r="P2050" i="2" s="1"/>
  <c r="J2050" i="2"/>
  <c r="Y2049" i="2"/>
  <c r="X2049" i="2"/>
  <c r="V2049" i="2"/>
  <c r="T2049" i="2"/>
  <c r="Q2049" i="2"/>
  <c r="R2049" i="2" s="1"/>
  <c r="O2049" i="2"/>
  <c r="P2049" i="2" s="1"/>
  <c r="J2049" i="2"/>
  <c r="Y2048" i="2"/>
  <c r="Z2048" i="2" s="1"/>
  <c r="X2048" i="2"/>
  <c r="V2048" i="2"/>
  <c r="T2048" i="2"/>
  <c r="Q2048" i="2"/>
  <c r="R2048" i="2" s="1"/>
  <c r="O2048" i="2"/>
  <c r="P2048" i="2" s="1"/>
  <c r="J2048" i="2"/>
  <c r="Y2047" i="2"/>
  <c r="X2047" i="2"/>
  <c r="V2047" i="2"/>
  <c r="T2047" i="2"/>
  <c r="Q2047" i="2"/>
  <c r="R2047" i="2" s="1"/>
  <c r="O2047" i="2"/>
  <c r="P2047" i="2" s="1"/>
  <c r="J2047" i="2"/>
  <c r="Y2046" i="2"/>
  <c r="X2046" i="2"/>
  <c r="V2046" i="2"/>
  <c r="T2046" i="2"/>
  <c r="Q2046" i="2"/>
  <c r="R2046" i="2" s="1"/>
  <c r="O2046" i="2"/>
  <c r="P2046" i="2" s="1"/>
  <c r="J2046" i="2"/>
  <c r="Y2045" i="2"/>
  <c r="Z2045" i="2" s="1"/>
  <c r="X2045" i="2"/>
  <c r="V2045" i="2"/>
  <c r="T2045" i="2"/>
  <c r="Q2045" i="2"/>
  <c r="R2045" i="2" s="1"/>
  <c r="O2045" i="2"/>
  <c r="P2045" i="2" s="1"/>
  <c r="J2045" i="2"/>
  <c r="Y2044" i="2"/>
  <c r="X2044" i="2"/>
  <c r="V2044" i="2"/>
  <c r="T2044" i="2"/>
  <c r="Q2044" i="2"/>
  <c r="R2044" i="2" s="1"/>
  <c r="O2044" i="2"/>
  <c r="P2044" i="2" s="1"/>
  <c r="J2044" i="2"/>
  <c r="Y2043" i="2"/>
  <c r="X2043" i="2"/>
  <c r="V2043" i="2"/>
  <c r="T2043" i="2"/>
  <c r="Q2043" i="2"/>
  <c r="R2043" i="2" s="1"/>
  <c r="O2043" i="2"/>
  <c r="P2043" i="2" s="1"/>
  <c r="J2043" i="2"/>
  <c r="Y2042" i="2"/>
  <c r="Z2042" i="2" s="1"/>
  <c r="X2042" i="2"/>
  <c r="V2042" i="2"/>
  <c r="T2042" i="2"/>
  <c r="Q2042" i="2"/>
  <c r="R2042" i="2" s="1"/>
  <c r="O2042" i="2"/>
  <c r="P2042" i="2" s="1"/>
  <c r="J2042" i="2"/>
  <c r="Y2041" i="2"/>
  <c r="X2041" i="2"/>
  <c r="V2041" i="2"/>
  <c r="T2041" i="2"/>
  <c r="Q2041" i="2"/>
  <c r="R2041" i="2" s="1"/>
  <c r="O2041" i="2"/>
  <c r="P2041" i="2" s="1"/>
  <c r="J2041" i="2"/>
  <c r="Y2040" i="2"/>
  <c r="X2040" i="2"/>
  <c r="V2040" i="2"/>
  <c r="T2040" i="2"/>
  <c r="Q2040" i="2"/>
  <c r="R2040" i="2" s="1"/>
  <c r="O2040" i="2"/>
  <c r="P2040" i="2" s="1"/>
  <c r="J2040" i="2"/>
  <c r="Y2039" i="2"/>
  <c r="Z2039" i="2" s="1"/>
  <c r="X2039" i="2"/>
  <c r="V2039" i="2"/>
  <c r="T2039" i="2"/>
  <c r="Q2039" i="2"/>
  <c r="R2039" i="2" s="1"/>
  <c r="O2039" i="2"/>
  <c r="P2039" i="2" s="1"/>
  <c r="J2039" i="2"/>
  <c r="Y2038" i="2"/>
  <c r="X2038" i="2"/>
  <c r="V2038" i="2"/>
  <c r="T2038" i="2"/>
  <c r="Q2038" i="2"/>
  <c r="R2038" i="2" s="1"/>
  <c r="O2038" i="2"/>
  <c r="P2038" i="2" s="1"/>
  <c r="J2038" i="2"/>
  <c r="Y2037" i="2"/>
  <c r="X2037" i="2"/>
  <c r="V2037" i="2"/>
  <c r="T2037" i="2"/>
  <c r="Q2037" i="2"/>
  <c r="R2037" i="2" s="1"/>
  <c r="O2037" i="2"/>
  <c r="P2037" i="2" s="1"/>
  <c r="J2037" i="2"/>
  <c r="Y2036" i="2"/>
  <c r="X2036" i="2"/>
  <c r="V2036" i="2"/>
  <c r="T2036" i="2"/>
  <c r="Q2036" i="2"/>
  <c r="R2036" i="2" s="1"/>
  <c r="O2036" i="2"/>
  <c r="P2036" i="2" s="1"/>
  <c r="J2036" i="2"/>
  <c r="Y2035" i="2"/>
  <c r="X2035" i="2"/>
  <c r="V2035" i="2"/>
  <c r="T2035" i="2"/>
  <c r="Q2035" i="2"/>
  <c r="R2035" i="2" s="1"/>
  <c r="O2035" i="2"/>
  <c r="P2035" i="2" s="1"/>
  <c r="J2035" i="2"/>
  <c r="Y2034" i="2"/>
  <c r="X2034" i="2"/>
  <c r="V2034" i="2"/>
  <c r="T2034" i="2"/>
  <c r="Q2034" i="2"/>
  <c r="R2034" i="2" s="1"/>
  <c r="O2034" i="2"/>
  <c r="P2034" i="2" s="1"/>
  <c r="J2034" i="2"/>
  <c r="Y2033" i="2"/>
  <c r="X2033" i="2"/>
  <c r="V2033" i="2"/>
  <c r="T2033" i="2"/>
  <c r="Q2033" i="2"/>
  <c r="R2033" i="2" s="1"/>
  <c r="O2033" i="2"/>
  <c r="P2033" i="2" s="1"/>
  <c r="J2033" i="2"/>
  <c r="Y2032" i="2"/>
  <c r="X2032" i="2"/>
  <c r="V2032" i="2"/>
  <c r="T2032" i="2"/>
  <c r="Q2032" i="2"/>
  <c r="R2032" i="2" s="1"/>
  <c r="O2032" i="2"/>
  <c r="P2032" i="2" s="1"/>
  <c r="J2032" i="2"/>
  <c r="Y2031" i="2"/>
  <c r="X2031" i="2"/>
  <c r="V2031" i="2"/>
  <c r="T2031" i="2"/>
  <c r="Q2031" i="2"/>
  <c r="R2031" i="2" s="1"/>
  <c r="O2031" i="2"/>
  <c r="P2031" i="2" s="1"/>
  <c r="J2031" i="2"/>
  <c r="Y2030" i="2"/>
  <c r="X2030" i="2"/>
  <c r="V2030" i="2"/>
  <c r="T2030" i="2"/>
  <c r="Q2030" i="2"/>
  <c r="R2030" i="2" s="1"/>
  <c r="O2030" i="2"/>
  <c r="P2030" i="2" s="1"/>
  <c r="J2030" i="2"/>
  <c r="Y2029" i="2"/>
  <c r="X2029" i="2"/>
  <c r="V2029" i="2"/>
  <c r="T2029" i="2"/>
  <c r="Q2029" i="2"/>
  <c r="R2029" i="2" s="1"/>
  <c r="O2029" i="2"/>
  <c r="P2029" i="2" s="1"/>
  <c r="J2029" i="2"/>
  <c r="Y2028" i="2"/>
  <c r="X2028" i="2"/>
  <c r="V2028" i="2"/>
  <c r="T2028" i="2"/>
  <c r="Q2028" i="2"/>
  <c r="R2028" i="2" s="1"/>
  <c r="O2028" i="2"/>
  <c r="P2028" i="2" s="1"/>
  <c r="J2028" i="2"/>
  <c r="Y2027" i="2"/>
  <c r="Z2027" i="2" s="1"/>
  <c r="X2027" i="2"/>
  <c r="V2027" i="2"/>
  <c r="T2027" i="2"/>
  <c r="Q2027" i="2"/>
  <c r="R2027" i="2" s="1"/>
  <c r="O2027" i="2"/>
  <c r="P2027" i="2" s="1"/>
  <c r="J2027" i="2"/>
  <c r="Y2026" i="2"/>
  <c r="X2026" i="2"/>
  <c r="V2026" i="2"/>
  <c r="T2026" i="2"/>
  <c r="Q2026" i="2"/>
  <c r="R2026" i="2" s="1"/>
  <c r="O2026" i="2"/>
  <c r="P2026" i="2" s="1"/>
  <c r="J2026" i="2"/>
  <c r="Y2025" i="2"/>
  <c r="X2025" i="2"/>
  <c r="V2025" i="2"/>
  <c r="T2025" i="2"/>
  <c r="Q2025" i="2"/>
  <c r="R2025" i="2" s="1"/>
  <c r="O2025" i="2"/>
  <c r="P2025" i="2" s="1"/>
  <c r="J2025" i="2"/>
  <c r="Y2024" i="2"/>
  <c r="X2024" i="2"/>
  <c r="V2024" i="2"/>
  <c r="T2024" i="2"/>
  <c r="Q2024" i="2"/>
  <c r="R2024" i="2" s="1"/>
  <c r="O2024" i="2"/>
  <c r="P2024" i="2" s="1"/>
  <c r="J2024" i="2"/>
  <c r="Y2023" i="2"/>
  <c r="X2023" i="2"/>
  <c r="V2023" i="2"/>
  <c r="T2023" i="2"/>
  <c r="Q2023" i="2"/>
  <c r="R2023" i="2" s="1"/>
  <c r="O2023" i="2"/>
  <c r="P2023" i="2" s="1"/>
  <c r="J2023" i="2"/>
  <c r="Y2022" i="2"/>
  <c r="X2022" i="2"/>
  <c r="V2022" i="2"/>
  <c r="T2022" i="2"/>
  <c r="Q2022" i="2"/>
  <c r="R2022" i="2" s="1"/>
  <c r="O2022" i="2"/>
  <c r="P2022" i="2" s="1"/>
  <c r="J2022" i="2"/>
  <c r="Y2021" i="2"/>
  <c r="Z2021" i="2" s="1"/>
  <c r="X2021" i="2"/>
  <c r="V2021" i="2"/>
  <c r="T2021" i="2"/>
  <c r="Q2021" i="2"/>
  <c r="R2021" i="2" s="1"/>
  <c r="O2021" i="2"/>
  <c r="P2021" i="2" s="1"/>
  <c r="J2021" i="2"/>
  <c r="Y2020" i="2"/>
  <c r="X2020" i="2"/>
  <c r="V2020" i="2"/>
  <c r="T2020" i="2"/>
  <c r="Q2020" i="2"/>
  <c r="R2020" i="2" s="1"/>
  <c r="O2020" i="2"/>
  <c r="P2020" i="2" s="1"/>
  <c r="J2020" i="2"/>
  <c r="Y2019" i="2"/>
  <c r="X2019" i="2"/>
  <c r="V2019" i="2"/>
  <c r="T2019" i="2"/>
  <c r="Q2019" i="2"/>
  <c r="R2019" i="2" s="1"/>
  <c r="O2019" i="2"/>
  <c r="P2019" i="2" s="1"/>
  <c r="J2019" i="2"/>
  <c r="Y2018" i="2"/>
  <c r="Z2018" i="2" s="1"/>
  <c r="X2018" i="2"/>
  <c r="V2018" i="2"/>
  <c r="T2018" i="2"/>
  <c r="Q2018" i="2"/>
  <c r="R2018" i="2" s="1"/>
  <c r="O2018" i="2"/>
  <c r="P2018" i="2" s="1"/>
  <c r="J2018" i="2"/>
  <c r="Y2017" i="2"/>
  <c r="X2017" i="2"/>
  <c r="V2017" i="2"/>
  <c r="T2017" i="2"/>
  <c r="Q2017" i="2"/>
  <c r="R2017" i="2" s="1"/>
  <c r="O2017" i="2"/>
  <c r="P2017" i="2" s="1"/>
  <c r="J2017" i="2"/>
  <c r="Y2016" i="2"/>
  <c r="X2016" i="2"/>
  <c r="V2016" i="2"/>
  <c r="T2016" i="2"/>
  <c r="Q2016" i="2"/>
  <c r="R2016" i="2" s="1"/>
  <c r="O2016" i="2"/>
  <c r="P2016" i="2" s="1"/>
  <c r="J2016" i="2"/>
  <c r="Y2015" i="2"/>
  <c r="X2015" i="2"/>
  <c r="V2015" i="2"/>
  <c r="T2015" i="2"/>
  <c r="Q2015" i="2"/>
  <c r="R2015" i="2" s="1"/>
  <c r="O2015" i="2"/>
  <c r="P2015" i="2" s="1"/>
  <c r="J2015" i="2"/>
  <c r="Y2014" i="2"/>
  <c r="X2014" i="2"/>
  <c r="V2014" i="2"/>
  <c r="T2014" i="2"/>
  <c r="Q2014" i="2"/>
  <c r="R2014" i="2" s="1"/>
  <c r="O2014" i="2"/>
  <c r="P2014" i="2" s="1"/>
  <c r="J2014" i="2"/>
  <c r="Y2013" i="2"/>
  <c r="X2013" i="2"/>
  <c r="V2013" i="2"/>
  <c r="T2013" i="2"/>
  <c r="Q2013" i="2"/>
  <c r="R2013" i="2" s="1"/>
  <c r="O2013" i="2"/>
  <c r="P2013" i="2" s="1"/>
  <c r="J2013" i="2"/>
  <c r="Y2012" i="2"/>
  <c r="Z2012" i="2" s="1"/>
  <c r="X2012" i="2"/>
  <c r="V2012" i="2"/>
  <c r="T2012" i="2"/>
  <c r="Q2012" i="2"/>
  <c r="R2012" i="2" s="1"/>
  <c r="O2012" i="2"/>
  <c r="P2012" i="2" s="1"/>
  <c r="J2012" i="2"/>
  <c r="Y2011" i="2"/>
  <c r="X2011" i="2"/>
  <c r="V2011" i="2"/>
  <c r="T2011" i="2"/>
  <c r="Q2011" i="2"/>
  <c r="R2011" i="2" s="1"/>
  <c r="O2011" i="2"/>
  <c r="P2011" i="2" s="1"/>
  <c r="J2011" i="2"/>
  <c r="Y2010" i="2"/>
  <c r="X2010" i="2"/>
  <c r="V2010" i="2"/>
  <c r="T2010" i="2"/>
  <c r="Q2010" i="2"/>
  <c r="R2010" i="2" s="1"/>
  <c r="O2010" i="2"/>
  <c r="P2010" i="2" s="1"/>
  <c r="J2010" i="2"/>
  <c r="Y2009" i="2"/>
  <c r="Z2009" i="2" s="1"/>
  <c r="X2009" i="2"/>
  <c r="V2009" i="2"/>
  <c r="T2009" i="2"/>
  <c r="Q2009" i="2"/>
  <c r="R2009" i="2" s="1"/>
  <c r="O2009" i="2"/>
  <c r="P2009" i="2" s="1"/>
  <c r="J2009" i="2"/>
  <c r="Y2008" i="2"/>
  <c r="X2008" i="2"/>
  <c r="V2008" i="2"/>
  <c r="T2008" i="2"/>
  <c r="Q2008" i="2"/>
  <c r="R2008" i="2" s="1"/>
  <c r="O2008" i="2"/>
  <c r="P2008" i="2" s="1"/>
  <c r="J2008" i="2"/>
  <c r="Y2007" i="2"/>
  <c r="X2007" i="2"/>
  <c r="V2007" i="2"/>
  <c r="T2007" i="2"/>
  <c r="Q2007" i="2"/>
  <c r="R2007" i="2" s="1"/>
  <c r="O2007" i="2"/>
  <c r="P2007" i="2" s="1"/>
  <c r="J2007" i="2"/>
  <c r="Y2006" i="2"/>
  <c r="Z2006" i="2" s="1"/>
  <c r="X2006" i="2"/>
  <c r="V2006" i="2"/>
  <c r="T2006" i="2"/>
  <c r="Q2006" i="2"/>
  <c r="R2006" i="2" s="1"/>
  <c r="O2006" i="2"/>
  <c r="P2006" i="2" s="1"/>
  <c r="J2006" i="2"/>
  <c r="Y2005" i="2"/>
  <c r="Z2005" i="2" s="1"/>
  <c r="X2005" i="2"/>
  <c r="V2005" i="2"/>
  <c r="T2005" i="2"/>
  <c r="Q2005" i="2"/>
  <c r="R2005" i="2" s="1"/>
  <c r="O2005" i="2"/>
  <c r="P2005" i="2" s="1"/>
  <c r="J2005" i="2"/>
  <c r="Y2004" i="2"/>
  <c r="X2004" i="2"/>
  <c r="V2004" i="2"/>
  <c r="T2004" i="2"/>
  <c r="Q2004" i="2"/>
  <c r="R2004" i="2" s="1"/>
  <c r="O2004" i="2"/>
  <c r="P2004" i="2" s="1"/>
  <c r="J2004" i="2"/>
  <c r="Y2003" i="2"/>
  <c r="Z2003" i="2" s="1"/>
  <c r="X2003" i="2"/>
  <c r="V2003" i="2"/>
  <c r="T2003" i="2"/>
  <c r="Q2003" i="2"/>
  <c r="R2003" i="2" s="1"/>
  <c r="O2003" i="2"/>
  <c r="P2003" i="2" s="1"/>
  <c r="J2003" i="2"/>
  <c r="Y2002" i="2"/>
  <c r="X2002" i="2"/>
  <c r="V2002" i="2"/>
  <c r="T2002" i="2"/>
  <c r="Q2002" i="2"/>
  <c r="R2002" i="2" s="1"/>
  <c r="O2002" i="2"/>
  <c r="P2002" i="2" s="1"/>
  <c r="J2002" i="2"/>
  <c r="Y2001" i="2"/>
  <c r="X2001" i="2"/>
  <c r="V2001" i="2"/>
  <c r="T2001" i="2"/>
  <c r="Q2001" i="2"/>
  <c r="R2001" i="2" s="1"/>
  <c r="O2001" i="2"/>
  <c r="P2001" i="2" s="1"/>
  <c r="J2001" i="2"/>
  <c r="Y2000" i="2"/>
  <c r="Z2000" i="2" s="1"/>
  <c r="X2000" i="2"/>
  <c r="V2000" i="2"/>
  <c r="T2000" i="2"/>
  <c r="Q2000" i="2"/>
  <c r="R2000" i="2" s="1"/>
  <c r="O2000" i="2"/>
  <c r="P2000" i="2" s="1"/>
  <c r="J2000" i="2"/>
  <c r="Y1999" i="2"/>
  <c r="X1999" i="2"/>
  <c r="V1999" i="2"/>
  <c r="T1999" i="2"/>
  <c r="Q1999" i="2"/>
  <c r="R1999" i="2" s="1"/>
  <c r="O1999" i="2"/>
  <c r="P1999" i="2" s="1"/>
  <c r="J1999" i="2"/>
  <c r="Y1998" i="2"/>
  <c r="X1998" i="2"/>
  <c r="V1998" i="2"/>
  <c r="T1998" i="2"/>
  <c r="Q1998" i="2"/>
  <c r="R1998" i="2" s="1"/>
  <c r="O1998" i="2"/>
  <c r="P1998" i="2" s="1"/>
  <c r="J1998" i="2"/>
  <c r="Y1997" i="2"/>
  <c r="Z1997" i="2" s="1"/>
  <c r="X1997" i="2"/>
  <c r="V1997" i="2"/>
  <c r="T1997" i="2"/>
  <c r="Q1997" i="2"/>
  <c r="R1997" i="2" s="1"/>
  <c r="O1997" i="2"/>
  <c r="P1997" i="2" s="1"/>
  <c r="J1997" i="2"/>
  <c r="Y1996" i="2"/>
  <c r="X1996" i="2"/>
  <c r="V1996" i="2"/>
  <c r="T1996" i="2"/>
  <c r="Q1996" i="2"/>
  <c r="R1996" i="2" s="1"/>
  <c r="O1996" i="2"/>
  <c r="P1996" i="2" s="1"/>
  <c r="J1996" i="2"/>
  <c r="Y1995" i="2"/>
  <c r="X1995" i="2"/>
  <c r="V1995" i="2"/>
  <c r="T1995" i="2"/>
  <c r="Q1995" i="2"/>
  <c r="R1995" i="2" s="1"/>
  <c r="O1995" i="2"/>
  <c r="P1995" i="2" s="1"/>
  <c r="J1995" i="2"/>
  <c r="Y1994" i="2"/>
  <c r="Z1994" i="2" s="1"/>
  <c r="X1994" i="2"/>
  <c r="V1994" i="2"/>
  <c r="T1994" i="2"/>
  <c r="Q1994" i="2"/>
  <c r="R1994" i="2" s="1"/>
  <c r="O1994" i="2"/>
  <c r="P1994" i="2" s="1"/>
  <c r="J1994" i="2"/>
  <c r="Y1993" i="2"/>
  <c r="X1993" i="2"/>
  <c r="V1993" i="2"/>
  <c r="T1993" i="2"/>
  <c r="Q1993" i="2"/>
  <c r="R1993" i="2" s="1"/>
  <c r="O1993" i="2"/>
  <c r="P1993" i="2" s="1"/>
  <c r="J1993" i="2"/>
  <c r="Y1992" i="2"/>
  <c r="X1992" i="2"/>
  <c r="V1992" i="2"/>
  <c r="T1992" i="2"/>
  <c r="Q1992" i="2"/>
  <c r="R1992" i="2" s="1"/>
  <c r="O1992" i="2"/>
  <c r="P1992" i="2" s="1"/>
  <c r="J1992" i="2"/>
  <c r="Y1991" i="2"/>
  <c r="Z1991" i="2" s="1"/>
  <c r="X1991" i="2"/>
  <c r="V1991" i="2"/>
  <c r="T1991" i="2"/>
  <c r="Q1991" i="2"/>
  <c r="R1991" i="2" s="1"/>
  <c r="O1991" i="2"/>
  <c r="P1991" i="2" s="1"/>
  <c r="J1991" i="2"/>
  <c r="Y1990" i="2"/>
  <c r="X1990" i="2"/>
  <c r="V1990" i="2"/>
  <c r="T1990" i="2"/>
  <c r="Q1990" i="2"/>
  <c r="R1990" i="2" s="1"/>
  <c r="O1990" i="2"/>
  <c r="P1990" i="2" s="1"/>
  <c r="J1990" i="2"/>
  <c r="Y1989" i="2"/>
  <c r="X1989" i="2"/>
  <c r="V1989" i="2"/>
  <c r="T1989" i="2"/>
  <c r="Q1989" i="2"/>
  <c r="R1989" i="2" s="1"/>
  <c r="O1989" i="2"/>
  <c r="P1989" i="2" s="1"/>
  <c r="J1989" i="2"/>
  <c r="Y1988" i="2"/>
  <c r="Z1988" i="2" s="1"/>
  <c r="X1988" i="2"/>
  <c r="V1988" i="2"/>
  <c r="T1988" i="2"/>
  <c r="Q1988" i="2"/>
  <c r="R1988" i="2" s="1"/>
  <c r="O1988" i="2"/>
  <c r="P1988" i="2" s="1"/>
  <c r="J1988" i="2"/>
  <c r="Y1987" i="2"/>
  <c r="X1987" i="2"/>
  <c r="V1987" i="2"/>
  <c r="T1987" i="2"/>
  <c r="Q1987" i="2"/>
  <c r="R1987" i="2" s="1"/>
  <c r="O1987" i="2"/>
  <c r="P1987" i="2" s="1"/>
  <c r="J1987" i="2"/>
  <c r="Y1986" i="2"/>
  <c r="X1986" i="2"/>
  <c r="V1986" i="2"/>
  <c r="T1986" i="2"/>
  <c r="Q1986" i="2"/>
  <c r="R1986" i="2" s="1"/>
  <c r="O1986" i="2"/>
  <c r="P1986" i="2" s="1"/>
  <c r="J1986" i="2"/>
  <c r="Y1985" i="2"/>
  <c r="Z1985" i="2" s="1"/>
  <c r="X1985" i="2"/>
  <c r="V1985" i="2"/>
  <c r="T1985" i="2"/>
  <c r="Q1985" i="2"/>
  <c r="R1985" i="2" s="1"/>
  <c r="O1985" i="2"/>
  <c r="P1985" i="2" s="1"/>
  <c r="J1985" i="2"/>
  <c r="Y1984" i="2"/>
  <c r="X1984" i="2"/>
  <c r="V1984" i="2"/>
  <c r="T1984" i="2"/>
  <c r="Q1984" i="2"/>
  <c r="R1984" i="2" s="1"/>
  <c r="O1984" i="2"/>
  <c r="P1984" i="2" s="1"/>
  <c r="J1984" i="2"/>
  <c r="Y1983" i="2"/>
  <c r="X1983" i="2"/>
  <c r="V1983" i="2"/>
  <c r="T1983" i="2"/>
  <c r="Q1983" i="2"/>
  <c r="R1983" i="2" s="1"/>
  <c r="O1983" i="2"/>
  <c r="P1983" i="2" s="1"/>
  <c r="J1983" i="2"/>
  <c r="Y1982" i="2"/>
  <c r="Z1982" i="2" s="1"/>
  <c r="X1982" i="2"/>
  <c r="V1982" i="2"/>
  <c r="T1982" i="2"/>
  <c r="Q1982" i="2"/>
  <c r="R1982" i="2" s="1"/>
  <c r="O1982" i="2"/>
  <c r="P1982" i="2" s="1"/>
  <c r="J1982" i="2"/>
  <c r="Y1981" i="2"/>
  <c r="X1981" i="2"/>
  <c r="V1981" i="2"/>
  <c r="T1981" i="2"/>
  <c r="Q1981" i="2"/>
  <c r="R1981" i="2" s="1"/>
  <c r="O1981" i="2"/>
  <c r="P1981" i="2" s="1"/>
  <c r="J1981" i="2"/>
  <c r="Y1980" i="2"/>
  <c r="X1980" i="2"/>
  <c r="V1980" i="2"/>
  <c r="T1980" i="2"/>
  <c r="Q1980" i="2"/>
  <c r="R1980" i="2" s="1"/>
  <c r="O1980" i="2"/>
  <c r="P1980" i="2" s="1"/>
  <c r="J1980" i="2"/>
  <c r="Y1979" i="2"/>
  <c r="Z1979" i="2" s="1"/>
  <c r="X1979" i="2"/>
  <c r="V1979" i="2"/>
  <c r="T1979" i="2"/>
  <c r="Q1979" i="2"/>
  <c r="R1979" i="2" s="1"/>
  <c r="O1979" i="2"/>
  <c r="P1979" i="2" s="1"/>
  <c r="J1979" i="2"/>
  <c r="Y1978" i="2"/>
  <c r="X1978" i="2"/>
  <c r="V1978" i="2"/>
  <c r="T1978" i="2"/>
  <c r="Q1978" i="2"/>
  <c r="R1978" i="2" s="1"/>
  <c r="O1978" i="2"/>
  <c r="P1978" i="2" s="1"/>
  <c r="J1978" i="2"/>
  <c r="Y1977" i="2"/>
  <c r="X1977" i="2"/>
  <c r="V1977" i="2"/>
  <c r="T1977" i="2"/>
  <c r="Q1977" i="2"/>
  <c r="R1977" i="2" s="1"/>
  <c r="O1977" i="2"/>
  <c r="P1977" i="2" s="1"/>
  <c r="J1977" i="2"/>
  <c r="Y1976" i="2"/>
  <c r="Z1976" i="2" s="1"/>
  <c r="X1976" i="2"/>
  <c r="V1976" i="2"/>
  <c r="T1976" i="2"/>
  <c r="Q1976" i="2"/>
  <c r="R1976" i="2" s="1"/>
  <c r="O1976" i="2"/>
  <c r="P1976" i="2" s="1"/>
  <c r="J1976" i="2"/>
  <c r="Y1975" i="2"/>
  <c r="X1975" i="2"/>
  <c r="V1975" i="2"/>
  <c r="T1975" i="2"/>
  <c r="Q1975" i="2"/>
  <c r="R1975" i="2" s="1"/>
  <c r="O1975" i="2"/>
  <c r="P1975" i="2" s="1"/>
  <c r="J1975" i="2"/>
  <c r="Y1974" i="2"/>
  <c r="X1974" i="2"/>
  <c r="V1974" i="2"/>
  <c r="T1974" i="2"/>
  <c r="Q1974" i="2"/>
  <c r="R1974" i="2" s="1"/>
  <c r="O1974" i="2"/>
  <c r="P1974" i="2" s="1"/>
  <c r="J1974" i="2"/>
  <c r="Y1973" i="2"/>
  <c r="Z1973" i="2" s="1"/>
  <c r="X1973" i="2"/>
  <c r="V1973" i="2"/>
  <c r="T1973" i="2"/>
  <c r="Q1973" i="2"/>
  <c r="R1973" i="2" s="1"/>
  <c r="O1973" i="2"/>
  <c r="P1973" i="2" s="1"/>
  <c r="J1973" i="2"/>
  <c r="Y1972" i="2"/>
  <c r="X1972" i="2"/>
  <c r="V1972" i="2"/>
  <c r="T1972" i="2"/>
  <c r="Q1972" i="2"/>
  <c r="R1972" i="2" s="1"/>
  <c r="O1972" i="2"/>
  <c r="P1972" i="2" s="1"/>
  <c r="J1972" i="2"/>
  <c r="Y1971" i="2"/>
  <c r="X1971" i="2"/>
  <c r="V1971" i="2"/>
  <c r="T1971" i="2"/>
  <c r="Q1971" i="2"/>
  <c r="R1971" i="2" s="1"/>
  <c r="O1971" i="2"/>
  <c r="P1971" i="2" s="1"/>
  <c r="J1971" i="2"/>
  <c r="Y1970" i="2"/>
  <c r="Z1970" i="2" s="1"/>
  <c r="X1970" i="2"/>
  <c r="V1970" i="2"/>
  <c r="T1970" i="2"/>
  <c r="Q1970" i="2"/>
  <c r="R1970" i="2" s="1"/>
  <c r="O1970" i="2"/>
  <c r="P1970" i="2" s="1"/>
  <c r="J1970" i="2"/>
  <c r="Y1969" i="2"/>
  <c r="X1969" i="2"/>
  <c r="V1969" i="2"/>
  <c r="T1969" i="2"/>
  <c r="Q1969" i="2"/>
  <c r="R1969" i="2" s="1"/>
  <c r="O1969" i="2"/>
  <c r="P1969" i="2" s="1"/>
  <c r="J1969" i="2"/>
  <c r="Y1968" i="2"/>
  <c r="X1968" i="2"/>
  <c r="V1968" i="2"/>
  <c r="T1968" i="2"/>
  <c r="Q1968" i="2"/>
  <c r="R1968" i="2" s="1"/>
  <c r="O1968" i="2"/>
  <c r="P1968" i="2" s="1"/>
  <c r="J1968" i="2"/>
  <c r="Y1967" i="2"/>
  <c r="Z1967" i="2" s="1"/>
  <c r="X1967" i="2"/>
  <c r="V1967" i="2"/>
  <c r="T1967" i="2"/>
  <c r="Q1967" i="2"/>
  <c r="R1967" i="2" s="1"/>
  <c r="O1967" i="2"/>
  <c r="P1967" i="2" s="1"/>
  <c r="J1967" i="2"/>
  <c r="Y1966" i="2"/>
  <c r="X1966" i="2"/>
  <c r="V1966" i="2"/>
  <c r="T1966" i="2"/>
  <c r="Q1966" i="2"/>
  <c r="R1966" i="2" s="1"/>
  <c r="O1966" i="2"/>
  <c r="P1966" i="2" s="1"/>
  <c r="J1966" i="2"/>
  <c r="Y1965" i="2"/>
  <c r="X1965" i="2"/>
  <c r="V1965" i="2"/>
  <c r="T1965" i="2"/>
  <c r="Q1965" i="2"/>
  <c r="R1965" i="2" s="1"/>
  <c r="O1965" i="2"/>
  <c r="P1965" i="2" s="1"/>
  <c r="J1965" i="2"/>
  <c r="Y1964" i="2"/>
  <c r="Z1964" i="2" s="1"/>
  <c r="X1964" i="2"/>
  <c r="V1964" i="2"/>
  <c r="T1964" i="2"/>
  <c r="Q1964" i="2"/>
  <c r="R1964" i="2" s="1"/>
  <c r="O1964" i="2"/>
  <c r="P1964" i="2" s="1"/>
  <c r="J1964" i="2"/>
  <c r="Y1963" i="2"/>
  <c r="X1963" i="2"/>
  <c r="V1963" i="2"/>
  <c r="T1963" i="2"/>
  <c r="Q1963" i="2"/>
  <c r="R1963" i="2" s="1"/>
  <c r="O1963" i="2"/>
  <c r="P1963" i="2" s="1"/>
  <c r="J1963" i="2"/>
  <c r="Y1962" i="2"/>
  <c r="X1962" i="2"/>
  <c r="V1962" i="2"/>
  <c r="T1962" i="2"/>
  <c r="Q1962" i="2"/>
  <c r="R1962" i="2" s="1"/>
  <c r="O1962" i="2"/>
  <c r="P1962" i="2" s="1"/>
  <c r="J1962" i="2"/>
  <c r="Y1961" i="2"/>
  <c r="Z1961" i="2" s="1"/>
  <c r="X1961" i="2"/>
  <c r="V1961" i="2"/>
  <c r="T1961" i="2"/>
  <c r="Q1961" i="2"/>
  <c r="R1961" i="2" s="1"/>
  <c r="O1961" i="2"/>
  <c r="P1961" i="2" s="1"/>
  <c r="J1961" i="2"/>
  <c r="Y1960" i="2"/>
  <c r="X1960" i="2"/>
  <c r="V1960" i="2"/>
  <c r="T1960" i="2"/>
  <c r="Q1960" i="2"/>
  <c r="R1960" i="2" s="1"/>
  <c r="O1960" i="2"/>
  <c r="P1960" i="2" s="1"/>
  <c r="J1960" i="2"/>
  <c r="Y1959" i="2"/>
  <c r="X1959" i="2"/>
  <c r="V1959" i="2"/>
  <c r="T1959" i="2"/>
  <c r="Q1959" i="2"/>
  <c r="R1959" i="2" s="1"/>
  <c r="O1959" i="2"/>
  <c r="P1959" i="2" s="1"/>
  <c r="J1959" i="2"/>
  <c r="Y1958" i="2"/>
  <c r="Z1958" i="2" s="1"/>
  <c r="X1958" i="2"/>
  <c r="V1958" i="2"/>
  <c r="T1958" i="2"/>
  <c r="Q1958" i="2"/>
  <c r="R1958" i="2" s="1"/>
  <c r="O1958" i="2"/>
  <c r="P1958" i="2" s="1"/>
  <c r="J1958" i="2"/>
  <c r="Y1957" i="2"/>
  <c r="X1957" i="2"/>
  <c r="V1957" i="2"/>
  <c r="T1957" i="2"/>
  <c r="Q1957" i="2"/>
  <c r="R1957" i="2" s="1"/>
  <c r="O1957" i="2"/>
  <c r="P1957" i="2" s="1"/>
  <c r="J1957" i="2"/>
  <c r="Y1956" i="2"/>
  <c r="X1956" i="2"/>
  <c r="V1956" i="2"/>
  <c r="T1956" i="2"/>
  <c r="Q1956" i="2"/>
  <c r="R1956" i="2" s="1"/>
  <c r="O1956" i="2"/>
  <c r="P1956" i="2" s="1"/>
  <c r="J1956" i="2"/>
  <c r="Y1955" i="2"/>
  <c r="Z1955" i="2" s="1"/>
  <c r="X1955" i="2"/>
  <c r="V1955" i="2"/>
  <c r="T1955" i="2"/>
  <c r="Q1955" i="2"/>
  <c r="R1955" i="2" s="1"/>
  <c r="O1955" i="2"/>
  <c r="P1955" i="2" s="1"/>
  <c r="J1955" i="2"/>
  <c r="Y1954" i="2"/>
  <c r="X1954" i="2"/>
  <c r="V1954" i="2"/>
  <c r="T1954" i="2"/>
  <c r="Q1954" i="2"/>
  <c r="R1954" i="2" s="1"/>
  <c r="O1954" i="2"/>
  <c r="P1954" i="2" s="1"/>
  <c r="J1954" i="2"/>
  <c r="Y1953" i="2"/>
  <c r="X1953" i="2"/>
  <c r="V1953" i="2"/>
  <c r="T1953" i="2"/>
  <c r="Q1953" i="2"/>
  <c r="R1953" i="2" s="1"/>
  <c r="O1953" i="2"/>
  <c r="P1953" i="2" s="1"/>
  <c r="J1953" i="2"/>
  <c r="Y1952" i="2"/>
  <c r="X1952" i="2"/>
  <c r="V1952" i="2"/>
  <c r="T1952" i="2"/>
  <c r="Q1952" i="2"/>
  <c r="R1952" i="2" s="1"/>
  <c r="O1952" i="2"/>
  <c r="P1952" i="2" s="1"/>
  <c r="J1952" i="2"/>
  <c r="Y1951" i="2"/>
  <c r="X1951" i="2"/>
  <c r="V1951" i="2"/>
  <c r="T1951" i="2"/>
  <c r="Q1951" i="2"/>
  <c r="R1951" i="2" s="1"/>
  <c r="O1951" i="2"/>
  <c r="P1951" i="2" s="1"/>
  <c r="J1951" i="2"/>
  <c r="Y1950" i="2"/>
  <c r="X1950" i="2"/>
  <c r="V1950" i="2"/>
  <c r="T1950" i="2"/>
  <c r="Q1950" i="2"/>
  <c r="R1950" i="2" s="1"/>
  <c r="O1950" i="2"/>
  <c r="P1950" i="2" s="1"/>
  <c r="J1950" i="2"/>
  <c r="Y1949" i="2"/>
  <c r="X1949" i="2"/>
  <c r="V1949" i="2"/>
  <c r="T1949" i="2"/>
  <c r="Q1949" i="2"/>
  <c r="R1949" i="2" s="1"/>
  <c r="O1949" i="2"/>
  <c r="P1949" i="2" s="1"/>
  <c r="J1949" i="2"/>
  <c r="Y1948" i="2"/>
  <c r="Z1948" i="2" s="1"/>
  <c r="X1948" i="2"/>
  <c r="V1948" i="2"/>
  <c r="T1948" i="2"/>
  <c r="Q1948" i="2"/>
  <c r="R1948" i="2" s="1"/>
  <c r="O1948" i="2"/>
  <c r="P1948" i="2" s="1"/>
  <c r="J1948" i="2"/>
  <c r="Y1947" i="2"/>
  <c r="Z1947" i="2" s="1"/>
  <c r="X1947" i="2"/>
  <c r="V1947" i="2"/>
  <c r="T1947" i="2"/>
  <c r="Q1947" i="2"/>
  <c r="R1947" i="2" s="1"/>
  <c r="O1947" i="2"/>
  <c r="P1947" i="2" s="1"/>
  <c r="J1947" i="2"/>
  <c r="Y1946" i="2"/>
  <c r="X1946" i="2"/>
  <c r="V1946" i="2"/>
  <c r="T1946" i="2"/>
  <c r="Q1946" i="2"/>
  <c r="R1946" i="2" s="1"/>
  <c r="O1946" i="2"/>
  <c r="P1946" i="2" s="1"/>
  <c r="J1946" i="2"/>
  <c r="Y1945" i="2"/>
  <c r="X1945" i="2"/>
  <c r="V1945" i="2"/>
  <c r="T1945" i="2"/>
  <c r="Q1945" i="2"/>
  <c r="R1945" i="2" s="1"/>
  <c r="O1945" i="2"/>
  <c r="P1945" i="2" s="1"/>
  <c r="J1945" i="2"/>
  <c r="Y1944" i="2"/>
  <c r="Z1944" i="2" s="1"/>
  <c r="X1944" i="2"/>
  <c r="V1944" i="2"/>
  <c r="T1944" i="2"/>
  <c r="Q1944" i="2"/>
  <c r="R1944" i="2" s="1"/>
  <c r="O1944" i="2"/>
  <c r="P1944" i="2" s="1"/>
  <c r="J1944" i="2"/>
  <c r="Y1943" i="2"/>
  <c r="X1943" i="2"/>
  <c r="V1943" i="2"/>
  <c r="T1943" i="2"/>
  <c r="Q1943" i="2"/>
  <c r="R1943" i="2" s="1"/>
  <c r="O1943" i="2"/>
  <c r="P1943" i="2" s="1"/>
  <c r="J1943" i="2"/>
  <c r="Y1942" i="2"/>
  <c r="X1942" i="2"/>
  <c r="V1942" i="2"/>
  <c r="T1942" i="2"/>
  <c r="Q1942" i="2"/>
  <c r="R1942" i="2" s="1"/>
  <c r="O1942" i="2"/>
  <c r="P1942" i="2" s="1"/>
  <c r="J1942" i="2"/>
  <c r="Y1941" i="2"/>
  <c r="Z1941" i="2" s="1"/>
  <c r="X1941" i="2"/>
  <c r="V1941" i="2"/>
  <c r="T1941" i="2"/>
  <c r="Q1941" i="2"/>
  <c r="R1941" i="2" s="1"/>
  <c r="O1941" i="2"/>
  <c r="P1941" i="2" s="1"/>
  <c r="J1941" i="2"/>
  <c r="Y1940" i="2"/>
  <c r="X1940" i="2"/>
  <c r="V1940" i="2"/>
  <c r="T1940" i="2"/>
  <c r="Q1940" i="2"/>
  <c r="R1940" i="2" s="1"/>
  <c r="O1940" i="2"/>
  <c r="P1940" i="2" s="1"/>
  <c r="J1940" i="2"/>
  <c r="Y1939" i="2"/>
  <c r="X1939" i="2"/>
  <c r="V1939" i="2"/>
  <c r="T1939" i="2"/>
  <c r="Q1939" i="2"/>
  <c r="R1939" i="2" s="1"/>
  <c r="O1939" i="2"/>
  <c r="P1939" i="2" s="1"/>
  <c r="J1939" i="2"/>
  <c r="Y1938" i="2"/>
  <c r="Z1938" i="2" s="1"/>
  <c r="X1938" i="2"/>
  <c r="V1938" i="2"/>
  <c r="T1938" i="2"/>
  <c r="Q1938" i="2"/>
  <c r="R1938" i="2" s="1"/>
  <c r="O1938" i="2"/>
  <c r="P1938" i="2" s="1"/>
  <c r="J1938" i="2"/>
  <c r="Y1937" i="2"/>
  <c r="X1937" i="2"/>
  <c r="V1937" i="2"/>
  <c r="T1937" i="2"/>
  <c r="Q1937" i="2"/>
  <c r="R1937" i="2" s="1"/>
  <c r="O1937" i="2"/>
  <c r="P1937" i="2" s="1"/>
  <c r="J1937" i="2"/>
  <c r="Y1936" i="2"/>
  <c r="X1936" i="2"/>
  <c r="V1936" i="2"/>
  <c r="T1936" i="2"/>
  <c r="Q1936" i="2"/>
  <c r="R1936" i="2" s="1"/>
  <c r="O1936" i="2"/>
  <c r="P1936" i="2" s="1"/>
  <c r="J1936" i="2"/>
  <c r="Y1935" i="2"/>
  <c r="Z1935" i="2" s="1"/>
  <c r="X1935" i="2"/>
  <c r="V1935" i="2"/>
  <c r="T1935" i="2"/>
  <c r="Q1935" i="2"/>
  <c r="R1935" i="2" s="1"/>
  <c r="O1935" i="2"/>
  <c r="P1935" i="2" s="1"/>
  <c r="J1935" i="2"/>
  <c r="Y1934" i="2"/>
  <c r="X1934" i="2"/>
  <c r="V1934" i="2"/>
  <c r="T1934" i="2"/>
  <c r="Q1934" i="2"/>
  <c r="R1934" i="2" s="1"/>
  <c r="O1934" i="2"/>
  <c r="P1934" i="2" s="1"/>
  <c r="J1934" i="2"/>
  <c r="Y1933" i="2"/>
  <c r="X1933" i="2"/>
  <c r="V1933" i="2"/>
  <c r="T1933" i="2"/>
  <c r="Q1933" i="2"/>
  <c r="R1933" i="2" s="1"/>
  <c r="O1933" i="2"/>
  <c r="P1933" i="2" s="1"/>
  <c r="J1933" i="2"/>
  <c r="Y1932" i="2"/>
  <c r="Z1932" i="2" s="1"/>
  <c r="X1932" i="2"/>
  <c r="V1932" i="2"/>
  <c r="T1932" i="2"/>
  <c r="Q1932" i="2"/>
  <c r="R1932" i="2" s="1"/>
  <c r="O1932" i="2"/>
  <c r="P1932" i="2" s="1"/>
  <c r="J1932" i="2"/>
  <c r="Y1931" i="2"/>
  <c r="X1931" i="2"/>
  <c r="V1931" i="2"/>
  <c r="T1931" i="2"/>
  <c r="Q1931" i="2"/>
  <c r="R1931" i="2" s="1"/>
  <c r="O1931" i="2"/>
  <c r="P1931" i="2" s="1"/>
  <c r="J1931" i="2"/>
  <c r="Y1930" i="2"/>
  <c r="X1930" i="2"/>
  <c r="V1930" i="2"/>
  <c r="T1930" i="2"/>
  <c r="Q1930" i="2"/>
  <c r="R1930" i="2" s="1"/>
  <c r="O1930" i="2"/>
  <c r="P1930" i="2" s="1"/>
  <c r="J1930" i="2"/>
  <c r="Y1929" i="2"/>
  <c r="Z1929" i="2" s="1"/>
  <c r="X1929" i="2"/>
  <c r="V1929" i="2"/>
  <c r="T1929" i="2"/>
  <c r="Q1929" i="2"/>
  <c r="R1929" i="2" s="1"/>
  <c r="O1929" i="2"/>
  <c r="P1929" i="2" s="1"/>
  <c r="J1929" i="2"/>
  <c r="Y1928" i="2"/>
  <c r="X1928" i="2"/>
  <c r="V1928" i="2"/>
  <c r="T1928" i="2"/>
  <c r="Q1928" i="2"/>
  <c r="R1928" i="2" s="1"/>
  <c r="O1928" i="2"/>
  <c r="P1928" i="2" s="1"/>
  <c r="J1928" i="2"/>
  <c r="Y1927" i="2"/>
  <c r="X1927" i="2"/>
  <c r="V1927" i="2"/>
  <c r="T1927" i="2"/>
  <c r="Q1927" i="2"/>
  <c r="R1927" i="2" s="1"/>
  <c r="O1927" i="2"/>
  <c r="P1927" i="2" s="1"/>
  <c r="J1927" i="2"/>
  <c r="Y1926" i="2"/>
  <c r="Z1926" i="2" s="1"/>
  <c r="X1926" i="2"/>
  <c r="V1926" i="2"/>
  <c r="T1926" i="2"/>
  <c r="Q1926" i="2"/>
  <c r="R1926" i="2" s="1"/>
  <c r="O1926" i="2"/>
  <c r="P1926" i="2" s="1"/>
  <c r="J1926" i="2"/>
  <c r="Y1925" i="2"/>
  <c r="X1925" i="2"/>
  <c r="V1925" i="2"/>
  <c r="T1925" i="2"/>
  <c r="Q1925" i="2"/>
  <c r="R1925" i="2" s="1"/>
  <c r="O1925" i="2"/>
  <c r="P1925" i="2" s="1"/>
  <c r="J1925" i="2"/>
  <c r="Y1924" i="2"/>
  <c r="X1924" i="2"/>
  <c r="V1924" i="2"/>
  <c r="T1924" i="2"/>
  <c r="Q1924" i="2"/>
  <c r="R1924" i="2" s="1"/>
  <c r="O1924" i="2"/>
  <c r="P1924" i="2" s="1"/>
  <c r="J1924" i="2"/>
  <c r="Y1923" i="2"/>
  <c r="Z1923" i="2" s="1"/>
  <c r="X1923" i="2"/>
  <c r="V1923" i="2"/>
  <c r="T1923" i="2"/>
  <c r="Q1923" i="2"/>
  <c r="R1923" i="2" s="1"/>
  <c r="O1923" i="2"/>
  <c r="P1923" i="2" s="1"/>
  <c r="J1923" i="2"/>
  <c r="Y1922" i="2"/>
  <c r="X1922" i="2"/>
  <c r="V1922" i="2"/>
  <c r="T1922" i="2"/>
  <c r="Q1922" i="2"/>
  <c r="R1922" i="2" s="1"/>
  <c r="O1922" i="2"/>
  <c r="P1922" i="2" s="1"/>
  <c r="J1922" i="2"/>
  <c r="Y1921" i="2"/>
  <c r="X1921" i="2"/>
  <c r="V1921" i="2"/>
  <c r="T1921" i="2"/>
  <c r="Q1921" i="2"/>
  <c r="R1921" i="2" s="1"/>
  <c r="O1921" i="2"/>
  <c r="P1921" i="2" s="1"/>
  <c r="J1921" i="2"/>
  <c r="Y1920" i="2"/>
  <c r="X1920" i="2"/>
  <c r="V1920" i="2"/>
  <c r="T1920" i="2"/>
  <c r="Q1920" i="2"/>
  <c r="R1920" i="2" s="1"/>
  <c r="O1920" i="2"/>
  <c r="P1920" i="2" s="1"/>
  <c r="J1920" i="2"/>
  <c r="Y1919" i="2"/>
  <c r="X1919" i="2"/>
  <c r="V1919" i="2"/>
  <c r="T1919" i="2"/>
  <c r="Q1919" i="2"/>
  <c r="R1919" i="2" s="1"/>
  <c r="O1919" i="2"/>
  <c r="P1919" i="2" s="1"/>
  <c r="J1919" i="2"/>
  <c r="Y1918" i="2"/>
  <c r="Z1918" i="2" s="1"/>
  <c r="X1918" i="2"/>
  <c r="V1918" i="2"/>
  <c r="T1918" i="2"/>
  <c r="Q1918" i="2"/>
  <c r="R1918" i="2" s="1"/>
  <c r="O1918" i="2"/>
  <c r="P1918" i="2" s="1"/>
  <c r="J1918" i="2"/>
  <c r="Y1917" i="2"/>
  <c r="Z1917" i="2" s="1"/>
  <c r="X1917" i="2"/>
  <c r="V1917" i="2"/>
  <c r="T1917" i="2"/>
  <c r="Q1917" i="2"/>
  <c r="R1917" i="2" s="1"/>
  <c r="O1917" i="2"/>
  <c r="P1917" i="2" s="1"/>
  <c r="J1917" i="2"/>
  <c r="Y1916" i="2"/>
  <c r="X1916" i="2"/>
  <c r="V1916" i="2"/>
  <c r="T1916" i="2"/>
  <c r="Q1916" i="2"/>
  <c r="R1916" i="2" s="1"/>
  <c r="O1916" i="2"/>
  <c r="P1916" i="2" s="1"/>
  <c r="J1916" i="2"/>
  <c r="Y1915" i="2"/>
  <c r="X1915" i="2"/>
  <c r="V1915" i="2"/>
  <c r="T1915" i="2"/>
  <c r="Q1915" i="2"/>
  <c r="R1915" i="2" s="1"/>
  <c r="O1915" i="2"/>
  <c r="P1915" i="2" s="1"/>
  <c r="J1915" i="2"/>
  <c r="Y1914" i="2"/>
  <c r="Z1914" i="2" s="1"/>
  <c r="X1914" i="2"/>
  <c r="V1914" i="2"/>
  <c r="T1914" i="2"/>
  <c r="Q1914" i="2"/>
  <c r="R1914" i="2" s="1"/>
  <c r="O1914" i="2"/>
  <c r="P1914" i="2" s="1"/>
  <c r="J1914" i="2"/>
  <c r="Y1913" i="2"/>
  <c r="X1913" i="2"/>
  <c r="V1913" i="2"/>
  <c r="T1913" i="2"/>
  <c r="Q1913" i="2"/>
  <c r="R1913" i="2" s="1"/>
  <c r="O1913" i="2"/>
  <c r="P1913" i="2" s="1"/>
  <c r="J1913" i="2"/>
  <c r="Y1912" i="2"/>
  <c r="X1912" i="2"/>
  <c r="V1912" i="2"/>
  <c r="T1912" i="2"/>
  <c r="Q1912" i="2"/>
  <c r="R1912" i="2" s="1"/>
  <c r="O1912" i="2"/>
  <c r="P1912" i="2" s="1"/>
  <c r="J1912" i="2"/>
  <c r="Y1911" i="2"/>
  <c r="Z1911" i="2" s="1"/>
  <c r="X1911" i="2"/>
  <c r="V1911" i="2"/>
  <c r="T1911" i="2"/>
  <c r="Q1911" i="2"/>
  <c r="R1911" i="2" s="1"/>
  <c r="O1911" i="2"/>
  <c r="P1911" i="2" s="1"/>
  <c r="J1911" i="2"/>
  <c r="Y1910" i="2"/>
  <c r="Z1910" i="2" s="1"/>
  <c r="X1910" i="2"/>
  <c r="V1910" i="2"/>
  <c r="T1910" i="2"/>
  <c r="Q1910" i="2"/>
  <c r="R1910" i="2" s="1"/>
  <c r="O1910" i="2"/>
  <c r="P1910" i="2" s="1"/>
  <c r="J1910" i="2"/>
  <c r="Y1909" i="2"/>
  <c r="X1909" i="2"/>
  <c r="V1909" i="2"/>
  <c r="T1909" i="2"/>
  <c r="Q1909" i="2"/>
  <c r="R1909" i="2" s="1"/>
  <c r="O1909" i="2"/>
  <c r="P1909" i="2" s="1"/>
  <c r="J1909" i="2"/>
  <c r="Y1908" i="2"/>
  <c r="Z1908" i="2" s="1"/>
  <c r="X1908" i="2"/>
  <c r="V1908" i="2"/>
  <c r="T1908" i="2"/>
  <c r="Q1908" i="2"/>
  <c r="R1908" i="2" s="1"/>
  <c r="O1908" i="2"/>
  <c r="P1908" i="2" s="1"/>
  <c r="J1908" i="2"/>
  <c r="Y1907" i="2"/>
  <c r="X1907" i="2"/>
  <c r="V1907" i="2"/>
  <c r="T1907" i="2"/>
  <c r="Q1907" i="2"/>
  <c r="R1907" i="2" s="1"/>
  <c r="O1907" i="2"/>
  <c r="P1907" i="2" s="1"/>
  <c r="J1907" i="2"/>
  <c r="Y1906" i="2"/>
  <c r="Z1906" i="2" s="1"/>
  <c r="X1906" i="2"/>
  <c r="V1906" i="2"/>
  <c r="T1906" i="2"/>
  <c r="Q1906" i="2"/>
  <c r="R1906" i="2" s="1"/>
  <c r="O1906" i="2"/>
  <c r="P1906" i="2" s="1"/>
  <c r="J1906" i="2"/>
  <c r="Y1905" i="2"/>
  <c r="X1905" i="2"/>
  <c r="V1905" i="2"/>
  <c r="T1905" i="2"/>
  <c r="Q1905" i="2"/>
  <c r="R1905" i="2" s="1"/>
  <c r="O1905" i="2"/>
  <c r="P1905" i="2" s="1"/>
  <c r="J1905" i="2"/>
  <c r="Y1904" i="2"/>
  <c r="X1904" i="2"/>
  <c r="V1904" i="2"/>
  <c r="T1904" i="2"/>
  <c r="Q1904" i="2"/>
  <c r="R1904" i="2" s="1"/>
  <c r="O1904" i="2"/>
  <c r="P1904" i="2" s="1"/>
  <c r="J1904" i="2"/>
  <c r="Y1903" i="2"/>
  <c r="Z1903" i="2" s="1"/>
  <c r="X1903" i="2"/>
  <c r="V1903" i="2"/>
  <c r="T1903" i="2"/>
  <c r="Q1903" i="2"/>
  <c r="R1903" i="2" s="1"/>
  <c r="O1903" i="2"/>
  <c r="P1903" i="2" s="1"/>
  <c r="J1903" i="2"/>
  <c r="Y1902" i="2"/>
  <c r="X1902" i="2"/>
  <c r="V1902" i="2"/>
  <c r="T1902" i="2"/>
  <c r="Q1902" i="2"/>
  <c r="R1902" i="2" s="1"/>
  <c r="O1902" i="2"/>
  <c r="P1902" i="2" s="1"/>
  <c r="J1902" i="2"/>
  <c r="Y1901" i="2"/>
  <c r="X1901" i="2"/>
  <c r="V1901" i="2"/>
  <c r="T1901" i="2"/>
  <c r="Q1901" i="2"/>
  <c r="R1901" i="2" s="1"/>
  <c r="O1901" i="2"/>
  <c r="P1901" i="2" s="1"/>
  <c r="J1901" i="2"/>
  <c r="Y1900" i="2"/>
  <c r="Z1900" i="2" s="1"/>
  <c r="X1900" i="2"/>
  <c r="V1900" i="2"/>
  <c r="T1900" i="2"/>
  <c r="Q1900" i="2"/>
  <c r="R1900" i="2" s="1"/>
  <c r="O1900" i="2"/>
  <c r="P1900" i="2" s="1"/>
  <c r="J1900" i="2"/>
  <c r="Y1899" i="2"/>
  <c r="X1899" i="2"/>
  <c r="V1899" i="2"/>
  <c r="T1899" i="2"/>
  <c r="Q1899" i="2"/>
  <c r="R1899" i="2" s="1"/>
  <c r="O1899" i="2"/>
  <c r="P1899" i="2" s="1"/>
  <c r="J1899" i="2"/>
  <c r="Y1898" i="2"/>
  <c r="X1898" i="2"/>
  <c r="V1898" i="2"/>
  <c r="T1898" i="2"/>
  <c r="Q1898" i="2"/>
  <c r="R1898" i="2" s="1"/>
  <c r="O1898" i="2"/>
  <c r="P1898" i="2" s="1"/>
  <c r="J1898" i="2"/>
  <c r="Y1897" i="2"/>
  <c r="Z1897" i="2" s="1"/>
  <c r="X1897" i="2"/>
  <c r="V1897" i="2"/>
  <c r="T1897" i="2"/>
  <c r="Q1897" i="2"/>
  <c r="R1897" i="2" s="1"/>
  <c r="O1897" i="2"/>
  <c r="P1897" i="2" s="1"/>
  <c r="J1897" i="2"/>
  <c r="Y1896" i="2"/>
  <c r="X1896" i="2"/>
  <c r="V1896" i="2"/>
  <c r="T1896" i="2"/>
  <c r="Q1896" i="2"/>
  <c r="R1896" i="2" s="1"/>
  <c r="O1896" i="2"/>
  <c r="P1896" i="2" s="1"/>
  <c r="J1896" i="2"/>
  <c r="Y1895" i="2"/>
  <c r="X1895" i="2"/>
  <c r="V1895" i="2"/>
  <c r="T1895" i="2"/>
  <c r="Q1895" i="2"/>
  <c r="R1895" i="2" s="1"/>
  <c r="O1895" i="2"/>
  <c r="P1895" i="2" s="1"/>
  <c r="J1895" i="2"/>
  <c r="Y1894" i="2"/>
  <c r="X1894" i="2"/>
  <c r="V1894" i="2"/>
  <c r="T1894" i="2"/>
  <c r="Q1894" i="2"/>
  <c r="R1894" i="2" s="1"/>
  <c r="O1894" i="2"/>
  <c r="P1894" i="2" s="1"/>
  <c r="J1894" i="2"/>
  <c r="Y1893" i="2"/>
  <c r="Z1893" i="2" s="1"/>
  <c r="X1893" i="2"/>
  <c r="V1893" i="2"/>
  <c r="T1893" i="2"/>
  <c r="Q1893" i="2"/>
  <c r="R1893" i="2" s="1"/>
  <c r="O1893" i="2"/>
  <c r="P1893" i="2" s="1"/>
  <c r="J1893" i="2"/>
  <c r="Y1892" i="2"/>
  <c r="X1892" i="2"/>
  <c r="V1892" i="2"/>
  <c r="T1892" i="2"/>
  <c r="Q1892" i="2"/>
  <c r="R1892" i="2" s="1"/>
  <c r="O1892" i="2"/>
  <c r="P1892" i="2" s="1"/>
  <c r="J1892" i="2"/>
  <c r="Y1891" i="2"/>
  <c r="X1891" i="2"/>
  <c r="V1891" i="2"/>
  <c r="T1891" i="2"/>
  <c r="Q1891" i="2"/>
  <c r="R1891" i="2" s="1"/>
  <c r="O1891" i="2"/>
  <c r="P1891" i="2" s="1"/>
  <c r="J1891" i="2"/>
  <c r="Y1890" i="2"/>
  <c r="Z1890" i="2" s="1"/>
  <c r="X1890" i="2"/>
  <c r="V1890" i="2"/>
  <c r="T1890" i="2"/>
  <c r="Q1890" i="2"/>
  <c r="R1890" i="2" s="1"/>
  <c r="O1890" i="2"/>
  <c r="P1890" i="2" s="1"/>
  <c r="J1890" i="2"/>
  <c r="Y1889" i="2"/>
  <c r="X1889" i="2"/>
  <c r="V1889" i="2"/>
  <c r="T1889" i="2"/>
  <c r="Q1889" i="2"/>
  <c r="R1889" i="2" s="1"/>
  <c r="O1889" i="2"/>
  <c r="P1889" i="2" s="1"/>
  <c r="J1889" i="2"/>
  <c r="Y1888" i="2"/>
  <c r="X1888" i="2"/>
  <c r="V1888" i="2"/>
  <c r="T1888" i="2"/>
  <c r="Q1888" i="2"/>
  <c r="R1888" i="2" s="1"/>
  <c r="O1888" i="2"/>
  <c r="P1888" i="2" s="1"/>
  <c r="J1888" i="2"/>
  <c r="Y1887" i="2"/>
  <c r="Z1887" i="2" s="1"/>
  <c r="X1887" i="2"/>
  <c r="V1887" i="2"/>
  <c r="T1887" i="2"/>
  <c r="Q1887" i="2"/>
  <c r="R1887" i="2" s="1"/>
  <c r="O1887" i="2"/>
  <c r="P1887" i="2" s="1"/>
  <c r="J1887" i="2"/>
  <c r="Y1886" i="2"/>
  <c r="X1886" i="2"/>
  <c r="V1886" i="2"/>
  <c r="T1886" i="2"/>
  <c r="Q1886" i="2"/>
  <c r="R1886" i="2" s="1"/>
  <c r="O1886" i="2"/>
  <c r="P1886" i="2" s="1"/>
  <c r="J1886" i="2"/>
  <c r="Y1885" i="2"/>
  <c r="Z1885" i="2" s="1"/>
  <c r="X1885" i="2"/>
  <c r="V1885" i="2"/>
  <c r="T1885" i="2"/>
  <c r="Q1885" i="2"/>
  <c r="R1885" i="2" s="1"/>
  <c r="O1885" i="2"/>
  <c r="P1885" i="2" s="1"/>
  <c r="J1885" i="2"/>
  <c r="Y1884" i="2"/>
  <c r="X1884" i="2"/>
  <c r="V1884" i="2"/>
  <c r="T1884" i="2"/>
  <c r="Q1884" i="2"/>
  <c r="R1884" i="2" s="1"/>
  <c r="O1884" i="2"/>
  <c r="P1884" i="2" s="1"/>
  <c r="J1884" i="2"/>
  <c r="Y1883" i="2"/>
  <c r="X1883" i="2"/>
  <c r="V1883" i="2"/>
  <c r="T1883" i="2"/>
  <c r="Q1883" i="2"/>
  <c r="R1883" i="2" s="1"/>
  <c r="O1883" i="2"/>
  <c r="P1883" i="2" s="1"/>
  <c r="J1883" i="2"/>
  <c r="Y1882" i="2"/>
  <c r="Z1882" i="2" s="1"/>
  <c r="X1882" i="2"/>
  <c r="V1882" i="2"/>
  <c r="T1882" i="2"/>
  <c r="Q1882" i="2"/>
  <c r="R1882" i="2" s="1"/>
  <c r="O1882" i="2"/>
  <c r="P1882" i="2" s="1"/>
  <c r="J1882" i="2"/>
  <c r="Y1881" i="2"/>
  <c r="X1881" i="2"/>
  <c r="V1881" i="2"/>
  <c r="T1881" i="2"/>
  <c r="Q1881" i="2"/>
  <c r="R1881" i="2" s="1"/>
  <c r="O1881" i="2"/>
  <c r="P1881" i="2" s="1"/>
  <c r="J1881" i="2"/>
  <c r="Y1880" i="2"/>
  <c r="X1880" i="2"/>
  <c r="V1880" i="2"/>
  <c r="T1880" i="2"/>
  <c r="Q1880" i="2"/>
  <c r="R1880" i="2" s="1"/>
  <c r="O1880" i="2"/>
  <c r="P1880" i="2" s="1"/>
  <c r="J1880" i="2"/>
  <c r="Y1879" i="2"/>
  <c r="Z1879" i="2" s="1"/>
  <c r="X1879" i="2"/>
  <c r="V1879" i="2"/>
  <c r="T1879" i="2"/>
  <c r="Q1879" i="2"/>
  <c r="R1879" i="2" s="1"/>
  <c r="O1879" i="2"/>
  <c r="P1879" i="2" s="1"/>
  <c r="J1879" i="2"/>
  <c r="Y1878" i="2"/>
  <c r="X1878" i="2"/>
  <c r="V1878" i="2"/>
  <c r="T1878" i="2"/>
  <c r="Q1878" i="2"/>
  <c r="R1878" i="2" s="1"/>
  <c r="O1878" i="2"/>
  <c r="P1878" i="2" s="1"/>
  <c r="J1878" i="2"/>
  <c r="Y1877" i="2"/>
  <c r="X1877" i="2"/>
  <c r="V1877" i="2"/>
  <c r="T1877" i="2"/>
  <c r="Q1877" i="2"/>
  <c r="R1877" i="2" s="1"/>
  <c r="O1877" i="2"/>
  <c r="P1877" i="2" s="1"/>
  <c r="J1877" i="2"/>
  <c r="Y1876" i="2"/>
  <c r="Z1876" i="2" s="1"/>
  <c r="X1876" i="2"/>
  <c r="V1876" i="2"/>
  <c r="T1876" i="2"/>
  <c r="Q1876" i="2"/>
  <c r="R1876" i="2" s="1"/>
  <c r="O1876" i="2"/>
  <c r="P1876" i="2" s="1"/>
  <c r="J1876" i="2"/>
  <c r="Y1875" i="2"/>
  <c r="X1875" i="2"/>
  <c r="V1875" i="2"/>
  <c r="T1875" i="2"/>
  <c r="Q1875" i="2"/>
  <c r="R1875" i="2" s="1"/>
  <c r="O1875" i="2"/>
  <c r="P1875" i="2" s="1"/>
  <c r="J1875" i="2"/>
  <c r="Y1874" i="2"/>
  <c r="X1874" i="2"/>
  <c r="V1874" i="2"/>
  <c r="T1874" i="2"/>
  <c r="Q1874" i="2"/>
  <c r="R1874" i="2" s="1"/>
  <c r="O1874" i="2"/>
  <c r="P1874" i="2" s="1"/>
  <c r="J1874" i="2"/>
  <c r="Y1873" i="2"/>
  <c r="X1873" i="2"/>
  <c r="V1873" i="2"/>
  <c r="T1873" i="2"/>
  <c r="Q1873" i="2"/>
  <c r="R1873" i="2" s="1"/>
  <c r="O1873" i="2"/>
  <c r="P1873" i="2" s="1"/>
  <c r="J1873" i="2"/>
  <c r="Y1872" i="2"/>
  <c r="X1872" i="2"/>
  <c r="V1872" i="2"/>
  <c r="T1872" i="2"/>
  <c r="Q1872" i="2"/>
  <c r="R1872" i="2" s="1"/>
  <c r="O1872" i="2"/>
  <c r="P1872" i="2" s="1"/>
  <c r="J1872" i="2"/>
  <c r="Y1871" i="2"/>
  <c r="X1871" i="2"/>
  <c r="V1871" i="2"/>
  <c r="T1871" i="2"/>
  <c r="Q1871" i="2"/>
  <c r="R1871" i="2" s="1"/>
  <c r="O1871" i="2"/>
  <c r="P1871" i="2" s="1"/>
  <c r="J1871" i="2"/>
  <c r="Y1870" i="2"/>
  <c r="Z1870" i="2" s="1"/>
  <c r="X1870" i="2"/>
  <c r="V1870" i="2"/>
  <c r="T1870" i="2"/>
  <c r="Q1870" i="2"/>
  <c r="R1870" i="2" s="1"/>
  <c r="O1870" i="2"/>
  <c r="P1870" i="2" s="1"/>
  <c r="J1870" i="2"/>
  <c r="Y1869" i="2"/>
  <c r="X1869" i="2"/>
  <c r="V1869" i="2"/>
  <c r="T1869" i="2"/>
  <c r="Q1869" i="2"/>
  <c r="R1869" i="2" s="1"/>
  <c r="O1869" i="2"/>
  <c r="P1869" i="2" s="1"/>
  <c r="J1869" i="2"/>
  <c r="Y1868" i="2"/>
  <c r="X1868" i="2"/>
  <c r="V1868" i="2"/>
  <c r="T1868" i="2"/>
  <c r="Q1868" i="2"/>
  <c r="R1868" i="2" s="1"/>
  <c r="O1868" i="2"/>
  <c r="P1868" i="2" s="1"/>
  <c r="J1868" i="2"/>
  <c r="Y1867" i="2"/>
  <c r="Z1867" i="2" s="1"/>
  <c r="X1867" i="2"/>
  <c r="V1867" i="2"/>
  <c r="T1867" i="2"/>
  <c r="Q1867" i="2"/>
  <c r="R1867" i="2" s="1"/>
  <c r="O1867" i="2"/>
  <c r="P1867" i="2" s="1"/>
  <c r="J1867" i="2"/>
  <c r="Y1866" i="2"/>
  <c r="X1866" i="2"/>
  <c r="V1866" i="2"/>
  <c r="T1866" i="2"/>
  <c r="Q1866" i="2"/>
  <c r="R1866" i="2" s="1"/>
  <c r="O1866" i="2"/>
  <c r="P1866" i="2" s="1"/>
  <c r="J1866" i="2"/>
  <c r="Y1865" i="2"/>
  <c r="Z1865" i="2" s="1"/>
  <c r="X1865" i="2"/>
  <c r="V1865" i="2"/>
  <c r="T1865" i="2"/>
  <c r="Q1865" i="2"/>
  <c r="R1865" i="2" s="1"/>
  <c r="O1865" i="2"/>
  <c r="P1865" i="2" s="1"/>
  <c r="J1865" i="2"/>
  <c r="Y1864" i="2"/>
  <c r="X1864" i="2"/>
  <c r="V1864" i="2"/>
  <c r="T1864" i="2"/>
  <c r="Q1864" i="2"/>
  <c r="R1864" i="2" s="1"/>
  <c r="O1864" i="2"/>
  <c r="P1864" i="2" s="1"/>
  <c r="J1864" i="2"/>
  <c r="Y1863" i="2"/>
  <c r="X1863" i="2"/>
  <c r="V1863" i="2"/>
  <c r="T1863" i="2"/>
  <c r="Q1863" i="2"/>
  <c r="R1863" i="2" s="1"/>
  <c r="O1863" i="2"/>
  <c r="P1863" i="2" s="1"/>
  <c r="J1863" i="2"/>
  <c r="Y1862" i="2"/>
  <c r="Z1862" i="2" s="1"/>
  <c r="X1862" i="2"/>
  <c r="V1862" i="2"/>
  <c r="T1862" i="2"/>
  <c r="Q1862" i="2"/>
  <c r="R1862" i="2" s="1"/>
  <c r="O1862" i="2"/>
  <c r="P1862" i="2" s="1"/>
  <c r="J1862" i="2"/>
  <c r="Y1861" i="2"/>
  <c r="Z1861" i="2" s="1"/>
  <c r="X1861" i="2"/>
  <c r="V1861" i="2"/>
  <c r="T1861" i="2"/>
  <c r="Q1861" i="2"/>
  <c r="R1861" i="2" s="1"/>
  <c r="O1861" i="2"/>
  <c r="P1861" i="2" s="1"/>
  <c r="J1861" i="2"/>
  <c r="Y1860" i="2"/>
  <c r="X1860" i="2"/>
  <c r="V1860" i="2"/>
  <c r="T1860" i="2"/>
  <c r="Q1860" i="2"/>
  <c r="R1860" i="2" s="1"/>
  <c r="O1860" i="2"/>
  <c r="P1860" i="2" s="1"/>
  <c r="J1860" i="2"/>
  <c r="Y1859" i="2"/>
  <c r="X1859" i="2"/>
  <c r="V1859" i="2"/>
  <c r="T1859" i="2"/>
  <c r="Q1859" i="2"/>
  <c r="R1859" i="2" s="1"/>
  <c r="O1859" i="2"/>
  <c r="P1859" i="2" s="1"/>
  <c r="J1859" i="2"/>
  <c r="Y1858" i="2"/>
  <c r="Z1858" i="2" s="1"/>
  <c r="X1858" i="2"/>
  <c r="V1858" i="2"/>
  <c r="T1858" i="2"/>
  <c r="Q1858" i="2"/>
  <c r="R1858" i="2" s="1"/>
  <c r="O1858" i="2"/>
  <c r="P1858" i="2" s="1"/>
  <c r="J1858" i="2"/>
  <c r="Y1857" i="2"/>
  <c r="X1857" i="2"/>
  <c r="V1857" i="2"/>
  <c r="T1857" i="2"/>
  <c r="Q1857" i="2"/>
  <c r="R1857" i="2" s="1"/>
  <c r="O1857" i="2"/>
  <c r="P1857" i="2" s="1"/>
  <c r="J1857" i="2"/>
  <c r="Y1856" i="2"/>
  <c r="Z1856" i="2" s="1"/>
  <c r="X1856" i="2"/>
  <c r="V1856" i="2"/>
  <c r="T1856" i="2"/>
  <c r="Q1856" i="2"/>
  <c r="R1856" i="2" s="1"/>
  <c r="O1856" i="2"/>
  <c r="P1856" i="2" s="1"/>
  <c r="J1856" i="2"/>
  <c r="Y1855" i="2"/>
  <c r="X1855" i="2"/>
  <c r="V1855" i="2"/>
  <c r="T1855" i="2"/>
  <c r="Q1855" i="2"/>
  <c r="R1855" i="2" s="1"/>
  <c r="O1855" i="2"/>
  <c r="P1855" i="2" s="1"/>
  <c r="J1855" i="2"/>
  <c r="Y1854" i="2"/>
  <c r="X1854" i="2"/>
  <c r="V1854" i="2"/>
  <c r="T1854" i="2"/>
  <c r="Q1854" i="2"/>
  <c r="R1854" i="2" s="1"/>
  <c r="O1854" i="2"/>
  <c r="P1854" i="2" s="1"/>
  <c r="J1854" i="2"/>
  <c r="Y1853" i="2"/>
  <c r="Z1853" i="2" s="1"/>
  <c r="X1853" i="2"/>
  <c r="V1853" i="2"/>
  <c r="T1853" i="2"/>
  <c r="Q1853" i="2"/>
  <c r="R1853" i="2" s="1"/>
  <c r="O1853" i="2"/>
  <c r="P1853" i="2" s="1"/>
  <c r="J1853" i="2"/>
  <c r="Y1852" i="2"/>
  <c r="X1852" i="2"/>
  <c r="V1852" i="2"/>
  <c r="T1852" i="2"/>
  <c r="Q1852" i="2"/>
  <c r="R1852" i="2" s="1"/>
  <c r="O1852" i="2"/>
  <c r="P1852" i="2" s="1"/>
  <c r="J1852" i="2"/>
  <c r="Y1851" i="2"/>
  <c r="Z1851" i="2" s="1"/>
  <c r="X1851" i="2"/>
  <c r="V1851" i="2"/>
  <c r="T1851" i="2"/>
  <c r="Q1851" i="2"/>
  <c r="R1851" i="2" s="1"/>
  <c r="O1851" i="2"/>
  <c r="P1851" i="2" s="1"/>
  <c r="J1851" i="2"/>
  <c r="Y1850" i="2"/>
  <c r="Z1850" i="2" s="1"/>
  <c r="X1850" i="2"/>
  <c r="V1850" i="2"/>
  <c r="T1850" i="2"/>
  <c r="Q1850" i="2"/>
  <c r="R1850" i="2" s="1"/>
  <c r="O1850" i="2"/>
  <c r="P1850" i="2" s="1"/>
  <c r="J1850" i="2"/>
  <c r="Y1849" i="2"/>
  <c r="X1849" i="2"/>
  <c r="V1849" i="2"/>
  <c r="T1849" i="2"/>
  <c r="Q1849" i="2"/>
  <c r="R1849" i="2" s="1"/>
  <c r="O1849" i="2"/>
  <c r="P1849" i="2" s="1"/>
  <c r="J1849" i="2"/>
  <c r="Y1848" i="2"/>
  <c r="X1848" i="2"/>
  <c r="V1848" i="2"/>
  <c r="T1848" i="2"/>
  <c r="Q1848" i="2"/>
  <c r="R1848" i="2" s="1"/>
  <c r="O1848" i="2"/>
  <c r="P1848" i="2" s="1"/>
  <c r="J1848" i="2"/>
  <c r="Y1847" i="2"/>
  <c r="Z1847" i="2" s="1"/>
  <c r="X1847" i="2"/>
  <c r="V1847" i="2"/>
  <c r="T1847" i="2"/>
  <c r="Q1847" i="2"/>
  <c r="R1847" i="2" s="1"/>
  <c r="O1847" i="2"/>
  <c r="P1847" i="2" s="1"/>
  <c r="J1847" i="2"/>
  <c r="Y1846" i="2"/>
  <c r="X1846" i="2"/>
  <c r="V1846" i="2"/>
  <c r="T1846" i="2"/>
  <c r="Q1846" i="2"/>
  <c r="R1846" i="2" s="1"/>
  <c r="O1846" i="2"/>
  <c r="P1846" i="2" s="1"/>
  <c r="J1846" i="2"/>
  <c r="Y1845" i="2"/>
  <c r="X1845" i="2"/>
  <c r="V1845" i="2"/>
  <c r="T1845" i="2"/>
  <c r="Q1845" i="2"/>
  <c r="R1845" i="2" s="1"/>
  <c r="O1845" i="2"/>
  <c r="P1845" i="2" s="1"/>
  <c r="J1845" i="2"/>
  <c r="Y1844" i="2"/>
  <c r="Z1844" i="2" s="1"/>
  <c r="X1844" i="2"/>
  <c r="V1844" i="2"/>
  <c r="T1844" i="2"/>
  <c r="Q1844" i="2"/>
  <c r="R1844" i="2" s="1"/>
  <c r="O1844" i="2"/>
  <c r="P1844" i="2" s="1"/>
  <c r="J1844" i="2"/>
  <c r="Y1843" i="2"/>
  <c r="X1843" i="2"/>
  <c r="V1843" i="2"/>
  <c r="T1843" i="2"/>
  <c r="Q1843" i="2"/>
  <c r="R1843" i="2" s="1"/>
  <c r="O1843" i="2"/>
  <c r="P1843" i="2" s="1"/>
  <c r="J1843" i="2"/>
  <c r="Y1842" i="2"/>
  <c r="Z1842" i="2" s="1"/>
  <c r="X1842" i="2"/>
  <c r="V1842" i="2"/>
  <c r="T1842" i="2"/>
  <c r="Q1842" i="2"/>
  <c r="R1842" i="2" s="1"/>
  <c r="O1842" i="2"/>
  <c r="P1842" i="2" s="1"/>
  <c r="J1842" i="2"/>
  <c r="Y1841" i="2"/>
  <c r="X1841" i="2"/>
  <c r="V1841" i="2"/>
  <c r="T1841" i="2"/>
  <c r="Q1841" i="2"/>
  <c r="R1841" i="2" s="1"/>
  <c r="O1841" i="2"/>
  <c r="P1841" i="2" s="1"/>
  <c r="J1841" i="2"/>
  <c r="Y1840" i="2"/>
  <c r="Z1840" i="2" s="1"/>
  <c r="X1840" i="2"/>
  <c r="V1840" i="2"/>
  <c r="T1840" i="2"/>
  <c r="Q1840" i="2"/>
  <c r="R1840" i="2" s="1"/>
  <c r="O1840" i="2"/>
  <c r="P1840" i="2" s="1"/>
  <c r="J1840" i="2"/>
  <c r="Y1839" i="2"/>
  <c r="Z1839" i="2" s="1"/>
  <c r="X1839" i="2"/>
  <c r="V1839" i="2"/>
  <c r="T1839" i="2"/>
  <c r="Q1839" i="2"/>
  <c r="R1839" i="2" s="1"/>
  <c r="O1839" i="2"/>
  <c r="P1839" i="2" s="1"/>
  <c r="J1839" i="2"/>
  <c r="Y1838" i="2"/>
  <c r="X1838" i="2"/>
  <c r="V1838" i="2"/>
  <c r="T1838" i="2"/>
  <c r="Q1838" i="2"/>
  <c r="R1838" i="2" s="1"/>
  <c r="O1838" i="2"/>
  <c r="P1838" i="2" s="1"/>
  <c r="J1838" i="2"/>
  <c r="Y1837" i="2"/>
  <c r="X1837" i="2"/>
  <c r="V1837" i="2"/>
  <c r="T1837" i="2"/>
  <c r="Q1837" i="2"/>
  <c r="R1837" i="2" s="1"/>
  <c r="O1837" i="2"/>
  <c r="P1837" i="2" s="1"/>
  <c r="J1837" i="2"/>
  <c r="Y1836" i="2"/>
  <c r="Z1836" i="2" s="1"/>
  <c r="X1836" i="2"/>
  <c r="V1836" i="2"/>
  <c r="T1836" i="2"/>
  <c r="Q1836" i="2"/>
  <c r="R1836" i="2" s="1"/>
  <c r="O1836" i="2"/>
  <c r="P1836" i="2" s="1"/>
  <c r="J1836" i="2"/>
  <c r="Y1835" i="2"/>
  <c r="X1835" i="2"/>
  <c r="V1835" i="2"/>
  <c r="T1835" i="2"/>
  <c r="Q1835" i="2"/>
  <c r="R1835" i="2" s="1"/>
  <c r="O1835" i="2"/>
  <c r="P1835" i="2" s="1"/>
  <c r="J1835" i="2"/>
  <c r="Y1834" i="2"/>
  <c r="X1834" i="2"/>
  <c r="V1834" i="2"/>
  <c r="T1834" i="2"/>
  <c r="Q1834" i="2"/>
  <c r="R1834" i="2" s="1"/>
  <c r="O1834" i="2"/>
  <c r="P1834" i="2" s="1"/>
  <c r="J1834" i="2"/>
  <c r="Y1833" i="2"/>
  <c r="Z1833" i="2" s="1"/>
  <c r="X1833" i="2"/>
  <c r="V1833" i="2"/>
  <c r="T1833" i="2"/>
  <c r="Q1833" i="2"/>
  <c r="R1833" i="2" s="1"/>
  <c r="O1833" i="2"/>
  <c r="P1833" i="2" s="1"/>
  <c r="J1833" i="2"/>
  <c r="Y1832" i="2"/>
  <c r="X1832" i="2"/>
  <c r="V1832" i="2"/>
  <c r="T1832" i="2"/>
  <c r="Q1832" i="2"/>
  <c r="R1832" i="2" s="1"/>
  <c r="O1832" i="2"/>
  <c r="P1832" i="2" s="1"/>
  <c r="J1832" i="2"/>
  <c r="Y1831" i="2"/>
  <c r="X1831" i="2"/>
  <c r="V1831" i="2"/>
  <c r="T1831" i="2"/>
  <c r="Q1831" i="2"/>
  <c r="R1831" i="2" s="1"/>
  <c r="O1831" i="2"/>
  <c r="P1831" i="2" s="1"/>
  <c r="J1831" i="2"/>
  <c r="Y1830" i="2"/>
  <c r="Z1830" i="2" s="1"/>
  <c r="X1830" i="2"/>
  <c r="V1830" i="2"/>
  <c r="T1830" i="2"/>
  <c r="Q1830" i="2"/>
  <c r="R1830" i="2" s="1"/>
  <c r="O1830" i="2"/>
  <c r="P1830" i="2" s="1"/>
  <c r="J1830" i="2"/>
  <c r="Y1829" i="2"/>
  <c r="X1829" i="2"/>
  <c r="V1829" i="2"/>
  <c r="T1829" i="2"/>
  <c r="Q1829" i="2"/>
  <c r="R1829" i="2" s="1"/>
  <c r="O1829" i="2"/>
  <c r="P1829" i="2" s="1"/>
  <c r="J1829" i="2"/>
  <c r="Y1828" i="2"/>
  <c r="X1828" i="2"/>
  <c r="V1828" i="2"/>
  <c r="T1828" i="2"/>
  <c r="Q1828" i="2"/>
  <c r="R1828" i="2" s="1"/>
  <c r="O1828" i="2"/>
  <c r="P1828" i="2" s="1"/>
  <c r="J1828" i="2"/>
  <c r="Y1827" i="2"/>
  <c r="X1827" i="2"/>
  <c r="V1827" i="2"/>
  <c r="T1827" i="2"/>
  <c r="Q1827" i="2"/>
  <c r="R1827" i="2" s="1"/>
  <c r="O1827" i="2"/>
  <c r="P1827" i="2" s="1"/>
  <c r="J1827" i="2"/>
  <c r="Y1826" i="2"/>
  <c r="X1826" i="2"/>
  <c r="V1826" i="2"/>
  <c r="T1826" i="2"/>
  <c r="Q1826" i="2"/>
  <c r="R1826" i="2" s="1"/>
  <c r="O1826" i="2"/>
  <c r="P1826" i="2" s="1"/>
  <c r="J1826" i="2"/>
  <c r="Y1825" i="2"/>
  <c r="X1825" i="2"/>
  <c r="V1825" i="2"/>
  <c r="T1825" i="2"/>
  <c r="Q1825" i="2"/>
  <c r="R1825" i="2" s="1"/>
  <c r="O1825" i="2"/>
  <c r="P1825" i="2" s="1"/>
  <c r="J1825" i="2"/>
  <c r="Y1824" i="2"/>
  <c r="Z1824" i="2" s="1"/>
  <c r="X1824" i="2"/>
  <c r="V1824" i="2"/>
  <c r="T1824" i="2"/>
  <c r="Q1824" i="2"/>
  <c r="R1824" i="2" s="1"/>
  <c r="O1824" i="2"/>
  <c r="P1824" i="2" s="1"/>
  <c r="J1824" i="2"/>
  <c r="Y1823" i="2"/>
  <c r="X1823" i="2"/>
  <c r="V1823" i="2"/>
  <c r="T1823" i="2"/>
  <c r="Q1823" i="2"/>
  <c r="R1823" i="2" s="1"/>
  <c r="O1823" i="2"/>
  <c r="P1823" i="2" s="1"/>
  <c r="J1823" i="2"/>
  <c r="Y1822" i="2"/>
  <c r="X1822" i="2"/>
  <c r="V1822" i="2"/>
  <c r="T1822" i="2"/>
  <c r="Q1822" i="2"/>
  <c r="R1822" i="2" s="1"/>
  <c r="O1822" i="2"/>
  <c r="P1822" i="2" s="1"/>
  <c r="J1822" i="2"/>
  <c r="Y1821" i="2"/>
  <c r="Z1821" i="2" s="1"/>
  <c r="X1821" i="2"/>
  <c r="V1821" i="2"/>
  <c r="T1821" i="2"/>
  <c r="Q1821" i="2"/>
  <c r="R1821" i="2" s="1"/>
  <c r="O1821" i="2"/>
  <c r="P1821" i="2" s="1"/>
  <c r="J1821" i="2"/>
  <c r="Y1820" i="2"/>
  <c r="X1820" i="2"/>
  <c r="V1820" i="2"/>
  <c r="T1820" i="2"/>
  <c r="Q1820" i="2"/>
  <c r="R1820" i="2" s="1"/>
  <c r="O1820" i="2"/>
  <c r="P1820" i="2" s="1"/>
  <c r="J1820" i="2"/>
  <c r="Y1819" i="2"/>
  <c r="X1819" i="2"/>
  <c r="V1819" i="2"/>
  <c r="T1819" i="2"/>
  <c r="Q1819" i="2"/>
  <c r="R1819" i="2" s="1"/>
  <c r="O1819" i="2"/>
  <c r="P1819" i="2" s="1"/>
  <c r="J1819" i="2"/>
  <c r="Y1818" i="2"/>
  <c r="Z1818" i="2" s="1"/>
  <c r="X1818" i="2"/>
  <c r="V1818" i="2"/>
  <c r="T1818" i="2"/>
  <c r="Q1818" i="2"/>
  <c r="R1818" i="2" s="1"/>
  <c r="O1818" i="2"/>
  <c r="P1818" i="2" s="1"/>
  <c r="J1818" i="2"/>
  <c r="Y1817" i="2"/>
  <c r="X1817" i="2"/>
  <c r="V1817" i="2"/>
  <c r="T1817" i="2"/>
  <c r="Q1817" i="2"/>
  <c r="R1817" i="2" s="1"/>
  <c r="O1817" i="2"/>
  <c r="P1817" i="2" s="1"/>
  <c r="J1817" i="2"/>
  <c r="Y1816" i="2"/>
  <c r="X1816" i="2"/>
  <c r="V1816" i="2"/>
  <c r="T1816" i="2"/>
  <c r="Q1816" i="2"/>
  <c r="R1816" i="2" s="1"/>
  <c r="O1816" i="2"/>
  <c r="P1816" i="2" s="1"/>
  <c r="J1816" i="2"/>
  <c r="Y1815" i="2"/>
  <c r="Z1815" i="2" s="1"/>
  <c r="X1815" i="2"/>
  <c r="V1815" i="2"/>
  <c r="T1815" i="2"/>
  <c r="Q1815" i="2"/>
  <c r="R1815" i="2" s="1"/>
  <c r="O1815" i="2"/>
  <c r="P1815" i="2" s="1"/>
  <c r="J1815" i="2"/>
  <c r="Y1814" i="2"/>
  <c r="X1814" i="2"/>
  <c r="V1814" i="2"/>
  <c r="T1814" i="2"/>
  <c r="Q1814" i="2"/>
  <c r="R1814" i="2" s="1"/>
  <c r="O1814" i="2"/>
  <c r="P1814" i="2" s="1"/>
  <c r="J1814" i="2"/>
  <c r="Y1813" i="2"/>
  <c r="X1813" i="2"/>
  <c r="V1813" i="2"/>
  <c r="T1813" i="2"/>
  <c r="Q1813" i="2"/>
  <c r="R1813" i="2" s="1"/>
  <c r="O1813" i="2"/>
  <c r="P1813" i="2" s="1"/>
  <c r="J1813" i="2"/>
  <c r="Y1812" i="2"/>
  <c r="Z1812" i="2" s="1"/>
  <c r="X1812" i="2"/>
  <c r="V1812" i="2"/>
  <c r="T1812" i="2"/>
  <c r="Q1812" i="2"/>
  <c r="R1812" i="2" s="1"/>
  <c r="O1812" i="2"/>
  <c r="P1812" i="2" s="1"/>
  <c r="J1812" i="2"/>
  <c r="Y1811" i="2"/>
  <c r="X1811" i="2"/>
  <c r="V1811" i="2"/>
  <c r="T1811" i="2"/>
  <c r="Q1811" i="2"/>
  <c r="R1811" i="2" s="1"/>
  <c r="O1811" i="2"/>
  <c r="P1811" i="2" s="1"/>
  <c r="J1811" i="2"/>
  <c r="Y1810" i="2"/>
  <c r="X1810" i="2"/>
  <c r="V1810" i="2"/>
  <c r="T1810" i="2"/>
  <c r="Q1810" i="2"/>
  <c r="R1810" i="2" s="1"/>
  <c r="O1810" i="2"/>
  <c r="P1810" i="2" s="1"/>
  <c r="J1810" i="2"/>
  <c r="Y1809" i="2"/>
  <c r="Z1809" i="2" s="1"/>
  <c r="X1809" i="2"/>
  <c r="V1809" i="2"/>
  <c r="T1809" i="2"/>
  <c r="Q1809" i="2"/>
  <c r="R1809" i="2" s="1"/>
  <c r="O1809" i="2"/>
  <c r="P1809" i="2" s="1"/>
  <c r="J1809" i="2"/>
  <c r="Y1808" i="2"/>
  <c r="X1808" i="2"/>
  <c r="V1808" i="2"/>
  <c r="T1808" i="2"/>
  <c r="Q1808" i="2"/>
  <c r="R1808" i="2" s="1"/>
  <c r="O1808" i="2"/>
  <c r="P1808" i="2" s="1"/>
  <c r="J1808" i="2"/>
  <c r="Y1807" i="2"/>
  <c r="Z1807" i="2" s="1"/>
  <c r="X1807" i="2"/>
  <c r="V1807" i="2"/>
  <c r="T1807" i="2"/>
  <c r="Q1807" i="2"/>
  <c r="R1807" i="2" s="1"/>
  <c r="O1807" i="2"/>
  <c r="P1807" i="2" s="1"/>
  <c r="J1807" i="2"/>
  <c r="Y1806" i="2"/>
  <c r="X1806" i="2"/>
  <c r="V1806" i="2"/>
  <c r="T1806" i="2"/>
  <c r="Q1806" i="2"/>
  <c r="R1806" i="2" s="1"/>
  <c r="O1806" i="2"/>
  <c r="P1806" i="2" s="1"/>
  <c r="J1806" i="2"/>
  <c r="Y1805" i="2"/>
  <c r="X1805" i="2"/>
  <c r="V1805" i="2"/>
  <c r="T1805" i="2"/>
  <c r="Q1805" i="2"/>
  <c r="R1805" i="2" s="1"/>
  <c r="O1805" i="2"/>
  <c r="P1805" i="2" s="1"/>
  <c r="J1805" i="2"/>
  <c r="Y1804" i="2"/>
  <c r="X1804" i="2"/>
  <c r="V1804" i="2"/>
  <c r="T1804" i="2"/>
  <c r="Q1804" i="2"/>
  <c r="R1804" i="2" s="1"/>
  <c r="O1804" i="2"/>
  <c r="P1804" i="2" s="1"/>
  <c r="J1804" i="2"/>
  <c r="Y1803" i="2"/>
  <c r="Z1803" i="2" s="1"/>
  <c r="X1803" i="2"/>
  <c r="V1803" i="2"/>
  <c r="T1803" i="2"/>
  <c r="Q1803" i="2"/>
  <c r="R1803" i="2" s="1"/>
  <c r="O1803" i="2"/>
  <c r="P1803" i="2" s="1"/>
  <c r="J1803" i="2"/>
  <c r="Y1802" i="2"/>
  <c r="X1802" i="2"/>
  <c r="V1802" i="2"/>
  <c r="T1802" i="2"/>
  <c r="Q1802" i="2"/>
  <c r="R1802" i="2" s="1"/>
  <c r="O1802" i="2"/>
  <c r="P1802" i="2" s="1"/>
  <c r="J1802" i="2"/>
  <c r="Y1801" i="2"/>
  <c r="X1801" i="2"/>
  <c r="V1801" i="2"/>
  <c r="T1801" i="2"/>
  <c r="Q1801" i="2"/>
  <c r="R1801" i="2" s="1"/>
  <c r="O1801" i="2"/>
  <c r="P1801" i="2" s="1"/>
  <c r="J1801" i="2"/>
  <c r="Y1800" i="2"/>
  <c r="X1800" i="2"/>
  <c r="V1800" i="2"/>
  <c r="T1800" i="2"/>
  <c r="Q1800" i="2"/>
  <c r="R1800" i="2" s="1"/>
  <c r="O1800" i="2"/>
  <c r="P1800" i="2" s="1"/>
  <c r="J1800" i="2"/>
  <c r="Y1799" i="2"/>
  <c r="X1799" i="2"/>
  <c r="V1799" i="2"/>
  <c r="T1799" i="2"/>
  <c r="Q1799" i="2"/>
  <c r="R1799" i="2" s="1"/>
  <c r="O1799" i="2"/>
  <c r="P1799" i="2" s="1"/>
  <c r="J1799" i="2"/>
  <c r="Y1798" i="2"/>
  <c r="X1798" i="2"/>
  <c r="V1798" i="2"/>
  <c r="T1798" i="2"/>
  <c r="Q1798" i="2"/>
  <c r="R1798" i="2" s="1"/>
  <c r="O1798" i="2"/>
  <c r="P1798" i="2" s="1"/>
  <c r="J1798" i="2"/>
  <c r="Y1797" i="2"/>
  <c r="X1797" i="2"/>
  <c r="V1797" i="2"/>
  <c r="T1797" i="2"/>
  <c r="Q1797" i="2"/>
  <c r="R1797" i="2" s="1"/>
  <c r="O1797" i="2"/>
  <c r="P1797" i="2" s="1"/>
  <c r="J1797" i="2"/>
  <c r="Y1796" i="2"/>
  <c r="Z1796" i="2" s="1"/>
  <c r="X1796" i="2"/>
  <c r="V1796" i="2"/>
  <c r="T1796" i="2"/>
  <c r="Q1796" i="2"/>
  <c r="R1796" i="2" s="1"/>
  <c r="O1796" i="2"/>
  <c r="P1796" i="2" s="1"/>
  <c r="J1796" i="2"/>
  <c r="Y1795" i="2"/>
  <c r="X1795" i="2"/>
  <c r="V1795" i="2"/>
  <c r="T1795" i="2"/>
  <c r="Q1795" i="2"/>
  <c r="R1795" i="2" s="1"/>
  <c r="O1795" i="2"/>
  <c r="P1795" i="2" s="1"/>
  <c r="J1795" i="2"/>
  <c r="Y1794" i="2"/>
  <c r="X1794" i="2"/>
  <c r="V1794" i="2"/>
  <c r="T1794" i="2"/>
  <c r="Q1794" i="2"/>
  <c r="R1794" i="2" s="1"/>
  <c r="O1794" i="2"/>
  <c r="P1794" i="2" s="1"/>
  <c r="J1794" i="2"/>
  <c r="Y1793" i="2"/>
  <c r="X1793" i="2"/>
  <c r="V1793" i="2"/>
  <c r="T1793" i="2"/>
  <c r="Q1793" i="2"/>
  <c r="R1793" i="2" s="1"/>
  <c r="O1793" i="2"/>
  <c r="P1793" i="2" s="1"/>
  <c r="J1793" i="2"/>
  <c r="Y1792" i="2"/>
  <c r="Z1792" i="2" s="1"/>
  <c r="X1792" i="2"/>
  <c r="V1792" i="2"/>
  <c r="T1792" i="2"/>
  <c r="Q1792" i="2"/>
  <c r="R1792" i="2" s="1"/>
  <c r="O1792" i="2"/>
  <c r="P1792" i="2" s="1"/>
  <c r="J1792" i="2"/>
  <c r="Y1791" i="2"/>
  <c r="X1791" i="2"/>
  <c r="V1791" i="2"/>
  <c r="T1791" i="2"/>
  <c r="Q1791" i="2"/>
  <c r="R1791" i="2" s="1"/>
  <c r="O1791" i="2"/>
  <c r="P1791" i="2" s="1"/>
  <c r="J1791" i="2"/>
  <c r="Y1790" i="2"/>
  <c r="X1790" i="2"/>
  <c r="V1790" i="2"/>
  <c r="T1790" i="2"/>
  <c r="Q1790" i="2"/>
  <c r="R1790" i="2" s="1"/>
  <c r="O1790" i="2"/>
  <c r="P1790" i="2" s="1"/>
  <c r="J1790" i="2"/>
  <c r="Y1789" i="2"/>
  <c r="Z1789" i="2" s="1"/>
  <c r="X1789" i="2"/>
  <c r="V1789" i="2"/>
  <c r="T1789" i="2"/>
  <c r="Q1789" i="2"/>
  <c r="R1789" i="2" s="1"/>
  <c r="O1789" i="2"/>
  <c r="P1789" i="2" s="1"/>
  <c r="J1789" i="2"/>
  <c r="Y1788" i="2"/>
  <c r="Z1788" i="2" s="1"/>
  <c r="X1788" i="2"/>
  <c r="V1788" i="2"/>
  <c r="T1788" i="2"/>
  <c r="Q1788" i="2"/>
  <c r="R1788" i="2" s="1"/>
  <c r="O1788" i="2"/>
  <c r="P1788" i="2" s="1"/>
  <c r="J1788" i="2"/>
  <c r="Y1787" i="2"/>
  <c r="X1787" i="2"/>
  <c r="V1787" i="2"/>
  <c r="T1787" i="2"/>
  <c r="Q1787" i="2"/>
  <c r="R1787" i="2" s="1"/>
  <c r="O1787" i="2"/>
  <c r="P1787" i="2" s="1"/>
  <c r="J1787" i="2"/>
  <c r="Y1786" i="2"/>
  <c r="X1786" i="2"/>
  <c r="V1786" i="2"/>
  <c r="T1786" i="2"/>
  <c r="Q1786" i="2"/>
  <c r="R1786" i="2" s="1"/>
  <c r="O1786" i="2"/>
  <c r="P1786" i="2" s="1"/>
  <c r="J1786" i="2"/>
  <c r="Y1785" i="2"/>
  <c r="X1785" i="2"/>
  <c r="V1785" i="2"/>
  <c r="T1785" i="2"/>
  <c r="Q1785" i="2"/>
  <c r="R1785" i="2" s="1"/>
  <c r="O1785" i="2"/>
  <c r="P1785" i="2" s="1"/>
  <c r="J1785" i="2"/>
  <c r="Y1784" i="2"/>
  <c r="X1784" i="2"/>
  <c r="V1784" i="2"/>
  <c r="T1784" i="2"/>
  <c r="Q1784" i="2"/>
  <c r="R1784" i="2" s="1"/>
  <c r="O1784" i="2"/>
  <c r="P1784" i="2" s="1"/>
  <c r="J1784" i="2"/>
  <c r="Y1783" i="2"/>
  <c r="Z1783" i="2" s="1"/>
  <c r="X1783" i="2"/>
  <c r="V1783" i="2"/>
  <c r="T1783" i="2"/>
  <c r="Q1783" i="2"/>
  <c r="R1783" i="2" s="1"/>
  <c r="O1783" i="2"/>
  <c r="P1783" i="2" s="1"/>
  <c r="J1783" i="2"/>
  <c r="Y1782" i="2"/>
  <c r="X1782" i="2"/>
  <c r="V1782" i="2"/>
  <c r="T1782" i="2"/>
  <c r="Q1782" i="2"/>
  <c r="R1782" i="2" s="1"/>
  <c r="O1782" i="2"/>
  <c r="P1782" i="2" s="1"/>
  <c r="J1782" i="2"/>
  <c r="Y1781" i="2"/>
  <c r="X1781" i="2"/>
  <c r="V1781" i="2"/>
  <c r="T1781" i="2"/>
  <c r="Q1781" i="2"/>
  <c r="R1781" i="2" s="1"/>
  <c r="O1781" i="2"/>
  <c r="P1781" i="2" s="1"/>
  <c r="J1781" i="2"/>
  <c r="Y1780" i="2"/>
  <c r="Z1780" i="2" s="1"/>
  <c r="X1780" i="2"/>
  <c r="V1780" i="2"/>
  <c r="T1780" i="2"/>
  <c r="Q1780" i="2"/>
  <c r="R1780" i="2" s="1"/>
  <c r="O1780" i="2"/>
  <c r="P1780" i="2" s="1"/>
  <c r="J1780" i="2"/>
  <c r="Y1779" i="2"/>
  <c r="X1779" i="2"/>
  <c r="V1779" i="2"/>
  <c r="T1779" i="2"/>
  <c r="Q1779" i="2"/>
  <c r="R1779" i="2" s="1"/>
  <c r="O1779" i="2"/>
  <c r="P1779" i="2" s="1"/>
  <c r="J1779" i="2"/>
  <c r="Y1778" i="2"/>
  <c r="X1778" i="2"/>
  <c r="V1778" i="2"/>
  <c r="T1778" i="2"/>
  <c r="Q1778" i="2"/>
  <c r="R1778" i="2" s="1"/>
  <c r="O1778" i="2"/>
  <c r="P1778" i="2" s="1"/>
  <c r="J1778" i="2"/>
  <c r="Y1777" i="2"/>
  <c r="Z1777" i="2" s="1"/>
  <c r="X1777" i="2"/>
  <c r="V1777" i="2"/>
  <c r="T1777" i="2"/>
  <c r="Q1777" i="2"/>
  <c r="R1777" i="2" s="1"/>
  <c r="O1777" i="2"/>
  <c r="P1777" i="2" s="1"/>
  <c r="J1777" i="2"/>
  <c r="Y1776" i="2"/>
  <c r="X1776" i="2"/>
  <c r="V1776" i="2"/>
  <c r="T1776" i="2"/>
  <c r="Q1776" i="2"/>
  <c r="R1776" i="2" s="1"/>
  <c r="O1776" i="2"/>
  <c r="P1776" i="2" s="1"/>
  <c r="J1776" i="2"/>
  <c r="Y1775" i="2"/>
  <c r="X1775" i="2"/>
  <c r="V1775" i="2"/>
  <c r="T1775" i="2"/>
  <c r="Q1775" i="2"/>
  <c r="R1775" i="2" s="1"/>
  <c r="O1775" i="2"/>
  <c r="P1775" i="2" s="1"/>
  <c r="J1775" i="2"/>
  <c r="Y1774" i="2"/>
  <c r="Z1774" i="2" s="1"/>
  <c r="X1774" i="2"/>
  <c r="V1774" i="2"/>
  <c r="T1774" i="2"/>
  <c r="Q1774" i="2"/>
  <c r="R1774" i="2" s="1"/>
  <c r="O1774" i="2"/>
  <c r="P1774" i="2" s="1"/>
  <c r="J1774" i="2"/>
  <c r="Y1773" i="2"/>
  <c r="Z1773" i="2" s="1"/>
  <c r="X1773" i="2"/>
  <c r="V1773" i="2"/>
  <c r="T1773" i="2"/>
  <c r="Q1773" i="2"/>
  <c r="R1773" i="2" s="1"/>
  <c r="O1773" i="2"/>
  <c r="P1773" i="2" s="1"/>
  <c r="J1773" i="2"/>
  <c r="Y1772" i="2"/>
  <c r="X1772" i="2"/>
  <c r="V1772" i="2"/>
  <c r="T1772" i="2"/>
  <c r="Q1772" i="2"/>
  <c r="R1772" i="2" s="1"/>
  <c r="O1772" i="2"/>
  <c r="P1772" i="2" s="1"/>
  <c r="J1772" i="2"/>
  <c r="Y1771" i="2"/>
  <c r="Z1771" i="2" s="1"/>
  <c r="X1771" i="2"/>
  <c r="V1771" i="2"/>
  <c r="T1771" i="2"/>
  <c r="Q1771" i="2"/>
  <c r="R1771" i="2" s="1"/>
  <c r="O1771" i="2"/>
  <c r="P1771" i="2" s="1"/>
  <c r="J1771" i="2"/>
  <c r="Y1770" i="2"/>
  <c r="Z1770" i="2" s="1"/>
  <c r="X1770" i="2"/>
  <c r="V1770" i="2"/>
  <c r="T1770" i="2"/>
  <c r="Q1770" i="2"/>
  <c r="R1770" i="2" s="1"/>
  <c r="O1770" i="2"/>
  <c r="P1770" i="2" s="1"/>
  <c r="J1770" i="2"/>
  <c r="Y1769" i="2"/>
  <c r="X1769" i="2"/>
  <c r="V1769" i="2"/>
  <c r="T1769" i="2"/>
  <c r="Q1769" i="2"/>
  <c r="R1769" i="2" s="1"/>
  <c r="O1769" i="2"/>
  <c r="P1769" i="2" s="1"/>
  <c r="J1769" i="2"/>
  <c r="Y1768" i="2"/>
  <c r="X1768" i="2"/>
  <c r="V1768" i="2"/>
  <c r="T1768" i="2"/>
  <c r="Q1768" i="2"/>
  <c r="R1768" i="2" s="1"/>
  <c r="O1768" i="2"/>
  <c r="P1768" i="2" s="1"/>
  <c r="J1768" i="2"/>
  <c r="Y1767" i="2"/>
  <c r="Z1767" i="2" s="1"/>
  <c r="X1767" i="2"/>
  <c r="V1767" i="2"/>
  <c r="T1767" i="2"/>
  <c r="Q1767" i="2"/>
  <c r="R1767" i="2" s="1"/>
  <c r="O1767" i="2"/>
  <c r="P1767" i="2" s="1"/>
  <c r="J1767" i="2"/>
  <c r="Y1766" i="2"/>
  <c r="X1766" i="2"/>
  <c r="V1766" i="2"/>
  <c r="T1766" i="2"/>
  <c r="Q1766" i="2"/>
  <c r="R1766" i="2" s="1"/>
  <c r="O1766" i="2"/>
  <c r="P1766" i="2" s="1"/>
  <c r="J1766" i="2"/>
  <c r="Y1765" i="2"/>
  <c r="X1765" i="2"/>
  <c r="V1765" i="2"/>
  <c r="T1765" i="2"/>
  <c r="Q1765" i="2"/>
  <c r="R1765" i="2" s="1"/>
  <c r="O1765" i="2"/>
  <c r="P1765" i="2" s="1"/>
  <c r="J1765" i="2"/>
  <c r="Y1764" i="2"/>
  <c r="Z1764" i="2" s="1"/>
  <c r="X1764" i="2"/>
  <c r="V1764" i="2"/>
  <c r="T1764" i="2"/>
  <c r="Q1764" i="2"/>
  <c r="R1764" i="2" s="1"/>
  <c r="O1764" i="2"/>
  <c r="P1764" i="2" s="1"/>
  <c r="J1764" i="2"/>
  <c r="Y1763" i="2"/>
  <c r="Z1763" i="2" s="1"/>
  <c r="X1763" i="2"/>
  <c r="V1763" i="2"/>
  <c r="T1763" i="2"/>
  <c r="Q1763" i="2"/>
  <c r="R1763" i="2" s="1"/>
  <c r="O1763" i="2"/>
  <c r="P1763" i="2" s="1"/>
  <c r="J1763" i="2"/>
  <c r="Y1762" i="2"/>
  <c r="X1762" i="2"/>
  <c r="V1762" i="2"/>
  <c r="T1762" i="2"/>
  <c r="Q1762" i="2"/>
  <c r="R1762" i="2" s="1"/>
  <c r="O1762" i="2"/>
  <c r="P1762" i="2" s="1"/>
  <c r="J1762" i="2"/>
  <c r="Y1761" i="2"/>
  <c r="Z1761" i="2" s="1"/>
  <c r="X1761" i="2"/>
  <c r="V1761" i="2"/>
  <c r="T1761" i="2"/>
  <c r="Q1761" i="2"/>
  <c r="R1761" i="2" s="1"/>
  <c r="O1761" i="2"/>
  <c r="P1761" i="2" s="1"/>
  <c r="J1761" i="2"/>
  <c r="Y1760" i="2"/>
  <c r="Z1760" i="2" s="1"/>
  <c r="X1760" i="2"/>
  <c r="V1760" i="2"/>
  <c r="T1760" i="2"/>
  <c r="Q1760" i="2"/>
  <c r="R1760" i="2" s="1"/>
  <c r="O1760" i="2"/>
  <c r="P1760" i="2" s="1"/>
  <c r="J1760" i="2"/>
  <c r="Y1759" i="2"/>
  <c r="X1759" i="2"/>
  <c r="V1759" i="2"/>
  <c r="T1759" i="2"/>
  <c r="Q1759" i="2"/>
  <c r="R1759" i="2" s="1"/>
  <c r="O1759" i="2"/>
  <c r="P1759" i="2" s="1"/>
  <c r="J1759" i="2"/>
  <c r="Y1758" i="2"/>
  <c r="X1758" i="2"/>
  <c r="V1758" i="2"/>
  <c r="T1758" i="2"/>
  <c r="Q1758" i="2"/>
  <c r="R1758" i="2" s="1"/>
  <c r="O1758" i="2"/>
  <c r="P1758" i="2" s="1"/>
  <c r="J1758" i="2"/>
  <c r="Y1757" i="2"/>
  <c r="X1757" i="2"/>
  <c r="V1757" i="2"/>
  <c r="T1757" i="2"/>
  <c r="Q1757" i="2"/>
  <c r="R1757" i="2" s="1"/>
  <c r="O1757" i="2"/>
  <c r="P1757" i="2" s="1"/>
  <c r="J1757" i="2"/>
  <c r="Y1756" i="2"/>
  <c r="X1756" i="2"/>
  <c r="V1756" i="2"/>
  <c r="T1756" i="2"/>
  <c r="Q1756" i="2"/>
  <c r="R1756" i="2" s="1"/>
  <c r="O1756" i="2"/>
  <c r="P1756" i="2" s="1"/>
  <c r="J1756" i="2"/>
  <c r="Y1755" i="2"/>
  <c r="X1755" i="2"/>
  <c r="V1755" i="2"/>
  <c r="T1755" i="2"/>
  <c r="Q1755" i="2"/>
  <c r="R1755" i="2" s="1"/>
  <c r="O1755" i="2"/>
  <c r="P1755" i="2" s="1"/>
  <c r="J1755" i="2"/>
  <c r="Y1754" i="2"/>
  <c r="X1754" i="2"/>
  <c r="V1754" i="2"/>
  <c r="T1754" i="2"/>
  <c r="Q1754" i="2"/>
  <c r="R1754" i="2" s="1"/>
  <c r="O1754" i="2"/>
  <c r="P1754" i="2" s="1"/>
  <c r="J1754" i="2"/>
  <c r="Y1753" i="2"/>
  <c r="Z1753" i="2" s="1"/>
  <c r="X1753" i="2"/>
  <c r="V1753" i="2"/>
  <c r="T1753" i="2"/>
  <c r="Q1753" i="2"/>
  <c r="R1753" i="2" s="1"/>
  <c r="O1753" i="2"/>
  <c r="P1753" i="2" s="1"/>
  <c r="J1753" i="2"/>
  <c r="Y1752" i="2"/>
  <c r="X1752" i="2"/>
  <c r="V1752" i="2"/>
  <c r="T1752" i="2"/>
  <c r="Q1752" i="2"/>
  <c r="R1752" i="2" s="1"/>
  <c r="O1752" i="2"/>
  <c r="P1752" i="2" s="1"/>
  <c r="J1752" i="2"/>
  <c r="Y1751" i="2"/>
  <c r="X1751" i="2"/>
  <c r="V1751" i="2"/>
  <c r="T1751" i="2"/>
  <c r="Q1751" i="2"/>
  <c r="R1751" i="2" s="1"/>
  <c r="O1751" i="2"/>
  <c r="P1751" i="2" s="1"/>
  <c r="J1751" i="2"/>
  <c r="Y1750" i="2"/>
  <c r="Z1750" i="2" s="1"/>
  <c r="X1750" i="2"/>
  <c r="V1750" i="2"/>
  <c r="T1750" i="2"/>
  <c r="Q1750" i="2"/>
  <c r="R1750" i="2" s="1"/>
  <c r="O1750" i="2"/>
  <c r="P1750" i="2" s="1"/>
  <c r="J1750" i="2"/>
  <c r="Y1749" i="2"/>
  <c r="X1749" i="2"/>
  <c r="V1749" i="2"/>
  <c r="T1749" i="2"/>
  <c r="Q1749" i="2"/>
  <c r="R1749" i="2" s="1"/>
  <c r="O1749" i="2"/>
  <c r="P1749" i="2" s="1"/>
  <c r="J1749" i="2"/>
  <c r="Y1748" i="2"/>
  <c r="X1748" i="2"/>
  <c r="V1748" i="2"/>
  <c r="T1748" i="2"/>
  <c r="Q1748" i="2"/>
  <c r="R1748" i="2" s="1"/>
  <c r="O1748" i="2"/>
  <c r="P1748" i="2" s="1"/>
  <c r="J1748" i="2"/>
  <c r="Y1747" i="2"/>
  <c r="Z1747" i="2" s="1"/>
  <c r="X1747" i="2"/>
  <c r="V1747" i="2"/>
  <c r="T1747" i="2"/>
  <c r="Q1747" i="2"/>
  <c r="R1747" i="2" s="1"/>
  <c r="O1747" i="2"/>
  <c r="P1747" i="2" s="1"/>
  <c r="J1747" i="2"/>
  <c r="Y1746" i="2"/>
  <c r="X1746" i="2"/>
  <c r="V1746" i="2"/>
  <c r="T1746" i="2"/>
  <c r="Q1746" i="2"/>
  <c r="R1746" i="2" s="1"/>
  <c r="O1746" i="2"/>
  <c r="P1746" i="2" s="1"/>
  <c r="J1746" i="2"/>
  <c r="Y1745" i="2"/>
  <c r="X1745" i="2"/>
  <c r="V1745" i="2"/>
  <c r="T1745" i="2"/>
  <c r="Q1745" i="2"/>
  <c r="R1745" i="2" s="1"/>
  <c r="O1745" i="2"/>
  <c r="P1745" i="2" s="1"/>
  <c r="J1745" i="2"/>
  <c r="Y1744" i="2"/>
  <c r="Z1744" i="2" s="1"/>
  <c r="X1744" i="2"/>
  <c r="V1744" i="2"/>
  <c r="T1744" i="2"/>
  <c r="Q1744" i="2"/>
  <c r="R1744" i="2" s="1"/>
  <c r="O1744" i="2"/>
  <c r="P1744" i="2" s="1"/>
  <c r="J1744" i="2"/>
  <c r="Y1743" i="2"/>
  <c r="X1743" i="2"/>
  <c r="V1743" i="2"/>
  <c r="T1743" i="2"/>
  <c r="Q1743" i="2"/>
  <c r="R1743" i="2" s="1"/>
  <c r="O1743" i="2"/>
  <c r="P1743" i="2" s="1"/>
  <c r="J1743" i="2"/>
  <c r="Y1742" i="2"/>
  <c r="X1742" i="2"/>
  <c r="V1742" i="2"/>
  <c r="T1742" i="2"/>
  <c r="Q1742" i="2"/>
  <c r="R1742" i="2" s="1"/>
  <c r="O1742" i="2"/>
  <c r="P1742" i="2" s="1"/>
  <c r="J1742" i="2"/>
  <c r="Y1741" i="2"/>
  <c r="X1741" i="2"/>
  <c r="V1741" i="2"/>
  <c r="T1741" i="2"/>
  <c r="Q1741" i="2"/>
  <c r="R1741" i="2" s="1"/>
  <c r="O1741" i="2"/>
  <c r="P1741" i="2" s="1"/>
  <c r="J1741" i="2"/>
  <c r="Y1740" i="2"/>
  <c r="X1740" i="2"/>
  <c r="V1740" i="2"/>
  <c r="T1740" i="2"/>
  <c r="Q1740" i="2"/>
  <c r="R1740" i="2" s="1"/>
  <c r="O1740" i="2"/>
  <c r="P1740" i="2" s="1"/>
  <c r="J1740" i="2"/>
  <c r="Y1739" i="2"/>
  <c r="X1739" i="2"/>
  <c r="V1739" i="2"/>
  <c r="T1739" i="2"/>
  <c r="Q1739" i="2"/>
  <c r="R1739" i="2" s="1"/>
  <c r="O1739" i="2"/>
  <c r="P1739" i="2" s="1"/>
  <c r="J1739" i="2"/>
  <c r="Y1738" i="2"/>
  <c r="Z1738" i="2" s="1"/>
  <c r="X1738" i="2"/>
  <c r="V1738" i="2"/>
  <c r="T1738" i="2"/>
  <c r="Q1738" i="2"/>
  <c r="R1738" i="2" s="1"/>
  <c r="O1738" i="2"/>
  <c r="P1738" i="2" s="1"/>
  <c r="J1738" i="2"/>
  <c r="Y1737" i="2"/>
  <c r="X1737" i="2"/>
  <c r="V1737" i="2"/>
  <c r="T1737" i="2"/>
  <c r="Q1737" i="2"/>
  <c r="R1737" i="2" s="1"/>
  <c r="O1737" i="2"/>
  <c r="P1737" i="2" s="1"/>
  <c r="J1737" i="2"/>
  <c r="Y1736" i="2"/>
  <c r="X1736" i="2"/>
  <c r="V1736" i="2"/>
  <c r="T1736" i="2"/>
  <c r="Q1736" i="2"/>
  <c r="R1736" i="2" s="1"/>
  <c r="O1736" i="2"/>
  <c r="P1736" i="2" s="1"/>
  <c r="J1736" i="2"/>
  <c r="Y1735" i="2"/>
  <c r="Z1735" i="2" s="1"/>
  <c r="X1735" i="2"/>
  <c r="V1735" i="2"/>
  <c r="T1735" i="2"/>
  <c r="Q1735" i="2"/>
  <c r="R1735" i="2" s="1"/>
  <c r="O1735" i="2"/>
  <c r="P1735" i="2" s="1"/>
  <c r="J1735" i="2"/>
  <c r="Y1734" i="2"/>
  <c r="X1734" i="2"/>
  <c r="V1734" i="2"/>
  <c r="T1734" i="2"/>
  <c r="Q1734" i="2"/>
  <c r="R1734" i="2" s="1"/>
  <c r="O1734" i="2"/>
  <c r="P1734" i="2" s="1"/>
  <c r="J1734" i="2"/>
  <c r="Y1733" i="2"/>
  <c r="X1733" i="2"/>
  <c r="V1733" i="2"/>
  <c r="T1733" i="2"/>
  <c r="Q1733" i="2"/>
  <c r="R1733" i="2" s="1"/>
  <c r="O1733" i="2"/>
  <c r="P1733" i="2" s="1"/>
  <c r="J1733" i="2"/>
  <c r="Y1732" i="2"/>
  <c r="Z1732" i="2" s="1"/>
  <c r="X1732" i="2"/>
  <c r="V1732" i="2"/>
  <c r="T1732" i="2"/>
  <c r="Q1732" i="2"/>
  <c r="R1732" i="2" s="1"/>
  <c r="O1732" i="2"/>
  <c r="P1732" i="2" s="1"/>
  <c r="J1732" i="2"/>
  <c r="Y1731" i="2"/>
  <c r="X1731" i="2"/>
  <c r="V1731" i="2"/>
  <c r="T1731" i="2"/>
  <c r="Q1731" i="2"/>
  <c r="R1731" i="2" s="1"/>
  <c r="O1731" i="2"/>
  <c r="P1731" i="2" s="1"/>
  <c r="J1731" i="2"/>
  <c r="Y1730" i="2"/>
  <c r="X1730" i="2"/>
  <c r="V1730" i="2"/>
  <c r="T1730" i="2"/>
  <c r="Q1730" i="2"/>
  <c r="R1730" i="2" s="1"/>
  <c r="O1730" i="2"/>
  <c r="P1730" i="2" s="1"/>
  <c r="J1730" i="2"/>
  <c r="Y1729" i="2"/>
  <c r="Z1729" i="2" s="1"/>
  <c r="X1729" i="2"/>
  <c r="V1729" i="2"/>
  <c r="T1729" i="2"/>
  <c r="Q1729" i="2"/>
  <c r="R1729" i="2" s="1"/>
  <c r="O1729" i="2"/>
  <c r="P1729" i="2" s="1"/>
  <c r="J1729" i="2"/>
  <c r="Y1728" i="2"/>
  <c r="X1728" i="2"/>
  <c r="V1728" i="2"/>
  <c r="T1728" i="2"/>
  <c r="Q1728" i="2"/>
  <c r="R1728" i="2" s="1"/>
  <c r="O1728" i="2"/>
  <c r="P1728" i="2" s="1"/>
  <c r="J1728" i="2"/>
  <c r="Y1727" i="2"/>
  <c r="X1727" i="2"/>
  <c r="V1727" i="2"/>
  <c r="T1727" i="2"/>
  <c r="Q1727" i="2"/>
  <c r="R1727" i="2" s="1"/>
  <c r="O1727" i="2"/>
  <c r="P1727" i="2" s="1"/>
  <c r="J1727" i="2"/>
  <c r="Y1726" i="2"/>
  <c r="Z1726" i="2" s="1"/>
  <c r="X1726" i="2"/>
  <c r="V1726" i="2"/>
  <c r="T1726" i="2"/>
  <c r="Q1726" i="2"/>
  <c r="R1726" i="2" s="1"/>
  <c r="O1726" i="2"/>
  <c r="P1726" i="2" s="1"/>
  <c r="J1726" i="2"/>
  <c r="Y1725" i="2"/>
  <c r="X1725" i="2"/>
  <c r="V1725" i="2"/>
  <c r="T1725" i="2"/>
  <c r="Q1725" i="2"/>
  <c r="R1725" i="2" s="1"/>
  <c r="O1725" i="2"/>
  <c r="P1725" i="2" s="1"/>
  <c r="J1725" i="2"/>
  <c r="Y1724" i="2"/>
  <c r="X1724" i="2"/>
  <c r="V1724" i="2"/>
  <c r="T1724" i="2"/>
  <c r="Q1724" i="2"/>
  <c r="R1724" i="2" s="1"/>
  <c r="O1724" i="2"/>
  <c r="P1724" i="2" s="1"/>
  <c r="J1724" i="2"/>
  <c r="Y1723" i="2"/>
  <c r="Z1723" i="2" s="1"/>
  <c r="X1723" i="2"/>
  <c r="V1723" i="2"/>
  <c r="T1723" i="2"/>
  <c r="Q1723" i="2"/>
  <c r="R1723" i="2" s="1"/>
  <c r="O1723" i="2"/>
  <c r="P1723" i="2" s="1"/>
  <c r="J1723" i="2"/>
  <c r="Y1722" i="2"/>
  <c r="X1722" i="2"/>
  <c r="V1722" i="2"/>
  <c r="T1722" i="2"/>
  <c r="Q1722" i="2"/>
  <c r="R1722" i="2" s="1"/>
  <c r="O1722" i="2"/>
  <c r="P1722" i="2" s="1"/>
  <c r="J1722" i="2"/>
  <c r="Y1721" i="2"/>
  <c r="X1721" i="2"/>
  <c r="V1721" i="2"/>
  <c r="T1721" i="2"/>
  <c r="Q1721" i="2"/>
  <c r="R1721" i="2" s="1"/>
  <c r="O1721" i="2"/>
  <c r="P1721" i="2" s="1"/>
  <c r="J1721" i="2"/>
  <c r="Y1720" i="2"/>
  <c r="Z1720" i="2" s="1"/>
  <c r="X1720" i="2"/>
  <c r="V1720" i="2"/>
  <c r="T1720" i="2"/>
  <c r="Q1720" i="2"/>
  <c r="R1720" i="2" s="1"/>
  <c r="O1720" i="2"/>
  <c r="P1720" i="2" s="1"/>
  <c r="J1720" i="2"/>
  <c r="Y1719" i="2"/>
  <c r="X1719" i="2"/>
  <c r="V1719" i="2"/>
  <c r="T1719" i="2"/>
  <c r="Q1719" i="2"/>
  <c r="R1719" i="2" s="1"/>
  <c r="O1719" i="2"/>
  <c r="P1719" i="2" s="1"/>
  <c r="J1719" i="2"/>
  <c r="Y1718" i="2"/>
  <c r="X1718" i="2"/>
  <c r="V1718" i="2"/>
  <c r="T1718" i="2"/>
  <c r="Q1718" i="2"/>
  <c r="R1718" i="2" s="1"/>
  <c r="O1718" i="2"/>
  <c r="P1718" i="2" s="1"/>
  <c r="J1718" i="2"/>
  <c r="Y1717" i="2"/>
  <c r="Z1717" i="2" s="1"/>
  <c r="X1717" i="2"/>
  <c r="V1717" i="2"/>
  <c r="T1717" i="2"/>
  <c r="Q1717" i="2"/>
  <c r="R1717" i="2" s="1"/>
  <c r="O1717" i="2"/>
  <c r="P1717" i="2" s="1"/>
  <c r="J1717" i="2"/>
  <c r="Y1716" i="2"/>
  <c r="X1716" i="2"/>
  <c r="V1716" i="2"/>
  <c r="T1716" i="2"/>
  <c r="Q1716" i="2"/>
  <c r="R1716" i="2" s="1"/>
  <c r="O1716" i="2"/>
  <c r="P1716" i="2" s="1"/>
  <c r="J1716" i="2"/>
  <c r="Y1715" i="2"/>
  <c r="X1715" i="2"/>
  <c r="V1715" i="2"/>
  <c r="T1715" i="2"/>
  <c r="Q1715" i="2"/>
  <c r="R1715" i="2" s="1"/>
  <c r="O1715" i="2"/>
  <c r="P1715" i="2" s="1"/>
  <c r="J1715" i="2"/>
  <c r="Y1714" i="2"/>
  <c r="Z1714" i="2" s="1"/>
  <c r="X1714" i="2"/>
  <c r="V1714" i="2"/>
  <c r="T1714" i="2"/>
  <c r="Q1714" i="2"/>
  <c r="R1714" i="2" s="1"/>
  <c r="O1714" i="2"/>
  <c r="P1714" i="2" s="1"/>
  <c r="J1714" i="2"/>
  <c r="Y1713" i="2"/>
  <c r="X1713" i="2"/>
  <c r="V1713" i="2"/>
  <c r="T1713" i="2"/>
  <c r="Q1713" i="2"/>
  <c r="R1713" i="2" s="1"/>
  <c r="O1713" i="2"/>
  <c r="P1713" i="2" s="1"/>
  <c r="J1713" i="2"/>
  <c r="Y1712" i="2"/>
  <c r="X1712" i="2"/>
  <c r="V1712" i="2"/>
  <c r="T1712" i="2"/>
  <c r="Q1712" i="2"/>
  <c r="R1712" i="2" s="1"/>
  <c r="O1712" i="2"/>
  <c r="P1712" i="2" s="1"/>
  <c r="J1712" i="2"/>
  <c r="Y1711" i="2"/>
  <c r="Z1711" i="2" s="1"/>
  <c r="X1711" i="2"/>
  <c r="V1711" i="2"/>
  <c r="T1711" i="2"/>
  <c r="Q1711" i="2"/>
  <c r="R1711" i="2" s="1"/>
  <c r="O1711" i="2"/>
  <c r="P1711" i="2" s="1"/>
  <c r="J1711" i="2"/>
  <c r="Y1710" i="2"/>
  <c r="X1710" i="2"/>
  <c r="V1710" i="2"/>
  <c r="T1710" i="2"/>
  <c r="Q1710" i="2"/>
  <c r="R1710" i="2" s="1"/>
  <c r="O1710" i="2"/>
  <c r="P1710" i="2" s="1"/>
  <c r="J1710" i="2"/>
  <c r="Y1709" i="2"/>
  <c r="X1709" i="2"/>
  <c r="V1709" i="2"/>
  <c r="T1709" i="2"/>
  <c r="Q1709" i="2"/>
  <c r="R1709" i="2" s="1"/>
  <c r="O1709" i="2"/>
  <c r="P1709" i="2" s="1"/>
  <c r="J1709" i="2"/>
  <c r="Y1708" i="2"/>
  <c r="Z1708" i="2" s="1"/>
  <c r="X1708" i="2"/>
  <c r="V1708" i="2"/>
  <c r="T1708" i="2"/>
  <c r="Q1708" i="2"/>
  <c r="R1708" i="2" s="1"/>
  <c r="O1708" i="2"/>
  <c r="P1708" i="2" s="1"/>
  <c r="J1708" i="2"/>
  <c r="Y1707" i="2"/>
  <c r="X1707" i="2"/>
  <c r="V1707" i="2"/>
  <c r="T1707" i="2"/>
  <c r="Q1707" i="2"/>
  <c r="R1707" i="2" s="1"/>
  <c r="O1707" i="2"/>
  <c r="P1707" i="2" s="1"/>
  <c r="J1707" i="2"/>
  <c r="Y1706" i="2"/>
  <c r="X1706" i="2"/>
  <c r="V1706" i="2"/>
  <c r="T1706" i="2"/>
  <c r="Q1706" i="2"/>
  <c r="R1706" i="2" s="1"/>
  <c r="O1706" i="2"/>
  <c r="P1706" i="2" s="1"/>
  <c r="J1706" i="2"/>
  <c r="Y1705" i="2"/>
  <c r="Z1705" i="2" s="1"/>
  <c r="X1705" i="2"/>
  <c r="V1705" i="2"/>
  <c r="T1705" i="2"/>
  <c r="Q1705" i="2"/>
  <c r="R1705" i="2" s="1"/>
  <c r="O1705" i="2"/>
  <c r="P1705" i="2" s="1"/>
  <c r="J1705" i="2"/>
  <c r="Y1704" i="2"/>
  <c r="X1704" i="2"/>
  <c r="V1704" i="2"/>
  <c r="T1704" i="2"/>
  <c r="Q1704" i="2"/>
  <c r="R1704" i="2" s="1"/>
  <c r="O1704" i="2"/>
  <c r="P1704" i="2" s="1"/>
  <c r="J1704" i="2"/>
  <c r="Y1703" i="2"/>
  <c r="X1703" i="2"/>
  <c r="V1703" i="2"/>
  <c r="T1703" i="2"/>
  <c r="Q1703" i="2"/>
  <c r="R1703" i="2" s="1"/>
  <c r="O1703" i="2"/>
  <c r="P1703" i="2" s="1"/>
  <c r="J1703" i="2"/>
  <c r="Y1702" i="2"/>
  <c r="Z1702" i="2" s="1"/>
  <c r="X1702" i="2"/>
  <c r="V1702" i="2"/>
  <c r="T1702" i="2"/>
  <c r="Q1702" i="2"/>
  <c r="R1702" i="2" s="1"/>
  <c r="O1702" i="2"/>
  <c r="P1702" i="2" s="1"/>
  <c r="J1702" i="2"/>
  <c r="Y1701" i="2"/>
  <c r="X1701" i="2"/>
  <c r="V1701" i="2"/>
  <c r="T1701" i="2"/>
  <c r="Q1701" i="2"/>
  <c r="R1701" i="2" s="1"/>
  <c r="O1701" i="2"/>
  <c r="P1701" i="2" s="1"/>
  <c r="J1701" i="2"/>
  <c r="Y1700" i="2"/>
  <c r="X1700" i="2"/>
  <c r="V1700" i="2"/>
  <c r="T1700" i="2"/>
  <c r="Q1700" i="2"/>
  <c r="R1700" i="2" s="1"/>
  <c r="O1700" i="2"/>
  <c r="P1700" i="2" s="1"/>
  <c r="J1700" i="2"/>
  <c r="Y1699" i="2"/>
  <c r="Z1699" i="2" s="1"/>
  <c r="X1699" i="2"/>
  <c r="V1699" i="2"/>
  <c r="T1699" i="2"/>
  <c r="Q1699" i="2"/>
  <c r="R1699" i="2" s="1"/>
  <c r="O1699" i="2"/>
  <c r="P1699" i="2" s="1"/>
  <c r="J1699" i="2"/>
  <c r="Y1698" i="2"/>
  <c r="X1698" i="2"/>
  <c r="V1698" i="2"/>
  <c r="T1698" i="2"/>
  <c r="Q1698" i="2"/>
  <c r="R1698" i="2" s="1"/>
  <c r="O1698" i="2"/>
  <c r="P1698" i="2" s="1"/>
  <c r="J1698" i="2"/>
  <c r="Y1697" i="2"/>
  <c r="X1697" i="2"/>
  <c r="V1697" i="2"/>
  <c r="T1697" i="2"/>
  <c r="Q1697" i="2"/>
  <c r="R1697" i="2" s="1"/>
  <c r="O1697" i="2"/>
  <c r="P1697" i="2" s="1"/>
  <c r="J1697" i="2"/>
  <c r="Y1696" i="2"/>
  <c r="Z1696" i="2" s="1"/>
  <c r="X1696" i="2"/>
  <c r="V1696" i="2"/>
  <c r="T1696" i="2"/>
  <c r="Q1696" i="2"/>
  <c r="R1696" i="2" s="1"/>
  <c r="O1696" i="2"/>
  <c r="P1696" i="2" s="1"/>
  <c r="J1696" i="2"/>
  <c r="Y1695" i="2"/>
  <c r="X1695" i="2"/>
  <c r="V1695" i="2"/>
  <c r="T1695" i="2"/>
  <c r="Q1695" i="2"/>
  <c r="R1695" i="2" s="1"/>
  <c r="O1695" i="2"/>
  <c r="P1695" i="2" s="1"/>
  <c r="J1695" i="2"/>
  <c r="Y1694" i="2"/>
  <c r="X1694" i="2"/>
  <c r="V1694" i="2"/>
  <c r="T1694" i="2"/>
  <c r="Q1694" i="2"/>
  <c r="R1694" i="2" s="1"/>
  <c r="O1694" i="2"/>
  <c r="P1694" i="2" s="1"/>
  <c r="J1694" i="2"/>
  <c r="Y1693" i="2"/>
  <c r="Z1693" i="2" s="1"/>
  <c r="X1693" i="2"/>
  <c r="V1693" i="2"/>
  <c r="T1693" i="2"/>
  <c r="Q1693" i="2"/>
  <c r="R1693" i="2" s="1"/>
  <c r="O1693" i="2"/>
  <c r="P1693" i="2" s="1"/>
  <c r="J1693" i="2"/>
  <c r="Y1692" i="2"/>
  <c r="X1692" i="2"/>
  <c r="V1692" i="2"/>
  <c r="T1692" i="2"/>
  <c r="Q1692" i="2"/>
  <c r="R1692" i="2" s="1"/>
  <c r="O1692" i="2"/>
  <c r="P1692" i="2" s="1"/>
  <c r="J1692" i="2"/>
  <c r="Y1691" i="2"/>
  <c r="X1691" i="2"/>
  <c r="V1691" i="2"/>
  <c r="T1691" i="2"/>
  <c r="Q1691" i="2"/>
  <c r="R1691" i="2" s="1"/>
  <c r="O1691" i="2"/>
  <c r="P1691" i="2" s="1"/>
  <c r="J1691" i="2"/>
  <c r="Y1690" i="2"/>
  <c r="Z1690" i="2" s="1"/>
  <c r="X1690" i="2"/>
  <c r="V1690" i="2"/>
  <c r="T1690" i="2"/>
  <c r="Q1690" i="2"/>
  <c r="R1690" i="2" s="1"/>
  <c r="O1690" i="2"/>
  <c r="P1690" i="2" s="1"/>
  <c r="J1690" i="2"/>
  <c r="Y1689" i="2"/>
  <c r="X1689" i="2"/>
  <c r="V1689" i="2"/>
  <c r="T1689" i="2"/>
  <c r="Q1689" i="2"/>
  <c r="R1689" i="2" s="1"/>
  <c r="O1689" i="2"/>
  <c r="P1689" i="2" s="1"/>
  <c r="J1689" i="2"/>
  <c r="Y1688" i="2"/>
  <c r="X1688" i="2"/>
  <c r="V1688" i="2"/>
  <c r="T1688" i="2"/>
  <c r="Q1688" i="2"/>
  <c r="R1688" i="2" s="1"/>
  <c r="O1688" i="2"/>
  <c r="P1688" i="2" s="1"/>
  <c r="J1688" i="2"/>
  <c r="Y1687" i="2"/>
  <c r="Z1687" i="2" s="1"/>
  <c r="X1687" i="2"/>
  <c r="V1687" i="2"/>
  <c r="T1687" i="2"/>
  <c r="Q1687" i="2"/>
  <c r="R1687" i="2" s="1"/>
  <c r="O1687" i="2"/>
  <c r="P1687" i="2" s="1"/>
  <c r="J1687" i="2"/>
  <c r="Y1686" i="2"/>
  <c r="X1686" i="2"/>
  <c r="V1686" i="2"/>
  <c r="T1686" i="2"/>
  <c r="Q1686" i="2"/>
  <c r="R1686" i="2" s="1"/>
  <c r="O1686" i="2"/>
  <c r="P1686" i="2" s="1"/>
  <c r="J1686" i="2"/>
  <c r="Y1685" i="2"/>
  <c r="X1685" i="2"/>
  <c r="V1685" i="2"/>
  <c r="T1685" i="2"/>
  <c r="Q1685" i="2"/>
  <c r="R1685" i="2" s="1"/>
  <c r="O1685" i="2"/>
  <c r="P1685" i="2" s="1"/>
  <c r="J1685" i="2"/>
  <c r="Y1684" i="2"/>
  <c r="Z1684" i="2" s="1"/>
  <c r="X1684" i="2"/>
  <c r="V1684" i="2"/>
  <c r="T1684" i="2"/>
  <c r="Q1684" i="2"/>
  <c r="R1684" i="2" s="1"/>
  <c r="O1684" i="2"/>
  <c r="P1684" i="2" s="1"/>
  <c r="J1684" i="2"/>
  <c r="Y1683" i="2"/>
  <c r="X1683" i="2"/>
  <c r="V1683" i="2"/>
  <c r="T1683" i="2"/>
  <c r="Q1683" i="2"/>
  <c r="R1683" i="2" s="1"/>
  <c r="O1683" i="2"/>
  <c r="P1683" i="2" s="1"/>
  <c r="J1683" i="2"/>
  <c r="Y1682" i="2"/>
  <c r="X1682" i="2"/>
  <c r="V1682" i="2"/>
  <c r="T1682" i="2"/>
  <c r="Q1682" i="2"/>
  <c r="R1682" i="2" s="1"/>
  <c r="O1682" i="2"/>
  <c r="P1682" i="2" s="1"/>
  <c r="J1682" i="2"/>
  <c r="Y1681" i="2"/>
  <c r="Z1681" i="2" s="1"/>
  <c r="X1681" i="2"/>
  <c r="V1681" i="2"/>
  <c r="T1681" i="2"/>
  <c r="Q1681" i="2"/>
  <c r="R1681" i="2" s="1"/>
  <c r="O1681" i="2"/>
  <c r="P1681" i="2" s="1"/>
  <c r="J1681" i="2"/>
  <c r="Y1680" i="2"/>
  <c r="X1680" i="2"/>
  <c r="V1680" i="2"/>
  <c r="T1680" i="2"/>
  <c r="Q1680" i="2"/>
  <c r="R1680" i="2" s="1"/>
  <c r="O1680" i="2"/>
  <c r="P1680" i="2" s="1"/>
  <c r="J1680" i="2"/>
  <c r="Y1679" i="2"/>
  <c r="X1679" i="2"/>
  <c r="V1679" i="2"/>
  <c r="T1679" i="2"/>
  <c r="Q1679" i="2"/>
  <c r="R1679" i="2" s="1"/>
  <c r="O1679" i="2"/>
  <c r="P1679" i="2" s="1"/>
  <c r="J1679" i="2"/>
  <c r="Y1678" i="2"/>
  <c r="Z1678" i="2" s="1"/>
  <c r="X1678" i="2"/>
  <c r="V1678" i="2"/>
  <c r="T1678" i="2"/>
  <c r="Q1678" i="2"/>
  <c r="R1678" i="2" s="1"/>
  <c r="O1678" i="2"/>
  <c r="P1678" i="2" s="1"/>
  <c r="J1678" i="2"/>
  <c r="Y1677" i="2"/>
  <c r="X1677" i="2"/>
  <c r="V1677" i="2"/>
  <c r="T1677" i="2"/>
  <c r="Q1677" i="2"/>
  <c r="R1677" i="2" s="1"/>
  <c r="O1677" i="2"/>
  <c r="P1677" i="2" s="1"/>
  <c r="J1677" i="2"/>
  <c r="Y1676" i="2"/>
  <c r="X1676" i="2"/>
  <c r="V1676" i="2"/>
  <c r="T1676" i="2"/>
  <c r="Q1676" i="2"/>
  <c r="R1676" i="2" s="1"/>
  <c r="O1676" i="2"/>
  <c r="P1676" i="2" s="1"/>
  <c r="J1676" i="2"/>
  <c r="Y1675" i="2"/>
  <c r="Z1675" i="2" s="1"/>
  <c r="X1675" i="2"/>
  <c r="V1675" i="2"/>
  <c r="T1675" i="2"/>
  <c r="Q1675" i="2"/>
  <c r="R1675" i="2" s="1"/>
  <c r="O1675" i="2"/>
  <c r="P1675" i="2" s="1"/>
  <c r="J1675" i="2"/>
  <c r="Y1674" i="2"/>
  <c r="X1674" i="2"/>
  <c r="V1674" i="2"/>
  <c r="T1674" i="2"/>
  <c r="Q1674" i="2"/>
  <c r="R1674" i="2" s="1"/>
  <c r="O1674" i="2"/>
  <c r="P1674" i="2" s="1"/>
  <c r="J1674" i="2"/>
  <c r="Y1673" i="2"/>
  <c r="X1673" i="2"/>
  <c r="V1673" i="2"/>
  <c r="T1673" i="2"/>
  <c r="Q1673" i="2"/>
  <c r="R1673" i="2" s="1"/>
  <c r="O1673" i="2"/>
  <c r="P1673" i="2" s="1"/>
  <c r="J1673" i="2"/>
  <c r="Y1672" i="2"/>
  <c r="Z1672" i="2" s="1"/>
  <c r="X1672" i="2"/>
  <c r="V1672" i="2"/>
  <c r="T1672" i="2"/>
  <c r="Q1672" i="2"/>
  <c r="R1672" i="2" s="1"/>
  <c r="O1672" i="2"/>
  <c r="P1672" i="2" s="1"/>
  <c r="J1672" i="2"/>
  <c r="Y1671" i="2"/>
  <c r="X1671" i="2"/>
  <c r="V1671" i="2"/>
  <c r="T1671" i="2"/>
  <c r="Q1671" i="2"/>
  <c r="R1671" i="2" s="1"/>
  <c r="O1671" i="2"/>
  <c r="P1671" i="2" s="1"/>
  <c r="J1671" i="2"/>
  <c r="Y1670" i="2"/>
  <c r="X1670" i="2"/>
  <c r="V1670" i="2"/>
  <c r="T1670" i="2"/>
  <c r="Q1670" i="2"/>
  <c r="R1670" i="2" s="1"/>
  <c r="O1670" i="2"/>
  <c r="P1670" i="2" s="1"/>
  <c r="J1670" i="2"/>
  <c r="Y1669" i="2"/>
  <c r="Z1669" i="2" s="1"/>
  <c r="X1669" i="2"/>
  <c r="V1669" i="2"/>
  <c r="T1669" i="2"/>
  <c r="Q1669" i="2"/>
  <c r="R1669" i="2" s="1"/>
  <c r="O1669" i="2"/>
  <c r="P1669" i="2" s="1"/>
  <c r="J1669" i="2"/>
  <c r="Y1668" i="2"/>
  <c r="X1668" i="2"/>
  <c r="V1668" i="2"/>
  <c r="T1668" i="2"/>
  <c r="Q1668" i="2"/>
  <c r="R1668" i="2" s="1"/>
  <c r="O1668" i="2"/>
  <c r="P1668" i="2" s="1"/>
  <c r="J1668" i="2"/>
  <c r="Y1667" i="2"/>
  <c r="X1667" i="2"/>
  <c r="V1667" i="2"/>
  <c r="T1667" i="2"/>
  <c r="Q1667" i="2"/>
  <c r="R1667" i="2" s="1"/>
  <c r="O1667" i="2"/>
  <c r="P1667" i="2" s="1"/>
  <c r="J1667" i="2"/>
  <c r="Y1666" i="2"/>
  <c r="Z1666" i="2" s="1"/>
  <c r="X1666" i="2"/>
  <c r="V1666" i="2"/>
  <c r="T1666" i="2"/>
  <c r="Q1666" i="2"/>
  <c r="R1666" i="2" s="1"/>
  <c r="O1666" i="2"/>
  <c r="P1666" i="2" s="1"/>
  <c r="J1666" i="2"/>
  <c r="Y1665" i="2"/>
  <c r="X1665" i="2"/>
  <c r="V1665" i="2"/>
  <c r="T1665" i="2"/>
  <c r="Q1665" i="2"/>
  <c r="R1665" i="2" s="1"/>
  <c r="O1665" i="2"/>
  <c r="P1665" i="2" s="1"/>
  <c r="J1665" i="2"/>
  <c r="Y1664" i="2"/>
  <c r="X1664" i="2"/>
  <c r="V1664" i="2"/>
  <c r="T1664" i="2"/>
  <c r="Q1664" i="2"/>
  <c r="R1664" i="2" s="1"/>
  <c r="O1664" i="2"/>
  <c r="P1664" i="2" s="1"/>
  <c r="J1664" i="2"/>
  <c r="Y1663" i="2"/>
  <c r="Z1663" i="2" s="1"/>
  <c r="X1663" i="2"/>
  <c r="V1663" i="2"/>
  <c r="T1663" i="2"/>
  <c r="Q1663" i="2"/>
  <c r="R1663" i="2" s="1"/>
  <c r="O1663" i="2"/>
  <c r="P1663" i="2" s="1"/>
  <c r="J1663" i="2"/>
  <c r="Y1662" i="2"/>
  <c r="X1662" i="2"/>
  <c r="V1662" i="2"/>
  <c r="T1662" i="2"/>
  <c r="Q1662" i="2"/>
  <c r="R1662" i="2" s="1"/>
  <c r="O1662" i="2"/>
  <c r="P1662" i="2" s="1"/>
  <c r="J1662" i="2"/>
  <c r="Y1661" i="2"/>
  <c r="X1661" i="2"/>
  <c r="V1661" i="2"/>
  <c r="T1661" i="2"/>
  <c r="Q1661" i="2"/>
  <c r="R1661" i="2" s="1"/>
  <c r="O1661" i="2"/>
  <c r="P1661" i="2" s="1"/>
  <c r="J1661" i="2"/>
  <c r="Y1660" i="2"/>
  <c r="Z1660" i="2" s="1"/>
  <c r="X1660" i="2"/>
  <c r="V1660" i="2"/>
  <c r="T1660" i="2"/>
  <c r="Q1660" i="2"/>
  <c r="R1660" i="2" s="1"/>
  <c r="O1660" i="2"/>
  <c r="P1660" i="2" s="1"/>
  <c r="J1660" i="2"/>
  <c r="Y1659" i="2"/>
  <c r="X1659" i="2"/>
  <c r="V1659" i="2"/>
  <c r="T1659" i="2"/>
  <c r="Q1659" i="2"/>
  <c r="R1659" i="2" s="1"/>
  <c r="O1659" i="2"/>
  <c r="P1659" i="2" s="1"/>
  <c r="J1659" i="2"/>
  <c r="Y1658" i="2"/>
  <c r="X1658" i="2"/>
  <c r="V1658" i="2"/>
  <c r="T1658" i="2"/>
  <c r="Q1658" i="2"/>
  <c r="R1658" i="2" s="1"/>
  <c r="O1658" i="2"/>
  <c r="P1658" i="2" s="1"/>
  <c r="J1658" i="2"/>
  <c r="Y1657" i="2"/>
  <c r="X1657" i="2"/>
  <c r="V1657" i="2"/>
  <c r="T1657" i="2"/>
  <c r="Q1657" i="2"/>
  <c r="R1657" i="2" s="1"/>
  <c r="O1657" i="2"/>
  <c r="P1657" i="2" s="1"/>
  <c r="J1657" i="2"/>
  <c r="Y1656" i="2"/>
  <c r="X1656" i="2"/>
  <c r="V1656" i="2"/>
  <c r="T1656" i="2"/>
  <c r="Q1656" i="2"/>
  <c r="R1656" i="2" s="1"/>
  <c r="O1656" i="2"/>
  <c r="P1656" i="2" s="1"/>
  <c r="J1656" i="2"/>
  <c r="Y1655" i="2"/>
  <c r="X1655" i="2"/>
  <c r="V1655" i="2"/>
  <c r="T1655" i="2"/>
  <c r="Q1655" i="2"/>
  <c r="R1655" i="2" s="1"/>
  <c r="O1655" i="2"/>
  <c r="P1655" i="2" s="1"/>
  <c r="J1655" i="2"/>
  <c r="Y1654" i="2"/>
  <c r="Z1654" i="2" s="1"/>
  <c r="X1654" i="2"/>
  <c r="V1654" i="2"/>
  <c r="T1654" i="2"/>
  <c r="Q1654" i="2"/>
  <c r="R1654" i="2" s="1"/>
  <c r="O1654" i="2"/>
  <c r="P1654" i="2" s="1"/>
  <c r="J1654" i="2"/>
  <c r="Y1653" i="2"/>
  <c r="X1653" i="2"/>
  <c r="V1653" i="2"/>
  <c r="T1653" i="2"/>
  <c r="Q1653" i="2"/>
  <c r="R1653" i="2" s="1"/>
  <c r="O1653" i="2"/>
  <c r="P1653" i="2" s="1"/>
  <c r="J1653" i="2"/>
  <c r="Y1652" i="2"/>
  <c r="X1652" i="2"/>
  <c r="V1652" i="2"/>
  <c r="T1652" i="2"/>
  <c r="Q1652" i="2"/>
  <c r="R1652" i="2" s="1"/>
  <c r="O1652" i="2"/>
  <c r="P1652" i="2" s="1"/>
  <c r="J1652" i="2"/>
  <c r="Y1651" i="2"/>
  <c r="Z1651" i="2" s="1"/>
  <c r="X1651" i="2"/>
  <c r="V1651" i="2"/>
  <c r="T1651" i="2"/>
  <c r="Q1651" i="2"/>
  <c r="R1651" i="2" s="1"/>
  <c r="O1651" i="2"/>
  <c r="P1651" i="2" s="1"/>
  <c r="J1651" i="2"/>
  <c r="Y1650" i="2"/>
  <c r="X1650" i="2"/>
  <c r="V1650" i="2"/>
  <c r="T1650" i="2"/>
  <c r="Q1650" i="2"/>
  <c r="R1650" i="2" s="1"/>
  <c r="O1650" i="2"/>
  <c r="P1650" i="2" s="1"/>
  <c r="J1650" i="2"/>
  <c r="Y1649" i="2"/>
  <c r="X1649" i="2"/>
  <c r="V1649" i="2"/>
  <c r="T1649" i="2"/>
  <c r="Q1649" i="2"/>
  <c r="R1649" i="2" s="1"/>
  <c r="O1649" i="2"/>
  <c r="P1649" i="2" s="1"/>
  <c r="J1649" i="2"/>
  <c r="Y1648" i="2"/>
  <c r="Z1648" i="2" s="1"/>
  <c r="X1648" i="2"/>
  <c r="V1648" i="2"/>
  <c r="T1648" i="2"/>
  <c r="Q1648" i="2"/>
  <c r="R1648" i="2" s="1"/>
  <c r="O1648" i="2"/>
  <c r="P1648" i="2" s="1"/>
  <c r="J1648" i="2"/>
  <c r="Y1647" i="2"/>
  <c r="X1647" i="2"/>
  <c r="V1647" i="2"/>
  <c r="T1647" i="2"/>
  <c r="Q1647" i="2"/>
  <c r="R1647" i="2" s="1"/>
  <c r="O1647" i="2"/>
  <c r="P1647" i="2" s="1"/>
  <c r="J1647" i="2"/>
  <c r="Y1646" i="2"/>
  <c r="X1646" i="2"/>
  <c r="V1646" i="2"/>
  <c r="T1646" i="2"/>
  <c r="Q1646" i="2"/>
  <c r="R1646" i="2" s="1"/>
  <c r="O1646" i="2"/>
  <c r="P1646" i="2" s="1"/>
  <c r="J1646" i="2"/>
  <c r="Y1645" i="2"/>
  <c r="Z1645" i="2" s="1"/>
  <c r="X1645" i="2"/>
  <c r="V1645" i="2"/>
  <c r="T1645" i="2"/>
  <c r="Q1645" i="2"/>
  <c r="R1645" i="2" s="1"/>
  <c r="O1645" i="2"/>
  <c r="P1645" i="2" s="1"/>
  <c r="J1645" i="2"/>
  <c r="Y1644" i="2"/>
  <c r="X1644" i="2"/>
  <c r="V1644" i="2"/>
  <c r="T1644" i="2"/>
  <c r="Q1644" i="2"/>
  <c r="R1644" i="2" s="1"/>
  <c r="O1644" i="2"/>
  <c r="P1644" i="2" s="1"/>
  <c r="J1644" i="2"/>
  <c r="Y1643" i="2"/>
  <c r="X1643" i="2"/>
  <c r="V1643" i="2"/>
  <c r="T1643" i="2"/>
  <c r="Q1643" i="2"/>
  <c r="R1643" i="2" s="1"/>
  <c r="O1643" i="2"/>
  <c r="P1643" i="2" s="1"/>
  <c r="J1643" i="2"/>
  <c r="Y1642" i="2"/>
  <c r="Z1642" i="2" s="1"/>
  <c r="X1642" i="2"/>
  <c r="V1642" i="2"/>
  <c r="T1642" i="2"/>
  <c r="Q1642" i="2"/>
  <c r="R1642" i="2" s="1"/>
  <c r="O1642" i="2"/>
  <c r="P1642" i="2" s="1"/>
  <c r="J1642" i="2"/>
  <c r="Y1641" i="2"/>
  <c r="X1641" i="2"/>
  <c r="V1641" i="2"/>
  <c r="T1641" i="2"/>
  <c r="Q1641" i="2"/>
  <c r="R1641" i="2" s="1"/>
  <c r="O1641" i="2"/>
  <c r="P1641" i="2" s="1"/>
  <c r="J1641" i="2"/>
  <c r="Y1640" i="2"/>
  <c r="X1640" i="2"/>
  <c r="V1640" i="2"/>
  <c r="T1640" i="2"/>
  <c r="Q1640" i="2"/>
  <c r="R1640" i="2" s="1"/>
  <c r="O1640" i="2"/>
  <c r="P1640" i="2" s="1"/>
  <c r="J1640" i="2"/>
  <c r="Y1639" i="2"/>
  <c r="Z1639" i="2" s="1"/>
  <c r="X1639" i="2"/>
  <c r="V1639" i="2"/>
  <c r="T1639" i="2"/>
  <c r="Q1639" i="2"/>
  <c r="R1639" i="2" s="1"/>
  <c r="O1639" i="2"/>
  <c r="P1639" i="2" s="1"/>
  <c r="J1639" i="2"/>
  <c r="Y1638" i="2"/>
  <c r="X1638" i="2"/>
  <c r="V1638" i="2"/>
  <c r="T1638" i="2"/>
  <c r="Q1638" i="2"/>
  <c r="R1638" i="2" s="1"/>
  <c r="O1638" i="2"/>
  <c r="P1638" i="2" s="1"/>
  <c r="J1638" i="2"/>
  <c r="Y1637" i="2"/>
  <c r="X1637" i="2"/>
  <c r="V1637" i="2"/>
  <c r="T1637" i="2"/>
  <c r="Q1637" i="2"/>
  <c r="R1637" i="2" s="1"/>
  <c r="O1637" i="2"/>
  <c r="P1637" i="2" s="1"/>
  <c r="J1637" i="2"/>
  <c r="Y1636" i="2"/>
  <c r="Z1636" i="2" s="1"/>
  <c r="X1636" i="2"/>
  <c r="V1636" i="2"/>
  <c r="T1636" i="2"/>
  <c r="Q1636" i="2"/>
  <c r="R1636" i="2" s="1"/>
  <c r="O1636" i="2"/>
  <c r="P1636" i="2" s="1"/>
  <c r="J1636" i="2"/>
  <c r="Y1635" i="2"/>
  <c r="X1635" i="2"/>
  <c r="V1635" i="2"/>
  <c r="T1635" i="2"/>
  <c r="Q1635" i="2"/>
  <c r="R1635" i="2" s="1"/>
  <c r="O1635" i="2"/>
  <c r="P1635" i="2" s="1"/>
  <c r="J1635" i="2"/>
  <c r="Y1634" i="2"/>
  <c r="X1634" i="2"/>
  <c r="V1634" i="2"/>
  <c r="T1634" i="2"/>
  <c r="Q1634" i="2"/>
  <c r="R1634" i="2" s="1"/>
  <c r="O1634" i="2"/>
  <c r="P1634" i="2" s="1"/>
  <c r="J1634" i="2"/>
  <c r="Y1633" i="2"/>
  <c r="Z1633" i="2" s="1"/>
  <c r="X1633" i="2"/>
  <c r="V1633" i="2"/>
  <c r="T1633" i="2"/>
  <c r="Q1633" i="2"/>
  <c r="R1633" i="2" s="1"/>
  <c r="O1633" i="2"/>
  <c r="P1633" i="2" s="1"/>
  <c r="J1633" i="2"/>
  <c r="Y1632" i="2"/>
  <c r="X1632" i="2"/>
  <c r="V1632" i="2"/>
  <c r="T1632" i="2"/>
  <c r="Q1632" i="2"/>
  <c r="R1632" i="2" s="1"/>
  <c r="O1632" i="2"/>
  <c r="P1632" i="2" s="1"/>
  <c r="J1632" i="2"/>
  <c r="Y1631" i="2"/>
  <c r="X1631" i="2"/>
  <c r="V1631" i="2"/>
  <c r="T1631" i="2"/>
  <c r="Q1631" i="2"/>
  <c r="R1631" i="2" s="1"/>
  <c r="O1631" i="2"/>
  <c r="P1631" i="2" s="1"/>
  <c r="J1631" i="2"/>
  <c r="Y1630" i="2"/>
  <c r="Z1630" i="2" s="1"/>
  <c r="X1630" i="2"/>
  <c r="V1630" i="2"/>
  <c r="T1630" i="2"/>
  <c r="Q1630" i="2"/>
  <c r="R1630" i="2" s="1"/>
  <c r="O1630" i="2"/>
  <c r="P1630" i="2" s="1"/>
  <c r="J1630" i="2"/>
  <c r="Y1629" i="2"/>
  <c r="X1629" i="2"/>
  <c r="V1629" i="2"/>
  <c r="T1629" i="2"/>
  <c r="Q1629" i="2"/>
  <c r="R1629" i="2" s="1"/>
  <c r="O1629" i="2"/>
  <c r="P1629" i="2" s="1"/>
  <c r="J1629" i="2"/>
  <c r="Y1628" i="2"/>
  <c r="X1628" i="2"/>
  <c r="V1628" i="2"/>
  <c r="T1628" i="2"/>
  <c r="Q1628" i="2"/>
  <c r="R1628" i="2" s="1"/>
  <c r="O1628" i="2"/>
  <c r="P1628" i="2" s="1"/>
  <c r="J1628" i="2"/>
  <c r="Y1627" i="2"/>
  <c r="Z1627" i="2" s="1"/>
  <c r="X1627" i="2"/>
  <c r="V1627" i="2"/>
  <c r="T1627" i="2"/>
  <c r="Q1627" i="2"/>
  <c r="R1627" i="2" s="1"/>
  <c r="O1627" i="2"/>
  <c r="P1627" i="2" s="1"/>
  <c r="J1627" i="2"/>
  <c r="Y1626" i="2"/>
  <c r="X1626" i="2"/>
  <c r="V1626" i="2"/>
  <c r="T1626" i="2"/>
  <c r="Q1626" i="2"/>
  <c r="R1626" i="2" s="1"/>
  <c r="O1626" i="2"/>
  <c r="P1626" i="2" s="1"/>
  <c r="J1626" i="2"/>
  <c r="Y1625" i="2"/>
  <c r="X1625" i="2"/>
  <c r="V1625" i="2"/>
  <c r="T1625" i="2"/>
  <c r="Q1625" i="2"/>
  <c r="R1625" i="2" s="1"/>
  <c r="O1625" i="2"/>
  <c r="P1625" i="2" s="1"/>
  <c r="J1625" i="2"/>
  <c r="Y1624" i="2"/>
  <c r="Z1624" i="2" s="1"/>
  <c r="X1624" i="2"/>
  <c r="V1624" i="2"/>
  <c r="T1624" i="2"/>
  <c r="Q1624" i="2"/>
  <c r="R1624" i="2" s="1"/>
  <c r="O1624" i="2"/>
  <c r="P1624" i="2" s="1"/>
  <c r="J1624" i="2"/>
  <c r="Y1623" i="2"/>
  <c r="X1623" i="2"/>
  <c r="V1623" i="2"/>
  <c r="T1623" i="2"/>
  <c r="Q1623" i="2"/>
  <c r="R1623" i="2" s="1"/>
  <c r="O1623" i="2"/>
  <c r="P1623" i="2" s="1"/>
  <c r="J1623" i="2"/>
  <c r="Y1622" i="2"/>
  <c r="X1622" i="2"/>
  <c r="V1622" i="2"/>
  <c r="T1622" i="2"/>
  <c r="Q1622" i="2"/>
  <c r="R1622" i="2" s="1"/>
  <c r="O1622" i="2"/>
  <c r="P1622" i="2" s="1"/>
  <c r="J1622" i="2"/>
  <c r="Y1621" i="2"/>
  <c r="Z1621" i="2" s="1"/>
  <c r="X1621" i="2"/>
  <c r="V1621" i="2"/>
  <c r="T1621" i="2"/>
  <c r="Q1621" i="2"/>
  <c r="R1621" i="2" s="1"/>
  <c r="O1621" i="2"/>
  <c r="P1621" i="2" s="1"/>
  <c r="J1621" i="2"/>
  <c r="Y1620" i="2"/>
  <c r="X1620" i="2"/>
  <c r="V1620" i="2"/>
  <c r="T1620" i="2"/>
  <c r="Q1620" i="2"/>
  <c r="R1620" i="2" s="1"/>
  <c r="O1620" i="2"/>
  <c r="P1620" i="2" s="1"/>
  <c r="J1620" i="2"/>
  <c r="Y1619" i="2"/>
  <c r="X1619" i="2"/>
  <c r="V1619" i="2"/>
  <c r="T1619" i="2"/>
  <c r="Q1619" i="2"/>
  <c r="R1619" i="2" s="1"/>
  <c r="O1619" i="2"/>
  <c r="P1619" i="2" s="1"/>
  <c r="J1619" i="2"/>
  <c r="Y1618" i="2"/>
  <c r="Z1618" i="2" s="1"/>
  <c r="X1618" i="2"/>
  <c r="V1618" i="2"/>
  <c r="T1618" i="2"/>
  <c r="Q1618" i="2"/>
  <c r="R1618" i="2" s="1"/>
  <c r="O1618" i="2"/>
  <c r="P1618" i="2" s="1"/>
  <c r="J1618" i="2"/>
  <c r="Y1617" i="2"/>
  <c r="X1617" i="2"/>
  <c r="V1617" i="2"/>
  <c r="T1617" i="2"/>
  <c r="Q1617" i="2"/>
  <c r="R1617" i="2" s="1"/>
  <c r="O1617" i="2"/>
  <c r="P1617" i="2" s="1"/>
  <c r="J1617" i="2"/>
  <c r="Y1616" i="2"/>
  <c r="X1616" i="2"/>
  <c r="V1616" i="2"/>
  <c r="T1616" i="2"/>
  <c r="Q1616" i="2"/>
  <c r="R1616" i="2" s="1"/>
  <c r="O1616" i="2"/>
  <c r="P1616" i="2" s="1"/>
  <c r="J1616" i="2"/>
  <c r="Y1615" i="2"/>
  <c r="Z1615" i="2" s="1"/>
  <c r="X1615" i="2"/>
  <c r="V1615" i="2"/>
  <c r="T1615" i="2"/>
  <c r="Q1615" i="2"/>
  <c r="R1615" i="2" s="1"/>
  <c r="O1615" i="2"/>
  <c r="P1615" i="2" s="1"/>
  <c r="J1615" i="2"/>
  <c r="Y1614" i="2"/>
  <c r="X1614" i="2"/>
  <c r="V1614" i="2"/>
  <c r="T1614" i="2"/>
  <c r="Q1614" i="2"/>
  <c r="R1614" i="2" s="1"/>
  <c r="O1614" i="2"/>
  <c r="P1614" i="2" s="1"/>
  <c r="J1614" i="2"/>
  <c r="Y1613" i="2"/>
  <c r="X1613" i="2"/>
  <c r="V1613" i="2"/>
  <c r="T1613" i="2"/>
  <c r="Q1613" i="2"/>
  <c r="R1613" i="2" s="1"/>
  <c r="O1613" i="2"/>
  <c r="P1613" i="2" s="1"/>
  <c r="J1613" i="2"/>
  <c r="Y1612" i="2"/>
  <c r="Z1612" i="2" s="1"/>
  <c r="X1612" i="2"/>
  <c r="V1612" i="2"/>
  <c r="T1612" i="2"/>
  <c r="Q1612" i="2"/>
  <c r="R1612" i="2" s="1"/>
  <c r="O1612" i="2"/>
  <c r="P1612" i="2" s="1"/>
  <c r="J1612" i="2"/>
  <c r="Y1611" i="2"/>
  <c r="X1611" i="2"/>
  <c r="V1611" i="2"/>
  <c r="T1611" i="2"/>
  <c r="Q1611" i="2"/>
  <c r="R1611" i="2" s="1"/>
  <c r="O1611" i="2"/>
  <c r="P1611" i="2" s="1"/>
  <c r="J1611" i="2"/>
  <c r="Y1610" i="2"/>
  <c r="X1610" i="2"/>
  <c r="V1610" i="2"/>
  <c r="T1610" i="2"/>
  <c r="Q1610" i="2"/>
  <c r="R1610" i="2" s="1"/>
  <c r="O1610" i="2"/>
  <c r="P1610" i="2" s="1"/>
  <c r="J1610" i="2"/>
  <c r="Y1609" i="2"/>
  <c r="Z1609" i="2" s="1"/>
  <c r="X1609" i="2"/>
  <c r="V1609" i="2"/>
  <c r="T1609" i="2"/>
  <c r="Q1609" i="2"/>
  <c r="R1609" i="2" s="1"/>
  <c r="O1609" i="2"/>
  <c r="P1609" i="2" s="1"/>
  <c r="J1609" i="2"/>
  <c r="Y1608" i="2"/>
  <c r="X1608" i="2"/>
  <c r="V1608" i="2"/>
  <c r="T1608" i="2"/>
  <c r="Q1608" i="2"/>
  <c r="R1608" i="2" s="1"/>
  <c r="O1608" i="2"/>
  <c r="P1608" i="2" s="1"/>
  <c r="J1608" i="2"/>
  <c r="Y1607" i="2"/>
  <c r="X1607" i="2"/>
  <c r="V1607" i="2"/>
  <c r="T1607" i="2"/>
  <c r="Q1607" i="2"/>
  <c r="R1607" i="2" s="1"/>
  <c r="O1607" i="2"/>
  <c r="P1607" i="2" s="1"/>
  <c r="J1607" i="2"/>
  <c r="Y1606" i="2"/>
  <c r="Z1606" i="2" s="1"/>
  <c r="X1606" i="2"/>
  <c r="V1606" i="2"/>
  <c r="T1606" i="2"/>
  <c r="Q1606" i="2"/>
  <c r="R1606" i="2" s="1"/>
  <c r="O1606" i="2"/>
  <c r="P1606" i="2" s="1"/>
  <c r="J1606" i="2"/>
  <c r="Y1605" i="2"/>
  <c r="X1605" i="2"/>
  <c r="V1605" i="2"/>
  <c r="T1605" i="2"/>
  <c r="Q1605" i="2"/>
  <c r="R1605" i="2" s="1"/>
  <c r="O1605" i="2"/>
  <c r="P1605" i="2" s="1"/>
  <c r="J1605" i="2"/>
  <c r="Y1604" i="2"/>
  <c r="X1604" i="2"/>
  <c r="V1604" i="2"/>
  <c r="T1604" i="2"/>
  <c r="Q1604" i="2"/>
  <c r="R1604" i="2" s="1"/>
  <c r="O1604" i="2"/>
  <c r="P1604" i="2" s="1"/>
  <c r="J1604" i="2"/>
  <c r="Y1603" i="2"/>
  <c r="Z1603" i="2" s="1"/>
  <c r="X1603" i="2"/>
  <c r="V1603" i="2"/>
  <c r="T1603" i="2"/>
  <c r="Q1603" i="2"/>
  <c r="R1603" i="2" s="1"/>
  <c r="O1603" i="2"/>
  <c r="P1603" i="2" s="1"/>
  <c r="J1603" i="2"/>
  <c r="Y1602" i="2"/>
  <c r="X1602" i="2"/>
  <c r="V1602" i="2"/>
  <c r="T1602" i="2"/>
  <c r="Q1602" i="2"/>
  <c r="R1602" i="2" s="1"/>
  <c r="O1602" i="2"/>
  <c r="P1602" i="2" s="1"/>
  <c r="J1602" i="2"/>
  <c r="Y1601" i="2"/>
  <c r="X1601" i="2"/>
  <c r="V1601" i="2"/>
  <c r="T1601" i="2"/>
  <c r="Q1601" i="2"/>
  <c r="R1601" i="2" s="1"/>
  <c r="O1601" i="2"/>
  <c r="P1601" i="2" s="1"/>
  <c r="J1601" i="2"/>
  <c r="Y1600" i="2"/>
  <c r="Z1600" i="2" s="1"/>
  <c r="X1600" i="2"/>
  <c r="V1600" i="2"/>
  <c r="T1600" i="2"/>
  <c r="Q1600" i="2"/>
  <c r="R1600" i="2" s="1"/>
  <c r="O1600" i="2"/>
  <c r="P1600" i="2" s="1"/>
  <c r="J1600" i="2"/>
  <c r="Y1599" i="2"/>
  <c r="X1599" i="2"/>
  <c r="V1599" i="2"/>
  <c r="T1599" i="2"/>
  <c r="Q1599" i="2"/>
  <c r="R1599" i="2" s="1"/>
  <c r="O1599" i="2"/>
  <c r="P1599" i="2" s="1"/>
  <c r="J1599" i="2"/>
  <c r="Y1598" i="2"/>
  <c r="X1598" i="2"/>
  <c r="V1598" i="2"/>
  <c r="T1598" i="2"/>
  <c r="Q1598" i="2"/>
  <c r="R1598" i="2" s="1"/>
  <c r="O1598" i="2"/>
  <c r="P1598" i="2" s="1"/>
  <c r="J1598" i="2"/>
  <c r="Y1597" i="2"/>
  <c r="Z1597" i="2" s="1"/>
  <c r="X1597" i="2"/>
  <c r="V1597" i="2"/>
  <c r="T1597" i="2"/>
  <c r="Q1597" i="2"/>
  <c r="R1597" i="2" s="1"/>
  <c r="O1597" i="2"/>
  <c r="P1597" i="2" s="1"/>
  <c r="J1597" i="2"/>
  <c r="Y1596" i="2"/>
  <c r="X1596" i="2"/>
  <c r="V1596" i="2"/>
  <c r="T1596" i="2"/>
  <c r="Q1596" i="2"/>
  <c r="R1596" i="2" s="1"/>
  <c r="O1596" i="2"/>
  <c r="P1596" i="2" s="1"/>
  <c r="J1596" i="2"/>
  <c r="Y1595" i="2"/>
  <c r="X1595" i="2"/>
  <c r="V1595" i="2"/>
  <c r="T1595" i="2"/>
  <c r="Q1595" i="2"/>
  <c r="R1595" i="2" s="1"/>
  <c r="O1595" i="2"/>
  <c r="P1595" i="2" s="1"/>
  <c r="J1595" i="2"/>
  <c r="Y1594" i="2"/>
  <c r="Z1594" i="2" s="1"/>
  <c r="X1594" i="2"/>
  <c r="V1594" i="2"/>
  <c r="T1594" i="2"/>
  <c r="Q1594" i="2"/>
  <c r="R1594" i="2" s="1"/>
  <c r="O1594" i="2"/>
  <c r="P1594" i="2" s="1"/>
  <c r="J1594" i="2"/>
  <c r="Y1593" i="2"/>
  <c r="X1593" i="2"/>
  <c r="V1593" i="2"/>
  <c r="T1593" i="2"/>
  <c r="Q1593" i="2"/>
  <c r="R1593" i="2" s="1"/>
  <c r="O1593" i="2"/>
  <c r="P1593" i="2" s="1"/>
  <c r="J1593" i="2"/>
  <c r="Y1592" i="2"/>
  <c r="X1592" i="2"/>
  <c r="V1592" i="2"/>
  <c r="T1592" i="2"/>
  <c r="Q1592" i="2"/>
  <c r="R1592" i="2" s="1"/>
  <c r="O1592" i="2"/>
  <c r="P1592" i="2" s="1"/>
  <c r="J1592" i="2"/>
  <c r="Y1591" i="2"/>
  <c r="Z1591" i="2" s="1"/>
  <c r="X1591" i="2"/>
  <c r="V1591" i="2"/>
  <c r="T1591" i="2"/>
  <c r="Q1591" i="2"/>
  <c r="R1591" i="2" s="1"/>
  <c r="O1591" i="2"/>
  <c r="P1591" i="2" s="1"/>
  <c r="J1591" i="2"/>
  <c r="Y1590" i="2"/>
  <c r="X1590" i="2"/>
  <c r="V1590" i="2"/>
  <c r="T1590" i="2"/>
  <c r="Q1590" i="2"/>
  <c r="R1590" i="2" s="1"/>
  <c r="O1590" i="2"/>
  <c r="P1590" i="2" s="1"/>
  <c r="J1590" i="2"/>
  <c r="Y1589" i="2"/>
  <c r="X1589" i="2"/>
  <c r="V1589" i="2"/>
  <c r="T1589" i="2"/>
  <c r="Q1589" i="2"/>
  <c r="R1589" i="2" s="1"/>
  <c r="O1589" i="2"/>
  <c r="P1589" i="2" s="1"/>
  <c r="J1589" i="2"/>
  <c r="Y1588" i="2"/>
  <c r="Z1588" i="2" s="1"/>
  <c r="X1588" i="2"/>
  <c r="V1588" i="2"/>
  <c r="T1588" i="2"/>
  <c r="Q1588" i="2"/>
  <c r="R1588" i="2" s="1"/>
  <c r="O1588" i="2"/>
  <c r="P1588" i="2" s="1"/>
  <c r="J1588" i="2"/>
  <c r="Y1587" i="2"/>
  <c r="X1587" i="2"/>
  <c r="V1587" i="2"/>
  <c r="T1587" i="2"/>
  <c r="Q1587" i="2"/>
  <c r="R1587" i="2" s="1"/>
  <c r="O1587" i="2"/>
  <c r="P1587" i="2" s="1"/>
  <c r="J1587" i="2"/>
  <c r="Y1586" i="2"/>
  <c r="X1586" i="2"/>
  <c r="V1586" i="2"/>
  <c r="T1586" i="2"/>
  <c r="Q1586" i="2"/>
  <c r="R1586" i="2" s="1"/>
  <c r="O1586" i="2"/>
  <c r="P1586" i="2" s="1"/>
  <c r="J1586" i="2"/>
  <c r="Y1585" i="2"/>
  <c r="Z1585" i="2" s="1"/>
  <c r="X1585" i="2"/>
  <c r="V1585" i="2"/>
  <c r="T1585" i="2"/>
  <c r="Q1585" i="2"/>
  <c r="R1585" i="2" s="1"/>
  <c r="O1585" i="2"/>
  <c r="P1585" i="2" s="1"/>
  <c r="J1585" i="2"/>
  <c r="Y1584" i="2"/>
  <c r="X1584" i="2"/>
  <c r="V1584" i="2"/>
  <c r="T1584" i="2"/>
  <c r="Q1584" i="2"/>
  <c r="R1584" i="2" s="1"/>
  <c r="O1584" i="2"/>
  <c r="P1584" i="2" s="1"/>
  <c r="J1584" i="2"/>
  <c r="Y1583" i="2"/>
  <c r="X1583" i="2"/>
  <c r="V1583" i="2"/>
  <c r="T1583" i="2"/>
  <c r="Q1583" i="2"/>
  <c r="R1583" i="2" s="1"/>
  <c r="O1583" i="2"/>
  <c r="P1583" i="2" s="1"/>
  <c r="J1583" i="2"/>
  <c r="Y1582" i="2"/>
  <c r="Z1582" i="2" s="1"/>
  <c r="X1582" i="2"/>
  <c r="V1582" i="2"/>
  <c r="T1582" i="2"/>
  <c r="Q1582" i="2"/>
  <c r="R1582" i="2" s="1"/>
  <c r="O1582" i="2"/>
  <c r="P1582" i="2" s="1"/>
  <c r="J1582" i="2"/>
  <c r="Y1581" i="2"/>
  <c r="X1581" i="2"/>
  <c r="V1581" i="2"/>
  <c r="T1581" i="2"/>
  <c r="Q1581" i="2"/>
  <c r="R1581" i="2" s="1"/>
  <c r="O1581" i="2"/>
  <c r="P1581" i="2" s="1"/>
  <c r="J1581" i="2"/>
  <c r="Y1580" i="2"/>
  <c r="X1580" i="2"/>
  <c r="V1580" i="2"/>
  <c r="T1580" i="2"/>
  <c r="Q1580" i="2"/>
  <c r="R1580" i="2" s="1"/>
  <c r="O1580" i="2"/>
  <c r="P1580" i="2" s="1"/>
  <c r="J1580" i="2"/>
  <c r="Y1579" i="2"/>
  <c r="Z1579" i="2" s="1"/>
  <c r="X1579" i="2"/>
  <c r="V1579" i="2"/>
  <c r="T1579" i="2"/>
  <c r="Q1579" i="2"/>
  <c r="R1579" i="2" s="1"/>
  <c r="O1579" i="2"/>
  <c r="P1579" i="2" s="1"/>
  <c r="J1579" i="2"/>
  <c r="Y1578" i="2"/>
  <c r="X1578" i="2"/>
  <c r="V1578" i="2"/>
  <c r="T1578" i="2"/>
  <c r="Q1578" i="2"/>
  <c r="R1578" i="2" s="1"/>
  <c r="O1578" i="2"/>
  <c r="P1578" i="2" s="1"/>
  <c r="J1578" i="2"/>
  <c r="Y1577" i="2"/>
  <c r="X1577" i="2"/>
  <c r="V1577" i="2"/>
  <c r="T1577" i="2"/>
  <c r="Q1577" i="2"/>
  <c r="R1577" i="2" s="1"/>
  <c r="O1577" i="2"/>
  <c r="P1577" i="2" s="1"/>
  <c r="J1577" i="2"/>
  <c r="Y1576" i="2"/>
  <c r="Z1576" i="2" s="1"/>
  <c r="X1576" i="2"/>
  <c r="V1576" i="2"/>
  <c r="T1576" i="2"/>
  <c r="Q1576" i="2"/>
  <c r="R1576" i="2" s="1"/>
  <c r="O1576" i="2"/>
  <c r="P1576" i="2" s="1"/>
  <c r="J1576" i="2"/>
  <c r="Y1575" i="2"/>
  <c r="X1575" i="2"/>
  <c r="V1575" i="2"/>
  <c r="T1575" i="2"/>
  <c r="Q1575" i="2"/>
  <c r="R1575" i="2" s="1"/>
  <c r="O1575" i="2"/>
  <c r="P1575" i="2" s="1"/>
  <c r="J1575" i="2"/>
  <c r="Y1574" i="2"/>
  <c r="X1574" i="2"/>
  <c r="V1574" i="2"/>
  <c r="T1574" i="2"/>
  <c r="Q1574" i="2"/>
  <c r="R1574" i="2" s="1"/>
  <c r="O1574" i="2"/>
  <c r="P1574" i="2" s="1"/>
  <c r="J1574" i="2"/>
  <c r="Y1573" i="2"/>
  <c r="Z1573" i="2" s="1"/>
  <c r="X1573" i="2"/>
  <c r="V1573" i="2"/>
  <c r="T1573" i="2"/>
  <c r="Q1573" i="2"/>
  <c r="R1573" i="2" s="1"/>
  <c r="O1573" i="2"/>
  <c r="P1573" i="2" s="1"/>
  <c r="J1573" i="2"/>
  <c r="Y1572" i="2"/>
  <c r="X1572" i="2"/>
  <c r="V1572" i="2"/>
  <c r="T1572" i="2"/>
  <c r="Q1572" i="2"/>
  <c r="R1572" i="2" s="1"/>
  <c r="O1572" i="2"/>
  <c r="P1572" i="2" s="1"/>
  <c r="J1572" i="2"/>
  <c r="Y1571" i="2"/>
  <c r="X1571" i="2"/>
  <c r="V1571" i="2"/>
  <c r="T1571" i="2"/>
  <c r="Q1571" i="2"/>
  <c r="R1571" i="2" s="1"/>
  <c r="O1571" i="2"/>
  <c r="P1571" i="2" s="1"/>
  <c r="J1571" i="2"/>
  <c r="Y1570" i="2"/>
  <c r="Z1570" i="2" s="1"/>
  <c r="X1570" i="2"/>
  <c r="V1570" i="2"/>
  <c r="T1570" i="2"/>
  <c r="Q1570" i="2"/>
  <c r="R1570" i="2" s="1"/>
  <c r="O1570" i="2"/>
  <c r="P1570" i="2" s="1"/>
  <c r="J1570" i="2"/>
  <c r="Y1569" i="2"/>
  <c r="X1569" i="2"/>
  <c r="V1569" i="2"/>
  <c r="T1569" i="2"/>
  <c r="Q1569" i="2"/>
  <c r="R1569" i="2" s="1"/>
  <c r="O1569" i="2"/>
  <c r="P1569" i="2" s="1"/>
  <c r="J1569" i="2"/>
  <c r="Y1568" i="2"/>
  <c r="X1568" i="2"/>
  <c r="V1568" i="2"/>
  <c r="T1568" i="2"/>
  <c r="Q1568" i="2"/>
  <c r="R1568" i="2" s="1"/>
  <c r="O1568" i="2"/>
  <c r="P1568" i="2" s="1"/>
  <c r="J1568" i="2"/>
  <c r="Y1567" i="2"/>
  <c r="Z1567" i="2" s="1"/>
  <c r="X1567" i="2"/>
  <c r="V1567" i="2"/>
  <c r="T1567" i="2"/>
  <c r="Q1567" i="2"/>
  <c r="R1567" i="2" s="1"/>
  <c r="O1567" i="2"/>
  <c r="P1567" i="2" s="1"/>
  <c r="J1567" i="2"/>
  <c r="Y1566" i="2"/>
  <c r="X1566" i="2"/>
  <c r="V1566" i="2"/>
  <c r="T1566" i="2"/>
  <c r="Q1566" i="2"/>
  <c r="R1566" i="2" s="1"/>
  <c r="O1566" i="2"/>
  <c r="P1566" i="2" s="1"/>
  <c r="J1566" i="2"/>
  <c r="Y1565" i="2"/>
  <c r="X1565" i="2"/>
  <c r="V1565" i="2"/>
  <c r="T1565" i="2"/>
  <c r="Q1565" i="2"/>
  <c r="R1565" i="2" s="1"/>
  <c r="O1565" i="2"/>
  <c r="P1565" i="2" s="1"/>
  <c r="J1565" i="2"/>
  <c r="Y1564" i="2"/>
  <c r="Z1564" i="2" s="1"/>
  <c r="X1564" i="2"/>
  <c r="V1564" i="2"/>
  <c r="T1564" i="2"/>
  <c r="Q1564" i="2"/>
  <c r="R1564" i="2" s="1"/>
  <c r="O1564" i="2"/>
  <c r="P1564" i="2" s="1"/>
  <c r="J1564" i="2"/>
  <c r="Y1563" i="2"/>
  <c r="X1563" i="2"/>
  <c r="V1563" i="2"/>
  <c r="T1563" i="2"/>
  <c r="Q1563" i="2"/>
  <c r="R1563" i="2" s="1"/>
  <c r="O1563" i="2"/>
  <c r="P1563" i="2" s="1"/>
  <c r="J1563" i="2"/>
  <c r="Y1562" i="2"/>
  <c r="X1562" i="2"/>
  <c r="V1562" i="2"/>
  <c r="T1562" i="2"/>
  <c r="Q1562" i="2"/>
  <c r="R1562" i="2" s="1"/>
  <c r="O1562" i="2"/>
  <c r="P1562" i="2" s="1"/>
  <c r="J1562" i="2"/>
  <c r="Y1561" i="2"/>
  <c r="Z1561" i="2" s="1"/>
  <c r="X1561" i="2"/>
  <c r="V1561" i="2"/>
  <c r="T1561" i="2"/>
  <c r="Q1561" i="2"/>
  <c r="R1561" i="2" s="1"/>
  <c r="O1561" i="2"/>
  <c r="P1561" i="2" s="1"/>
  <c r="J1561" i="2"/>
  <c r="Y1560" i="2"/>
  <c r="X1560" i="2"/>
  <c r="V1560" i="2"/>
  <c r="T1560" i="2"/>
  <c r="Q1560" i="2"/>
  <c r="R1560" i="2" s="1"/>
  <c r="O1560" i="2"/>
  <c r="P1560" i="2" s="1"/>
  <c r="J1560" i="2"/>
  <c r="Y1559" i="2"/>
  <c r="X1559" i="2"/>
  <c r="V1559" i="2"/>
  <c r="T1559" i="2"/>
  <c r="Q1559" i="2"/>
  <c r="R1559" i="2" s="1"/>
  <c r="O1559" i="2"/>
  <c r="P1559" i="2" s="1"/>
  <c r="J1559" i="2"/>
  <c r="Y1558" i="2"/>
  <c r="Z1558" i="2" s="1"/>
  <c r="X1558" i="2"/>
  <c r="V1558" i="2"/>
  <c r="T1558" i="2"/>
  <c r="Q1558" i="2"/>
  <c r="R1558" i="2" s="1"/>
  <c r="O1558" i="2"/>
  <c r="P1558" i="2" s="1"/>
  <c r="J1558" i="2"/>
  <c r="Y1557" i="2"/>
  <c r="X1557" i="2"/>
  <c r="V1557" i="2"/>
  <c r="T1557" i="2"/>
  <c r="Q1557" i="2"/>
  <c r="R1557" i="2" s="1"/>
  <c r="O1557" i="2"/>
  <c r="P1557" i="2" s="1"/>
  <c r="J1557" i="2"/>
  <c r="Y1556" i="2"/>
  <c r="X1556" i="2"/>
  <c r="V1556" i="2"/>
  <c r="T1556" i="2"/>
  <c r="Q1556" i="2"/>
  <c r="R1556" i="2" s="1"/>
  <c r="O1556" i="2"/>
  <c r="P1556" i="2" s="1"/>
  <c r="J1556" i="2"/>
  <c r="Y1555" i="2"/>
  <c r="Z1555" i="2" s="1"/>
  <c r="X1555" i="2"/>
  <c r="V1555" i="2"/>
  <c r="T1555" i="2"/>
  <c r="Q1555" i="2"/>
  <c r="R1555" i="2" s="1"/>
  <c r="O1555" i="2"/>
  <c r="P1555" i="2" s="1"/>
  <c r="J1555" i="2"/>
  <c r="Y1554" i="2"/>
  <c r="X1554" i="2"/>
  <c r="V1554" i="2"/>
  <c r="T1554" i="2"/>
  <c r="Q1554" i="2"/>
  <c r="R1554" i="2" s="1"/>
  <c r="O1554" i="2"/>
  <c r="P1554" i="2" s="1"/>
  <c r="J1554" i="2"/>
  <c r="Y1553" i="2"/>
  <c r="X1553" i="2"/>
  <c r="V1553" i="2"/>
  <c r="T1553" i="2"/>
  <c r="Q1553" i="2"/>
  <c r="R1553" i="2" s="1"/>
  <c r="O1553" i="2"/>
  <c r="P1553" i="2" s="1"/>
  <c r="J1553" i="2"/>
  <c r="Y1552" i="2"/>
  <c r="Z1552" i="2" s="1"/>
  <c r="X1552" i="2"/>
  <c r="V1552" i="2"/>
  <c r="T1552" i="2"/>
  <c r="Q1552" i="2"/>
  <c r="R1552" i="2" s="1"/>
  <c r="O1552" i="2"/>
  <c r="P1552" i="2" s="1"/>
  <c r="J1552" i="2"/>
  <c r="Y1551" i="2"/>
  <c r="X1551" i="2"/>
  <c r="V1551" i="2"/>
  <c r="T1551" i="2"/>
  <c r="Q1551" i="2"/>
  <c r="R1551" i="2" s="1"/>
  <c r="O1551" i="2"/>
  <c r="P1551" i="2" s="1"/>
  <c r="J1551" i="2"/>
  <c r="Y1550" i="2"/>
  <c r="X1550" i="2"/>
  <c r="V1550" i="2"/>
  <c r="T1550" i="2"/>
  <c r="Q1550" i="2"/>
  <c r="R1550" i="2" s="1"/>
  <c r="O1550" i="2"/>
  <c r="P1550" i="2" s="1"/>
  <c r="J1550" i="2"/>
  <c r="Y1549" i="2"/>
  <c r="Z1549" i="2" s="1"/>
  <c r="X1549" i="2"/>
  <c r="V1549" i="2"/>
  <c r="T1549" i="2"/>
  <c r="Q1549" i="2"/>
  <c r="R1549" i="2" s="1"/>
  <c r="O1549" i="2"/>
  <c r="P1549" i="2" s="1"/>
  <c r="J1549" i="2"/>
  <c r="Y1548" i="2"/>
  <c r="X1548" i="2"/>
  <c r="V1548" i="2"/>
  <c r="T1548" i="2"/>
  <c r="Q1548" i="2"/>
  <c r="R1548" i="2" s="1"/>
  <c r="O1548" i="2"/>
  <c r="P1548" i="2" s="1"/>
  <c r="J1548" i="2"/>
  <c r="Y1547" i="2"/>
  <c r="X1547" i="2"/>
  <c r="V1547" i="2"/>
  <c r="T1547" i="2"/>
  <c r="Q1547" i="2"/>
  <c r="R1547" i="2" s="1"/>
  <c r="O1547" i="2"/>
  <c r="P1547" i="2" s="1"/>
  <c r="J1547" i="2"/>
  <c r="Y1546" i="2"/>
  <c r="Z1546" i="2" s="1"/>
  <c r="X1546" i="2"/>
  <c r="V1546" i="2"/>
  <c r="T1546" i="2"/>
  <c r="Q1546" i="2"/>
  <c r="R1546" i="2" s="1"/>
  <c r="O1546" i="2"/>
  <c r="P1546" i="2" s="1"/>
  <c r="J1546" i="2"/>
  <c r="Y1545" i="2"/>
  <c r="X1545" i="2"/>
  <c r="V1545" i="2"/>
  <c r="T1545" i="2"/>
  <c r="Q1545" i="2"/>
  <c r="R1545" i="2" s="1"/>
  <c r="O1545" i="2"/>
  <c r="P1545" i="2" s="1"/>
  <c r="J1545" i="2"/>
  <c r="Y1544" i="2"/>
  <c r="X1544" i="2"/>
  <c r="V1544" i="2"/>
  <c r="T1544" i="2"/>
  <c r="Q1544" i="2"/>
  <c r="R1544" i="2" s="1"/>
  <c r="O1544" i="2"/>
  <c r="P1544" i="2" s="1"/>
  <c r="J1544" i="2"/>
  <c r="Y1543" i="2"/>
  <c r="Z1543" i="2" s="1"/>
  <c r="X1543" i="2"/>
  <c r="V1543" i="2"/>
  <c r="T1543" i="2"/>
  <c r="Q1543" i="2"/>
  <c r="R1543" i="2" s="1"/>
  <c r="O1543" i="2"/>
  <c r="P1543" i="2" s="1"/>
  <c r="J1543" i="2"/>
  <c r="Y1542" i="2"/>
  <c r="X1542" i="2"/>
  <c r="V1542" i="2"/>
  <c r="T1542" i="2"/>
  <c r="Q1542" i="2"/>
  <c r="R1542" i="2" s="1"/>
  <c r="O1542" i="2"/>
  <c r="P1542" i="2" s="1"/>
  <c r="J1542" i="2"/>
  <c r="Y1541" i="2"/>
  <c r="X1541" i="2"/>
  <c r="V1541" i="2"/>
  <c r="T1541" i="2"/>
  <c r="Q1541" i="2"/>
  <c r="R1541" i="2" s="1"/>
  <c r="O1541" i="2"/>
  <c r="P1541" i="2" s="1"/>
  <c r="J1541" i="2"/>
  <c r="Y1540" i="2"/>
  <c r="Z1540" i="2" s="1"/>
  <c r="X1540" i="2"/>
  <c r="V1540" i="2"/>
  <c r="T1540" i="2"/>
  <c r="Q1540" i="2"/>
  <c r="R1540" i="2" s="1"/>
  <c r="O1540" i="2"/>
  <c r="P1540" i="2" s="1"/>
  <c r="J1540" i="2"/>
  <c r="Y1539" i="2"/>
  <c r="X1539" i="2"/>
  <c r="V1539" i="2"/>
  <c r="T1539" i="2"/>
  <c r="Q1539" i="2"/>
  <c r="R1539" i="2" s="1"/>
  <c r="O1539" i="2"/>
  <c r="P1539" i="2" s="1"/>
  <c r="J1539" i="2"/>
  <c r="Y1538" i="2"/>
  <c r="X1538" i="2"/>
  <c r="V1538" i="2"/>
  <c r="T1538" i="2"/>
  <c r="Q1538" i="2"/>
  <c r="R1538" i="2" s="1"/>
  <c r="O1538" i="2"/>
  <c r="P1538" i="2" s="1"/>
  <c r="J1538" i="2"/>
  <c r="Y1537" i="2"/>
  <c r="Z1537" i="2" s="1"/>
  <c r="X1537" i="2"/>
  <c r="V1537" i="2"/>
  <c r="T1537" i="2"/>
  <c r="Q1537" i="2"/>
  <c r="R1537" i="2" s="1"/>
  <c r="O1537" i="2"/>
  <c r="P1537" i="2" s="1"/>
  <c r="J1537" i="2"/>
  <c r="Y1536" i="2"/>
  <c r="X1536" i="2"/>
  <c r="V1536" i="2"/>
  <c r="T1536" i="2"/>
  <c r="Q1536" i="2"/>
  <c r="R1536" i="2" s="1"/>
  <c r="O1536" i="2"/>
  <c r="P1536" i="2" s="1"/>
  <c r="J1536" i="2"/>
  <c r="Y1535" i="2"/>
  <c r="X1535" i="2"/>
  <c r="V1535" i="2"/>
  <c r="T1535" i="2"/>
  <c r="Q1535" i="2"/>
  <c r="R1535" i="2" s="1"/>
  <c r="O1535" i="2"/>
  <c r="P1535" i="2" s="1"/>
  <c r="J1535" i="2"/>
  <c r="Y1534" i="2"/>
  <c r="Z1534" i="2" s="1"/>
  <c r="X1534" i="2"/>
  <c r="V1534" i="2"/>
  <c r="T1534" i="2"/>
  <c r="Q1534" i="2"/>
  <c r="R1534" i="2" s="1"/>
  <c r="O1534" i="2"/>
  <c r="P1534" i="2" s="1"/>
  <c r="J1534" i="2"/>
  <c r="Y1533" i="2"/>
  <c r="X1533" i="2"/>
  <c r="V1533" i="2"/>
  <c r="T1533" i="2"/>
  <c r="Q1533" i="2"/>
  <c r="R1533" i="2" s="1"/>
  <c r="O1533" i="2"/>
  <c r="P1533" i="2" s="1"/>
  <c r="J1533" i="2"/>
  <c r="Y1532" i="2"/>
  <c r="X1532" i="2"/>
  <c r="V1532" i="2"/>
  <c r="T1532" i="2"/>
  <c r="Q1532" i="2"/>
  <c r="R1532" i="2" s="1"/>
  <c r="O1532" i="2"/>
  <c r="P1532" i="2" s="1"/>
  <c r="J1532" i="2"/>
  <c r="Y1531" i="2"/>
  <c r="Z1531" i="2" s="1"/>
  <c r="X1531" i="2"/>
  <c r="V1531" i="2"/>
  <c r="T1531" i="2"/>
  <c r="Q1531" i="2"/>
  <c r="R1531" i="2" s="1"/>
  <c r="O1531" i="2"/>
  <c r="P1531" i="2" s="1"/>
  <c r="J1531" i="2"/>
  <c r="Y1530" i="2"/>
  <c r="X1530" i="2"/>
  <c r="V1530" i="2"/>
  <c r="T1530" i="2"/>
  <c r="Q1530" i="2"/>
  <c r="R1530" i="2" s="1"/>
  <c r="O1530" i="2"/>
  <c r="P1530" i="2" s="1"/>
  <c r="J1530" i="2"/>
  <c r="Y1529" i="2"/>
  <c r="X1529" i="2"/>
  <c r="V1529" i="2"/>
  <c r="T1529" i="2"/>
  <c r="Q1529" i="2"/>
  <c r="R1529" i="2" s="1"/>
  <c r="O1529" i="2"/>
  <c r="P1529" i="2" s="1"/>
  <c r="J1529" i="2"/>
  <c r="Y1528" i="2"/>
  <c r="Z1528" i="2" s="1"/>
  <c r="X1528" i="2"/>
  <c r="V1528" i="2"/>
  <c r="T1528" i="2"/>
  <c r="Q1528" i="2"/>
  <c r="R1528" i="2" s="1"/>
  <c r="O1528" i="2"/>
  <c r="P1528" i="2" s="1"/>
  <c r="J1528" i="2"/>
  <c r="Y1527" i="2"/>
  <c r="X1527" i="2"/>
  <c r="V1527" i="2"/>
  <c r="T1527" i="2"/>
  <c r="Q1527" i="2"/>
  <c r="R1527" i="2" s="1"/>
  <c r="O1527" i="2"/>
  <c r="P1527" i="2" s="1"/>
  <c r="J1527" i="2"/>
  <c r="Y1526" i="2"/>
  <c r="X1526" i="2"/>
  <c r="V1526" i="2"/>
  <c r="T1526" i="2"/>
  <c r="Q1526" i="2"/>
  <c r="R1526" i="2" s="1"/>
  <c r="O1526" i="2"/>
  <c r="P1526" i="2" s="1"/>
  <c r="J1526" i="2"/>
  <c r="Y1525" i="2"/>
  <c r="Z1525" i="2" s="1"/>
  <c r="X1525" i="2"/>
  <c r="V1525" i="2"/>
  <c r="T1525" i="2"/>
  <c r="Q1525" i="2"/>
  <c r="R1525" i="2" s="1"/>
  <c r="O1525" i="2"/>
  <c r="P1525" i="2" s="1"/>
  <c r="J1525" i="2"/>
  <c r="Y1524" i="2"/>
  <c r="X1524" i="2"/>
  <c r="V1524" i="2"/>
  <c r="T1524" i="2"/>
  <c r="Q1524" i="2"/>
  <c r="R1524" i="2" s="1"/>
  <c r="O1524" i="2"/>
  <c r="P1524" i="2" s="1"/>
  <c r="J1524" i="2"/>
  <c r="Y1523" i="2"/>
  <c r="X1523" i="2"/>
  <c r="V1523" i="2"/>
  <c r="T1523" i="2"/>
  <c r="Q1523" i="2"/>
  <c r="R1523" i="2" s="1"/>
  <c r="O1523" i="2"/>
  <c r="P1523" i="2" s="1"/>
  <c r="J1523" i="2"/>
  <c r="Y1522" i="2"/>
  <c r="Z1522" i="2" s="1"/>
  <c r="X1522" i="2"/>
  <c r="V1522" i="2"/>
  <c r="T1522" i="2"/>
  <c r="Q1522" i="2"/>
  <c r="R1522" i="2" s="1"/>
  <c r="O1522" i="2"/>
  <c r="P1522" i="2" s="1"/>
  <c r="J1522" i="2"/>
  <c r="Y1521" i="2"/>
  <c r="X1521" i="2"/>
  <c r="V1521" i="2"/>
  <c r="T1521" i="2"/>
  <c r="Q1521" i="2"/>
  <c r="R1521" i="2" s="1"/>
  <c r="O1521" i="2"/>
  <c r="P1521" i="2" s="1"/>
  <c r="J1521" i="2"/>
  <c r="Y1520" i="2"/>
  <c r="X1520" i="2"/>
  <c r="V1520" i="2"/>
  <c r="T1520" i="2"/>
  <c r="Q1520" i="2"/>
  <c r="R1520" i="2" s="1"/>
  <c r="O1520" i="2"/>
  <c r="P1520" i="2" s="1"/>
  <c r="J1520" i="2"/>
  <c r="Y1519" i="2"/>
  <c r="X1519" i="2"/>
  <c r="V1519" i="2"/>
  <c r="T1519" i="2"/>
  <c r="Q1519" i="2"/>
  <c r="R1519" i="2" s="1"/>
  <c r="O1519" i="2"/>
  <c r="P1519" i="2" s="1"/>
  <c r="J1519" i="2"/>
  <c r="Y1518" i="2"/>
  <c r="X1518" i="2"/>
  <c r="V1518" i="2"/>
  <c r="T1518" i="2"/>
  <c r="Q1518" i="2"/>
  <c r="R1518" i="2" s="1"/>
  <c r="O1518" i="2"/>
  <c r="P1518" i="2" s="1"/>
  <c r="J1518" i="2"/>
  <c r="Y1517" i="2"/>
  <c r="X1517" i="2"/>
  <c r="V1517" i="2"/>
  <c r="T1517" i="2"/>
  <c r="Q1517" i="2"/>
  <c r="R1517" i="2" s="1"/>
  <c r="O1517" i="2"/>
  <c r="P1517" i="2" s="1"/>
  <c r="J1517" i="2"/>
  <c r="Y1516" i="2"/>
  <c r="X1516" i="2"/>
  <c r="V1516" i="2"/>
  <c r="T1516" i="2"/>
  <c r="Q1516" i="2"/>
  <c r="R1516" i="2" s="1"/>
  <c r="O1516" i="2"/>
  <c r="P1516" i="2" s="1"/>
  <c r="J1516" i="2"/>
  <c r="Y1515" i="2"/>
  <c r="X1515" i="2"/>
  <c r="V1515" i="2"/>
  <c r="T1515" i="2"/>
  <c r="Q1515" i="2"/>
  <c r="R1515" i="2" s="1"/>
  <c r="O1515" i="2"/>
  <c r="P1515" i="2" s="1"/>
  <c r="J1515" i="2"/>
  <c r="Y1514" i="2"/>
  <c r="X1514" i="2"/>
  <c r="V1514" i="2"/>
  <c r="T1514" i="2"/>
  <c r="Q1514" i="2"/>
  <c r="R1514" i="2" s="1"/>
  <c r="O1514" i="2"/>
  <c r="P1514" i="2" s="1"/>
  <c r="J1514" i="2"/>
  <c r="Y1513" i="2"/>
  <c r="X1513" i="2"/>
  <c r="V1513" i="2"/>
  <c r="T1513" i="2"/>
  <c r="Q1513" i="2"/>
  <c r="R1513" i="2" s="1"/>
  <c r="O1513" i="2"/>
  <c r="P1513" i="2" s="1"/>
  <c r="J1513" i="2"/>
  <c r="Y1512" i="2"/>
  <c r="X1512" i="2"/>
  <c r="V1512" i="2"/>
  <c r="T1512" i="2"/>
  <c r="Q1512" i="2"/>
  <c r="R1512" i="2" s="1"/>
  <c r="O1512" i="2"/>
  <c r="P1512" i="2" s="1"/>
  <c r="J1512" i="2"/>
  <c r="Y1511" i="2"/>
  <c r="X1511" i="2"/>
  <c r="V1511" i="2"/>
  <c r="T1511" i="2"/>
  <c r="Q1511" i="2"/>
  <c r="R1511" i="2" s="1"/>
  <c r="O1511" i="2"/>
  <c r="P1511" i="2" s="1"/>
  <c r="J1511" i="2"/>
  <c r="Y1510" i="2"/>
  <c r="Z1510" i="2" s="1"/>
  <c r="X1510" i="2"/>
  <c r="V1510" i="2"/>
  <c r="T1510" i="2"/>
  <c r="Q1510" i="2"/>
  <c r="R1510" i="2" s="1"/>
  <c r="O1510" i="2"/>
  <c r="P1510" i="2" s="1"/>
  <c r="J1510" i="2"/>
  <c r="Y1509" i="2"/>
  <c r="X1509" i="2"/>
  <c r="V1509" i="2"/>
  <c r="T1509" i="2"/>
  <c r="Q1509" i="2"/>
  <c r="R1509" i="2" s="1"/>
  <c r="O1509" i="2"/>
  <c r="P1509" i="2" s="1"/>
  <c r="J1509" i="2"/>
  <c r="Y1508" i="2"/>
  <c r="X1508" i="2"/>
  <c r="V1508" i="2"/>
  <c r="T1508" i="2"/>
  <c r="Q1508" i="2"/>
  <c r="R1508" i="2" s="1"/>
  <c r="O1508" i="2"/>
  <c r="P1508" i="2" s="1"/>
  <c r="J1508" i="2"/>
  <c r="Y1507" i="2"/>
  <c r="X1507" i="2"/>
  <c r="V1507" i="2"/>
  <c r="T1507" i="2"/>
  <c r="Q1507" i="2"/>
  <c r="R1507" i="2" s="1"/>
  <c r="O1507" i="2"/>
  <c r="P1507" i="2" s="1"/>
  <c r="J1507" i="2"/>
  <c r="Y1506" i="2"/>
  <c r="X1506" i="2"/>
  <c r="V1506" i="2"/>
  <c r="T1506" i="2"/>
  <c r="Q1506" i="2"/>
  <c r="R1506" i="2" s="1"/>
  <c r="O1506" i="2"/>
  <c r="P1506" i="2" s="1"/>
  <c r="J1506" i="2"/>
  <c r="Y1505" i="2"/>
  <c r="X1505" i="2"/>
  <c r="V1505" i="2"/>
  <c r="T1505" i="2"/>
  <c r="Q1505" i="2"/>
  <c r="R1505" i="2" s="1"/>
  <c r="O1505" i="2"/>
  <c r="P1505" i="2" s="1"/>
  <c r="J1505" i="2"/>
  <c r="Y1504" i="2"/>
  <c r="Z1504" i="2" s="1"/>
  <c r="X1504" i="2"/>
  <c r="V1504" i="2"/>
  <c r="T1504" i="2"/>
  <c r="Q1504" i="2"/>
  <c r="R1504" i="2" s="1"/>
  <c r="O1504" i="2"/>
  <c r="P1504" i="2" s="1"/>
  <c r="J1504" i="2"/>
  <c r="Y1503" i="2"/>
  <c r="X1503" i="2"/>
  <c r="V1503" i="2"/>
  <c r="T1503" i="2"/>
  <c r="Q1503" i="2"/>
  <c r="R1503" i="2" s="1"/>
  <c r="O1503" i="2"/>
  <c r="P1503" i="2" s="1"/>
  <c r="J1503" i="2"/>
  <c r="Y1502" i="2"/>
  <c r="Z1502" i="2" s="1"/>
  <c r="X1502" i="2"/>
  <c r="V1502" i="2"/>
  <c r="T1502" i="2"/>
  <c r="Q1502" i="2"/>
  <c r="R1502" i="2" s="1"/>
  <c r="O1502" i="2"/>
  <c r="P1502" i="2" s="1"/>
  <c r="J1502" i="2"/>
  <c r="Y1501" i="2"/>
  <c r="Z1501" i="2" s="1"/>
  <c r="X1501" i="2"/>
  <c r="V1501" i="2"/>
  <c r="T1501" i="2"/>
  <c r="Q1501" i="2"/>
  <c r="R1501" i="2" s="1"/>
  <c r="O1501" i="2"/>
  <c r="P1501" i="2" s="1"/>
  <c r="J1501" i="2"/>
  <c r="Y1500" i="2"/>
  <c r="X1500" i="2"/>
  <c r="V1500" i="2"/>
  <c r="T1500" i="2"/>
  <c r="Q1500" i="2"/>
  <c r="R1500" i="2" s="1"/>
  <c r="O1500" i="2"/>
  <c r="P1500" i="2" s="1"/>
  <c r="J1500" i="2"/>
  <c r="Y1499" i="2"/>
  <c r="X1499" i="2"/>
  <c r="V1499" i="2"/>
  <c r="T1499" i="2"/>
  <c r="Q1499" i="2"/>
  <c r="R1499" i="2" s="1"/>
  <c r="O1499" i="2"/>
  <c r="P1499" i="2" s="1"/>
  <c r="J1499" i="2"/>
  <c r="Y1498" i="2"/>
  <c r="X1498" i="2"/>
  <c r="V1498" i="2"/>
  <c r="T1498" i="2"/>
  <c r="Q1498" i="2"/>
  <c r="R1498" i="2" s="1"/>
  <c r="O1498" i="2"/>
  <c r="P1498" i="2" s="1"/>
  <c r="J1498" i="2"/>
  <c r="Y1497" i="2"/>
  <c r="X1497" i="2"/>
  <c r="V1497" i="2"/>
  <c r="T1497" i="2"/>
  <c r="Q1497" i="2"/>
  <c r="R1497" i="2" s="1"/>
  <c r="O1497" i="2"/>
  <c r="P1497" i="2" s="1"/>
  <c r="J1497" i="2"/>
  <c r="Y1496" i="2"/>
  <c r="X1496" i="2"/>
  <c r="V1496" i="2"/>
  <c r="T1496" i="2"/>
  <c r="Q1496" i="2"/>
  <c r="R1496" i="2" s="1"/>
  <c r="O1496" i="2"/>
  <c r="P1496" i="2" s="1"/>
  <c r="J1496" i="2"/>
  <c r="Y1495" i="2"/>
  <c r="Z1495" i="2" s="1"/>
  <c r="X1495" i="2"/>
  <c r="V1495" i="2"/>
  <c r="T1495" i="2"/>
  <c r="Q1495" i="2"/>
  <c r="R1495" i="2" s="1"/>
  <c r="O1495" i="2"/>
  <c r="P1495" i="2" s="1"/>
  <c r="J1495" i="2"/>
  <c r="Y1494" i="2"/>
  <c r="X1494" i="2"/>
  <c r="V1494" i="2"/>
  <c r="T1494" i="2"/>
  <c r="Q1494" i="2"/>
  <c r="R1494" i="2" s="1"/>
  <c r="O1494" i="2"/>
  <c r="P1494" i="2" s="1"/>
  <c r="J1494" i="2"/>
  <c r="Y1493" i="2"/>
  <c r="X1493" i="2"/>
  <c r="V1493" i="2"/>
  <c r="T1493" i="2"/>
  <c r="Q1493" i="2"/>
  <c r="R1493" i="2" s="1"/>
  <c r="O1493" i="2"/>
  <c r="P1493" i="2" s="1"/>
  <c r="J1493" i="2"/>
  <c r="Y1492" i="2"/>
  <c r="Z1492" i="2" s="1"/>
  <c r="X1492" i="2"/>
  <c r="V1492" i="2"/>
  <c r="T1492" i="2"/>
  <c r="Q1492" i="2"/>
  <c r="R1492" i="2" s="1"/>
  <c r="O1492" i="2"/>
  <c r="P1492" i="2" s="1"/>
  <c r="J1492" i="2"/>
  <c r="Y1491" i="2"/>
  <c r="X1491" i="2"/>
  <c r="V1491" i="2"/>
  <c r="T1491" i="2"/>
  <c r="Q1491" i="2"/>
  <c r="R1491" i="2" s="1"/>
  <c r="O1491" i="2"/>
  <c r="P1491" i="2" s="1"/>
  <c r="J1491" i="2"/>
  <c r="Y1490" i="2"/>
  <c r="X1490" i="2"/>
  <c r="V1490" i="2"/>
  <c r="T1490" i="2"/>
  <c r="Q1490" i="2"/>
  <c r="R1490" i="2" s="1"/>
  <c r="O1490" i="2"/>
  <c r="P1490" i="2" s="1"/>
  <c r="J1490" i="2"/>
  <c r="Y1489" i="2"/>
  <c r="Z1489" i="2" s="1"/>
  <c r="X1489" i="2"/>
  <c r="V1489" i="2"/>
  <c r="T1489" i="2"/>
  <c r="Q1489" i="2"/>
  <c r="R1489" i="2" s="1"/>
  <c r="O1489" i="2"/>
  <c r="P1489" i="2" s="1"/>
  <c r="J1489" i="2"/>
  <c r="Y1488" i="2"/>
  <c r="X1488" i="2"/>
  <c r="V1488" i="2"/>
  <c r="T1488" i="2"/>
  <c r="Q1488" i="2"/>
  <c r="R1488" i="2" s="1"/>
  <c r="O1488" i="2"/>
  <c r="P1488" i="2" s="1"/>
  <c r="J1488" i="2"/>
  <c r="Y1487" i="2"/>
  <c r="X1487" i="2"/>
  <c r="V1487" i="2"/>
  <c r="T1487" i="2"/>
  <c r="Q1487" i="2"/>
  <c r="R1487" i="2" s="1"/>
  <c r="O1487" i="2"/>
  <c r="P1487" i="2" s="1"/>
  <c r="J1487" i="2"/>
  <c r="Y1486" i="2"/>
  <c r="Z1486" i="2" s="1"/>
  <c r="X1486" i="2"/>
  <c r="V1486" i="2"/>
  <c r="T1486" i="2"/>
  <c r="Q1486" i="2"/>
  <c r="R1486" i="2" s="1"/>
  <c r="O1486" i="2"/>
  <c r="P1486" i="2" s="1"/>
  <c r="J1486" i="2"/>
  <c r="Y1485" i="2"/>
  <c r="X1485" i="2"/>
  <c r="V1485" i="2"/>
  <c r="T1485" i="2"/>
  <c r="Q1485" i="2"/>
  <c r="R1485" i="2" s="1"/>
  <c r="O1485" i="2"/>
  <c r="P1485" i="2" s="1"/>
  <c r="J1485" i="2"/>
  <c r="Y1484" i="2"/>
  <c r="X1484" i="2"/>
  <c r="V1484" i="2"/>
  <c r="T1484" i="2"/>
  <c r="Q1484" i="2"/>
  <c r="R1484" i="2" s="1"/>
  <c r="O1484" i="2"/>
  <c r="P1484" i="2" s="1"/>
  <c r="J1484" i="2"/>
  <c r="Y1483" i="2"/>
  <c r="Z1483" i="2" s="1"/>
  <c r="X1483" i="2"/>
  <c r="V1483" i="2"/>
  <c r="T1483" i="2"/>
  <c r="Q1483" i="2"/>
  <c r="R1483" i="2" s="1"/>
  <c r="O1483" i="2"/>
  <c r="P1483" i="2" s="1"/>
  <c r="J1483" i="2"/>
  <c r="Y1482" i="2"/>
  <c r="X1482" i="2"/>
  <c r="V1482" i="2"/>
  <c r="T1482" i="2"/>
  <c r="Q1482" i="2"/>
  <c r="R1482" i="2" s="1"/>
  <c r="O1482" i="2"/>
  <c r="P1482" i="2" s="1"/>
  <c r="J1482" i="2"/>
  <c r="Y1481" i="2"/>
  <c r="X1481" i="2"/>
  <c r="V1481" i="2"/>
  <c r="T1481" i="2"/>
  <c r="Q1481" i="2"/>
  <c r="R1481" i="2" s="1"/>
  <c r="O1481" i="2"/>
  <c r="P1481" i="2" s="1"/>
  <c r="J1481" i="2"/>
  <c r="Y1480" i="2"/>
  <c r="Z1480" i="2" s="1"/>
  <c r="X1480" i="2"/>
  <c r="V1480" i="2"/>
  <c r="T1480" i="2"/>
  <c r="Q1480" i="2"/>
  <c r="R1480" i="2" s="1"/>
  <c r="O1480" i="2"/>
  <c r="P1480" i="2" s="1"/>
  <c r="J1480" i="2"/>
  <c r="Y1479" i="2"/>
  <c r="X1479" i="2"/>
  <c r="V1479" i="2"/>
  <c r="T1479" i="2"/>
  <c r="Q1479" i="2"/>
  <c r="R1479" i="2" s="1"/>
  <c r="O1479" i="2"/>
  <c r="P1479" i="2" s="1"/>
  <c r="J1479" i="2"/>
  <c r="Y1478" i="2"/>
  <c r="X1478" i="2"/>
  <c r="V1478" i="2"/>
  <c r="T1478" i="2"/>
  <c r="Q1478" i="2"/>
  <c r="R1478" i="2" s="1"/>
  <c r="O1478" i="2"/>
  <c r="P1478" i="2" s="1"/>
  <c r="J1478" i="2"/>
  <c r="Y1477" i="2"/>
  <c r="Z1477" i="2" s="1"/>
  <c r="X1477" i="2"/>
  <c r="V1477" i="2"/>
  <c r="T1477" i="2"/>
  <c r="Q1477" i="2"/>
  <c r="R1477" i="2" s="1"/>
  <c r="O1477" i="2"/>
  <c r="P1477" i="2" s="1"/>
  <c r="J1477" i="2"/>
  <c r="Y1476" i="2"/>
  <c r="X1476" i="2"/>
  <c r="V1476" i="2"/>
  <c r="T1476" i="2"/>
  <c r="Q1476" i="2"/>
  <c r="R1476" i="2" s="1"/>
  <c r="O1476" i="2"/>
  <c r="P1476" i="2" s="1"/>
  <c r="J1476" i="2"/>
  <c r="Y1475" i="2"/>
  <c r="X1475" i="2"/>
  <c r="V1475" i="2"/>
  <c r="T1475" i="2"/>
  <c r="Q1475" i="2"/>
  <c r="R1475" i="2" s="1"/>
  <c r="O1475" i="2"/>
  <c r="P1475" i="2" s="1"/>
  <c r="J1475" i="2"/>
  <c r="Y1474" i="2"/>
  <c r="Z1474" i="2" s="1"/>
  <c r="X1474" i="2"/>
  <c r="V1474" i="2"/>
  <c r="T1474" i="2"/>
  <c r="Q1474" i="2"/>
  <c r="R1474" i="2" s="1"/>
  <c r="O1474" i="2"/>
  <c r="P1474" i="2" s="1"/>
  <c r="J1474" i="2"/>
  <c r="Y1473" i="2"/>
  <c r="X1473" i="2"/>
  <c r="V1473" i="2"/>
  <c r="T1473" i="2"/>
  <c r="Q1473" i="2"/>
  <c r="R1473" i="2" s="1"/>
  <c r="O1473" i="2"/>
  <c r="P1473" i="2" s="1"/>
  <c r="J1473" i="2"/>
  <c r="Y1472" i="2"/>
  <c r="X1472" i="2"/>
  <c r="V1472" i="2"/>
  <c r="T1472" i="2"/>
  <c r="Q1472" i="2"/>
  <c r="R1472" i="2" s="1"/>
  <c r="O1472" i="2"/>
  <c r="P1472" i="2" s="1"/>
  <c r="J1472" i="2"/>
  <c r="Y1471" i="2"/>
  <c r="Z1471" i="2" s="1"/>
  <c r="X1471" i="2"/>
  <c r="V1471" i="2"/>
  <c r="T1471" i="2"/>
  <c r="Q1471" i="2"/>
  <c r="R1471" i="2" s="1"/>
  <c r="O1471" i="2"/>
  <c r="P1471" i="2" s="1"/>
  <c r="J1471" i="2"/>
  <c r="Y1470" i="2"/>
  <c r="X1470" i="2"/>
  <c r="V1470" i="2"/>
  <c r="T1470" i="2"/>
  <c r="Q1470" i="2"/>
  <c r="R1470" i="2" s="1"/>
  <c r="O1470" i="2"/>
  <c r="P1470" i="2" s="1"/>
  <c r="J1470" i="2"/>
  <c r="Y1469" i="2"/>
  <c r="X1469" i="2"/>
  <c r="V1469" i="2"/>
  <c r="T1469" i="2"/>
  <c r="Q1469" i="2"/>
  <c r="R1469" i="2" s="1"/>
  <c r="O1469" i="2"/>
  <c r="P1469" i="2" s="1"/>
  <c r="J1469" i="2"/>
  <c r="Y1468" i="2"/>
  <c r="Z1468" i="2" s="1"/>
  <c r="X1468" i="2"/>
  <c r="V1468" i="2"/>
  <c r="T1468" i="2"/>
  <c r="Q1468" i="2"/>
  <c r="R1468" i="2" s="1"/>
  <c r="O1468" i="2"/>
  <c r="P1468" i="2" s="1"/>
  <c r="J1468" i="2"/>
  <c r="Y1467" i="2"/>
  <c r="X1467" i="2"/>
  <c r="V1467" i="2"/>
  <c r="T1467" i="2"/>
  <c r="Q1467" i="2"/>
  <c r="R1467" i="2" s="1"/>
  <c r="O1467" i="2"/>
  <c r="P1467" i="2" s="1"/>
  <c r="J1467" i="2"/>
  <c r="Y1466" i="2"/>
  <c r="X1466" i="2"/>
  <c r="V1466" i="2"/>
  <c r="T1466" i="2"/>
  <c r="Q1466" i="2"/>
  <c r="R1466" i="2" s="1"/>
  <c r="O1466" i="2"/>
  <c r="P1466" i="2" s="1"/>
  <c r="J1466" i="2"/>
  <c r="Y1465" i="2"/>
  <c r="Z1465" i="2" s="1"/>
  <c r="X1465" i="2"/>
  <c r="V1465" i="2"/>
  <c r="T1465" i="2"/>
  <c r="Q1465" i="2"/>
  <c r="R1465" i="2" s="1"/>
  <c r="O1465" i="2"/>
  <c r="P1465" i="2" s="1"/>
  <c r="J1465" i="2"/>
  <c r="Y1464" i="2"/>
  <c r="X1464" i="2"/>
  <c r="V1464" i="2"/>
  <c r="T1464" i="2"/>
  <c r="Q1464" i="2"/>
  <c r="R1464" i="2" s="1"/>
  <c r="O1464" i="2"/>
  <c r="P1464" i="2" s="1"/>
  <c r="J1464" i="2"/>
  <c r="Y1463" i="2"/>
  <c r="X1463" i="2"/>
  <c r="V1463" i="2"/>
  <c r="T1463" i="2"/>
  <c r="Q1463" i="2"/>
  <c r="R1463" i="2" s="1"/>
  <c r="O1463" i="2"/>
  <c r="P1463" i="2" s="1"/>
  <c r="J1463" i="2"/>
  <c r="Y1462" i="2"/>
  <c r="X1462" i="2"/>
  <c r="V1462" i="2"/>
  <c r="T1462" i="2"/>
  <c r="Q1462" i="2"/>
  <c r="R1462" i="2" s="1"/>
  <c r="O1462" i="2"/>
  <c r="P1462" i="2" s="1"/>
  <c r="J1462" i="2"/>
  <c r="Y1461" i="2"/>
  <c r="X1461" i="2"/>
  <c r="V1461" i="2"/>
  <c r="T1461" i="2"/>
  <c r="Q1461" i="2"/>
  <c r="R1461" i="2" s="1"/>
  <c r="O1461" i="2"/>
  <c r="P1461" i="2" s="1"/>
  <c r="J1461" i="2"/>
  <c r="Y1460" i="2"/>
  <c r="X1460" i="2"/>
  <c r="V1460" i="2"/>
  <c r="T1460" i="2"/>
  <c r="Q1460" i="2"/>
  <c r="R1460" i="2" s="1"/>
  <c r="O1460" i="2"/>
  <c r="P1460" i="2" s="1"/>
  <c r="J1460" i="2"/>
  <c r="Y1459" i="2"/>
  <c r="Z1459" i="2" s="1"/>
  <c r="X1459" i="2"/>
  <c r="V1459" i="2"/>
  <c r="T1459" i="2"/>
  <c r="Q1459" i="2"/>
  <c r="R1459" i="2" s="1"/>
  <c r="O1459" i="2"/>
  <c r="P1459" i="2" s="1"/>
  <c r="J1459" i="2"/>
  <c r="Y1458" i="2"/>
  <c r="X1458" i="2"/>
  <c r="V1458" i="2"/>
  <c r="T1458" i="2"/>
  <c r="Q1458" i="2"/>
  <c r="R1458" i="2" s="1"/>
  <c r="O1458" i="2"/>
  <c r="P1458" i="2" s="1"/>
  <c r="J1458" i="2"/>
  <c r="Y1457" i="2"/>
  <c r="X1457" i="2"/>
  <c r="V1457" i="2"/>
  <c r="T1457" i="2"/>
  <c r="Q1457" i="2"/>
  <c r="R1457" i="2" s="1"/>
  <c r="O1457" i="2"/>
  <c r="P1457" i="2" s="1"/>
  <c r="J1457" i="2"/>
  <c r="Y1456" i="2"/>
  <c r="Z1456" i="2" s="1"/>
  <c r="X1456" i="2"/>
  <c r="V1456" i="2"/>
  <c r="T1456" i="2"/>
  <c r="Q1456" i="2"/>
  <c r="R1456" i="2" s="1"/>
  <c r="O1456" i="2"/>
  <c r="P1456" i="2" s="1"/>
  <c r="J1456" i="2"/>
  <c r="Y1455" i="2"/>
  <c r="X1455" i="2"/>
  <c r="V1455" i="2"/>
  <c r="T1455" i="2"/>
  <c r="Q1455" i="2"/>
  <c r="R1455" i="2" s="1"/>
  <c r="O1455" i="2"/>
  <c r="P1455" i="2" s="1"/>
  <c r="J1455" i="2"/>
  <c r="Y1454" i="2"/>
  <c r="X1454" i="2"/>
  <c r="V1454" i="2"/>
  <c r="T1454" i="2"/>
  <c r="Q1454" i="2"/>
  <c r="R1454" i="2" s="1"/>
  <c r="O1454" i="2"/>
  <c r="P1454" i="2" s="1"/>
  <c r="J1454" i="2"/>
  <c r="Y1453" i="2"/>
  <c r="Z1453" i="2" s="1"/>
  <c r="X1453" i="2"/>
  <c r="V1453" i="2"/>
  <c r="T1453" i="2"/>
  <c r="Q1453" i="2"/>
  <c r="R1453" i="2" s="1"/>
  <c r="O1453" i="2"/>
  <c r="P1453" i="2" s="1"/>
  <c r="J1453" i="2"/>
  <c r="Y1452" i="2"/>
  <c r="X1452" i="2"/>
  <c r="V1452" i="2"/>
  <c r="T1452" i="2"/>
  <c r="Q1452" i="2"/>
  <c r="R1452" i="2" s="1"/>
  <c r="O1452" i="2"/>
  <c r="P1452" i="2" s="1"/>
  <c r="J1452" i="2"/>
  <c r="Y1451" i="2"/>
  <c r="X1451" i="2"/>
  <c r="V1451" i="2"/>
  <c r="T1451" i="2"/>
  <c r="Q1451" i="2"/>
  <c r="R1451" i="2" s="1"/>
  <c r="O1451" i="2"/>
  <c r="P1451" i="2" s="1"/>
  <c r="J1451" i="2"/>
  <c r="Y1450" i="2"/>
  <c r="Z1450" i="2" s="1"/>
  <c r="X1450" i="2"/>
  <c r="V1450" i="2"/>
  <c r="T1450" i="2"/>
  <c r="Q1450" i="2"/>
  <c r="R1450" i="2" s="1"/>
  <c r="O1450" i="2"/>
  <c r="P1450" i="2" s="1"/>
  <c r="J1450" i="2"/>
  <c r="Y1449" i="2"/>
  <c r="X1449" i="2"/>
  <c r="V1449" i="2"/>
  <c r="T1449" i="2"/>
  <c r="Q1449" i="2"/>
  <c r="R1449" i="2" s="1"/>
  <c r="O1449" i="2"/>
  <c r="P1449" i="2" s="1"/>
  <c r="J1449" i="2"/>
  <c r="Y1448" i="2"/>
  <c r="X1448" i="2"/>
  <c r="V1448" i="2"/>
  <c r="T1448" i="2"/>
  <c r="Q1448" i="2"/>
  <c r="R1448" i="2" s="1"/>
  <c r="O1448" i="2"/>
  <c r="P1448" i="2" s="1"/>
  <c r="J1448" i="2"/>
  <c r="Y1447" i="2"/>
  <c r="Z1447" i="2" s="1"/>
  <c r="X1447" i="2"/>
  <c r="V1447" i="2"/>
  <c r="T1447" i="2"/>
  <c r="Q1447" i="2"/>
  <c r="R1447" i="2" s="1"/>
  <c r="O1447" i="2"/>
  <c r="P1447" i="2" s="1"/>
  <c r="J1447" i="2"/>
  <c r="Y1446" i="2"/>
  <c r="X1446" i="2"/>
  <c r="V1446" i="2"/>
  <c r="T1446" i="2"/>
  <c r="Q1446" i="2"/>
  <c r="R1446" i="2" s="1"/>
  <c r="O1446" i="2"/>
  <c r="P1446" i="2" s="1"/>
  <c r="J1446" i="2"/>
  <c r="Y1445" i="2"/>
  <c r="X1445" i="2"/>
  <c r="V1445" i="2"/>
  <c r="T1445" i="2"/>
  <c r="Q1445" i="2"/>
  <c r="R1445" i="2" s="1"/>
  <c r="O1445" i="2"/>
  <c r="P1445" i="2" s="1"/>
  <c r="J1445" i="2"/>
  <c r="Y1444" i="2"/>
  <c r="Z1444" i="2" s="1"/>
  <c r="X1444" i="2"/>
  <c r="V1444" i="2"/>
  <c r="T1444" i="2"/>
  <c r="Q1444" i="2"/>
  <c r="R1444" i="2" s="1"/>
  <c r="O1444" i="2"/>
  <c r="P1444" i="2" s="1"/>
  <c r="J1444" i="2"/>
  <c r="Y1443" i="2"/>
  <c r="X1443" i="2"/>
  <c r="V1443" i="2"/>
  <c r="T1443" i="2"/>
  <c r="Q1443" i="2"/>
  <c r="R1443" i="2" s="1"/>
  <c r="O1443" i="2"/>
  <c r="P1443" i="2" s="1"/>
  <c r="J1443" i="2"/>
  <c r="Y1442" i="2"/>
  <c r="X1442" i="2"/>
  <c r="V1442" i="2"/>
  <c r="T1442" i="2"/>
  <c r="Q1442" i="2"/>
  <c r="R1442" i="2" s="1"/>
  <c r="O1442" i="2"/>
  <c r="P1442" i="2" s="1"/>
  <c r="J1442" i="2"/>
  <c r="Y1441" i="2"/>
  <c r="Z1441" i="2" s="1"/>
  <c r="X1441" i="2"/>
  <c r="V1441" i="2"/>
  <c r="T1441" i="2"/>
  <c r="Q1441" i="2"/>
  <c r="R1441" i="2" s="1"/>
  <c r="O1441" i="2"/>
  <c r="P1441" i="2" s="1"/>
  <c r="J1441" i="2"/>
  <c r="Y1440" i="2"/>
  <c r="X1440" i="2"/>
  <c r="V1440" i="2"/>
  <c r="T1440" i="2"/>
  <c r="Q1440" i="2"/>
  <c r="R1440" i="2" s="1"/>
  <c r="O1440" i="2"/>
  <c r="P1440" i="2" s="1"/>
  <c r="J1440" i="2"/>
  <c r="Y1439" i="2"/>
  <c r="X1439" i="2"/>
  <c r="V1439" i="2"/>
  <c r="T1439" i="2"/>
  <c r="Q1439" i="2"/>
  <c r="R1439" i="2" s="1"/>
  <c r="O1439" i="2"/>
  <c r="P1439" i="2" s="1"/>
  <c r="J1439" i="2"/>
  <c r="Y1438" i="2"/>
  <c r="Z1438" i="2" s="1"/>
  <c r="X1438" i="2"/>
  <c r="V1438" i="2"/>
  <c r="T1438" i="2"/>
  <c r="Q1438" i="2"/>
  <c r="R1438" i="2" s="1"/>
  <c r="O1438" i="2"/>
  <c r="P1438" i="2" s="1"/>
  <c r="J1438" i="2"/>
  <c r="Y1437" i="2"/>
  <c r="X1437" i="2"/>
  <c r="V1437" i="2"/>
  <c r="T1437" i="2"/>
  <c r="Q1437" i="2"/>
  <c r="R1437" i="2" s="1"/>
  <c r="O1437" i="2"/>
  <c r="P1437" i="2" s="1"/>
  <c r="J1437" i="2"/>
  <c r="Y1436" i="2"/>
  <c r="X1436" i="2"/>
  <c r="V1436" i="2"/>
  <c r="T1436" i="2"/>
  <c r="Q1436" i="2"/>
  <c r="R1436" i="2" s="1"/>
  <c r="O1436" i="2"/>
  <c r="P1436" i="2" s="1"/>
  <c r="J1436" i="2"/>
  <c r="Y1435" i="2"/>
  <c r="Z1435" i="2" s="1"/>
  <c r="X1435" i="2"/>
  <c r="V1435" i="2"/>
  <c r="T1435" i="2"/>
  <c r="Q1435" i="2"/>
  <c r="R1435" i="2" s="1"/>
  <c r="O1435" i="2"/>
  <c r="P1435" i="2" s="1"/>
  <c r="J1435" i="2"/>
  <c r="Y1434" i="2"/>
  <c r="X1434" i="2"/>
  <c r="V1434" i="2"/>
  <c r="T1434" i="2"/>
  <c r="Q1434" i="2"/>
  <c r="R1434" i="2" s="1"/>
  <c r="O1434" i="2"/>
  <c r="P1434" i="2" s="1"/>
  <c r="J1434" i="2"/>
  <c r="Y1433" i="2"/>
  <c r="X1433" i="2"/>
  <c r="V1433" i="2"/>
  <c r="T1433" i="2"/>
  <c r="Q1433" i="2"/>
  <c r="R1433" i="2" s="1"/>
  <c r="O1433" i="2"/>
  <c r="P1433" i="2" s="1"/>
  <c r="J1433" i="2"/>
  <c r="Y1432" i="2"/>
  <c r="Z1432" i="2" s="1"/>
  <c r="X1432" i="2"/>
  <c r="V1432" i="2"/>
  <c r="T1432" i="2"/>
  <c r="Q1432" i="2"/>
  <c r="R1432" i="2" s="1"/>
  <c r="O1432" i="2"/>
  <c r="P1432" i="2" s="1"/>
  <c r="J1432" i="2"/>
  <c r="Y1431" i="2"/>
  <c r="X1431" i="2"/>
  <c r="V1431" i="2"/>
  <c r="T1431" i="2"/>
  <c r="Q1431" i="2"/>
  <c r="R1431" i="2" s="1"/>
  <c r="O1431" i="2"/>
  <c r="P1431" i="2" s="1"/>
  <c r="J1431" i="2"/>
  <c r="Y1430" i="2"/>
  <c r="X1430" i="2"/>
  <c r="V1430" i="2"/>
  <c r="T1430" i="2"/>
  <c r="Q1430" i="2"/>
  <c r="R1430" i="2" s="1"/>
  <c r="O1430" i="2"/>
  <c r="P1430" i="2" s="1"/>
  <c r="J1430" i="2"/>
  <c r="Y1429" i="2"/>
  <c r="Z1429" i="2" s="1"/>
  <c r="X1429" i="2"/>
  <c r="V1429" i="2"/>
  <c r="T1429" i="2"/>
  <c r="Q1429" i="2"/>
  <c r="R1429" i="2" s="1"/>
  <c r="O1429" i="2"/>
  <c r="P1429" i="2" s="1"/>
  <c r="J1429" i="2"/>
  <c r="Y1428" i="2"/>
  <c r="X1428" i="2"/>
  <c r="V1428" i="2"/>
  <c r="T1428" i="2"/>
  <c r="Q1428" i="2"/>
  <c r="R1428" i="2" s="1"/>
  <c r="O1428" i="2"/>
  <c r="P1428" i="2" s="1"/>
  <c r="J1428" i="2"/>
  <c r="Y1427" i="2"/>
  <c r="X1427" i="2"/>
  <c r="V1427" i="2"/>
  <c r="T1427" i="2"/>
  <c r="Q1427" i="2"/>
  <c r="R1427" i="2" s="1"/>
  <c r="O1427" i="2"/>
  <c r="P1427" i="2" s="1"/>
  <c r="J1427" i="2"/>
  <c r="Y1426" i="2"/>
  <c r="Z1426" i="2" s="1"/>
  <c r="X1426" i="2"/>
  <c r="V1426" i="2"/>
  <c r="T1426" i="2"/>
  <c r="Q1426" i="2"/>
  <c r="R1426" i="2" s="1"/>
  <c r="O1426" i="2"/>
  <c r="P1426" i="2" s="1"/>
  <c r="J1426" i="2"/>
  <c r="Y1425" i="2"/>
  <c r="X1425" i="2"/>
  <c r="V1425" i="2"/>
  <c r="T1425" i="2"/>
  <c r="Q1425" i="2"/>
  <c r="R1425" i="2" s="1"/>
  <c r="O1425" i="2"/>
  <c r="P1425" i="2" s="1"/>
  <c r="J1425" i="2"/>
  <c r="Y1424" i="2"/>
  <c r="X1424" i="2"/>
  <c r="V1424" i="2"/>
  <c r="T1424" i="2"/>
  <c r="Q1424" i="2"/>
  <c r="R1424" i="2" s="1"/>
  <c r="O1424" i="2"/>
  <c r="P1424" i="2" s="1"/>
  <c r="J1424" i="2"/>
  <c r="Y1423" i="2"/>
  <c r="Z1423" i="2" s="1"/>
  <c r="X1423" i="2"/>
  <c r="V1423" i="2"/>
  <c r="T1423" i="2"/>
  <c r="Q1423" i="2"/>
  <c r="R1423" i="2" s="1"/>
  <c r="O1423" i="2"/>
  <c r="P1423" i="2" s="1"/>
  <c r="J1423" i="2"/>
  <c r="Y1422" i="2"/>
  <c r="X1422" i="2"/>
  <c r="V1422" i="2"/>
  <c r="T1422" i="2"/>
  <c r="Q1422" i="2"/>
  <c r="R1422" i="2" s="1"/>
  <c r="O1422" i="2"/>
  <c r="P1422" i="2" s="1"/>
  <c r="J1422" i="2"/>
  <c r="Y1421" i="2"/>
  <c r="X1421" i="2"/>
  <c r="V1421" i="2"/>
  <c r="T1421" i="2"/>
  <c r="Q1421" i="2"/>
  <c r="R1421" i="2" s="1"/>
  <c r="O1421" i="2"/>
  <c r="P1421" i="2" s="1"/>
  <c r="J1421" i="2"/>
  <c r="Y1420" i="2"/>
  <c r="Z1420" i="2" s="1"/>
  <c r="X1420" i="2"/>
  <c r="V1420" i="2"/>
  <c r="T1420" i="2"/>
  <c r="Q1420" i="2"/>
  <c r="R1420" i="2" s="1"/>
  <c r="O1420" i="2"/>
  <c r="P1420" i="2" s="1"/>
  <c r="J1420" i="2"/>
  <c r="Y1419" i="2"/>
  <c r="X1419" i="2"/>
  <c r="V1419" i="2"/>
  <c r="T1419" i="2"/>
  <c r="Q1419" i="2"/>
  <c r="R1419" i="2" s="1"/>
  <c r="O1419" i="2"/>
  <c r="P1419" i="2" s="1"/>
  <c r="J1419" i="2"/>
  <c r="Y1418" i="2"/>
  <c r="X1418" i="2"/>
  <c r="V1418" i="2"/>
  <c r="T1418" i="2"/>
  <c r="Q1418" i="2"/>
  <c r="R1418" i="2" s="1"/>
  <c r="O1418" i="2"/>
  <c r="P1418" i="2" s="1"/>
  <c r="J1418" i="2"/>
  <c r="Y1417" i="2"/>
  <c r="Z1417" i="2" s="1"/>
  <c r="X1417" i="2"/>
  <c r="V1417" i="2"/>
  <c r="T1417" i="2"/>
  <c r="Q1417" i="2"/>
  <c r="R1417" i="2" s="1"/>
  <c r="O1417" i="2"/>
  <c r="P1417" i="2" s="1"/>
  <c r="J1417" i="2"/>
  <c r="Y1416" i="2"/>
  <c r="X1416" i="2"/>
  <c r="V1416" i="2"/>
  <c r="T1416" i="2"/>
  <c r="Q1416" i="2"/>
  <c r="R1416" i="2" s="1"/>
  <c r="O1416" i="2"/>
  <c r="P1416" i="2" s="1"/>
  <c r="J1416" i="2"/>
  <c r="Y1415" i="2"/>
  <c r="X1415" i="2"/>
  <c r="V1415" i="2"/>
  <c r="T1415" i="2"/>
  <c r="Q1415" i="2"/>
  <c r="R1415" i="2" s="1"/>
  <c r="O1415" i="2"/>
  <c r="P1415" i="2" s="1"/>
  <c r="J1415" i="2"/>
  <c r="Y1414" i="2"/>
  <c r="Z1414" i="2" s="1"/>
  <c r="X1414" i="2"/>
  <c r="V1414" i="2"/>
  <c r="T1414" i="2"/>
  <c r="Q1414" i="2"/>
  <c r="R1414" i="2" s="1"/>
  <c r="O1414" i="2"/>
  <c r="P1414" i="2" s="1"/>
  <c r="J1414" i="2"/>
  <c r="Y1413" i="2"/>
  <c r="X1413" i="2"/>
  <c r="V1413" i="2"/>
  <c r="T1413" i="2"/>
  <c r="Q1413" i="2"/>
  <c r="R1413" i="2" s="1"/>
  <c r="O1413" i="2"/>
  <c r="P1413" i="2" s="1"/>
  <c r="J1413" i="2"/>
  <c r="Y1412" i="2"/>
  <c r="X1412" i="2"/>
  <c r="V1412" i="2"/>
  <c r="T1412" i="2"/>
  <c r="Q1412" i="2"/>
  <c r="R1412" i="2" s="1"/>
  <c r="O1412" i="2"/>
  <c r="P1412" i="2" s="1"/>
  <c r="J1412" i="2"/>
  <c r="Y1411" i="2"/>
  <c r="X1411" i="2"/>
  <c r="V1411" i="2"/>
  <c r="T1411" i="2"/>
  <c r="Q1411" i="2"/>
  <c r="R1411" i="2" s="1"/>
  <c r="O1411" i="2"/>
  <c r="P1411" i="2" s="1"/>
  <c r="J1411" i="2"/>
  <c r="Y1410" i="2"/>
  <c r="X1410" i="2"/>
  <c r="V1410" i="2"/>
  <c r="T1410" i="2"/>
  <c r="Q1410" i="2"/>
  <c r="R1410" i="2" s="1"/>
  <c r="O1410" i="2"/>
  <c r="P1410" i="2" s="1"/>
  <c r="J1410" i="2"/>
  <c r="Y1409" i="2"/>
  <c r="X1409" i="2"/>
  <c r="V1409" i="2"/>
  <c r="T1409" i="2"/>
  <c r="Q1409" i="2"/>
  <c r="R1409" i="2" s="1"/>
  <c r="O1409" i="2"/>
  <c r="P1409" i="2" s="1"/>
  <c r="J1409" i="2"/>
  <c r="Y1408" i="2"/>
  <c r="Z1408" i="2" s="1"/>
  <c r="X1408" i="2"/>
  <c r="V1408" i="2"/>
  <c r="T1408" i="2"/>
  <c r="Q1408" i="2"/>
  <c r="R1408" i="2" s="1"/>
  <c r="O1408" i="2"/>
  <c r="P1408" i="2" s="1"/>
  <c r="J1408" i="2"/>
  <c r="Y1407" i="2"/>
  <c r="X1407" i="2"/>
  <c r="V1407" i="2"/>
  <c r="T1407" i="2"/>
  <c r="Q1407" i="2"/>
  <c r="R1407" i="2" s="1"/>
  <c r="O1407" i="2"/>
  <c r="P1407" i="2" s="1"/>
  <c r="J1407" i="2"/>
  <c r="Y1406" i="2"/>
  <c r="X1406" i="2"/>
  <c r="V1406" i="2"/>
  <c r="T1406" i="2"/>
  <c r="Q1406" i="2"/>
  <c r="R1406" i="2" s="1"/>
  <c r="O1406" i="2"/>
  <c r="P1406" i="2" s="1"/>
  <c r="J1406" i="2"/>
  <c r="Y1405" i="2"/>
  <c r="Z1405" i="2" s="1"/>
  <c r="X1405" i="2"/>
  <c r="V1405" i="2"/>
  <c r="T1405" i="2"/>
  <c r="Q1405" i="2"/>
  <c r="R1405" i="2" s="1"/>
  <c r="O1405" i="2"/>
  <c r="P1405" i="2" s="1"/>
  <c r="J1405" i="2"/>
  <c r="Y1404" i="2"/>
  <c r="X1404" i="2"/>
  <c r="V1404" i="2"/>
  <c r="T1404" i="2"/>
  <c r="Q1404" i="2"/>
  <c r="R1404" i="2" s="1"/>
  <c r="O1404" i="2"/>
  <c r="P1404" i="2" s="1"/>
  <c r="J1404" i="2"/>
  <c r="Y1403" i="2"/>
  <c r="X1403" i="2"/>
  <c r="V1403" i="2"/>
  <c r="T1403" i="2"/>
  <c r="Q1403" i="2"/>
  <c r="R1403" i="2" s="1"/>
  <c r="O1403" i="2"/>
  <c r="P1403" i="2" s="1"/>
  <c r="J1403" i="2"/>
  <c r="Y1402" i="2"/>
  <c r="Z1402" i="2" s="1"/>
  <c r="X1402" i="2"/>
  <c r="V1402" i="2"/>
  <c r="T1402" i="2"/>
  <c r="Q1402" i="2"/>
  <c r="R1402" i="2" s="1"/>
  <c r="O1402" i="2"/>
  <c r="P1402" i="2" s="1"/>
  <c r="J1402" i="2"/>
  <c r="Y1401" i="2"/>
  <c r="X1401" i="2"/>
  <c r="V1401" i="2"/>
  <c r="T1401" i="2"/>
  <c r="Q1401" i="2"/>
  <c r="R1401" i="2" s="1"/>
  <c r="O1401" i="2"/>
  <c r="P1401" i="2" s="1"/>
  <c r="J1401" i="2"/>
  <c r="Y1400" i="2"/>
  <c r="X1400" i="2"/>
  <c r="V1400" i="2"/>
  <c r="T1400" i="2"/>
  <c r="Q1400" i="2"/>
  <c r="R1400" i="2" s="1"/>
  <c r="O1400" i="2"/>
  <c r="P1400" i="2" s="1"/>
  <c r="J1400" i="2"/>
  <c r="Y1399" i="2"/>
  <c r="Z1399" i="2" s="1"/>
  <c r="X1399" i="2"/>
  <c r="V1399" i="2"/>
  <c r="T1399" i="2"/>
  <c r="Q1399" i="2"/>
  <c r="R1399" i="2" s="1"/>
  <c r="O1399" i="2"/>
  <c r="P1399" i="2" s="1"/>
  <c r="J1399" i="2"/>
  <c r="Y1398" i="2"/>
  <c r="X1398" i="2"/>
  <c r="V1398" i="2"/>
  <c r="T1398" i="2"/>
  <c r="Q1398" i="2"/>
  <c r="R1398" i="2" s="1"/>
  <c r="O1398" i="2"/>
  <c r="P1398" i="2" s="1"/>
  <c r="J1398" i="2"/>
  <c r="Y1397" i="2"/>
  <c r="X1397" i="2"/>
  <c r="V1397" i="2"/>
  <c r="T1397" i="2"/>
  <c r="Q1397" i="2"/>
  <c r="R1397" i="2" s="1"/>
  <c r="O1397" i="2"/>
  <c r="P1397" i="2" s="1"/>
  <c r="J1397" i="2"/>
  <c r="Y1396" i="2"/>
  <c r="X1396" i="2"/>
  <c r="V1396" i="2"/>
  <c r="T1396" i="2"/>
  <c r="Q1396" i="2"/>
  <c r="R1396" i="2" s="1"/>
  <c r="O1396" i="2"/>
  <c r="P1396" i="2" s="1"/>
  <c r="J1396" i="2"/>
  <c r="Y1395" i="2"/>
  <c r="X1395" i="2"/>
  <c r="V1395" i="2"/>
  <c r="T1395" i="2"/>
  <c r="Q1395" i="2"/>
  <c r="R1395" i="2" s="1"/>
  <c r="O1395" i="2"/>
  <c r="P1395" i="2" s="1"/>
  <c r="J1395" i="2"/>
  <c r="Y1394" i="2"/>
  <c r="X1394" i="2"/>
  <c r="V1394" i="2"/>
  <c r="T1394" i="2"/>
  <c r="Q1394" i="2"/>
  <c r="R1394" i="2" s="1"/>
  <c r="O1394" i="2"/>
  <c r="P1394" i="2" s="1"/>
  <c r="J1394" i="2"/>
  <c r="Y1393" i="2"/>
  <c r="Z1393" i="2" s="1"/>
  <c r="X1393" i="2"/>
  <c r="V1393" i="2"/>
  <c r="T1393" i="2"/>
  <c r="Q1393" i="2"/>
  <c r="R1393" i="2" s="1"/>
  <c r="O1393" i="2"/>
  <c r="P1393" i="2" s="1"/>
  <c r="J1393" i="2"/>
  <c r="Y1392" i="2"/>
  <c r="X1392" i="2"/>
  <c r="V1392" i="2"/>
  <c r="T1392" i="2"/>
  <c r="Q1392" i="2"/>
  <c r="R1392" i="2" s="1"/>
  <c r="O1392" i="2"/>
  <c r="P1392" i="2" s="1"/>
  <c r="J1392" i="2"/>
  <c r="Y1391" i="2"/>
  <c r="X1391" i="2"/>
  <c r="V1391" i="2"/>
  <c r="T1391" i="2"/>
  <c r="Q1391" i="2"/>
  <c r="R1391" i="2" s="1"/>
  <c r="O1391" i="2"/>
  <c r="P1391" i="2" s="1"/>
  <c r="J1391" i="2"/>
  <c r="Y1390" i="2"/>
  <c r="X1390" i="2"/>
  <c r="V1390" i="2"/>
  <c r="T1390" i="2"/>
  <c r="Q1390" i="2"/>
  <c r="R1390" i="2" s="1"/>
  <c r="O1390" i="2"/>
  <c r="P1390" i="2" s="1"/>
  <c r="J1390" i="2"/>
  <c r="Y1389" i="2"/>
  <c r="X1389" i="2"/>
  <c r="V1389" i="2"/>
  <c r="T1389" i="2"/>
  <c r="Q1389" i="2"/>
  <c r="R1389" i="2" s="1"/>
  <c r="O1389" i="2"/>
  <c r="P1389" i="2" s="1"/>
  <c r="J1389" i="2"/>
  <c r="Y1388" i="2"/>
  <c r="X1388" i="2"/>
  <c r="V1388" i="2"/>
  <c r="T1388" i="2"/>
  <c r="Q1388" i="2"/>
  <c r="R1388" i="2" s="1"/>
  <c r="O1388" i="2"/>
  <c r="P1388" i="2" s="1"/>
  <c r="J1388" i="2"/>
  <c r="Y1387" i="2"/>
  <c r="Z1387" i="2" s="1"/>
  <c r="X1387" i="2"/>
  <c r="V1387" i="2"/>
  <c r="T1387" i="2"/>
  <c r="Q1387" i="2"/>
  <c r="R1387" i="2" s="1"/>
  <c r="O1387" i="2"/>
  <c r="P1387" i="2" s="1"/>
  <c r="J1387" i="2"/>
  <c r="Y1386" i="2"/>
  <c r="X1386" i="2"/>
  <c r="V1386" i="2"/>
  <c r="T1386" i="2"/>
  <c r="Q1386" i="2"/>
  <c r="R1386" i="2" s="1"/>
  <c r="O1386" i="2"/>
  <c r="P1386" i="2" s="1"/>
  <c r="J1386" i="2"/>
  <c r="Y1385" i="2"/>
  <c r="X1385" i="2"/>
  <c r="V1385" i="2"/>
  <c r="T1385" i="2"/>
  <c r="Q1385" i="2"/>
  <c r="R1385" i="2" s="1"/>
  <c r="O1385" i="2"/>
  <c r="P1385" i="2" s="1"/>
  <c r="J1385" i="2"/>
  <c r="Y1384" i="2"/>
  <c r="Z1384" i="2" s="1"/>
  <c r="X1384" i="2"/>
  <c r="V1384" i="2"/>
  <c r="T1384" i="2"/>
  <c r="Q1384" i="2"/>
  <c r="R1384" i="2" s="1"/>
  <c r="O1384" i="2"/>
  <c r="P1384" i="2" s="1"/>
  <c r="J1384" i="2"/>
  <c r="Y1383" i="2"/>
  <c r="X1383" i="2"/>
  <c r="V1383" i="2"/>
  <c r="T1383" i="2"/>
  <c r="Q1383" i="2"/>
  <c r="R1383" i="2" s="1"/>
  <c r="O1383" i="2"/>
  <c r="P1383" i="2" s="1"/>
  <c r="J1383" i="2"/>
  <c r="Y1382" i="2"/>
  <c r="X1382" i="2"/>
  <c r="V1382" i="2"/>
  <c r="T1382" i="2"/>
  <c r="Q1382" i="2"/>
  <c r="R1382" i="2" s="1"/>
  <c r="O1382" i="2"/>
  <c r="P1382" i="2" s="1"/>
  <c r="J1382" i="2"/>
  <c r="Y1381" i="2"/>
  <c r="X1381" i="2"/>
  <c r="V1381" i="2"/>
  <c r="T1381" i="2"/>
  <c r="Q1381" i="2"/>
  <c r="R1381" i="2" s="1"/>
  <c r="O1381" i="2"/>
  <c r="P1381" i="2" s="1"/>
  <c r="J1381" i="2"/>
  <c r="Y1380" i="2"/>
  <c r="X1380" i="2"/>
  <c r="V1380" i="2"/>
  <c r="T1380" i="2"/>
  <c r="Q1380" i="2"/>
  <c r="R1380" i="2" s="1"/>
  <c r="O1380" i="2"/>
  <c r="P1380" i="2" s="1"/>
  <c r="J1380" i="2"/>
  <c r="Y1379" i="2"/>
  <c r="X1379" i="2"/>
  <c r="V1379" i="2"/>
  <c r="T1379" i="2"/>
  <c r="Q1379" i="2"/>
  <c r="R1379" i="2" s="1"/>
  <c r="O1379" i="2"/>
  <c r="P1379" i="2" s="1"/>
  <c r="J1379" i="2"/>
  <c r="Y1378" i="2"/>
  <c r="Z1378" i="2" s="1"/>
  <c r="X1378" i="2"/>
  <c r="V1378" i="2"/>
  <c r="T1378" i="2"/>
  <c r="Q1378" i="2"/>
  <c r="R1378" i="2" s="1"/>
  <c r="O1378" i="2"/>
  <c r="P1378" i="2" s="1"/>
  <c r="J1378" i="2"/>
  <c r="Y1377" i="2"/>
  <c r="X1377" i="2"/>
  <c r="V1377" i="2"/>
  <c r="T1377" i="2"/>
  <c r="Q1377" i="2"/>
  <c r="R1377" i="2" s="1"/>
  <c r="O1377" i="2"/>
  <c r="P1377" i="2" s="1"/>
  <c r="J1377" i="2"/>
  <c r="Y1376" i="2"/>
  <c r="X1376" i="2"/>
  <c r="V1376" i="2"/>
  <c r="T1376" i="2"/>
  <c r="Q1376" i="2"/>
  <c r="R1376" i="2" s="1"/>
  <c r="O1376" i="2"/>
  <c r="P1376" i="2" s="1"/>
  <c r="J1376" i="2"/>
  <c r="Y1375" i="2"/>
  <c r="Z1375" i="2" s="1"/>
  <c r="X1375" i="2"/>
  <c r="V1375" i="2"/>
  <c r="T1375" i="2"/>
  <c r="Q1375" i="2"/>
  <c r="R1375" i="2" s="1"/>
  <c r="O1375" i="2"/>
  <c r="P1375" i="2" s="1"/>
  <c r="J1375" i="2"/>
  <c r="Y1374" i="2"/>
  <c r="X1374" i="2"/>
  <c r="V1374" i="2"/>
  <c r="T1374" i="2"/>
  <c r="Q1374" i="2"/>
  <c r="R1374" i="2" s="1"/>
  <c r="O1374" i="2"/>
  <c r="P1374" i="2" s="1"/>
  <c r="J1374" i="2"/>
  <c r="Y1373" i="2"/>
  <c r="X1373" i="2"/>
  <c r="V1373" i="2"/>
  <c r="T1373" i="2"/>
  <c r="Q1373" i="2"/>
  <c r="R1373" i="2" s="1"/>
  <c r="O1373" i="2"/>
  <c r="P1373" i="2" s="1"/>
  <c r="J1373" i="2"/>
  <c r="Y1372" i="2"/>
  <c r="Z1372" i="2" s="1"/>
  <c r="X1372" i="2"/>
  <c r="V1372" i="2"/>
  <c r="T1372" i="2"/>
  <c r="Q1372" i="2"/>
  <c r="R1372" i="2" s="1"/>
  <c r="O1372" i="2"/>
  <c r="P1372" i="2" s="1"/>
  <c r="J1372" i="2"/>
  <c r="Y1371" i="2"/>
  <c r="X1371" i="2"/>
  <c r="V1371" i="2"/>
  <c r="T1371" i="2"/>
  <c r="Q1371" i="2"/>
  <c r="R1371" i="2" s="1"/>
  <c r="O1371" i="2"/>
  <c r="P1371" i="2" s="1"/>
  <c r="J1371" i="2"/>
  <c r="Y1370" i="2"/>
  <c r="X1370" i="2"/>
  <c r="V1370" i="2"/>
  <c r="T1370" i="2"/>
  <c r="Q1370" i="2"/>
  <c r="R1370" i="2" s="1"/>
  <c r="O1370" i="2"/>
  <c r="P1370" i="2" s="1"/>
  <c r="J1370" i="2"/>
  <c r="Y1369" i="2"/>
  <c r="Z1369" i="2" s="1"/>
  <c r="X1369" i="2"/>
  <c r="V1369" i="2"/>
  <c r="T1369" i="2"/>
  <c r="Q1369" i="2"/>
  <c r="R1369" i="2" s="1"/>
  <c r="O1369" i="2"/>
  <c r="P1369" i="2" s="1"/>
  <c r="J1369" i="2"/>
  <c r="Y1368" i="2"/>
  <c r="X1368" i="2"/>
  <c r="V1368" i="2"/>
  <c r="T1368" i="2"/>
  <c r="Q1368" i="2"/>
  <c r="R1368" i="2" s="1"/>
  <c r="O1368" i="2"/>
  <c r="P1368" i="2" s="1"/>
  <c r="J1368" i="2"/>
  <c r="Y1367" i="2"/>
  <c r="X1367" i="2"/>
  <c r="V1367" i="2"/>
  <c r="T1367" i="2"/>
  <c r="Q1367" i="2"/>
  <c r="R1367" i="2" s="1"/>
  <c r="O1367" i="2"/>
  <c r="P1367" i="2" s="1"/>
  <c r="J1367" i="2"/>
  <c r="Y1366" i="2"/>
  <c r="Z1366" i="2" s="1"/>
  <c r="X1366" i="2"/>
  <c r="V1366" i="2"/>
  <c r="T1366" i="2"/>
  <c r="Q1366" i="2"/>
  <c r="R1366" i="2" s="1"/>
  <c r="O1366" i="2"/>
  <c r="P1366" i="2" s="1"/>
  <c r="J1366" i="2"/>
  <c r="Y1365" i="2"/>
  <c r="X1365" i="2"/>
  <c r="V1365" i="2"/>
  <c r="T1365" i="2"/>
  <c r="Q1365" i="2"/>
  <c r="R1365" i="2" s="1"/>
  <c r="O1365" i="2"/>
  <c r="P1365" i="2" s="1"/>
  <c r="J1365" i="2"/>
  <c r="Y1364" i="2"/>
  <c r="X1364" i="2"/>
  <c r="V1364" i="2"/>
  <c r="T1364" i="2"/>
  <c r="Q1364" i="2"/>
  <c r="R1364" i="2" s="1"/>
  <c r="O1364" i="2"/>
  <c r="P1364" i="2" s="1"/>
  <c r="J1364" i="2"/>
  <c r="Y1363" i="2"/>
  <c r="Z1363" i="2" s="1"/>
  <c r="X1363" i="2"/>
  <c r="V1363" i="2"/>
  <c r="T1363" i="2"/>
  <c r="Q1363" i="2"/>
  <c r="R1363" i="2" s="1"/>
  <c r="O1363" i="2"/>
  <c r="P1363" i="2" s="1"/>
  <c r="J1363" i="2"/>
  <c r="Y1362" i="2"/>
  <c r="X1362" i="2"/>
  <c r="V1362" i="2"/>
  <c r="T1362" i="2"/>
  <c r="Q1362" i="2"/>
  <c r="R1362" i="2" s="1"/>
  <c r="O1362" i="2"/>
  <c r="P1362" i="2" s="1"/>
  <c r="J1362" i="2"/>
  <c r="Y1361" i="2"/>
  <c r="X1361" i="2"/>
  <c r="V1361" i="2"/>
  <c r="T1361" i="2"/>
  <c r="Q1361" i="2"/>
  <c r="R1361" i="2" s="1"/>
  <c r="O1361" i="2"/>
  <c r="P1361" i="2" s="1"/>
  <c r="J1361" i="2"/>
  <c r="Y1360" i="2"/>
  <c r="Z1360" i="2" s="1"/>
  <c r="X1360" i="2"/>
  <c r="V1360" i="2"/>
  <c r="T1360" i="2"/>
  <c r="Q1360" i="2"/>
  <c r="R1360" i="2" s="1"/>
  <c r="O1360" i="2"/>
  <c r="P1360" i="2" s="1"/>
  <c r="J1360" i="2"/>
  <c r="Y1359" i="2"/>
  <c r="X1359" i="2"/>
  <c r="V1359" i="2"/>
  <c r="T1359" i="2"/>
  <c r="Q1359" i="2"/>
  <c r="R1359" i="2" s="1"/>
  <c r="O1359" i="2"/>
  <c r="P1359" i="2" s="1"/>
  <c r="J1359" i="2"/>
  <c r="Y1358" i="2"/>
  <c r="X1358" i="2"/>
  <c r="V1358" i="2"/>
  <c r="T1358" i="2"/>
  <c r="Q1358" i="2"/>
  <c r="R1358" i="2" s="1"/>
  <c r="O1358" i="2"/>
  <c r="P1358" i="2" s="1"/>
  <c r="J1358" i="2"/>
  <c r="Y1357" i="2"/>
  <c r="Z1357" i="2" s="1"/>
  <c r="X1357" i="2"/>
  <c r="V1357" i="2"/>
  <c r="T1357" i="2"/>
  <c r="Q1357" i="2"/>
  <c r="R1357" i="2" s="1"/>
  <c r="O1357" i="2"/>
  <c r="P1357" i="2" s="1"/>
  <c r="J1357" i="2"/>
  <c r="Y1356" i="2"/>
  <c r="X1356" i="2"/>
  <c r="V1356" i="2"/>
  <c r="T1356" i="2"/>
  <c r="Q1356" i="2"/>
  <c r="R1356" i="2" s="1"/>
  <c r="O1356" i="2"/>
  <c r="P1356" i="2" s="1"/>
  <c r="J1356" i="2"/>
  <c r="Y1355" i="2"/>
  <c r="X1355" i="2"/>
  <c r="V1355" i="2"/>
  <c r="T1355" i="2"/>
  <c r="Q1355" i="2"/>
  <c r="R1355" i="2" s="1"/>
  <c r="O1355" i="2"/>
  <c r="P1355" i="2" s="1"/>
  <c r="J1355" i="2"/>
  <c r="Y1354" i="2"/>
  <c r="Z1354" i="2" s="1"/>
  <c r="X1354" i="2"/>
  <c r="V1354" i="2"/>
  <c r="T1354" i="2"/>
  <c r="Q1354" i="2"/>
  <c r="R1354" i="2" s="1"/>
  <c r="O1354" i="2"/>
  <c r="P1354" i="2" s="1"/>
  <c r="J1354" i="2"/>
  <c r="Y1353" i="2"/>
  <c r="X1353" i="2"/>
  <c r="V1353" i="2"/>
  <c r="T1353" i="2"/>
  <c r="Q1353" i="2"/>
  <c r="R1353" i="2" s="1"/>
  <c r="O1353" i="2"/>
  <c r="P1353" i="2" s="1"/>
  <c r="J1353" i="2"/>
  <c r="Y1352" i="2"/>
  <c r="X1352" i="2"/>
  <c r="V1352" i="2"/>
  <c r="T1352" i="2"/>
  <c r="Q1352" i="2"/>
  <c r="R1352" i="2" s="1"/>
  <c r="O1352" i="2"/>
  <c r="P1352" i="2" s="1"/>
  <c r="J1352" i="2"/>
  <c r="Y1351" i="2"/>
  <c r="Z1351" i="2" s="1"/>
  <c r="X1351" i="2"/>
  <c r="V1351" i="2"/>
  <c r="T1351" i="2"/>
  <c r="Q1351" i="2"/>
  <c r="R1351" i="2" s="1"/>
  <c r="O1351" i="2"/>
  <c r="P1351" i="2" s="1"/>
  <c r="J1351" i="2"/>
  <c r="Y1350" i="2"/>
  <c r="X1350" i="2"/>
  <c r="V1350" i="2"/>
  <c r="T1350" i="2"/>
  <c r="Q1350" i="2"/>
  <c r="R1350" i="2" s="1"/>
  <c r="O1350" i="2"/>
  <c r="P1350" i="2" s="1"/>
  <c r="J1350" i="2"/>
  <c r="Y1349" i="2"/>
  <c r="X1349" i="2"/>
  <c r="V1349" i="2"/>
  <c r="T1349" i="2"/>
  <c r="Q1349" i="2"/>
  <c r="R1349" i="2" s="1"/>
  <c r="O1349" i="2"/>
  <c r="P1349" i="2" s="1"/>
  <c r="J1349" i="2"/>
  <c r="Y1348" i="2"/>
  <c r="Z1348" i="2" s="1"/>
  <c r="X1348" i="2"/>
  <c r="V1348" i="2"/>
  <c r="T1348" i="2"/>
  <c r="Q1348" i="2"/>
  <c r="R1348" i="2" s="1"/>
  <c r="O1348" i="2"/>
  <c r="P1348" i="2" s="1"/>
  <c r="J1348" i="2"/>
  <c r="Y1347" i="2"/>
  <c r="X1347" i="2"/>
  <c r="V1347" i="2"/>
  <c r="T1347" i="2"/>
  <c r="Q1347" i="2"/>
  <c r="R1347" i="2" s="1"/>
  <c r="O1347" i="2"/>
  <c r="P1347" i="2" s="1"/>
  <c r="J1347" i="2"/>
  <c r="Y1346" i="2"/>
  <c r="X1346" i="2"/>
  <c r="V1346" i="2"/>
  <c r="T1346" i="2"/>
  <c r="Q1346" i="2"/>
  <c r="R1346" i="2" s="1"/>
  <c r="O1346" i="2"/>
  <c r="P1346" i="2" s="1"/>
  <c r="J1346" i="2"/>
  <c r="Y1345" i="2"/>
  <c r="Z1345" i="2" s="1"/>
  <c r="X1345" i="2"/>
  <c r="V1345" i="2"/>
  <c r="T1345" i="2"/>
  <c r="Q1345" i="2"/>
  <c r="R1345" i="2" s="1"/>
  <c r="O1345" i="2"/>
  <c r="P1345" i="2" s="1"/>
  <c r="J1345" i="2"/>
  <c r="Y1344" i="2"/>
  <c r="X1344" i="2"/>
  <c r="V1344" i="2"/>
  <c r="T1344" i="2"/>
  <c r="Q1344" i="2"/>
  <c r="R1344" i="2" s="1"/>
  <c r="O1344" i="2"/>
  <c r="P1344" i="2" s="1"/>
  <c r="J1344" i="2"/>
  <c r="Y1343" i="2"/>
  <c r="X1343" i="2"/>
  <c r="V1343" i="2"/>
  <c r="T1343" i="2"/>
  <c r="Q1343" i="2"/>
  <c r="R1343" i="2" s="1"/>
  <c r="O1343" i="2"/>
  <c r="P1343" i="2" s="1"/>
  <c r="J1343" i="2"/>
  <c r="Y1342" i="2"/>
  <c r="Z1342" i="2" s="1"/>
  <c r="X1342" i="2"/>
  <c r="V1342" i="2"/>
  <c r="T1342" i="2"/>
  <c r="Q1342" i="2"/>
  <c r="R1342" i="2" s="1"/>
  <c r="O1342" i="2"/>
  <c r="P1342" i="2" s="1"/>
  <c r="J1342" i="2"/>
  <c r="Y1341" i="2"/>
  <c r="X1341" i="2"/>
  <c r="V1341" i="2"/>
  <c r="T1341" i="2"/>
  <c r="Q1341" i="2"/>
  <c r="R1341" i="2" s="1"/>
  <c r="O1341" i="2"/>
  <c r="P1341" i="2" s="1"/>
  <c r="J1341" i="2"/>
  <c r="Y1340" i="2"/>
  <c r="X1340" i="2"/>
  <c r="V1340" i="2"/>
  <c r="T1340" i="2"/>
  <c r="Q1340" i="2"/>
  <c r="R1340" i="2" s="1"/>
  <c r="O1340" i="2"/>
  <c r="P1340" i="2" s="1"/>
  <c r="J1340" i="2"/>
  <c r="Y1339" i="2"/>
  <c r="Z1339" i="2" s="1"/>
  <c r="X1339" i="2"/>
  <c r="V1339" i="2"/>
  <c r="T1339" i="2"/>
  <c r="Q1339" i="2"/>
  <c r="R1339" i="2" s="1"/>
  <c r="O1339" i="2"/>
  <c r="P1339" i="2" s="1"/>
  <c r="J1339" i="2"/>
  <c r="Y1338" i="2"/>
  <c r="X1338" i="2"/>
  <c r="V1338" i="2"/>
  <c r="T1338" i="2"/>
  <c r="Q1338" i="2"/>
  <c r="R1338" i="2" s="1"/>
  <c r="O1338" i="2"/>
  <c r="P1338" i="2" s="1"/>
  <c r="J1338" i="2"/>
  <c r="Y1337" i="2"/>
  <c r="X1337" i="2"/>
  <c r="V1337" i="2"/>
  <c r="T1337" i="2"/>
  <c r="Q1337" i="2"/>
  <c r="R1337" i="2" s="1"/>
  <c r="O1337" i="2"/>
  <c r="P1337" i="2" s="1"/>
  <c r="J1337" i="2"/>
  <c r="Y1336" i="2"/>
  <c r="X1336" i="2"/>
  <c r="V1336" i="2"/>
  <c r="T1336" i="2"/>
  <c r="Q1336" i="2"/>
  <c r="R1336" i="2" s="1"/>
  <c r="O1336" i="2"/>
  <c r="P1336" i="2" s="1"/>
  <c r="J1336" i="2"/>
  <c r="Y1335" i="2"/>
  <c r="X1335" i="2"/>
  <c r="V1335" i="2"/>
  <c r="T1335" i="2"/>
  <c r="Q1335" i="2"/>
  <c r="R1335" i="2" s="1"/>
  <c r="O1335" i="2"/>
  <c r="P1335" i="2" s="1"/>
  <c r="J1335" i="2"/>
  <c r="Y1334" i="2"/>
  <c r="X1334" i="2"/>
  <c r="V1334" i="2"/>
  <c r="T1334" i="2"/>
  <c r="Q1334" i="2"/>
  <c r="R1334" i="2" s="1"/>
  <c r="O1334" i="2"/>
  <c r="P1334" i="2" s="1"/>
  <c r="J1334" i="2"/>
  <c r="Y1333" i="2"/>
  <c r="Z1333" i="2" s="1"/>
  <c r="X1333" i="2"/>
  <c r="V1333" i="2"/>
  <c r="T1333" i="2"/>
  <c r="Q1333" i="2"/>
  <c r="R1333" i="2" s="1"/>
  <c r="O1333" i="2"/>
  <c r="P1333" i="2" s="1"/>
  <c r="J1333" i="2"/>
  <c r="Y1332" i="2"/>
  <c r="X1332" i="2"/>
  <c r="V1332" i="2"/>
  <c r="T1332" i="2"/>
  <c r="Q1332" i="2"/>
  <c r="R1332" i="2" s="1"/>
  <c r="O1332" i="2"/>
  <c r="P1332" i="2" s="1"/>
  <c r="J1332" i="2"/>
  <c r="Y1331" i="2"/>
  <c r="X1331" i="2"/>
  <c r="V1331" i="2"/>
  <c r="T1331" i="2"/>
  <c r="Q1331" i="2"/>
  <c r="R1331" i="2" s="1"/>
  <c r="O1331" i="2"/>
  <c r="P1331" i="2" s="1"/>
  <c r="J1331" i="2"/>
  <c r="Y1330" i="2"/>
  <c r="X1330" i="2"/>
  <c r="V1330" i="2"/>
  <c r="T1330" i="2"/>
  <c r="Q1330" i="2"/>
  <c r="R1330" i="2" s="1"/>
  <c r="O1330" i="2"/>
  <c r="P1330" i="2" s="1"/>
  <c r="J1330" i="2"/>
  <c r="Y1329" i="2"/>
  <c r="X1329" i="2"/>
  <c r="V1329" i="2"/>
  <c r="T1329" i="2"/>
  <c r="Q1329" i="2"/>
  <c r="R1329" i="2" s="1"/>
  <c r="O1329" i="2"/>
  <c r="P1329" i="2" s="1"/>
  <c r="J1329" i="2"/>
  <c r="Y1328" i="2"/>
  <c r="X1328" i="2"/>
  <c r="V1328" i="2"/>
  <c r="T1328" i="2"/>
  <c r="Q1328" i="2"/>
  <c r="R1328" i="2" s="1"/>
  <c r="O1328" i="2"/>
  <c r="P1328" i="2" s="1"/>
  <c r="J1328" i="2"/>
  <c r="Y1327" i="2"/>
  <c r="X1327" i="2"/>
  <c r="V1327" i="2"/>
  <c r="T1327" i="2"/>
  <c r="Q1327" i="2"/>
  <c r="R1327" i="2" s="1"/>
  <c r="O1327" i="2"/>
  <c r="P1327" i="2" s="1"/>
  <c r="J1327" i="2"/>
  <c r="Y1326" i="2"/>
  <c r="X1326" i="2"/>
  <c r="V1326" i="2"/>
  <c r="T1326" i="2"/>
  <c r="Q1326" i="2"/>
  <c r="R1326" i="2" s="1"/>
  <c r="O1326" i="2"/>
  <c r="P1326" i="2" s="1"/>
  <c r="J1326" i="2"/>
  <c r="Y1325" i="2"/>
  <c r="X1325" i="2"/>
  <c r="V1325" i="2"/>
  <c r="T1325" i="2"/>
  <c r="Q1325" i="2"/>
  <c r="R1325" i="2" s="1"/>
  <c r="O1325" i="2"/>
  <c r="P1325" i="2" s="1"/>
  <c r="J1325" i="2"/>
  <c r="Y1324" i="2"/>
  <c r="Z1324" i="2" s="1"/>
  <c r="X1324" i="2"/>
  <c r="V1324" i="2"/>
  <c r="T1324" i="2"/>
  <c r="Q1324" i="2"/>
  <c r="R1324" i="2" s="1"/>
  <c r="O1324" i="2"/>
  <c r="P1324" i="2" s="1"/>
  <c r="J1324" i="2"/>
  <c r="Y1323" i="2"/>
  <c r="X1323" i="2"/>
  <c r="V1323" i="2"/>
  <c r="T1323" i="2"/>
  <c r="Q1323" i="2"/>
  <c r="R1323" i="2" s="1"/>
  <c r="O1323" i="2"/>
  <c r="P1323" i="2" s="1"/>
  <c r="J1323" i="2"/>
  <c r="Y1322" i="2"/>
  <c r="X1322" i="2"/>
  <c r="V1322" i="2"/>
  <c r="T1322" i="2"/>
  <c r="Q1322" i="2"/>
  <c r="R1322" i="2" s="1"/>
  <c r="O1322" i="2"/>
  <c r="P1322" i="2" s="1"/>
  <c r="J1322" i="2"/>
  <c r="Y1321" i="2"/>
  <c r="X1321" i="2"/>
  <c r="V1321" i="2"/>
  <c r="T1321" i="2"/>
  <c r="Q1321" i="2"/>
  <c r="R1321" i="2" s="1"/>
  <c r="O1321" i="2"/>
  <c r="P1321" i="2" s="1"/>
  <c r="J1321" i="2"/>
  <c r="Y1320" i="2"/>
  <c r="X1320" i="2"/>
  <c r="V1320" i="2"/>
  <c r="T1320" i="2"/>
  <c r="Q1320" i="2"/>
  <c r="R1320" i="2" s="1"/>
  <c r="O1320" i="2"/>
  <c r="P1320" i="2" s="1"/>
  <c r="J1320" i="2"/>
  <c r="Y1319" i="2"/>
  <c r="X1319" i="2"/>
  <c r="V1319" i="2"/>
  <c r="T1319" i="2"/>
  <c r="Q1319" i="2"/>
  <c r="R1319" i="2" s="1"/>
  <c r="O1319" i="2"/>
  <c r="P1319" i="2" s="1"/>
  <c r="J1319" i="2"/>
  <c r="Y1318" i="2"/>
  <c r="Z1318" i="2" s="1"/>
  <c r="X1318" i="2"/>
  <c r="V1318" i="2"/>
  <c r="T1318" i="2"/>
  <c r="Q1318" i="2"/>
  <c r="R1318" i="2" s="1"/>
  <c r="O1318" i="2"/>
  <c r="P1318" i="2" s="1"/>
  <c r="J1318" i="2"/>
  <c r="Y1317" i="2"/>
  <c r="X1317" i="2"/>
  <c r="V1317" i="2"/>
  <c r="T1317" i="2"/>
  <c r="Q1317" i="2"/>
  <c r="R1317" i="2" s="1"/>
  <c r="O1317" i="2"/>
  <c r="P1317" i="2" s="1"/>
  <c r="J1317" i="2"/>
  <c r="Y1316" i="2"/>
  <c r="X1316" i="2"/>
  <c r="V1316" i="2"/>
  <c r="T1316" i="2"/>
  <c r="Q1316" i="2"/>
  <c r="R1316" i="2" s="1"/>
  <c r="O1316" i="2"/>
  <c r="P1316" i="2" s="1"/>
  <c r="J1316" i="2"/>
  <c r="Y1315" i="2"/>
  <c r="Z1315" i="2" s="1"/>
  <c r="X1315" i="2"/>
  <c r="V1315" i="2"/>
  <c r="T1315" i="2"/>
  <c r="Q1315" i="2"/>
  <c r="R1315" i="2" s="1"/>
  <c r="O1315" i="2"/>
  <c r="P1315" i="2" s="1"/>
  <c r="J1315" i="2"/>
  <c r="Y1314" i="2"/>
  <c r="X1314" i="2"/>
  <c r="V1314" i="2"/>
  <c r="T1314" i="2"/>
  <c r="Q1314" i="2"/>
  <c r="R1314" i="2" s="1"/>
  <c r="O1314" i="2"/>
  <c r="P1314" i="2" s="1"/>
  <c r="J1314" i="2"/>
  <c r="Y1313" i="2"/>
  <c r="X1313" i="2"/>
  <c r="V1313" i="2"/>
  <c r="T1313" i="2"/>
  <c r="Q1313" i="2"/>
  <c r="R1313" i="2" s="1"/>
  <c r="O1313" i="2"/>
  <c r="P1313" i="2" s="1"/>
  <c r="J1313" i="2"/>
  <c r="Y1312" i="2"/>
  <c r="Z1312" i="2" s="1"/>
  <c r="X1312" i="2"/>
  <c r="V1312" i="2"/>
  <c r="T1312" i="2"/>
  <c r="Q1312" i="2"/>
  <c r="R1312" i="2" s="1"/>
  <c r="O1312" i="2"/>
  <c r="P1312" i="2" s="1"/>
  <c r="J1312" i="2"/>
  <c r="Y1311" i="2"/>
  <c r="X1311" i="2"/>
  <c r="V1311" i="2"/>
  <c r="T1311" i="2"/>
  <c r="Q1311" i="2"/>
  <c r="R1311" i="2" s="1"/>
  <c r="O1311" i="2"/>
  <c r="P1311" i="2" s="1"/>
  <c r="J1311" i="2"/>
  <c r="Y1310" i="2"/>
  <c r="X1310" i="2"/>
  <c r="V1310" i="2"/>
  <c r="T1310" i="2"/>
  <c r="Q1310" i="2"/>
  <c r="R1310" i="2" s="1"/>
  <c r="O1310" i="2"/>
  <c r="P1310" i="2" s="1"/>
  <c r="J1310" i="2"/>
  <c r="Y1309" i="2"/>
  <c r="Z1309" i="2" s="1"/>
  <c r="X1309" i="2"/>
  <c r="V1309" i="2"/>
  <c r="T1309" i="2"/>
  <c r="Q1309" i="2"/>
  <c r="R1309" i="2" s="1"/>
  <c r="O1309" i="2"/>
  <c r="P1309" i="2" s="1"/>
  <c r="J1309" i="2"/>
  <c r="Y1308" i="2"/>
  <c r="X1308" i="2"/>
  <c r="V1308" i="2"/>
  <c r="T1308" i="2"/>
  <c r="Q1308" i="2"/>
  <c r="R1308" i="2" s="1"/>
  <c r="O1308" i="2"/>
  <c r="P1308" i="2" s="1"/>
  <c r="J1308" i="2"/>
  <c r="Y1307" i="2"/>
  <c r="X1307" i="2"/>
  <c r="V1307" i="2"/>
  <c r="T1307" i="2"/>
  <c r="Q1307" i="2"/>
  <c r="R1307" i="2" s="1"/>
  <c r="O1307" i="2"/>
  <c r="P1307" i="2" s="1"/>
  <c r="J1307" i="2"/>
  <c r="Y1306" i="2"/>
  <c r="Z1306" i="2" s="1"/>
  <c r="X1306" i="2"/>
  <c r="V1306" i="2"/>
  <c r="T1306" i="2"/>
  <c r="Q1306" i="2"/>
  <c r="R1306" i="2" s="1"/>
  <c r="O1306" i="2"/>
  <c r="P1306" i="2" s="1"/>
  <c r="J1306" i="2"/>
  <c r="Y1305" i="2"/>
  <c r="X1305" i="2"/>
  <c r="V1305" i="2"/>
  <c r="T1305" i="2"/>
  <c r="Q1305" i="2"/>
  <c r="R1305" i="2" s="1"/>
  <c r="O1305" i="2"/>
  <c r="P1305" i="2" s="1"/>
  <c r="J1305" i="2"/>
  <c r="Y1304" i="2"/>
  <c r="X1304" i="2"/>
  <c r="V1304" i="2"/>
  <c r="T1304" i="2"/>
  <c r="Q1304" i="2"/>
  <c r="R1304" i="2" s="1"/>
  <c r="O1304" i="2"/>
  <c r="P1304" i="2" s="1"/>
  <c r="J1304" i="2"/>
  <c r="Y1303" i="2"/>
  <c r="Z1303" i="2" s="1"/>
  <c r="X1303" i="2"/>
  <c r="V1303" i="2"/>
  <c r="T1303" i="2"/>
  <c r="Q1303" i="2"/>
  <c r="R1303" i="2" s="1"/>
  <c r="O1303" i="2"/>
  <c r="P1303" i="2" s="1"/>
  <c r="J1303" i="2"/>
  <c r="Y1302" i="2"/>
  <c r="X1302" i="2"/>
  <c r="V1302" i="2"/>
  <c r="T1302" i="2"/>
  <c r="Q1302" i="2"/>
  <c r="R1302" i="2" s="1"/>
  <c r="O1302" i="2"/>
  <c r="P1302" i="2" s="1"/>
  <c r="J1302" i="2"/>
  <c r="Y1301" i="2"/>
  <c r="X1301" i="2"/>
  <c r="V1301" i="2"/>
  <c r="T1301" i="2"/>
  <c r="Q1301" i="2"/>
  <c r="R1301" i="2" s="1"/>
  <c r="O1301" i="2"/>
  <c r="P1301" i="2" s="1"/>
  <c r="J1301" i="2"/>
  <c r="Y1300" i="2"/>
  <c r="Z1300" i="2" s="1"/>
  <c r="X1300" i="2"/>
  <c r="V1300" i="2"/>
  <c r="T1300" i="2"/>
  <c r="Q1300" i="2"/>
  <c r="R1300" i="2" s="1"/>
  <c r="O1300" i="2"/>
  <c r="P1300" i="2" s="1"/>
  <c r="J1300" i="2"/>
  <c r="Y1299" i="2"/>
  <c r="X1299" i="2"/>
  <c r="V1299" i="2"/>
  <c r="T1299" i="2"/>
  <c r="Q1299" i="2"/>
  <c r="R1299" i="2" s="1"/>
  <c r="O1299" i="2"/>
  <c r="P1299" i="2" s="1"/>
  <c r="J1299" i="2"/>
  <c r="Y1298" i="2"/>
  <c r="X1298" i="2"/>
  <c r="V1298" i="2"/>
  <c r="T1298" i="2"/>
  <c r="Q1298" i="2"/>
  <c r="R1298" i="2" s="1"/>
  <c r="O1298" i="2"/>
  <c r="P1298" i="2" s="1"/>
  <c r="J1298" i="2"/>
  <c r="Y1297" i="2"/>
  <c r="Z1297" i="2" s="1"/>
  <c r="X1297" i="2"/>
  <c r="V1297" i="2"/>
  <c r="T1297" i="2"/>
  <c r="Q1297" i="2"/>
  <c r="R1297" i="2" s="1"/>
  <c r="O1297" i="2"/>
  <c r="P1297" i="2" s="1"/>
  <c r="J1297" i="2"/>
  <c r="Y1296" i="2"/>
  <c r="X1296" i="2"/>
  <c r="V1296" i="2"/>
  <c r="T1296" i="2"/>
  <c r="Q1296" i="2"/>
  <c r="R1296" i="2" s="1"/>
  <c r="O1296" i="2"/>
  <c r="P1296" i="2" s="1"/>
  <c r="J1296" i="2"/>
  <c r="Y1295" i="2"/>
  <c r="X1295" i="2"/>
  <c r="V1295" i="2"/>
  <c r="T1295" i="2"/>
  <c r="Q1295" i="2"/>
  <c r="R1295" i="2" s="1"/>
  <c r="O1295" i="2"/>
  <c r="P1295" i="2" s="1"/>
  <c r="J1295" i="2"/>
  <c r="Y1294" i="2"/>
  <c r="Z1294" i="2" s="1"/>
  <c r="X1294" i="2"/>
  <c r="V1294" i="2"/>
  <c r="T1294" i="2"/>
  <c r="Q1294" i="2"/>
  <c r="R1294" i="2" s="1"/>
  <c r="O1294" i="2"/>
  <c r="P1294" i="2" s="1"/>
  <c r="J1294" i="2"/>
  <c r="Y1293" i="2"/>
  <c r="X1293" i="2"/>
  <c r="V1293" i="2"/>
  <c r="T1293" i="2"/>
  <c r="Q1293" i="2"/>
  <c r="R1293" i="2" s="1"/>
  <c r="O1293" i="2"/>
  <c r="P1293" i="2" s="1"/>
  <c r="J1293" i="2"/>
  <c r="Y1292" i="2"/>
  <c r="X1292" i="2"/>
  <c r="V1292" i="2"/>
  <c r="T1292" i="2"/>
  <c r="Q1292" i="2"/>
  <c r="R1292" i="2" s="1"/>
  <c r="O1292" i="2"/>
  <c r="P1292" i="2" s="1"/>
  <c r="J1292" i="2"/>
  <c r="Y1291" i="2"/>
  <c r="Z1291" i="2" s="1"/>
  <c r="X1291" i="2"/>
  <c r="V1291" i="2"/>
  <c r="T1291" i="2"/>
  <c r="Q1291" i="2"/>
  <c r="R1291" i="2" s="1"/>
  <c r="O1291" i="2"/>
  <c r="P1291" i="2" s="1"/>
  <c r="J1291" i="2"/>
  <c r="Y1290" i="2"/>
  <c r="X1290" i="2"/>
  <c r="V1290" i="2"/>
  <c r="T1290" i="2"/>
  <c r="Q1290" i="2"/>
  <c r="R1290" i="2" s="1"/>
  <c r="O1290" i="2"/>
  <c r="P1290" i="2" s="1"/>
  <c r="J1290" i="2"/>
  <c r="Y1289" i="2"/>
  <c r="Z1289" i="2" s="1"/>
  <c r="X1289" i="2"/>
  <c r="V1289" i="2"/>
  <c r="T1289" i="2"/>
  <c r="Q1289" i="2"/>
  <c r="R1289" i="2" s="1"/>
  <c r="O1289" i="2"/>
  <c r="P1289" i="2" s="1"/>
  <c r="J1289" i="2"/>
  <c r="Y1288" i="2"/>
  <c r="X1288" i="2"/>
  <c r="V1288" i="2"/>
  <c r="T1288" i="2"/>
  <c r="Q1288" i="2"/>
  <c r="R1288" i="2" s="1"/>
  <c r="O1288" i="2"/>
  <c r="P1288" i="2" s="1"/>
  <c r="J1288" i="2"/>
  <c r="Y1287" i="2"/>
  <c r="X1287" i="2"/>
  <c r="V1287" i="2"/>
  <c r="T1287" i="2"/>
  <c r="Q1287" i="2"/>
  <c r="R1287" i="2" s="1"/>
  <c r="O1287" i="2"/>
  <c r="P1287" i="2" s="1"/>
  <c r="J1287" i="2"/>
  <c r="Y1286" i="2"/>
  <c r="Z1286" i="2" s="1"/>
  <c r="X1286" i="2"/>
  <c r="V1286" i="2"/>
  <c r="T1286" i="2"/>
  <c r="Q1286" i="2"/>
  <c r="R1286" i="2" s="1"/>
  <c r="O1286" i="2"/>
  <c r="P1286" i="2" s="1"/>
  <c r="J1286" i="2"/>
  <c r="Y1285" i="2"/>
  <c r="X1285" i="2"/>
  <c r="V1285" i="2"/>
  <c r="T1285" i="2"/>
  <c r="Q1285" i="2"/>
  <c r="R1285" i="2" s="1"/>
  <c r="O1285" i="2"/>
  <c r="P1285" i="2" s="1"/>
  <c r="J1285" i="2"/>
  <c r="Y1284" i="2"/>
  <c r="X1284" i="2"/>
  <c r="V1284" i="2"/>
  <c r="T1284" i="2"/>
  <c r="Q1284" i="2"/>
  <c r="R1284" i="2" s="1"/>
  <c r="O1284" i="2"/>
  <c r="P1284" i="2" s="1"/>
  <c r="J1284" i="2"/>
  <c r="Y1283" i="2"/>
  <c r="Z1283" i="2" s="1"/>
  <c r="X1283" i="2"/>
  <c r="V1283" i="2"/>
  <c r="T1283" i="2"/>
  <c r="Q1283" i="2"/>
  <c r="R1283" i="2" s="1"/>
  <c r="O1283" i="2"/>
  <c r="P1283" i="2" s="1"/>
  <c r="J1283" i="2"/>
  <c r="Y1282" i="2"/>
  <c r="X1282" i="2"/>
  <c r="V1282" i="2"/>
  <c r="T1282" i="2"/>
  <c r="Q1282" i="2"/>
  <c r="R1282" i="2" s="1"/>
  <c r="O1282" i="2"/>
  <c r="P1282" i="2" s="1"/>
  <c r="J1282" i="2"/>
  <c r="Y1281" i="2"/>
  <c r="X1281" i="2"/>
  <c r="V1281" i="2"/>
  <c r="T1281" i="2"/>
  <c r="Q1281" i="2"/>
  <c r="R1281" i="2" s="1"/>
  <c r="O1281" i="2"/>
  <c r="P1281" i="2" s="1"/>
  <c r="J1281" i="2"/>
  <c r="Y1280" i="2"/>
  <c r="Z1280" i="2" s="1"/>
  <c r="X1280" i="2"/>
  <c r="V1280" i="2"/>
  <c r="T1280" i="2"/>
  <c r="Q1280" i="2"/>
  <c r="R1280" i="2" s="1"/>
  <c r="O1280" i="2"/>
  <c r="P1280" i="2" s="1"/>
  <c r="J1280" i="2"/>
  <c r="Y1279" i="2"/>
  <c r="X1279" i="2"/>
  <c r="V1279" i="2"/>
  <c r="T1279" i="2"/>
  <c r="Q1279" i="2"/>
  <c r="R1279" i="2" s="1"/>
  <c r="O1279" i="2"/>
  <c r="P1279" i="2" s="1"/>
  <c r="J1279" i="2"/>
  <c r="Y1278" i="2"/>
  <c r="X1278" i="2"/>
  <c r="V1278" i="2"/>
  <c r="T1278" i="2"/>
  <c r="Q1278" i="2"/>
  <c r="R1278" i="2" s="1"/>
  <c r="O1278" i="2"/>
  <c r="P1278" i="2" s="1"/>
  <c r="J1278" i="2"/>
  <c r="Y1277" i="2"/>
  <c r="Z1277" i="2" s="1"/>
  <c r="X1277" i="2"/>
  <c r="V1277" i="2"/>
  <c r="T1277" i="2"/>
  <c r="Q1277" i="2"/>
  <c r="R1277" i="2" s="1"/>
  <c r="O1277" i="2"/>
  <c r="P1277" i="2" s="1"/>
  <c r="J1277" i="2"/>
  <c r="Y1276" i="2"/>
  <c r="X1276" i="2"/>
  <c r="V1276" i="2"/>
  <c r="T1276" i="2"/>
  <c r="Q1276" i="2"/>
  <c r="R1276" i="2" s="1"/>
  <c r="O1276" i="2"/>
  <c r="P1276" i="2" s="1"/>
  <c r="J1276" i="2"/>
  <c r="Y1275" i="2"/>
  <c r="X1275" i="2"/>
  <c r="V1275" i="2"/>
  <c r="T1275" i="2"/>
  <c r="Q1275" i="2"/>
  <c r="R1275" i="2" s="1"/>
  <c r="O1275" i="2"/>
  <c r="P1275" i="2" s="1"/>
  <c r="J1275" i="2"/>
  <c r="Y1274" i="2"/>
  <c r="Z1274" i="2" s="1"/>
  <c r="X1274" i="2"/>
  <c r="V1274" i="2"/>
  <c r="T1274" i="2"/>
  <c r="Q1274" i="2"/>
  <c r="R1274" i="2" s="1"/>
  <c r="O1274" i="2"/>
  <c r="P1274" i="2" s="1"/>
  <c r="J1274" i="2"/>
  <c r="Y1273" i="2"/>
  <c r="X1273" i="2"/>
  <c r="V1273" i="2"/>
  <c r="T1273" i="2"/>
  <c r="Q1273" i="2"/>
  <c r="R1273" i="2" s="1"/>
  <c r="O1273" i="2"/>
  <c r="P1273" i="2" s="1"/>
  <c r="J1273" i="2"/>
  <c r="Y1272" i="2"/>
  <c r="X1272" i="2"/>
  <c r="V1272" i="2"/>
  <c r="T1272" i="2"/>
  <c r="Q1272" i="2"/>
  <c r="R1272" i="2" s="1"/>
  <c r="O1272" i="2"/>
  <c r="P1272" i="2" s="1"/>
  <c r="J1272" i="2"/>
  <c r="Y1271" i="2"/>
  <c r="Z1271" i="2" s="1"/>
  <c r="X1271" i="2"/>
  <c r="V1271" i="2"/>
  <c r="T1271" i="2"/>
  <c r="Q1271" i="2"/>
  <c r="R1271" i="2" s="1"/>
  <c r="O1271" i="2"/>
  <c r="P1271" i="2" s="1"/>
  <c r="J1271" i="2"/>
  <c r="Y1270" i="2"/>
  <c r="X1270" i="2"/>
  <c r="V1270" i="2"/>
  <c r="T1270" i="2"/>
  <c r="Q1270" i="2"/>
  <c r="R1270" i="2" s="1"/>
  <c r="O1270" i="2"/>
  <c r="P1270" i="2" s="1"/>
  <c r="J1270" i="2"/>
  <c r="Y1269" i="2"/>
  <c r="X1269" i="2"/>
  <c r="V1269" i="2"/>
  <c r="T1269" i="2"/>
  <c r="Q1269" i="2"/>
  <c r="R1269" i="2" s="1"/>
  <c r="O1269" i="2"/>
  <c r="P1269" i="2" s="1"/>
  <c r="J1269" i="2"/>
  <c r="Y1268" i="2"/>
  <c r="Z1268" i="2" s="1"/>
  <c r="X1268" i="2"/>
  <c r="V1268" i="2"/>
  <c r="T1268" i="2"/>
  <c r="Q1268" i="2"/>
  <c r="R1268" i="2" s="1"/>
  <c r="O1268" i="2"/>
  <c r="P1268" i="2" s="1"/>
  <c r="J1268" i="2"/>
  <c r="Y1267" i="2"/>
  <c r="X1267" i="2"/>
  <c r="V1267" i="2"/>
  <c r="T1267" i="2"/>
  <c r="Q1267" i="2"/>
  <c r="R1267" i="2" s="1"/>
  <c r="O1267" i="2"/>
  <c r="P1267" i="2" s="1"/>
  <c r="J1267" i="2"/>
  <c r="Y1266" i="2"/>
  <c r="X1266" i="2"/>
  <c r="V1266" i="2"/>
  <c r="T1266" i="2"/>
  <c r="Q1266" i="2"/>
  <c r="R1266" i="2" s="1"/>
  <c r="O1266" i="2"/>
  <c r="P1266" i="2" s="1"/>
  <c r="J1266" i="2"/>
  <c r="Y1265" i="2"/>
  <c r="Z1265" i="2" s="1"/>
  <c r="X1265" i="2"/>
  <c r="V1265" i="2"/>
  <c r="T1265" i="2"/>
  <c r="Q1265" i="2"/>
  <c r="R1265" i="2" s="1"/>
  <c r="O1265" i="2"/>
  <c r="P1265" i="2" s="1"/>
  <c r="J1265" i="2"/>
  <c r="Y1264" i="2"/>
  <c r="X1264" i="2"/>
  <c r="V1264" i="2"/>
  <c r="T1264" i="2"/>
  <c r="Q1264" i="2"/>
  <c r="R1264" i="2" s="1"/>
  <c r="O1264" i="2"/>
  <c r="P1264" i="2" s="1"/>
  <c r="J1264" i="2"/>
  <c r="Y1263" i="2"/>
  <c r="X1263" i="2"/>
  <c r="V1263" i="2"/>
  <c r="T1263" i="2"/>
  <c r="Q1263" i="2"/>
  <c r="R1263" i="2" s="1"/>
  <c r="O1263" i="2"/>
  <c r="P1263" i="2" s="1"/>
  <c r="J1263" i="2"/>
  <c r="Y1262" i="2"/>
  <c r="Z1262" i="2" s="1"/>
  <c r="X1262" i="2"/>
  <c r="V1262" i="2"/>
  <c r="T1262" i="2"/>
  <c r="Q1262" i="2"/>
  <c r="R1262" i="2" s="1"/>
  <c r="O1262" i="2"/>
  <c r="P1262" i="2" s="1"/>
  <c r="J1262" i="2"/>
  <c r="Y1261" i="2"/>
  <c r="X1261" i="2"/>
  <c r="V1261" i="2"/>
  <c r="T1261" i="2"/>
  <c r="Q1261" i="2"/>
  <c r="R1261" i="2" s="1"/>
  <c r="O1261" i="2"/>
  <c r="P1261" i="2" s="1"/>
  <c r="J1261" i="2"/>
  <c r="Y1260" i="2"/>
  <c r="X1260" i="2"/>
  <c r="V1260" i="2"/>
  <c r="T1260" i="2"/>
  <c r="Q1260" i="2"/>
  <c r="R1260" i="2" s="1"/>
  <c r="O1260" i="2"/>
  <c r="P1260" i="2" s="1"/>
  <c r="J1260" i="2"/>
  <c r="Y1259" i="2"/>
  <c r="Z1259" i="2" s="1"/>
  <c r="X1259" i="2"/>
  <c r="V1259" i="2"/>
  <c r="T1259" i="2"/>
  <c r="Q1259" i="2"/>
  <c r="R1259" i="2" s="1"/>
  <c r="O1259" i="2"/>
  <c r="P1259" i="2" s="1"/>
  <c r="J1259" i="2"/>
  <c r="Y1258" i="2"/>
  <c r="X1258" i="2"/>
  <c r="V1258" i="2"/>
  <c r="T1258" i="2"/>
  <c r="Q1258" i="2"/>
  <c r="R1258" i="2" s="1"/>
  <c r="O1258" i="2"/>
  <c r="P1258" i="2" s="1"/>
  <c r="J1258" i="2"/>
  <c r="Y1257" i="2"/>
  <c r="X1257" i="2"/>
  <c r="V1257" i="2"/>
  <c r="T1257" i="2"/>
  <c r="Q1257" i="2"/>
  <c r="R1257" i="2" s="1"/>
  <c r="O1257" i="2"/>
  <c r="P1257" i="2" s="1"/>
  <c r="J1257" i="2"/>
  <c r="Y1256" i="2"/>
  <c r="Z1256" i="2" s="1"/>
  <c r="X1256" i="2"/>
  <c r="V1256" i="2"/>
  <c r="T1256" i="2"/>
  <c r="Q1256" i="2"/>
  <c r="R1256" i="2" s="1"/>
  <c r="O1256" i="2"/>
  <c r="P1256" i="2" s="1"/>
  <c r="J1256" i="2"/>
  <c r="Y1255" i="2"/>
  <c r="X1255" i="2"/>
  <c r="V1255" i="2"/>
  <c r="T1255" i="2"/>
  <c r="Q1255" i="2"/>
  <c r="R1255" i="2" s="1"/>
  <c r="O1255" i="2"/>
  <c r="P1255" i="2" s="1"/>
  <c r="J1255" i="2"/>
  <c r="Y1254" i="2"/>
  <c r="X1254" i="2"/>
  <c r="V1254" i="2"/>
  <c r="T1254" i="2"/>
  <c r="Q1254" i="2"/>
  <c r="R1254" i="2" s="1"/>
  <c r="O1254" i="2"/>
  <c r="P1254" i="2" s="1"/>
  <c r="J1254" i="2"/>
  <c r="Y1253" i="2"/>
  <c r="Z1253" i="2" s="1"/>
  <c r="X1253" i="2"/>
  <c r="V1253" i="2"/>
  <c r="T1253" i="2"/>
  <c r="Q1253" i="2"/>
  <c r="R1253" i="2" s="1"/>
  <c r="O1253" i="2"/>
  <c r="P1253" i="2" s="1"/>
  <c r="J1253" i="2"/>
  <c r="Y1252" i="2"/>
  <c r="X1252" i="2"/>
  <c r="V1252" i="2"/>
  <c r="T1252" i="2"/>
  <c r="Q1252" i="2"/>
  <c r="R1252" i="2" s="1"/>
  <c r="O1252" i="2"/>
  <c r="P1252" i="2" s="1"/>
  <c r="J1252" i="2"/>
  <c r="Y1251" i="2"/>
  <c r="X1251" i="2"/>
  <c r="V1251" i="2"/>
  <c r="T1251" i="2"/>
  <c r="Q1251" i="2"/>
  <c r="R1251" i="2" s="1"/>
  <c r="O1251" i="2"/>
  <c r="P1251" i="2" s="1"/>
  <c r="J1251" i="2"/>
  <c r="Y1250" i="2"/>
  <c r="Z1250" i="2" s="1"/>
  <c r="X1250" i="2"/>
  <c r="V1250" i="2"/>
  <c r="T1250" i="2"/>
  <c r="Q1250" i="2"/>
  <c r="R1250" i="2" s="1"/>
  <c r="O1250" i="2"/>
  <c r="P1250" i="2" s="1"/>
  <c r="J1250" i="2"/>
  <c r="Y1249" i="2"/>
  <c r="X1249" i="2"/>
  <c r="V1249" i="2"/>
  <c r="T1249" i="2"/>
  <c r="Q1249" i="2"/>
  <c r="R1249" i="2" s="1"/>
  <c r="O1249" i="2"/>
  <c r="P1249" i="2" s="1"/>
  <c r="J1249" i="2"/>
  <c r="Y1248" i="2"/>
  <c r="X1248" i="2"/>
  <c r="V1248" i="2"/>
  <c r="T1248" i="2"/>
  <c r="Q1248" i="2"/>
  <c r="R1248" i="2" s="1"/>
  <c r="O1248" i="2"/>
  <c r="P1248" i="2" s="1"/>
  <c r="J1248" i="2"/>
  <c r="Y1247" i="2"/>
  <c r="Z1247" i="2" s="1"/>
  <c r="X1247" i="2"/>
  <c r="V1247" i="2"/>
  <c r="T1247" i="2"/>
  <c r="Q1247" i="2"/>
  <c r="R1247" i="2" s="1"/>
  <c r="O1247" i="2"/>
  <c r="P1247" i="2" s="1"/>
  <c r="J1247" i="2"/>
  <c r="Y1246" i="2"/>
  <c r="X1246" i="2"/>
  <c r="V1246" i="2"/>
  <c r="T1246" i="2"/>
  <c r="Q1246" i="2"/>
  <c r="R1246" i="2" s="1"/>
  <c r="O1246" i="2"/>
  <c r="P1246" i="2" s="1"/>
  <c r="J1246" i="2"/>
  <c r="Y1245" i="2"/>
  <c r="X1245" i="2"/>
  <c r="V1245" i="2"/>
  <c r="T1245" i="2"/>
  <c r="Q1245" i="2"/>
  <c r="R1245" i="2" s="1"/>
  <c r="O1245" i="2"/>
  <c r="P1245" i="2" s="1"/>
  <c r="J1245" i="2"/>
  <c r="Y1244" i="2"/>
  <c r="Z1244" i="2" s="1"/>
  <c r="X1244" i="2"/>
  <c r="V1244" i="2"/>
  <c r="T1244" i="2"/>
  <c r="Q1244" i="2"/>
  <c r="R1244" i="2" s="1"/>
  <c r="O1244" i="2"/>
  <c r="P1244" i="2" s="1"/>
  <c r="J1244" i="2"/>
  <c r="Y1243" i="2"/>
  <c r="X1243" i="2"/>
  <c r="V1243" i="2"/>
  <c r="T1243" i="2"/>
  <c r="Q1243" i="2"/>
  <c r="R1243" i="2" s="1"/>
  <c r="O1243" i="2"/>
  <c r="P1243" i="2" s="1"/>
  <c r="J1243" i="2"/>
  <c r="Y1242" i="2"/>
  <c r="X1242" i="2"/>
  <c r="V1242" i="2"/>
  <c r="T1242" i="2"/>
  <c r="Q1242" i="2"/>
  <c r="R1242" i="2" s="1"/>
  <c r="O1242" i="2"/>
  <c r="P1242" i="2" s="1"/>
  <c r="J1242" i="2"/>
  <c r="Y1241" i="2"/>
  <c r="Z1241" i="2" s="1"/>
  <c r="X1241" i="2"/>
  <c r="V1241" i="2"/>
  <c r="T1241" i="2"/>
  <c r="Q1241" i="2"/>
  <c r="R1241" i="2" s="1"/>
  <c r="O1241" i="2"/>
  <c r="P1241" i="2" s="1"/>
  <c r="J1241" i="2"/>
  <c r="Y1240" i="2"/>
  <c r="X1240" i="2"/>
  <c r="V1240" i="2"/>
  <c r="T1240" i="2"/>
  <c r="Q1240" i="2"/>
  <c r="R1240" i="2" s="1"/>
  <c r="O1240" i="2"/>
  <c r="P1240" i="2" s="1"/>
  <c r="J1240" i="2"/>
  <c r="Y1239" i="2"/>
  <c r="X1239" i="2"/>
  <c r="V1239" i="2"/>
  <c r="T1239" i="2"/>
  <c r="Q1239" i="2"/>
  <c r="R1239" i="2" s="1"/>
  <c r="O1239" i="2"/>
  <c r="P1239" i="2" s="1"/>
  <c r="J1239" i="2"/>
  <c r="Y1238" i="2"/>
  <c r="Z1238" i="2" s="1"/>
  <c r="X1238" i="2"/>
  <c r="V1238" i="2"/>
  <c r="T1238" i="2"/>
  <c r="Q1238" i="2"/>
  <c r="R1238" i="2" s="1"/>
  <c r="O1238" i="2"/>
  <c r="P1238" i="2" s="1"/>
  <c r="J1238" i="2"/>
  <c r="Y1237" i="2"/>
  <c r="X1237" i="2"/>
  <c r="V1237" i="2"/>
  <c r="T1237" i="2"/>
  <c r="Q1237" i="2"/>
  <c r="R1237" i="2" s="1"/>
  <c r="O1237" i="2"/>
  <c r="P1237" i="2" s="1"/>
  <c r="J1237" i="2"/>
  <c r="Y1236" i="2"/>
  <c r="X1236" i="2"/>
  <c r="V1236" i="2"/>
  <c r="T1236" i="2"/>
  <c r="Q1236" i="2"/>
  <c r="R1236" i="2" s="1"/>
  <c r="O1236" i="2"/>
  <c r="P1236" i="2" s="1"/>
  <c r="J1236" i="2"/>
  <c r="Y1235" i="2"/>
  <c r="Z1235" i="2" s="1"/>
  <c r="X1235" i="2"/>
  <c r="V1235" i="2"/>
  <c r="T1235" i="2"/>
  <c r="Q1235" i="2"/>
  <c r="R1235" i="2" s="1"/>
  <c r="O1235" i="2"/>
  <c r="P1235" i="2" s="1"/>
  <c r="J1235" i="2"/>
  <c r="Y1234" i="2"/>
  <c r="X1234" i="2"/>
  <c r="V1234" i="2"/>
  <c r="T1234" i="2"/>
  <c r="Q1234" i="2"/>
  <c r="R1234" i="2" s="1"/>
  <c r="O1234" i="2"/>
  <c r="P1234" i="2" s="1"/>
  <c r="J1234" i="2"/>
  <c r="Y1233" i="2"/>
  <c r="X1233" i="2"/>
  <c r="V1233" i="2"/>
  <c r="T1233" i="2"/>
  <c r="Q1233" i="2"/>
  <c r="R1233" i="2" s="1"/>
  <c r="O1233" i="2"/>
  <c r="P1233" i="2" s="1"/>
  <c r="J1233" i="2"/>
  <c r="Y1232" i="2"/>
  <c r="X1232" i="2"/>
  <c r="V1232" i="2"/>
  <c r="T1232" i="2"/>
  <c r="Q1232" i="2"/>
  <c r="R1232" i="2" s="1"/>
  <c r="O1232" i="2"/>
  <c r="P1232" i="2" s="1"/>
  <c r="J1232" i="2"/>
  <c r="Y1231" i="2"/>
  <c r="X1231" i="2"/>
  <c r="V1231" i="2"/>
  <c r="T1231" i="2"/>
  <c r="Q1231" i="2"/>
  <c r="R1231" i="2" s="1"/>
  <c r="O1231" i="2"/>
  <c r="P1231" i="2" s="1"/>
  <c r="J1231" i="2"/>
  <c r="Y1230" i="2"/>
  <c r="X1230" i="2"/>
  <c r="V1230" i="2"/>
  <c r="T1230" i="2"/>
  <c r="Q1230" i="2"/>
  <c r="R1230" i="2" s="1"/>
  <c r="O1230" i="2"/>
  <c r="P1230" i="2" s="1"/>
  <c r="J1230" i="2"/>
  <c r="Y1229" i="2"/>
  <c r="Z1229" i="2" s="1"/>
  <c r="X1229" i="2"/>
  <c r="V1229" i="2"/>
  <c r="T1229" i="2"/>
  <c r="Q1229" i="2"/>
  <c r="R1229" i="2" s="1"/>
  <c r="O1229" i="2"/>
  <c r="P1229" i="2" s="1"/>
  <c r="J1229" i="2"/>
  <c r="Y1228" i="2"/>
  <c r="X1228" i="2"/>
  <c r="V1228" i="2"/>
  <c r="T1228" i="2"/>
  <c r="Q1228" i="2"/>
  <c r="R1228" i="2" s="1"/>
  <c r="O1228" i="2"/>
  <c r="P1228" i="2" s="1"/>
  <c r="J1228" i="2"/>
  <c r="Y1227" i="2"/>
  <c r="X1227" i="2"/>
  <c r="V1227" i="2"/>
  <c r="T1227" i="2"/>
  <c r="Q1227" i="2"/>
  <c r="R1227" i="2" s="1"/>
  <c r="O1227" i="2"/>
  <c r="P1227" i="2" s="1"/>
  <c r="J1227" i="2"/>
  <c r="Y1226" i="2"/>
  <c r="Z1226" i="2" s="1"/>
  <c r="X1226" i="2"/>
  <c r="V1226" i="2"/>
  <c r="T1226" i="2"/>
  <c r="Q1226" i="2"/>
  <c r="R1226" i="2" s="1"/>
  <c r="O1226" i="2"/>
  <c r="P1226" i="2" s="1"/>
  <c r="J1226" i="2"/>
  <c r="Y1225" i="2"/>
  <c r="X1225" i="2"/>
  <c r="V1225" i="2"/>
  <c r="T1225" i="2"/>
  <c r="Q1225" i="2"/>
  <c r="R1225" i="2" s="1"/>
  <c r="O1225" i="2"/>
  <c r="P1225" i="2" s="1"/>
  <c r="J1225" i="2"/>
  <c r="Y1224" i="2"/>
  <c r="X1224" i="2"/>
  <c r="V1224" i="2"/>
  <c r="T1224" i="2"/>
  <c r="Q1224" i="2"/>
  <c r="R1224" i="2" s="1"/>
  <c r="O1224" i="2"/>
  <c r="P1224" i="2" s="1"/>
  <c r="J1224" i="2"/>
  <c r="Y1223" i="2"/>
  <c r="Z1223" i="2" s="1"/>
  <c r="X1223" i="2"/>
  <c r="V1223" i="2"/>
  <c r="T1223" i="2"/>
  <c r="Q1223" i="2"/>
  <c r="R1223" i="2" s="1"/>
  <c r="O1223" i="2"/>
  <c r="P1223" i="2" s="1"/>
  <c r="J1223" i="2"/>
  <c r="Y1222" i="2"/>
  <c r="X1222" i="2"/>
  <c r="V1222" i="2"/>
  <c r="T1222" i="2"/>
  <c r="Q1222" i="2"/>
  <c r="R1222" i="2" s="1"/>
  <c r="O1222" i="2"/>
  <c r="P1222" i="2" s="1"/>
  <c r="J1222" i="2"/>
  <c r="Y1221" i="2"/>
  <c r="X1221" i="2"/>
  <c r="V1221" i="2"/>
  <c r="T1221" i="2"/>
  <c r="Q1221" i="2"/>
  <c r="R1221" i="2" s="1"/>
  <c r="O1221" i="2"/>
  <c r="P1221" i="2" s="1"/>
  <c r="J1221" i="2"/>
  <c r="Y1220" i="2"/>
  <c r="Z1220" i="2" s="1"/>
  <c r="X1220" i="2"/>
  <c r="V1220" i="2"/>
  <c r="T1220" i="2"/>
  <c r="Q1220" i="2"/>
  <c r="R1220" i="2" s="1"/>
  <c r="O1220" i="2"/>
  <c r="P1220" i="2" s="1"/>
  <c r="J1220" i="2"/>
  <c r="Y1219" i="2"/>
  <c r="X1219" i="2"/>
  <c r="V1219" i="2"/>
  <c r="T1219" i="2"/>
  <c r="Q1219" i="2"/>
  <c r="R1219" i="2" s="1"/>
  <c r="O1219" i="2"/>
  <c r="P1219" i="2" s="1"/>
  <c r="J1219" i="2"/>
  <c r="Y1218" i="2"/>
  <c r="X1218" i="2"/>
  <c r="V1218" i="2"/>
  <c r="T1218" i="2"/>
  <c r="Q1218" i="2"/>
  <c r="R1218" i="2" s="1"/>
  <c r="O1218" i="2"/>
  <c r="P1218" i="2" s="1"/>
  <c r="J1218" i="2"/>
  <c r="Y1217" i="2"/>
  <c r="Z1217" i="2" s="1"/>
  <c r="X1217" i="2"/>
  <c r="V1217" i="2"/>
  <c r="T1217" i="2"/>
  <c r="Q1217" i="2"/>
  <c r="R1217" i="2" s="1"/>
  <c r="O1217" i="2"/>
  <c r="P1217" i="2" s="1"/>
  <c r="J1217" i="2"/>
  <c r="Y1216" i="2"/>
  <c r="X1216" i="2"/>
  <c r="V1216" i="2"/>
  <c r="T1216" i="2"/>
  <c r="Q1216" i="2"/>
  <c r="R1216" i="2" s="1"/>
  <c r="O1216" i="2"/>
  <c r="P1216" i="2" s="1"/>
  <c r="J1216" i="2"/>
  <c r="Y1215" i="2"/>
  <c r="X1215" i="2"/>
  <c r="V1215" i="2"/>
  <c r="T1215" i="2"/>
  <c r="Q1215" i="2"/>
  <c r="R1215" i="2" s="1"/>
  <c r="O1215" i="2"/>
  <c r="P1215" i="2" s="1"/>
  <c r="J1215" i="2"/>
  <c r="Y1214" i="2"/>
  <c r="Z1214" i="2" s="1"/>
  <c r="X1214" i="2"/>
  <c r="V1214" i="2"/>
  <c r="T1214" i="2"/>
  <c r="Q1214" i="2"/>
  <c r="R1214" i="2" s="1"/>
  <c r="O1214" i="2"/>
  <c r="P1214" i="2" s="1"/>
  <c r="J1214" i="2"/>
  <c r="Y1213" i="2"/>
  <c r="X1213" i="2"/>
  <c r="V1213" i="2"/>
  <c r="T1213" i="2"/>
  <c r="Q1213" i="2"/>
  <c r="R1213" i="2" s="1"/>
  <c r="O1213" i="2"/>
  <c r="P1213" i="2" s="1"/>
  <c r="J1213" i="2"/>
  <c r="Y1212" i="2"/>
  <c r="X1212" i="2"/>
  <c r="V1212" i="2"/>
  <c r="T1212" i="2"/>
  <c r="Q1212" i="2"/>
  <c r="R1212" i="2" s="1"/>
  <c r="O1212" i="2"/>
  <c r="P1212" i="2" s="1"/>
  <c r="J1212" i="2"/>
  <c r="Y1211" i="2"/>
  <c r="Z1211" i="2" s="1"/>
  <c r="X1211" i="2"/>
  <c r="V1211" i="2"/>
  <c r="T1211" i="2"/>
  <c r="Q1211" i="2"/>
  <c r="R1211" i="2" s="1"/>
  <c r="O1211" i="2"/>
  <c r="P1211" i="2" s="1"/>
  <c r="J1211" i="2"/>
  <c r="Y1210" i="2"/>
  <c r="X1210" i="2"/>
  <c r="V1210" i="2"/>
  <c r="T1210" i="2"/>
  <c r="Q1210" i="2"/>
  <c r="R1210" i="2" s="1"/>
  <c r="O1210" i="2"/>
  <c r="P1210" i="2" s="1"/>
  <c r="J1210" i="2"/>
  <c r="Y1209" i="2"/>
  <c r="X1209" i="2"/>
  <c r="V1209" i="2"/>
  <c r="T1209" i="2"/>
  <c r="Q1209" i="2"/>
  <c r="R1209" i="2" s="1"/>
  <c r="O1209" i="2"/>
  <c r="P1209" i="2" s="1"/>
  <c r="J1209" i="2"/>
  <c r="Y1208" i="2"/>
  <c r="Z1208" i="2" s="1"/>
  <c r="X1208" i="2"/>
  <c r="V1208" i="2"/>
  <c r="T1208" i="2"/>
  <c r="Q1208" i="2"/>
  <c r="R1208" i="2" s="1"/>
  <c r="O1208" i="2"/>
  <c r="P1208" i="2" s="1"/>
  <c r="J1208" i="2"/>
  <c r="Y1207" i="2"/>
  <c r="X1207" i="2"/>
  <c r="V1207" i="2"/>
  <c r="T1207" i="2"/>
  <c r="Q1207" i="2"/>
  <c r="R1207" i="2" s="1"/>
  <c r="O1207" i="2"/>
  <c r="P1207" i="2" s="1"/>
  <c r="J1207" i="2"/>
  <c r="Y1206" i="2"/>
  <c r="X1206" i="2"/>
  <c r="V1206" i="2"/>
  <c r="T1206" i="2"/>
  <c r="Q1206" i="2"/>
  <c r="R1206" i="2" s="1"/>
  <c r="O1206" i="2"/>
  <c r="P1206" i="2" s="1"/>
  <c r="J1206" i="2"/>
  <c r="Y1205" i="2"/>
  <c r="Z1205" i="2" s="1"/>
  <c r="X1205" i="2"/>
  <c r="V1205" i="2"/>
  <c r="T1205" i="2"/>
  <c r="Q1205" i="2"/>
  <c r="R1205" i="2" s="1"/>
  <c r="O1205" i="2"/>
  <c r="P1205" i="2" s="1"/>
  <c r="J1205" i="2"/>
  <c r="Y1204" i="2"/>
  <c r="X1204" i="2"/>
  <c r="V1204" i="2"/>
  <c r="T1204" i="2"/>
  <c r="Q1204" i="2"/>
  <c r="R1204" i="2" s="1"/>
  <c r="O1204" i="2"/>
  <c r="P1204" i="2" s="1"/>
  <c r="J1204" i="2"/>
  <c r="Y1203" i="2"/>
  <c r="X1203" i="2"/>
  <c r="V1203" i="2"/>
  <c r="T1203" i="2"/>
  <c r="Q1203" i="2"/>
  <c r="R1203" i="2" s="1"/>
  <c r="O1203" i="2"/>
  <c r="P1203" i="2" s="1"/>
  <c r="J1203" i="2"/>
  <c r="Y1202" i="2"/>
  <c r="Z1202" i="2" s="1"/>
  <c r="X1202" i="2"/>
  <c r="V1202" i="2"/>
  <c r="T1202" i="2"/>
  <c r="Q1202" i="2"/>
  <c r="R1202" i="2" s="1"/>
  <c r="O1202" i="2"/>
  <c r="P1202" i="2" s="1"/>
  <c r="J1202" i="2"/>
  <c r="Y1201" i="2"/>
  <c r="X1201" i="2"/>
  <c r="V1201" i="2"/>
  <c r="T1201" i="2"/>
  <c r="Q1201" i="2"/>
  <c r="R1201" i="2" s="1"/>
  <c r="O1201" i="2"/>
  <c r="P1201" i="2" s="1"/>
  <c r="J1201" i="2"/>
  <c r="Y1200" i="2"/>
  <c r="X1200" i="2"/>
  <c r="V1200" i="2"/>
  <c r="T1200" i="2"/>
  <c r="Q1200" i="2"/>
  <c r="R1200" i="2" s="1"/>
  <c r="O1200" i="2"/>
  <c r="P1200" i="2" s="1"/>
  <c r="J1200" i="2"/>
  <c r="Y1199" i="2"/>
  <c r="Z1199" i="2" s="1"/>
  <c r="X1199" i="2"/>
  <c r="V1199" i="2"/>
  <c r="T1199" i="2"/>
  <c r="Q1199" i="2"/>
  <c r="R1199" i="2" s="1"/>
  <c r="O1199" i="2"/>
  <c r="P1199" i="2" s="1"/>
  <c r="J1199" i="2"/>
  <c r="Y1198" i="2"/>
  <c r="X1198" i="2"/>
  <c r="V1198" i="2"/>
  <c r="T1198" i="2"/>
  <c r="Q1198" i="2"/>
  <c r="R1198" i="2" s="1"/>
  <c r="O1198" i="2"/>
  <c r="P1198" i="2" s="1"/>
  <c r="J1198" i="2"/>
  <c r="Y1197" i="2"/>
  <c r="X1197" i="2"/>
  <c r="V1197" i="2"/>
  <c r="T1197" i="2"/>
  <c r="Q1197" i="2"/>
  <c r="R1197" i="2" s="1"/>
  <c r="O1197" i="2"/>
  <c r="P1197" i="2" s="1"/>
  <c r="J1197" i="2"/>
  <c r="Y1196" i="2"/>
  <c r="Z1196" i="2" s="1"/>
  <c r="X1196" i="2"/>
  <c r="V1196" i="2"/>
  <c r="T1196" i="2"/>
  <c r="Q1196" i="2"/>
  <c r="R1196" i="2" s="1"/>
  <c r="O1196" i="2"/>
  <c r="P1196" i="2" s="1"/>
  <c r="J1196" i="2"/>
  <c r="Y1195" i="2"/>
  <c r="X1195" i="2"/>
  <c r="V1195" i="2"/>
  <c r="T1195" i="2"/>
  <c r="Q1195" i="2"/>
  <c r="R1195" i="2" s="1"/>
  <c r="O1195" i="2"/>
  <c r="P1195" i="2" s="1"/>
  <c r="J1195" i="2"/>
  <c r="Y1194" i="2"/>
  <c r="X1194" i="2"/>
  <c r="V1194" i="2"/>
  <c r="T1194" i="2"/>
  <c r="Q1194" i="2"/>
  <c r="R1194" i="2" s="1"/>
  <c r="O1194" i="2"/>
  <c r="P1194" i="2" s="1"/>
  <c r="J1194" i="2"/>
  <c r="Y1193" i="2"/>
  <c r="Z1193" i="2" s="1"/>
  <c r="X1193" i="2"/>
  <c r="V1193" i="2"/>
  <c r="T1193" i="2"/>
  <c r="Q1193" i="2"/>
  <c r="R1193" i="2" s="1"/>
  <c r="O1193" i="2"/>
  <c r="P1193" i="2" s="1"/>
  <c r="J1193" i="2"/>
  <c r="Y1192" i="2"/>
  <c r="X1192" i="2"/>
  <c r="V1192" i="2"/>
  <c r="T1192" i="2"/>
  <c r="Q1192" i="2"/>
  <c r="R1192" i="2" s="1"/>
  <c r="O1192" i="2"/>
  <c r="P1192" i="2" s="1"/>
  <c r="J1192" i="2"/>
  <c r="Y1191" i="2"/>
  <c r="X1191" i="2"/>
  <c r="V1191" i="2"/>
  <c r="T1191" i="2"/>
  <c r="Q1191" i="2"/>
  <c r="R1191" i="2" s="1"/>
  <c r="O1191" i="2"/>
  <c r="P1191" i="2" s="1"/>
  <c r="J1191" i="2"/>
  <c r="Y1190" i="2"/>
  <c r="Z1190" i="2" s="1"/>
  <c r="X1190" i="2"/>
  <c r="V1190" i="2"/>
  <c r="T1190" i="2"/>
  <c r="Q1190" i="2"/>
  <c r="R1190" i="2" s="1"/>
  <c r="O1190" i="2"/>
  <c r="P1190" i="2" s="1"/>
  <c r="J1190" i="2"/>
  <c r="Y1189" i="2"/>
  <c r="X1189" i="2"/>
  <c r="V1189" i="2"/>
  <c r="T1189" i="2"/>
  <c r="Q1189" i="2"/>
  <c r="R1189" i="2" s="1"/>
  <c r="O1189" i="2"/>
  <c r="P1189" i="2" s="1"/>
  <c r="J1189" i="2"/>
  <c r="Y1188" i="2"/>
  <c r="X1188" i="2"/>
  <c r="V1188" i="2"/>
  <c r="T1188" i="2"/>
  <c r="Q1188" i="2"/>
  <c r="R1188" i="2" s="1"/>
  <c r="O1188" i="2"/>
  <c r="P1188" i="2" s="1"/>
  <c r="J1188" i="2"/>
  <c r="Y1187" i="2"/>
  <c r="Z1187" i="2" s="1"/>
  <c r="X1187" i="2"/>
  <c r="V1187" i="2"/>
  <c r="T1187" i="2"/>
  <c r="Q1187" i="2"/>
  <c r="R1187" i="2" s="1"/>
  <c r="O1187" i="2"/>
  <c r="P1187" i="2" s="1"/>
  <c r="J1187" i="2"/>
  <c r="Y1186" i="2"/>
  <c r="X1186" i="2"/>
  <c r="V1186" i="2"/>
  <c r="T1186" i="2"/>
  <c r="Q1186" i="2"/>
  <c r="R1186" i="2" s="1"/>
  <c r="O1186" i="2"/>
  <c r="P1186" i="2" s="1"/>
  <c r="J1186" i="2"/>
  <c r="Y1185" i="2"/>
  <c r="X1185" i="2"/>
  <c r="V1185" i="2"/>
  <c r="T1185" i="2"/>
  <c r="Q1185" i="2"/>
  <c r="R1185" i="2" s="1"/>
  <c r="O1185" i="2"/>
  <c r="P1185" i="2" s="1"/>
  <c r="J1185" i="2"/>
  <c r="Y1184" i="2"/>
  <c r="Z1184" i="2" s="1"/>
  <c r="X1184" i="2"/>
  <c r="V1184" i="2"/>
  <c r="T1184" i="2"/>
  <c r="Q1184" i="2"/>
  <c r="R1184" i="2" s="1"/>
  <c r="O1184" i="2"/>
  <c r="P1184" i="2" s="1"/>
  <c r="J1184" i="2"/>
  <c r="Y1183" i="2"/>
  <c r="X1183" i="2"/>
  <c r="V1183" i="2"/>
  <c r="T1183" i="2"/>
  <c r="Q1183" i="2"/>
  <c r="R1183" i="2" s="1"/>
  <c r="O1183" i="2"/>
  <c r="P1183" i="2" s="1"/>
  <c r="J1183" i="2"/>
  <c r="Y1182" i="2"/>
  <c r="X1182" i="2"/>
  <c r="V1182" i="2"/>
  <c r="T1182" i="2"/>
  <c r="Q1182" i="2"/>
  <c r="R1182" i="2" s="1"/>
  <c r="O1182" i="2"/>
  <c r="P1182" i="2" s="1"/>
  <c r="J1182" i="2"/>
  <c r="Y1181" i="2"/>
  <c r="Z1181" i="2" s="1"/>
  <c r="X1181" i="2"/>
  <c r="V1181" i="2"/>
  <c r="T1181" i="2"/>
  <c r="Q1181" i="2"/>
  <c r="R1181" i="2" s="1"/>
  <c r="O1181" i="2"/>
  <c r="P1181" i="2" s="1"/>
  <c r="J1181" i="2"/>
  <c r="Y1180" i="2"/>
  <c r="X1180" i="2"/>
  <c r="V1180" i="2"/>
  <c r="T1180" i="2"/>
  <c r="Q1180" i="2"/>
  <c r="R1180" i="2" s="1"/>
  <c r="O1180" i="2"/>
  <c r="P1180" i="2" s="1"/>
  <c r="J1180" i="2"/>
  <c r="Y1179" i="2"/>
  <c r="X1179" i="2"/>
  <c r="V1179" i="2"/>
  <c r="T1179" i="2"/>
  <c r="Q1179" i="2"/>
  <c r="R1179" i="2" s="1"/>
  <c r="O1179" i="2"/>
  <c r="P1179" i="2" s="1"/>
  <c r="J1179" i="2"/>
  <c r="Y1178" i="2"/>
  <c r="Z1178" i="2" s="1"/>
  <c r="X1178" i="2"/>
  <c r="V1178" i="2"/>
  <c r="T1178" i="2"/>
  <c r="Q1178" i="2"/>
  <c r="R1178" i="2" s="1"/>
  <c r="O1178" i="2"/>
  <c r="P1178" i="2" s="1"/>
  <c r="J1178" i="2"/>
  <c r="Y1177" i="2"/>
  <c r="X1177" i="2"/>
  <c r="V1177" i="2"/>
  <c r="T1177" i="2"/>
  <c r="Q1177" i="2"/>
  <c r="R1177" i="2" s="1"/>
  <c r="O1177" i="2"/>
  <c r="P1177" i="2" s="1"/>
  <c r="J1177" i="2"/>
  <c r="Y1176" i="2"/>
  <c r="X1176" i="2"/>
  <c r="V1176" i="2"/>
  <c r="T1176" i="2"/>
  <c r="Q1176" i="2"/>
  <c r="R1176" i="2" s="1"/>
  <c r="O1176" i="2"/>
  <c r="P1176" i="2" s="1"/>
  <c r="J1176" i="2"/>
  <c r="Y1175" i="2"/>
  <c r="Z1175" i="2" s="1"/>
  <c r="X1175" i="2"/>
  <c r="V1175" i="2"/>
  <c r="T1175" i="2"/>
  <c r="Q1175" i="2"/>
  <c r="R1175" i="2" s="1"/>
  <c r="O1175" i="2"/>
  <c r="P1175" i="2" s="1"/>
  <c r="J1175" i="2"/>
  <c r="Y1174" i="2"/>
  <c r="X1174" i="2"/>
  <c r="V1174" i="2"/>
  <c r="T1174" i="2"/>
  <c r="Q1174" i="2"/>
  <c r="R1174" i="2" s="1"/>
  <c r="O1174" i="2"/>
  <c r="P1174" i="2" s="1"/>
  <c r="J1174" i="2"/>
  <c r="Y1173" i="2"/>
  <c r="X1173" i="2"/>
  <c r="V1173" i="2"/>
  <c r="T1173" i="2"/>
  <c r="Q1173" i="2"/>
  <c r="R1173" i="2" s="1"/>
  <c r="O1173" i="2"/>
  <c r="P1173" i="2" s="1"/>
  <c r="J1173" i="2"/>
  <c r="Y1172" i="2"/>
  <c r="Z1172" i="2" s="1"/>
  <c r="X1172" i="2"/>
  <c r="V1172" i="2"/>
  <c r="T1172" i="2"/>
  <c r="Q1172" i="2"/>
  <c r="R1172" i="2" s="1"/>
  <c r="O1172" i="2"/>
  <c r="P1172" i="2" s="1"/>
  <c r="J1172" i="2"/>
  <c r="Y1171" i="2"/>
  <c r="X1171" i="2"/>
  <c r="V1171" i="2"/>
  <c r="T1171" i="2"/>
  <c r="Q1171" i="2"/>
  <c r="R1171" i="2" s="1"/>
  <c r="O1171" i="2"/>
  <c r="P1171" i="2" s="1"/>
  <c r="J1171" i="2"/>
  <c r="Y1170" i="2"/>
  <c r="X1170" i="2"/>
  <c r="V1170" i="2"/>
  <c r="T1170" i="2"/>
  <c r="Q1170" i="2"/>
  <c r="R1170" i="2" s="1"/>
  <c r="O1170" i="2"/>
  <c r="P1170" i="2" s="1"/>
  <c r="J1170" i="2"/>
  <c r="Y1169" i="2"/>
  <c r="Z1169" i="2" s="1"/>
  <c r="X1169" i="2"/>
  <c r="V1169" i="2"/>
  <c r="T1169" i="2"/>
  <c r="Q1169" i="2"/>
  <c r="R1169" i="2" s="1"/>
  <c r="O1169" i="2"/>
  <c r="P1169" i="2" s="1"/>
  <c r="J1169" i="2"/>
  <c r="Y1168" i="2"/>
  <c r="X1168" i="2"/>
  <c r="V1168" i="2"/>
  <c r="T1168" i="2"/>
  <c r="Q1168" i="2"/>
  <c r="R1168" i="2" s="1"/>
  <c r="O1168" i="2"/>
  <c r="P1168" i="2" s="1"/>
  <c r="J1168" i="2"/>
  <c r="Y1167" i="2"/>
  <c r="X1167" i="2"/>
  <c r="V1167" i="2"/>
  <c r="T1167" i="2"/>
  <c r="Q1167" i="2"/>
  <c r="R1167" i="2" s="1"/>
  <c r="O1167" i="2"/>
  <c r="P1167" i="2" s="1"/>
  <c r="J1167" i="2"/>
  <c r="Y1166" i="2"/>
  <c r="Z1166" i="2" s="1"/>
  <c r="X1166" i="2"/>
  <c r="V1166" i="2"/>
  <c r="T1166" i="2"/>
  <c r="Q1166" i="2"/>
  <c r="R1166" i="2" s="1"/>
  <c r="O1166" i="2"/>
  <c r="P1166" i="2" s="1"/>
  <c r="J1166" i="2"/>
  <c r="Y1165" i="2"/>
  <c r="X1165" i="2"/>
  <c r="V1165" i="2"/>
  <c r="T1165" i="2"/>
  <c r="Q1165" i="2"/>
  <c r="R1165" i="2" s="1"/>
  <c r="O1165" i="2"/>
  <c r="P1165" i="2" s="1"/>
  <c r="J1165" i="2"/>
  <c r="Y1164" i="2"/>
  <c r="X1164" i="2"/>
  <c r="V1164" i="2"/>
  <c r="T1164" i="2"/>
  <c r="Q1164" i="2"/>
  <c r="R1164" i="2" s="1"/>
  <c r="O1164" i="2"/>
  <c r="P1164" i="2" s="1"/>
  <c r="J1164" i="2"/>
  <c r="Y1163" i="2"/>
  <c r="Z1163" i="2" s="1"/>
  <c r="X1163" i="2"/>
  <c r="V1163" i="2"/>
  <c r="T1163" i="2"/>
  <c r="Q1163" i="2"/>
  <c r="R1163" i="2" s="1"/>
  <c r="O1163" i="2"/>
  <c r="P1163" i="2" s="1"/>
  <c r="J1163" i="2"/>
  <c r="Y1162" i="2"/>
  <c r="X1162" i="2"/>
  <c r="V1162" i="2"/>
  <c r="T1162" i="2"/>
  <c r="Q1162" i="2"/>
  <c r="R1162" i="2" s="1"/>
  <c r="O1162" i="2"/>
  <c r="P1162" i="2" s="1"/>
  <c r="J1162" i="2"/>
  <c r="Y1161" i="2"/>
  <c r="X1161" i="2"/>
  <c r="V1161" i="2"/>
  <c r="T1161" i="2"/>
  <c r="Q1161" i="2"/>
  <c r="R1161" i="2" s="1"/>
  <c r="O1161" i="2"/>
  <c r="P1161" i="2" s="1"/>
  <c r="J1161" i="2"/>
  <c r="Y1160" i="2"/>
  <c r="Z1160" i="2" s="1"/>
  <c r="X1160" i="2"/>
  <c r="V1160" i="2"/>
  <c r="T1160" i="2"/>
  <c r="Q1160" i="2"/>
  <c r="R1160" i="2" s="1"/>
  <c r="O1160" i="2"/>
  <c r="P1160" i="2" s="1"/>
  <c r="J1160" i="2"/>
  <c r="Y1159" i="2"/>
  <c r="X1159" i="2"/>
  <c r="V1159" i="2"/>
  <c r="T1159" i="2"/>
  <c r="Q1159" i="2"/>
  <c r="R1159" i="2" s="1"/>
  <c r="O1159" i="2"/>
  <c r="P1159" i="2" s="1"/>
  <c r="J1159" i="2"/>
  <c r="Y1158" i="2"/>
  <c r="X1158" i="2"/>
  <c r="V1158" i="2"/>
  <c r="T1158" i="2"/>
  <c r="Q1158" i="2"/>
  <c r="R1158" i="2" s="1"/>
  <c r="O1158" i="2"/>
  <c r="P1158" i="2" s="1"/>
  <c r="J1158" i="2"/>
  <c r="Y1157" i="2"/>
  <c r="Z1157" i="2" s="1"/>
  <c r="X1157" i="2"/>
  <c r="V1157" i="2"/>
  <c r="T1157" i="2"/>
  <c r="Q1157" i="2"/>
  <c r="R1157" i="2" s="1"/>
  <c r="O1157" i="2"/>
  <c r="P1157" i="2" s="1"/>
  <c r="J1157" i="2"/>
  <c r="Y1156" i="2"/>
  <c r="X1156" i="2"/>
  <c r="V1156" i="2"/>
  <c r="T1156" i="2"/>
  <c r="Q1156" i="2"/>
  <c r="R1156" i="2" s="1"/>
  <c r="O1156" i="2"/>
  <c r="P1156" i="2" s="1"/>
  <c r="J1156" i="2"/>
  <c r="Y1155" i="2"/>
  <c r="X1155" i="2"/>
  <c r="V1155" i="2"/>
  <c r="T1155" i="2"/>
  <c r="Q1155" i="2"/>
  <c r="R1155" i="2" s="1"/>
  <c r="O1155" i="2"/>
  <c r="P1155" i="2" s="1"/>
  <c r="J1155" i="2"/>
  <c r="Y1154" i="2"/>
  <c r="X1154" i="2"/>
  <c r="V1154" i="2"/>
  <c r="T1154" i="2"/>
  <c r="Q1154" i="2"/>
  <c r="R1154" i="2" s="1"/>
  <c r="O1154" i="2"/>
  <c r="P1154" i="2" s="1"/>
  <c r="J1154" i="2"/>
  <c r="Y1153" i="2"/>
  <c r="X1153" i="2"/>
  <c r="V1153" i="2"/>
  <c r="T1153" i="2"/>
  <c r="Q1153" i="2"/>
  <c r="R1153" i="2" s="1"/>
  <c r="O1153" i="2"/>
  <c r="P1153" i="2" s="1"/>
  <c r="J1153" i="2"/>
  <c r="Y1152" i="2"/>
  <c r="Z1152" i="2" s="1"/>
  <c r="X1152" i="2"/>
  <c r="V1152" i="2"/>
  <c r="T1152" i="2"/>
  <c r="Q1152" i="2"/>
  <c r="R1152" i="2" s="1"/>
  <c r="O1152" i="2"/>
  <c r="P1152" i="2" s="1"/>
  <c r="J1152" i="2"/>
  <c r="Y1151" i="2"/>
  <c r="X1151" i="2"/>
  <c r="V1151" i="2"/>
  <c r="T1151" i="2"/>
  <c r="Q1151" i="2"/>
  <c r="R1151" i="2" s="1"/>
  <c r="O1151" i="2"/>
  <c r="P1151" i="2" s="1"/>
  <c r="J1151" i="2"/>
  <c r="Y1150" i="2"/>
  <c r="X1150" i="2"/>
  <c r="V1150" i="2"/>
  <c r="T1150" i="2"/>
  <c r="Q1150" i="2"/>
  <c r="R1150" i="2" s="1"/>
  <c r="O1150" i="2"/>
  <c r="P1150" i="2" s="1"/>
  <c r="J1150" i="2"/>
  <c r="Y1149" i="2"/>
  <c r="Z1149" i="2" s="1"/>
  <c r="X1149" i="2"/>
  <c r="V1149" i="2"/>
  <c r="T1149" i="2"/>
  <c r="Q1149" i="2"/>
  <c r="R1149" i="2" s="1"/>
  <c r="O1149" i="2"/>
  <c r="P1149" i="2" s="1"/>
  <c r="J1149" i="2"/>
  <c r="Y1148" i="2"/>
  <c r="X1148" i="2"/>
  <c r="V1148" i="2"/>
  <c r="T1148" i="2"/>
  <c r="Q1148" i="2"/>
  <c r="R1148" i="2" s="1"/>
  <c r="O1148" i="2"/>
  <c r="P1148" i="2" s="1"/>
  <c r="J1148" i="2"/>
  <c r="Y1147" i="2"/>
  <c r="X1147" i="2"/>
  <c r="V1147" i="2"/>
  <c r="T1147" i="2"/>
  <c r="Q1147" i="2"/>
  <c r="R1147" i="2" s="1"/>
  <c r="O1147" i="2"/>
  <c r="P1147" i="2" s="1"/>
  <c r="J1147" i="2"/>
  <c r="Y1146" i="2"/>
  <c r="Z1146" i="2" s="1"/>
  <c r="X1146" i="2"/>
  <c r="V1146" i="2"/>
  <c r="T1146" i="2"/>
  <c r="Q1146" i="2"/>
  <c r="R1146" i="2" s="1"/>
  <c r="O1146" i="2"/>
  <c r="P1146" i="2" s="1"/>
  <c r="J1146" i="2"/>
  <c r="Y1145" i="2"/>
  <c r="X1145" i="2"/>
  <c r="V1145" i="2"/>
  <c r="T1145" i="2"/>
  <c r="Q1145" i="2"/>
  <c r="R1145" i="2" s="1"/>
  <c r="O1145" i="2"/>
  <c r="P1145" i="2" s="1"/>
  <c r="J1145" i="2"/>
  <c r="Y1144" i="2"/>
  <c r="X1144" i="2"/>
  <c r="V1144" i="2"/>
  <c r="T1144" i="2"/>
  <c r="Q1144" i="2"/>
  <c r="R1144" i="2" s="1"/>
  <c r="O1144" i="2"/>
  <c r="P1144" i="2" s="1"/>
  <c r="J1144" i="2"/>
  <c r="Y1143" i="2"/>
  <c r="Z1143" i="2" s="1"/>
  <c r="X1143" i="2"/>
  <c r="V1143" i="2"/>
  <c r="T1143" i="2"/>
  <c r="Q1143" i="2"/>
  <c r="R1143" i="2" s="1"/>
  <c r="O1143" i="2"/>
  <c r="P1143" i="2" s="1"/>
  <c r="J1143" i="2"/>
  <c r="Y1142" i="2"/>
  <c r="X1142" i="2"/>
  <c r="V1142" i="2"/>
  <c r="T1142" i="2"/>
  <c r="Q1142" i="2"/>
  <c r="R1142" i="2" s="1"/>
  <c r="O1142" i="2"/>
  <c r="P1142" i="2" s="1"/>
  <c r="J1142" i="2"/>
  <c r="Y1141" i="2"/>
  <c r="X1141" i="2"/>
  <c r="V1141" i="2"/>
  <c r="T1141" i="2"/>
  <c r="Q1141" i="2"/>
  <c r="R1141" i="2" s="1"/>
  <c r="O1141" i="2"/>
  <c r="P1141" i="2" s="1"/>
  <c r="J1141" i="2"/>
  <c r="Y1140" i="2"/>
  <c r="Z1140" i="2" s="1"/>
  <c r="X1140" i="2"/>
  <c r="V1140" i="2"/>
  <c r="T1140" i="2"/>
  <c r="Q1140" i="2"/>
  <c r="R1140" i="2" s="1"/>
  <c r="O1140" i="2"/>
  <c r="P1140" i="2" s="1"/>
  <c r="J1140" i="2"/>
  <c r="Y1139" i="2"/>
  <c r="X1139" i="2"/>
  <c r="V1139" i="2"/>
  <c r="T1139" i="2"/>
  <c r="Q1139" i="2"/>
  <c r="R1139" i="2" s="1"/>
  <c r="O1139" i="2"/>
  <c r="P1139" i="2" s="1"/>
  <c r="J1139" i="2"/>
  <c r="Y1138" i="2"/>
  <c r="X1138" i="2"/>
  <c r="V1138" i="2"/>
  <c r="T1138" i="2"/>
  <c r="Q1138" i="2"/>
  <c r="R1138" i="2" s="1"/>
  <c r="O1138" i="2"/>
  <c r="P1138" i="2" s="1"/>
  <c r="J1138" i="2"/>
  <c r="Y1137" i="2"/>
  <c r="Z1137" i="2" s="1"/>
  <c r="X1137" i="2"/>
  <c r="V1137" i="2"/>
  <c r="T1137" i="2"/>
  <c r="Q1137" i="2"/>
  <c r="R1137" i="2" s="1"/>
  <c r="O1137" i="2"/>
  <c r="P1137" i="2" s="1"/>
  <c r="J1137" i="2"/>
  <c r="Y1136" i="2"/>
  <c r="X1136" i="2"/>
  <c r="V1136" i="2"/>
  <c r="T1136" i="2"/>
  <c r="Q1136" i="2"/>
  <c r="R1136" i="2" s="1"/>
  <c r="O1136" i="2"/>
  <c r="P1136" i="2" s="1"/>
  <c r="J1136" i="2"/>
  <c r="Y1135" i="2"/>
  <c r="X1135" i="2"/>
  <c r="V1135" i="2"/>
  <c r="T1135" i="2"/>
  <c r="Q1135" i="2"/>
  <c r="R1135" i="2" s="1"/>
  <c r="O1135" i="2"/>
  <c r="P1135" i="2" s="1"/>
  <c r="J1135" i="2"/>
  <c r="Y1134" i="2"/>
  <c r="Z1134" i="2" s="1"/>
  <c r="X1134" i="2"/>
  <c r="V1134" i="2"/>
  <c r="T1134" i="2"/>
  <c r="Q1134" i="2"/>
  <c r="R1134" i="2" s="1"/>
  <c r="O1134" i="2"/>
  <c r="P1134" i="2" s="1"/>
  <c r="J1134" i="2"/>
  <c r="Y1133" i="2"/>
  <c r="X1133" i="2"/>
  <c r="V1133" i="2"/>
  <c r="T1133" i="2"/>
  <c r="Q1133" i="2"/>
  <c r="R1133" i="2" s="1"/>
  <c r="O1133" i="2"/>
  <c r="P1133" i="2" s="1"/>
  <c r="J1133" i="2"/>
  <c r="Y1132" i="2"/>
  <c r="X1132" i="2"/>
  <c r="V1132" i="2"/>
  <c r="T1132" i="2"/>
  <c r="Q1132" i="2"/>
  <c r="R1132" i="2" s="1"/>
  <c r="O1132" i="2"/>
  <c r="P1132" i="2" s="1"/>
  <c r="J1132" i="2"/>
  <c r="Y1131" i="2"/>
  <c r="X1131" i="2"/>
  <c r="V1131" i="2"/>
  <c r="T1131" i="2"/>
  <c r="Q1131" i="2"/>
  <c r="R1131" i="2" s="1"/>
  <c r="O1131" i="2"/>
  <c r="P1131" i="2" s="1"/>
  <c r="J1131" i="2"/>
  <c r="Y1130" i="2"/>
  <c r="Z1130" i="2" s="1"/>
  <c r="X1130" i="2"/>
  <c r="V1130" i="2"/>
  <c r="T1130" i="2"/>
  <c r="Q1130" i="2"/>
  <c r="R1130" i="2" s="1"/>
  <c r="O1130" i="2"/>
  <c r="P1130" i="2" s="1"/>
  <c r="J1130" i="2"/>
  <c r="Y1129" i="2"/>
  <c r="X1129" i="2"/>
  <c r="V1129" i="2"/>
  <c r="T1129" i="2"/>
  <c r="Q1129" i="2"/>
  <c r="R1129" i="2" s="1"/>
  <c r="O1129" i="2"/>
  <c r="P1129" i="2" s="1"/>
  <c r="J1129" i="2"/>
  <c r="Y1128" i="2"/>
  <c r="Z1128" i="2" s="1"/>
  <c r="X1128" i="2"/>
  <c r="V1128" i="2"/>
  <c r="T1128" i="2"/>
  <c r="Q1128" i="2"/>
  <c r="R1128" i="2" s="1"/>
  <c r="O1128" i="2"/>
  <c r="P1128" i="2" s="1"/>
  <c r="J1128" i="2"/>
  <c r="Y1127" i="2"/>
  <c r="Z1127" i="2" s="1"/>
  <c r="X1127" i="2"/>
  <c r="V1127" i="2"/>
  <c r="T1127" i="2"/>
  <c r="Q1127" i="2"/>
  <c r="R1127" i="2" s="1"/>
  <c r="O1127" i="2"/>
  <c r="P1127" i="2" s="1"/>
  <c r="J1127" i="2"/>
  <c r="Y1126" i="2"/>
  <c r="X1126" i="2"/>
  <c r="V1126" i="2"/>
  <c r="T1126" i="2"/>
  <c r="Q1126" i="2"/>
  <c r="R1126" i="2" s="1"/>
  <c r="O1126" i="2"/>
  <c r="P1126" i="2" s="1"/>
  <c r="J1126" i="2"/>
  <c r="Y1125" i="2"/>
  <c r="Z1125" i="2" s="1"/>
  <c r="X1125" i="2"/>
  <c r="V1125" i="2"/>
  <c r="T1125" i="2"/>
  <c r="Q1125" i="2"/>
  <c r="R1125" i="2" s="1"/>
  <c r="O1125" i="2"/>
  <c r="P1125" i="2" s="1"/>
  <c r="J1125" i="2"/>
  <c r="Y1124" i="2"/>
  <c r="X1124" i="2"/>
  <c r="V1124" i="2"/>
  <c r="T1124" i="2"/>
  <c r="Q1124" i="2"/>
  <c r="R1124" i="2" s="1"/>
  <c r="O1124" i="2"/>
  <c r="P1124" i="2" s="1"/>
  <c r="J1124" i="2"/>
  <c r="Y1123" i="2"/>
  <c r="X1123" i="2"/>
  <c r="V1123" i="2"/>
  <c r="T1123" i="2"/>
  <c r="Q1123" i="2"/>
  <c r="R1123" i="2" s="1"/>
  <c r="O1123" i="2"/>
  <c r="P1123" i="2" s="1"/>
  <c r="J1123" i="2"/>
  <c r="Y1122" i="2"/>
  <c r="Z1122" i="2" s="1"/>
  <c r="X1122" i="2"/>
  <c r="V1122" i="2"/>
  <c r="T1122" i="2"/>
  <c r="Q1122" i="2"/>
  <c r="R1122" i="2" s="1"/>
  <c r="O1122" i="2"/>
  <c r="P1122" i="2" s="1"/>
  <c r="J1122" i="2"/>
  <c r="Y1121" i="2"/>
  <c r="X1121" i="2"/>
  <c r="V1121" i="2"/>
  <c r="T1121" i="2"/>
  <c r="Q1121" i="2"/>
  <c r="R1121" i="2" s="1"/>
  <c r="O1121" i="2"/>
  <c r="P1121" i="2" s="1"/>
  <c r="J1121" i="2"/>
  <c r="Y1120" i="2"/>
  <c r="X1120" i="2"/>
  <c r="V1120" i="2"/>
  <c r="T1120" i="2"/>
  <c r="Q1120" i="2"/>
  <c r="R1120" i="2" s="1"/>
  <c r="O1120" i="2"/>
  <c r="P1120" i="2" s="1"/>
  <c r="J1120" i="2"/>
  <c r="Y1119" i="2"/>
  <c r="Z1119" i="2" s="1"/>
  <c r="X1119" i="2"/>
  <c r="V1119" i="2"/>
  <c r="T1119" i="2"/>
  <c r="Q1119" i="2"/>
  <c r="R1119" i="2" s="1"/>
  <c r="O1119" i="2"/>
  <c r="P1119" i="2" s="1"/>
  <c r="J1119" i="2"/>
  <c r="Y1118" i="2"/>
  <c r="X1118" i="2"/>
  <c r="V1118" i="2"/>
  <c r="T1118" i="2"/>
  <c r="Q1118" i="2"/>
  <c r="R1118" i="2" s="1"/>
  <c r="O1118" i="2"/>
  <c r="P1118" i="2" s="1"/>
  <c r="J1118" i="2"/>
  <c r="Y1117" i="2"/>
  <c r="X1117" i="2"/>
  <c r="V1117" i="2"/>
  <c r="T1117" i="2"/>
  <c r="Q1117" i="2"/>
  <c r="R1117" i="2" s="1"/>
  <c r="O1117" i="2"/>
  <c r="P1117" i="2" s="1"/>
  <c r="J1117" i="2"/>
  <c r="Y1116" i="2"/>
  <c r="Z1116" i="2" s="1"/>
  <c r="X1116" i="2"/>
  <c r="V1116" i="2"/>
  <c r="T1116" i="2"/>
  <c r="Q1116" i="2"/>
  <c r="R1116" i="2" s="1"/>
  <c r="O1116" i="2"/>
  <c r="P1116" i="2" s="1"/>
  <c r="J1116" i="2"/>
  <c r="Y1115" i="2"/>
  <c r="X1115" i="2"/>
  <c r="V1115" i="2"/>
  <c r="T1115" i="2"/>
  <c r="Q1115" i="2"/>
  <c r="R1115" i="2" s="1"/>
  <c r="O1115" i="2"/>
  <c r="P1115" i="2" s="1"/>
  <c r="J1115" i="2"/>
  <c r="Y1114" i="2"/>
  <c r="X1114" i="2"/>
  <c r="V1114" i="2"/>
  <c r="T1114" i="2"/>
  <c r="Q1114" i="2"/>
  <c r="R1114" i="2" s="1"/>
  <c r="O1114" i="2"/>
  <c r="P1114" i="2" s="1"/>
  <c r="J1114" i="2"/>
  <c r="Y1113" i="2"/>
  <c r="Z1113" i="2" s="1"/>
  <c r="X1113" i="2"/>
  <c r="V1113" i="2"/>
  <c r="T1113" i="2"/>
  <c r="Q1113" i="2"/>
  <c r="R1113" i="2" s="1"/>
  <c r="O1113" i="2"/>
  <c r="P1113" i="2" s="1"/>
  <c r="J1113" i="2"/>
  <c r="Y1112" i="2"/>
  <c r="X1112" i="2"/>
  <c r="V1112" i="2"/>
  <c r="T1112" i="2"/>
  <c r="Q1112" i="2"/>
  <c r="R1112" i="2" s="1"/>
  <c r="O1112" i="2"/>
  <c r="P1112" i="2" s="1"/>
  <c r="J1112" i="2"/>
  <c r="Y1111" i="2"/>
  <c r="X1111" i="2"/>
  <c r="V1111" i="2"/>
  <c r="T1111" i="2"/>
  <c r="Q1111" i="2"/>
  <c r="R1111" i="2" s="1"/>
  <c r="O1111" i="2"/>
  <c r="P1111" i="2" s="1"/>
  <c r="J1111" i="2"/>
  <c r="Y1110" i="2"/>
  <c r="Z1110" i="2" s="1"/>
  <c r="X1110" i="2"/>
  <c r="V1110" i="2"/>
  <c r="T1110" i="2"/>
  <c r="Q1110" i="2"/>
  <c r="R1110" i="2" s="1"/>
  <c r="O1110" i="2"/>
  <c r="P1110" i="2" s="1"/>
  <c r="J1110" i="2"/>
  <c r="Y1109" i="2"/>
  <c r="X1109" i="2"/>
  <c r="V1109" i="2"/>
  <c r="T1109" i="2"/>
  <c r="Q1109" i="2"/>
  <c r="R1109" i="2" s="1"/>
  <c r="O1109" i="2"/>
  <c r="P1109" i="2" s="1"/>
  <c r="J1109" i="2"/>
  <c r="Y1108" i="2"/>
  <c r="X1108" i="2"/>
  <c r="V1108" i="2"/>
  <c r="T1108" i="2"/>
  <c r="Q1108" i="2"/>
  <c r="R1108" i="2" s="1"/>
  <c r="O1108" i="2"/>
  <c r="P1108" i="2" s="1"/>
  <c r="J1108" i="2"/>
  <c r="Y1107" i="2"/>
  <c r="Z1107" i="2" s="1"/>
  <c r="X1107" i="2"/>
  <c r="V1107" i="2"/>
  <c r="T1107" i="2"/>
  <c r="Q1107" i="2"/>
  <c r="R1107" i="2" s="1"/>
  <c r="O1107" i="2"/>
  <c r="P1107" i="2" s="1"/>
  <c r="J1107" i="2"/>
  <c r="Y1106" i="2"/>
  <c r="X1106" i="2"/>
  <c r="V1106" i="2"/>
  <c r="T1106" i="2"/>
  <c r="Q1106" i="2"/>
  <c r="R1106" i="2" s="1"/>
  <c r="O1106" i="2"/>
  <c r="P1106" i="2" s="1"/>
  <c r="J1106" i="2"/>
  <c r="Y1105" i="2"/>
  <c r="X1105" i="2"/>
  <c r="V1105" i="2"/>
  <c r="T1105" i="2"/>
  <c r="Q1105" i="2"/>
  <c r="R1105" i="2" s="1"/>
  <c r="O1105" i="2"/>
  <c r="P1105" i="2" s="1"/>
  <c r="J1105" i="2"/>
  <c r="Y1104" i="2"/>
  <c r="Z1104" i="2" s="1"/>
  <c r="X1104" i="2"/>
  <c r="V1104" i="2"/>
  <c r="T1104" i="2"/>
  <c r="Q1104" i="2"/>
  <c r="R1104" i="2" s="1"/>
  <c r="O1104" i="2"/>
  <c r="P1104" i="2" s="1"/>
  <c r="J1104" i="2"/>
  <c r="Y1103" i="2"/>
  <c r="X1103" i="2"/>
  <c r="V1103" i="2"/>
  <c r="T1103" i="2"/>
  <c r="Q1103" i="2"/>
  <c r="R1103" i="2" s="1"/>
  <c r="O1103" i="2"/>
  <c r="P1103" i="2" s="1"/>
  <c r="J1103" i="2"/>
  <c r="Y1102" i="2"/>
  <c r="X1102" i="2"/>
  <c r="V1102" i="2"/>
  <c r="T1102" i="2"/>
  <c r="Q1102" i="2"/>
  <c r="R1102" i="2" s="1"/>
  <c r="O1102" i="2"/>
  <c r="P1102" i="2" s="1"/>
  <c r="J1102" i="2"/>
  <c r="Y1101" i="2"/>
  <c r="Z1101" i="2" s="1"/>
  <c r="X1101" i="2"/>
  <c r="V1101" i="2"/>
  <c r="T1101" i="2"/>
  <c r="Q1101" i="2"/>
  <c r="R1101" i="2" s="1"/>
  <c r="O1101" i="2"/>
  <c r="P1101" i="2" s="1"/>
  <c r="J1101" i="2"/>
  <c r="Y1100" i="2"/>
  <c r="X1100" i="2"/>
  <c r="V1100" i="2"/>
  <c r="T1100" i="2"/>
  <c r="Q1100" i="2"/>
  <c r="R1100" i="2" s="1"/>
  <c r="O1100" i="2"/>
  <c r="P1100" i="2" s="1"/>
  <c r="J1100" i="2"/>
  <c r="Y1099" i="2"/>
  <c r="X1099" i="2"/>
  <c r="V1099" i="2"/>
  <c r="T1099" i="2"/>
  <c r="Q1099" i="2"/>
  <c r="R1099" i="2" s="1"/>
  <c r="O1099" i="2"/>
  <c r="P1099" i="2" s="1"/>
  <c r="J1099" i="2"/>
  <c r="Y1098" i="2"/>
  <c r="Z1098" i="2" s="1"/>
  <c r="X1098" i="2"/>
  <c r="V1098" i="2"/>
  <c r="T1098" i="2"/>
  <c r="Q1098" i="2"/>
  <c r="R1098" i="2" s="1"/>
  <c r="O1098" i="2"/>
  <c r="P1098" i="2" s="1"/>
  <c r="J1098" i="2"/>
  <c r="Y1097" i="2"/>
  <c r="X1097" i="2"/>
  <c r="V1097" i="2"/>
  <c r="T1097" i="2"/>
  <c r="Q1097" i="2"/>
  <c r="R1097" i="2" s="1"/>
  <c r="O1097" i="2"/>
  <c r="P1097" i="2" s="1"/>
  <c r="J1097" i="2"/>
  <c r="Y1096" i="2"/>
  <c r="X1096" i="2"/>
  <c r="V1096" i="2"/>
  <c r="T1096" i="2"/>
  <c r="Q1096" i="2"/>
  <c r="R1096" i="2" s="1"/>
  <c r="O1096" i="2"/>
  <c r="P1096" i="2" s="1"/>
  <c r="J1096" i="2"/>
  <c r="Y1095" i="2"/>
  <c r="Z1095" i="2" s="1"/>
  <c r="X1095" i="2"/>
  <c r="V1095" i="2"/>
  <c r="T1095" i="2"/>
  <c r="Q1095" i="2"/>
  <c r="R1095" i="2" s="1"/>
  <c r="O1095" i="2"/>
  <c r="P1095" i="2" s="1"/>
  <c r="J1095" i="2"/>
  <c r="Y1094" i="2"/>
  <c r="X1094" i="2"/>
  <c r="V1094" i="2"/>
  <c r="T1094" i="2"/>
  <c r="Q1094" i="2"/>
  <c r="R1094" i="2" s="1"/>
  <c r="O1094" i="2"/>
  <c r="P1094" i="2" s="1"/>
  <c r="J1094" i="2"/>
  <c r="Y1093" i="2"/>
  <c r="X1093" i="2"/>
  <c r="V1093" i="2"/>
  <c r="T1093" i="2"/>
  <c r="Q1093" i="2"/>
  <c r="R1093" i="2" s="1"/>
  <c r="O1093" i="2"/>
  <c r="P1093" i="2" s="1"/>
  <c r="J1093" i="2"/>
  <c r="Y1092" i="2"/>
  <c r="Z1092" i="2" s="1"/>
  <c r="X1092" i="2"/>
  <c r="V1092" i="2"/>
  <c r="T1092" i="2"/>
  <c r="Q1092" i="2"/>
  <c r="R1092" i="2" s="1"/>
  <c r="O1092" i="2"/>
  <c r="P1092" i="2" s="1"/>
  <c r="J1092" i="2"/>
  <c r="Y1091" i="2"/>
  <c r="X1091" i="2"/>
  <c r="V1091" i="2"/>
  <c r="T1091" i="2"/>
  <c r="Q1091" i="2"/>
  <c r="R1091" i="2" s="1"/>
  <c r="O1091" i="2"/>
  <c r="P1091" i="2" s="1"/>
  <c r="J1091" i="2"/>
  <c r="Y1090" i="2"/>
  <c r="X1090" i="2"/>
  <c r="V1090" i="2"/>
  <c r="T1090" i="2"/>
  <c r="Q1090" i="2"/>
  <c r="R1090" i="2" s="1"/>
  <c r="O1090" i="2"/>
  <c r="P1090" i="2" s="1"/>
  <c r="J1090" i="2"/>
  <c r="Y1089" i="2"/>
  <c r="Z1089" i="2" s="1"/>
  <c r="X1089" i="2"/>
  <c r="V1089" i="2"/>
  <c r="T1089" i="2"/>
  <c r="Q1089" i="2"/>
  <c r="R1089" i="2" s="1"/>
  <c r="O1089" i="2"/>
  <c r="P1089" i="2" s="1"/>
  <c r="J1089" i="2"/>
  <c r="Y1088" i="2"/>
  <c r="X1088" i="2"/>
  <c r="V1088" i="2"/>
  <c r="T1088" i="2"/>
  <c r="Q1088" i="2"/>
  <c r="R1088" i="2" s="1"/>
  <c r="O1088" i="2"/>
  <c r="P1088" i="2" s="1"/>
  <c r="J1088" i="2"/>
  <c r="Y1087" i="2"/>
  <c r="X1087" i="2"/>
  <c r="V1087" i="2"/>
  <c r="T1087" i="2"/>
  <c r="Q1087" i="2"/>
  <c r="R1087" i="2" s="1"/>
  <c r="O1087" i="2"/>
  <c r="P1087" i="2" s="1"/>
  <c r="J1087" i="2"/>
  <c r="Y1086" i="2"/>
  <c r="Z1086" i="2" s="1"/>
  <c r="X1086" i="2"/>
  <c r="V1086" i="2"/>
  <c r="T1086" i="2"/>
  <c r="Q1086" i="2"/>
  <c r="R1086" i="2" s="1"/>
  <c r="O1086" i="2"/>
  <c r="P1086" i="2" s="1"/>
  <c r="J1086" i="2"/>
  <c r="Y1085" i="2"/>
  <c r="X1085" i="2"/>
  <c r="V1085" i="2"/>
  <c r="T1085" i="2"/>
  <c r="Q1085" i="2"/>
  <c r="R1085" i="2" s="1"/>
  <c r="O1085" i="2"/>
  <c r="P1085" i="2" s="1"/>
  <c r="J1085" i="2"/>
  <c r="Y1084" i="2"/>
  <c r="X1084" i="2"/>
  <c r="V1084" i="2"/>
  <c r="T1084" i="2"/>
  <c r="Q1084" i="2"/>
  <c r="R1084" i="2" s="1"/>
  <c r="O1084" i="2"/>
  <c r="P1084" i="2" s="1"/>
  <c r="J1084" i="2"/>
  <c r="Y1083" i="2"/>
  <c r="Z1083" i="2" s="1"/>
  <c r="X1083" i="2"/>
  <c r="V1083" i="2"/>
  <c r="T1083" i="2"/>
  <c r="Q1083" i="2"/>
  <c r="R1083" i="2" s="1"/>
  <c r="O1083" i="2"/>
  <c r="P1083" i="2" s="1"/>
  <c r="J1083" i="2"/>
  <c r="Y1082" i="2"/>
  <c r="X1082" i="2"/>
  <c r="V1082" i="2"/>
  <c r="T1082" i="2"/>
  <c r="Q1082" i="2"/>
  <c r="R1082" i="2" s="1"/>
  <c r="O1082" i="2"/>
  <c r="P1082" i="2" s="1"/>
  <c r="J1082" i="2"/>
  <c r="Y1081" i="2"/>
  <c r="X1081" i="2"/>
  <c r="V1081" i="2"/>
  <c r="T1081" i="2"/>
  <c r="Q1081" i="2"/>
  <c r="R1081" i="2" s="1"/>
  <c r="O1081" i="2"/>
  <c r="P1081" i="2" s="1"/>
  <c r="J1081" i="2"/>
  <c r="Y1080" i="2"/>
  <c r="Z1080" i="2" s="1"/>
  <c r="X1080" i="2"/>
  <c r="V1080" i="2"/>
  <c r="T1080" i="2"/>
  <c r="Q1080" i="2"/>
  <c r="R1080" i="2" s="1"/>
  <c r="O1080" i="2"/>
  <c r="P1080" i="2" s="1"/>
  <c r="J1080" i="2"/>
  <c r="Y1079" i="2"/>
  <c r="X1079" i="2"/>
  <c r="V1079" i="2"/>
  <c r="T1079" i="2"/>
  <c r="Q1079" i="2"/>
  <c r="R1079" i="2" s="1"/>
  <c r="O1079" i="2"/>
  <c r="P1079" i="2" s="1"/>
  <c r="J1079" i="2"/>
  <c r="Y1078" i="2"/>
  <c r="X1078" i="2"/>
  <c r="V1078" i="2"/>
  <c r="T1078" i="2"/>
  <c r="Q1078" i="2"/>
  <c r="R1078" i="2" s="1"/>
  <c r="O1078" i="2"/>
  <c r="P1078" i="2" s="1"/>
  <c r="J1078" i="2"/>
  <c r="Y1077" i="2"/>
  <c r="Z1077" i="2" s="1"/>
  <c r="X1077" i="2"/>
  <c r="V1077" i="2"/>
  <c r="T1077" i="2"/>
  <c r="Q1077" i="2"/>
  <c r="R1077" i="2" s="1"/>
  <c r="O1077" i="2"/>
  <c r="P1077" i="2" s="1"/>
  <c r="J1077" i="2"/>
  <c r="Y1076" i="2"/>
  <c r="X1076" i="2"/>
  <c r="V1076" i="2"/>
  <c r="T1076" i="2"/>
  <c r="Q1076" i="2"/>
  <c r="R1076" i="2" s="1"/>
  <c r="O1076" i="2"/>
  <c r="P1076" i="2" s="1"/>
  <c r="J1076" i="2"/>
  <c r="Y1075" i="2"/>
  <c r="X1075" i="2"/>
  <c r="V1075" i="2"/>
  <c r="T1075" i="2"/>
  <c r="Q1075" i="2"/>
  <c r="R1075" i="2" s="1"/>
  <c r="O1075" i="2"/>
  <c r="P1075" i="2" s="1"/>
  <c r="J1075" i="2"/>
  <c r="Y1074" i="2"/>
  <c r="Z1074" i="2" s="1"/>
  <c r="X1074" i="2"/>
  <c r="V1074" i="2"/>
  <c r="T1074" i="2"/>
  <c r="Q1074" i="2"/>
  <c r="R1074" i="2" s="1"/>
  <c r="O1074" i="2"/>
  <c r="P1074" i="2" s="1"/>
  <c r="J1074" i="2"/>
  <c r="Y1073" i="2"/>
  <c r="X1073" i="2"/>
  <c r="V1073" i="2"/>
  <c r="T1073" i="2"/>
  <c r="Q1073" i="2"/>
  <c r="R1073" i="2" s="1"/>
  <c r="O1073" i="2"/>
  <c r="P1073" i="2" s="1"/>
  <c r="J1073" i="2"/>
  <c r="Y1072" i="2"/>
  <c r="X1072" i="2"/>
  <c r="V1072" i="2"/>
  <c r="T1072" i="2"/>
  <c r="Q1072" i="2"/>
  <c r="R1072" i="2" s="1"/>
  <c r="O1072" i="2"/>
  <c r="P1072" i="2" s="1"/>
  <c r="J1072" i="2"/>
  <c r="Y1071" i="2"/>
  <c r="Z1071" i="2" s="1"/>
  <c r="X1071" i="2"/>
  <c r="V1071" i="2"/>
  <c r="T1071" i="2"/>
  <c r="Q1071" i="2"/>
  <c r="R1071" i="2" s="1"/>
  <c r="O1071" i="2"/>
  <c r="P1071" i="2" s="1"/>
  <c r="J1071" i="2"/>
  <c r="Y1070" i="2"/>
  <c r="X1070" i="2"/>
  <c r="V1070" i="2"/>
  <c r="T1070" i="2"/>
  <c r="Q1070" i="2"/>
  <c r="R1070" i="2" s="1"/>
  <c r="O1070" i="2"/>
  <c r="P1070" i="2" s="1"/>
  <c r="J1070" i="2"/>
  <c r="Y1069" i="2"/>
  <c r="X1069" i="2"/>
  <c r="V1069" i="2"/>
  <c r="T1069" i="2"/>
  <c r="Q1069" i="2"/>
  <c r="R1069" i="2" s="1"/>
  <c r="O1069" i="2"/>
  <c r="P1069" i="2" s="1"/>
  <c r="J1069" i="2"/>
  <c r="Y1068" i="2"/>
  <c r="Z1068" i="2" s="1"/>
  <c r="X1068" i="2"/>
  <c r="V1068" i="2"/>
  <c r="T1068" i="2"/>
  <c r="Q1068" i="2"/>
  <c r="R1068" i="2" s="1"/>
  <c r="O1068" i="2"/>
  <c r="P1068" i="2" s="1"/>
  <c r="J1068" i="2"/>
  <c r="Y1067" i="2"/>
  <c r="X1067" i="2"/>
  <c r="V1067" i="2"/>
  <c r="T1067" i="2"/>
  <c r="Q1067" i="2"/>
  <c r="R1067" i="2" s="1"/>
  <c r="O1067" i="2"/>
  <c r="P1067" i="2" s="1"/>
  <c r="J1067" i="2"/>
  <c r="Y1066" i="2"/>
  <c r="X1066" i="2"/>
  <c r="V1066" i="2"/>
  <c r="T1066" i="2"/>
  <c r="Q1066" i="2"/>
  <c r="R1066" i="2" s="1"/>
  <c r="O1066" i="2"/>
  <c r="P1066" i="2" s="1"/>
  <c r="J1066" i="2"/>
  <c r="Y1065" i="2"/>
  <c r="Z1065" i="2" s="1"/>
  <c r="X1065" i="2"/>
  <c r="V1065" i="2"/>
  <c r="T1065" i="2"/>
  <c r="Q1065" i="2"/>
  <c r="R1065" i="2" s="1"/>
  <c r="O1065" i="2"/>
  <c r="P1065" i="2" s="1"/>
  <c r="J1065" i="2"/>
  <c r="Y1064" i="2"/>
  <c r="X1064" i="2"/>
  <c r="V1064" i="2"/>
  <c r="T1064" i="2"/>
  <c r="Q1064" i="2"/>
  <c r="R1064" i="2" s="1"/>
  <c r="O1064" i="2"/>
  <c r="P1064" i="2" s="1"/>
  <c r="J1064" i="2"/>
  <c r="Y1063" i="2"/>
  <c r="X1063" i="2"/>
  <c r="V1063" i="2"/>
  <c r="T1063" i="2"/>
  <c r="Q1063" i="2"/>
  <c r="R1063" i="2" s="1"/>
  <c r="O1063" i="2"/>
  <c r="P1063" i="2" s="1"/>
  <c r="J1063" i="2"/>
  <c r="Y1062" i="2"/>
  <c r="Z1062" i="2" s="1"/>
  <c r="X1062" i="2"/>
  <c r="V1062" i="2"/>
  <c r="T1062" i="2"/>
  <c r="Q1062" i="2"/>
  <c r="R1062" i="2" s="1"/>
  <c r="O1062" i="2"/>
  <c r="P1062" i="2" s="1"/>
  <c r="J1062" i="2"/>
  <c r="Y1061" i="2"/>
  <c r="X1061" i="2"/>
  <c r="V1061" i="2"/>
  <c r="T1061" i="2"/>
  <c r="Q1061" i="2"/>
  <c r="R1061" i="2" s="1"/>
  <c r="O1061" i="2"/>
  <c r="P1061" i="2" s="1"/>
  <c r="J1061" i="2"/>
  <c r="Y1060" i="2"/>
  <c r="X1060" i="2"/>
  <c r="V1060" i="2"/>
  <c r="T1060" i="2"/>
  <c r="Q1060" i="2"/>
  <c r="R1060" i="2" s="1"/>
  <c r="O1060" i="2"/>
  <c r="P1060" i="2" s="1"/>
  <c r="J1060" i="2"/>
  <c r="Y1059" i="2"/>
  <c r="Z1059" i="2" s="1"/>
  <c r="X1059" i="2"/>
  <c r="V1059" i="2"/>
  <c r="T1059" i="2"/>
  <c r="Q1059" i="2"/>
  <c r="R1059" i="2" s="1"/>
  <c r="O1059" i="2"/>
  <c r="P1059" i="2" s="1"/>
  <c r="J1059" i="2"/>
  <c r="Y1058" i="2"/>
  <c r="X1058" i="2"/>
  <c r="V1058" i="2"/>
  <c r="T1058" i="2"/>
  <c r="Q1058" i="2"/>
  <c r="R1058" i="2" s="1"/>
  <c r="O1058" i="2"/>
  <c r="P1058" i="2" s="1"/>
  <c r="J1058" i="2"/>
  <c r="Y1057" i="2"/>
  <c r="X1057" i="2"/>
  <c r="V1057" i="2"/>
  <c r="T1057" i="2"/>
  <c r="Q1057" i="2"/>
  <c r="R1057" i="2" s="1"/>
  <c r="O1057" i="2"/>
  <c r="P1057" i="2" s="1"/>
  <c r="J1057" i="2"/>
  <c r="Y1056" i="2"/>
  <c r="Z1056" i="2" s="1"/>
  <c r="X1056" i="2"/>
  <c r="V1056" i="2"/>
  <c r="T1056" i="2"/>
  <c r="Q1056" i="2"/>
  <c r="R1056" i="2" s="1"/>
  <c r="O1056" i="2"/>
  <c r="P1056" i="2" s="1"/>
  <c r="J1056" i="2"/>
  <c r="Y1055" i="2"/>
  <c r="X1055" i="2"/>
  <c r="V1055" i="2"/>
  <c r="T1055" i="2"/>
  <c r="Q1055" i="2"/>
  <c r="R1055" i="2" s="1"/>
  <c r="O1055" i="2"/>
  <c r="P1055" i="2" s="1"/>
  <c r="J1055" i="2"/>
  <c r="Y1054" i="2"/>
  <c r="X1054" i="2"/>
  <c r="V1054" i="2"/>
  <c r="T1054" i="2"/>
  <c r="Q1054" i="2"/>
  <c r="R1054" i="2" s="1"/>
  <c r="O1054" i="2"/>
  <c r="P1054" i="2" s="1"/>
  <c r="J1054" i="2"/>
  <c r="Y1053" i="2"/>
  <c r="Z1053" i="2" s="1"/>
  <c r="X1053" i="2"/>
  <c r="V1053" i="2"/>
  <c r="T1053" i="2"/>
  <c r="Q1053" i="2"/>
  <c r="R1053" i="2" s="1"/>
  <c r="O1053" i="2"/>
  <c r="P1053" i="2" s="1"/>
  <c r="J1053" i="2"/>
  <c r="Y1052" i="2"/>
  <c r="X1052" i="2"/>
  <c r="V1052" i="2"/>
  <c r="T1052" i="2"/>
  <c r="Q1052" i="2"/>
  <c r="R1052" i="2" s="1"/>
  <c r="O1052" i="2"/>
  <c r="P1052" i="2" s="1"/>
  <c r="J1052" i="2"/>
  <c r="Y1051" i="2"/>
  <c r="X1051" i="2"/>
  <c r="V1051" i="2"/>
  <c r="T1051" i="2"/>
  <c r="Q1051" i="2"/>
  <c r="R1051" i="2" s="1"/>
  <c r="O1051" i="2"/>
  <c r="P1051" i="2" s="1"/>
  <c r="J1051" i="2"/>
  <c r="Y1050" i="2"/>
  <c r="Z1050" i="2" s="1"/>
  <c r="X1050" i="2"/>
  <c r="V1050" i="2"/>
  <c r="T1050" i="2"/>
  <c r="Q1050" i="2"/>
  <c r="R1050" i="2" s="1"/>
  <c r="O1050" i="2"/>
  <c r="P1050" i="2" s="1"/>
  <c r="J1050" i="2"/>
  <c r="Y1049" i="2"/>
  <c r="X1049" i="2"/>
  <c r="V1049" i="2"/>
  <c r="T1049" i="2"/>
  <c r="Q1049" i="2"/>
  <c r="R1049" i="2" s="1"/>
  <c r="O1049" i="2"/>
  <c r="P1049" i="2" s="1"/>
  <c r="J1049" i="2"/>
  <c r="Y1048" i="2"/>
  <c r="X1048" i="2"/>
  <c r="V1048" i="2"/>
  <c r="T1048" i="2"/>
  <c r="Q1048" i="2"/>
  <c r="R1048" i="2" s="1"/>
  <c r="O1048" i="2"/>
  <c r="P1048" i="2" s="1"/>
  <c r="J1048" i="2"/>
  <c r="Y1047" i="2"/>
  <c r="Z1047" i="2" s="1"/>
  <c r="X1047" i="2"/>
  <c r="V1047" i="2"/>
  <c r="T1047" i="2"/>
  <c r="Q1047" i="2"/>
  <c r="R1047" i="2" s="1"/>
  <c r="O1047" i="2"/>
  <c r="P1047" i="2" s="1"/>
  <c r="J1047" i="2"/>
  <c r="Y1046" i="2"/>
  <c r="X1046" i="2"/>
  <c r="V1046" i="2"/>
  <c r="T1046" i="2"/>
  <c r="Q1046" i="2"/>
  <c r="R1046" i="2" s="1"/>
  <c r="O1046" i="2"/>
  <c r="P1046" i="2" s="1"/>
  <c r="J1046" i="2"/>
  <c r="Y1045" i="2"/>
  <c r="X1045" i="2"/>
  <c r="V1045" i="2"/>
  <c r="T1045" i="2"/>
  <c r="Q1045" i="2"/>
  <c r="R1045" i="2" s="1"/>
  <c r="O1045" i="2"/>
  <c r="P1045" i="2" s="1"/>
  <c r="J1045" i="2"/>
  <c r="Y1044" i="2"/>
  <c r="Z1044" i="2" s="1"/>
  <c r="X1044" i="2"/>
  <c r="V1044" i="2"/>
  <c r="T1044" i="2"/>
  <c r="Q1044" i="2"/>
  <c r="R1044" i="2" s="1"/>
  <c r="O1044" i="2"/>
  <c r="P1044" i="2" s="1"/>
  <c r="J1044" i="2"/>
  <c r="Y1043" i="2"/>
  <c r="X1043" i="2"/>
  <c r="V1043" i="2"/>
  <c r="T1043" i="2"/>
  <c r="Q1043" i="2"/>
  <c r="R1043" i="2" s="1"/>
  <c r="O1043" i="2"/>
  <c r="P1043" i="2" s="1"/>
  <c r="J1043" i="2"/>
  <c r="Y1042" i="2"/>
  <c r="X1042" i="2"/>
  <c r="V1042" i="2"/>
  <c r="T1042" i="2"/>
  <c r="Q1042" i="2"/>
  <c r="R1042" i="2" s="1"/>
  <c r="O1042" i="2"/>
  <c r="P1042" i="2" s="1"/>
  <c r="J1042" i="2"/>
  <c r="Y1041" i="2"/>
  <c r="Z1041" i="2" s="1"/>
  <c r="X1041" i="2"/>
  <c r="V1041" i="2"/>
  <c r="T1041" i="2"/>
  <c r="Q1041" i="2"/>
  <c r="R1041" i="2" s="1"/>
  <c r="O1041" i="2"/>
  <c r="P1041" i="2" s="1"/>
  <c r="J1041" i="2"/>
  <c r="Y1040" i="2"/>
  <c r="X1040" i="2"/>
  <c r="V1040" i="2"/>
  <c r="T1040" i="2"/>
  <c r="Q1040" i="2"/>
  <c r="R1040" i="2" s="1"/>
  <c r="O1040" i="2"/>
  <c r="P1040" i="2" s="1"/>
  <c r="J1040" i="2"/>
  <c r="Y1039" i="2"/>
  <c r="X1039" i="2"/>
  <c r="V1039" i="2"/>
  <c r="T1039" i="2"/>
  <c r="Q1039" i="2"/>
  <c r="R1039" i="2" s="1"/>
  <c r="O1039" i="2"/>
  <c r="P1039" i="2" s="1"/>
  <c r="J1039" i="2"/>
  <c r="Y1038" i="2"/>
  <c r="Z1038" i="2" s="1"/>
  <c r="X1038" i="2"/>
  <c r="V1038" i="2"/>
  <c r="T1038" i="2"/>
  <c r="Q1038" i="2"/>
  <c r="R1038" i="2" s="1"/>
  <c r="O1038" i="2"/>
  <c r="P1038" i="2" s="1"/>
  <c r="J1038" i="2"/>
  <c r="Y1037" i="2"/>
  <c r="X1037" i="2"/>
  <c r="V1037" i="2"/>
  <c r="T1037" i="2"/>
  <c r="Q1037" i="2"/>
  <c r="R1037" i="2" s="1"/>
  <c r="O1037" i="2"/>
  <c r="P1037" i="2" s="1"/>
  <c r="J1037" i="2"/>
  <c r="Y1036" i="2"/>
  <c r="X1036" i="2"/>
  <c r="V1036" i="2"/>
  <c r="T1036" i="2"/>
  <c r="Q1036" i="2"/>
  <c r="R1036" i="2" s="1"/>
  <c r="O1036" i="2"/>
  <c r="P1036" i="2" s="1"/>
  <c r="J1036" i="2"/>
  <c r="Y1035" i="2"/>
  <c r="Z1035" i="2" s="1"/>
  <c r="X1035" i="2"/>
  <c r="V1035" i="2"/>
  <c r="T1035" i="2"/>
  <c r="Q1035" i="2"/>
  <c r="R1035" i="2" s="1"/>
  <c r="O1035" i="2"/>
  <c r="P1035" i="2" s="1"/>
  <c r="J1035" i="2"/>
  <c r="Y1034" i="2"/>
  <c r="X1034" i="2"/>
  <c r="V1034" i="2"/>
  <c r="T1034" i="2"/>
  <c r="Q1034" i="2"/>
  <c r="R1034" i="2" s="1"/>
  <c r="O1034" i="2"/>
  <c r="P1034" i="2" s="1"/>
  <c r="J1034" i="2"/>
  <c r="Y1033" i="2"/>
  <c r="X1033" i="2"/>
  <c r="V1033" i="2"/>
  <c r="T1033" i="2"/>
  <c r="Q1033" i="2"/>
  <c r="R1033" i="2" s="1"/>
  <c r="O1033" i="2"/>
  <c r="P1033" i="2" s="1"/>
  <c r="J1033" i="2"/>
  <c r="Y1032" i="2"/>
  <c r="Z1032" i="2" s="1"/>
  <c r="X1032" i="2"/>
  <c r="V1032" i="2"/>
  <c r="T1032" i="2"/>
  <c r="Q1032" i="2"/>
  <c r="R1032" i="2" s="1"/>
  <c r="O1032" i="2"/>
  <c r="P1032" i="2" s="1"/>
  <c r="J1032" i="2"/>
  <c r="Y1031" i="2"/>
  <c r="X1031" i="2"/>
  <c r="V1031" i="2"/>
  <c r="T1031" i="2"/>
  <c r="Q1031" i="2"/>
  <c r="R1031" i="2" s="1"/>
  <c r="O1031" i="2"/>
  <c r="P1031" i="2" s="1"/>
  <c r="J1031" i="2"/>
  <c r="Y1030" i="2"/>
  <c r="X1030" i="2"/>
  <c r="V1030" i="2"/>
  <c r="T1030" i="2"/>
  <c r="Q1030" i="2"/>
  <c r="R1030" i="2" s="1"/>
  <c r="O1030" i="2"/>
  <c r="P1030" i="2" s="1"/>
  <c r="J1030" i="2"/>
  <c r="Y1029" i="2"/>
  <c r="Z1029" i="2" s="1"/>
  <c r="X1029" i="2"/>
  <c r="V1029" i="2"/>
  <c r="T1029" i="2"/>
  <c r="Q1029" i="2"/>
  <c r="R1029" i="2" s="1"/>
  <c r="O1029" i="2"/>
  <c r="P1029" i="2" s="1"/>
  <c r="J1029" i="2"/>
  <c r="Y1028" i="2"/>
  <c r="X1028" i="2"/>
  <c r="V1028" i="2"/>
  <c r="T1028" i="2"/>
  <c r="Q1028" i="2"/>
  <c r="R1028" i="2" s="1"/>
  <c r="O1028" i="2"/>
  <c r="P1028" i="2" s="1"/>
  <c r="J1028" i="2"/>
  <c r="Y1027" i="2"/>
  <c r="X1027" i="2"/>
  <c r="V1027" i="2"/>
  <c r="T1027" i="2"/>
  <c r="Q1027" i="2"/>
  <c r="R1027" i="2" s="1"/>
  <c r="O1027" i="2"/>
  <c r="P1027" i="2" s="1"/>
  <c r="J1027" i="2"/>
  <c r="Y1026" i="2"/>
  <c r="Z1026" i="2" s="1"/>
  <c r="X1026" i="2"/>
  <c r="V1026" i="2"/>
  <c r="T1026" i="2"/>
  <c r="Q1026" i="2"/>
  <c r="R1026" i="2" s="1"/>
  <c r="O1026" i="2"/>
  <c r="P1026" i="2" s="1"/>
  <c r="J1026" i="2"/>
  <c r="Y1025" i="2"/>
  <c r="X1025" i="2"/>
  <c r="V1025" i="2"/>
  <c r="T1025" i="2"/>
  <c r="Q1025" i="2"/>
  <c r="R1025" i="2" s="1"/>
  <c r="O1025" i="2"/>
  <c r="P1025" i="2" s="1"/>
  <c r="J1025" i="2"/>
  <c r="Y1024" i="2"/>
  <c r="Z1024" i="2" s="1"/>
  <c r="X1024" i="2"/>
  <c r="V1024" i="2"/>
  <c r="T1024" i="2"/>
  <c r="Q1024" i="2"/>
  <c r="R1024" i="2" s="1"/>
  <c r="O1024" i="2"/>
  <c r="P1024" i="2" s="1"/>
  <c r="J1024" i="2"/>
  <c r="Y1023" i="2"/>
  <c r="X1023" i="2"/>
  <c r="V1023" i="2"/>
  <c r="T1023" i="2"/>
  <c r="Q1023" i="2"/>
  <c r="R1023" i="2" s="1"/>
  <c r="O1023" i="2"/>
  <c r="P1023" i="2" s="1"/>
  <c r="J1023" i="2"/>
  <c r="Y1022" i="2"/>
  <c r="X1022" i="2"/>
  <c r="V1022" i="2"/>
  <c r="T1022" i="2"/>
  <c r="Q1022" i="2"/>
  <c r="R1022" i="2" s="1"/>
  <c r="O1022" i="2"/>
  <c r="P1022" i="2" s="1"/>
  <c r="J1022" i="2"/>
  <c r="Y1021" i="2"/>
  <c r="Z1021" i="2" s="1"/>
  <c r="X1021" i="2"/>
  <c r="V1021" i="2"/>
  <c r="T1021" i="2"/>
  <c r="Q1021" i="2"/>
  <c r="R1021" i="2" s="1"/>
  <c r="O1021" i="2"/>
  <c r="P1021" i="2" s="1"/>
  <c r="J1021" i="2"/>
  <c r="Y1020" i="2"/>
  <c r="X1020" i="2"/>
  <c r="V1020" i="2"/>
  <c r="T1020" i="2"/>
  <c r="Q1020" i="2"/>
  <c r="R1020" i="2" s="1"/>
  <c r="O1020" i="2"/>
  <c r="P1020" i="2" s="1"/>
  <c r="J1020" i="2"/>
  <c r="Y1019" i="2"/>
  <c r="X1019" i="2"/>
  <c r="V1019" i="2"/>
  <c r="T1019" i="2"/>
  <c r="Q1019" i="2"/>
  <c r="R1019" i="2" s="1"/>
  <c r="O1019" i="2"/>
  <c r="P1019" i="2" s="1"/>
  <c r="J1019" i="2"/>
  <c r="Y1018" i="2"/>
  <c r="Z1018" i="2" s="1"/>
  <c r="X1018" i="2"/>
  <c r="V1018" i="2"/>
  <c r="T1018" i="2"/>
  <c r="Q1018" i="2"/>
  <c r="R1018" i="2" s="1"/>
  <c r="O1018" i="2"/>
  <c r="P1018" i="2" s="1"/>
  <c r="J1018" i="2"/>
  <c r="Y1017" i="2"/>
  <c r="X1017" i="2"/>
  <c r="V1017" i="2"/>
  <c r="T1017" i="2"/>
  <c r="Q1017" i="2"/>
  <c r="R1017" i="2" s="1"/>
  <c r="O1017" i="2"/>
  <c r="P1017" i="2" s="1"/>
  <c r="J1017" i="2"/>
  <c r="Y1016" i="2"/>
  <c r="X1016" i="2"/>
  <c r="V1016" i="2"/>
  <c r="T1016" i="2"/>
  <c r="Q1016" i="2"/>
  <c r="R1016" i="2" s="1"/>
  <c r="O1016" i="2"/>
  <c r="P1016" i="2" s="1"/>
  <c r="J1016" i="2"/>
  <c r="Y1015" i="2"/>
  <c r="Z1015" i="2" s="1"/>
  <c r="X1015" i="2"/>
  <c r="V1015" i="2"/>
  <c r="T1015" i="2"/>
  <c r="Q1015" i="2"/>
  <c r="R1015" i="2" s="1"/>
  <c r="O1015" i="2"/>
  <c r="P1015" i="2" s="1"/>
  <c r="J1015" i="2"/>
  <c r="Y1014" i="2"/>
  <c r="Z1014" i="2" s="1"/>
  <c r="X1014" i="2"/>
  <c r="V1014" i="2"/>
  <c r="T1014" i="2"/>
  <c r="Q1014" i="2"/>
  <c r="R1014" i="2" s="1"/>
  <c r="O1014" i="2"/>
  <c r="P1014" i="2" s="1"/>
  <c r="J1014" i="2"/>
  <c r="Y1013" i="2"/>
  <c r="X1013" i="2"/>
  <c r="V1013" i="2"/>
  <c r="T1013" i="2"/>
  <c r="Q1013" i="2"/>
  <c r="R1013" i="2" s="1"/>
  <c r="O1013" i="2"/>
  <c r="P1013" i="2" s="1"/>
  <c r="J1013" i="2"/>
  <c r="Y1012" i="2"/>
  <c r="X1012" i="2"/>
  <c r="V1012" i="2"/>
  <c r="T1012" i="2"/>
  <c r="Q1012" i="2"/>
  <c r="R1012" i="2" s="1"/>
  <c r="O1012" i="2"/>
  <c r="P1012" i="2" s="1"/>
  <c r="J1012" i="2"/>
  <c r="Y1011" i="2"/>
  <c r="Z1011" i="2" s="1"/>
  <c r="X1011" i="2"/>
  <c r="V1011" i="2"/>
  <c r="T1011" i="2"/>
  <c r="Q1011" i="2"/>
  <c r="R1011" i="2" s="1"/>
  <c r="O1011" i="2"/>
  <c r="P1011" i="2" s="1"/>
  <c r="J1011" i="2"/>
  <c r="Y1010" i="2"/>
  <c r="X1010" i="2"/>
  <c r="V1010" i="2"/>
  <c r="T1010" i="2"/>
  <c r="Q1010" i="2"/>
  <c r="R1010" i="2" s="1"/>
  <c r="O1010" i="2"/>
  <c r="P1010" i="2" s="1"/>
  <c r="J1010" i="2"/>
  <c r="Y1009" i="2"/>
  <c r="X1009" i="2"/>
  <c r="V1009" i="2"/>
  <c r="T1009" i="2"/>
  <c r="Q1009" i="2"/>
  <c r="R1009" i="2" s="1"/>
  <c r="O1009" i="2"/>
  <c r="P1009" i="2" s="1"/>
  <c r="J1009" i="2"/>
  <c r="Y1008" i="2"/>
  <c r="Z1008" i="2" s="1"/>
  <c r="X1008" i="2"/>
  <c r="V1008" i="2"/>
  <c r="T1008" i="2"/>
  <c r="Q1008" i="2"/>
  <c r="R1008" i="2" s="1"/>
  <c r="O1008" i="2"/>
  <c r="P1008" i="2" s="1"/>
  <c r="J1008" i="2"/>
  <c r="Y1007" i="2"/>
  <c r="X1007" i="2"/>
  <c r="V1007" i="2"/>
  <c r="T1007" i="2"/>
  <c r="Q1007" i="2"/>
  <c r="R1007" i="2" s="1"/>
  <c r="O1007" i="2"/>
  <c r="P1007" i="2" s="1"/>
  <c r="J1007" i="2"/>
  <c r="Y1006" i="2"/>
  <c r="X1006" i="2"/>
  <c r="V1006" i="2"/>
  <c r="T1006" i="2"/>
  <c r="Q1006" i="2"/>
  <c r="R1006" i="2" s="1"/>
  <c r="O1006" i="2"/>
  <c r="P1006" i="2" s="1"/>
  <c r="J1006" i="2"/>
  <c r="Y1005" i="2"/>
  <c r="Z1005" i="2" s="1"/>
  <c r="X1005" i="2"/>
  <c r="V1005" i="2"/>
  <c r="T1005" i="2"/>
  <c r="Q1005" i="2"/>
  <c r="R1005" i="2" s="1"/>
  <c r="O1005" i="2"/>
  <c r="P1005" i="2" s="1"/>
  <c r="J1005" i="2"/>
  <c r="Y1004" i="2"/>
  <c r="X1004" i="2"/>
  <c r="V1004" i="2"/>
  <c r="T1004" i="2"/>
  <c r="Q1004" i="2"/>
  <c r="R1004" i="2" s="1"/>
  <c r="O1004" i="2"/>
  <c r="P1004" i="2" s="1"/>
  <c r="J1004" i="2"/>
  <c r="Y1003" i="2"/>
  <c r="X1003" i="2"/>
  <c r="V1003" i="2"/>
  <c r="T1003" i="2"/>
  <c r="Q1003" i="2"/>
  <c r="R1003" i="2" s="1"/>
  <c r="O1003" i="2"/>
  <c r="P1003" i="2" s="1"/>
  <c r="J1003" i="2"/>
  <c r="Y1002" i="2"/>
  <c r="Z1002" i="2" s="1"/>
  <c r="X1002" i="2"/>
  <c r="V1002" i="2"/>
  <c r="T1002" i="2"/>
  <c r="Q1002" i="2"/>
  <c r="R1002" i="2" s="1"/>
  <c r="O1002" i="2"/>
  <c r="P1002" i="2" s="1"/>
  <c r="J1002" i="2"/>
  <c r="Y1001" i="2"/>
  <c r="X1001" i="2"/>
  <c r="V1001" i="2"/>
  <c r="T1001" i="2"/>
  <c r="Q1001" i="2"/>
  <c r="R1001" i="2" s="1"/>
  <c r="O1001" i="2"/>
  <c r="P1001" i="2" s="1"/>
  <c r="J1001" i="2"/>
  <c r="Y1000" i="2"/>
  <c r="X1000" i="2"/>
  <c r="V1000" i="2"/>
  <c r="T1000" i="2"/>
  <c r="Q1000" i="2"/>
  <c r="R1000" i="2" s="1"/>
  <c r="O1000" i="2"/>
  <c r="P1000" i="2" s="1"/>
  <c r="J1000" i="2"/>
  <c r="Y999" i="2"/>
  <c r="Z999" i="2" s="1"/>
  <c r="X999" i="2"/>
  <c r="V999" i="2"/>
  <c r="T999" i="2"/>
  <c r="Q999" i="2"/>
  <c r="R999" i="2" s="1"/>
  <c r="O999" i="2"/>
  <c r="P999" i="2" s="1"/>
  <c r="J999" i="2"/>
  <c r="Y998" i="2"/>
  <c r="X998" i="2"/>
  <c r="V998" i="2"/>
  <c r="T998" i="2"/>
  <c r="Q998" i="2"/>
  <c r="R998" i="2" s="1"/>
  <c r="O998" i="2"/>
  <c r="P998" i="2" s="1"/>
  <c r="J998" i="2"/>
  <c r="Y997" i="2"/>
  <c r="X997" i="2"/>
  <c r="V997" i="2"/>
  <c r="T997" i="2"/>
  <c r="Q997" i="2"/>
  <c r="R997" i="2" s="1"/>
  <c r="O997" i="2"/>
  <c r="P997" i="2" s="1"/>
  <c r="J997" i="2"/>
  <c r="Y996" i="2"/>
  <c r="Z996" i="2" s="1"/>
  <c r="X996" i="2"/>
  <c r="V996" i="2"/>
  <c r="T996" i="2"/>
  <c r="Q996" i="2"/>
  <c r="R996" i="2" s="1"/>
  <c r="O996" i="2"/>
  <c r="P996" i="2" s="1"/>
  <c r="J996" i="2"/>
  <c r="Y995" i="2"/>
  <c r="X995" i="2"/>
  <c r="V995" i="2"/>
  <c r="T995" i="2"/>
  <c r="Q995" i="2"/>
  <c r="R995" i="2" s="1"/>
  <c r="O995" i="2"/>
  <c r="P995" i="2" s="1"/>
  <c r="J995" i="2"/>
  <c r="Y994" i="2"/>
  <c r="X994" i="2"/>
  <c r="V994" i="2"/>
  <c r="T994" i="2"/>
  <c r="Q994" i="2"/>
  <c r="R994" i="2" s="1"/>
  <c r="O994" i="2"/>
  <c r="P994" i="2" s="1"/>
  <c r="J994" i="2"/>
  <c r="Y993" i="2"/>
  <c r="Z993" i="2" s="1"/>
  <c r="X993" i="2"/>
  <c r="V993" i="2"/>
  <c r="T993" i="2"/>
  <c r="Q993" i="2"/>
  <c r="R993" i="2" s="1"/>
  <c r="O993" i="2"/>
  <c r="P993" i="2" s="1"/>
  <c r="J993" i="2"/>
  <c r="Y992" i="2"/>
  <c r="X992" i="2"/>
  <c r="V992" i="2"/>
  <c r="T992" i="2"/>
  <c r="Q992" i="2"/>
  <c r="R992" i="2" s="1"/>
  <c r="O992" i="2"/>
  <c r="P992" i="2" s="1"/>
  <c r="J992" i="2"/>
  <c r="Y991" i="2"/>
  <c r="X991" i="2"/>
  <c r="V991" i="2"/>
  <c r="T991" i="2"/>
  <c r="Q991" i="2"/>
  <c r="R991" i="2" s="1"/>
  <c r="O991" i="2"/>
  <c r="P991" i="2" s="1"/>
  <c r="J991" i="2"/>
  <c r="Y990" i="2"/>
  <c r="Z990" i="2" s="1"/>
  <c r="X990" i="2"/>
  <c r="V990" i="2"/>
  <c r="T990" i="2"/>
  <c r="Q990" i="2"/>
  <c r="R990" i="2" s="1"/>
  <c r="O990" i="2"/>
  <c r="P990" i="2" s="1"/>
  <c r="J990" i="2"/>
  <c r="Y989" i="2"/>
  <c r="X989" i="2"/>
  <c r="V989" i="2"/>
  <c r="T989" i="2"/>
  <c r="Q989" i="2"/>
  <c r="R989" i="2" s="1"/>
  <c r="O989" i="2"/>
  <c r="P989" i="2" s="1"/>
  <c r="J989" i="2"/>
  <c r="Y988" i="2"/>
  <c r="X988" i="2"/>
  <c r="V988" i="2"/>
  <c r="T988" i="2"/>
  <c r="Q988" i="2"/>
  <c r="R988" i="2" s="1"/>
  <c r="O988" i="2"/>
  <c r="P988" i="2" s="1"/>
  <c r="J988" i="2"/>
  <c r="Y987" i="2"/>
  <c r="Z987" i="2" s="1"/>
  <c r="X987" i="2"/>
  <c r="V987" i="2"/>
  <c r="T987" i="2"/>
  <c r="Q987" i="2"/>
  <c r="R987" i="2" s="1"/>
  <c r="O987" i="2"/>
  <c r="P987" i="2" s="1"/>
  <c r="J987" i="2"/>
  <c r="Y986" i="2"/>
  <c r="X986" i="2"/>
  <c r="V986" i="2"/>
  <c r="T986" i="2"/>
  <c r="Q986" i="2"/>
  <c r="R986" i="2" s="1"/>
  <c r="O986" i="2"/>
  <c r="P986" i="2" s="1"/>
  <c r="J986" i="2"/>
  <c r="Y985" i="2"/>
  <c r="X985" i="2"/>
  <c r="V985" i="2"/>
  <c r="T985" i="2"/>
  <c r="Q985" i="2"/>
  <c r="R985" i="2" s="1"/>
  <c r="O985" i="2"/>
  <c r="P985" i="2" s="1"/>
  <c r="J985" i="2"/>
  <c r="Y984" i="2"/>
  <c r="Z984" i="2" s="1"/>
  <c r="X984" i="2"/>
  <c r="V984" i="2"/>
  <c r="T984" i="2"/>
  <c r="Q984" i="2"/>
  <c r="R984" i="2" s="1"/>
  <c r="O984" i="2"/>
  <c r="P984" i="2" s="1"/>
  <c r="J984" i="2"/>
  <c r="Y983" i="2"/>
  <c r="X983" i="2"/>
  <c r="V983" i="2"/>
  <c r="T983" i="2"/>
  <c r="Q983" i="2"/>
  <c r="R983" i="2" s="1"/>
  <c r="O983" i="2"/>
  <c r="P983" i="2" s="1"/>
  <c r="J983" i="2"/>
  <c r="Y982" i="2"/>
  <c r="X982" i="2"/>
  <c r="V982" i="2"/>
  <c r="T982" i="2"/>
  <c r="Q982" i="2"/>
  <c r="R982" i="2" s="1"/>
  <c r="O982" i="2"/>
  <c r="P982" i="2" s="1"/>
  <c r="J982" i="2"/>
  <c r="Y981" i="2"/>
  <c r="Z981" i="2" s="1"/>
  <c r="X981" i="2"/>
  <c r="V981" i="2"/>
  <c r="T981" i="2"/>
  <c r="Q981" i="2"/>
  <c r="R981" i="2" s="1"/>
  <c r="O981" i="2"/>
  <c r="P981" i="2" s="1"/>
  <c r="J981" i="2"/>
  <c r="Y980" i="2"/>
  <c r="X980" i="2"/>
  <c r="V980" i="2"/>
  <c r="T980" i="2"/>
  <c r="Q980" i="2"/>
  <c r="R980" i="2" s="1"/>
  <c r="O980" i="2"/>
  <c r="P980" i="2" s="1"/>
  <c r="J980" i="2"/>
  <c r="Y979" i="2"/>
  <c r="X979" i="2"/>
  <c r="V979" i="2"/>
  <c r="T979" i="2"/>
  <c r="Q979" i="2"/>
  <c r="R979" i="2" s="1"/>
  <c r="O979" i="2"/>
  <c r="P979" i="2" s="1"/>
  <c r="J979" i="2"/>
  <c r="Y978" i="2"/>
  <c r="Z978" i="2" s="1"/>
  <c r="X978" i="2"/>
  <c r="V978" i="2"/>
  <c r="T978" i="2"/>
  <c r="Q978" i="2"/>
  <c r="R978" i="2" s="1"/>
  <c r="O978" i="2"/>
  <c r="P978" i="2" s="1"/>
  <c r="J978" i="2"/>
  <c r="Y977" i="2"/>
  <c r="X977" i="2"/>
  <c r="V977" i="2"/>
  <c r="T977" i="2"/>
  <c r="Q977" i="2"/>
  <c r="R977" i="2" s="1"/>
  <c r="O977" i="2"/>
  <c r="P977" i="2" s="1"/>
  <c r="J977" i="2"/>
  <c r="Y976" i="2"/>
  <c r="X976" i="2"/>
  <c r="V976" i="2"/>
  <c r="T976" i="2"/>
  <c r="Q976" i="2"/>
  <c r="R976" i="2" s="1"/>
  <c r="O976" i="2"/>
  <c r="P976" i="2" s="1"/>
  <c r="J976" i="2"/>
  <c r="Y975" i="2"/>
  <c r="Z975" i="2" s="1"/>
  <c r="X975" i="2"/>
  <c r="V975" i="2"/>
  <c r="T975" i="2"/>
  <c r="Q975" i="2"/>
  <c r="R975" i="2" s="1"/>
  <c r="O975" i="2"/>
  <c r="P975" i="2" s="1"/>
  <c r="J975" i="2"/>
  <c r="Y974" i="2"/>
  <c r="X974" i="2"/>
  <c r="V974" i="2"/>
  <c r="T974" i="2"/>
  <c r="Q974" i="2"/>
  <c r="R974" i="2" s="1"/>
  <c r="O974" i="2"/>
  <c r="P974" i="2" s="1"/>
  <c r="J974" i="2"/>
  <c r="Y973" i="2"/>
  <c r="X973" i="2"/>
  <c r="V973" i="2"/>
  <c r="T973" i="2"/>
  <c r="Q973" i="2"/>
  <c r="R973" i="2" s="1"/>
  <c r="O973" i="2"/>
  <c r="P973" i="2" s="1"/>
  <c r="J973" i="2"/>
  <c r="Y972" i="2"/>
  <c r="Z972" i="2" s="1"/>
  <c r="X972" i="2"/>
  <c r="V972" i="2"/>
  <c r="T972" i="2"/>
  <c r="Q972" i="2"/>
  <c r="R972" i="2" s="1"/>
  <c r="O972" i="2"/>
  <c r="P972" i="2" s="1"/>
  <c r="J972" i="2"/>
  <c r="Y971" i="2"/>
  <c r="X971" i="2"/>
  <c r="V971" i="2"/>
  <c r="T971" i="2"/>
  <c r="Q971" i="2"/>
  <c r="R971" i="2" s="1"/>
  <c r="O971" i="2"/>
  <c r="P971" i="2" s="1"/>
  <c r="J971" i="2"/>
  <c r="Y970" i="2"/>
  <c r="X970" i="2"/>
  <c r="V970" i="2"/>
  <c r="T970" i="2"/>
  <c r="Q970" i="2"/>
  <c r="R970" i="2" s="1"/>
  <c r="O970" i="2"/>
  <c r="P970" i="2" s="1"/>
  <c r="J970" i="2"/>
  <c r="Y969" i="2"/>
  <c r="Z969" i="2" s="1"/>
  <c r="X969" i="2"/>
  <c r="V969" i="2"/>
  <c r="T969" i="2"/>
  <c r="Q969" i="2"/>
  <c r="R969" i="2" s="1"/>
  <c r="O969" i="2"/>
  <c r="P969" i="2" s="1"/>
  <c r="J969" i="2"/>
  <c r="Y968" i="2"/>
  <c r="X968" i="2"/>
  <c r="V968" i="2"/>
  <c r="T968" i="2"/>
  <c r="Q968" i="2"/>
  <c r="R968" i="2" s="1"/>
  <c r="O968" i="2"/>
  <c r="P968" i="2" s="1"/>
  <c r="J968" i="2"/>
  <c r="Y967" i="2"/>
  <c r="X967" i="2"/>
  <c r="V967" i="2"/>
  <c r="T967" i="2"/>
  <c r="Q967" i="2"/>
  <c r="R967" i="2" s="1"/>
  <c r="O967" i="2"/>
  <c r="P967" i="2" s="1"/>
  <c r="J967" i="2"/>
  <c r="Y966" i="2"/>
  <c r="Z966" i="2" s="1"/>
  <c r="X966" i="2"/>
  <c r="V966" i="2"/>
  <c r="T966" i="2"/>
  <c r="Q966" i="2"/>
  <c r="R966" i="2" s="1"/>
  <c r="O966" i="2"/>
  <c r="P966" i="2" s="1"/>
  <c r="J966" i="2"/>
  <c r="Y965" i="2"/>
  <c r="X965" i="2"/>
  <c r="V965" i="2"/>
  <c r="T965" i="2"/>
  <c r="Q965" i="2"/>
  <c r="R965" i="2" s="1"/>
  <c r="O965" i="2"/>
  <c r="P965" i="2" s="1"/>
  <c r="J965" i="2"/>
  <c r="Y964" i="2"/>
  <c r="X964" i="2"/>
  <c r="V964" i="2"/>
  <c r="T964" i="2"/>
  <c r="Q964" i="2"/>
  <c r="R964" i="2" s="1"/>
  <c r="O964" i="2"/>
  <c r="P964" i="2" s="1"/>
  <c r="J964" i="2"/>
  <c r="Y963" i="2"/>
  <c r="Z963" i="2" s="1"/>
  <c r="X963" i="2"/>
  <c r="V963" i="2"/>
  <c r="T963" i="2"/>
  <c r="Q963" i="2"/>
  <c r="R963" i="2" s="1"/>
  <c r="O963" i="2"/>
  <c r="P963" i="2" s="1"/>
  <c r="J963" i="2"/>
  <c r="Y962" i="2"/>
  <c r="X962" i="2"/>
  <c r="V962" i="2"/>
  <c r="T962" i="2"/>
  <c r="Q962" i="2"/>
  <c r="R962" i="2" s="1"/>
  <c r="O962" i="2"/>
  <c r="P962" i="2" s="1"/>
  <c r="J962" i="2"/>
  <c r="Y961" i="2"/>
  <c r="X961" i="2"/>
  <c r="V961" i="2"/>
  <c r="T961" i="2"/>
  <c r="Q961" i="2"/>
  <c r="R961" i="2" s="1"/>
  <c r="O961" i="2"/>
  <c r="P961" i="2" s="1"/>
  <c r="J961" i="2"/>
  <c r="Y960" i="2"/>
  <c r="Z960" i="2" s="1"/>
  <c r="X960" i="2"/>
  <c r="V960" i="2"/>
  <c r="T960" i="2"/>
  <c r="Q960" i="2"/>
  <c r="R960" i="2" s="1"/>
  <c r="O960" i="2"/>
  <c r="P960" i="2" s="1"/>
  <c r="J960" i="2"/>
  <c r="Y959" i="2"/>
  <c r="X959" i="2"/>
  <c r="V959" i="2"/>
  <c r="T959" i="2"/>
  <c r="Q959" i="2"/>
  <c r="R959" i="2" s="1"/>
  <c r="O959" i="2"/>
  <c r="P959" i="2" s="1"/>
  <c r="J959" i="2"/>
  <c r="Y958" i="2"/>
  <c r="X958" i="2"/>
  <c r="V958" i="2"/>
  <c r="T958" i="2"/>
  <c r="Q958" i="2"/>
  <c r="R958" i="2" s="1"/>
  <c r="O958" i="2"/>
  <c r="P958" i="2" s="1"/>
  <c r="J958" i="2"/>
  <c r="Y957" i="2"/>
  <c r="Z957" i="2" s="1"/>
  <c r="X957" i="2"/>
  <c r="V957" i="2"/>
  <c r="T957" i="2"/>
  <c r="Q957" i="2"/>
  <c r="R957" i="2" s="1"/>
  <c r="O957" i="2"/>
  <c r="P957" i="2" s="1"/>
  <c r="J957" i="2"/>
  <c r="Y956" i="2"/>
  <c r="X956" i="2"/>
  <c r="V956" i="2"/>
  <c r="T956" i="2"/>
  <c r="Q956" i="2"/>
  <c r="R956" i="2" s="1"/>
  <c r="O956" i="2"/>
  <c r="P956" i="2" s="1"/>
  <c r="J956" i="2"/>
  <c r="Y955" i="2"/>
  <c r="X955" i="2"/>
  <c r="V955" i="2"/>
  <c r="T955" i="2"/>
  <c r="Q955" i="2"/>
  <c r="R955" i="2" s="1"/>
  <c r="O955" i="2"/>
  <c r="P955" i="2" s="1"/>
  <c r="J955" i="2"/>
  <c r="Y954" i="2"/>
  <c r="Z954" i="2" s="1"/>
  <c r="X954" i="2"/>
  <c r="V954" i="2"/>
  <c r="T954" i="2"/>
  <c r="Q954" i="2"/>
  <c r="R954" i="2" s="1"/>
  <c r="O954" i="2"/>
  <c r="P954" i="2" s="1"/>
  <c r="J954" i="2"/>
  <c r="Y953" i="2"/>
  <c r="X953" i="2"/>
  <c r="V953" i="2"/>
  <c r="T953" i="2"/>
  <c r="Q953" i="2"/>
  <c r="R953" i="2" s="1"/>
  <c r="O953" i="2"/>
  <c r="P953" i="2" s="1"/>
  <c r="J953" i="2"/>
  <c r="Y952" i="2"/>
  <c r="X952" i="2"/>
  <c r="V952" i="2"/>
  <c r="T952" i="2"/>
  <c r="Q952" i="2"/>
  <c r="R952" i="2" s="1"/>
  <c r="O952" i="2"/>
  <c r="P952" i="2" s="1"/>
  <c r="J952" i="2"/>
  <c r="Y951" i="2"/>
  <c r="X951" i="2"/>
  <c r="V951" i="2"/>
  <c r="T951" i="2"/>
  <c r="Q951" i="2"/>
  <c r="R951" i="2" s="1"/>
  <c r="O951" i="2"/>
  <c r="P951" i="2" s="1"/>
  <c r="J951" i="2"/>
  <c r="Y950" i="2"/>
  <c r="X950" i="2"/>
  <c r="V950" i="2"/>
  <c r="T950" i="2"/>
  <c r="Q950" i="2"/>
  <c r="R950" i="2" s="1"/>
  <c r="O950" i="2"/>
  <c r="P950" i="2" s="1"/>
  <c r="J950" i="2"/>
  <c r="Y949" i="2"/>
  <c r="X949" i="2"/>
  <c r="V949" i="2"/>
  <c r="T949" i="2"/>
  <c r="Q949" i="2"/>
  <c r="R949" i="2" s="1"/>
  <c r="O949" i="2"/>
  <c r="P949" i="2" s="1"/>
  <c r="J949" i="2"/>
  <c r="Y948" i="2"/>
  <c r="X948" i="2"/>
  <c r="V948" i="2"/>
  <c r="T948" i="2"/>
  <c r="Q948" i="2"/>
  <c r="R948" i="2" s="1"/>
  <c r="O948" i="2"/>
  <c r="P948" i="2" s="1"/>
  <c r="J948" i="2"/>
  <c r="Y947" i="2"/>
  <c r="X947" i="2"/>
  <c r="V947" i="2"/>
  <c r="T947" i="2"/>
  <c r="Q947" i="2"/>
  <c r="R947" i="2" s="1"/>
  <c r="O947" i="2"/>
  <c r="P947" i="2" s="1"/>
  <c r="J947" i="2"/>
  <c r="Y946" i="2"/>
  <c r="X946" i="2"/>
  <c r="V946" i="2"/>
  <c r="T946" i="2"/>
  <c r="Q946" i="2"/>
  <c r="R946" i="2" s="1"/>
  <c r="O946" i="2"/>
  <c r="P946" i="2" s="1"/>
  <c r="J946" i="2"/>
  <c r="Y945" i="2"/>
  <c r="Z945" i="2" s="1"/>
  <c r="X945" i="2"/>
  <c r="V945" i="2"/>
  <c r="T945" i="2"/>
  <c r="Q945" i="2"/>
  <c r="R945" i="2" s="1"/>
  <c r="O945" i="2"/>
  <c r="P945" i="2" s="1"/>
  <c r="J945" i="2"/>
  <c r="Y944" i="2"/>
  <c r="Z944" i="2" s="1"/>
  <c r="X944" i="2"/>
  <c r="V944" i="2"/>
  <c r="T944" i="2"/>
  <c r="Q944" i="2"/>
  <c r="R944" i="2" s="1"/>
  <c r="O944" i="2"/>
  <c r="P944" i="2" s="1"/>
  <c r="J944" i="2"/>
  <c r="Y943" i="2"/>
  <c r="Z943" i="2" s="1"/>
  <c r="X943" i="2"/>
  <c r="V943" i="2"/>
  <c r="T943" i="2"/>
  <c r="Q943" i="2"/>
  <c r="R943" i="2" s="1"/>
  <c r="O943" i="2"/>
  <c r="P943" i="2" s="1"/>
  <c r="J943" i="2"/>
  <c r="Y942" i="2"/>
  <c r="X942" i="2"/>
  <c r="V942" i="2"/>
  <c r="T942" i="2"/>
  <c r="Q942" i="2"/>
  <c r="R942" i="2" s="1"/>
  <c r="O942" i="2"/>
  <c r="P942" i="2" s="1"/>
  <c r="J942" i="2"/>
  <c r="Y941" i="2"/>
  <c r="Z941" i="2" s="1"/>
  <c r="X941" i="2"/>
  <c r="V941" i="2"/>
  <c r="T941" i="2"/>
  <c r="Q941" i="2"/>
  <c r="R941" i="2" s="1"/>
  <c r="O941" i="2"/>
  <c r="P941" i="2" s="1"/>
  <c r="J941" i="2"/>
  <c r="Y940" i="2"/>
  <c r="Z940" i="2" s="1"/>
  <c r="X940" i="2"/>
  <c r="V940" i="2"/>
  <c r="T940" i="2"/>
  <c r="Q940" i="2"/>
  <c r="R940" i="2" s="1"/>
  <c r="O940" i="2"/>
  <c r="P940" i="2" s="1"/>
  <c r="J940" i="2"/>
  <c r="Y939" i="2"/>
  <c r="X939" i="2"/>
  <c r="V939" i="2"/>
  <c r="T939" i="2"/>
  <c r="Q939" i="2"/>
  <c r="R939" i="2" s="1"/>
  <c r="O939" i="2"/>
  <c r="P939" i="2" s="1"/>
  <c r="J939" i="2"/>
  <c r="Y938" i="2"/>
  <c r="Z938" i="2" s="1"/>
  <c r="X938" i="2"/>
  <c r="V938" i="2"/>
  <c r="T938" i="2"/>
  <c r="Q938" i="2"/>
  <c r="R938" i="2" s="1"/>
  <c r="O938" i="2"/>
  <c r="P938" i="2" s="1"/>
  <c r="J938" i="2"/>
  <c r="Y937" i="2"/>
  <c r="X937" i="2"/>
  <c r="V937" i="2"/>
  <c r="T937" i="2"/>
  <c r="Q937" i="2"/>
  <c r="R937" i="2" s="1"/>
  <c r="O937" i="2"/>
  <c r="P937" i="2" s="1"/>
  <c r="J937" i="2"/>
  <c r="Y936" i="2"/>
  <c r="X936" i="2"/>
  <c r="V936" i="2"/>
  <c r="T936" i="2"/>
  <c r="Q936" i="2"/>
  <c r="R936" i="2" s="1"/>
  <c r="O936" i="2"/>
  <c r="P936" i="2" s="1"/>
  <c r="J936" i="2"/>
  <c r="Y935" i="2"/>
  <c r="Z935" i="2" s="1"/>
  <c r="X935" i="2"/>
  <c r="V935" i="2"/>
  <c r="T935" i="2"/>
  <c r="Q935" i="2"/>
  <c r="R935" i="2" s="1"/>
  <c r="O935" i="2"/>
  <c r="P935" i="2" s="1"/>
  <c r="J935" i="2"/>
  <c r="Y934" i="2"/>
  <c r="X934" i="2"/>
  <c r="V934" i="2"/>
  <c r="T934" i="2"/>
  <c r="Q934" i="2"/>
  <c r="R934" i="2" s="1"/>
  <c r="O934" i="2"/>
  <c r="P934" i="2" s="1"/>
  <c r="J934" i="2"/>
  <c r="Y933" i="2"/>
  <c r="X933" i="2"/>
  <c r="V933" i="2"/>
  <c r="T933" i="2"/>
  <c r="Q933" i="2"/>
  <c r="R933" i="2" s="1"/>
  <c r="O933" i="2"/>
  <c r="P933" i="2" s="1"/>
  <c r="J933" i="2"/>
  <c r="Y932" i="2"/>
  <c r="Z932" i="2" s="1"/>
  <c r="X932" i="2"/>
  <c r="V932" i="2"/>
  <c r="T932" i="2"/>
  <c r="Q932" i="2"/>
  <c r="R932" i="2" s="1"/>
  <c r="O932" i="2"/>
  <c r="P932" i="2" s="1"/>
  <c r="J932" i="2"/>
  <c r="Y931" i="2"/>
  <c r="X931" i="2"/>
  <c r="V931" i="2"/>
  <c r="T931" i="2"/>
  <c r="Q931" i="2"/>
  <c r="R931" i="2" s="1"/>
  <c r="O931" i="2"/>
  <c r="P931" i="2" s="1"/>
  <c r="J931" i="2"/>
  <c r="Y930" i="2"/>
  <c r="X930" i="2"/>
  <c r="V930" i="2"/>
  <c r="T930" i="2"/>
  <c r="Q930" i="2"/>
  <c r="R930" i="2" s="1"/>
  <c r="O930" i="2"/>
  <c r="P930" i="2" s="1"/>
  <c r="J930" i="2"/>
  <c r="Y929" i="2"/>
  <c r="Z929" i="2" s="1"/>
  <c r="X929" i="2"/>
  <c r="V929" i="2"/>
  <c r="T929" i="2"/>
  <c r="Q929" i="2"/>
  <c r="R929" i="2" s="1"/>
  <c r="O929" i="2"/>
  <c r="P929" i="2" s="1"/>
  <c r="J929" i="2"/>
  <c r="Y928" i="2"/>
  <c r="X928" i="2"/>
  <c r="V928" i="2"/>
  <c r="T928" i="2"/>
  <c r="Q928" i="2"/>
  <c r="R928" i="2" s="1"/>
  <c r="O928" i="2"/>
  <c r="P928" i="2" s="1"/>
  <c r="J928" i="2"/>
  <c r="Y927" i="2"/>
  <c r="X927" i="2"/>
  <c r="V927" i="2"/>
  <c r="T927" i="2"/>
  <c r="Q927" i="2"/>
  <c r="R927" i="2" s="1"/>
  <c r="O927" i="2"/>
  <c r="P927" i="2" s="1"/>
  <c r="J927" i="2"/>
  <c r="Y926" i="2"/>
  <c r="Z926" i="2" s="1"/>
  <c r="X926" i="2"/>
  <c r="V926" i="2"/>
  <c r="T926" i="2"/>
  <c r="Q926" i="2"/>
  <c r="R926" i="2" s="1"/>
  <c r="O926" i="2"/>
  <c r="P926" i="2" s="1"/>
  <c r="J926" i="2"/>
  <c r="Y925" i="2"/>
  <c r="X925" i="2"/>
  <c r="V925" i="2"/>
  <c r="T925" i="2"/>
  <c r="Q925" i="2"/>
  <c r="R925" i="2" s="1"/>
  <c r="O925" i="2"/>
  <c r="P925" i="2" s="1"/>
  <c r="J925" i="2"/>
  <c r="Y924" i="2"/>
  <c r="X924" i="2"/>
  <c r="V924" i="2"/>
  <c r="T924" i="2"/>
  <c r="Q924" i="2"/>
  <c r="R924" i="2" s="1"/>
  <c r="O924" i="2"/>
  <c r="P924" i="2" s="1"/>
  <c r="J924" i="2"/>
  <c r="Y923" i="2"/>
  <c r="Z923" i="2" s="1"/>
  <c r="X923" i="2"/>
  <c r="V923" i="2"/>
  <c r="T923" i="2"/>
  <c r="Q923" i="2"/>
  <c r="R923" i="2" s="1"/>
  <c r="O923" i="2"/>
  <c r="P923" i="2" s="1"/>
  <c r="J923" i="2"/>
  <c r="Y922" i="2"/>
  <c r="X922" i="2"/>
  <c r="V922" i="2"/>
  <c r="T922" i="2"/>
  <c r="Q922" i="2"/>
  <c r="R922" i="2" s="1"/>
  <c r="O922" i="2"/>
  <c r="P922" i="2" s="1"/>
  <c r="J922" i="2"/>
  <c r="Y921" i="2"/>
  <c r="X921" i="2"/>
  <c r="V921" i="2"/>
  <c r="T921" i="2"/>
  <c r="Q921" i="2"/>
  <c r="R921" i="2" s="1"/>
  <c r="O921" i="2"/>
  <c r="P921" i="2" s="1"/>
  <c r="J921" i="2"/>
  <c r="Y920" i="2"/>
  <c r="Z920" i="2" s="1"/>
  <c r="X920" i="2"/>
  <c r="V920" i="2"/>
  <c r="T920" i="2"/>
  <c r="Q920" i="2"/>
  <c r="R920" i="2" s="1"/>
  <c r="O920" i="2"/>
  <c r="P920" i="2" s="1"/>
  <c r="J920" i="2"/>
  <c r="Y919" i="2"/>
  <c r="X919" i="2"/>
  <c r="V919" i="2"/>
  <c r="T919" i="2"/>
  <c r="Q919" i="2"/>
  <c r="R919" i="2" s="1"/>
  <c r="O919" i="2"/>
  <c r="P919" i="2" s="1"/>
  <c r="J919" i="2"/>
  <c r="Y918" i="2"/>
  <c r="X918" i="2"/>
  <c r="V918" i="2"/>
  <c r="T918" i="2"/>
  <c r="Q918" i="2"/>
  <c r="R918" i="2" s="1"/>
  <c r="O918" i="2"/>
  <c r="P918" i="2" s="1"/>
  <c r="J918" i="2"/>
  <c r="Y917" i="2"/>
  <c r="Z917" i="2" s="1"/>
  <c r="X917" i="2"/>
  <c r="V917" i="2"/>
  <c r="T917" i="2"/>
  <c r="Q917" i="2"/>
  <c r="R917" i="2" s="1"/>
  <c r="O917" i="2"/>
  <c r="P917" i="2" s="1"/>
  <c r="J917" i="2"/>
  <c r="Y916" i="2"/>
  <c r="X916" i="2"/>
  <c r="V916" i="2"/>
  <c r="T916" i="2"/>
  <c r="Q916" i="2"/>
  <c r="R916" i="2" s="1"/>
  <c r="O916" i="2"/>
  <c r="P916" i="2" s="1"/>
  <c r="J916" i="2"/>
  <c r="Y915" i="2"/>
  <c r="X915" i="2"/>
  <c r="V915" i="2"/>
  <c r="T915" i="2"/>
  <c r="Q915" i="2"/>
  <c r="R915" i="2" s="1"/>
  <c r="O915" i="2"/>
  <c r="P915" i="2" s="1"/>
  <c r="J915" i="2"/>
  <c r="Y914" i="2"/>
  <c r="Z914" i="2" s="1"/>
  <c r="X914" i="2"/>
  <c r="V914" i="2"/>
  <c r="T914" i="2"/>
  <c r="Q914" i="2"/>
  <c r="R914" i="2" s="1"/>
  <c r="O914" i="2"/>
  <c r="P914" i="2" s="1"/>
  <c r="J914" i="2"/>
  <c r="Y913" i="2"/>
  <c r="X913" i="2"/>
  <c r="V913" i="2"/>
  <c r="T913" i="2"/>
  <c r="Q913" i="2"/>
  <c r="R913" i="2" s="1"/>
  <c r="O913" i="2"/>
  <c r="P913" i="2" s="1"/>
  <c r="J913" i="2"/>
  <c r="Y912" i="2"/>
  <c r="X912" i="2"/>
  <c r="V912" i="2"/>
  <c r="T912" i="2"/>
  <c r="Q912" i="2"/>
  <c r="R912" i="2" s="1"/>
  <c r="O912" i="2"/>
  <c r="P912" i="2" s="1"/>
  <c r="J912" i="2"/>
  <c r="Y911" i="2"/>
  <c r="Z911" i="2" s="1"/>
  <c r="X911" i="2"/>
  <c r="V911" i="2"/>
  <c r="T911" i="2"/>
  <c r="Q911" i="2"/>
  <c r="R911" i="2" s="1"/>
  <c r="O911" i="2"/>
  <c r="P911" i="2" s="1"/>
  <c r="J911" i="2"/>
  <c r="Y910" i="2"/>
  <c r="X910" i="2"/>
  <c r="V910" i="2"/>
  <c r="T910" i="2"/>
  <c r="Q910" i="2"/>
  <c r="R910" i="2" s="1"/>
  <c r="O910" i="2"/>
  <c r="P910" i="2" s="1"/>
  <c r="J910" i="2"/>
  <c r="Y909" i="2"/>
  <c r="X909" i="2"/>
  <c r="V909" i="2"/>
  <c r="T909" i="2"/>
  <c r="Q909" i="2"/>
  <c r="R909" i="2" s="1"/>
  <c r="O909" i="2"/>
  <c r="P909" i="2" s="1"/>
  <c r="J909" i="2"/>
  <c r="Y908" i="2"/>
  <c r="Z908" i="2" s="1"/>
  <c r="X908" i="2"/>
  <c r="V908" i="2"/>
  <c r="T908" i="2"/>
  <c r="Q908" i="2"/>
  <c r="R908" i="2" s="1"/>
  <c r="O908" i="2"/>
  <c r="P908" i="2" s="1"/>
  <c r="J908" i="2"/>
  <c r="Y907" i="2"/>
  <c r="X907" i="2"/>
  <c r="V907" i="2"/>
  <c r="T907" i="2"/>
  <c r="Q907" i="2"/>
  <c r="R907" i="2" s="1"/>
  <c r="O907" i="2"/>
  <c r="P907" i="2" s="1"/>
  <c r="J907" i="2"/>
  <c r="Y906" i="2"/>
  <c r="Z906" i="2" s="1"/>
  <c r="X906" i="2"/>
  <c r="V906" i="2"/>
  <c r="T906" i="2"/>
  <c r="Q906" i="2"/>
  <c r="R906" i="2" s="1"/>
  <c r="O906" i="2"/>
  <c r="P906" i="2" s="1"/>
  <c r="J906" i="2"/>
  <c r="Y905" i="2"/>
  <c r="X905" i="2"/>
  <c r="V905" i="2"/>
  <c r="T905" i="2"/>
  <c r="Q905" i="2"/>
  <c r="R905" i="2" s="1"/>
  <c r="O905" i="2"/>
  <c r="P905" i="2" s="1"/>
  <c r="J905" i="2"/>
  <c r="Y904" i="2"/>
  <c r="X904" i="2"/>
  <c r="V904" i="2"/>
  <c r="T904" i="2"/>
  <c r="Q904" i="2"/>
  <c r="R904" i="2" s="1"/>
  <c r="O904" i="2"/>
  <c r="P904" i="2" s="1"/>
  <c r="J904" i="2"/>
  <c r="Y903" i="2"/>
  <c r="Z903" i="2" s="1"/>
  <c r="X903" i="2"/>
  <c r="V903" i="2"/>
  <c r="T903" i="2"/>
  <c r="Q903" i="2"/>
  <c r="R903" i="2" s="1"/>
  <c r="O903" i="2"/>
  <c r="P903" i="2" s="1"/>
  <c r="J903" i="2"/>
  <c r="Y902" i="2"/>
  <c r="X902" i="2"/>
  <c r="V902" i="2"/>
  <c r="T902" i="2"/>
  <c r="Q902" i="2"/>
  <c r="R902" i="2" s="1"/>
  <c r="O902" i="2"/>
  <c r="P902" i="2" s="1"/>
  <c r="J902" i="2"/>
  <c r="Y901" i="2"/>
  <c r="X901" i="2"/>
  <c r="V901" i="2"/>
  <c r="T901" i="2"/>
  <c r="Q901" i="2"/>
  <c r="R901" i="2" s="1"/>
  <c r="O901" i="2"/>
  <c r="P901" i="2" s="1"/>
  <c r="J901" i="2"/>
  <c r="Y900" i="2"/>
  <c r="Z900" i="2" s="1"/>
  <c r="X900" i="2"/>
  <c r="V900" i="2"/>
  <c r="T900" i="2"/>
  <c r="Q900" i="2"/>
  <c r="R900" i="2" s="1"/>
  <c r="O900" i="2"/>
  <c r="P900" i="2" s="1"/>
  <c r="J900" i="2"/>
  <c r="Y899" i="2"/>
  <c r="X899" i="2"/>
  <c r="V899" i="2"/>
  <c r="T899" i="2"/>
  <c r="Q899" i="2"/>
  <c r="R899" i="2" s="1"/>
  <c r="O899" i="2"/>
  <c r="P899" i="2" s="1"/>
  <c r="J899" i="2"/>
  <c r="Y898" i="2"/>
  <c r="X898" i="2"/>
  <c r="V898" i="2"/>
  <c r="T898" i="2"/>
  <c r="Q898" i="2"/>
  <c r="R898" i="2" s="1"/>
  <c r="O898" i="2"/>
  <c r="P898" i="2" s="1"/>
  <c r="J898" i="2"/>
  <c r="Y897" i="2"/>
  <c r="Z897" i="2" s="1"/>
  <c r="X897" i="2"/>
  <c r="V897" i="2"/>
  <c r="T897" i="2"/>
  <c r="Q897" i="2"/>
  <c r="R897" i="2" s="1"/>
  <c r="O897" i="2"/>
  <c r="P897" i="2" s="1"/>
  <c r="J897" i="2"/>
  <c r="Y896" i="2"/>
  <c r="X896" i="2"/>
  <c r="V896" i="2"/>
  <c r="T896" i="2"/>
  <c r="Q896" i="2"/>
  <c r="R896" i="2" s="1"/>
  <c r="O896" i="2"/>
  <c r="P896" i="2" s="1"/>
  <c r="J896" i="2"/>
  <c r="Y895" i="2"/>
  <c r="X895" i="2"/>
  <c r="V895" i="2"/>
  <c r="T895" i="2"/>
  <c r="Q895" i="2"/>
  <c r="R895" i="2" s="1"/>
  <c r="O895" i="2"/>
  <c r="P895" i="2" s="1"/>
  <c r="J895" i="2"/>
  <c r="Y894" i="2"/>
  <c r="Z894" i="2" s="1"/>
  <c r="X894" i="2"/>
  <c r="V894" i="2"/>
  <c r="T894" i="2"/>
  <c r="Q894" i="2"/>
  <c r="R894" i="2" s="1"/>
  <c r="O894" i="2"/>
  <c r="P894" i="2" s="1"/>
  <c r="J894" i="2"/>
  <c r="Y893" i="2"/>
  <c r="X893" i="2"/>
  <c r="V893" i="2"/>
  <c r="T893" i="2"/>
  <c r="Q893" i="2"/>
  <c r="R893" i="2" s="1"/>
  <c r="O893" i="2"/>
  <c r="P893" i="2" s="1"/>
  <c r="J893" i="2"/>
  <c r="Y892" i="2"/>
  <c r="X892" i="2"/>
  <c r="V892" i="2"/>
  <c r="T892" i="2"/>
  <c r="Q892" i="2"/>
  <c r="R892" i="2" s="1"/>
  <c r="O892" i="2"/>
  <c r="P892" i="2" s="1"/>
  <c r="J892" i="2"/>
  <c r="Y891" i="2"/>
  <c r="Z891" i="2" s="1"/>
  <c r="X891" i="2"/>
  <c r="V891" i="2"/>
  <c r="T891" i="2"/>
  <c r="Q891" i="2"/>
  <c r="R891" i="2" s="1"/>
  <c r="O891" i="2"/>
  <c r="P891" i="2" s="1"/>
  <c r="J891" i="2"/>
  <c r="Y890" i="2"/>
  <c r="X890" i="2"/>
  <c r="V890" i="2"/>
  <c r="T890" i="2"/>
  <c r="Q890" i="2"/>
  <c r="R890" i="2" s="1"/>
  <c r="O890" i="2"/>
  <c r="P890" i="2" s="1"/>
  <c r="J890" i="2"/>
  <c r="Y889" i="2"/>
  <c r="Z889" i="2" s="1"/>
  <c r="X889" i="2"/>
  <c r="V889" i="2"/>
  <c r="T889" i="2"/>
  <c r="Q889" i="2"/>
  <c r="R889" i="2" s="1"/>
  <c r="O889" i="2"/>
  <c r="P889" i="2" s="1"/>
  <c r="J889" i="2"/>
  <c r="Y888" i="2"/>
  <c r="X888" i="2"/>
  <c r="V888" i="2"/>
  <c r="T888" i="2"/>
  <c r="Q888" i="2"/>
  <c r="R888" i="2" s="1"/>
  <c r="O888" i="2"/>
  <c r="P888" i="2" s="1"/>
  <c r="J888" i="2"/>
  <c r="Y887" i="2"/>
  <c r="X887" i="2"/>
  <c r="V887" i="2"/>
  <c r="T887" i="2"/>
  <c r="Q887" i="2"/>
  <c r="R887" i="2" s="1"/>
  <c r="O887" i="2"/>
  <c r="P887" i="2" s="1"/>
  <c r="J887" i="2"/>
  <c r="Y886" i="2"/>
  <c r="Z886" i="2" s="1"/>
  <c r="X886" i="2"/>
  <c r="V886" i="2"/>
  <c r="T886" i="2"/>
  <c r="Q886" i="2"/>
  <c r="R886" i="2" s="1"/>
  <c r="O886" i="2"/>
  <c r="P886" i="2" s="1"/>
  <c r="J886" i="2"/>
  <c r="Y885" i="2"/>
  <c r="X885" i="2"/>
  <c r="V885" i="2"/>
  <c r="T885" i="2"/>
  <c r="Q885" i="2"/>
  <c r="R885" i="2" s="1"/>
  <c r="O885" i="2"/>
  <c r="P885" i="2" s="1"/>
  <c r="J885" i="2"/>
  <c r="Y884" i="2"/>
  <c r="X884" i="2"/>
  <c r="V884" i="2"/>
  <c r="T884" i="2"/>
  <c r="Q884" i="2"/>
  <c r="R884" i="2" s="1"/>
  <c r="O884" i="2"/>
  <c r="P884" i="2" s="1"/>
  <c r="J884" i="2"/>
  <c r="Y883" i="2"/>
  <c r="Z883" i="2" s="1"/>
  <c r="X883" i="2"/>
  <c r="V883" i="2"/>
  <c r="T883" i="2"/>
  <c r="Q883" i="2"/>
  <c r="R883" i="2" s="1"/>
  <c r="O883" i="2"/>
  <c r="P883" i="2" s="1"/>
  <c r="J883" i="2"/>
  <c r="Y882" i="2"/>
  <c r="X882" i="2"/>
  <c r="V882" i="2"/>
  <c r="T882" i="2"/>
  <c r="Q882" i="2"/>
  <c r="R882" i="2" s="1"/>
  <c r="O882" i="2"/>
  <c r="P882" i="2" s="1"/>
  <c r="J882" i="2"/>
  <c r="Y881" i="2"/>
  <c r="X881" i="2"/>
  <c r="V881" i="2"/>
  <c r="T881" i="2"/>
  <c r="Q881" i="2"/>
  <c r="R881" i="2" s="1"/>
  <c r="O881" i="2"/>
  <c r="P881" i="2" s="1"/>
  <c r="J881" i="2"/>
  <c r="Y880" i="2"/>
  <c r="Z880" i="2" s="1"/>
  <c r="X880" i="2"/>
  <c r="V880" i="2"/>
  <c r="T880" i="2"/>
  <c r="Q880" i="2"/>
  <c r="R880" i="2" s="1"/>
  <c r="O880" i="2"/>
  <c r="P880" i="2" s="1"/>
  <c r="J880" i="2"/>
  <c r="Y879" i="2"/>
  <c r="X879" i="2"/>
  <c r="V879" i="2"/>
  <c r="T879" i="2"/>
  <c r="Q879" i="2"/>
  <c r="R879" i="2" s="1"/>
  <c r="O879" i="2"/>
  <c r="P879" i="2" s="1"/>
  <c r="J879" i="2"/>
  <c r="Y878" i="2"/>
  <c r="X878" i="2"/>
  <c r="V878" i="2"/>
  <c r="T878" i="2"/>
  <c r="Q878" i="2"/>
  <c r="R878" i="2" s="1"/>
  <c r="O878" i="2"/>
  <c r="P878" i="2" s="1"/>
  <c r="J878" i="2"/>
  <c r="Y877" i="2"/>
  <c r="Z877" i="2" s="1"/>
  <c r="X877" i="2"/>
  <c r="V877" i="2"/>
  <c r="T877" i="2"/>
  <c r="Q877" i="2"/>
  <c r="R877" i="2" s="1"/>
  <c r="O877" i="2"/>
  <c r="P877" i="2" s="1"/>
  <c r="J877" i="2"/>
  <c r="Y876" i="2"/>
  <c r="X876" i="2"/>
  <c r="V876" i="2"/>
  <c r="T876" i="2"/>
  <c r="Q876" i="2"/>
  <c r="R876" i="2" s="1"/>
  <c r="O876" i="2"/>
  <c r="P876" i="2" s="1"/>
  <c r="J876" i="2"/>
  <c r="Y875" i="2"/>
  <c r="X875" i="2"/>
  <c r="V875" i="2"/>
  <c r="T875" i="2"/>
  <c r="Q875" i="2"/>
  <c r="R875" i="2" s="1"/>
  <c r="O875" i="2"/>
  <c r="P875" i="2" s="1"/>
  <c r="J875" i="2"/>
  <c r="Y874" i="2"/>
  <c r="Z874" i="2" s="1"/>
  <c r="X874" i="2"/>
  <c r="V874" i="2"/>
  <c r="T874" i="2"/>
  <c r="Q874" i="2"/>
  <c r="R874" i="2" s="1"/>
  <c r="O874" i="2"/>
  <c r="P874" i="2" s="1"/>
  <c r="J874" i="2"/>
  <c r="Y873" i="2"/>
  <c r="X873" i="2"/>
  <c r="V873" i="2"/>
  <c r="T873" i="2"/>
  <c r="Q873" i="2"/>
  <c r="R873" i="2" s="1"/>
  <c r="O873" i="2"/>
  <c r="P873" i="2" s="1"/>
  <c r="J873" i="2"/>
  <c r="Y872" i="2"/>
  <c r="X872" i="2"/>
  <c r="V872" i="2"/>
  <c r="T872" i="2"/>
  <c r="Q872" i="2"/>
  <c r="R872" i="2" s="1"/>
  <c r="O872" i="2"/>
  <c r="P872" i="2" s="1"/>
  <c r="J872" i="2"/>
  <c r="Y871" i="2"/>
  <c r="Z871" i="2" s="1"/>
  <c r="X871" i="2"/>
  <c r="V871" i="2"/>
  <c r="T871" i="2"/>
  <c r="Q871" i="2"/>
  <c r="R871" i="2" s="1"/>
  <c r="O871" i="2"/>
  <c r="P871" i="2" s="1"/>
  <c r="J871" i="2"/>
  <c r="Y870" i="2"/>
  <c r="X870" i="2"/>
  <c r="V870" i="2"/>
  <c r="T870" i="2"/>
  <c r="Q870" i="2"/>
  <c r="R870" i="2" s="1"/>
  <c r="O870" i="2"/>
  <c r="P870" i="2" s="1"/>
  <c r="J870" i="2"/>
  <c r="Y869" i="2"/>
  <c r="X869" i="2"/>
  <c r="V869" i="2"/>
  <c r="T869" i="2"/>
  <c r="Q869" i="2"/>
  <c r="R869" i="2" s="1"/>
  <c r="O869" i="2"/>
  <c r="P869" i="2" s="1"/>
  <c r="J869" i="2"/>
  <c r="Y868" i="2"/>
  <c r="Z868" i="2" s="1"/>
  <c r="X868" i="2"/>
  <c r="V868" i="2"/>
  <c r="T868" i="2"/>
  <c r="Q868" i="2"/>
  <c r="R868" i="2" s="1"/>
  <c r="O868" i="2"/>
  <c r="P868" i="2" s="1"/>
  <c r="J868" i="2"/>
  <c r="Y867" i="2"/>
  <c r="X867" i="2"/>
  <c r="V867" i="2"/>
  <c r="T867" i="2"/>
  <c r="Q867" i="2"/>
  <c r="R867" i="2" s="1"/>
  <c r="O867" i="2"/>
  <c r="P867" i="2" s="1"/>
  <c r="J867" i="2"/>
  <c r="Y866" i="2"/>
  <c r="X866" i="2"/>
  <c r="V866" i="2"/>
  <c r="T866" i="2"/>
  <c r="Q866" i="2"/>
  <c r="R866" i="2" s="1"/>
  <c r="O866" i="2"/>
  <c r="P866" i="2" s="1"/>
  <c r="J866" i="2"/>
  <c r="Y865" i="2"/>
  <c r="Z865" i="2" s="1"/>
  <c r="X865" i="2"/>
  <c r="V865" i="2"/>
  <c r="T865" i="2"/>
  <c r="Q865" i="2"/>
  <c r="R865" i="2" s="1"/>
  <c r="O865" i="2"/>
  <c r="P865" i="2" s="1"/>
  <c r="J865" i="2"/>
  <c r="Y864" i="2"/>
  <c r="X864" i="2"/>
  <c r="V864" i="2"/>
  <c r="T864" i="2"/>
  <c r="Q864" i="2"/>
  <c r="R864" i="2" s="1"/>
  <c r="O864" i="2"/>
  <c r="P864" i="2" s="1"/>
  <c r="J864" i="2"/>
  <c r="Y863" i="2"/>
  <c r="X863" i="2"/>
  <c r="V863" i="2"/>
  <c r="T863" i="2"/>
  <c r="Q863" i="2"/>
  <c r="R863" i="2" s="1"/>
  <c r="O863" i="2"/>
  <c r="P863" i="2" s="1"/>
  <c r="J863" i="2"/>
  <c r="Y862" i="2"/>
  <c r="Z862" i="2" s="1"/>
  <c r="X862" i="2"/>
  <c r="V862" i="2"/>
  <c r="T862" i="2"/>
  <c r="Q862" i="2"/>
  <c r="R862" i="2" s="1"/>
  <c r="O862" i="2"/>
  <c r="P862" i="2" s="1"/>
  <c r="J862" i="2"/>
  <c r="Y861" i="2"/>
  <c r="X861" i="2"/>
  <c r="V861" i="2"/>
  <c r="T861" i="2"/>
  <c r="Q861" i="2"/>
  <c r="R861" i="2" s="1"/>
  <c r="O861" i="2"/>
  <c r="P861" i="2" s="1"/>
  <c r="J861" i="2"/>
  <c r="Y860" i="2"/>
  <c r="X860" i="2"/>
  <c r="V860" i="2"/>
  <c r="T860" i="2"/>
  <c r="Q860" i="2"/>
  <c r="R860" i="2" s="1"/>
  <c r="O860" i="2"/>
  <c r="P860" i="2" s="1"/>
  <c r="J860" i="2"/>
  <c r="Y859" i="2"/>
  <c r="Z859" i="2" s="1"/>
  <c r="X859" i="2"/>
  <c r="V859" i="2"/>
  <c r="T859" i="2"/>
  <c r="Q859" i="2"/>
  <c r="R859" i="2" s="1"/>
  <c r="O859" i="2"/>
  <c r="P859" i="2" s="1"/>
  <c r="J859" i="2"/>
  <c r="Y858" i="2"/>
  <c r="X858" i="2"/>
  <c r="V858" i="2"/>
  <c r="T858" i="2"/>
  <c r="Q858" i="2"/>
  <c r="R858" i="2" s="1"/>
  <c r="O858" i="2"/>
  <c r="P858" i="2" s="1"/>
  <c r="J858" i="2"/>
  <c r="Y857" i="2"/>
  <c r="X857" i="2"/>
  <c r="V857" i="2"/>
  <c r="T857" i="2"/>
  <c r="Q857" i="2"/>
  <c r="R857" i="2" s="1"/>
  <c r="O857" i="2"/>
  <c r="P857" i="2" s="1"/>
  <c r="J857" i="2"/>
  <c r="Y856" i="2"/>
  <c r="Z856" i="2" s="1"/>
  <c r="X856" i="2"/>
  <c r="V856" i="2"/>
  <c r="T856" i="2"/>
  <c r="Q856" i="2"/>
  <c r="R856" i="2" s="1"/>
  <c r="O856" i="2"/>
  <c r="P856" i="2" s="1"/>
  <c r="J856" i="2"/>
  <c r="Y855" i="2"/>
  <c r="X855" i="2"/>
  <c r="V855" i="2"/>
  <c r="T855" i="2"/>
  <c r="Q855" i="2"/>
  <c r="R855" i="2" s="1"/>
  <c r="O855" i="2"/>
  <c r="P855" i="2" s="1"/>
  <c r="J855" i="2"/>
  <c r="Y854" i="2"/>
  <c r="X854" i="2"/>
  <c r="V854" i="2"/>
  <c r="T854" i="2"/>
  <c r="Q854" i="2"/>
  <c r="R854" i="2" s="1"/>
  <c r="O854" i="2"/>
  <c r="P854" i="2" s="1"/>
  <c r="J854" i="2"/>
  <c r="Y853" i="2"/>
  <c r="Z853" i="2" s="1"/>
  <c r="X853" i="2"/>
  <c r="V853" i="2"/>
  <c r="T853" i="2"/>
  <c r="Q853" i="2"/>
  <c r="R853" i="2" s="1"/>
  <c r="O853" i="2"/>
  <c r="P853" i="2" s="1"/>
  <c r="J853" i="2"/>
  <c r="Y852" i="2"/>
  <c r="X852" i="2"/>
  <c r="V852" i="2"/>
  <c r="T852" i="2"/>
  <c r="Q852" i="2"/>
  <c r="R852" i="2" s="1"/>
  <c r="O852" i="2"/>
  <c r="P852" i="2" s="1"/>
  <c r="J852" i="2"/>
  <c r="Y851" i="2"/>
  <c r="X851" i="2"/>
  <c r="V851" i="2"/>
  <c r="T851" i="2"/>
  <c r="Q851" i="2"/>
  <c r="R851" i="2" s="1"/>
  <c r="O851" i="2"/>
  <c r="P851" i="2" s="1"/>
  <c r="J851" i="2"/>
  <c r="Y850" i="2"/>
  <c r="Z850" i="2" s="1"/>
  <c r="X850" i="2"/>
  <c r="V850" i="2"/>
  <c r="T850" i="2"/>
  <c r="Q850" i="2"/>
  <c r="R850" i="2" s="1"/>
  <c r="O850" i="2"/>
  <c r="P850" i="2" s="1"/>
  <c r="J850" i="2"/>
  <c r="Y849" i="2"/>
  <c r="X849" i="2"/>
  <c r="V849" i="2"/>
  <c r="T849" i="2"/>
  <c r="Q849" i="2"/>
  <c r="R849" i="2" s="1"/>
  <c r="O849" i="2"/>
  <c r="P849" i="2" s="1"/>
  <c r="J849" i="2"/>
  <c r="Y848" i="2"/>
  <c r="X848" i="2"/>
  <c r="V848" i="2"/>
  <c r="T848" i="2"/>
  <c r="Q848" i="2"/>
  <c r="R848" i="2" s="1"/>
  <c r="O848" i="2"/>
  <c r="P848" i="2" s="1"/>
  <c r="J848" i="2"/>
  <c r="Y847" i="2"/>
  <c r="Z847" i="2" s="1"/>
  <c r="X847" i="2"/>
  <c r="V847" i="2"/>
  <c r="T847" i="2"/>
  <c r="Q847" i="2"/>
  <c r="R847" i="2" s="1"/>
  <c r="O847" i="2"/>
  <c r="P847" i="2" s="1"/>
  <c r="J847" i="2"/>
  <c r="Y846" i="2"/>
  <c r="X846" i="2"/>
  <c r="V846" i="2"/>
  <c r="T846" i="2"/>
  <c r="Q846" i="2"/>
  <c r="R846" i="2" s="1"/>
  <c r="O846" i="2"/>
  <c r="P846" i="2" s="1"/>
  <c r="J846" i="2"/>
  <c r="Y845" i="2"/>
  <c r="X845" i="2"/>
  <c r="V845" i="2"/>
  <c r="T845" i="2"/>
  <c r="Q845" i="2"/>
  <c r="R845" i="2" s="1"/>
  <c r="O845" i="2"/>
  <c r="P845" i="2" s="1"/>
  <c r="J845" i="2"/>
  <c r="Y844" i="2"/>
  <c r="Z844" i="2" s="1"/>
  <c r="X844" i="2"/>
  <c r="V844" i="2"/>
  <c r="T844" i="2"/>
  <c r="Q844" i="2"/>
  <c r="R844" i="2" s="1"/>
  <c r="O844" i="2"/>
  <c r="P844" i="2" s="1"/>
  <c r="J844" i="2"/>
  <c r="Y843" i="2"/>
  <c r="X843" i="2"/>
  <c r="V843" i="2"/>
  <c r="T843" i="2"/>
  <c r="Q843" i="2"/>
  <c r="R843" i="2" s="1"/>
  <c r="O843" i="2"/>
  <c r="P843" i="2" s="1"/>
  <c r="J843" i="2"/>
  <c r="Y842" i="2"/>
  <c r="X842" i="2"/>
  <c r="V842" i="2"/>
  <c r="T842" i="2"/>
  <c r="Q842" i="2"/>
  <c r="R842" i="2" s="1"/>
  <c r="O842" i="2"/>
  <c r="P842" i="2" s="1"/>
  <c r="J842" i="2"/>
  <c r="Y841" i="2"/>
  <c r="Z841" i="2" s="1"/>
  <c r="X841" i="2"/>
  <c r="V841" i="2"/>
  <c r="T841" i="2"/>
  <c r="Q841" i="2"/>
  <c r="R841" i="2" s="1"/>
  <c r="O841" i="2"/>
  <c r="P841" i="2" s="1"/>
  <c r="J841" i="2"/>
  <c r="Y840" i="2"/>
  <c r="X840" i="2"/>
  <c r="V840" i="2"/>
  <c r="T840" i="2"/>
  <c r="Q840" i="2"/>
  <c r="R840" i="2" s="1"/>
  <c r="O840" i="2"/>
  <c r="P840" i="2" s="1"/>
  <c r="J840" i="2"/>
  <c r="Y839" i="2"/>
  <c r="X839" i="2"/>
  <c r="V839" i="2"/>
  <c r="T839" i="2"/>
  <c r="Q839" i="2"/>
  <c r="R839" i="2" s="1"/>
  <c r="O839" i="2"/>
  <c r="P839" i="2" s="1"/>
  <c r="J839" i="2"/>
  <c r="Y838" i="2"/>
  <c r="Z838" i="2" s="1"/>
  <c r="X838" i="2"/>
  <c r="V838" i="2"/>
  <c r="T838" i="2"/>
  <c r="Q838" i="2"/>
  <c r="R838" i="2" s="1"/>
  <c r="O838" i="2"/>
  <c r="P838" i="2" s="1"/>
  <c r="J838" i="2"/>
  <c r="Y837" i="2"/>
  <c r="X837" i="2"/>
  <c r="V837" i="2"/>
  <c r="T837" i="2"/>
  <c r="Q837" i="2"/>
  <c r="R837" i="2" s="1"/>
  <c r="O837" i="2"/>
  <c r="P837" i="2" s="1"/>
  <c r="J837" i="2"/>
  <c r="Y836" i="2"/>
  <c r="X836" i="2"/>
  <c r="V836" i="2"/>
  <c r="T836" i="2"/>
  <c r="Q836" i="2"/>
  <c r="R836" i="2" s="1"/>
  <c r="O836" i="2"/>
  <c r="P836" i="2" s="1"/>
  <c r="J836" i="2"/>
  <c r="Y835" i="2"/>
  <c r="Z835" i="2" s="1"/>
  <c r="X835" i="2"/>
  <c r="V835" i="2"/>
  <c r="T835" i="2"/>
  <c r="Q835" i="2"/>
  <c r="R835" i="2" s="1"/>
  <c r="O835" i="2"/>
  <c r="P835" i="2" s="1"/>
  <c r="J835" i="2"/>
  <c r="Y834" i="2"/>
  <c r="X834" i="2"/>
  <c r="V834" i="2"/>
  <c r="T834" i="2"/>
  <c r="Q834" i="2"/>
  <c r="R834" i="2" s="1"/>
  <c r="O834" i="2"/>
  <c r="P834" i="2" s="1"/>
  <c r="J834" i="2"/>
  <c r="Y833" i="2"/>
  <c r="Z833" i="2" s="1"/>
  <c r="X833" i="2"/>
  <c r="V833" i="2"/>
  <c r="T833" i="2"/>
  <c r="Q833" i="2"/>
  <c r="R833" i="2" s="1"/>
  <c r="O833" i="2"/>
  <c r="P833" i="2" s="1"/>
  <c r="J833" i="2"/>
  <c r="Y832" i="2"/>
  <c r="X832" i="2"/>
  <c r="V832" i="2"/>
  <c r="T832" i="2"/>
  <c r="Q832" i="2"/>
  <c r="R832" i="2" s="1"/>
  <c r="O832" i="2"/>
  <c r="P832" i="2" s="1"/>
  <c r="J832" i="2"/>
  <c r="Y831" i="2"/>
  <c r="X831" i="2"/>
  <c r="V831" i="2"/>
  <c r="T831" i="2"/>
  <c r="Q831" i="2"/>
  <c r="R831" i="2" s="1"/>
  <c r="O831" i="2"/>
  <c r="P831" i="2" s="1"/>
  <c r="J831" i="2"/>
  <c r="Y830" i="2"/>
  <c r="X830" i="2"/>
  <c r="V830" i="2"/>
  <c r="T830" i="2"/>
  <c r="Q830" i="2"/>
  <c r="R830" i="2" s="1"/>
  <c r="O830" i="2"/>
  <c r="P830" i="2" s="1"/>
  <c r="J830" i="2"/>
  <c r="Y829" i="2"/>
  <c r="X829" i="2"/>
  <c r="V829" i="2"/>
  <c r="T829" i="2"/>
  <c r="Q829" i="2"/>
  <c r="R829" i="2" s="1"/>
  <c r="O829" i="2"/>
  <c r="P829" i="2" s="1"/>
  <c r="J829" i="2"/>
  <c r="Y828" i="2"/>
  <c r="X828" i="2"/>
  <c r="V828" i="2"/>
  <c r="T828" i="2"/>
  <c r="Q828" i="2"/>
  <c r="R828" i="2" s="1"/>
  <c r="O828" i="2"/>
  <c r="P828" i="2" s="1"/>
  <c r="J828" i="2"/>
  <c r="Y827" i="2"/>
  <c r="X827" i="2"/>
  <c r="V827" i="2"/>
  <c r="T827" i="2"/>
  <c r="Q827" i="2"/>
  <c r="R827" i="2" s="1"/>
  <c r="O827" i="2"/>
  <c r="P827" i="2" s="1"/>
  <c r="J827" i="2"/>
  <c r="Y826" i="2"/>
  <c r="X826" i="2"/>
  <c r="V826" i="2"/>
  <c r="T826" i="2"/>
  <c r="Q826" i="2"/>
  <c r="R826" i="2" s="1"/>
  <c r="O826" i="2"/>
  <c r="P826" i="2" s="1"/>
  <c r="J826" i="2"/>
  <c r="Y825" i="2"/>
  <c r="X825" i="2"/>
  <c r="V825" i="2"/>
  <c r="T825" i="2"/>
  <c r="Q825" i="2"/>
  <c r="R825" i="2" s="1"/>
  <c r="O825" i="2"/>
  <c r="P825" i="2" s="1"/>
  <c r="J825" i="2"/>
  <c r="Y824" i="2"/>
  <c r="Z824" i="2" s="1"/>
  <c r="X824" i="2"/>
  <c r="V824" i="2"/>
  <c r="T824" i="2"/>
  <c r="Q824" i="2"/>
  <c r="R824" i="2" s="1"/>
  <c r="O824" i="2"/>
  <c r="P824" i="2" s="1"/>
  <c r="J824" i="2"/>
  <c r="Y823" i="2"/>
  <c r="X823" i="2"/>
  <c r="V823" i="2"/>
  <c r="T823" i="2"/>
  <c r="Q823" i="2"/>
  <c r="R823" i="2" s="1"/>
  <c r="O823" i="2"/>
  <c r="P823" i="2" s="1"/>
  <c r="J823" i="2"/>
  <c r="Y822" i="2"/>
  <c r="X822" i="2"/>
  <c r="V822" i="2"/>
  <c r="T822" i="2"/>
  <c r="Q822" i="2"/>
  <c r="R822" i="2" s="1"/>
  <c r="O822" i="2"/>
  <c r="P822" i="2" s="1"/>
  <c r="J822" i="2"/>
  <c r="Y821" i="2"/>
  <c r="Z821" i="2" s="1"/>
  <c r="X821" i="2"/>
  <c r="V821" i="2"/>
  <c r="T821" i="2"/>
  <c r="Q821" i="2"/>
  <c r="R821" i="2" s="1"/>
  <c r="O821" i="2"/>
  <c r="P821" i="2" s="1"/>
  <c r="J821" i="2"/>
  <c r="Y820" i="2"/>
  <c r="X820" i="2"/>
  <c r="V820" i="2"/>
  <c r="T820" i="2"/>
  <c r="Q820" i="2"/>
  <c r="R820" i="2" s="1"/>
  <c r="O820" i="2"/>
  <c r="P820" i="2" s="1"/>
  <c r="J820" i="2"/>
  <c r="Y819" i="2"/>
  <c r="X819" i="2"/>
  <c r="V819" i="2"/>
  <c r="T819" i="2"/>
  <c r="Q819" i="2"/>
  <c r="R819" i="2" s="1"/>
  <c r="O819" i="2"/>
  <c r="P819" i="2" s="1"/>
  <c r="J819" i="2"/>
  <c r="Y818" i="2"/>
  <c r="Z818" i="2" s="1"/>
  <c r="X818" i="2"/>
  <c r="V818" i="2"/>
  <c r="T818" i="2"/>
  <c r="Q818" i="2"/>
  <c r="R818" i="2" s="1"/>
  <c r="O818" i="2"/>
  <c r="P818" i="2" s="1"/>
  <c r="J818" i="2"/>
  <c r="Y817" i="2"/>
  <c r="X817" i="2"/>
  <c r="V817" i="2"/>
  <c r="T817" i="2"/>
  <c r="Q817" i="2"/>
  <c r="R817" i="2" s="1"/>
  <c r="O817" i="2"/>
  <c r="P817" i="2" s="1"/>
  <c r="J817" i="2"/>
  <c r="Y816" i="2"/>
  <c r="X816" i="2"/>
  <c r="V816" i="2"/>
  <c r="T816" i="2"/>
  <c r="Q816" i="2"/>
  <c r="R816" i="2" s="1"/>
  <c r="O816" i="2"/>
  <c r="P816" i="2" s="1"/>
  <c r="J816" i="2"/>
  <c r="Y815" i="2"/>
  <c r="Z815" i="2" s="1"/>
  <c r="X815" i="2"/>
  <c r="V815" i="2"/>
  <c r="T815" i="2"/>
  <c r="Q815" i="2"/>
  <c r="R815" i="2" s="1"/>
  <c r="O815" i="2"/>
  <c r="P815" i="2" s="1"/>
  <c r="J815" i="2"/>
  <c r="Y814" i="2"/>
  <c r="X814" i="2"/>
  <c r="V814" i="2"/>
  <c r="T814" i="2"/>
  <c r="Q814" i="2"/>
  <c r="R814" i="2" s="1"/>
  <c r="O814" i="2"/>
  <c r="P814" i="2" s="1"/>
  <c r="J814" i="2"/>
  <c r="Y813" i="2"/>
  <c r="X813" i="2"/>
  <c r="V813" i="2"/>
  <c r="T813" i="2"/>
  <c r="Q813" i="2"/>
  <c r="R813" i="2" s="1"/>
  <c r="O813" i="2"/>
  <c r="P813" i="2" s="1"/>
  <c r="J813" i="2"/>
  <c r="Y812" i="2"/>
  <c r="X812" i="2"/>
  <c r="V812" i="2"/>
  <c r="T812" i="2"/>
  <c r="Q812" i="2"/>
  <c r="R812" i="2" s="1"/>
  <c r="O812" i="2"/>
  <c r="P812" i="2" s="1"/>
  <c r="J812" i="2"/>
  <c r="Y811" i="2"/>
  <c r="X811" i="2"/>
  <c r="V811" i="2"/>
  <c r="T811" i="2"/>
  <c r="Q811" i="2"/>
  <c r="R811" i="2" s="1"/>
  <c r="O811" i="2"/>
  <c r="P811" i="2" s="1"/>
  <c r="J811" i="2"/>
  <c r="Y810" i="2"/>
  <c r="X810" i="2"/>
  <c r="V810" i="2"/>
  <c r="T810" i="2"/>
  <c r="Q810" i="2"/>
  <c r="R810" i="2" s="1"/>
  <c r="O810" i="2"/>
  <c r="P810" i="2" s="1"/>
  <c r="J810" i="2"/>
  <c r="Y809" i="2"/>
  <c r="X809" i="2"/>
  <c r="V809" i="2"/>
  <c r="T809" i="2"/>
  <c r="Q809" i="2"/>
  <c r="R809" i="2" s="1"/>
  <c r="O809" i="2"/>
  <c r="P809" i="2" s="1"/>
  <c r="J809" i="2"/>
  <c r="Y808" i="2"/>
  <c r="X808" i="2"/>
  <c r="V808" i="2"/>
  <c r="T808" i="2"/>
  <c r="Q808" i="2"/>
  <c r="R808" i="2" s="1"/>
  <c r="O808" i="2"/>
  <c r="P808" i="2" s="1"/>
  <c r="J808" i="2"/>
  <c r="Y807" i="2"/>
  <c r="X807" i="2"/>
  <c r="V807" i="2"/>
  <c r="T807" i="2"/>
  <c r="Q807" i="2"/>
  <c r="R807" i="2" s="1"/>
  <c r="O807" i="2"/>
  <c r="P807" i="2" s="1"/>
  <c r="J807" i="2"/>
  <c r="Y806" i="2"/>
  <c r="Z806" i="2" s="1"/>
  <c r="X806" i="2"/>
  <c r="V806" i="2"/>
  <c r="T806" i="2"/>
  <c r="Q806" i="2"/>
  <c r="R806" i="2" s="1"/>
  <c r="O806" i="2"/>
  <c r="P806" i="2" s="1"/>
  <c r="J806" i="2"/>
  <c r="Y805" i="2"/>
  <c r="X805" i="2"/>
  <c r="V805" i="2"/>
  <c r="T805" i="2"/>
  <c r="Q805" i="2"/>
  <c r="R805" i="2" s="1"/>
  <c r="O805" i="2"/>
  <c r="P805" i="2" s="1"/>
  <c r="J805" i="2"/>
  <c r="Y804" i="2"/>
  <c r="X804" i="2"/>
  <c r="V804" i="2"/>
  <c r="T804" i="2"/>
  <c r="Q804" i="2"/>
  <c r="R804" i="2" s="1"/>
  <c r="O804" i="2"/>
  <c r="P804" i="2" s="1"/>
  <c r="J804" i="2"/>
  <c r="Y803" i="2"/>
  <c r="Z803" i="2" s="1"/>
  <c r="X803" i="2"/>
  <c r="V803" i="2"/>
  <c r="T803" i="2"/>
  <c r="Q803" i="2"/>
  <c r="R803" i="2" s="1"/>
  <c r="O803" i="2"/>
  <c r="P803" i="2" s="1"/>
  <c r="J803" i="2"/>
  <c r="Y802" i="2"/>
  <c r="X802" i="2"/>
  <c r="V802" i="2"/>
  <c r="T802" i="2"/>
  <c r="Q802" i="2"/>
  <c r="R802" i="2" s="1"/>
  <c r="O802" i="2"/>
  <c r="P802" i="2" s="1"/>
  <c r="J802" i="2"/>
  <c r="Y801" i="2"/>
  <c r="X801" i="2"/>
  <c r="V801" i="2"/>
  <c r="T801" i="2"/>
  <c r="Q801" i="2"/>
  <c r="R801" i="2" s="1"/>
  <c r="O801" i="2"/>
  <c r="P801" i="2" s="1"/>
  <c r="J801" i="2"/>
  <c r="Y800" i="2"/>
  <c r="Z800" i="2" s="1"/>
  <c r="X800" i="2"/>
  <c r="V800" i="2"/>
  <c r="T800" i="2"/>
  <c r="Q800" i="2"/>
  <c r="R800" i="2" s="1"/>
  <c r="O800" i="2"/>
  <c r="P800" i="2" s="1"/>
  <c r="J800" i="2"/>
  <c r="Y799" i="2"/>
  <c r="X799" i="2"/>
  <c r="V799" i="2"/>
  <c r="T799" i="2"/>
  <c r="Q799" i="2"/>
  <c r="R799" i="2" s="1"/>
  <c r="O799" i="2"/>
  <c r="P799" i="2" s="1"/>
  <c r="J799" i="2"/>
  <c r="Y798" i="2"/>
  <c r="X798" i="2"/>
  <c r="V798" i="2"/>
  <c r="T798" i="2"/>
  <c r="Q798" i="2"/>
  <c r="R798" i="2" s="1"/>
  <c r="O798" i="2"/>
  <c r="P798" i="2" s="1"/>
  <c r="J798" i="2"/>
  <c r="Y797" i="2"/>
  <c r="Z797" i="2" s="1"/>
  <c r="X797" i="2"/>
  <c r="V797" i="2"/>
  <c r="T797" i="2"/>
  <c r="Q797" i="2"/>
  <c r="R797" i="2" s="1"/>
  <c r="O797" i="2"/>
  <c r="P797" i="2" s="1"/>
  <c r="J797" i="2"/>
  <c r="Y796" i="2"/>
  <c r="X796" i="2"/>
  <c r="V796" i="2"/>
  <c r="T796" i="2"/>
  <c r="Q796" i="2"/>
  <c r="R796" i="2" s="1"/>
  <c r="O796" i="2"/>
  <c r="P796" i="2" s="1"/>
  <c r="J796" i="2"/>
  <c r="Y795" i="2"/>
  <c r="X795" i="2"/>
  <c r="V795" i="2"/>
  <c r="T795" i="2"/>
  <c r="Q795" i="2"/>
  <c r="R795" i="2" s="1"/>
  <c r="O795" i="2"/>
  <c r="P795" i="2" s="1"/>
  <c r="J795" i="2"/>
  <c r="Y794" i="2"/>
  <c r="X794" i="2"/>
  <c r="V794" i="2"/>
  <c r="T794" i="2"/>
  <c r="Q794" i="2"/>
  <c r="R794" i="2" s="1"/>
  <c r="O794" i="2"/>
  <c r="P794" i="2" s="1"/>
  <c r="J794" i="2"/>
  <c r="Y793" i="2"/>
  <c r="X793" i="2"/>
  <c r="V793" i="2"/>
  <c r="T793" i="2"/>
  <c r="Q793" i="2"/>
  <c r="R793" i="2" s="1"/>
  <c r="O793" i="2"/>
  <c r="P793" i="2" s="1"/>
  <c r="J793" i="2"/>
  <c r="Y792" i="2"/>
  <c r="X792" i="2"/>
  <c r="V792" i="2"/>
  <c r="T792" i="2"/>
  <c r="Q792" i="2"/>
  <c r="R792" i="2" s="1"/>
  <c r="O792" i="2"/>
  <c r="P792" i="2" s="1"/>
  <c r="J792" i="2"/>
  <c r="Y791" i="2"/>
  <c r="Z791" i="2" s="1"/>
  <c r="X791" i="2"/>
  <c r="V791" i="2"/>
  <c r="T791" i="2"/>
  <c r="Q791" i="2"/>
  <c r="R791" i="2" s="1"/>
  <c r="O791" i="2"/>
  <c r="P791" i="2" s="1"/>
  <c r="J791" i="2"/>
  <c r="Y790" i="2"/>
  <c r="X790" i="2"/>
  <c r="V790" i="2"/>
  <c r="T790" i="2"/>
  <c r="Q790" i="2"/>
  <c r="R790" i="2" s="1"/>
  <c r="O790" i="2"/>
  <c r="P790" i="2" s="1"/>
  <c r="J790" i="2"/>
  <c r="Y789" i="2"/>
  <c r="X789" i="2"/>
  <c r="V789" i="2"/>
  <c r="T789" i="2"/>
  <c r="Q789" i="2"/>
  <c r="R789" i="2" s="1"/>
  <c r="O789" i="2"/>
  <c r="P789" i="2" s="1"/>
  <c r="J789" i="2"/>
  <c r="Y788" i="2"/>
  <c r="Z788" i="2" s="1"/>
  <c r="X788" i="2"/>
  <c r="V788" i="2"/>
  <c r="T788" i="2"/>
  <c r="Q788" i="2"/>
  <c r="R788" i="2" s="1"/>
  <c r="O788" i="2"/>
  <c r="P788" i="2" s="1"/>
  <c r="J788" i="2"/>
  <c r="Y787" i="2"/>
  <c r="X787" i="2"/>
  <c r="V787" i="2"/>
  <c r="T787" i="2"/>
  <c r="Q787" i="2"/>
  <c r="R787" i="2" s="1"/>
  <c r="O787" i="2"/>
  <c r="P787" i="2" s="1"/>
  <c r="J787" i="2"/>
  <c r="Y786" i="2"/>
  <c r="X786" i="2"/>
  <c r="V786" i="2"/>
  <c r="T786" i="2"/>
  <c r="Q786" i="2"/>
  <c r="R786" i="2" s="1"/>
  <c r="O786" i="2"/>
  <c r="P786" i="2" s="1"/>
  <c r="J786" i="2"/>
  <c r="Y785" i="2"/>
  <c r="Z785" i="2" s="1"/>
  <c r="X785" i="2"/>
  <c r="V785" i="2"/>
  <c r="T785" i="2"/>
  <c r="Q785" i="2"/>
  <c r="R785" i="2" s="1"/>
  <c r="O785" i="2"/>
  <c r="P785" i="2" s="1"/>
  <c r="J785" i="2"/>
  <c r="Y784" i="2"/>
  <c r="X784" i="2"/>
  <c r="V784" i="2"/>
  <c r="T784" i="2"/>
  <c r="Q784" i="2"/>
  <c r="R784" i="2" s="1"/>
  <c r="O784" i="2"/>
  <c r="P784" i="2" s="1"/>
  <c r="J784" i="2"/>
  <c r="Y783" i="2"/>
  <c r="X783" i="2"/>
  <c r="V783" i="2"/>
  <c r="T783" i="2"/>
  <c r="Q783" i="2"/>
  <c r="R783" i="2" s="1"/>
  <c r="O783" i="2"/>
  <c r="P783" i="2" s="1"/>
  <c r="J783" i="2"/>
  <c r="Y782" i="2"/>
  <c r="Z782" i="2" s="1"/>
  <c r="X782" i="2"/>
  <c r="V782" i="2"/>
  <c r="T782" i="2"/>
  <c r="Q782" i="2"/>
  <c r="R782" i="2" s="1"/>
  <c r="O782" i="2"/>
  <c r="P782" i="2" s="1"/>
  <c r="J782" i="2"/>
  <c r="Y781" i="2"/>
  <c r="X781" i="2"/>
  <c r="V781" i="2"/>
  <c r="T781" i="2"/>
  <c r="Q781" i="2"/>
  <c r="R781" i="2" s="1"/>
  <c r="O781" i="2"/>
  <c r="P781" i="2" s="1"/>
  <c r="J781" i="2"/>
  <c r="Y780" i="2"/>
  <c r="X780" i="2"/>
  <c r="V780" i="2"/>
  <c r="T780" i="2"/>
  <c r="Q780" i="2"/>
  <c r="R780" i="2" s="1"/>
  <c r="O780" i="2"/>
  <c r="P780" i="2" s="1"/>
  <c r="J780" i="2"/>
  <c r="Y779" i="2"/>
  <c r="Z779" i="2" s="1"/>
  <c r="X779" i="2"/>
  <c r="V779" i="2"/>
  <c r="T779" i="2"/>
  <c r="Q779" i="2"/>
  <c r="R779" i="2" s="1"/>
  <c r="O779" i="2"/>
  <c r="P779" i="2" s="1"/>
  <c r="J779" i="2"/>
  <c r="Y778" i="2"/>
  <c r="X778" i="2"/>
  <c r="V778" i="2"/>
  <c r="T778" i="2"/>
  <c r="Q778" i="2"/>
  <c r="R778" i="2" s="1"/>
  <c r="O778" i="2"/>
  <c r="P778" i="2" s="1"/>
  <c r="J778" i="2"/>
  <c r="Y777" i="2"/>
  <c r="X777" i="2"/>
  <c r="V777" i="2"/>
  <c r="T777" i="2"/>
  <c r="Q777" i="2"/>
  <c r="R777" i="2" s="1"/>
  <c r="O777" i="2"/>
  <c r="P777" i="2" s="1"/>
  <c r="J777" i="2"/>
  <c r="Y776" i="2"/>
  <c r="Z776" i="2" s="1"/>
  <c r="X776" i="2"/>
  <c r="V776" i="2"/>
  <c r="T776" i="2"/>
  <c r="Q776" i="2"/>
  <c r="R776" i="2" s="1"/>
  <c r="O776" i="2"/>
  <c r="P776" i="2" s="1"/>
  <c r="J776" i="2"/>
  <c r="Y775" i="2"/>
  <c r="X775" i="2"/>
  <c r="V775" i="2"/>
  <c r="T775" i="2"/>
  <c r="Q775" i="2"/>
  <c r="R775" i="2" s="1"/>
  <c r="O775" i="2"/>
  <c r="P775" i="2" s="1"/>
  <c r="J775" i="2"/>
  <c r="Y774" i="2"/>
  <c r="X774" i="2"/>
  <c r="V774" i="2"/>
  <c r="T774" i="2"/>
  <c r="Q774" i="2"/>
  <c r="R774" i="2" s="1"/>
  <c r="O774" i="2"/>
  <c r="P774" i="2" s="1"/>
  <c r="J774" i="2"/>
  <c r="Y773" i="2"/>
  <c r="Z773" i="2" s="1"/>
  <c r="X773" i="2"/>
  <c r="V773" i="2"/>
  <c r="T773" i="2"/>
  <c r="Q773" i="2"/>
  <c r="R773" i="2" s="1"/>
  <c r="O773" i="2"/>
  <c r="P773" i="2" s="1"/>
  <c r="J773" i="2"/>
  <c r="Y772" i="2"/>
  <c r="Z772" i="2" s="1"/>
  <c r="X772" i="2"/>
  <c r="V772" i="2"/>
  <c r="T772" i="2"/>
  <c r="Q772" i="2"/>
  <c r="R772" i="2" s="1"/>
  <c r="O772" i="2"/>
  <c r="P772" i="2" s="1"/>
  <c r="J772" i="2"/>
  <c r="Y771" i="2"/>
  <c r="X771" i="2"/>
  <c r="V771" i="2"/>
  <c r="T771" i="2"/>
  <c r="Q771" i="2"/>
  <c r="R771" i="2" s="1"/>
  <c r="O771" i="2"/>
  <c r="P771" i="2" s="1"/>
  <c r="J771" i="2"/>
  <c r="Y770" i="2"/>
  <c r="X770" i="2"/>
  <c r="V770" i="2"/>
  <c r="T770" i="2"/>
  <c r="Q770" i="2"/>
  <c r="R770" i="2" s="1"/>
  <c r="O770" i="2"/>
  <c r="P770" i="2" s="1"/>
  <c r="J770" i="2"/>
  <c r="Y769" i="2"/>
  <c r="X769" i="2"/>
  <c r="V769" i="2"/>
  <c r="T769" i="2"/>
  <c r="Q769" i="2"/>
  <c r="R769" i="2" s="1"/>
  <c r="O769" i="2"/>
  <c r="P769" i="2" s="1"/>
  <c r="J769" i="2"/>
  <c r="Y768" i="2"/>
  <c r="X768" i="2"/>
  <c r="V768" i="2"/>
  <c r="T768" i="2"/>
  <c r="Q768" i="2"/>
  <c r="R768" i="2" s="1"/>
  <c r="O768" i="2"/>
  <c r="P768" i="2" s="1"/>
  <c r="J768" i="2"/>
  <c r="Y767" i="2"/>
  <c r="X767" i="2"/>
  <c r="V767" i="2"/>
  <c r="T767" i="2"/>
  <c r="Q767" i="2"/>
  <c r="R767" i="2" s="1"/>
  <c r="O767" i="2"/>
  <c r="P767" i="2" s="1"/>
  <c r="J767" i="2"/>
  <c r="Y766" i="2"/>
  <c r="X766" i="2"/>
  <c r="V766" i="2"/>
  <c r="T766" i="2"/>
  <c r="Q766" i="2"/>
  <c r="R766" i="2" s="1"/>
  <c r="O766" i="2"/>
  <c r="P766" i="2" s="1"/>
  <c r="J766" i="2"/>
  <c r="Y765" i="2"/>
  <c r="X765" i="2"/>
  <c r="V765" i="2"/>
  <c r="T765" i="2"/>
  <c r="Q765" i="2"/>
  <c r="R765" i="2" s="1"/>
  <c r="O765" i="2"/>
  <c r="P765" i="2" s="1"/>
  <c r="J765" i="2"/>
  <c r="Y764" i="2"/>
  <c r="X764" i="2"/>
  <c r="V764" i="2"/>
  <c r="T764" i="2"/>
  <c r="Q764" i="2"/>
  <c r="R764" i="2" s="1"/>
  <c r="O764" i="2"/>
  <c r="P764" i="2" s="1"/>
  <c r="J764" i="2"/>
  <c r="Y763" i="2"/>
  <c r="X763" i="2"/>
  <c r="V763" i="2"/>
  <c r="T763" i="2"/>
  <c r="Q763" i="2"/>
  <c r="R763" i="2" s="1"/>
  <c r="O763" i="2"/>
  <c r="P763" i="2" s="1"/>
  <c r="J763" i="2"/>
  <c r="Y762" i="2"/>
  <c r="X762" i="2"/>
  <c r="V762" i="2"/>
  <c r="T762" i="2"/>
  <c r="Q762" i="2"/>
  <c r="R762" i="2" s="1"/>
  <c r="O762" i="2"/>
  <c r="P762" i="2" s="1"/>
  <c r="J762" i="2"/>
  <c r="Y761" i="2"/>
  <c r="X761" i="2"/>
  <c r="V761" i="2"/>
  <c r="T761" i="2"/>
  <c r="Q761" i="2"/>
  <c r="R761" i="2" s="1"/>
  <c r="O761" i="2"/>
  <c r="P761" i="2" s="1"/>
  <c r="J761" i="2"/>
  <c r="Y760" i="2"/>
  <c r="X760" i="2"/>
  <c r="V760" i="2"/>
  <c r="T760" i="2"/>
  <c r="Q760" i="2"/>
  <c r="R760" i="2" s="1"/>
  <c r="O760" i="2"/>
  <c r="P760" i="2" s="1"/>
  <c r="J760" i="2"/>
  <c r="Y759" i="2"/>
  <c r="X759" i="2"/>
  <c r="V759" i="2"/>
  <c r="T759" i="2"/>
  <c r="Q759" i="2"/>
  <c r="R759" i="2" s="1"/>
  <c r="O759" i="2"/>
  <c r="P759" i="2" s="1"/>
  <c r="J759" i="2"/>
  <c r="Y758" i="2"/>
  <c r="Z758" i="2" s="1"/>
  <c r="X758" i="2"/>
  <c r="V758" i="2"/>
  <c r="T758" i="2"/>
  <c r="Q758" i="2"/>
  <c r="R758" i="2" s="1"/>
  <c r="O758" i="2"/>
  <c r="P758" i="2" s="1"/>
  <c r="J758" i="2"/>
  <c r="Y757" i="2"/>
  <c r="X757" i="2"/>
  <c r="V757" i="2"/>
  <c r="T757" i="2"/>
  <c r="Q757" i="2"/>
  <c r="R757" i="2" s="1"/>
  <c r="O757" i="2"/>
  <c r="P757" i="2" s="1"/>
  <c r="J757" i="2"/>
  <c r="Y756" i="2"/>
  <c r="X756" i="2"/>
  <c r="V756" i="2"/>
  <c r="T756" i="2"/>
  <c r="Q756" i="2"/>
  <c r="R756" i="2" s="1"/>
  <c r="O756" i="2"/>
  <c r="P756" i="2" s="1"/>
  <c r="J756" i="2"/>
  <c r="Y755" i="2"/>
  <c r="Z755" i="2" s="1"/>
  <c r="X755" i="2"/>
  <c r="V755" i="2"/>
  <c r="T755" i="2"/>
  <c r="Q755" i="2"/>
  <c r="R755" i="2" s="1"/>
  <c r="O755" i="2"/>
  <c r="P755" i="2" s="1"/>
  <c r="J755" i="2"/>
  <c r="Y754" i="2"/>
  <c r="X754" i="2"/>
  <c r="V754" i="2"/>
  <c r="T754" i="2"/>
  <c r="Q754" i="2"/>
  <c r="R754" i="2" s="1"/>
  <c r="O754" i="2"/>
  <c r="P754" i="2" s="1"/>
  <c r="J754" i="2"/>
  <c r="Y753" i="2"/>
  <c r="Z753" i="2" s="1"/>
  <c r="X753" i="2"/>
  <c r="V753" i="2"/>
  <c r="T753" i="2"/>
  <c r="Q753" i="2"/>
  <c r="R753" i="2" s="1"/>
  <c r="O753" i="2"/>
  <c r="P753" i="2" s="1"/>
  <c r="J753" i="2"/>
  <c r="Y752" i="2"/>
  <c r="Z752" i="2" s="1"/>
  <c r="X752" i="2"/>
  <c r="V752" i="2"/>
  <c r="T752" i="2"/>
  <c r="Q752" i="2"/>
  <c r="R752" i="2" s="1"/>
  <c r="O752" i="2"/>
  <c r="P752" i="2" s="1"/>
  <c r="J752" i="2"/>
  <c r="Y751" i="2"/>
  <c r="X751" i="2"/>
  <c r="V751" i="2"/>
  <c r="T751" i="2"/>
  <c r="Q751" i="2"/>
  <c r="R751" i="2" s="1"/>
  <c r="O751" i="2"/>
  <c r="P751" i="2" s="1"/>
  <c r="J751" i="2"/>
  <c r="Y750" i="2"/>
  <c r="X750" i="2"/>
  <c r="V750" i="2"/>
  <c r="T750" i="2"/>
  <c r="Q750" i="2"/>
  <c r="R750" i="2" s="1"/>
  <c r="O750" i="2"/>
  <c r="P750" i="2" s="1"/>
  <c r="J750" i="2"/>
  <c r="Y749" i="2"/>
  <c r="Z749" i="2" s="1"/>
  <c r="X749" i="2"/>
  <c r="V749" i="2"/>
  <c r="T749" i="2"/>
  <c r="Q749" i="2"/>
  <c r="R749" i="2" s="1"/>
  <c r="O749" i="2"/>
  <c r="P749" i="2" s="1"/>
  <c r="J749" i="2"/>
  <c r="Y748" i="2"/>
  <c r="X748" i="2"/>
  <c r="V748" i="2"/>
  <c r="T748" i="2"/>
  <c r="Q748" i="2"/>
  <c r="R748" i="2" s="1"/>
  <c r="O748" i="2"/>
  <c r="P748" i="2" s="1"/>
  <c r="J748" i="2"/>
  <c r="Y747" i="2"/>
  <c r="X747" i="2"/>
  <c r="V747" i="2"/>
  <c r="T747" i="2"/>
  <c r="Q747" i="2"/>
  <c r="R747" i="2" s="1"/>
  <c r="O747" i="2"/>
  <c r="P747" i="2" s="1"/>
  <c r="J747" i="2"/>
  <c r="Y746" i="2"/>
  <c r="Z746" i="2" s="1"/>
  <c r="X746" i="2"/>
  <c r="V746" i="2"/>
  <c r="T746" i="2"/>
  <c r="Q746" i="2"/>
  <c r="R746" i="2" s="1"/>
  <c r="O746" i="2"/>
  <c r="P746" i="2" s="1"/>
  <c r="J746" i="2"/>
  <c r="Y745" i="2"/>
  <c r="X745" i="2"/>
  <c r="V745" i="2"/>
  <c r="T745" i="2"/>
  <c r="Q745" i="2"/>
  <c r="R745" i="2" s="1"/>
  <c r="O745" i="2"/>
  <c r="P745" i="2" s="1"/>
  <c r="J745" i="2"/>
  <c r="Y744" i="2"/>
  <c r="X744" i="2"/>
  <c r="V744" i="2"/>
  <c r="T744" i="2"/>
  <c r="Q744" i="2"/>
  <c r="R744" i="2" s="1"/>
  <c r="O744" i="2"/>
  <c r="P744" i="2" s="1"/>
  <c r="J744" i="2"/>
  <c r="Y743" i="2"/>
  <c r="Z743" i="2" s="1"/>
  <c r="X743" i="2"/>
  <c r="V743" i="2"/>
  <c r="T743" i="2"/>
  <c r="Q743" i="2"/>
  <c r="R743" i="2" s="1"/>
  <c r="O743" i="2"/>
  <c r="P743" i="2" s="1"/>
  <c r="J743" i="2"/>
  <c r="Y742" i="2"/>
  <c r="X742" i="2"/>
  <c r="V742" i="2"/>
  <c r="T742" i="2"/>
  <c r="Q742" i="2"/>
  <c r="R742" i="2" s="1"/>
  <c r="O742" i="2"/>
  <c r="P742" i="2" s="1"/>
  <c r="J742" i="2"/>
  <c r="Y741" i="2"/>
  <c r="X741" i="2"/>
  <c r="V741" i="2"/>
  <c r="T741" i="2"/>
  <c r="Q741" i="2"/>
  <c r="R741" i="2" s="1"/>
  <c r="O741" i="2"/>
  <c r="P741" i="2" s="1"/>
  <c r="J741" i="2"/>
  <c r="Y740" i="2"/>
  <c r="Z740" i="2" s="1"/>
  <c r="X740" i="2"/>
  <c r="V740" i="2"/>
  <c r="T740" i="2"/>
  <c r="Q740" i="2"/>
  <c r="R740" i="2" s="1"/>
  <c r="O740" i="2"/>
  <c r="P740" i="2" s="1"/>
  <c r="J740" i="2"/>
  <c r="Y739" i="2"/>
  <c r="X739" i="2"/>
  <c r="V739" i="2"/>
  <c r="T739" i="2"/>
  <c r="Q739" i="2"/>
  <c r="R739" i="2" s="1"/>
  <c r="O739" i="2"/>
  <c r="P739" i="2" s="1"/>
  <c r="J739" i="2"/>
  <c r="Y738" i="2"/>
  <c r="Z738" i="2" s="1"/>
  <c r="X738" i="2"/>
  <c r="V738" i="2"/>
  <c r="T738" i="2"/>
  <c r="Q738" i="2"/>
  <c r="R738" i="2" s="1"/>
  <c r="O738" i="2"/>
  <c r="P738" i="2" s="1"/>
  <c r="J738" i="2"/>
  <c r="Y737" i="2"/>
  <c r="X737" i="2"/>
  <c r="V737" i="2"/>
  <c r="T737" i="2"/>
  <c r="Q737" i="2"/>
  <c r="R737" i="2" s="1"/>
  <c r="O737" i="2"/>
  <c r="P737" i="2" s="1"/>
  <c r="J737" i="2"/>
  <c r="Y736" i="2"/>
  <c r="X736" i="2"/>
  <c r="V736" i="2"/>
  <c r="T736" i="2"/>
  <c r="Q736" i="2"/>
  <c r="R736" i="2" s="1"/>
  <c r="O736" i="2"/>
  <c r="P736" i="2" s="1"/>
  <c r="J736" i="2"/>
  <c r="Y735" i="2"/>
  <c r="Z735" i="2" s="1"/>
  <c r="X735" i="2"/>
  <c r="V735" i="2"/>
  <c r="T735" i="2"/>
  <c r="Q735" i="2"/>
  <c r="R735" i="2" s="1"/>
  <c r="O735" i="2"/>
  <c r="P735" i="2" s="1"/>
  <c r="J735" i="2"/>
  <c r="Y734" i="2"/>
  <c r="X734" i="2"/>
  <c r="V734" i="2"/>
  <c r="T734" i="2"/>
  <c r="Q734" i="2"/>
  <c r="R734" i="2" s="1"/>
  <c r="O734" i="2"/>
  <c r="P734" i="2" s="1"/>
  <c r="J734" i="2"/>
  <c r="Y733" i="2"/>
  <c r="X733" i="2"/>
  <c r="V733" i="2"/>
  <c r="T733" i="2"/>
  <c r="Q733" i="2"/>
  <c r="R733" i="2" s="1"/>
  <c r="O733" i="2"/>
  <c r="P733" i="2" s="1"/>
  <c r="J733" i="2"/>
  <c r="Y732" i="2"/>
  <c r="Z732" i="2" s="1"/>
  <c r="X732" i="2"/>
  <c r="V732" i="2"/>
  <c r="T732" i="2"/>
  <c r="Q732" i="2"/>
  <c r="R732" i="2" s="1"/>
  <c r="O732" i="2"/>
  <c r="P732" i="2" s="1"/>
  <c r="J732" i="2"/>
  <c r="Y731" i="2"/>
  <c r="X731" i="2"/>
  <c r="V731" i="2"/>
  <c r="T731" i="2"/>
  <c r="Q731" i="2"/>
  <c r="R731" i="2" s="1"/>
  <c r="O731" i="2"/>
  <c r="P731" i="2" s="1"/>
  <c r="J731" i="2"/>
  <c r="Y730" i="2"/>
  <c r="X730" i="2"/>
  <c r="V730" i="2"/>
  <c r="T730" i="2"/>
  <c r="Q730" i="2"/>
  <c r="R730" i="2" s="1"/>
  <c r="O730" i="2"/>
  <c r="P730" i="2" s="1"/>
  <c r="J730" i="2"/>
  <c r="Y729" i="2"/>
  <c r="Z729" i="2" s="1"/>
  <c r="X729" i="2"/>
  <c r="V729" i="2"/>
  <c r="T729" i="2"/>
  <c r="Q729" i="2"/>
  <c r="R729" i="2" s="1"/>
  <c r="O729" i="2"/>
  <c r="P729" i="2" s="1"/>
  <c r="J729" i="2"/>
  <c r="Y728" i="2"/>
  <c r="X728" i="2"/>
  <c r="V728" i="2"/>
  <c r="T728" i="2"/>
  <c r="Q728" i="2"/>
  <c r="R728" i="2" s="1"/>
  <c r="O728" i="2"/>
  <c r="P728" i="2" s="1"/>
  <c r="J728" i="2"/>
  <c r="Y727" i="2"/>
  <c r="X727" i="2"/>
  <c r="V727" i="2"/>
  <c r="T727" i="2"/>
  <c r="Q727" i="2"/>
  <c r="R727" i="2" s="1"/>
  <c r="O727" i="2"/>
  <c r="P727" i="2" s="1"/>
  <c r="J727" i="2"/>
  <c r="Y726" i="2"/>
  <c r="Z726" i="2" s="1"/>
  <c r="X726" i="2"/>
  <c r="V726" i="2"/>
  <c r="T726" i="2"/>
  <c r="Q726" i="2"/>
  <c r="R726" i="2" s="1"/>
  <c r="O726" i="2"/>
  <c r="P726" i="2" s="1"/>
  <c r="J726" i="2"/>
  <c r="Y725" i="2"/>
  <c r="X725" i="2"/>
  <c r="V725" i="2"/>
  <c r="T725" i="2"/>
  <c r="Q725" i="2"/>
  <c r="R725" i="2" s="1"/>
  <c r="O725" i="2"/>
  <c r="P725" i="2" s="1"/>
  <c r="J725" i="2"/>
  <c r="Y724" i="2"/>
  <c r="X724" i="2"/>
  <c r="V724" i="2"/>
  <c r="T724" i="2"/>
  <c r="Q724" i="2"/>
  <c r="R724" i="2" s="1"/>
  <c r="O724" i="2"/>
  <c r="P724" i="2" s="1"/>
  <c r="J724" i="2"/>
  <c r="Y723" i="2"/>
  <c r="Z723" i="2" s="1"/>
  <c r="X723" i="2"/>
  <c r="V723" i="2"/>
  <c r="T723" i="2"/>
  <c r="Q723" i="2"/>
  <c r="R723" i="2" s="1"/>
  <c r="O723" i="2"/>
  <c r="P723" i="2" s="1"/>
  <c r="J723" i="2"/>
  <c r="Y722" i="2"/>
  <c r="X722" i="2"/>
  <c r="V722" i="2"/>
  <c r="T722" i="2"/>
  <c r="Q722" i="2"/>
  <c r="R722" i="2" s="1"/>
  <c r="O722" i="2"/>
  <c r="P722" i="2" s="1"/>
  <c r="J722" i="2"/>
  <c r="Y721" i="2"/>
  <c r="X721" i="2"/>
  <c r="V721" i="2"/>
  <c r="T721" i="2"/>
  <c r="Q721" i="2"/>
  <c r="R721" i="2" s="1"/>
  <c r="O721" i="2"/>
  <c r="P721" i="2" s="1"/>
  <c r="J721" i="2"/>
  <c r="Y720" i="2"/>
  <c r="Z720" i="2" s="1"/>
  <c r="X720" i="2"/>
  <c r="V720" i="2"/>
  <c r="T720" i="2"/>
  <c r="Q720" i="2"/>
  <c r="R720" i="2" s="1"/>
  <c r="O720" i="2"/>
  <c r="P720" i="2" s="1"/>
  <c r="J720" i="2"/>
  <c r="Y719" i="2"/>
  <c r="X719" i="2"/>
  <c r="V719" i="2"/>
  <c r="T719" i="2"/>
  <c r="Q719" i="2"/>
  <c r="R719" i="2" s="1"/>
  <c r="O719" i="2"/>
  <c r="P719" i="2" s="1"/>
  <c r="J719" i="2"/>
  <c r="Y718" i="2"/>
  <c r="X718" i="2"/>
  <c r="V718" i="2"/>
  <c r="T718" i="2"/>
  <c r="Q718" i="2"/>
  <c r="R718" i="2" s="1"/>
  <c r="O718" i="2"/>
  <c r="P718" i="2" s="1"/>
  <c r="J718" i="2"/>
  <c r="Y717" i="2"/>
  <c r="Z717" i="2" s="1"/>
  <c r="X717" i="2"/>
  <c r="V717" i="2"/>
  <c r="T717" i="2"/>
  <c r="Q717" i="2"/>
  <c r="R717" i="2" s="1"/>
  <c r="O717" i="2"/>
  <c r="P717" i="2" s="1"/>
  <c r="J717" i="2"/>
  <c r="Y716" i="2"/>
  <c r="X716" i="2"/>
  <c r="V716" i="2"/>
  <c r="T716" i="2"/>
  <c r="Q716" i="2"/>
  <c r="R716" i="2" s="1"/>
  <c r="O716" i="2"/>
  <c r="P716" i="2" s="1"/>
  <c r="J716" i="2"/>
  <c r="Y715" i="2"/>
  <c r="X715" i="2"/>
  <c r="V715" i="2"/>
  <c r="T715" i="2"/>
  <c r="Q715" i="2"/>
  <c r="R715" i="2" s="1"/>
  <c r="O715" i="2"/>
  <c r="P715" i="2" s="1"/>
  <c r="J715" i="2"/>
  <c r="Y714" i="2"/>
  <c r="Z714" i="2" s="1"/>
  <c r="X714" i="2"/>
  <c r="V714" i="2"/>
  <c r="T714" i="2"/>
  <c r="Q714" i="2"/>
  <c r="R714" i="2" s="1"/>
  <c r="O714" i="2"/>
  <c r="P714" i="2" s="1"/>
  <c r="J714" i="2"/>
  <c r="Y713" i="2"/>
  <c r="X713" i="2"/>
  <c r="V713" i="2"/>
  <c r="T713" i="2"/>
  <c r="Q713" i="2"/>
  <c r="R713" i="2" s="1"/>
  <c r="O713" i="2"/>
  <c r="P713" i="2" s="1"/>
  <c r="J713" i="2"/>
  <c r="Y712" i="2"/>
  <c r="X712" i="2"/>
  <c r="V712" i="2"/>
  <c r="T712" i="2"/>
  <c r="Q712" i="2"/>
  <c r="R712" i="2" s="1"/>
  <c r="O712" i="2"/>
  <c r="P712" i="2" s="1"/>
  <c r="J712" i="2"/>
  <c r="Y711" i="2"/>
  <c r="Z711" i="2" s="1"/>
  <c r="X711" i="2"/>
  <c r="V711" i="2"/>
  <c r="T711" i="2"/>
  <c r="Q711" i="2"/>
  <c r="R711" i="2" s="1"/>
  <c r="O711" i="2"/>
  <c r="P711" i="2" s="1"/>
  <c r="J711" i="2"/>
  <c r="Y710" i="2"/>
  <c r="X710" i="2"/>
  <c r="V710" i="2"/>
  <c r="T710" i="2"/>
  <c r="Q710" i="2"/>
  <c r="R710" i="2" s="1"/>
  <c r="O710" i="2"/>
  <c r="P710" i="2" s="1"/>
  <c r="J710" i="2"/>
  <c r="Y709" i="2"/>
  <c r="X709" i="2"/>
  <c r="V709" i="2"/>
  <c r="T709" i="2"/>
  <c r="Q709" i="2"/>
  <c r="R709" i="2" s="1"/>
  <c r="O709" i="2"/>
  <c r="P709" i="2" s="1"/>
  <c r="J709" i="2"/>
  <c r="Y708" i="2"/>
  <c r="Z708" i="2" s="1"/>
  <c r="X708" i="2"/>
  <c r="V708" i="2"/>
  <c r="T708" i="2"/>
  <c r="Q708" i="2"/>
  <c r="R708" i="2" s="1"/>
  <c r="O708" i="2"/>
  <c r="P708" i="2" s="1"/>
  <c r="J708" i="2"/>
  <c r="Y707" i="2"/>
  <c r="X707" i="2"/>
  <c r="V707" i="2"/>
  <c r="T707" i="2"/>
  <c r="Q707" i="2"/>
  <c r="R707" i="2" s="1"/>
  <c r="O707" i="2"/>
  <c r="P707" i="2" s="1"/>
  <c r="J707" i="2"/>
  <c r="Y706" i="2"/>
  <c r="X706" i="2"/>
  <c r="V706" i="2"/>
  <c r="T706" i="2"/>
  <c r="Q706" i="2"/>
  <c r="R706" i="2" s="1"/>
  <c r="O706" i="2"/>
  <c r="P706" i="2" s="1"/>
  <c r="J706" i="2"/>
  <c r="Y705" i="2"/>
  <c r="Z705" i="2" s="1"/>
  <c r="X705" i="2"/>
  <c r="V705" i="2"/>
  <c r="T705" i="2"/>
  <c r="Q705" i="2"/>
  <c r="R705" i="2" s="1"/>
  <c r="O705" i="2"/>
  <c r="P705" i="2" s="1"/>
  <c r="J705" i="2"/>
  <c r="Y704" i="2"/>
  <c r="X704" i="2"/>
  <c r="V704" i="2"/>
  <c r="T704" i="2"/>
  <c r="Q704" i="2"/>
  <c r="R704" i="2" s="1"/>
  <c r="O704" i="2"/>
  <c r="P704" i="2" s="1"/>
  <c r="J704" i="2"/>
  <c r="Y703" i="2"/>
  <c r="X703" i="2"/>
  <c r="V703" i="2"/>
  <c r="T703" i="2"/>
  <c r="Q703" i="2"/>
  <c r="R703" i="2" s="1"/>
  <c r="O703" i="2"/>
  <c r="P703" i="2" s="1"/>
  <c r="J703" i="2"/>
  <c r="Y702" i="2"/>
  <c r="Z702" i="2" s="1"/>
  <c r="X702" i="2"/>
  <c r="V702" i="2"/>
  <c r="T702" i="2"/>
  <c r="Q702" i="2"/>
  <c r="R702" i="2" s="1"/>
  <c r="O702" i="2"/>
  <c r="P702" i="2" s="1"/>
  <c r="J702" i="2"/>
  <c r="Y701" i="2"/>
  <c r="X701" i="2"/>
  <c r="V701" i="2"/>
  <c r="T701" i="2"/>
  <c r="Q701" i="2"/>
  <c r="R701" i="2" s="1"/>
  <c r="O701" i="2"/>
  <c r="P701" i="2" s="1"/>
  <c r="J701" i="2"/>
  <c r="Y700" i="2"/>
  <c r="X700" i="2"/>
  <c r="V700" i="2"/>
  <c r="T700" i="2"/>
  <c r="Q700" i="2"/>
  <c r="R700" i="2" s="1"/>
  <c r="O700" i="2"/>
  <c r="P700" i="2" s="1"/>
  <c r="J700" i="2"/>
  <c r="Y699" i="2"/>
  <c r="X699" i="2"/>
  <c r="V699" i="2"/>
  <c r="T699" i="2"/>
  <c r="Q699" i="2"/>
  <c r="R699" i="2" s="1"/>
  <c r="O699" i="2"/>
  <c r="P699" i="2" s="1"/>
  <c r="J699" i="2"/>
  <c r="Y698" i="2"/>
  <c r="X698" i="2"/>
  <c r="V698" i="2"/>
  <c r="T698" i="2"/>
  <c r="Q698" i="2"/>
  <c r="R698" i="2" s="1"/>
  <c r="O698" i="2"/>
  <c r="P698" i="2" s="1"/>
  <c r="J698" i="2"/>
  <c r="Y697" i="2"/>
  <c r="X697" i="2"/>
  <c r="V697" i="2"/>
  <c r="T697" i="2"/>
  <c r="Q697" i="2"/>
  <c r="R697" i="2" s="1"/>
  <c r="O697" i="2"/>
  <c r="P697" i="2" s="1"/>
  <c r="J697" i="2"/>
  <c r="Y696" i="2"/>
  <c r="X696" i="2"/>
  <c r="V696" i="2"/>
  <c r="T696" i="2"/>
  <c r="Q696" i="2"/>
  <c r="R696" i="2" s="1"/>
  <c r="O696" i="2"/>
  <c r="P696" i="2" s="1"/>
  <c r="J696" i="2"/>
  <c r="Y695" i="2"/>
  <c r="X695" i="2"/>
  <c r="V695" i="2"/>
  <c r="T695" i="2"/>
  <c r="Q695" i="2"/>
  <c r="R695" i="2" s="1"/>
  <c r="O695" i="2"/>
  <c r="P695" i="2" s="1"/>
  <c r="J695" i="2"/>
  <c r="Y694" i="2"/>
  <c r="X694" i="2"/>
  <c r="V694" i="2"/>
  <c r="T694" i="2"/>
  <c r="Q694" i="2"/>
  <c r="R694" i="2" s="1"/>
  <c r="O694" i="2"/>
  <c r="P694" i="2" s="1"/>
  <c r="J694" i="2"/>
  <c r="Y693" i="2"/>
  <c r="X693" i="2"/>
  <c r="V693" i="2"/>
  <c r="T693" i="2"/>
  <c r="Q693" i="2"/>
  <c r="R693" i="2" s="1"/>
  <c r="O693" i="2"/>
  <c r="P693" i="2" s="1"/>
  <c r="J693" i="2"/>
  <c r="Y692" i="2"/>
  <c r="X692" i="2"/>
  <c r="V692" i="2"/>
  <c r="T692" i="2"/>
  <c r="Q692" i="2"/>
  <c r="R692" i="2" s="1"/>
  <c r="O692" i="2"/>
  <c r="P692" i="2" s="1"/>
  <c r="J692" i="2"/>
  <c r="Y691" i="2"/>
  <c r="X691" i="2"/>
  <c r="V691" i="2"/>
  <c r="T691" i="2"/>
  <c r="Q691" i="2"/>
  <c r="R691" i="2" s="1"/>
  <c r="O691" i="2"/>
  <c r="P691" i="2" s="1"/>
  <c r="J691" i="2"/>
  <c r="Y690" i="2"/>
  <c r="X690" i="2"/>
  <c r="V690" i="2"/>
  <c r="T690" i="2"/>
  <c r="Q690" i="2"/>
  <c r="R690" i="2" s="1"/>
  <c r="O690" i="2"/>
  <c r="P690" i="2" s="1"/>
  <c r="J690" i="2"/>
  <c r="Y689" i="2"/>
  <c r="X689" i="2"/>
  <c r="V689" i="2"/>
  <c r="T689" i="2"/>
  <c r="Q689" i="2"/>
  <c r="R689" i="2" s="1"/>
  <c r="O689" i="2"/>
  <c r="P689" i="2" s="1"/>
  <c r="J689" i="2"/>
  <c r="Y688" i="2"/>
  <c r="X688" i="2"/>
  <c r="V688" i="2"/>
  <c r="T688" i="2"/>
  <c r="Q688" i="2"/>
  <c r="R688" i="2" s="1"/>
  <c r="O688" i="2"/>
  <c r="P688" i="2" s="1"/>
  <c r="J688" i="2"/>
  <c r="Y687" i="2"/>
  <c r="X687" i="2"/>
  <c r="V687" i="2"/>
  <c r="T687" i="2"/>
  <c r="Q687" i="2"/>
  <c r="R687" i="2" s="1"/>
  <c r="O687" i="2"/>
  <c r="P687" i="2" s="1"/>
  <c r="J687" i="2"/>
  <c r="Y686" i="2"/>
  <c r="X686" i="2"/>
  <c r="V686" i="2"/>
  <c r="T686" i="2"/>
  <c r="Q686" i="2"/>
  <c r="R686" i="2" s="1"/>
  <c r="O686" i="2"/>
  <c r="P686" i="2" s="1"/>
  <c r="J686" i="2"/>
  <c r="Y685" i="2"/>
  <c r="X685" i="2"/>
  <c r="V685" i="2"/>
  <c r="T685" i="2"/>
  <c r="Q685" i="2"/>
  <c r="R685" i="2" s="1"/>
  <c r="O685" i="2"/>
  <c r="P685" i="2" s="1"/>
  <c r="J685" i="2"/>
  <c r="Y684" i="2"/>
  <c r="X684" i="2"/>
  <c r="V684" i="2"/>
  <c r="T684" i="2"/>
  <c r="Q684" i="2"/>
  <c r="R684" i="2" s="1"/>
  <c r="O684" i="2"/>
  <c r="P684" i="2" s="1"/>
  <c r="J684" i="2"/>
  <c r="Y683" i="2"/>
  <c r="Z683" i="2" s="1"/>
  <c r="X683" i="2"/>
  <c r="V683" i="2"/>
  <c r="T683" i="2"/>
  <c r="Q683" i="2"/>
  <c r="R683" i="2" s="1"/>
  <c r="O683" i="2"/>
  <c r="P683" i="2" s="1"/>
  <c r="J683" i="2"/>
  <c r="Y682" i="2"/>
  <c r="X682" i="2"/>
  <c r="V682" i="2"/>
  <c r="T682" i="2"/>
  <c r="Q682" i="2"/>
  <c r="R682" i="2" s="1"/>
  <c r="O682" i="2"/>
  <c r="P682" i="2" s="1"/>
  <c r="J682" i="2"/>
  <c r="Y681" i="2"/>
  <c r="X681" i="2"/>
  <c r="V681" i="2"/>
  <c r="T681" i="2"/>
  <c r="Q681" i="2"/>
  <c r="R681" i="2" s="1"/>
  <c r="O681" i="2"/>
  <c r="P681" i="2" s="1"/>
  <c r="J681" i="2"/>
  <c r="Y680" i="2"/>
  <c r="Z680" i="2" s="1"/>
  <c r="X680" i="2"/>
  <c r="V680" i="2"/>
  <c r="T680" i="2"/>
  <c r="Q680" i="2"/>
  <c r="R680" i="2" s="1"/>
  <c r="O680" i="2"/>
  <c r="P680" i="2" s="1"/>
  <c r="J680" i="2"/>
  <c r="Y679" i="2"/>
  <c r="X679" i="2"/>
  <c r="V679" i="2"/>
  <c r="T679" i="2"/>
  <c r="Q679" i="2"/>
  <c r="R679" i="2" s="1"/>
  <c r="O679" i="2"/>
  <c r="P679" i="2" s="1"/>
  <c r="J679" i="2"/>
  <c r="Y678" i="2"/>
  <c r="X678" i="2"/>
  <c r="V678" i="2"/>
  <c r="T678" i="2"/>
  <c r="Q678" i="2"/>
  <c r="R678" i="2" s="1"/>
  <c r="O678" i="2"/>
  <c r="P678" i="2" s="1"/>
  <c r="J678" i="2"/>
  <c r="Y677" i="2"/>
  <c r="Z677" i="2" s="1"/>
  <c r="X677" i="2"/>
  <c r="V677" i="2"/>
  <c r="T677" i="2"/>
  <c r="Q677" i="2"/>
  <c r="R677" i="2" s="1"/>
  <c r="O677" i="2"/>
  <c r="P677" i="2" s="1"/>
  <c r="J677" i="2"/>
  <c r="Y676" i="2"/>
  <c r="X676" i="2"/>
  <c r="V676" i="2"/>
  <c r="T676" i="2"/>
  <c r="Q676" i="2"/>
  <c r="R676" i="2" s="1"/>
  <c r="O676" i="2"/>
  <c r="P676" i="2" s="1"/>
  <c r="J676" i="2"/>
  <c r="Y675" i="2"/>
  <c r="X675" i="2"/>
  <c r="V675" i="2"/>
  <c r="T675" i="2"/>
  <c r="Q675" i="2"/>
  <c r="R675" i="2" s="1"/>
  <c r="O675" i="2"/>
  <c r="P675" i="2" s="1"/>
  <c r="J675" i="2"/>
  <c r="Y674" i="2"/>
  <c r="Z674" i="2" s="1"/>
  <c r="X674" i="2"/>
  <c r="V674" i="2"/>
  <c r="T674" i="2"/>
  <c r="Q674" i="2"/>
  <c r="R674" i="2" s="1"/>
  <c r="O674" i="2"/>
  <c r="P674" i="2" s="1"/>
  <c r="J674" i="2"/>
  <c r="Y673" i="2"/>
  <c r="X673" i="2"/>
  <c r="V673" i="2"/>
  <c r="T673" i="2"/>
  <c r="Q673" i="2"/>
  <c r="R673" i="2" s="1"/>
  <c r="O673" i="2"/>
  <c r="P673" i="2" s="1"/>
  <c r="J673" i="2"/>
  <c r="Y672" i="2"/>
  <c r="X672" i="2"/>
  <c r="V672" i="2"/>
  <c r="T672" i="2"/>
  <c r="Q672" i="2"/>
  <c r="R672" i="2" s="1"/>
  <c r="O672" i="2"/>
  <c r="P672" i="2" s="1"/>
  <c r="J672" i="2"/>
  <c r="Y671" i="2"/>
  <c r="Z671" i="2" s="1"/>
  <c r="X671" i="2"/>
  <c r="V671" i="2"/>
  <c r="T671" i="2"/>
  <c r="Q671" i="2"/>
  <c r="R671" i="2" s="1"/>
  <c r="O671" i="2"/>
  <c r="P671" i="2" s="1"/>
  <c r="J671" i="2"/>
  <c r="Y670" i="2"/>
  <c r="X670" i="2"/>
  <c r="V670" i="2"/>
  <c r="T670" i="2"/>
  <c r="Q670" i="2"/>
  <c r="R670" i="2" s="1"/>
  <c r="O670" i="2"/>
  <c r="P670" i="2" s="1"/>
  <c r="J670" i="2"/>
  <c r="Y669" i="2"/>
  <c r="X669" i="2"/>
  <c r="V669" i="2"/>
  <c r="T669" i="2"/>
  <c r="Q669" i="2"/>
  <c r="R669" i="2" s="1"/>
  <c r="O669" i="2"/>
  <c r="P669" i="2" s="1"/>
  <c r="J669" i="2"/>
  <c r="Y668" i="2"/>
  <c r="Z668" i="2" s="1"/>
  <c r="X668" i="2"/>
  <c r="V668" i="2"/>
  <c r="T668" i="2"/>
  <c r="Q668" i="2"/>
  <c r="R668" i="2" s="1"/>
  <c r="O668" i="2"/>
  <c r="P668" i="2" s="1"/>
  <c r="J668" i="2"/>
  <c r="Y667" i="2"/>
  <c r="X667" i="2"/>
  <c r="V667" i="2"/>
  <c r="T667" i="2"/>
  <c r="Q667" i="2"/>
  <c r="R667" i="2" s="1"/>
  <c r="O667" i="2"/>
  <c r="P667" i="2" s="1"/>
  <c r="J667" i="2"/>
  <c r="Y666" i="2"/>
  <c r="X666" i="2"/>
  <c r="V666" i="2"/>
  <c r="T666" i="2"/>
  <c r="Q666" i="2"/>
  <c r="R666" i="2" s="1"/>
  <c r="O666" i="2"/>
  <c r="P666" i="2" s="1"/>
  <c r="J666" i="2"/>
  <c r="Y665" i="2"/>
  <c r="X665" i="2"/>
  <c r="V665" i="2"/>
  <c r="T665" i="2"/>
  <c r="Q665" i="2"/>
  <c r="R665" i="2" s="1"/>
  <c r="O665" i="2"/>
  <c r="P665" i="2" s="1"/>
  <c r="J665" i="2"/>
  <c r="Y664" i="2"/>
  <c r="X664" i="2"/>
  <c r="V664" i="2"/>
  <c r="T664" i="2"/>
  <c r="Q664" i="2"/>
  <c r="R664" i="2" s="1"/>
  <c r="O664" i="2"/>
  <c r="P664" i="2" s="1"/>
  <c r="J664" i="2"/>
  <c r="Y663" i="2"/>
  <c r="Z663" i="2" s="1"/>
  <c r="X663" i="2"/>
  <c r="V663" i="2"/>
  <c r="T663" i="2"/>
  <c r="Q663" i="2"/>
  <c r="R663" i="2" s="1"/>
  <c r="O663" i="2"/>
  <c r="P663" i="2" s="1"/>
  <c r="J663" i="2"/>
  <c r="Y662" i="2"/>
  <c r="X662" i="2"/>
  <c r="V662" i="2"/>
  <c r="T662" i="2"/>
  <c r="Q662" i="2"/>
  <c r="R662" i="2" s="1"/>
  <c r="O662" i="2"/>
  <c r="P662" i="2" s="1"/>
  <c r="J662" i="2"/>
  <c r="Y661" i="2"/>
  <c r="X661" i="2"/>
  <c r="V661" i="2"/>
  <c r="T661" i="2"/>
  <c r="Q661" i="2"/>
  <c r="R661" i="2" s="1"/>
  <c r="O661" i="2"/>
  <c r="P661" i="2" s="1"/>
  <c r="J661" i="2"/>
  <c r="Y660" i="2"/>
  <c r="Z660" i="2" s="1"/>
  <c r="X660" i="2"/>
  <c r="V660" i="2"/>
  <c r="T660" i="2"/>
  <c r="Q660" i="2"/>
  <c r="R660" i="2" s="1"/>
  <c r="O660" i="2"/>
  <c r="P660" i="2" s="1"/>
  <c r="J660" i="2"/>
  <c r="Y659" i="2"/>
  <c r="X659" i="2"/>
  <c r="V659" i="2"/>
  <c r="T659" i="2"/>
  <c r="Q659" i="2"/>
  <c r="R659" i="2" s="1"/>
  <c r="O659" i="2"/>
  <c r="P659" i="2" s="1"/>
  <c r="J659" i="2"/>
  <c r="Y658" i="2"/>
  <c r="Z658" i="2" s="1"/>
  <c r="X658" i="2"/>
  <c r="V658" i="2"/>
  <c r="T658" i="2"/>
  <c r="Q658" i="2"/>
  <c r="R658" i="2" s="1"/>
  <c r="O658" i="2"/>
  <c r="P658" i="2" s="1"/>
  <c r="J658" i="2"/>
  <c r="Y657" i="2"/>
  <c r="X657" i="2"/>
  <c r="V657" i="2"/>
  <c r="T657" i="2"/>
  <c r="Q657" i="2"/>
  <c r="R657" i="2" s="1"/>
  <c r="O657" i="2"/>
  <c r="P657" i="2" s="1"/>
  <c r="J657" i="2"/>
  <c r="Y656" i="2"/>
  <c r="X656" i="2"/>
  <c r="V656" i="2"/>
  <c r="T656" i="2"/>
  <c r="Q656" i="2"/>
  <c r="R656" i="2" s="1"/>
  <c r="O656" i="2"/>
  <c r="P656" i="2" s="1"/>
  <c r="J656" i="2"/>
  <c r="Y655" i="2"/>
  <c r="X655" i="2"/>
  <c r="V655" i="2"/>
  <c r="T655" i="2"/>
  <c r="Q655" i="2"/>
  <c r="R655" i="2" s="1"/>
  <c r="O655" i="2"/>
  <c r="P655" i="2" s="1"/>
  <c r="J655" i="2"/>
  <c r="Y654" i="2"/>
  <c r="X654" i="2"/>
  <c r="V654" i="2"/>
  <c r="T654" i="2"/>
  <c r="Q654" i="2"/>
  <c r="R654" i="2" s="1"/>
  <c r="O654" i="2"/>
  <c r="P654" i="2" s="1"/>
  <c r="J654" i="2"/>
  <c r="Y653" i="2"/>
  <c r="X653" i="2"/>
  <c r="V653" i="2"/>
  <c r="T653" i="2"/>
  <c r="Q653" i="2"/>
  <c r="R653" i="2" s="1"/>
  <c r="O653" i="2"/>
  <c r="P653" i="2" s="1"/>
  <c r="J653" i="2"/>
  <c r="Y652" i="2"/>
  <c r="X652" i="2"/>
  <c r="V652" i="2"/>
  <c r="T652" i="2"/>
  <c r="Q652" i="2"/>
  <c r="R652" i="2" s="1"/>
  <c r="O652" i="2"/>
  <c r="P652" i="2" s="1"/>
  <c r="J652" i="2"/>
  <c r="Y651" i="2"/>
  <c r="X651" i="2"/>
  <c r="V651" i="2"/>
  <c r="T651" i="2"/>
  <c r="Q651" i="2"/>
  <c r="R651" i="2" s="1"/>
  <c r="O651" i="2"/>
  <c r="P651" i="2" s="1"/>
  <c r="J651" i="2"/>
  <c r="Y650" i="2"/>
  <c r="X650" i="2"/>
  <c r="V650" i="2"/>
  <c r="T650" i="2"/>
  <c r="Q650" i="2"/>
  <c r="R650" i="2" s="1"/>
  <c r="O650" i="2"/>
  <c r="P650" i="2" s="1"/>
  <c r="J650" i="2"/>
  <c r="Y649" i="2"/>
  <c r="Z649" i="2" s="1"/>
  <c r="X649" i="2"/>
  <c r="V649" i="2"/>
  <c r="T649" i="2"/>
  <c r="Q649" i="2"/>
  <c r="R649" i="2" s="1"/>
  <c r="O649" i="2"/>
  <c r="P649" i="2" s="1"/>
  <c r="J649" i="2"/>
  <c r="Y648" i="2"/>
  <c r="X648" i="2"/>
  <c r="V648" i="2"/>
  <c r="T648" i="2"/>
  <c r="Q648" i="2"/>
  <c r="R648" i="2" s="1"/>
  <c r="O648" i="2"/>
  <c r="P648" i="2" s="1"/>
  <c r="J648" i="2"/>
  <c r="Y647" i="2"/>
  <c r="X647" i="2"/>
  <c r="V647" i="2"/>
  <c r="T647" i="2"/>
  <c r="Q647" i="2"/>
  <c r="R647" i="2" s="1"/>
  <c r="O647" i="2"/>
  <c r="P647" i="2" s="1"/>
  <c r="J647" i="2"/>
  <c r="Y646" i="2"/>
  <c r="Z646" i="2" s="1"/>
  <c r="X646" i="2"/>
  <c r="V646" i="2"/>
  <c r="T646" i="2"/>
  <c r="Q646" i="2"/>
  <c r="R646" i="2" s="1"/>
  <c r="O646" i="2"/>
  <c r="P646" i="2" s="1"/>
  <c r="J646" i="2"/>
  <c r="Y645" i="2"/>
  <c r="X645" i="2"/>
  <c r="V645" i="2"/>
  <c r="T645" i="2"/>
  <c r="Q645" i="2"/>
  <c r="R645" i="2" s="1"/>
  <c r="O645" i="2"/>
  <c r="P645" i="2" s="1"/>
  <c r="J645" i="2"/>
  <c r="Y644" i="2"/>
  <c r="X644" i="2"/>
  <c r="V644" i="2"/>
  <c r="T644" i="2"/>
  <c r="Q644" i="2"/>
  <c r="R644" i="2" s="1"/>
  <c r="O644" i="2"/>
  <c r="P644" i="2" s="1"/>
  <c r="J644" i="2"/>
  <c r="Y643" i="2"/>
  <c r="Z643" i="2" s="1"/>
  <c r="X643" i="2"/>
  <c r="V643" i="2"/>
  <c r="T643" i="2"/>
  <c r="Q643" i="2"/>
  <c r="R643" i="2" s="1"/>
  <c r="O643" i="2"/>
  <c r="P643" i="2" s="1"/>
  <c r="J643" i="2"/>
  <c r="Y642" i="2"/>
  <c r="X642" i="2"/>
  <c r="V642" i="2"/>
  <c r="T642" i="2"/>
  <c r="Q642" i="2"/>
  <c r="R642" i="2" s="1"/>
  <c r="O642" i="2"/>
  <c r="P642" i="2" s="1"/>
  <c r="J642" i="2"/>
  <c r="Y641" i="2"/>
  <c r="X641" i="2"/>
  <c r="V641" i="2"/>
  <c r="T641" i="2"/>
  <c r="Q641" i="2"/>
  <c r="R641" i="2" s="1"/>
  <c r="O641" i="2"/>
  <c r="P641" i="2" s="1"/>
  <c r="J641" i="2"/>
  <c r="Y640" i="2"/>
  <c r="Z640" i="2" s="1"/>
  <c r="X640" i="2"/>
  <c r="V640" i="2"/>
  <c r="T640" i="2"/>
  <c r="Q640" i="2"/>
  <c r="R640" i="2" s="1"/>
  <c r="O640" i="2"/>
  <c r="P640" i="2" s="1"/>
  <c r="J640" i="2"/>
  <c r="Y639" i="2"/>
  <c r="X639" i="2"/>
  <c r="V639" i="2"/>
  <c r="T639" i="2"/>
  <c r="Q639" i="2"/>
  <c r="R639" i="2" s="1"/>
  <c r="O639" i="2"/>
  <c r="P639" i="2" s="1"/>
  <c r="J639" i="2"/>
  <c r="Y638" i="2"/>
  <c r="X638" i="2"/>
  <c r="V638" i="2"/>
  <c r="T638" i="2"/>
  <c r="Q638" i="2"/>
  <c r="R638" i="2" s="1"/>
  <c r="O638" i="2"/>
  <c r="P638" i="2" s="1"/>
  <c r="J638" i="2"/>
  <c r="Y637" i="2"/>
  <c r="Z637" i="2" s="1"/>
  <c r="X637" i="2"/>
  <c r="V637" i="2"/>
  <c r="T637" i="2"/>
  <c r="Q637" i="2"/>
  <c r="R637" i="2" s="1"/>
  <c r="O637" i="2"/>
  <c r="P637" i="2" s="1"/>
  <c r="J637" i="2"/>
  <c r="Y636" i="2"/>
  <c r="X636" i="2"/>
  <c r="V636" i="2"/>
  <c r="T636" i="2"/>
  <c r="Q636" i="2"/>
  <c r="R636" i="2" s="1"/>
  <c r="O636" i="2"/>
  <c r="P636" i="2" s="1"/>
  <c r="J636" i="2"/>
  <c r="Y635" i="2"/>
  <c r="X635" i="2"/>
  <c r="V635" i="2"/>
  <c r="T635" i="2"/>
  <c r="Q635" i="2"/>
  <c r="R635" i="2" s="1"/>
  <c r="O635" i="2"/>
  <c r="P635" i="2" s="1"/>
  <c r="J635" i="2"/>
  <c r="Y634" i="2"/>
  <c r="Z634" i="2" s="1"/>
  <c r="X634" i="2"/>
  <c r="V634" i="2"/>
  <c r="T634" i="2"/>
  <c r="Q634" i="2"/>
  <c r="R634" i="2" s="1"/>
  <c r="O634" i="2"/>
  <c r="P634" i="2" s="1"/>
  <c r="J634" i="2"/>
  <c r="Y633" i="2"/>
  <c r="X633" i="2"/>
  <c r="V633" i="2"/>
  <c r="T633" i="2"/>
  <c r="Q633" i="2"/>
  <c r="R633" i="2" s="1"/>
  <c r="O633" i="2"/>
  <c r="P633" i="2" s="1"/>
  <c r="J633" i="2"/>
  <c r="Y632" i="2"/>
  <c r="X632" i="2"/>
  <c r="V632" i="2"/>
  <c r="T632" i="2"/>
  <c r="Q632" i="2"/>
  <c r="R632" i="2" s="1"/>
  <c r="O632" i="2"/>
  <c r="P632" i="2" s="1"/>
  <c r="J632" i="2"/>
  <c r="Y631" i="2"/>
  <c r="Z631" i="2" s="1"/>
  <c r="X631" i="2"/>
  <c r="V631" i="2"/>
  <c r="T631" i="2"/>
  <c r="Q631" i="2"/>
  <c r="R631" i="2" s="1"/>
  <c r="O631" i="2"/>
  <c r="P631" i="2" s="1"/>
  <c r="J631" i="2"/>
  <c r="Y630" i="2"/>
  <c r="X630" i="2"/>
  <c r="V630" i="2"/>
  <c r="T630" i="2"/>
  <c r="Q630" i="2"/>
  <c r="R630" i="2" s="1"/>
  <c r="O630" i="2"/>
  <c r="P630" i="2" s="1"/>
  <c r="J630" i="2"/>
  <c r="Y629" i="2"/>
  <c r="X629" i="2"/>
  <c r="V629" i="2"/>
  <c r="T629" i="2"/>
  <c r="Q629" i="2"/>
  <c r="R629" i="2" s="1"/>
  <c r="O629" i="2"/>
  <c r="P629" i="2" s="1"/>
  <c r="J629" i="2"/>
  <c r="Y628" i="2"/>
  <c r="X628" i="2"/>
  <c r="V628" i="2"/>
  <c r="T628" i="2"/>
  <c r="Q628" i="2"/>
  <c r="R628" i="2" s="1"/>
  <c r="O628" i="2"/>
  <c r="P628" i="2" s="1"/>
  <c r="J628" i="2"/>
  <c r="Y627" i="2"/>
  <c r="X627" i="2"/>
  <c r="V627" i="2"/>
  <c r="T627" i="2"/>
  <c r="Q627" i="2"/>
  <c r="R627" i="2" s="1"/>
  <c r="O627" i="2"/>
  <c r="P627" i="2" s="1"/>
  <c r="J627" i="2"/>
  <c r="Y626" i="2"/>
  <c r="Z626" i="2" s="1"/>
  <c r="X626" i="2"/>
  <c r="V626" i="2"/>
  <c r="T626" i="2"/>
  <c r="Q626" i="2"/>
  <c r="R626" i="2" s="1"/>
  <c r="O626" i="2"/>
  <c r="P626" i="2" s="1"/>
  <c r="J626" i="2"/>
  <c r="Y625" i="2"/>
  <c r="X625" i="2"/>
  <c r="V625" i="2"/>
  <c r="T625" i="2"/>
  <c r="Q625" i="2"/>
  <c r="R625" i="2" s="1"/>
  <c r="O625" i="2"/>
  <c r="P625" i="2" s="1"/>
  <c r="J625" i="2"/>
  <c r="Y624" i="2"/>
  <c r="X624" i="2"/>
  <c r="V624" i="2"/>
  <c r="T624" i="2"/>
  <c r="Q624" i="2"/>
  <c r="R624" i="2" s="1"/>
  <c r="O624" i="2"/>
  <c r="P624" i="2" s="1"/>
  <c r="J624" i="2"/>
  <c r="Y623" i="2"/>
  <c r="Z623" i="2" s="1"/>
  <c r="X623" i="2"/>
  <c r="V623" i="2"/>
  <c r="T623" i="2"/>
  <c r="Q623" i="2"/>
  <c r="R623" i="2" s="1"/>
  <c r="O623" i="2"/>
  <c r="P623" i="2" s="1"/>
  <c r="J623" i="2"/>
  <c r="Y622" i="2"/>
  <c r="Z622" i="2" s="1"/>
  <c r="X622" i="2"/>
  <c r="V622" i="2"/>
  <c r="T622" i="2"/>
  <c r="Q622" i="2"/>
  <c r="R622" i="2" s="1"/>
  <c r="O622" i="2"/>
  <c r="P622" i="2" s="1"/>
  <c r="J622" i="2"/>
  <c r="Y621" i="2"/>
  <c r="X621" i="2"/>
  <c r="V621" i="2"/>
  <c r="T621" i="2"/>
  <c r="Q621" i="2"/>
  <c r="R621" i="2" s="1"/>
  <c r="O621" i="2"/>
  <c r="P621" i="2" s="1"/>
  <c r="J621" i="2"/>
  <c r="Y620" i="2"/>
  <c r="Z620" i="2" s="1"/>
  <c r="X620" i="2"/>
  <c r="V620" i="2"/>
  <c r="T620" i="2"/>
  <c r="Q620" i="2"/>
  <c r="R620" i="2" s="1"/>
  <c r="O620" i="2"/>
  <c r="P620" i="2" s="1"/>
  <c r="J620" i="2"/>
  <c r="Y619" i="2"/>
  <c r="X619" i="2"/>
  <c r="V619" i="2"/>
  <c r="T619" i="2"/>
  <c r="Q619" i="2"/>
  <c r="R619" i="2" s="1"/>
  <c r="O619" i="2"/>
  <c r="P619" i="2" s="1"/>
  <c r="J619" i="2"/>
  <c r="Y618" i="2"/>
  <c r="X618" i="2"/>
  <c r="V618" i="2"/>
  <c r="T618" i="2"/>
  <c r="Q618" i="2"/>
  <c r="R618" i="2" s="1"/>
  <c r="O618" i="2"/>
  <c r="P618" i="2" s="1"/>
  <c r="J618" i="2"/>
  <c r="Y617" i="2"/>
  <c r="Z617" i="2" s="1"/>
  <c r="X617" i="2"/>
  <c r="V617" i="2"/>
  <c r="T617" i="2"/>
  <c r="Q617" i="2"/>
  <c r="R617" i="2" s="1"/>
  <c r="O617" i="2"/>
  <c r="P617" i="2" s="1"/>
  <c r="J617" i="2"/>
  <c r="Y616" i="2"/>
  <c r="X616" i="2"/>
  <c r="V616" i="2"/>
  <c r="T616" i="2"/>
  <c r="Q616" i="2"/>
  <c r="R616" i="2" s="1"/>
  <c r="O616" i="2"/>
  <c r="P616" i="2" s="1"/>
  <c r="J616" i="2"/>
  <c r="Y615" i="2"/>
  <c r="X615" i="2"/>
  <c r="V615" i="2"/>
  <c r="T615" i="2"/>
  <c r="Q615" i="2"/>
  <c r="R615" i="2" s="1"/>
  <c r="O615" i="2"/>
  <c r="P615" i="2" s="1"/>
  <c r="J615" i="2"/>
  <c r="Y614" i="2"/>
  <c r="Z614" i="2" s="1"/>
  <c r="X614" i="2"/>
  <c r="V614" i="2"/>
  <c r="T614" i="2"/>
  <c r="Q614" i="2"/>
  <c r="R614" i="2" s="1"/>
  <c r="O614" i="2"/>
  <c r="P614" i="2" s="1"/>
  <c r="J614" i="2"/>
  <c r="Y613" i="2"/>
  <c r="X613" i="2"/>
  <c r="V613" i="2"/>
  <c r="T613" i="2"/>
  <c r="Q613" i="2"/>
  <c r="R613" i="2" s="1"/>
  <c r="O613" i="2"/>
  <c r="P613" i="2" s="1"/>
  <c r="J613" i="2"/>
  <c r="Y612" i="2"/>
  <c r="Z612" i="2" s="1"/>
  <c r="X612" i="2"/>
  <c r="V612" i="2"/>
  <c r="T612" i="2"/>
  <c r="Q612" i="2"/>
  <c r="R612" i="2" s="1"/>
  <c r="O612" i="2"/>
  <c r="P612" i="2" s="1"/>
  <c r="J612" i="2"/>
  <c r="Y611" i="2"/>
  <c r="Z611" i="2" s="1"/>
  <c r="X611" i="2"/>
  <c r="V611" i="2"/>
  <c r="T611" i="2"/>
  <c r="Q611" i="2"/>
  <c r="R611" i="2" s="1"/>
  <c r="O611" i="2"/>
  <c r="P611" i="2" s="1"/>
  <c r="J611" i="2"/>
  <c r="Y610" i="2"/>
  <c r="X610" i="2"/>
  <c r="V610" i="2"/>
  <c r="T610" i="2"/>
  <c r="Q610" i="2"/>
  <c r="R610" i="2" s="1"/>
  <c r="O610" i="2"/>
  <c r="P610" i="2" s="1"/>
  <c r="J610" i="2"/>
  <c r="Y609" i="2"/>
  <c r="X609" i="2"/>
  <c r="V609" i="2"/>
  <c r="T609" i="2"/>
  <c r="Q609" i="2"/>
  <c r="R609" i="2" s="1"/>
  <c r="O609" i="2"/>
  <c r="P609" i="2" s="1"/>
  <c r="J609" i="2"/>
  <c r="Y608" i="2"/>
  <c r="Z608" i="2" s="1"/>
  <c r="X608" i="2"/>
  <c r="V608" i="2"/>
  <c r="T608" i="2"/>
  <c r="Q608" i="2"/>
  <c r="R608" i="2" s="1"/>
  <c r="O608" i="2"/>
  <c r="P608" i="2" s="1"/>
  <c r="J608" i="2"/>
  <c r="Y607" i="2"/>
  <c r="X607" i="2"/>
  <c r="V607" i="2"/>
  <c r="T607" i="2"/>
  <c r="Q607" i="2"/>
  <c r="R607" i="2" s="1"/>
  <c r="O607" i="2"/>
  <c r="P607" i="2" s="1"/>
  <c r="J607" i="2"/>
  <c r="Y606" i="2"/>
  <c r="X606" i="2"/>
  <c r="V606" i="2"/>
  <c r="T606" i="2"/>
  <c r="Q606" i="2"/>
  <c r="R606" i="2" s="1"/>
  <c r="O606" i="2"/>
  <c r="P606" i="2" s="1"/>
  <c r="J606" i="2"/>
  <c r="Y605" i="2"/>
  <c r="Z605" i="2" s="1"/>
  <c r="X605" i="2"/>
  <c r="V605" i="2"/>
  <c r="T605" i="2"/>
  <c r="Q605" i="2"/>
  <c r="R605" i="2" s="1"/>
  <c r="O605" i="2"/>
  <c r="P605" i="2" s="1"/>
  <c r="J605" i="2"/>
  <c r="Y604" i="2"/>
  <c r="X604" i="2"/>
  <c r="V604" i="2"/>
  <c r="T604" i="2"/>
  <c r="Q604" i="2"/>
  <c r="R604" i="2" s="1"/>
  <c r="O604" i="2"/>
  <c r="P604" i="2" s="1"/>
  <c r="J604" i="2"/>
  <c r="Y603" i="2"/>
  <c r="Z603" i="2" s="1"/>
  <c r="X603" i="2"/>
  <c r="V603" i="2"/>
  <c r="T603" i="2"/>
  <c r="Q603" i="2"/>
  <c r="R603" i="2" s="1"/>
  <c r="O603" i="2"/>
  <c r="P603" i="2" s="1"/>
  <c r="J603" i="2"/>
  <c r="Y602" i="2"/>
  <c r="Z602" i="2" s="1"/>
  <c r="X602" i="2"/>
  <c r="V602" i="2"/>
  <c r="T602" i="2"/>
  <c r="Q602" i="2"/>
  <c r="R602" i="2" s="1"/>
  <c r="O602" i="2"/>
  <c r="P602" i="2" s="1"/>
  <c r="J602" i="2"/>
  <c r="Y601" i="2"/>
  <c r="X601" i="2"/>
  <c r="V601" i="2"/>
  <c r="T601" i="2"/>
  <c r="Q601" i="2"/>
  <c r="R601" i="2" s="1"/>
  <c r="O601" i="2"/>
  <c r="P601" i="2" s="1"/>
  <c r="J601" i="2"/>
  <c r="Y600" i="2"/>
  <c r="Z600" i="2" s="1"/>
  <c r="X600" i="2"/>
  <c r="V600" i="2"/>
  <c r="T600" i="2"/>
  <c r="Q600" i="2"/>
  <c r="R600" i="2" s="1"/>
  <c r="O600" i="2"/>
  <c r="P600" i="2" s="1"/>
  <c r="J600" i="2"/>
  <c r="Y599" i="2"/>
  <c r="Z599" i="2" s="1"/>
  <c r="X599" i="2"/>
  <c r="V599" i="2"/>
  <c r="T599" i="2"/>
  <c r="Q599" i="2"/>
  <c r="R599" i="2" s="1"/>
  <c r="O599" i="2"/>
  <c r="P599" i="2" s="1"/>
  <c r="J599" i="2"/>
  <c r="Y598" i="2"/>
  <c r="X598" i="2"/>
  <c r="V598" i="2"/>
  <c r="T598" i="2"/>
  <c r="Q598" i="2"/>
  <c r="R598" i="2" s="1"/>
  <c r="O598" i="2"/>
  <c r="P598" i="2" s="1"/>
  <c r="J598" i="2"/>
  <c r="Y597" i="2"/>
  <c r="X597" i="2"/>
  <c r="V597" i="2"/>
  <c r="T597" i="2"/>
  <c r="Q597" i="2"/>
  <c r="R597" i="2" s="1"/>
  <c r="O597" i="2"/>
  <c r="P597" i="2" s="1"/>
  <c r="J597" i="2"/>
  <c r="Y596" i="2"/>
  <c r="Z596" i="2" s="1"/>
  <c r="X596" i="2"/>
  <c r="V596" i="2"/>
  <c r="T596" i="2"/>
  <c r="Q596" i="2"/>
  <c r="R596" i="2" s="1"/>
  <c r="O596" i="2"/>
  <c r="P596" i="2" s="1"/>
  <c r="J596" i="2"/>
  <c r="Y595" i="2"/>
  <c r="X595" i="2"/>
  <c r="V595" i="2"/>
  <c r="T595" i="2"/>
  <c r="Q595" i="2"/>
  <c r="R595" i="2" s="1"/>
  <c r="O595" i="2"/>
  <c r="P595" i="2" s="1"/>
  <c r="J595" i="2"/>
  <c r="Y594" i="2"/>
  <c r="X594" i="2"/>
  <c r="V594" i="2"/>
  <c r="T594" i="2"/>
  <c r="Q594" i="2"/>
  <c r="R594" i="2" s="1"/>
  <c r="O594" i="2"/>
  <c r="P594" i="2" s="1"/>
  <c r="J594" i="2"/>
  <c r="Y593" i="2"/>
  <c r="Z593" i="2" s="1"/>
  <c r="X593" i="2"/>
  <c r="V593" i="2"/>
  <c r="T593" i="2"/>
  <c r="Q593" i="2"/>
  <c r="R593" i="2" s="1"/>
  <c r="O593" i="2"/>
  <c r="P593" i="2" s="1"/>
  <c r="J593" i="2"/>
  <c r="Y592" i="2"/>
  <c r="X592" i="2"/>
  <c r="V592" i="2"/>
  <c r="T592" i="2"/>
  <c r="Q592" i="2"/>
  <c r="R592" i="2" s="1"/>
  <c r="O592" i="2"/>
  <c r="P592" i="2" s="1"/>
  <c r="J592" i="2"/>
  <c r="Y591" i="2"/>
  <c r="X591" i="2"/>
  <c r="V591" i="2"/>
  <c r="T591" i="2"/>
  <c r="Q591" i="2"/>
  <c r="R591" i="2" s="1"/>
  <c r="O591" i="2"/>
  <c r="P591" i="2" s="1"/>
  <c r="J591" i="2"/>
  <c r="Y590" i="2"/>
  <c r="Z590" i="2" s="1"/>
  <c r="X590" i="2"/>
  <c r="V590" i="2"/>
  <c r="T590" i="2"/>
  <c r="Q590" i="2"/>
  <c r="R590" i="2" s="1"/>
  <c r="O590" i="2"/>
  <c r="P590" i="2" s="1"/>
  <c r="J590" i="2"/>
  <c r="Y589" i="2"/>
  <c r="X589" i="2"/>
  <c r="V589" i="2"/>
  <c r="T589" i="2"/>
  <c r="Q589" i="2"/>
  <c r="R589" i="2" s="1"/>
  <c r="O589" i="2"/>
  <c r="P589" i="2" s="1"/>
  <c r="J589" i="2"/>
  <c r="Y588" i="2"/>
  <c r="X588" i="2"/>
  <c r="V588" i="2"/>
  <c r="T588" i="2"/>
  <c r="Q588" i="2"/>
  <c r="R588" i="2" s="1"/>
  <c r="O588" i="2"/>
  <c r="P588" i="2" s="1"/>
  <c r="J588" i="2"/>
  <c r="Y587" i="2"/>
  <c r="Z587" i="2" s="1"/>
  <c r="X587" i="2"/>
  <c r="V587" i="2"/>
  <c r="T587" i="2"/>
  <c r="Q587" i="2"/>
  <c r="R587" i="2" s="1"/>
  <c r="O587" i="2"/>
  <c r="P587" i="2" s="1"/>
  <c r="J587" i="2"/>
  <c r="Y586" i="2"/>
  <c r="X586" i="2"/>
  <c r="V586" i="2"/>
  <c r="T586" i="2"/>
  <c r="Q586" i="2"/>
  <c r="R586" i="2" s="1"/>
  <c r="O586" i="2"/>
  <c r="P586" i="2" s="1"/>
  <c r="J586" i="2"/>
  <c r="Y585" i="2"/>
  <c r="X585" i="2"/>
  <c r="V585" i="2"/>
  <c r="T585" i="2"/>
  <c r="Q585" i="2"/>
  <c r="R585" i="2" s="1"/>
  <c r="O585" i="2"/>
  <c r="P585" i="2" s="1"/>
  <c r="J585" i="2"/>
  <c r="Y584" i="2"/>
  <c r="Z584" i="2" s="1"/>
  <c r="X584" i="2"/>
  <c r="V584" i="2"/>
  <c r="T584" i="2"/>
  <c r="Q584" i="2"/>
  <c r="R584" i="2" s="1"/>
  <c r="O584" i="2"/>
  <c r="P584" i="2" s="1"/>
  <c r="J584" i="2"/>
  <c r="Y583" i="2"/>
  <c r="X583" i="2"/>
  <c r="V583" i="2"/>
  <c r="T583" i="2"/>
  <c r="Q583" i="2"/>
  <c r="R583" i="2" s="1"/>
  <c r="O583" i="2"/>
  <c r="P583" i="2" s="1"/>
  <c r="J583" i="2"/>
  <c r="Y582" i="2"/>
  <c r="X582" i="2"/>
  <c r="V582" i="2"/>
  <c r="T582" i="2"/>
  <c r="Q582" i="2"/>
  <c r="R582" i="2" s="1"/>
  <c r="O582" i="2"/>
  <c r="P582" i="2" s="1"/>
  <c r="J582" i="2"/>
  <c r="Y581" i="2"/>
  <c r="Z581" i="2" s="1"/>
  <c r="X581" i="2"/>
  <c r="V581" i="2"/>
  <c r="T581" i="2"/>
  <c r="Q581" i="2"/>
  <c r="R581" i="2" s="1"/>
  <c r="O581" i="2"/>
  <c r="P581" i="2" s="1"/>
  <c r="J581" i="2"/>
  <c r="Y580" i="2"/>
  <c r="X580" i="2"/>
  <c r="V580" i="2"/>
  <c r="T580" i="2"/>
  <c r="Q580" i="2"/>
  <c r="R580" i="2" s="1"/>
  <c r="O580" i="2"/>
  <c r="P580" i="2" s="1"/>
  <c r="J580" i="2"/>
  <c r="Y579" i="2"/>
  <c r="X579" i="2"/>
  <c r="V579" i="2"/>
  <c r="T579" i="2"/>
  <c r="Q579" i="2"/>
  <c r="R579" i="2" s="1"/>
  <c r="O579" i="2"/>
  <c r="P579" i="2" s="1"/>
  <c r="J579" i="2"/>
  <c r="Y578" i="2"/>
  <c r="Z578" i="2" s="1"/>
  <c r="X578" i="2"/>
  <c r="V578" i="2"/>
  <c r="T578" i="2"/>
  <c r="Q578" i="2"/>
  <c r="R578" i="2" s="1"/>
  <c r="O578" i="2"/>
  <c r="P578" i="2" s="1"/>
  <c r="J578" i="2"/>
  <c r="Y577" i="2"/>
  <c r="X577" i="2"/>
  <c r="V577" i="2"/>
  <c r="T577" i="2"/>
  <c r="Q577" i="2"/>
  <c r="R577" i="2" s="1"/>
  <c r="O577" i="2"/>
  <c r="P577" i="2" s="1"/>
  <c r="J577" i="2"/>
  <c r="Y576" i="2"/>
  <c r="X576" i="2"/>
  <c r="V576" i="2"/>
  <c r="T576" i="2"/>
  <c r="Q576" i="2"/>
  <c r="R576" i="2" s="1"/>
  <c r="O576" i="2"/>
  <c r="P576" i="2" s="1"/>
  <c r="J576" i="2"/>
  <c r="Y575" i="2"/>
  <c r="X575" i="2"/>
  <c r="V575" i="2"/>
  <c r="T575" i="2"/>
  <c r="Q575" i="2"/>
  <c r="R575" i="2" s="1"/>
  <c r="O575" i="2"/>
  <c r="P575" i="2" s="1"/>
  <c r="J575" i="2"/>
  <c r="Y574" i="2"/>
  <c r="Z574" i="2" s="1"/>
  <c r="X574" i="2"/>
  <c r="V574" i="2"/>
  <c r="T574" i="2"/>
  <c r="Q574" i="2"/>
  <c r="R574" i="2" s="1"/>
  <c r="O574" i="2"/>
  <c r="P574" i="2" s="1"/>
  <c r="J574" i="2"/>
  <c r="Y573" i="2"/>
  <c r="X573" i="2"/>
  <c r="V573" i="2"/>
  <c r="T573" i="2"/>
  <c r="Q573" i="2"/>
  <c r="R573" i="2" s="1"/>
  <c r="O573" i="2"/>
  <c r="P573" i="2" s="1"/>
  <c r="J573" i="2"/>
  <c r="Y572" i="2"/>
  <c r="X572" i="2"/>
  <c r="V572" i="2"/>
  <c r="T572" i="2"/>
  <c r="Q572" i="2"/>
  <c r="R572" i="2" s="1"/>
  <c r="O572" i="2"/>
  <c r="P572" i="2" s="1"/>
  <c r="J572" i="2"/>
  <c r="Y571" i="2"/>
  <c r="Z571" i="2" s="1"/>
  <c r="X571" i="2"/>
  <c r="V571" i="2"/>
  <c r="T571" i="2"/>
  <c r="Q571" i="2"/>
  <c r="R571" i="2" s="1"/>
  <c r="O571" i="2"/>
  <c r="P571" i="2" s="1"/>
  <c r="J571" i="2"/>
  <c r="Y570" i="2"/>
  <c r="X570" i="2"/>
  <c r="V570" i="2"/>
  <c r="T570" i="2"/>
  <c r="Q570" i="2"/>
  <c r="R570" i="2" s="1"/>
  <c r="O570" i="2"/>
  <c r="P570" i="2" s="1"/>
  <c r="J570" i="2"/>
  <c r="Y569" i="2"/>
  <c r="X569" i="2"/>
  <c r="V569" i="2"/>
  <c r="T569" i="2"/>
  <c r="Q569" i="2"/>
  <c r="R569" i="2" s="1"/>
  <c r="O569" i="2"/>
  <c r="P569" i="2" s="1"/>
  <c r="J569" i="2"/>
  <c r="Y568" i="2"/>
  <c r="X568" i="2"/>
  <c r="V568" i="2"/>
  <c r="T568" i="2"/>
  <c r="Q568" i="2"/>
  <c r="R568" i="2" s="1"/>
  <c r="O568" i="2"/>
  <c r="P568" i="2" s="1"/>
  <c r="J568" i="2"/>
  <c r="Y567" i="2"/>
  <c r="X567" i="2"/>
  <c r="V567" i="2"/>
  <c r="T567" i="2"/>
  <c r="Q567" i="2"/>
  <c r="R567" i="2" s="1"/>
  <c r="O567" i="2"/>
  <c r="P567" i="2" s="1"/>
  <c r="J567" i="2"/>
  <c r="Y566" i="2"/>
  <c r="X566" i="2"/>
  <c r="V566" i="2"/>
  <c r="T566" i="2"/>
  <c r="Q566" i="2"/>
  <c r="R566" i="2" s="1"/>
  <c r="O566" i="2"/>
  <c r="P566" i="2" s="1"/>
  <c r="J566" i="2"/>
  <c r="Y565" i="2"/>
  <c r="X565" i="2"/>
  <c r="V565" i="2"/>
  <c r="T565" i="2"/>
  <c r="Q565" i="2"/>
  <c r="R565" i="2" s="1"/>
  <c r="O565" i="2"/>
  <c r="P565" i="2" s="1"/>
  <c r="J565" i="2"/>
  <c r="Y564" i="2"/>
  <c r="X564" i="2"/>
  <c r="V564" i="2"/>
  <c r="T564" i="2"/>
  <c r="Q564" i="2"/>
  <c r="R564" i="2" s="1"/>
  <c r="O564" i="2"/>
  <c r="P564" i="2" s="1"/>
  <c r="J564" i="2"/>
  <c r="Y563" i="2"/>
  <c r="Z563" i="2" s="1"/>
  <c r="X563" i="2"/>
  <c r="V563" i="2"/>
  <c r="T563" i="2"/>
  <c r="Q563" i="2"/>
  <c r="R563" i="2" s="1"/>
  <c r="O563" i="2"/>
  <c r="P563" i="2" s="1"/>
  <c r="J563" i="2"/>
  <c r="Y562" i="2"/>
  <c r="Z562" i="2" s="1"/>
  <c r="X562" i="2"/>
  <c r="V562" i="2"/>
  <c r="T562" i="2"/>
  <c r="Q562" i="2"/>
  <c r="R562" i="2" s="1"/>
  <c r="O562" i="2"/>
  <c r="P562" i="2" s="1"/>
  <c r="J562" i="2"/>
  <c r="Y561" i="2"/>
  <c r="X561" i="2"/>
  <c r="V561" i="2"/>
  <c r="T561" i="2"/>
  <c r="Q561" i="2"/>
  <c r="R561" i="2" s="1"/>
  <c r="O561" i="2"/>
  <c r="P561" i="2" s="1"/>
  <c r="J561" i="2"/>
  <c r="Y560" i="2"/>
  <c r="X560" i="2"/>
  <c r="V560" i="2"/>
  <c r="T560" i="2"/>
  <c r="Q560" i="2"/>
  <c r="R560" i="2" s="1"/>
  <c r="O560" i="2"/>
  <c r="P560" i="2" s="1"/>
  <c r="J560" i="2"/>
  <c r="Y559" i="2"/>
  <c r="X559" i="2"/>
  <c r="V559" i="2"/>
  <c r="T559" i="2"/>
  <c r="Q559" i="2"/>
  <c r="R559" i="2" s="1"/>
  <c r="O559" i="2"/>
  <c r="P559" i="2" s="1"/>
  <c r="J559" i="2"/>
  <c r="Y558" i="2"/>
  <c r="X558" i="2"/>
  <c r="V558" i="2"/>
  <c r="T558" i="2"/>
  <c r="Q558" i="2"/>
  <c r="R558" i="2" s="1"/>
  <c r="O558" i="2"/>
  <c r="P558" i="2" s="1"/>
  <c r="J558" i="2"/>
  <c r="Y557" i="2"/>
  <c r="X557" i="2"/>
  <c r="V557" i="2"/>
  <c r="T557" i="2"/>
  <c r="Q557" i="2"/>
  <c r="R557" i="2" s="1"/>
  <c r="O557" i="2"/>
  <c r="P557" i="2" s="1"/>
  <c r="J557" i="2"/>
  <c r="Y556" i="2"/>
  <c r="X556" i="2"/>
  <c r="V556" i="2"/>
  <c r="T556" i="2"/>
  <c r="Q556" i="2"/>
  <c r="R556" i="2" s="1"/>
  <c r="O556" i="2"/>
  <c r="P556" i="2" s="1"/>
  <c r="J556" i="2"/>
  <c r="Y555" i="2"/>
  <c r="X555" i="2"/>
  <c r="V555" i="2"/>
  <c r="T555" i="2"/>
  <c r="Q555" i="2"/>
  <c r="R555" i="2" s="1"/>
  <c r="O555" i="2"/>
  <c r="P555" i="2" s="1"/>
  <c r="J555" i="2"/>
  <c r="Y554" i="2"/>
  <c r="X554" i="2"/>
  <c r="V554" i="2"/>
  <c r="T554" i="2"/>
  <c r="Q554" i="2"/>
  <c r="R554" i="2" s="1"/>
  <c r="O554" i="2"/>
  <c r="P554" i="2" s="1"/>
  <c r="J554" i="2"/>
  <c r="Y553" i="2"/>
  <c r="X553" i="2"/>
  <c r="V553" i="2"/>
  <c r="T553" i="2"/>
  <c r="Q553" i="2"/>
  <c r="R553" i="2" s="1"/>
  <c r="O553" i="2"/>
  <c r="P553" i="2" s="1"/>
  <c r="J553" i="2"/>
  <c r="Y552" i="2"/>
  <c r="Z552" i="2" s="1"/>
  <c r="X552" i="2"/>
  <c r="V552" i="2"/>
  <c r="T552" i="2"/>
  <c r="Q552" i="2"/>
  <c r="R552" i="2" s="1"/>
  <c r="O552" i="2"/>
  <c r="P552" i="2" s="1"/>
  <c r="J552" i="2"/>
  <c r="Y551" i="2"/>
  <c r="X551" i="2"/>
  <c r="V551" i="2"/>
  <c r="T551" i="2"/>
  <c r="Q551" i="2"/>
  <c r="R551" i="2" s="1"/>
  <c r="O551" i="2"/>
  <c r="P551" i="2" s="1"/>
  <c r="J551" i="2"/>
  <c r="Y550" i="2"/>
  <c r="X550" i="2"/>
  <c r="V550" i="2"/>
  <c r="T550" i="2"/>
  <c r="Q550" i="2"/>
  <c r="R550" i="2" s="1"/>
  <c r="O550" i="2"/>
  <c r="P550" i="2" s="1"/>
  <c r="J550" i="2"/>
  <c r="Y549" i="2"/>
  <c r="Z549" i="2" s="1"/>
  <c r="X549" i="2"/>
  <c r="V549" i="2"/>
  <c r="T549" i="2"/>
  <c r="Q549" i="2"/>
  <c r="R549" i="2" s="1"/>
  <c r="O549" i="2"/>
  <c r="P549" i="2" s="1"/>
  <c r="J549" i="2"/>
  <c r="Y548" i="2"/>
  <c r="Z548" i="2" s="1"/>
  <c r="X548" i="2"/>
  <c r="V548" i="2"/>
  <c r="T548" i="2"/>
  <c r="Q548" i="2"/>
  <c r="R548" i="2" s="1"/>
  <c r="O548" i="2"/>
  <c r="P548" i="2" s="1"/>
  <c r="J548" i="2"/>
  <c r="Y547" i="2"/>
  <c r="X547" i="2"/>
  <c r="V547" i="2"/>
  <c r="T547" i="2"/>
  <c r="Q547" i="2"/>
  <c r="R547" i="2" s="1"/>
  <c r="O547" i="2"/>
  <c r="P547" i="2" s="1"/>
  <c r="J547" i="2"/>
  <c r="Y546" i="2"/>
  <c r="Z546" i="2" s="1"/>
  <c r="X546" i="2"/>
  <c r="V546" i="2"/>
  <c r="T546" i="2"/>
  <c r="Q546" i="2"/>
  <c r="R546" i="2" s="1"/>
  <c r="O546" i="2"/>
  <c r="P546" i="2" s="1"/>
  <c r="J546" i="2"/>
  <c r="Y545" i="2"/>
  <c r="Z545" i="2" s="1"/>
  <c r="X545" i="2"/>
  <c r="V545" i="2"/>
  <c r="T545" i="2"/>
  <c r="Q545" i="2"/>
  <c r="R545" i="2" s="1"/>
  <c r="O545" i="2"/>
  <c r="P545" i="2" s="1"/>
  <c r="J545" i="2"/>
  <c r="Y544" i="2"/>
  <c r="X544" i="2"/>
  <c r="V544" i="2"/>
  <c r="T544" i="2"/>
  <c r="Q544" i="2"/>
  <c r="R544" i="2" s="1"/>
  <c r="O544" i="2"/>
  <c r="P544" i="2" s="1"/>
  <c r="J544" i="2"/>
  <c r="Y543" i="2"/>
  <c r="Z543" i="2" s="1"/>
  <c r="X543" i="2"/>
  <c r="V543" i="2"/>
  <c r="T543" i="2"/>
  <c r="Q543" i="2"/>
  <c r="R543" i="2" s="1"/>
  <c r="O543" i="2"/>
  <c r="P543" i="2" s="1"/>
  <c r="J543" i="2"/>
  <c r="Y542" i="2"/>
  <c r="X542" i="2"/>
  <c r="V542" i="2"/>
  <c r="T542" i="2"/>
  <c r="Q542" i="2"/>
  <c r="R542" i="2" s="1"/>
  <c r="O542" i="2"/>
  <c r="P542" i="2" s="1"/>
  <c r="J542" i="2"/>
  <c r="Y541" i="2"/>
  <c r="X541" i="2"/>
  <c r="V541" i="2"/>
  <c r="T541" i="2"/>
  <c r="Q541" i="2"/>
  <c r="R541" i="2" s="1"/>
  <c r="O541" i="2"/>
  <c r="P541" i="2" s="1"/>
  <c r="J541" i="2"/>
  <c r="Y540" i="2"/>
  <c r="Z540" i="2" s="1"/>
  <c r="X540" i="2"/>
  <c r="V540" i="2"/>
  <c r="T540" i="2"/>
  <c r="Q540" i="2"/>
  <c r="R540" i="2" s="1"/>
  <c r="O540" i="2"/>
  <c r="P540" i="2" s="1"/>
  <c r="J540" i="2"/>
  <c r="Y539" i="2"/>
  <c r="X539" i="2"/>
  <c r="V539" i="2"/>
  <c r="T539" i="2"/>
  <c r="Q539" i="2"/>
  <c r="R539" i="2" s="1"/>
  <c r="O539" i="2"/>
  <c r="P539" i="2" s="1"/>
  <c r="J539" i="2"/>
  <c r="Y538" i="2"/>
  <c r="X538" i="2"/>
  <c r="V538" i="2"/>
  <c r="T538" i="2"/>
  <c r="Q538" i="2"/>
  <c r="R538" i="2" s="1"/>
  <c r="O538" i="2"/>
  <c r="P538" i="2" s="1"/>
  <c r="J538" i="2"/>
  <c r="Y537" i="2"/>
  <c r="Z537" i="2" s="1"/>
  <c r="X537" i="2"/>
  <c r="V537" i="2"/>
  <c r="T537" i="2"/>
  <c r="Q537" i="2"/>
  <c r="R537" i="2" s="1"/>
  <c r="O537" i="2"/>
  <c r="P537" i="2" s="1"/>
  <c r="J537" i="2"/>
  <c r="Y536" i="2"/>
  <c r="X536" i="2"/>
  <c r="V536" i="2"/>
  <c r="T536" i="2"/>
  <c r="Q536" i="2"/>
  <c r="R536" i="2" s="1"/>
  <c r="O536" i="2"/>
  <c r="P536" i="2" s="1"/>
  <c r="J536" i="2"/>
  <c r="Y535" i="2"/>
  <c r="X535" i="2"/>
  <c r="V535" i="2"/>
  <c r="T535" i="2"/>
  <c r="Q535" i="2"/>
  <c r="R535" i="2" s="1"/>
  <c r="O535" i="2"/>
  <c r="P535" i="2" s="1"/>
  <c r="J535" i="2"/>
  <c r="Y534" i="2"/>
  <c r="Z534" i="2" s="1"/>
  <c r="X534" i="2"/>
  <c r="V534" i="2"/>
  <c r="T534" i="2"/>
  <c r="Q534" i="2"/>
  <c r="R534" i="2" s="1"/>
  <c r="O534" i="2"/>
  <c r="P534" i="2" s="1"/>
  <c r="J534" i="2"/>
  <c r="Y533" i="2"/>
  <c r="X533" i="2"/>
  <c r="V533" i="2"/>
  <c r="T533" i="2"/>
  <c r="Q533" i="2"/>
  <c r="R533" i="2" s="1"/>
  <c r="O533" i="2"/>
  <c r="P533" i="2" s="1"/>
  <c r="J533" i="2"/>
  <c r="Y532" i="2"/>
  <c r="X532" i="2"/>
  <c r="V532" i="2"/>
  <c r="T532" i="2"/>
  <c r="Q532" i="2"/>
  <c r="R532" i="2" s="1"/>
  <c r="O532" i="2"/>
  <c r="P532" i="2" s="1"/>
  <c r="J532" i="2"/>
  <c r="Y531" i="2"/>
  <c r="Z531" i="2" s="1"/>
  <c r="X531" i="2"/>
  <c r="V531" i="2"/>
  <c r="T531" i="2"/>
  <c r="Q531" i="2"/>
  <c r="R531" i="2" s="1"/>
  <c r="O531" i="2"/>
  <c r="P531" i="2" s="1"/>
  <c r="J531" i="2"/>
  <c r="Y530" i="2"/>
  <c r="X530" i="2"/>
  <c r="V530" i="2"/>
  <c r="T530" i="2"/>
  <c r="Q530" i="2"/>
  <c r="R530" i="2" s="1"/>
  <c r="O530" i="2"/>
  <c r="P530" i="2" s="1"/>
  <c r="J530" i="2"/>
  <c r="Y529" i="2"/>
  <c r="X529" i="2"/>
  <c r="V529" i="2"/>
  <c r="T529" i="2"/>
  <c r="Q529" i="2"/>
  <c r="R529" i="2" s="1"/>
  <c r="O529" i="2"/>
  <c r="P529" i="2" s="1"/>
  <c r="J529" i="2"/>
  <c r="Y528" i="2"/>
  <c r="Z528" i="2" s="1"/>
  <c r="X528" i="2"/>
  <c r="V528" i="2"/>
  <c r="T528" i="2"/>
  <c r="Q528" i="2"/>
  <c r="R528" i="2" s="1"/>
  <c r="O528" i="2"/>
  <c r="P528" i="2" s="1"/>
  <c r="J528" i="2"/>
  <c r="Y527" i="2"/>
  <c r="X527" i="2"/>
  <c r="V527" i="2"/>
  <c r="T527" i="2"/>
  <c r="Q527" i="2"/>
  <c r="R527" i="2" s="1"/>
  <c r="O527" i="2"/>
  <c r="P527" i="2" s="1"/>
  <c r="J527" i="2"/>
  <c r="Y526" i="2"/>
  <c r="X526" i="2"/>
  <c r="V526" i="2"/>
  <c r="T526" i="2"/>
  <c r="Q526" i="2"/>
  <c r="R526" i="2" s="1"/>
  <c r="O526" i="2"/>
  <c r="P526" i="2" s="1"/>
  <c r="J526" i="2"/>
  <c r="Y525" i="2"/>
  <c r="Z525" i="2" s="1"/>
  <c r="X525" i="2"/>
  <c r="V525" i="2"/>
  <c r="T525" i="2"/>
  <c r="Q525" i="2"/>
  <c r="R525" i="2" s="1"/>
  <c r="O525" i="2"/>
  <c r="P525" i="2" s="1"/>
  <c r="J525" i="2"/>
  <c r="Y524" i="2"/>
  <c r="X524" i="2"/>
  <c r="V524" i="2"/>
  <c r="T524" i="2"/>
  <c r="Q524" i="2"/>
  <c r="R524" i="2" s="1"/>
  <c r="O524" i="2"/>
  <c r="P524" i="2" s="1"/>
  <c r="J524" i="2"/>
  <c r="Y523" i="2"/>
  <c r="X523" i="2"/>
  <c r="V523" i="2"/>
  <c r="T523" i="2"/>
  <c r="Q523" i="2"/>
  <c r="R523" i="2" s="1"/>
  <c r="O523" i="2"/>
  <c r="P523" i="2" s="1"/>
  <c r="J523" i="2"/>
  <c r="Y522" i="2"/>
  <c r="Z522" i="2" s="1"/>
  <c r="X522" i="2"/>
  <c r="V522" i="2"/>
  <c r="T522" i="2"/>
  <c r="Q522" i="2"/>
  <c r="R522" i="2" s="1"/>
  <c r="O522" i="2"/>
  <c r="P522" i="2" s="1"/>
  <c r="J522" i="2"/>
  <c r="Y521" i="2"/>
  <c r="X521" i="2"/>
  <c r="V521" i="2"/>
  <c r="T521" i="2"/>
  <c r="Q521" i="2"/>
  <c r="R521" i="2" s="1"/>
  <c r="O521" i="2"/>
  <c r="P521" i="2" s="1"/>
  <c r="J521" i="2"/>
  <c r="Y520" i="2"/>
  <c r="X520" i="2"/>
  <c r="V520" i="2"/>
  <c r="T520" i="2"/>
  <c r="Q520" i="2"/>
  <c r="R520" i="2" s="1"/>
  <c r="O520" i="2"/>
  <c r="P520" i="2" s="1"/>
  <c r="J520" i="2"/>
  <c r="Y519" i="2"/>
  <c r="Z519" i="2" s="1"/>
  <c r="X519" i="2"/>
  <c r="V519" i="2"/>
  <c r="T519" i="2"/>
  <c r="Q519" i="2"/>
  <c r="R519" i="2" s="1"/>
  <c r="O519" i="2"/>
  <c r="P519" i="2" s="1"/>
  <c r="J519" i="2"/>
  <c r="Y518" i="2"/>
  <c r="X518" i="2"/>
  <c r="V518" i="2"/>
  <c r="T518" i="2"/>
  <c r="Q518" i="2"/>
  <c r="R518" i="2" s="1"/>
  <c r="O518" i="2"/>
  <c r="P518" i="2" s="1"/>
  <c r="J518" i="2"/>
  <c r="Y517" i="2"/>
  <c r="X517" i="2"/>
  <c r="V517" i="2"/>
  <c r="T517" i="2"/>
  <c r="Q517" i="2"/>
  <c r="R517" i="2" s="1"/>
  <c r="O517" i="2"/>
  <c r="P517" i="2" s="1"/>
  <c r="J517" i="2"/>
  <c r="Y516" i="2"/>
  <c r="Z516" i="2" s="1"/>
  <c r="X516" i="2"/>
  <c r="V516" i="2"/>
  <c r="T516" i="2"/>
  <c r="Q516" i="2"/>
  <c r="R516" i="2" s="1"/>
  <c r="O516" i="2"/>
  <c r="P516" i="2" s="1"/>
  <c r="J516" i="2"/>
  <c r="Y515" i="2"/>
  <c r="X515" i="2"/>
  <c r="V515" i="2"/>
  <c r="T515" i="2"/>
  <c r="Q515" i="2"/>
  <c r="R515" i="2" s="1"/>
  <c r="O515" i="2"/>
  <c r="P515" i="2" s="1"/>
  <c r="J515" i="2"/>
  <c r="Y514" i="2"/>
  <c r="X514" i="2"/>
  <c r="V514" i="2"/>
  <c r="T514" i="2"/>
  <c r="Q514" i="2"/>
  <c r="R514" i="2" s="1"/>
  <c r="O514" i="2"/>
  <c r="P514" i="2" s="1"/>
  <c r="J514" i="2"/>
  <c r="Y513" i="2"/>
  <c r="Z513" i="2" s="1"/>
  <c r="X513" i="2"/>
  <c r="V513" i="2"/>
  <c r="T513" i="2"/>
  <c r="Q513" i="2"/>
  <c r="R513" i="2" s="1"/>
  <c r="O513" i="2"/>
  <c r="P513" i="2" s="1"/>
  <c r="J513" i="2"/>
  <c r="Y512" i="2"/>
  <c r="X512" i="2"/>
  <c r="V512" i="2"/>
  <c r="T512" i="2"/>
  <c r="Q512" i="2"/>
  <c r="R512" i="2" s="1"/>
  <c r="O512" i="2"/>
  <c r="P512" i="2" s="1"/>
  <c r="J512" i="2"/>
  <c r="Y511" i="2"/>
  <c r="X511" i="2"/>
  <c r="V511" i="2"/>
  <c r="T511" i="2"/>
  <c r="Q511" i="2"/>
  <c r="R511" i="2" s="1"/>
  <c r="O511" i="2"/>
  <c r="P511" i="2" s="1"/>
  <c r="J511" i="2"/>
  <c r="Y510" i="2"/>
  <c r="Z510" i="2" s="1"/>
  <c r="X510" i="2"/>
  <c r="V510" i="2"/>
  <c r="T510" i="2"/>
  <c r="Q510" i="2"/>
  <c r="R510" i="2" s="1"/>
  <c r="O510" i="2"/>
  <c r="P510" i="2" s="1"/>
  <c r="J510" i="2"/>
  <c r="Y509" i="2"/>
  <c r="X509" i="2"/>
  <c r="V509" i="2"/>
  <c r="T509" i="2"/>
  <c r="Q509" i="2"/>
  <c r="R509" i="2" s="1"/>
  <c r="O509" i="2"/>
  <c r="P509" i="2" s="1"/>
  <c r="J509" i="2"/>
  <c r="Y508" i="2"/>
  <c r="X508" i="2"/>
  <c r="V508" i="2"/>
  <c r="T508" i="2"/>
  <c r="Q508" i="2"/>
  <c r="R508" i="2" s="1"/>
  <c r="O508" i="2"/>
  <c r="P508" i="2" s="1"/>
  <c r="J508" i="2"/>
  <c r="Y507" i="2"/>
  <c r="Z507" i="2" s="1"/>
  <c r="X507" i="2"/>
  <c r="V507" i="2"/>
  <c r="T507" i="2"/>
  <c r="Q507" i="2"/>
  <c r="R507" i="2" s="1"/>
  <c r="O507" i="2"/>
  <c r="P507" i="2" s="1"/>
  <c r="J507" i="2"/>
  <c r="Y506" i="2"/>
  <c r="X506" i="2"/>
  <c r="V506" i="2"/>
  <c r="T506" i="2"/>
  <c r="Q506" i="2"/>
  <c r="R506" i="2" s="1"/>
  <c r="O506" i="2"/>
  <c r="P506" i="2" s="1"/>
  <c r="J506" i="2"/>
  <c r="Y505" i="2"/>
  <c r="X505" i="2"/>
  <c r="V505" i="2"/>
  <c r="T505" i="2"/>
  <c r="Q505" i="2"/>
  <c r="R505" i="2" s="1"/>
  <c r="O505" i="2"/>
  <c r="P505" i="2" s="1"/>
  <c r="J505" i="2"/>
  <c r="Y504" i="2"/>
  <c r="Z504" i="2" s="1"/>
  <c r="X504" i="2"/>
  <c r="V504" i="2"/>
  <c r="T504" i="2"/>
  <c r="Q504" i="2"/>
  <c r="R504" i="2" s="1"/>
  <c r="O504" i="2"/>
  <c r="P504" i="2" s="1"/>
  <c r="J504" i="2"/>
  <c r="Y503" i="2"/>
  <c r="X503" i="2"/>
  <c r="V503" i="2"/>
  <c r="T503" i="2"/>
  <c r="Q503" i="2"/>
  <c r="R503" i="2" s="1"/>
  <c r="O503" i="2"/>
  <c r="P503" i="2" s="1"/>
  <c r="J503" i="2"/>
  <c r="Y502" i="2"/>
  <c r="X502" i="2"/>
  <c r="V502" i="2"/>
  <c r="T502" i="2"/>
  <c r="Q502" i="2"/>
  <c r="R502" i="2" s="1"/>
  <c r="O502" i="2"/>
  <c r="P502" i="2" s="1"/>
  <c r="J502" i="2"/>
  <c r="Y501" i="2"/>
  <c r="Z501" i="2" s="1"/>
  <c r="X501" i="2"/>
  <c r="V501" i="2"/>
  <c r="T501" i="2"/>
  <c r="Q501" i="2"/>
  <c r="R501" i="2" s="1"/>
  <c r="O501" i="2"/>
  <c r="P501" i="2" s="1"/>
  <c r="J501" i="2"/>
  <c r="Y500" i="2"/>
  <c r="X500" i="2"/>
  <c r="V500" i="2"/>
  <c r="T500" i="2"/>
  <c r="Q500" i="2"/>
  <c r="R500" i="2" s="1"/>
  <c r="O500" i="2"/>
  <c r="P500" i="2" s="1"/>
  <c r="J500" i="2"/>
  <c r="Y499" i="2"/>
  <c r="X499" i="2"/>
  <c r="V499" i="2"/>
  <c r="T499" i="2"/>
  <c r="Q499" i="2"/>
  <c r="R499" i="2" s="1"/>
  <c r="O499" i="2"/>
  <c r="P499" i="2" s="1"/>
  <c r="J499" i="2"/>
  <c r="Y498" i="2"/>
  <c r="Z498" i="2" s="1"/>
  <c r="X498" i="2"/>
  <c r="V498" i="2"/>
  <c r="T498" i="2"/>
  <c r="Q498" i="2"/>
  <c r="R498" i="2" s="1"/>
  <c r="O498" i="2"/>
  <c r="P498" i="2" s="1"/>
  <c r="J498" i="2"/>
  <c r="Y497" i="2"/>
  <c r="X497" i="2"/>
  <c r="V497" i="2"/>
  <c r="T497" i="2"/>
  <c r="Q497" i="2"/>
  <c r="R497" i="2" s="1"/>
  <c r="O497" i="2"/>
  <c r="P497" i="2" s="1"/>
  <c r="J497" i="2"/>
  <c r="Y496" i="2"/>
  <c r="X496" i="2"/>
  <c r="V496" i="2"/>
  <c r="T496" i="2"/>
  <c r="Q496" i="2"/>
  <c r="R496" i="2" s="1"/>
  <c r="O496" i="2"/>
  <c r="P496" i="2" s="1"/>
  <c r="J496" i="2"/>
  <c r="Y495" i="2"/>
  <c r="Z495" i="2" s="1"/>
  <c r="X495" i="2"/>
  <c r="V495" i="2"/>
  <c r="T495" i="2"/>
  <c r="Q495" i="2"/>
  <c r="R495" i="2" s="1"/>
  <c r="O495" i="2"/>
  <c r="P495" i="2" s="1"/>
  <c r="J495" i="2"/>
  <c r="Y494" i="2"/>
  <c r="X494" i="2"/>
  <c r="V494" i="2"/>
  <c r="T494" i="2"/>
  <c r="Q494" i="2"/>
  <c r="R494" i="2" s="1"/>
  <c r="O494" i="2"/>
  <c r="P494" i="2" s="1"/>
  <c r="J494" i="2"/>
  <c r="Y493" i="2"/>
  <c r="X493" i="2"/>
  <c r="V493" i="2"/>
  <c r="T493" i="2"/>
  <c r="Q493" i="2"/>
  <c r="R493" i="2" s="1"/>
  <c r="O493" i="2"/>
  <c r="P493" i="2" s="1"/>
  <c r="J493" i="2"/>
  <c r="Y492" i="2"/>
  <c r="Z492" i="2" s="1"/>
  <c r="X492" i="2"/>
  <c r="V492" i="2"/>
  <c r="T492" i="2"/>
  <c r="Q492" i="2"/>
  <c r="R492" i="2" s="1"/>
  <c r="O492" i="2"/>
  <c r="P492" i="2" s="1"/>
  <c r="J492" i="2"/>
  <c r="Y491" i="2"/>
  <c r="X491" i="2"/>
  <c r="V491" i="2"/>
  <c r="T491" i="2"/>
  <c r="Q491" i="2"/>
  <c r="R491" i="2" s="1"/>
  <c r="O491" i="2"/>
  <c r="P491" i="2" s="1"/>
  <c r="J491" i="2"/>
  <c r="Y490" i="2"/>
  <c r="X490" i="2"/>
  <c r="V490" i="2"/>
  <c r="T490" i="2"/>
  <c r="Q490" i="2"/>
  <c r="R490" i="2" s="1"/>
  <c r="O490" i="2"/>
  <c r="P490" i="2" s="1"/>
  <c r="J490" i="2"/>
  <c r="Y489" i="2"/>
  <c r="Z489" i="2" s="1"/>
  <c r="X489" i="2"/>
  <c r="V489" i="2"/>
  <c r="T489" i="2"/>
  <c r="Q489" i="2"/>
  <c r="R489" i="2" s="1"/>
  <c r="O489" i="2"/>
  <c r="P489" i="2" s="1"/>
  <c r="J489" i="2"/>
  <c r="Y488" i="2"/>
  <c r="X488" i="2"/>
  <c r="V488" i="2"/>
  <c r="T488" i="2"/>
  <c r="Q488" i="2"/>
  <c r="R488" i="2" s="1"/>
  <c r="O488" i="2"/>
  <c r="P488" i="2" s="1"/>
  <c r="J488" i="2"/>
  <c r="Y487" i="2"/>
  <c r="X487" i="2"/>
  <c r="V487" i="2"/>
  <c r="T487" i="2"/>
  <c r="Q487" i="2"/>
  <c r="R487" i="2" s="1"/>
  <c r="O487" i="2"/>
  <c r="P487" i="2" s="1"/>
  <c r="J487" i="2"/>
  <c r="Y486" i="2"/>
  <c r="Z486" i="2" s="1"/>
  <c r="X486" i="2"/>
  <c r="V486" i="2"/>
  <c r="T486" i="2"/>
  <c r="Q486" i="2"/>
  <c r="R486" i="2" s="1"/>
  <c r="O486" i="2"/>
  <c r="P486" i="2" s="1"/>
  <c r="J486" i="2"/>
  <c r="Y485" i="2"/>
  <c r="X485" i="2"/>
  <c r="V485" i="2"/>
  <c r="T485" i="2"/>
  <c r="Q485" i="2"/>
  <c r="R485" i="2" s="1"/>
  <c r="O485" i="2"/>
  <c r="P485" i="2" s="1"/>
  <c r="J485" i="2"/>
  <c r="Y484" i="2"/>
  <c r="X484" i="2"/>
  <c r="V484" i="2"/>
  <c r="T484" i="2"/>
  <c r="Q484" i="2"/>
  <c r="R484" i="2" s="1"/>
  <c r="O484" i="2"/>
  <c r="P484" i="2" s="1"/>
  <c r="J484" i="2"/>
  <c r="Y483" i="2"/>
  <c r="Z483" i="2" s="1"/>
  <c r="X483" i="2"/>
  <c r="V483" i="2"/>
  <c r="T483" i="2"/>
  <c r="Q483" i="2"/>
  <c r="R483" i="2" s="1"/>
  <c r="O483" i="2"/>
  <c r="P483" i="2" s="1"/>
  <c r="J483" i="2"/>
  <c r="Y482" i="2"/>
  <c r="X482" i="2"/>
  <c r="V482" i="2"/>
  <c r="T482" i="2"/>
  <c r="Q482" i="2"/>
  <c r="R482" i="2" s="1"/>
  <c r="O482" i="2"/>
  <c r="P482" i="2" s="1"/>
  <c r="J482" i="2"/>
  <c r="Y481" i="2"/>
  <c r="X481" i="2"/>
  <c r="V481" i="2"/>
  <c r="T481" i="2"/>
  <c r="Q481" i="2"/>
  <c r="R481" i="2" s="1"/>
  <c r="O481" i="2"/>
  <c r="P481" i="2" s="1"/>
  <c r="J481" i="2"/>
  <c r="Y480" i="2"/>
  <c r="Z480" i="2" s="1"/>
  <c r="X480" i="2"/>
  <c r="V480" i="2"/>
  <c r="T480" i="2"/>
  <c r="Q480" i="2"/>
  <c r="R480" i="2" s="1"/>
  <c r="O480" i="2"/>
  <c r="P480" i="2" s="1"/>
  <c r="J480" i="2"/>
  <c r="Y479" i="2"/>
  <c r="X479" i="2"/>
  <c r="V479" i="2"/>
  <c r="T479" i="2"/>
  <c r="Q479" i="2"/>
  <c r="R479" i="2" s="1"/>
  <c r="O479" i="2"/>
  <c r="P479" i="2" s="1"/>
  <c r="J479" i="2"/>
  <c r="Y478" i="2"/>
  <c r="X478" i="2"/>
  <c r="V478" i="2"/>
  <c r="T478" i="2"/>
  <c r="Q478" i="2"/>
  <c r="R478" i="2" s="1"/>
  <c r="O478" i="2"/>
  <c r="P478" i="2" s="1"/>
  <c r="J478" i="2"/>
  <c r="Y477" i="2"/>
  <c r="Z477" i="2" s="1"/>
  <c r="X477" i="2"/>
  <c r="V477" i="2"/>
  <c r="T477" i="2"/>
  <c r="Q477" i="2"/>
  <c r="R477" i="2" s="1"/>
  <c r="O477" i="2"/>
  <c r="P477" i="2" s="1"/>
  <c r="J477" i="2"/>
  <c r="Y476" i="2"/>
  <c r="X476" i="2"/>
  <c r="V476" i="2"/>
  <c r="T476" i="2"/>
  <c r="Q476" i="2"/>
  <c r="R476" i="2" s="1"/>
  <c r="O476" i="2"/>
  <c r="P476" i="2" s="1"/>
  <c r="J476" i="2"/>
  <c r="Y475" i="2"/>
  <c r="X475" i="2"/>
  <c r="V475" i="2"/>
  <c r="T475" i="2"/>
  <c r="Q475" i="2"/>
  <c r="R475" i="2" s="1"/>
  <c r="O475" i="2"/>
  <c r="P475" i="2" s="1"/>
  <c r="J475" i="2"/>
  <c r="Y474" i="2"/>
  <c r="Z474" i="2" s="1"/>
  <c r="X474" i="2"/>
  <c r="V474" i="2"/>
  <c r="T474" i="2"/>
  <c r="Q474" i="2"/>
  <c r="R474" i="2" s="1"/>
  <c r="O474" i="2"/>
  <c r="P474" i="2" s="1"/>
  <c r="J474" i="2"/>
  <c r="Y473" i="2"/>
  <c r="X473" i="2"/>
  <c r="V473" i="2"/>
  <c r="T473" i="2"/>
  <c r="Q473" i="2"/>
  <c r="R473" i="2" s="1"/>
  <c r="O473" i="2"/>
  <c r="P473" i="2" s="1"/>
  <c r="J473" i="2"/>
  <c r="Y472" i="2"/>
  <c r="X472" i="2"/>
  <c r="V472" i="2"/>
  <c r="T472" i="2"/>
  <c r="Q472" i="2"/>
  <c r="R472" i="2" s="1"/>
  <c r="O472" i="2"/>
  <c r="P472" i="2" s="1"/>
  <c r="J472" i="2"/>
  <c r="Y471" i="2"/>
  <c r="Z471" i="2" s="1"/>
  <c r="X471" i="2"/>
  <c r="V471" i="2"/>
  <c r="T471" i="2"/>
  <c r="Q471" i="2"/>
  <c r="R471" i="2" s="1"/>
  <c r="O471" i="2"/>
  <c r="P471" i="2" s="1"/>
  <c r="J471" i="2"/>
  <c r="Y470" i="2"/>
  <c r="X470" i="2"/>
  <c r="V470" i="2"/>
  <c r="T470" i="2"/>
  <c r="Q470" i="2"/>
  <c r="R470" i="2" s="1"/>
  <c r="O470" i="2"/>
  <c r="P470" i="2" s="1"/>
  <c r="J470" i="2"/>
  <c r="Y469" i="2"/>
  <c r="X469" i="2"/>
  <c r="V469" i="2"/>
  <c r="T469" i="2"/>
  <c r="Q469" i="2"/>
  <c r="R469" i="2" s="1"/>
  <c r="O469" i="2"/>
  <c r="P469" i="2" s="1"/>
  <c r="J469" i="2"/>
  <c r="Y468" i="2"/>
  <c r="Z468" i="2" s="1"/>
  <c r="X468" i="2"/>
  <c r="V468" i="2"/>
  <c r="T468" i="2"/>
  <c r="Q468" i="2"/>
  <c r="R468" i="2" s="1"/>
  <c r="O468" i="2"/>
  <c r="P468" i="2" s="1"/>
  <c r="J468" i="2"/>
  <c r="Y467" i="2"/>
  <c r="X467" i="2"/>
  <c r="V467" i="2"/>
  <c r="T467" i="2"/>
  <c r="Q467" i="2"/>
  <c r="R467" i="2" s="1"/>
  <c r="O467" i="2"/>
  <c r="P467" i="2" s="1"/>
  <c r="J467" i="2"/>
  <c r="Y466" i="2"/>
  <c r="X466" i="2"/>
  <c r="V466" i="2"/>
  <c r="T466" i="2"/>
  <c r="Q466" i="2"/>
  <c r="R466" i="2" s="1"/>
  <c r="O466" i="2"/>
  <c r="P466" i="2" s="1"/>
  <c r="J466" i="2"/>
  <c r="Y465" i="2"/>
  <c r="Z465" i="2" s="1"/>
  <c r="X465" i="2"/>
  <c r="V465" i="2"/>
  <c r="T465" i="2"/>
  <c r="Q465" i="2"/>
  <c r="R465" i="2" s="1"/>
  <c r="O465" i="2"/>
  <c r="P465" i="2" s="1"/>
  <c r="J465" i="2"/>
  <c r="Y464" i="2"/>
  <c r="X464" i="2"/>
  <c r="V464" i="2"/>
  <c r="T464" i="2"/>
  <c r="Q464" i="2"/>
  <c r="R464" i="2" s="1"/>
  <c r="O464" i="2"/>
  <c r="P464" i="2" s="1"/>
  <c r="J464" i="2"/>
  <c r="Y463" i="2"/>
  <c r="X463" i="2"/>
  <c r="V463" i="2"/>
  <c r="T463" i="2"/>
  <c r="Q463" i="2"/>
  <c r="R463" i="2" s="1"/>
  <c r="O463" i="2"/>
  <c r="P463" i="2" s="1"/>
  <c r="J463" i="2"/>
  <c r="Y462" i="2"/>
  <c r="Z462" i="2" s="1"/>
  <c r="X462" i="2"/>
  <c r="V462" i="2"/>
  <c r="T462" i="2"/>
  <c r="Q462" i="2"/>
  <c r="R462" i="2" s="1"/>
  <c r="O462" i="2"/>
  <c r="P462" i="2" s="1"/>
  <c r="J462" i="2"/>
  <c r="Y461" i="2"/>
  <c r="X461" i="2"/>
  <c r="V461" i="2"/>
  <c r="T461" i="2"/>
  <c r="Q461" i="2"/>
  <c r="R461" i="2" s="1"/>
  <c r="O461" i="2"/>
  <c r="P461" i="2" s="1"/>
  <c r="J461" i="2"/>
  <c r="Y460" i="2"/>
  <c r="X460" i="2"/>
  <c r="V460" i="2"/>
  <c r="T460" i="2"/>
  <c r="Q460" i="2"/>
  <c r="R460" i="2" s="1"/>
  <c r="O460" i="2"/>
  <c r="P460" i="2" s="1"/>
  <c r="J460" i="2"/>
  <c r="Y459" i="2"/>
  <c r="Z459" i="2" s="1"/>
  <c r="X459" i="2"/>
  <c r="V459" i="2"/>
  <c r="T459" i="2"/>
  <c r="Q459" i="2"/>
  <c r="R459" i="2" s="1"/>
  <c r="O459" i="2"/>
  <c r="P459" i="2" s="1"/>
  <c r="J459" i="2"/>
  <c r="Y458" i="2"/>
  <c r="X458" i="2"/>
  <c r="V458" i="2"/>
  <c r="T458" i="2"/>
  <c r="Q458" i="2"/>
  <c r="R458" i="2" s="1"/>
  <c r="O458" i="2"/>
  <c r="P458" i="2" s="1"/>
  <c r="J458" i="2"/>
  <c r="Y457" i="2"/>
  <c r="X457" i="2"/>
  <c r="V457" i="2"/>
  <c r="T457" i="2"/>
  <c r="Q457" i="2"/>
  <c r="R457" i="2" s="1"/>
  <c r="O457" i="2"/>
  <c r="P457" i="2" s="1"/>
  <c r="J457" i="2"/>
  <c r="Y456" i="2"/>
  <c r="Z456" i="2" s="1"/>
  <c r="X456" i="2"/>
  <c r="V456" i="2"/>
  <c r="T456" i="2"/>
  <c r="Q456" i="2"/>
  <c r="R456" i="2" s="1"/>
  <c r="O456" i="2"/>
  <c r="P456" i="2" s="1"/>
  <c r="J456" i="2"/>
  <c r="Y455" i="2"/>
  <c r="X455" i="2"/>
  <c r="V455" i="2"/>
  <c r="T455" i="2"/>
  <c r="Q455" i="2"/>
  <c r="R455" i="2" s="1"/>
  <c r="O455" i="2"/>
  <c r="P455" i="2" s="1"/>
  <c r="J455" i="2"/>
  <c r="Y454" i="2"/>
  <c r="X454" i="2"/>
  <c r="V454" i="2"/>
  <c r="T454" i="2"/>
  <c r="Q454" i="2"/>
  <c r="R454" i="2" s="1"/>
  <c r="O454" i="2"/>
  <c r="P454" i="2" s="1"/>
  <c r="J454" i="2"/>
  <c r="Y453" i="2"/>
  <c r="Z453" i="2" s="1"/>
  <c r="X453" i="2"/>
  <c r="V453" i="2"/>
  <c r="T453" i="2"/>
  <c r="Q453" i="2"/>
  <c r="R453" i="2" s="1"/>
  <c r="O453" i="2"/>
  <c r="P453" i="2" s="1"/>
  <c r="J453" i="2"/>
  <c r="Y452" i="2"/>
  <c r="X452" i="2"/>
  <c r="V452" i="2"/>
  <c r="T452" i="2"/>
  <c r="Q452" i="2"/>
  <c r="R452" i="2" s="1"/>
  <c r="O452" i="2"/>
  <c r="P452" i="2" s="1"/>
  <c r="J452" i="2"/>
  <c r="Y451" i="2"/>
  <c r="X451" i="2"/>
  <c r="V451" i="2"/>
  <c r="T451" i="2"/>
  <c r="Q451" i="2"/>
  <c r="R451" i="2" s="1"/>
  <c r="O451" i="2"/>
  <c r="P451" i="2" s="1"/>
  <c r="J451" i="2"/>
  <c r="Y450" i="2"/>
  <c r="Z450" i="2" s="1"/>
  <c r="X450" i="2"/>
  <c r="V450" i="2"/>
  <c r="T450" i="2"/>
  <c r="Q450" i="2"/>
  <c r="R450" i="2" s="1"/>
  <c r="O450" i="2"/>
  <c r="P450" i="2" s="1"/>
  <c r="J450" i="2"/>
  <c r="Y449" i="2"/>
  <c r="X449" i="2"/>
  <c r="V449" i="2"/>
  <c r="T449" i="2"/>
  <c r="Q449" i="2"/>
  <c r="R449" i="2" s="1"/>
  <c r="O449" i="2"/>
  <c r="P449" i="2" s="1"/>
  <c r="J449" i="2"/>
  <c r="Y448" i="2"/>
  <c r="Z448" i="2" s="1"/>
  <c r="X448" i="2"/>
  <c r="V448" i="2"/>
  <c r="T448" i="2"/>
  <c r="Q448" i="2"/>
  <c r="R448" i="2" s="1"/>
  <c r="O448" i="2"/>
  <c r="P448" i="2" s="1"/>
  <c r="J448" i="2"/>
  <c r="Y447" i="2"/>
  <c r="X447" i="2"/>
  <c r="V447" i="2"/>
  <c r="T447" i="2"/>
  <c r="Q447" i="2"/>
  <c r="R447" i="2" s="1"/>
  <c r="O447" i="2"/>
  <c r="P447" i="2" s="1"/>
  <c r="J447" i="2"/>
  <c r="Y446" i="2"/>
  <c r="X446" i="2"/>
  <c r="V446" i="2"/>
  <c r="T446" i="2"/>
  <c r="Q446" i="2"/>
  <c r="R446" i="2" s="1"/>
  <c r="O446" i="2"/>
  <c r="P446" i="2" s="1"/>
  <c r="J446" i="2"/>
  <c r="Y445" i="2"/>
  <c r="Z445" i="2" s="1"/>
  <c r="X445" i="2"/>
  <c r="V445" i="2"/>
  <c r="T445" i="2"/>
  <c r="Q445" i="2"/>
  <c r="R445" i="2" s="1"/>
  <c r="O445" i="2"/>
  <c r="P445" i="2" s="1"/>
  <c r="J445" i="2"/>
  <c r="Y444" i="2"/>
  <c r="X444" i="2"/>
  <c r="V444" i="2"/>
  <c r="T444" i="2"/>
  <c r="Q444" i="2"/>
  <c r="R444" i="2" s="1"/>
  <c r="O444" i="2"/>
  <c r="P444" i="2" s="1"/>
  <c r="J444" i="2"/>
  <c r="Y443" i="2"/>
  <c r="X443" i="2"/>
  <c r="V443" i="2"/>
  <c r="T443" i="2"/>
  <c r="Q443" i="2"/>
  <c r="R443" i="2" s="1"/>
  <c r="O443" i="2"/>
  <c r="P443" i="2" s="1"/>
  <c r="J443" i="2"/>
  <c r="Y442" i="2"/>
  <c r="Z442" i="2" s="1"/>
  <c r="X442" i="2"/>
  <c r="V442" i="2"/>
  <c r="T442" i="2"/>
  <c r="Q442" i="2"/>
  <c r="R442" i="2" s="1"/>
  <c r="O442" i="2"/>
  <c r="P442" i="2" s="1"/>
  <c r="J442" i="2"/>
  <c r="Y441" i="2"/>
  <c r="X441" i="2"/>
  <c r="V441" i="2"/>
  <c r="T441" i="2"/>
  <c r="Q441" i="2"/>
  <c r="R441" i="2" s="1"/>
  <c r="O441" i="2"/>
  <c r="P441" i="2" s="1"/>
  <c r="J441" i="2"/>
  <c r="Y440" i="2"/>
  <c r="Z440" i="2" s="1"/>
  <c r="X440" i="2"/>
  <c r="V440" i="2"/>
  <c r="T440" i="2"/>
  <c r="Q440" i="2"/>
  <c r="R440" i="2" s="1"/>
  <c r="O440" i="2"/>
  <c r="P440" i="2" s="1"/>
  <c r="J440" i="2"/>
  <c r="Y439" i="2"/>
  <c r="X439" i="2"/>
  <c r="V439" i="2"/>
  <c r="T439" i="2"/>
  <c r="Q439" i="2"/>
  <c r="R439" i="2" s="1"/>
  <c r="O439" i="2"/>
  <c r="P439" i="2" s="1"/>
  <c r="J439" i="2"/>
  <c r="Y438" i="2"/>
  <c r="X438" i="2"/>
  <c r="V438" i="2"/>
  <c r="T438" i="2"/>
  <c r="Q438" i="2"/>
  <c r="R438" i="2" s="1"/>
  <c r="O438" i="2"/>
  <c r="P438" i="2" s="1"/>
  <c r="J438" i="2"/>
  <c r="Y437" i="2"/>
  <c r="Z437" i="2" s="1"/>
  <c r="X437" i="2"/>
  <c r="V437" i="2"/>
  <c r="T437" i="2"/>
  <c r="Q437" i="2"/>
  <c r="R437" i="2" s="1"/>
  <c r="O437" i="2"/>
  <c r="P437" i="2" s="1"/>
  <c r="J437" i="2"/>
  <c r="Y436" i="2"/>
  <c r="X436" i="2"/>
  <c r="V436" i="2"/>
  <c r="T436" i="2"/>
  <c r="Q436" i="2"/>
  <c r="R436" i="2" s="1"/>
  <c r="O436" i="2"/>
  <c r="P436" i="2" s="1"/>
  <c r="J436" i="2"/>
  <c r="Y435" i="2"/>
  <c r="X435" i="2"/>
  <c r="V435" i="2"/>
  <c r="T435" i="2"/>
  <c r="Q435" i="2"/>
  <c r="R435" i="2" s="1"/>
  <c r="O435" i="2"/>
  <c r="P435" i="2" s="1"/>
  <c r="J435" i="2"/>
  <c r="Y434" i="2"/>
  <c r="Z434" i="2" s="1"/>
  <c r="X434" i="2"/>
  <c r="V434" i="2"/>
  <c r="T434" i="2"/>
  <c r="Q434" i="2"/>
  <c r="R434" i="2" s="1"/>
  <c r="O434" i="2"/>
  <c r="P434" i="2" s="1"/>
  <c r="J434" i="2"/>
  <c r="Y433" i="2"/>
  <c r="X433" i="2"/>
  <c r="V433" i="2"/>
  <c r="T433" i="2"/>
  <c r="Q433" i="2"/>
  <c r="R433" i="2" s="1"/>
  <c r="O433" i="2"/>
  <c r="P433" i="2" s="1"/>
  <c r="J433" i="2"/>
  <c r="Y432" i="2"/>
  <c r="X432" i="2"/>
  <c r="V432" i="2"/>
  <c r="T432" i="2"/>
  <c r="Q432" i="2"/>
  <c r="R432" i="2" s="1"/>
  <c r="O432" i="2"/>
  <c r="P432" i="2" s="1"/>
  <c r="J432" i="2"/>
  <c r="Y431" i="2"/>
  <c r="Z431" i="2" s="1"/>
  <c r="X431" i="2"/>
  <c r="V431" i="2"/>
  <c r="T431" i="2"/>
  <c r="Q431" i="2"/>
  <c r="R431" i="2" s="1"/>
  <c r="O431" i="2"/>
  <c r="P431" i="2" s="1"/>
  <c r="J431" i="2"/>
  <c r="Y430" i="2"/>
  <c r="X430" i="2"/>
  <c r="V430" i="2"/>
  <c r="T430" i="2"/>
  <c r="Q430" i="2"/>
  <c r="R430" i="2" s="1"/>
  <c r="O430" i="2"/>
  <c r="P430" i="2" s="1"/>
  <c r="J430" i="2"/>
  <c r="Y429" i="2"/>
  <c r="X429" i="2"/>
  <c r="V429" i="2"/>
  <c r="T429" i="2"/>
  <c r="Q429" i="2"/>
  <c r="R429" i="2" s="1"/>
  <c r="O429" i="2"/>
  <c r="P429" i="2" s="1"/>
  <c r="J429" i="2"/>
  <c r="Y428" i="2"/>
  <c r="Z428" i="2" s="1"/>
  <c r="X428" i="2"/>
  <c r="V428" i="2"/>
  <c r="T428" i="2"/>
  <c r="Q428" i="2"/>
  <c r="R428" i="2" s="1"/>
  <c r="O428" i="2"/>
  <c r="P428" i="2" s="1"/>
  <c r="J428" i="2"/>
  <c r="Y427" i="2"/>
  <c r="X427" i="2"/>
  <c r="V427" i="2"/>
  <c r="T427" i="2"/>
  <c r="Q427" i="2"/>
  <c r="R427" i="2" s="1"/>
  <c r="O427" i="2"/>
  <c r="P427" i="2" s="1"/>
  <c r="J427" i="2"/>
  <c r="Y426" i="2"/>
  <c r="X426" i="2"/>
  <c r="V426" i="2"/>
  <c r="T426" i="2"/>
  <c r="Q426" i="2"/>
  <c r="R426" i="2" s="1"/>
  <c r="O426" i="2"/>
  <c r="P426" i="2" s="1"/>
  <c r="J426" i="2"/>
  <c r="Y425" i="2"/>
  <c r="Z425" i="2" s="1"/>
  <c r="X425" i="2"/>
  <c r="V425" i="2"/>
  <c r="T425" i="2"/>
  <c r="Q425" i="2"/>
  <c r="R425" i="2" s="1"/>
  <c r="O425" i="2"/>
  <c r="P425" i="2" s="1"/>
  <c r="J425" i="2"/>
  <c r="Y424" i="2"/>
  <c r="X424" i="2"/>
  <c r="V424" i="2"/>
  <c r="T424" i="2"/>
  <c r="Q424" i="2"/>
  <c r="R424" i="2" s="1"/>
  <c r="O424" i="2"/>
  <c r="P424" i="2" s="1"/>
  <c r="J424" i="2"/>
  <c r="Y423" i="2"/>
  <c r="X423" i="2"/>
  <c r="V423" i="2"/>
  <c r="T423" i="2"/>
  <c r="Q423" i="2"/>
  <c r="R423" i="2" s="1"/>
  <c r="O423" i="2"/>
  <c r="P423" i="2" s="1"/>
  <c r="J423" i="2"/>
  <c r="Y422" i="2"/>
  <c r="Z422" i="2" s="1"/>
  <c r="X422" i="2"/>
  <c r="V422" i="2"/>
  <c r="T422" i="2"/>
  <c r="Q422" i="2"/>
  <c r="R422" i="2" s="1"/>
  <c r="O422" i="2"/>
  <c r="P422" i="2" s="1"/>
  <c r="J422" i="2"/>
  <c r="Y421" i="2"/>
  <c r="X421" i="2"/>
  <c r="V421" i="2"/>
  <c r="T421" i="2"/>
  <c r="Q421" i="2"/>
  <c r="R421" i="2" s="1"/>
  <c r="O421" i="2"/>
  <c r="P421" i="2" s="1"/>
  <c r="J421" i="2"/>
  <c r="Y420" i="2"/>
  <c r="X420" i="2"/>
  <c r="V420" i="2"/>
  <c r="T420" i="2"/>
  <c r="Q420" i="2"/>
  <c r="R420" i="2" s="1"/>
  <c r="O420" i="2"/>
  <c r="P420" i="2" s="1"/>
  <c r="J420" i="2"/>
  <c r="Y419" i="2"/>
  <c r="Z419" i="2" s="1"/>
  <c r="X419" i="2"/>
  <c r="V419" i="2"/>
  <c r="T419" i="2"/>
  <c r="Q419" i="2"/>
  <c r="R419" i="2" s="1"/>
  <c r="O419" i="2"/>
  <c r="P419" i="2" s="1"/>
  <c r="J419" i="2"/>
  <c r="Y418" i="2"/>
  <c r="X418" i="2"/>
  <c r="V418" i="2"/>
  <c r="T418" i="2"/>
  <c r="Q418" i="2"/>
  <c r="R418" i="2" s="1"/>
  <c r="O418" i="2"/>
  <c r="P418" i="2" s="1"/>
  <c r="J418" i="2"/>
  <c r="Y417" i="2"/>
  <c r="X417" i="2"/>
  <c r="V417" i="2"/>
  <c r="T417" i="2"/>
  <c r="Q417" i="2"/>
  <c r="R417" i="2" s="1"/>
  <c r="O417" i="2"/>
  <c r="P417" i="2" s="1"/>
  <c r="J417" i="2"/>
  <c r="Y416" i="2"/>
  <c r="Z416" i="2" s="1"/>
  <c r="X416" i="2"/>
  <c r="V416" i="2"/>
  <c r="T416" i="2"/>
  <c r="Q416" i="2"/>
  <c r="R416" i="2" s="1"/>
  <c r="O416" i="2"/>
  <c r="P416" i="2" s="1"/>
  <c r="J416" i="2"/>
  <c r="Y415" i="2"/>
  <c r="X415" i="2"/>
  <c r="V415" i="2"/>
  <c r="T415" i="2"/>
  <c r="Q415" i="2"/>
  <c r="R415" i="2" s="1"/>
  <c r="O415" i="2"/>
  <c r="P415" i="2" s="1"/>
  <c r="J415" i="2"/>
  <c r="Y414" i="2"/>
  <c r="X414" i="2"/>
  <c r="V414" i="2"/>
  <c r="T414" i="2"/>
  <c r="Q414" i="2"/>
  <c r="R414" i="2" s="1"/>
  <c r="O414" i="2"/>
  <c r="P414" i="2" s="1"/>
  <c r="J414" i="2"/>
  <c r="Y413" i="2"/>
  <c r="Z413" i="2" s="1"/>
  <c r="X413" i="2"/>
  <c r="V413" i="2"/>
  <c r="T413" i="2"/>
  <c r="Q413" i="2"/>
  <c r="R413" i="2" s="1"/>
  <c r="O413" i="2"/>
  <c r="P413" i="2" s="1"/>
  <c r="J413" i="2"/>
  <c r="Y412" i="2"/>
  <c r="X412" i="2"/>
  <c r="V412" i="2"/>
  <c r="T412" i="2"/>
  <c r="Q412" i="2"/>
  <c r="R412" i="2" s="1"/>
  <c r="O412" i="2"/>
  <c r="P412" i="2" s="1"/>
  <c r="J412" i="2"/>
  <c r="Y411" i="2"/>
  <c r="X411" i="2"/>
  <c r="V411" i="2"/>
  <c r="T411" i="2"/>
  <c r="Q411" i="2"/>
  <c r="R411" i="2" s="1"/>
  <c r="O411" i="2"/>
  <c r="P411" i="2" s="1"/>
  <c r="J411" i="2"/>
  <c r="Y410" i="2"/>
  <c r="Z410" i="2" s="1"/>
  <c r="X410" i="2"/>
  <c r="V410" i="2"/>
  <c r="T410" i="2"/>
  <c r="Q410" i="2"/>
  <c r="R410" i="2" s="1"/>
  <c r="O410" i="2"/>
  <c r="P410" i="2" s="1"/>
  <c r="J410" i="2"/>
  <c r="Y409" i="2"/>
  <c r="X409" i="2"/>
  <c r="V409" i="2"/>
  <c r="T409" i="2"/>
  <c r="Q409" i="2"/>
  <c r="R409" i="2" s="1"/>
  <c r="O409" i="2"/>
  <c r="P409" i="2" s="1"/>
  <c r="J409" i="2"/>
  <c r="Y408" i="2"/>
  <c r="X408" i="2"/>
  <c r="V408" i="2"/>
  <c r="T408" i="2"/>
  <c r="Q408" i="2"/>
  <c r="R408" i="2" s="1"/>
  <c r="O408" i="2"/>
  <c r="P408" i="2" s="1"/>
  <c r="J408" i="2"/>
  <c r="Y407" i="2"/>
  <c r="Z407" i="2" s="1"/>
  <c r="X407" i="2"/>
  <c r="V407" i="2"/>
  <c r="T407" i="2"/>
  <c r="Q407" i="2"/>
  <c r="R407" i="2" s="1"/>
  <c r="O407" i="2"/>
  <c r="P407" i="2" s="1"/>
  <c r="J407" i="2"/>
  <c r="Y406" i="2"/>
  <c r="X406" i="2"/>
  <c r="V406" i="2"/>
  <c r="T406" i="2"/>
  <c r="Q406" i="2"/>
  <c r="R406" i="2" s="1"/>
  <c r="O406" i="2"/>
  <c r="P406" i="2" s="1"/>
  <c r="J406" i="2"/>
  <c r="Y405" i="2"/>
  <c r="X405" i="2"/>
  <c r="V405" i="2"/>
  <c r="T405" i="2"/>
  <c r="Q405" i="2"/>
  <c r="R405" i="2" s="1"/>
  <c r="O405" i="2"/>
  <c r="P405" i="2" s="1"/>
  <c r="J405" i="2"/>
  <c r="Y404" i="2"/>
  <c r="Z404" i="2" s="1"/>
  <c r="X404" i="2"/>
  <c r="V404" i="2"/>
  <c r="T404" i="2"/>
  <c r="Q404" i="2"/>
  <c r="R404" i="2" s="1"/>
  <c r="O404" i="2"/>
  <c r="P404" i="2" s="1"/>
  <c r="J404" i="2"/>
  <c r="Y403" i="2"/>
  <c r="X403" i="2"/>
  <c r="V403" i="2"/>
  <c r="T403" i="2"/>
  <c r="Q403" i="2"/>
  <c r="R403" i="2" s="1"/>
  <c r="O403" i="2"/>
  <c r="P403" i="2" s="1"/>
  <c r="J403" i="2"/>
  <c r="Y402" i="2"/>
  <c r="X402" i="2"/>
  <c r="V402" i="2"/>
  <c r="T402" i="2"/>
  <c r="Q402" i="2"/>
  <c r="R402" i="2" s="1"/>
  <c r="O402" i="2"/>
  <c r="P402" i="2" s="1"/>
  <c r="J402" i="2"/>
  <c r="Y401" i="2"/>
  <c r="Z401" i="2" s="1"/>
  <c r="X401" i="2"/>
  <c r="V401" i="2"/>
  <c r="T401" i="2"/>
  <c r="Q401" i="2"/>
  <c r="R401" i="2" s="1"/>
  <c r="O401" i="2"/>
  <c r="P401" i="2" s="1"/>
  <c r="J401" i="2"/>
  <c r="Y400" i="2"/>
  <c r="X400" i="2"/>
  <c r="V400" i="2"/>
  <c r="T400" i="2"/>
  <c r="Q400" i="2"/>
  <c r="R400" i="2" s="1"/>
  <c r="O400" i="2"/>
  <c r="P400" i="2" s="1"/>
  <c r="J400" i="2"/>
  <c r="Y399" i="2"/>
  <c r="X399" i="2"/>
  <c r="V399" i="2"/>
  <c r="T399" i="2"/>
  <c r="Q399" i="2"/>
  <c r="R399" i="2" s="1"/>
  <c r="O399" i="2"/>
  <c r="P399" i="2" s="1"/>
  <c r="J399" i="2"/>
  <c r="Y398" i="2"/>
  <c r="Z398" i="2" s="1"/>
  <c r="X398" i="2"/>
  <c r="V398" i="2"/>
  <c r="T398" i="2"/>
  <c r="Q398" i="2"/>
  <c r="R398" i="2" s="1"/>
  <c r="O398" i="2"/>
  <c r="P398" i="2" s="1"/>
  <c r="J398" i="2"/>
  <c r="Y397" i="2"/>
  <c r="X397" i="2"/>
  <c r="V397" i="2"/>
  <c r="T397" i="2"/>
  <c r="Q397" i="2"/>
  <c r="R397" i="2" s="1"/>
  <c r="O397" i="2"/>
  <c r="P397" i="2" s="1"/>
  <c r="J397" i="2"/>
  <c r="Y396" i="2"/>
  <c r="X396" i="2"/>
  <c r="V396" i="2"/>
  <c r="T396" i="2"/>
  <c r="Q396" i="2"/>
  <c r="R396" i="2" s="1"/>
  <c r="O396" i="2"/>
  <c r="P396" i="2" s="1"/>
  <c r="J396" i="2"/>
  <c r="Y395" i="2"/>
  <c r="Z395" i="2" s="1"/>
  <c r="X395" i="2"/>
  <c r="V395" i="2"/>
  <c r="T395" i="2"/>
  <c r="Q395" i="2"/>
  <c r="R395" i="2" s="1"/>
  <c r="O395" i="2"/>
  <c r="P395" i="2" s="1"/>
  <c r="J395" i="2"/>
  <c r="Y394" i="2"/>
  <c r="X394" i="2"/>
  <c r="V394" i="2"/>
  <c r="T394" i="2"/>
  <c r="Q394" i="2"/>
  <c r="R394" i="2" s="1"/>
  <c r="O394" i="2"/>
  <c r="P394" i="2" s="1"/>
  <c r="J394" i="2"/>
  <c r="Y393" i="2"/>
  <c r="X393" i="2"/>
  <c r="V393" i="2"/>
  <c r="T393" i="2"/>
  <c r="Q393" i="2"/>
  <c r="R393" i="2" s="1"/>
  <c r="O393" i="2"/>
  <c r="P393" i="2" s="1"/>
  <c r="J393" i="2"/>
  <c r="Y392" i="2"/>
  <c r="Z392" i="2" s="1"/>
  <c r="X392" i="2"/>
  <c r="V392" i="2"/>
  <c r="T392" i="2"/>
  <c r="Q392" i="2"/>
  <c r="R392" i="2" s="1"/>
  <c r="O392" i="2"/>
  <c r="P392" i="2" s="1"/>
  <c r="J392" i="2"/>
  <c r="Y391" i="2"/>
  <c r="X391" i="2"/>
  <c r="V391" i="2"/>
  <c r="T391" i="2"/>
  <c r="Q391" i="2"/>
  <c r="R391" i="2" s="1"/>
  <c r="O391" i="2"/>
  <c r="P391" i="2" s="1"/>
  <c r="J391" i="2"/>
  <c r="Y390" i="2"/>
  <c r="X390" i="2"/>
  <c r="V390" i="2"/>
  <c r="T390" i="2"/>
  <c r="Q390" i="2"/>
  <c r="R390" i="2" s="1"/>
  <c r="O390" i="2"/>
  <c r="P390" i="2" s="1"/>
  <c r="J390" i="2"/>
  <c r="Y389" i="2"/>
  <c r="Z389" i="2" s="1"/>
  <c r="X389" i="2"/>
  <c r="V389" i="2"/>
  <c r="T389" i="2"/>
  <c r="Q389" i="2"/>
  <c r="R389" i="2" s="1"/>
  <c r="O389" i="2"/>
  <c r="P389" i="2" s="1"/>
  <c r="J389" i="2"/>
  <c r="Y388" i="2"/>
  <c r="X388" i="2"/>
  <c r="V388" i="2"/>
  <c r="T388" i="2"/>
  <c r="Q388" i="2"/>
  <c r="R388" i="2" s="1"/>
  <c r="O388" i="2"/>
  <c r="P388" i="2" s="1"/>
  <c r="J388" i="2"/>
  <c r="Y387" i="2"/>
  <c r="X387" i="2"/>
  <c r="V387" i="2"/>
  <c r="T387" i="2"/>
  <c r="Q387" i="2"/>
  <c r="R387" i="2" s="1"/>
  <c r="O387" i="2"/>
  <c r="P387" i="2" s="1"/>
  <c r="J387" i="2"/>
  <c r="Y386" i="2"/>
  <c r="Z386" i="2" s="1"/>
  <c r="X386" i="2"/>
  <c r="V386" i="2"/>
  <c r="T386" i="2"/>
  <c r="Q386" i="2"/>
  <c r="R386" i="2" s="1"/>
  <c r="O386" i="2"/>
  <c r="P386" i="2" s="1"/>
  <c r="J386" i="2"/>
  <c r="Y385" i="2"/>
  <c r="X385" i="2"/>
  <c r="V385" i="2"/>
  <c r="T385" i="2"/>
  <c r="Q385" i="2"/>
  <c r="R385" i="2" s="1"/>
  <c r="O385" i="2"/>
  <c r="P385" i="2" s="1"/>
  <c r="J385" i="2"/>
  <c r="Y384" i="2"/>
  <c r="X384" i="2"/>
  <c r="V384" i="2"/>
  <c r="T384" i="2"/>
  <c r="Q384" i="2"/>
  <c r="R384" i="2" s="1"/>
  <c r="O384" i="2"/>
  <c r="P384" i="2" s="1"/>
  <c r="J384" i="2"/>
  <c r="Y383" i="2"/>
  <c r="Z383" i="2" s="1"/>
  <c r="X383" i="2"/>
  <c r="V383" i="2"/>
  <c r="T383" i="2"/>
  <c r="Q383" i="2"/>
  <c r="R383" i="2" s="1"/>
  <c r="O383" i="2"/>
  <c r="P383" i="2" s="1"/>
  <c r="J383" i="2"/>
  <c r="Y382" i="2"/>
  <c r="X382" i="2"/>
  <c r="V382" i="2"/>
  <c r="T382" i="2"/>
  <c r="Q382" i="2"/>
  <c r="R382" i="2" s="1"/>
  <c r="O382" i="2"/>
  <c r="P382" i="2" s="1"/>
  <c r="J382" i="2"/>
  <c r="Y381" i="2"/>
  <c r="X381" i="2"/>
  <c r="V381" i="2"/>
  <c r="T381" i="2"/>
  <c r="Q381" i="2"/>
  <c r="R381" i="2" s="1"/>
  <c r="O381" i="2"/>
  <c r="P381" i="2" s="1"/>
  <c r="J381" i="2"/>
  <c r="Y380" i="2"/>
  <c r="Z380" i="2" s="1"/>
  <c r="X380" i="2"/>
  <c r="V380" i="2"/>
  <c r="T380" i="2"/>
  <c r="Q380" i="2"/>
  <c r="R380" i="2" s="1"/>
  <c r="O380" i="2"/>
  <c r="P380" i="2" s="1"/>
  <c r="J380" i="2"/>
  <c r="Y379" i="2"/>
  <c r="X379" i="2"/>
  <c r="V379" i="2"/>
  <c r="T379" i="2"/>
  <c r="Q379" i="2"/>
  <c r="R379" i="2" s="1"/>
  <c r="O379" i="2"/>
  <c r="P379" i="2" s="1"/>
  <c r="J379" i="2"/>
  <c r="Y378" i="2"/>
  <c r="X378" i="2"/>
  <c r="V378" i="2"/>
  <c r="T378" i="2"/>
  <c r="Q378" i="2"/>
  <c r="R378" i="2" s="1"/>
  <c r="O378" i="2"/>
  <c r="P378" i="2" s="1"/>
  <c r="J378" i="2"/>
  <c r="Y377" i="2"/>
  <c r="Z377" i="2" s="1"/>
  <c r="X377" i="2"/>
  <c r="V377" i="2"/>
  <c r="T377" i="2"/>
  <c r="Q377" i="2"/>
  <c r="R377" i="2" s="1"/>
  <c r="O377" i="2"/>
  <c r="P377" i="2" s="1"/>
  <c r="J377" i="2"/>
  <c r="Y376" i="2"/>
  <c r="X376" i="2"/>
  <c r="V376" i="2"/>
  <c r="T376" i="2"/>
  <c r="Q376" i="2"/>
  <c r="R376" i="2" s="1"/>
  <c r="O376" i="2"/>
  <c r="P376" i="2" s="1"/>
  <c r="J376" i="2"/>
  <c r="Y375" i="2"/>
  <c r="X375" i="2"/>
  <c r="V375" i="2"/>
  <c r="T375" i="2"/>
  <c r="Q375" i="2"/>
  <c r="R375" i="2" s="1"/>
  <c r="O375" i="2"/>
  <c r="P375" i="2" s="1"/>
  <c r="J375" i="2"/>
  <c r="Y374" i="2"/>
  <c r="Z374" i="2" s="1"/>
  <c r="X374" i="2"/>
  <c r="V374" i="2"/>
  <c r="T374" i="2"/>
  <c r="Q374" i="2"/>
  <c r="R374" i="2" s="1"/>
  <c r="O374" i="2"/>
  <c r="P374" i="2" s="1"/>
  <c r="J374" i="2"/>
  <c r="Y373" i="2"/>
  <c r="X373" i="2"/>
  <c r="V373" i="2"/>
  <c r="T373" i="2"/>
  <c r="Q373" i="2"/>
  <c r="R373" i="2" s="1"/>
  <c r="O373" i="2"/>
  <c r="P373" i="2" s="1"/>
  <c r="J373" i="2"/>
  <c r="Y372" i="2"/>
  <c r="X372" i="2"/>
  <c r="V372" i="2"/>
  <c r="T372" i="2"/>
  <c r="Q372" i="2"/>
  <c r="R372" i="2" s="1"/>
  <c r="O372" i="2"/>
  <c r="P372" i="2" s="1"/>
  <c r="J372" i="2"/>
  <c r="Y371" i="2"/>
  <c r="Z371" i="2" s="1"/>
  <c r="X371" i="2"/>
  <c r="V371" i="2"/>
  <c r="T371" i="2"/>
  <c r="Q371" i="2"/>
  <c r="R371" i="2" s="1"/>
  <c r="O371" i="2"/>
  <c r="P371" i="2" s="1"/>
  <c r="J371" i="2"/>
  <c r="Y370" i="2"/>
  <c r="X370" i="2"/>
  <c r="V370" i="2"/>
  <c r="T370" i="2"/>
  <c r="Q370" i="2"/>
  <c r="R370" i="2" s="1"/>
  <c r="O370" i="2"/>
  <c r="P370" i="2" s="1"/>
  <c r="J370" i="2"/>
  <c r="Y369" i="2"/>
  <c r="X369" i="2"/>
  <c r="V369" i="2"/>
  <c r="T369" i="2"/>
  <c r="Q369" i="2"/>
  <c r="R369" i="2" s="1"/>
  <c r="O369" i="2"/>
  <c r="P369" i="2" s="1"/>
  <c r="J369" i="2"/>
  <c r="Y368" i="2"/>
  <c r="Z368" i="2" s="1"/>
  <c r="X368" i="2"/>
  <c r="V368" i="2"/>
  <c r="T368" i="2"/>
  <c r="Q368" i="2"/>
  <c r="R368" i="2" s="1"/>
  <c r="O368" i="2"/>
  <c r="P368" i="2" s="1"/>
  <c r="J368" i="2"/>
  <c r="Y367" i="2"/>
  <c r="X367" i="2"/>
  <c r="V367" i="2"/>
  <c r="T367" i="2"/>
  <c r="Q367" i="2"/>
  <c r="R367" i="2" s="1"/>
  <c r="O367" i="2"/>
  <c r="P367" i="2" s="1"/>
  <c r="J367" i="2"/>
  <c r="Y366" i="2"/>
  <c r="X366" i="2"/>
  <c r="V366" i="2"/>
  <c r="T366" i="2"/>
  <c r="Q366" i="2"/>
  <c r="R366" i="2" s="1"/>
  <c r="O366" i="2"/>
  <c r="P366" i="2" s="1"/>
  <c r="J366" i="2"/>
  <c r="Y365" i="2"/>
  <c r="Z365" i="2" s="1"/>
  <c r="X365" i="2"/>
  <c r="V365" i="2"/>
  <c r="T365" i="2"/>
  <c r="Q365" i="2"/>
  <c r="R365" i="2" s="1"/>
  <c r="O365" i="2"/>
  <c r="P365" i="2" s="1"/>
  <c r="J365" i="2"/>
  <c r="Y364" i="2"/>
  <c r="X364" i="2"/>
  <c r="V364" i="2"/>
  <c r="T364" i="2"/>
  <c r="Q364" i="2"/>
  <c r="R364" i="2" s="1"/>
  <c r="O364" i="2"/>
  <c r="P364" i="2" s="1"/>
  <c r="J364" i="2"/>
  <c r="Y363" i="2"/>
  <c r="X363" i="2"/>
  <c r="V363" i="2"/>
  <c r="T363" i="2"/>
  <c r="Q363" i="2"/>
  <c r="R363" i="2" s="1"/>
  <c r="O363" i="2"/>
  <c r="P363" i="2" s="1"/>
  <c r="J363" i="2"/>
  <c r="Y362" i="2"/>
  <c r="Z362" i="2" s="1"/>
  <c r="X362" i="2"/>
  <c r="V362" i="2"/>
  <c r="T362" i="2"/>
  <c r="Q362" i="2"/>
  <c r="R362" i="2" s="1"/>
  <c r="O362" i="2"/>
  <c r="P362" i="2" s="1"/>
  <c r="J362" i="2"/>
  <c r="Y361" i="2"/>
  <c r="X361" i="2"/>
  <c r="V361" i="2"/>
  <c r="T361" i="2"/>
  <c r="Q361" i="2"/>
  <c r="R361" i="2" s="1"/>
  <c r="O361" i="2"/>
  <c r="P361" i="2" s="1"/>
  <c r="J361" i="2"/>
  <c r="Y360" i="2"/>
  <c r="X360" i="2"/>
  <c r="V360" i="2"/>
  <c r="T360" i="2"/>
  <c r="Q360" i="2"/>
  <c r="R360" i="2" s="1"/>
  <c r="O360" i="2"/>
  <c r="P360" i="2" s="1"/>
  <c r="J360" i="2"/>
  <c r="Y359" i="2"/>
  <c r="Z359" i="2" s="1"/>
  <c r="X359" i="2"/>
  <c r="V359" i="2"/>
  <c r="T359" i="2"/>
  <c r="Q359" i="2"/>
  <c r="R359" i="2" s="1"/>
  <c r="O359" i="2"/>
  <c r="P359" i="2" s="1"/>
  <c r="J359" i="2"/>
  <c r="Y358" i="2"/>
  <c r="X358" i="2"/>
  <c r="V358" i="2"/>
  <c r="T358" i="2"/>
  <c r="Q358" i="2"/>
  <c r="R358" i="2" s="1"/>
  <c r="O358" i="2"/>
  <c r="P358" i="2" s="1"/>
  <c r="J358" i="2"/>
  <c r="Y357" i="2"/>
  <c r="X357" i="2"/>
  <c r="V357" i="2"/>
  <c r="T357" i="2"/>
  <c r="Q357" i="2"/>
  <c r="R357" i="2" s="1"/>
  <c r="O357" i="2"/>
  <c r="P357" i="2" s="1"/>
  <c r="J357" i="2"/>
  <c r="Y356" i="2"/>
  <c r="Z356" i="2" s="1"/>
  <c r="X356" i="2"/>
  <c r="V356" i="2"/>
  <c r="T356" i="2"/>
  <c r="Q356" i="2"/>
  <c r="R356" i="2" s="1"/>
  <c r="O356" i="2"/>
  <c r="P356" i="2" s="1"/>
  <c r="J356" i="2"/>
  <c r="Y355" i="2"/>
  <c r="X355" i="2"/>
  <c r="V355" i="2"/>
  <c r="T355" i="2"/>
  <c r="Q355" i="2"/>
  <c r="R355" i="2" s="1"/>
  <c r="O355" i="2"/>
  <c r="P355" i="2" s="1"/>
  <c r="J355" i="2"/>
  <c r="Y354" i="2"/>
  <c r="X354" i="2"/>
  <c r="V354" i="2"/>
  <c r="T354" i="2"/>
  <c r="Q354" i="2"/>
  <c r="R354" i="2" s="1"/>
  <c r="O354" i="2"/>
  <c r="P354" i="2" s="1"/>
  <c r="J354" i="2"/>
  <c r="Y353" i="2"/>
  <c r="Z353" i="2" s="1"/>
  <c r="X353" i="2"/>
  <c r="V353" i="2"/>
  <c r="T353" i="2"/>
  <c r="Q353" i="2"/>
  <c r="R353" i="2" s="1"/>
  <c r="O353" i="2"/>
  <c r="P353" i="2" s="1"/>
  <c r="J353" i="2"/>
  <c r="Y352" i="2"/>
  <c r="X352" i="2"/>
  <c r="V352" i="2"/>
  <c r="T352" i="2"/>
  <c r="Q352" i="2"/>
  <c r="R352" i="2" s="1"/>
  <c r="O352" i="2"/>
  <c r="P352" i="2" s="1"/>
  <c r="J352" i="2"/>
  <c r="Y351" i="2"/>
  <c r="X351" i="2"/>
  <c r="V351" i="2"/>
  <c r="T351" i="2"/>
  <c r="Q351" i="2"/>
  <c r="R351" i="2" s="1"/>
  <c r="O351" i="2"/>
  <c r="P351" i="2" s="1"/>
  <c r="J351" i="2"/>
  <c r="Y350" i="2"/>
  <c r="Z350" i="2" s="1"/>
  <c r="X350" i="2"/>
  <c r="V350" i="2"/>
  <c r="T350" i="2"/>
  <c r="Q350" i="2"/>
  <c r="R350" i="2" s="1"/>
  <c r="O350" i="2"/>
  <c r="P350" i="2" s="1"/>
  <c r="J350" i="2"/>
  <c r="Y349" i="2"/>
  <c r="X349" i="2"/>
  <c r="V349" i="2"/>
  <c r="T349" i="2"/>
  <c r="Q349" i="2"/>
  <c r="R349" i="2" s="1"/>
  <c r="O349" i="2"/>
  <c r="P349" i="2" s="1"/>
  <c r="J349" i="2"/>
  <c r="Y348" i="2"/>
  <c r="X348" i="2"/>
  <c r="V348" i="2"/>
  <c r="T348" i="2"/>
  <c r="Q348" i="2"/>
  <c r="R348" i="2" s="1"/>
  <c r="O348" i="2"/>
  <c r="P348" i="2" s="1"/>
  <c r="J348" i="2"/>
  <c r="Y347" i="2"/>
  <c r="Z347" i="2" s="1"/>
  <c r="X347" i="2"/>
  <c r="V347" i="2"/>
  <c r="T347" i="2"/>
  <c r="Q347" i="2"/>
  <c r="R347" i="2" s="1"/>
  <c r="O347" i="2"/>
  <c r="P347" i="2" s="1"/>
  <c r="J347" i="2"/>
  <c r="Y346" i="2"/>
  <c r="X346" i="2"/>
  <c r="V346" i="2"/>
  <c r="T346" i="2"/>
  <c r="Q346" i="2"/>
  <c r="R346" i="2" s="1"/>
  <c r="O346" i="2"/>
  <c r="P346" i="2" s="1"/>
  <c r="J346" i="2"/>
  <c r="Y345" i="2"/>
  <c r="X345" i="2"/>
  <c r="V345" i="2"/>
  <c r="T345" i="2"/>
  <c r="Q345" i="2"/>
  <c r="R345" i="2" s="1"/>
  <c r="O345" i="2"/>
  <c r="P345" i="2" s="1"/>
  <c r="J345" i="2"/>
  <c r="Y344" i="2"/>
  <c r="Z344" i="2" s="1"/>
  <c r="X344" i="2"/>
  <c r="V344" i="2"/>
  <c r="T344" i="2"/>
  <c r="Q344" i="2"/>
  <c r="R344" i="2" s="1"/>
  <c r="O344" i="2"/>
  <c r="P344" i="2" s="1"/>
  <c r="J344" i="2"/>
  <c r="Y343" i="2"/>
  <c r="X343" i="2"/>
  <c r="V343" i="2"/>
  <c r="T343" i="2"/>
  <c r="Q343" i="2"/>
  <c r="R343" i="2" s="1"/>
  <c r="O343" i="2"/>
  <c r="P343" i="2" s="1"/>
  <c r="J343" i="2"/>
  <c r="Y342" i="2"/>
  <c r="X342" i="2"/>
  <c r="V342" i="2"/>
  <c r="T342" i="2"/>
  <c r="Q342" i="2"/>
  <c r="R342" i="2" s="1"/>
  <c r="O342" i="2"/>
  <c r="P342" i="2" s="1"/>
  <c r="J342" i="2"/>
  <c r="Y341" i="2"/>
  <c r="Z341" i="2" s="1"/>
  <c r="X341" i="2"/>
  <c r="V341" i="2"/>
  <c r="T341" i="2"/>
  <c r="Q341" i="2"/>
  <c r="R341" i="2" s="1"/>
  <c r="O341" i="2"/>
  <c r="P341" i="2" s="1"/>
  <c r="J341" i="2"/>
  <c r="Y340" i="2"/>
  <c r="X340" i="2"/>
  <c r="V340" i="2"/>
  <c r="T340" i="2"/>
  <c r="Q340" i="2"/>
  <c r="R340" i="2" s="1"/>
  <c r="O340" i="2"/>
  <c r="P340" i="2" s="1"/>
  <c r="J340" i="2"/>
  <c r="Y339" i="2"/>
  <c r="X339" i="2"/>
  <c r="V339" i="2"/>
  <c r="T339" i="2"/>
  <c r="Q339" i="2"/>
  <c r="R339" i="2" s="1"/>
  <c r="O339" i="2"/>
  <c r="P339" i="2" s="1"/>
  <c r="J339" i="2"/>
  <c r="Y338" i="2"/>
  <c r="Z338" i="2" s="1"/>
  <c r="X338" i="2"/>
  <c r="V338" i="2"/>
  <c r="T338" i="2"/>
  <c r="Q338" i="2"/>
  <c r="R338" i="2" s="1"/>
  <c r="O338" i="2"/>
  <c r="P338" i="2" s="1"/>
  <c r="J338" i="2"/>
  <c r="Y337" i="2"/>
  <c r="X337" i="2"/>
  <c r="V337" i="2"/>
  <c r="T337" i="2"/>
  <c r="Q337" i="2"/>
  <c r="R337" i="2" s="1"/>
  <c r="O337" i="2"/>
  <c r="P337" i="2" s="1"/>
  <c r="J337" i="2"/>
  <c r="Y336" i="2"/>
  <c r="X336" i="2"/>
  <c r="V336" i="2"/>
  <c r="T336" i="2"/>
  <c r="Q336" i="2"/>
  <c r="R336" i="2" s="1"/>
  <c r="O336" i="2"/>
  <c r="P336" i="2" s="1"/>
  <c r="J336" i="2"/>
  <c r="Y335" i="2"/>
  <c r="Z335" i="2" s="1"/>
  <c r="X335" i="2"/>
  <c r="V335" i="2"/>
  <c r="T335" i="2"/>
  <c r="Q335" i="2"/>
  <c r="R335" i="2" s="1"/>
  <c r="O335" i="2"/>
  <c r="P335" i="2" s="1"/>
  <c r="J335" i="2"/>
  <c r="Y334" i="2"/>
  <c r="X334" i="2"/>
  <c r="V334" i="2"/>
  <c r="T334" i="2"/>
  <c r="Q334" i="2"/>
  <c r="R334" i="2" s="1"/>
  <c r="O334" i="2"/>
  <c r="P334" i="2" s="1"/>
  <c r="J334" i="2"/>
  <c r="Y333" i="2"/>
  <c r="X333" i="2"/>
  <c r="V333" i="2"/>
  <c r="T333" i="2"/>
  <c r="Q333" i="2"/>
  <c r="R333" i="2" s="1"/>
  <c r="O333" i="2"/>
  <c r="P333" i="2" s="1"/>
  <c r="J333" i="2"/>
  <c r="Y332" i="2"/>
  <c r="Z332" i="2" s="1"/>
  <c r="X332" i="2"/>
  <c r="V332" i="2"/>
  <c r="T332" i="2"/>
  <c r="Q332" i="2"/>
  <c r="R332" i="2" s="1"/>
  <c r="O332" i="2"/>
  <c r="P332" i="2" s="1"/>
  <c r="J332" i="2"/>
  <c r="Y331" i="2"/>
  <c r="X331" i="2"/>
  <c r="V331" i="2"/>
  <c r="T331" i="2"/>
  <c r="Q331" i="2"/>
  <c r="R331" i="2" s="1"/>
  <c r="O331" i="2"/>
  <c r="P331" i="2" s="1"/>
  <c r="J331" i="2"/>
  <c r="Y330" i="2"/>
  <c r="X330" i="2"/>
  <c r="V330" i="2"/>
  <c r="T330" i="2"/>
  <c r="Q330" i="2"/>
  <c r="R330" i="2" s="1"/>
  <c r="O330" i="2"/>
  <c r="P330" i="2" s="1"/>
  <c r="J330" i="2"/>
  <c r="Y329" i="2"/>
  <c r="Z329" i="2" s="1"/>
  <c r="X329" i="2"/>
  <c r="V329" i="2"/>
  <c r="T329" i="2"/>
  <c r="Q329" i="2"/>
  <c r="R329" i="2" s="1"/>
  <c r="O329" i="2"/>
  <c r="P329" i="2" s="1"/>
  <c r="J329" i="2"/>
  <c r="Y328" i="2"/>
  <c r="X328" i="2"/>
  <c r="V328" i="2"/>
  <c r="T328" i="2"/>
  <c r="Q328" i="2"/>
  <c r="R328" i="2" s="1"/>
  <c r="O328" i="2"/>
  <c r="P328" i="2" s="1"/>
  <c r="J328" i="2"/>
  <c r="Y327" i="2"/>
  <c r="X327" i="2"/>
  <c r="V327" i="2"/>
  <c r="T327" i="2"/>
  <c r="Q327" i="2"/>
  <c r="R327" i="2" s="1"/>
  <c r="O327" i="2"/>
  <c r="P327" i="2" s="1"/>
  <c r="J327" i="2"/>
  <c r="Y326" i="2"/>
  <c r="Z326" i="2" s="1"/>
  <c r="X326" i="2"/>
  <c r="V326" i="2"/>
  <c r="T326" i="2"/>
  <c r="Q326" i="2"/>
  <c r="R326" i="2" s="1"/>
  <c r="O326" i="2"/>
  <c r="P326" i="2" s="1"/>
  <c r="J326" i="2"/>
  <c r="Y325" i="2"/>
  <c r="X325" i="2"/>
  <c r="V325" i="2"/>
  <c r="T325" i="2"/>
  <c r="Q325" i="2"/>
  <c r="R325" i="2" s="1"/>
  <c r="O325" i="2"/>
  <c r="P325" i="2" s="1"/>
  <c r="J325" i="2"/>
  <c r="Y324" i="2"/>
  <c r="X324" i="2"/>
  <c r="V324" i="2"/>
  <c r="T324" i="2"/>
  <c r="Q324" i="2"/>
  <c r="R324" i="2" s="1"/>
  <c r="O324" i="2"/>
  <c r="P324" i="2" s="1"/>
  <c r="J324" i="2"/>
  <c r="Y323" i="2"/>
  <c r="Z323" i="2" s="1"/>
  <c r="X323" i="2"/>
  <c r="V323" i="2"/>
  <c r="T323" i="2"/>
  <c r="Q323" i="2"/>
  <c r="R323" i="2" s="1"/>
  <c r="O323" i="2"/>
  <c r="P323" i="2" s="1"/>
  <c r="J323" i="2"/>
  <c r="Y322" i="2"/>
  <c r="X322" i="2"/>
  <c r="V322" i="2"/>
  <c r="T322" i="2"/>
  <c r="Q322" i="2"/>
  <c r="R322" i="2" s="1"/>
  <c r="O322" i="2"/>
  <c r="P322" i="2" s="1"/>
  <c r="J322" i="2"/>
  <c r="Y321" i="2"/>
  <c r="X321" i="2"/>
  <c r="V321" i="2"/>
  <c r="T321" i="2"/>
  <c r="Q321" i="2"/>
  <c r="R321" i="2" s="1"/>
  <c r="O321" i="2"/>
  <c r="P321" i="2" s="1"/>
  <c r="J321" i="2"/>
  <c r="Y320" i="2"/>
  <c r="Z320" i="2" s="1"/>
  <c r="X320" i="2"/>
  <c r="V320" i="2"/>
  <c r="T320" i="2"/>
  <c r="Q320" i="2"/>
  <c r="R320" i="2" s="1"/>
  <c r="O320" i="2"/>
  <c r="P320" i="2" s="1"/>
  <c r="J320" i="2"/>
  <c r="Y319" i="2"/>
  <c r="X319" i="2"/>
  <c r="V319" i="2"/>
  <c r="T319" i="2"/>
  <c r="Q319" i="2"/>
  <c r="R319" i="2" s="1"/>
  <c r="O319" i="2"/>
  <c r="P319" i="2" s="1"/>
  <c r="J319" i="2"/>
  <c r="Y318" i="2"/>
  <c r="X318" i="2"/>
  <c r="V318" i="2"/>
  <c r="T318" i="2"/>
  <c r="Q318" i="2"/>
  <c r="R318" i="2" s="1"/>
  <c r="O318" i="2"/>
  <c r="P318" i="2" s="1"/>
  <c r="J318" i="2"/>
  <c r="Y317" i="2"/>
  <c r="Z317" i="2" s="1"/>
  <c r="X317" i="2"/>
  <c r="V317" i="2"/>
  <c r="T317" i="2"/>
  <c r="Q317" i="2"/>
  <c r="R317" i="2" s="1"/>
  <c r="O317" i="2"/>
  <c r="P317" i="2" s="1"/>
  <c r="J317" i="2"/>
  <c r="Y316" i="2"/>
  <c r="X316" i="2"/>
  <c r="V316" i="2"/>
  <c r="T316" i="2"/>
  <c r="Q316" i="2"/>
  <c r="R316" i="2" s="1"/>
  <c r="O316" i="2"/>
  <c r="P316" i="2" s="1"/>
  <c r="J316" i="2"/>
  <c r="Y315" i="2"/>
  <c r="X315" i="2"/>
  <c r="V315" i="2"/>
  <c r="T315" i="2"/>
  <c r="Q315" i="2"/>
  <c r="R315" i="2" s="1"/>
  <c r="O315" i="2"/>
  <c r="P315" i="2" s="1"/>
  <c r="J315" i="2"/>
  <c r="Y314" i="2"/>
  <c r="Z314" i="2" s="1"/>
  <c r="X314" i="2"/>
  <c r="V314" i="2"/>
  <c r="T314" i="2"/>
  <c r="Q314" i="2"/>
  <c r="R314" i="2" s="1"/>
  <c r="O314" i="2"/>
  <c r="P314" i="2" s="1"/>
  <c r="J314" i="2"/>
  <c r="Y313" i="2"/>
  <c r="X313" i="2"/>
  <c r="V313" i="2"/>
  <c r="T313" i="2"/>
  <c r="Q313" i="2"/>
  <c r="R313" i="2" s="1"/>
  <c r="O313" i="2"/>
  <c r="P313" i="2" s="1"/>
  <c r="J313" i="2"/>
  <c r="Y312" i="2"/>
  <c r="X312" i="2"/>
  <c r="V312" i="2"/>
  <c r="T312" i="2"/>
  <c r="Q312" i="2"/>
  <c r="R312" i="2" s="1"/>
  <c r="O312" i="2"/>
  <c r="P312" i="2" s="1"/>
  <c r="J312" i="2"/>
  <c r="Y311" i="2"/>
  <c r="Z311" i="2" s="1"/>
  <c r="X311" i="2"/>
  <c r="V311" i="2"/>
  <c r="T311" i="2"/>
  <c r="Q311" i="2"/>
  <c r="R311" i="2" s="1"/>
  <c r="O311" i="2"/>
  <c r="P311" i="2" s="1"/>
  <c r="J311" i="2"/>
  <c r="Y310" i="2"/>
  <c r="X310" i="2"/>
  <c r="V310" i="2"/>
  <c r="T310" i="2"/>
  <c r="Q310" i="2"/>
  <c r="R310" i="2" s="1"/>
  <c r="O310" i="2"/>
  <c r="P310" i="2" s="1"/>
  <c r="J310" i="2"/>
  <c r="Y309" i="2"/>
  <c r="X309" i="2"/>
  <c r="V309" i="2"/>
  <c r="T309" i="2"/>
  <c r="Q309" i="2"/>
  <c r="R309" i="2" s="1"/>
  <c r="O309" i="2"/>
  <c r="P309" i="2" s="1"/>
  <c r="J309" i="2"/>
  <c r="Y308" i="2"/>
  <c r="Z308" i="2" s="1"/>
  <c r="X308" i="2"/>
  <c r="V308" i="2"/>
  <c r="T308" i="2"/>
  <c r="Q308" i="2"/>
  <c r="R308" i="2" s="1"/>
  <c r="O308" i="2"/>
  <c r="P308" i="2" s="1"/>
  <c r="J308" i="2"/>
  <c r="Y307" i="2"/>
  <c r="X307" i="2"/>
  <c r="V307" i="2"/>
  <c r="T307" i="2"/>
  <c r="Q307" i="2"/>
  <c r="R307" i="2" s="1"/>
  <c r="O307" i="2"/>
  <c r="P307" i="2" s="1"/>
  <c r="J307" i="2"/>
  <c r="Y306" i="2"/>
  <c r="X306" i="2"/>
  <c r="V306" i="2"/>
  <c r="T306" i="2"/>
  <c r="Q306" i="2"/>
  <c r="R306" i="2" s="1"/>
  <c r="O306" i="2"/>
  <c r="P306" i="2" s="1"/>
  <c r="J306" i="2"/>
  <c r="Y305" i="2"/>
  <c r="Z305" i="2" s="1"/>
  <c r="X305" i="2"/>
  <c r="V305" i="2"/>
  <c r="T305" i="2"/>
  <c r="Q305" i="2"/>
  <c r="R305" i="2" s="1"/>
  <c r="O305" i="2"/>
  <c r="P305" i="2" s="1"/>
  <c r="J305" i="2"/>
  <c r="Y304" i="2"/>
  <c r="X304" i="2"/>
  <c r="V304" i="2"/>
  <c r="T304" i="2"/>
  <c r="Q304" i="2"/>
  <c r="R304" i="2" s="1"/>
  <c r="O304" i="2"/>
  <c r="P304" i="2" s="1"/>
  <c r="J304" i="2"/>
  <c r="Y303" i="2"/>
  <c r="X303" i="2"/>
  <c r="V303" i="2"/>
  <c r="T303" i="2"/>
  <c r="Q303" i="2"/>
  <c r="R303" i="2" s="1"/>
  <c r="O303" i="2"/>
  <c r="P303" i="2" s="1"/>
  <c r="J303" i="2"/>
  <c r="Y302" i="2"/>
  <c r="Z302" i="2" s="1"/>
  <c r="X302" i="2"/>
  <c r="V302" i="2"/>
  <c r="T302" i="2"/>
  <c r="Q302" i="2"/>
  <c r="R302" i="2" s="1"/>
  <c r="O302" i="2"/>
  <c r="P302" i="2" s="1"/>
  <c r="J302" i="2"/>
  <c r="Y301" i="2"/>
  <c r="X301" i="2"/>
  <c r="V301" i="2"/>
  <c r="T301" i="2"/>
  <c r="Q301" i="2"/>
  <c r="R301" i="2" s="1"/>
  <c r="O301" i="2"/>
  <c r="P301" i="2" s="1"/>
  <c r="J301" i="2"/>
  <c r="Y300" i="2"/>
  <c r="X300" i="2"/>
  <c r="V300" i="2"/>
  <c r="T300" i="2"/>
  <c r="Q300" i="2"/>
  <c r="R300" i="2" s="1"/>
  <c r="O300" i="2"/>
  <c r="P300" i="2" s="1"/>
  <c r="J300" i="2"/>
  <c r="Y299" i="2"/>
  <c r="Z299" i="2" s="1"/>
  <c r="X299" i="2"/>
  <c r="V299" i="2"/>
  <c r="T299" i="2"/>
  <c r="Q299" i="2"/>
  <c r="R299" i="2" s="1"/>
  <c r="O299" i="2"/>
  <c r="P299" i="2" s="1"/>
  <c r="J299" i="2"/>
  <c r="Y298" i="2"/>
  <c r="X298" i="2"/>
  <c r="V298" i="2"/>
  <c r="T298" i="2"/>
  <c r="Q298" i="2"/>
  <c r="R298" i="2" s="1"/>
  <c r="O298" i="2"/>
  <c r="P298" i="2" s="1"/>
  <c r="J298" i="2"/>
  <c r="Y297" i="2"/>
  <c r="X297" i="2"/>
  <c r="V297" i="2"/>
  <c r="T297" i="2"/>
  <c r="Q297" i="2"/>
  <c r="R297" i="2" s="1"/>
  <c r="O297" i="2"/>
  <c r="P297" i="2" s="1"/>
  <c r="J297" i="2"/>
  <c r="Y296" i="2"/>
  <c r="Z296" i="2" s="1"/>
  <c r="X296" i="2"/>
  <c r="V296" i="2"/>
  <c r="T296" i="2"/>
  <c r="Q296" i="2"/>
  <c r="R296" i="2" s="1"/>
  <c r="O296" i="2"/>
  <c r="P296" i="2" s="1"/>
  <c r="J296" i="2"/>
  <c r="Y295" i="2"/>
  <c r="X295" i="2"/>
  <c r="V295" i="2"/>
  <c r="T295" i="2"/>
  <c r="Q295" i="2"/>
  <c r="R295" i="2" s="1"/>
  <c r="O295" i="2"/>
  <c r="P295" i="2" s="1"/>
  <c r="J295" i="2"/>
  <c r="Y294" i="2"/>
  <c r="X294" i="2"/>
  <c r="V294" i="2"/>
  <c r="T294" i="2"/>
  <c r="Q294" i="2"/>
  <c r="R294" i="2" s="1"/>
  <c r="O294" i="2"/>
  <c r="P294" i="2" s="1"/>
  <c r="J294" i="2"/>
  <c r="Y293" i="2"/>
  <c r="Z293" i="2" s="1"/>
  <c r="X293" i="2"/>
  <c r="V293" i="2"/>
  <c r="T293" i="2"/>
  <c r="Q293" i="2"/>
  <c r="R293" i="2" s="1"/>
  <c r="O293" i="2"/>
  <c r="P293" i="2" s="1"/>
  <c r="J293" i="2"/>
  <c r="Y292" i="2"/>
  <c r="X292" i="2"/>
  <c r="V292" i="2"/>
  <c r="T292" i="2"/>
  <c r="Q292" i="2"/>
  <c r="R292" i="2" s="1"/>
  <c r="O292" i="2"/>
  <c r="P292" i="2" s="1"/>
  <c r="J292" i="2"/>
  <c r="Y291" i="2"/>
  <c r="X291" i="2"/>
  <c r="V291" i="2"/>
  <c r="T291" i="2"/>
  <c r="Q291" i="2"/>
  <c r="R291" i="2" s="1"/>
  <c r="O291" i="2"/>
  <c r="P291" i="2" s="1"/>
  <c r="J291" i="2"/>
  <c r="Y290" i="2"/>
  <c r="Z290" i="2" s="1"/>
  <c r="X290" i="2"/>
  <c r="V290" i="2"/>
  <c r="T290" i="2"/>
  <c r="Q290" i="2"/>
  <c r="R290" i="2" s="1"/>
  <c r="O290" i="2"/>
  <c r="P290" i="2" s="1"/>
  <c r="J290" i="2"/>
  <c r="Y289" i="2"/>
  <c r="X289" i="2"/>
  <c r="V289" i="2"/>
  <c r="T289" i="2"/>
  <c r="Q289" i="2"/>
  <c r="R289" i="2" s="1"/>
  <c r="O289" i="2"/>
  <c r="P289" i="2" s="1"/>
  <c r="J289" i="2"/>
  <c r="Y288" i="2"/>
  <c r="X288" i="2"/>
  <c r="V288" i="2"/>
  <c r="T288" i="2"/>
  <c r="Q288" i="2"/>
  <c r="R288" i="2" s="1"/>
  <c r="O288" i="2"/>
  <c r="P288" i="2" s="1"/>
  <c r="J288" i="2"/>
  <c r="Y287" i="2"/>
  <c r="Z287" i="2" s="1"/>
  <c r="X287" i="2"/>
  <c r="V287" i="2"/>
  <c r="T287" i="2"/>
  <c r="Q287" i="2"/>
  <c r="R287" i="2" s="1"/>
  <c r="O287" i="2"/>
  <c r="P287" i="2" s="1"/>
  <c r="J287" i="2"/>
  <c r="Y286" i="2"/>
  <c r="X286" i="2"/>
  <c r="V286" i="2"/>
  <c r="T286" i="2"/>
  <c r="Q286" i="2"/>
  <c r="R286" i="2" s="1"/>
  <c r="O286" i="2"/>
  <c r="P286" i="2" s="1"/>
  <c r="J286" i="2"/>
  <c r="Y285" i="2"/>
  <c r="X285" i="2"/>
  <c r="V285" i="2"/>
  <c r="T285" i="2"/>
  <c r="Q285" i="2"/>
  <c r="R285" i="2" s="1"/>
  <c r="O285" i="2"/>
  <c r="P285" i="2" s="1"/>
  <c r="J285" i="2"/>
  <c r="Y284" i="2"/>
  <c r="Z284" i="2" s="1"/>
  <c r="X284" i="2"/>
  <c r="V284" i="2"/>
  <c r="T284" i="2"/>
  <c r="Q284" i="2"/>
  <c r="R284" i="2" s="1"/>
  <c r="O284" i="2"/>
  <c r="P284" i="2" s="1"/>
  <c r="J284" i="2"/>
  <c r="Y283" i="2"/>
  <c r="X283" i="2"/>
  <c r="V283" i="2"/>
  <c r="T283" i="2"/>
  <c r="Q283" i="2"/>
  <c r="R283" i="2" s="1"/>
  <c r="O283" i="2"/>
  <c r="P283" i="2" s="1"/>
  <c r="J283" i="2"/>
  <c r="Y282" i="2"/>
  <c r="X282" i="2"/>
  <c r="V282" i="2"/>
  <c r="T282" i="2"/>
  <c r="Q282" i="2"/>
  <c r="R282" i="2" s="1"/>
  <c r="O282" i="2"/>
  <c r="P282" i="2" s="1"/>
  <c r="J282" i="2"/>
  <c r="Y281" i="2"/>
  <c r="Z281" i="2" s="1"/>
  <c r="X281" i="2"/>
  <c r="V281" i="2"/>
  <c r="T281" i="2"/>
  <c r="Q281" i="2"/>
  <c r="R281" i="2" s="1"/>
  <c r="O281" i="2"/>
  <c r="P281" i="2" s="1"/>
  <c r="J281" i="2"/>
  <c r="Y280" i="2"/>
  <c r="X280" i="2"/>
  <c r="V280" i="2"/>
  <c r="T280" i="2"/>
  <c r="Q280" i="2"/>
  <c r="R280" i="2" s="1"/>
  <c r="O280" i="2"/>
  <c r="P280" i="2" s="1"/>
  <c r="J280" i="2"/>
  <c r="Y279" i="2"/>
  <c r="X279" i="2"/>
  <c r="V279" i="2"/>
  <c r="T279" i="2"/>
  <c r="Q279" i="2"/>
  <c r="R279" i="2" s="1"/>
  <c r="O279" i="2"/>
  <c r="P279" i="2" s="1"/>
  <c r="J279" i="2"/>
  <c r="Y278" i="2"/>
  <c r="Z278" i="2" s="1"/>
  <c r="X278" i="2"/>
  <c r="V278" i="2"/>
  <c r="T278" i="2"/>
  <c r="Q278" i="2"/>
  <c r="R278" i="2" s="1"/>
  <c r="O278" i="2"/>
  <c r="P278" i="2" s="1"/>
  <c r="J278" i="2"/>
  <c r="Y277" i="2"/>
  <c r="X277" i="2"/>
  <c r="V277" i="2"/>
  <c r="T277" i="2"/>
  <c r="Q277" i="2"/>
  <c r="R277" i="2" s="1"/>
  <c r="O277" i="2"/>
  <c r="P277" i="2" s="1"/>
  <c r="J277" i="2"/>
  <c r="Y276" i="2"/>
  <c r="X276" i="2"/>
  <c r="V276" i="2"/>
  <c r="T276" i="2"/>
  <c r="Q276" i="2"/>
  <c r="R276" i="2" s="1"/>
  <c r="O276" i="2"/>
  <c r="P276" i="2" s="1"/>
  <c r="J276" i="2"/>
  <c r="Y275" i="2"/>
  <c r="Z275" i="2" s="1"/>
  <c r="X275" i="2"/>
  <c r="V275" i="2"/>
  <c r="T275" i="2"/>
  <c r="Q275" i="2"/>
  <c r="R275" i="2" s="1"/>
  <c r="O275" i="2"/>
  <c r="P275" i="2" s="1"/>
  <c r="J275" i="2"/>
  <c r="Y274" i="2"/>
  <c r="X274" i="2"/>
  <c r="V274" i="2"/>
  <c r="T274" i="2"/>
  <c r="Q274" i="2"/>
  <c r="R274" i="2" s="1"/>
  <c r="O274" i="2"/>
  <c r="P274" i="2" s="1"/>
  <c r="J274" i="2"/>
  <c r="Y273" i="2"/>
  <c r="X273" i="2"/>
  <c r="V273" i="2"/>
  <c r="T273" i="2"/>
  <c r="Q273" i="2"/>
  <c r="R273" i="2" s="1"/>
  <c r="O273" i="2"/>
  <c r="P273" i="2" s="1"/>
  <c r="J273" i="2"/>
  <c r="Y272" i="2"/>
  <c r="Z272" i="2" s="1"/>
  <c r="X272" i="2"/>
  <c r="V272" i="2"/>
  <c r="T272" i="2"/>
  <c r="Q272" i="2"/>
  <c r="R272" i="2" s="1"/>
  <c r="O272" i="2"/>
  <c r="P272" i="2" s="1"/>
  <c r="J272" i="2"/>
  <c r="Y271" i="2"/>
  <c r="X271" i="2"/>
  <c r="V271" i="2"/>
  <c r="T271" i="2"/>
  <c r="Q271" i="2"/>
  <c r="R271" i="2" s="1"/>
  <c r="O271" i="2"/>
  <c r="P271" i="2" s="1"/>
  <c r="J271" i="2"/>
  <c r="Y270" i="2"/>
  <c r="X270" i="2"/>
  <c r="V270" i="2"/>
  <c r="T270" i="2"/>
  <c r="Q270" i="2"/>
  <c r="R270" i="2" s="1"/>
  <c r="O270" i="2"/>
  <c r="P270" i="2" s="1"/>
  <c r="J270" i="2"/>
  <c r="Y269" i="2"/>
  <c r="Z269" i="2" s="1"/>
  <c r="X269" i="2"/>
  <c r="V269" i="2"/>
  <c r="T269" i="2"/>
  <c r="Q269" i="2"/>
  <c r="R269" i="2" s="1"/>
  <c r="O269" i="2"/>
  <c r="P269" i="2" s="1"/>
  <c r="J269" i="2"/>
  <c r="Y268" i="2"/>
  <c r="X268" i="2"/>
  <c r="V268" i="2"/>
  <c r="T268" i="2"/>
  <c r="Q268" i="2"/>
  <c r="R268" i="2" s="1"/>
  <c r="O268" i="2"/>
  <c r="P268" i="2" s="1"/>
  <c r="J268" i="2"/>
  <c r="Y267" i="2"/>
  <c r="X267" i="2"/>
  <c r="V267" i="2"/>
  <c r="T267" i="2"/>
  <c r="Q267" i="2"/>
  <c r="R267" i="2" s="1"/>
  <c r="O267" i="2"/>
  <c r="P267" i="2" s="1"/>
  <c r="J267" i="2"/>
  <c r="Y266" i="2"/>
  <c r="Z266" i="2" s="1"/>
  <c r="X266" i="2"/>
  <c r="V266" i="2"/>
  <c r="T266" i="2"/>
  <c r="Q266" i="2"/>
  <c r="R266" i="2" s="1"/>
  <c r="O266" i="2"/>
  <c r="P266" i="2" s="1"/>
  <c r="J266" i="2"/>
  <c r="Y265" i="2"/>
  <c r="X265" i="2"/>
  <c r="V265" i="2"/>
  <c r="T265" i="2"/>
  <c r="Q265" i="2"/>
  <c r="R265" i="2" s="1"/>
  <c r="O265" i="2"/>
  <c r="P265" i="2" s="1"/>
  <c r="J265" i="2"/>
  <c r="Y264" i="2"/>
  <c r="X264" i="2"/>
  <c r="V264" i="2"/>
  <c r="T264" i="2"/>
  <c r="Q264" i="2"/>
  <c r="R264" i="2" s="1"/>
  <c r="O264" i="2"/>
  <c r="P264" i="2" s="1"/>
  <c r="J264" i="2"/>
  <c r="Y263" i="2"/>
  <c r="Z263" i="2" s="1"/>
  <c r="X263" i="2"/>
  <c r="V263" i="2"/>
  <c r="T263" i="2"/>
  <c r="Q263" i="2"/>
  <c r="R263" i="2" s="1"/>
  <c r="O263" i="2"/>
  <c r="P263" i="2" s="1"/>
  <c r="J263" i="2"/>
  <c r="Y262" i="2"/>
  <c r="X262" i="2"/>
  <c r="V262" i="2"/>
  <c r="T262" i="2"/>
  <c r="Q262" i="2"/>
  <c r="R262" i="2" s="1"/>
  <c r="O262" i="2"/>
  <c r="P262" i="2" s="1"/>
  <c r="J262" i="2"/>
  <c r="Y261" i="2"/>
  <c r="X261" i="2"/>
  <c r="V261" i="2"/>
  <c r="T261" i="2"/>
  <c r="Q261" i="2"/>
  <c r="R261" i="2" s="1"/>
  <c r="O261" i="2"/>
  <c r="P261" i="2" s="1"/>
  <c r="J261" i="2"/>
  <c r="Y260" i="2"/>
  <c r="Z260" i="2" s="1"/>
  <c r="X260" i="2"/>
  <c r="V260" i="2"/>
  <c r="T260" i="2"/>
  <c r="Q260" i="2"/>
  <c r="R260" i="2" s="1"/>
  <c r="O260" i="2"/>
  <c r="P260" i="2" s="1"/>
  <c r="J260" i="2"/>
  <c r="Y259" i="2"/>
  <c r="X259" i="2"/>
  <c r="V259" i="2"/>
  <c r="T259" i="2"/>
  <c r="Q259" i="2"/>
  <c r="R259" i="2" s="1"/>
  <c r="O259" i="2"/>
  <c r="P259" i="2" s="1"/>
  <c r="J259" i="2"/>
  <c r="Y258" i="2"/>
  <c r="X258" i="2"/>
  <c r="V258" i="2"/>
  <c r="T258" i="2"/>
  <c r="Q258" i="2"/>
  <c r="R258" i="2" s="1"/>
  <c r="O258" i="2"/>
  <c r="P258" i="2" s="1"/>
  <c r="J258" i="2"/>
  <c r="Y257" i="2"/>
  <c r="Z257" i="2" s="1"/>
  <c r="X257" i="2"/>
  <c r="V257" i="2"/>
  <c r="T257" i="2"/>
  <c r="Q257" i="2"/>
  <c r="R257" i="2" s="1"/>
  <c r="O257" i="2"/>
  <c r="P257" i="2" s="1"/>
  <c r="J257" i="2"/>
  <c r="Y256" i="2"/>
  <c r="X256" i="2"/>
  <c r="V256" i="2"/>
  <c r="T256" i="2"/>
  <c r="Q256" i="2"/>
  <c r="R256" i="2" s="1"/>
  <c r="O256" i="2"/>
  <c r="P256" i="2" s="1"/>
  <c r="J256" i="2"/>
  <c r="Y255" i="2"/>
  <c r="X255" i="2"/>
  <c r="V255" i="2"/>
  <c r="T255" i="2"/>
  <c r="Q255" i="2"/>
  <c r="R255" i="2" s="1"/>
  <c r="O255" i="2"/>
  <c r="P255" i="2" s="1"/>
  <c r="J255" i="2"/>
  <c r="Y254" i="2"/>
  <c r="Z254" i="2" s="1"/>
  <c r="X254" i="2"/>
  <c r="V254" i="2"/>
  <c r="T254" i="2"/>
  <c r="Q254" i="2"/>
  <c r="R254" i="2" s="1"/>
  <c r="O254" i="2"/>
  <c r="P254" i="2" s="1"/>
  <c r="J254" i="2"/>
  <c r="Y253" i="2"/>
  <c r="X253" i="2"/>
  <c r="V253" i="2"/>
  <c r="T253" i="2"/>
  <c r="Q253" i="2"/>
  <c r="R253" i="2" s="1"/>
  <c r="O253" i="2"/>
  <c r="P253" i="2" s="1"/>
  <c r="J253" i="2"/>
  <c r="Y252" i="2"/>
  <c r="X252" i="2"/>
  <c r="V252" i="2"/>
  <c r="T252" i="2"/>
  <c r="Q252" i="2"/>
  <c r="R252" i="2" s="1"/>
  <c r="O252" i="2"/>
  <c r="P252" i="2" s="1"/>
  <c r="J252" i="2"/>
  <c r="Y251" i="2"/>
  <c r="Z251" i="2" s="1"/>
  <c r="X251" i="2"/>
  <c r="V251" i="2"/>
  <c r="T251" i="2"/>
  <c r="Q251" i="2"/>
  <c r="R251" i="2" s="1"/>
  <c r="O251" i="2"/>
  <c r="P251" i="2" s="1"/>
  <c r="J251" i="2"/>
  <c r="Y250" i="2"/>
  <c r="X250" i="2"/>
  <c r="V250" i="2"/>
  <c r="T250" i="2"/>
  <c r="Q250" i="2"/>
  <c r="R250" i="2" s="1"/>
  <c r="O250" i="2"/>
  <c r="P250" i="2" s="1"/>
  <c r="J250" i="2"/>
  <c r="Y249" i="2"/>
  <c r="X249" i="2"/>
  <c r="V249" i="2"/>
  <c r="T249" i="2"/>
  <c r="Q249" i="2"/>
  <c r="R249" i="2" s="1"/>
  <c r="O249" i="2"/>
  <c r="P249" i="2" s="1"/>
  <c r="J249" i="2"/>
  <c r="Y248" i="2"/>
  <c r="Z248" i="2" s="1"/>
  <c r="X248" i="2"/>
  <c r="V248" i="2"/>
  <c r="T248" i="2"/>
  <c r="Q248" i="2"/>
  <c r="R248" i="2" s="1"/>
  <c r="O248" i="2"/>
  <c r="P248" i="2" s="1"/>
  <c r="J248" i="2"/>
  <c r="Y247" i="2"/>
  <c r="X247" i="2"/>
  <c r="V247" i="2"/>
  <c r="T247" i="2"/>
  <c r="Q247" i="2"/>
  <c r="R247" i="2" s="1"/>
  <c r="O247" i="2"/>
  <c r="P247" i="2" s="1"/>
  <c r="J247" i="2"/>
  <c r="Y246" i="2"/>
  <c r="X246" i="2"/>
  <c r="V246" i="2"/>
  <c r="T246" i="2"/>
  <c r="Q246" i="2"/>
  <c r="R246" i="2" s="1"/>
  <c r="O246" i="2"/>
  <c r="P246" i="2" s="1"/>
  <c r="J246" i="2"/>
  <c r="Y245" i="2"/>
  <c r="Z245" i="2" s="1"/>
  <c r="X245" i="2"/>
  <c r="V245" i="2"/>
  <c r="T245" i="2"/>
  <c r="Q245" i="2"/>
  <c r="R245" i="2" s="1"/>
  <c r="O245" i="2"/>
  <c r="P245" i="2" s="1"/>
  <c r="J245" i="2"/>
  <c r="Y244" i="2"/>
  <c r="X244" i="2"/>
  <c r="V244" i="2"/>
  <c r="T244" i="2"/>
  <c r="Q244" i="2"/>
  <c r="R244" i="2" s="1"/>
  <c r="O244" i="2"/>
  <c r="P244" i="2" s="1"/>
  <c r="J244" i="2"/>
  <c r="Y243" i="2"/>
  <c r="X243" i="2"/>
  <c r="V243" i="2"/>
  <c r="T243" i="2"/>
  <c r="Q243" i="2"/>
  <c r="R243" i="2" s="1"/>
  <c r="O243" i="2"/>
  <c r="P243" i="2" s="1"/>
  <c r="J243" i="2"/>
  <c r="Y242" i="2"/>
  <c r="Z242" i="2" s="1"/>
  <c r="X242" i="2"/>
  <c r="V242" i="2"/>
  <c r="T242" i="2"/>
  <c r="Q242" i="2"/>
  <c r="R242" i="2" s="1"/>
  <c r="O242" i="2"/>
  <c r="P242" i="2" s="1"/>
  <c r="J242" i="2"/>
  <c r="Y241" i="2"/>
  <c r="X241" i="2"/>
  <c r="V241" i="2"/>
  <c r="T241" i="2"/>
  <c r="Q241" i="2"/>
  <c r="R241" i="2" s="1"/>
  <c r="O241" i="2"/>
  <c r="P241" i="2" s="1"/>
  <c r="J241" i="2"/>
  <c r="Y240" i="2"/>
  <c r="X240" i="2"/>
  <c r="V240" i="2"/>
  <c r="T240" i="2"/>
  <c r="Q240" i="2"/>
  <c r="R240" i="2" s="1"/>
  <c r="O240" i="2"/>
  <c r="P240" i="2" s="1"/>
  <c r="J240" i="2"/>
  <c r="Y239" i="2"/>
  <c r="Z239" i="2" s="1"/>
  <c r="X239" i="2"/>
  <c r="V239" i="2"/>
  <c r="T239" i="2"/>
  <c r="Q239" i="2"/>
  <c r="R239" i="2" s="1"/>
  <c r="O239" i="2"/>
  <c r="P239" i="2" s="1"/>
  <c r="J239" i="2"/>
  <c r="Y238" i="2"/>
  <c r="X238" i="2"/>
  <c r="V238" i="2"/>
  <c r="T238" i="2"/>
  <c r="Q238" i="2"/>
  <c r="R238" i="2" s="1"/>
  <c r="O238" i="2"/>
  <c r="P238" i="2" s="1"/>
  <c r="J238" i="2"/>
  <c r="Y237" i="2"/>
  <c r="X237" i="2"/>
  <c r="V237" i="2"/>
  <c r="T237" i="2"/>
  <c r="Q237" i="2"/>
  <c r="R237" i="2" s="1"/>
  <c r="O237" i="2"/>
  <c r="P237" i="2" s="1"/>
  <c r="J237" i="2"/>
  <c r="Y236" i="2"/>
  <c r="Z236" i="2" s="1"/>
  <c r="X236" i="2"/>
  <c r="V236" i="2"/>
  <c r="T236" i="2"/>
  <c r="Q236" i="2"/>
  <c r="R236" i="2" s="1"/>
  <c r="O236" i="2"/>
  <c r="P236" i="2" s="1"/>
  <c r="J236" i="2"/>
  <c r="Y235" i="2"/>
  <c r="X235" i="2"/>
  <c r="V235" i="2"/>
  <c r="T235" i="2"/>
  <c r="Q235" i="2"/>
  <c r="R235" i="2" s="1"/>
  <c r="O235" i="2"/>
  <c r="P235" i="2" s="1"/>
  <c r="J235" i="2"/>
  <c r="Y234" i="2"/>
  <c r="X234" i="2"/>
  <c r="V234" i="2"/>
  <c r="T234" i="2"/>
  <c r="Q234" i="2"/>
  <c r="R234" i="2" s="1"/>
  <c r="O234" i="2"/>
  <c r="P234" i="2" s="1"/>
  <c r="J234" i="2"/>
  <c r="Y233" i="2"/>
  <c r="Z233" i="2" s="1"/>
  <c r="X233" i="2"/>
  <c r="V233" i="2"/>
  <c r="T233" i="2"/>
  <c r="Q233" i="2"/>
  <c r="R233" i="2" s="1"/>
  <c r="O233" i="2"/>
  <c r="P233" i="2" s="1"/>
  <c r="J233" i="2"/>
  <c r="Y232" i="2"/>
  <c r="X232" i="2"/>
  <c r="V232" i="2"/>
  <c r="T232" i="2"/>
  <c r="Q232" i="2"/>
  <c r="R232" i="2" s="1"/>
  <c r="O232" i="2"/>
  <c r="P232" i="2" s="1"/>
  <c r="J232" i="2"/>
  <c r="Y231" i="2"/>
  <c r="X231" i="2"/>
  <c r="V231" i="2"/>
  <c r="T231" i="2"/>
  <c r="Q231" i="2"/>
  <c r="R231" i="2" s="1"/>
  <c r="O231" i="2"/>
  <c r="P231" i="2" s="1"/>
  <c r="J231" i="2"/>
  <c r="Y230" i="2"/>
  <c r="Z230" i="2" s="1"/>
  <c r="X230" i="2"/>
  <c r="V230" i="2"/>
  <c r="T230" i="2"/>
  <c r="Q230" i="2"/>
  <c r="R230" i="2" s="1"/>
  <c r="O230" i="2"/>
  <c r="P230" i="2" s="1"/>
  <c r="J230" i="2"/>
  <c r="Y229" i="2"/>
  <c r="X229" i="2"/>
  <c r="V229" i="2"/>
  <c r="T229" i="2"/>
  <c r="Q229" i="2"/>
  <c r="R229" i="2" s="1"/>
  <c r="O229" i="2"/>
  <c r="P229" i="2" s="1"/>
  <c r="J229" i="2"/>
  <c r="Y228" i="2"/>
  <c r="X228" i="2"/>
  <c r="V228" i="2"/>
  <c r="T228" i="2"/>
  <c r="Q228" i="2"/>
  <c r="R228" i="2" s="1"/>
  <c r="O228" i="2"/>
  <c r="P228" i="2" s="1"/>
  <c r="J228" i="2"/>
  <c r="Y227" i="2"/>
  <c r="Z227" i="2" s="1"/>
  <c r="X227" i="2"/>
  <c r="V227" i="2"/>
  <c r="T227" i="2"/>
  <c r="Q227" i="2"/>
  <c r="R227" i="2" s="1"/>
  <c r="O227" i="2"/>
  <c r="P227" i="2" s="1"/>
  <c r="J227" i="2"/>
  <c r="Y226" i="2"/>
  <c r="X226" i="2"/>
  <c r="V226" i="2"/>
  <c r="T226" i="2"/>
  <c r="Q226" i="2"/>
  <c r="R226" i="2" s="1"/>
  <c r="O226" i="2"/>
  <c r="P226" i="2" s="1"/>
  <c r="J226" i="2"/>
  <c r="Y225" i="2"/>
  <c r="X225" i="2"/>
  <c r="V225" i="2"/>
  <c r="T225" i="2"/>
  <c r="Q225" i="2"/>
  <c r="R225" i="2" s="1"/>
  <c r="O225" i="2"/>
  <c r="P225" i="2" s="1"/>
  <c r="J225" i="2"/>
  <c r="Y224" i="2"/>
  <c r="Z224" i="2" s="1"/>
  <c r="X224" i="2"/>
  <c r="V224" i="2"/>
  <c r="T224" i="2"/>
  <c r="Q224" i="2"/>
  <c r="R224" i="2" s="1"/>
  <c r="O224" i="2"/>
  <c r="P224" i="2" s="1"/>
  <c r="J224" i="2"/>
  <c r="Y223" i="2"/>
  <c r="X223" i="2"/>
  <c r="V223" i="2"/>
  <c r="T223" i="2"/>
  <c r="Q223" i="2"/>
  <c r="R223" i="2" s="1"/>
  <c r="O223" i="2"/>
  <c r="P223" i="2" s="1"/>
  <c r="J223" i="2"/>
  <c r="Y222" i="2"/>
  <c r="X222" i="2"/>
  <c r="V222" i="2"/>
  <c r="T222" i="2"/>
  <c r="Q222" i="2"/>
  <c r="R222" i="2" s="1"/>
  <c r="O222" i="2"/>
  <c r="P222" i="2" s="1"/>
  <c r="J222" i="2"/>
  <c r="Y221" i="2"/>
  <c r="Z221" i="2" s="1"/>
  <c r="X221" i="2"/>
  <c r="V221" i="2"/>
  <c r="T221" i="2"/>
  <c r="Q221" i="2"/>
  <c r="R221" i="2" s="1"/>
  <c r="O221" i="2"/>
  <c r="P221" i="2" s="1"/>
  <c r="J221" i="2"/>
  <c r="Y220" i="2"/>
  <c r="X220" i="2"/>
  <c r="V220" i="2"/>
  <c r="T220" i="2"/>
  <c r="Q220" i="2"/>
  <c r="R220" i="2" s="1"/>
  <c r="O220" i="2"/>
  <c r="P220" i="2" s="1"/>
  <c r="J220" i="2"/>
  <c r="Y219" i="2"/>
  <c r="X219" i="2"/>
  <c r="V219" i="2"/>
  <c r="T219" i="2"/>
  <c r="Q219" i="2"/>
  <c r="R219" i="2" s="1"/>
  <c r="O219" i="2"/>
  <c r="P219" i="2" s="1"/>
  <c r="J219" i="2"/>
  <c r="Y218" i="2"/>
  <c r="Z218" i="2" s="1"/>
  <c r="X218" i="2"/>
  <c r="V218" i="2"/>
  <c r="T218" i="2"/>
  <c r="Q218" i="2"/>
  <c r="R218" i="2" s="1"/>
  <c r="O218" i="2"/>
  <c r="P218" i="2" s="1"/>
  <c r="J218" i="2"/>
  <c r="Y217" i="2"/>
  <c r="X217" i="2"/>
  <c r="V217" i="2"/>
  <c r="T217" i="2"/>
  <c r="Q217" i="2"/>
  <c r="R217" i="2" s="1"/>
  <c r="O217" i="2"/>
  <c r="P217" i="2" s="1"/>
  <c r="J217" i="2"/>
  <c r="Y216" i="2"/>
  <c r="X216" i="2"/>
  <c r="V216" i="2"/>
  <c r="T216" i="2"/>
  <c r="Q216" i="2"/>
  <c r="R216" i="2" s="1"/>
  <c r="O216" i="2"/>
  <c r="P216" i="2" s="1"/>
  <c r="J216" i="2"/>
  <c r="Y215" i="2"/>
  <c r="X215" i="2"/>
  <c r="V215" i="2"/>
  <c r="T215" i="2"/>
  <c r="Q215" i="2"/>
  <c r="R215" i="2" s="1"/>
  <c r="O215" i="2"/>
  <c r="P215" i="2" s="1"/>
  <c r="J215" i="2"/>
  <c r="Y214" i="2"/>
  <c r="Z214" i="2" s="1"/>
  <c r="X214" i="2"/>
  <c r="V214" i="2"/>
  <c r="T214" i="2"/>
  <c r="Q214" i="2"/>
  <c r="R214" i="2" s="1"/>
  <c r="O214" i="2"/>
  <c r="P214" i="2" s="1"/>
  <c r="J214" i="2"/>
  <c r="Y213" i="2"/>
  <c r="X213" i="2"/>
  <c r="V213" i="2"/>
  <c r="T213" i="2"/>
  <c r="Q213" i="2"/>
  <c r="R213" i="2" s="1"/>
  <c r="O213" i="2"/>
  <c r="P213" i="2" s="1"/>
  <c r="J213" i="2"/>
  <c r="Y212" i="2"/>
  <c r="X212" i="2"/>
  <c r="V212" i="2"/>
  <c r="T212" i="2"/>
  <c r="Q212" i="2"/>
  <c r="R212" i="2" s="1"/>
  <c r="O212" i="2"/>
  <c r="P212" i="2" s="1"/>
  <c r="J212" i="2"/>
  <c r="Y211" i="2"/>
  <c r="Z211" i="2" s="1"/>
  <c r="X211" i="2"/>
  <c r="V211" i="2"/>
  <c r="T211" i="2"/>
  <c r="Q211" i="2"/>
  <c r="R211" i="2" s="1"/>
  <c r="O211" i="2"/>
  <c r="P211" i="2" s="1"/>
  <c r="J211" i="2"/>
  <c r="Y210" i="2"/>
  <c r="X210" i="2"/>
  <c r="V210" i="2"/>
  <c r="T210" i="2"/>
  <c r="Q210" i="2"/>
  <c r="R210" i="2" s="1"/>
  <c r="O210" i="2"/>
  <c r="P210" i="2" s="1"/>
  <c r="J210" i="2"/>
  <c r="Y209" i="2"/>
  <c r="X209" i="2"/>
  <c r="V209" i="2"/>
  <c r="T209" i="2"/>
  <c r="Q209" i="2"/>
  <c r="R209" i="2" s="1"/>
  <c r="O209" i="2"/>
  <c r="P209" i="2" s="1"/>
  <c r="J209" i="2"/>
  <c r="Y208" i="2"/>
  <c r="X208" i="2"/>
  <c r="V208" i="2"/>
  <c r="T208" i="2"/>
  <c r="Q208" i="2"/>
  <c r="R208" i="2" s="1"/>
  <c r="O208" i="2"/>
  <c r="P208" i="2" s="1"/>
  <c r="J208" i="2"/>
  <c r="Y207" i="2"/>
  <c r="X207" i="2"/>
  <c r="V207" i="2"/>
  <c r="T207" i="2"/>
  <c r="Q207" i="2"/>
  <c r="R207" i="2" s="1"/>
  <c r="O207" i="2"/>
  <c r="P207" i="2" s="1"/>
  <c r="J207" i="2"/>
  <c r="Y206" i="2"/>
  <c r="X206" i="2"/>
  <c r="V206" i="2"/>
  <c r="T206" i="2"/>
  <c r="Q206" i="2"/>
  <c r="R206" i="2" s="1"/>
  <c r="O206" i="2"/>
  <c r="P206" i="2" s="1"/>
  <c r="J206" i="2"/>
  <c r="Y205" i="2"/>
  <c r="X205" i="2"/>
  <c r="V205" i="2"/>
  <c r="T205" i="2"/>
  <c r="Q205" i="2"/>
  <c r="R205" i="2" s="1"/>
  <c r="O205" i="2"/>
  <c r="P205" i="2" s="1"/>
  <c r="J205" i="2"/>
  <c r="Y204" i="2"/>
  <c r="X204" i="2"/>
  <c r="V204" i="2"/>
  <c r="T204" i="2"/>
  <c r="Q204" i="2"/>
  <c r="R204" i="2" s="1"/>
  <c r="O204" i="2"/>
  <c r="P204" i="2" s="1"/>
  <c r="J204" i="2"/>
  <c r="Y203" i="2"/>
  <c r="X203" i="2"/>
  <c r="V203" i="2"/>
  <c r="T203" i="2"/>
  <c r="Q203" i="2"/>
  <c r="R203" i="2" s="1"/>
  <c r="O203" i="2"/>
  <c r="P203" i="2" s="1"/>
  <c r="J203" i="2"/>
  <c r="Y202" i="2"/>
  <c r="Z202" i="2" s="1"/>
  <c r="X202" i="2"/>
  <c r="V202" i="2"/>
  <c r="T202" i="2"/>
  <c r="Q202" i="2"/>
  <c r="R202" i="2" s="1"/>
  <c r="O202" i="2"/>
  <c r="P202" i="2" s="1"/>
  <c r="J202" i="2"/>
  <c r="Y201" i="2"/>
  <c r="X201" i="2"/>
  <c r="V201" i="2"/>
  <c r="T201" i="2"/>
  <c r="Q201" i="2"/>
  <c r="R201" i="2" s="1"/>
  <c r="O201" i="2"/>
  <c r="P201" i="2" s="1"/>
  <c r="J201" i="2"/>
  <c r="Y200" i="2"/>
  <c r="X200" i="2"/>
  <c r="V200" i="2"/>
  <c r="T200" i="2"/>
  <c r="Q200" i="2"/>
  <c r="R200" i="2" s="1"/>
  <c r="O200" i="2"/>
  <c r="P200" i="2" s="1"/>
  <c r="J200" i="2"/>
  <c r="Y199" i="2"/>
  <c r="Z199" i="2" s="1"/>
  <c r="X199" i="2"/>
  <c r="V199" i="2"/>
  <c r="T199" i="2"/>
  <c r="Q199" i="2"/>
  <c r="R199" i="2" s="1"/>
  <c r="O199" i="2"/>
  <c r="P199" i="2" s="1"/>
  <c r="J199" i="2"/>
  <c r="Y198" i="2"/>
  <c r="X198" i="2"/>
  <c r="V198" i="2"/>
  <c r="T198" i="2"/>
  <c r="Q198" i="2"/>
  <c r="R198" i="2" s="1"/>
  <c r="O198" i="2"/>
  <c r="P198" i="2" s="1"/>
  <c r="J198" i="2"/>
  <c r="Y197" i="2"/>
  <c r="X197" i="2"/>
  <c r="V197" i="2"/>
  <c r="T197" i="2"/>
  <c r="Q197" i="2"/>
  <c r="R197" i="2" s="1"/>
  <c r="O197" i="2"/>
  <c r="P197" i="2" s="1"/>
  <c r="J197" i="2"/>
  <c r="Y196" i="2"/>
  <c r="Z196" i="2" s="1"/>
  <c r="X196" i="2"/>
  <c r="V196" i="2"/>
  <c r="T196" i="2"/>
  <c r="Q196" i="2"/>
  <c r="R196" i="2" s="1"/>
  <c r="O196" i="2"/>
  <c r="P196" i="2" s="1"/>
  <c r="J196" i="2"/>
  <c r="Y195" i="2"/>
  <c r="X195" i="2"/>
  <c r="V195" i="2"/>
  <c r="T195" i="2"/>
  <c r="Q195" i="2"/>
  <c r="R195" i="2" s="1"/>
  <c r="O195" i="2"/>
  <c r="P195" i="2" s="1"/>
  <c r="J195" i="2"/>
  <c r="Y194" i="2"/>
  <c r="X194" i="2"/>
  <c r="V194" i="2"/>
  <c r="T194" i="2"/>
  <c r="Q194" i="2"/>
  <c r="R194" i="2" s="1"/>
  <c r="O194" i="2"/>
  <c r="P194" i="2" s="1"/>
  <c r="J194" i="2"/>
  <c r="Y193" i="2"/>
  <c r="Z193" i="2" s="1"/>
  <c r="X193" i="2"/>
  <c r="V193" i="2"/>
  <c r="T193" i="2"/>
  <c r="Q193" i="2"/>
  <c r="R193" i="2" s="1"/>
  <c r="O193" i="2"/>
  <c r="P193" i="2" s="1"/>
  <c r="J193" i="2"/>
  <c r="Y192" i="2"/>
  <c r="X192" i="2"/>
  <c r="V192" i="2"/>
  <c r="T192" i="2"/>
  <c r="Q192" i="2"/>
  <c r="R192" i="2" s="1"/>
  <c r="O192" i="2"/>
  <c r="P192" i="2" s="1"/>
  <c r="J192" i="2"/>
  <c r="Y191" i="2"/>
  <c r="X191" i="2"/>
  <c r="V191" i="2"/>
  <c r="T191" i="2"/>
  <c r="Q191" i="2"/>
  <c r="R191" i="2" s="1"/>
  <c r="O191" i="2"/>
  <c r="P191" i="2" s="1"/>
  <c r="J191" i="2"/>
  <c r="Y190" i="2"/>
  <c r="Z190" i="2" s="1"/>
  <c r="X190" i="2"/>
  <c r="V190" i="2"/>
  <c r="T190" i="2"/>
  <c r="Q190" i="2"/>
  <c r="R190" i="2" s="1"/>
  <c r="O190" i="2"/>
  <c r="P190" i="2" s="1"/>
  <c r="J190" i="2"/>
  <c r="Y189" i="2"/>
  <c r="X189" i="2"/>
  <c r="V189" i="2"/>
  <c r="T189" i="2"/>
  <c r="Q189" i="2"/>
  <c r="R189" i="2" s="1"/>
  <c r="O189" i="2"/>
  <c r="P189" i="2" s="1"/>
  <c r="J189" i="2"/>
  <c r="Y188" i="2"/>
  <c r="X188" i="2"/>
  <c r="V188" i="2"/>
  <c r="T188" i="2"/>
  <c r="Q188" i="2"/>
  <c r="R188" i="2" s="1"/>
  <c r="O188" i="2"/>
  <c r="P188" i="2" s="1"/>
  <c r="J188" i="2"/>
  <c r="Y187" i="2"/>
  <c r="Z187" i="2" s="1"/>
  <c r="X187" i="2"/>
  <c r="V187" i="2"/>
  <c r="T187" i="2"/>
  <c r="Q187" i="2"/>
  <c r="R187" i="2" s="1"/>
  <c r="O187" i="2"/>
  <c r="P187" i="2" s="1"/>
  <c r="J187" i="2"/>
  <c r="Y186" i="2"/>
  <c r="X186" i="2"/>
  <c r="V186" i="2"/>
  <c r="T186" i="2"/>
  <c r="Q186" i="2"/>
  <c r="R186" i="2" s="1"/>
  <c r="O186" i="2"/>
  <c r="P186" i="2" s="1"/>
  <c r="J186" i="2"/>
  <c r="Y185" i="2"/>
  <c r="X185" i="2"/>
  <c r="V185" i="2"/>
  <c r="T185" i="2"/>
  <c r="Q185" i="2"/>
  <c r="R185" i="2" s="1"/>
  <c r="O185" i="2"/>
  <c r="P185" i="2" s="1"/>
  <c r="J185" i="2"/>
  <c r="Y184" i="2"/>
  <c r="Z184" i="2" s="1"/>
  <c r="X184" i="2"/>
  <c r="V184" i="2"/>
  <c r="T184" i="2"/>
  <c r="Q184" i="2"/>
  <c r="R184" i="2" s="1"/>
  <c r="O184" i="2"/>
  <c r="P184" i="2" s="1"/>
  <c r="J184" i="2"/>
  <c r="Y183" i="2"/>
  <c r="Z183" i="2" s="1"/>
  <c r="X183" i="2"/>
  <c r="V183" i="2"/>
  <c r="T183" i="2"/>
  <c r="Q183" i="2"/>
  <c r="R183" i="2" s="1"/>
  <c r="O183" i="2"/>
  <c r="P183" i="2" s="1"/>
  <c r="J183" i="2"/>
  <c r="Y182" i="2"/>
  <c r="X182" i="2"/>
  <c r="V182" i="2"/>
  <c r="T182" i="2"/>
  <c r="Q182" i="2"/>
  <c r="R182" i="2" s="1"/>
  <c r="O182" i="2"/>
  <c r="P182" i="2" s="1"/>
  <c r="J182" i="2"/>
  <c r="Y181" i="2"/>
  <c r="X181" i="2"/>
  <c r="V181" i="2"/>
  <c r="T181" i="2"/>
  <c r="Q181" i="2"/>
  <c r="R181" i="2" s="1"/>
  <c r="O181" i="2"/>
  <c r="P181" i="2" s="1"/>
  <c r="J181" i="2"/>
  <c r="Y180" i="2"/>
  <c r="Z180" i="2" s="1"/>
  <c r="X180" i="2"/>
  <c r="V180" i="2"/>
  <c r="T180" i="2"/>
  <c r="Q180" i="2"/>
  <c r="R180" i="2" s="1"/>
  <c r="O180" i="2"/>
  <c r="P180" i="2" s="1"/>
  <c r="J180" i="2"/>
  <c r="Y179" i="2"/>
  <c r="X179" i="2"/>
  <c r="V179" i="2"/>
  <c r="T179" i="2"/>
  <c r="Q179" i="2"/>
  <c r="R179" i="2" s="1"/>
  <c r="O179" i="2"/>
  <c r="P179" i="2" s="1"/>
  <c r="J179" i="2"/>
  <c r="Y178" i="2"/>
  <c r="X178" i="2"/>
  <c r="V178" i="2"/>
  <c r="T178" i="2"/>
  <c r="Q178" i="2"/>
  <c r="R178" i="2" s="1"/>
  <c r="O178" i="2"/>
  <c r="P178" i="2" s="1"/>
  <c r="J178" i="2"/>
  <c r="Y177" i="2"/>
  <c r="X177" i="2"/>
  <c r="V177" i="2"/>
  <c r="T177" i="2"/>
  <c r="Q177" i="2"/>
  <c r="R177" i="2" s="1"/>
  <c r="O177" i="2"/>
  <c r="P177" i="2" s="1"/>
  <c r="J177" i="2"/>
  <c r="Y176" i="2"/>
  <c r="X176" i="2"/>
  <c r="V176" i="2"/>
  <c r="T176" i="2"/>
  <c r="Q176" i="2"/>
  <c r="R176" i="2" s="1"/>
  <c r="O176" i="2"/>
  <c r="P176" i="2" s="1"/>
  <c r="J176" i="2"/>
  <c r="Y175" i="2"/>
  <c r="X175" i="2"/>
  <c r="V175" i="2"/>
  <c r="T175" i="2"/>
  <c r="Q175" i="2"/>
  <c r="R175" i="2" s="1"/>
  <c r="O175" i="2"/>
  <c r="P175" i="2" s="1"/>
  <c r="J175" i="2"/>
  <c r="Y174" i="2"/>
  <c r="X174" i="2"/>
  <c r="V174" i="2"/>
  <c r="T174" i="2"/>
  <c r="Q174" i="2"/>
  <c r="R174" i="2" s="1"/>
  <c r="O174" i="2"/>
  <c r="P174" i="2" s="1"/>
  <c r="J174" i="2"/>
  <c r="Y173" i="2"/>
  <c r="X173" i="2"/>
  <c r="V173" i="2"/>
  <c r="T173" i="2"/>
  <c r="Q173" i="2"/>
  <c r="R173" i="2" s="1"/>
  <c r="O173" i="2"/>
  <c r="P173" i="2" s="1"/>
  <c r="J173" i="2"/>
  <c r="Y172" i="2"/>
  <c r="X172" i="2"/>
  <c r="V172" i="2"/>
  <c r="T172" i="2"/>
  <c r="Q172" i="2"/>
  <c r="R172" i="2" s="1"/>
  <c r="O172" i="2"/>
  <c r="P172" i="2" s="1"/>
  <c r="J172" i="2"/>
  <c r="Y171" i="2"/>
  <c r="X171" i="2"/>
  <c r="V171" i="2"/>
  <c r="T171" i="2"/>
  <c r="Q171" i="2"/>
  <c r="R171" i="2" s="1"/>
  <c r="O171" i="2"/>
  <c r="P171" i="2" s="1"/>
  <c r="J171" i="2"/>
  <c r="Y170" i="2"/>
  <c r="X170" i="2"/>
  <c r="V170" i="2"/>
  <c r="T170" i="2"/>
  <c r="Q170" i="2"/>
  <c r="R170" i="2" s="1"/>
  <c r="O170" i="2"/>
  <c r="P170" i="2" s="1"/>
  <c r="J170" i="2"/>
  <c r="Y169" i="2"/>
  <c r="X169" i="2"/>
  <c r="V169" i="2"/>
  <c r="T169" i="2"/>
  <c r="Q169" i="2"/>
  <c r="R169" i="2" s="1"/>
  <c r="O169" i="2"/>
  <c r="P169" i="2" s="1"/>
  <c r="J169" i="2"/>
  <c r="Y168" i="2"/>
  <c r="X168" i="2"/>
  <c r="V168" i="2"/>
  <c r="T168" i="2"/>
  <c r="Q168" i="2"/>
  <c r="R168" i="2" s="1"/>
  <c r="O168" i="2"/>
  <c r="P168" i="2" s="1"/>
  <c r="J168" i="2"/>
  <c r="Y167" i="2"/>
  <c r="X167" i="2"/>
  <c r="V167" i="2"/>
  <c r="T167" i="2"/>
  <c r="Q167" i="2"/>
  <c r="R167" i="2" s="1"/>
  <c r="O167" i="2"/>
  <c r="P167" i="2" s="1"/>
  <c r="J167" i="2"/>
  <c r="Y166" i="2"/>
  <c r="X166" i="2"/>
  <c r="V166" i="2"/>
  <c r="T166" i="2"/>
  <c r="Q166" i="2"/>
  <c r="R166" i="2" s="1"/>
  <c r="O166" i="2"/>
  <c r="P166" i="2" s="1"/>
  <c r="J166" i="2"/>
  <c r="Y165" i="2"/>
  <c r="X165" i="2"/>
  <c r="V165" i="2"/>
  <c r="T165" i="2"/>
  <c r="Q165" i="2"/>
  <c r="R165" i="2" s="1"/>
  <c r="O165" i="2"/>
  <c r="P165" i="2" s="1"/>
  <c r="J165" i="2"/>
  <c r="Y164" i="2"/>
  <c r="Z164" i="2" s="1"/>
  <c r="X164" i="2"/>
  <c r="V164" i="2"/>
  <c r="T164" i="2"/>
  <c r="Q164" i="2"/>
  <c r="R164" i="2" s="1"/>
  <c r="O164" i="2"/>
  <c r="P164" i="2" s="1"/>
  <c r="J164" i="2"/>
  <c r="Y163" i="2"/>
  <c r="X163" i="2"/>
  <c r="V163" i="2"/>
  <c r="T163" i="2"/>
  <c r="Q163" i="2"/>
  <c r="R163" i="2" s="1"/>
  <c r="O163" i="2"/>
  <c r="P163" i="2" s="1"/>
  <c r="J163" i="2"/>
  <c r="Y162" i="2"/>
  <c r="X162" i="2"/>
  <c r="V162" i="2"/>
  <c r="T162" i="2"/>
  <c r="Q162" i="2"/>
  <c r="R162" i="2" s="1"/>
  <c r="O162" i="2"/>
  <c r="P162" i="2" s="1"/>
  <c r="J162" i="2"/>
  <c r="Y161" i="2"/>
  <c r="Z161" i="2" s="1"/>
  <c r="X161" i="2"/>
  <c r="V161" i="2"/>
  <c r="T161" i="2"/>
  <c r="Q161" i="2"/>
  <c r="R161" i="2" s="1"/>
  <c r="O161" i="2"/>
  <c r="P161" i="2" s="1"/>
  <c r="J161" i="2"/>
  <c r="Y160" i="2"/>
  <c r="X160" i="2"/>
  <c r="V160" i="2"/>
  <c r="T160" i="2"/>
  <c r="Q160" i="2"/>
  <c r="R160" i="2" s="1"/>
  <c r="O160" i="2"/>
  <c r="P160" i="2" s="1"/>
  <c r="J160" i="2"/>
  <c r="Y159" i="2"/>
  <c r="X159" i="2"/>
  <c r="V159" i="2"/>
  <c r="T159" i="2"/>
  <c r="Q159" i="2"/>
  <c r="R159" i="2" s="1"/>
  <c r="O159" i="2"/>
  <c r="P159" i="2" s="1"/>
  <c r="J159" i="2"/>
  <c r="Y158" i="2"/>
  <c r="Z158" i="2" s="1"/>
  <c r="X158" i="2"/>
  <c r="V158" i="2"/>
  <c r="T158" i="2"/>
  <c r="Q158" i="2"/>
  <c r="R158" i="2" s="1"/>
  <c r="O158" i="2"/>
  <c r="P158" i="2" s="1"/>
  <c r="J158" i="2"/>
  <c r="Y157" i="2"/>
  <c r="X157" i="2"/>
  <c r="V157" i="2"/>
  <c r="T157" i="2"/>
  <c r="Q157" i="2"/>
  <c r="R157" i="2" s="1"/>
  <c r="O157" i="2"/>
  <c r="P157" i="2" s="1"/>
  <c r="J157" i="2"/>
  <c r="Y156" i="2"/>
  <c r="Z156" i="2" s="1"/>
  <c r="X156" i="2"/>
  <c r="V156" i="2"/>
  <c r="T156" i="2"/>
  <c r="Q156" i="2"/>
  <c r="R156" i="2" s="1"/>
  <c r="O156" i="2"/>
  <c r="P156" i="2" s="1"/>
  <c r="J156" i="2"/>
  <c r="Y155" i="2"/>
  <c r="X155" i="2"/>
  <c r="V155" i="2"/>
  <c r="T155" i="2"/>
  <c r="Q155" i="2"/>
  <c r="R155" i="2" s="1"/>
  <c r="O155" i="2"/>
  <c r="P155" i="2" s="1"/>
  <c r="J155" i="2"/>
  <c r="Y154" i="2"/>
  <c r="X154" i="2"/>
  <c r="V154" i="2"/>
  <c r="T154" i="2"/>
  <c r="Q154" i="2"/>
  <c r="R154" i="2" s="1"/>
  <c r="O154" i="2"/>
  <c r="P154" i="2" s="1"/>
  <c r="J154" i="2"/>
  <c r="Y153" i="2"/>
  <c r="Z153" i="2" s="1"/>
  <c r="X153" i="2"/>
  <c r="V153" i="2"/>
  <c r="T153" i="2"/>
  <c r="Q153" i="2"/>
  <c r="R153" i="2" s="1"/>
  <c r="O153" i="2"/>
  <c r="P153" i="2" s="1"/>
  <c r="J153" i="2"/>
  <c r="Y152" i="2"/>
  <c r="X152" i="2"/>
  <c r="V152" i="2"/>
  <c r="T152" i="2"/>
  <c r="Q152" i="2"/>
  <c r="R152" i="2" s="1"/>
  <c r="O152" i="2"/>
  <c r="P152" i="2" s="1"/>
  <c r="J152" i="2"/>
  <c r="Y151" i="2"/>
  <c r="X151" i="2"/>
  <c r="V151" i="2"/>
  <c r="T151" i="2"/>
  <c r="Q151" i="2"/>
  <c r="R151" i="2" s="1"/>
  <c r="O151" i="2"/>
  <c r="P151" i="2" s="1"/>
  <c r="J151" i="2"/>
  <c r="Y150" i="2"/>
  <c r="Z150" i="2" s="1"/>
  <c r="X150" i="2"/>
  <c r="V150" i="2"/>
  <c r="T150" i="2"/>
  <c r="Q150" i="2"/>
  <c r="R150" i="2" s="1"/>
  <c r="O150" i="2"/>
  <c r="P150" i="2" s="1"/>
  <c r="J150" i="2"/>
  <c r="Y149" i="2"/>
  <c r="X149" i="2"/>
  <c r="V149" i="2"/>
  <c r="T149" i="2"/>
  <c r="Q149" i="2"/>
  <c r="R149" i="2" s="1"/>
  <c r="O149" i="2"/>
  <c r="P149" i="2" s="1"/>
  <c r="J149" i="2"/>
  <c r="Y148" i="2"/>
  <c r="X148" i="2"/>
  <c r="V148" i="2"/>
  <c r="T148" i="2"/>
  <c r="Q148" i="2"/>
  <c r="R148" i="2" s="1"/>
  <c r="O148" i="2"/>
  <c r="P148" i="2" s="1"/>
  <c r="J148" i="2"/>
  <c r="Y147" i="2"/>
  <c r="Z147" i="2" s="1"/>
  <c r="X147" i="2"/>
  <c r="V147" i="2"/>
  <c r="T147" i="2"/>
  <c r="Q147" i="2"/>
  <c r="R147" i="2" s="1"/>
  <c r="O147" i="2"/>
  <c r="P147" i="2" s="1"/>
  <c r="J147" i="2"/>
  <c r="Y146" i="2"/>
  <c r="X146" i="2"/>
  <c r="V146" i="2"/>
  <c r="T146" i="2"/>
  <c r="Q146" i="2"/>
  <c r="R146" i="2" s="1"/>
  <c r="O146" i="2"/>
  <c r="P146" i="2" s="1"/>
  <c r="J146" i="2"/>
  <c r="Y145" i="2"/>
  <c r="X145" i="2"/>
  <c r="V145" i="2"/>
  <c r="T145" i="2"/>
  <c r="Q145" i="2"/>
  <c r="R145" i="2" s="1"/>
  <c r="O145" i="2"/>
  <c r="P145" i="2" s="1"/>
  <c r="J145" i="2"/>
  <c r="Y144" i="2"/>
  <c r="Z144" i="2" s="1"/>
  <c r="X144" i="2"/>
  <c r="V144" i="2"/>
  <c r="T144" i="2"/>
  <c r="Q144" i="2"/>
  <c r="R144" i="2" s="1"/>
  <c r="O144" i="2"/>
  <c r="P144" i="2" s="1"/>
  <c r="J144" i="2"/>
  <c r="Y143" i="2"/>
  <c r="X143" i="2"/>
  <c r="V143" i="2"/>
  <c r="T143" i="2"/>
  <c r="Q143" i="2"/>
  <c r="R143" i="2" s="1"/>
  <c r="O143" i="2"/>
  <c r="P143" i="2" s="1"/>
  <c r="J143" i="2"/>
  <c r="Y142" i="2"/>
  <c r="Z142" i="2" s="1"/>
  <c r="X142" i="2"/>
  <c r="V142" i="2"/>
  <c r="T142" i="2"/>
  <c r="Q142" i="2"/>
  <c r="R142" i="2" s="1"/>
  <c r="O142" i="2"/>
  <c r="P142" i="2" s="1"/>
  <c r="J142" i="2"/>
  <c r="Y141" i="2"/>
  <c r="X141" i="2"/>
  <c r="V141" i="2"/>
  <c r="T141" i="2"/>
  <c r="Q141" i="2"/>
  <c r="R141" i="2" s="1"/>
  <c r="O141" i="2"/>
  <c r="P141" i="2" s="1"/>
  <c r="J141" i="2"/>
  <c r="Y140" i="2"/>
  <c r="X140" i="2"/>
  <c r="V140" i="2"/>
  <c r="T140" i="2"/>
  <c r="Q140" i="2"/>
  <c r="R140" i="2" s="1"/>
  <c r="O140" i="2"/>
  <c r="P140" i="2" s="1"/>
  <c r="J140" i="2"/>
  <c r="Y139" i="2"/>
  <c r="Z139" i="2" s="1"/>
  <c r="X139" i="2"/>
  <c r="V139" i="2"/>
  <c r="T139" i="2"/>
  <c r="Q139" i="2"/>
  <c r="R139" i="2" s="1"/>
  <c r="O139" i="2"/>
  <c r="P139" i="2" s="1"/>
  <c r="J139" i="2"/>
  <c r="Y138" i="2"/>
  <c r="X138" i="2"/>
  <c r="V138" i="2"/>
  <c r="T138" i="2"/>
  <c r="Q138" i="2"/>
  <c r="R138" i="2" s="1"/>
  <c r="O138" i="2"/>
  <c r="P138" i="2" s="1"/>
  <c r="J138" i="2"/>
  <c r="Y137" i="2"/>
  <c r="X137" i="2"/>
  <c r="V137" i="2"/>
  <c r="T137" i="2"/>
  <c r="Q137" i="2"/>
  <c r="R137" i="2" s="1"/>
  <c r="O137" i="2"/>
  <c r="P137" i="2" s="1"/>
  <c r="J137" i="2"/>
  <c r="Y136" i="2"/>
  <c r="Z136" i="2" s="1"/>
  <c r="X136" i="2"/>
  <c r="V136" i="2"/>
  <c r="T136" i="2"/>
  <c r="Q136" i="2"/>
  <c r="R136" i="2" s="1"/>
  <c r="O136" i="2"/>
  <c r="P136" i="2" s="1"/>
  <c r="J136" i="2"/>
  <c r="Y135" i="2"/>
  <c r="X135" i="2"/>
  <c r="V135" i="2"/>
  <c r="T135" i="2"/>
  <c r="Q135" i="2"/>
  <c r="R135" i="2" s="1"/>
  <c r="O135" i="2"/>
  <c r="P135" i="2" s="1"/>
  <c r="J135" i="2"/>
  <c r="Y134" i="2"/>
  <c r="X134" i="2"/>
  <c r="V134" i="2"/>
  <c r="T134" i="2"/>
  <c r="Q134" i="2"/>
  <c r="R134" i="2" s="1"/>
  <c r="O134" i="2"/>
  <c r="P134" i="2" s="1"/>
  <c r="J134" i="2"/>
  <c r="Y133" i="2"/>
  <c r="Z133" i="2" s="1"/>
  <c r="X133" i="2"/>
  <c r="V133" i="2"/>
  <c r="T133" i="2"/>
  <c r="Q133" i="2"/>
  <c r="R133" i="2" s="1"/>
  <c r="O133" i="2"/>
  <c r="P133" i="2" s="1"/>
  <c r="J133" i="2"/>
  <c r="Y132" i="2"/>
  <c r="X132" i="2"/>
  <c r="V132" i="2"/>
  <c r="T132" i="2"/>
  <c r="Q132" i="2"/>
  <c r="R132" i="2" s="1"/>
  <c r="O132" i="2"/>
  <c r="P132" i="2" s="1"/>
  <c r="J132" i="2"/>
  <c r="Y131" i="2"/>
  <c r="X131" i="2"/>
  <c r="V131" i="2"/>
  <c r="T131" i="2"/>
  <c r="Q131" i="2"/>
  <c r="R131" i="2" s="1"/>
  <c r="O131" i="2"/>
  <c r="P131" i="2" s="1"/>
  <c r="J131" i="2"/>
  <c r="Y130" i="2"/>
  <c r="Z130" i="2" s="1"/>
  <c r="X130" i="2"/>
  <c r="V130" i="2"/>
  <c r="T130" i="2"/>
  <c r="Q130" i="2"/>
  <c r="R130" i="2" s="1"/>
  <c r="O130" i="2"/>
  <c r="P130" i="2" s="1"/>
  <c r="J130" i="2"/>
  <c r="Y129" i="2"/>
  <c r="X129" i="2"/>
  <c r="V129" i="2"/>
  <c r="T129" i="2"/>
  <c r="Q129" i="2"/>
  <c r="R129" i="2" s="1"/>
  <c r="O129" i="2"/>
  <c r="P129" i="2" s="1"/>
  <c r="J129" i="2"/>
  <c r="Y128" i="2"/>
  <c r="X128" i="2"/>
  <c r="V128" i="2"/>
  <c r="T128" i="2"/>
  <c r="Q128" i="2"/>
  <c r="R128" i="2" s="1"/>
  <c r="O128" i="2"/>
  <c r="P128" i="2" s="1"/>
  <c r="J128" i="2"/>
  <c r="Y127" i="2"/>
  <c r="Z127" i="2" s="1"/>
  <c r="X127" i="2"/>
  <c r="V127" i="2"/>
  <c r="T127" i="2"/>
  <c r="Q127" i="2"/>
  <c r="R127" i="2" s="1"/>
  <c r="O127" i="2"/>
  <c r="P127" i="2" s="1"/>
  <c r="J127" i="2"/>
  <c r="Y126" i="2"/>
  <c r="X126" i="2"/>
  <c r="V126" i="2"/>
  <c r="T126" i="2"/>
  <c r="Q126" i="2"/>
  <c r="R126" i="2" s="1"/>
  <c r="O126" i="2"/>
  <c r="P126" i="2" s="1"/>
  <c r="J126" i="2"/>
  <c r="Y125" i="2"/>
  <c r="X125" i="2"/>
  <c r="V125" i="2"/>
  <c r="T125" i="2"/>
  <c r="Q125" i="2"/>
  <c r="R125" i="2" s="1"/>
  <c r="O125" i="2"/>
  <c r="P125" i="2" s="1"/>
  <c r="J125" i="2"/>
  <c r="Y124" i="2"/>
  <c r="Z124" i="2" s="1"/>
  <c r="X124" i="2"/>
  <c r="V124" i="2"/>
  <c r="T124" i="2"/>
  <c r="Q124" i="2"/>
  <c r="R124" i="2" s="1"/>
  <c r="O124" i="2"/>
  <c r="P124" i="2" s="1"/>
  <c r="J124" i="2"/>
  <c r="Y123" i="2"/>
  <c r="X123" i="2"/>
  <c r="V123" i="2"/>
  <c r="T123" i="2"/>
  <c r="Q123" i="2"/>
  <c r="R123" i="2" s="1"/>
  <c r="O123" i="2"/>
  <c r="P123" i="2" s="1"/>
  <c r="J123" i="2"/>
  <c r="Y122" i="2"/>
  <c r="X122" i="2"/>
  <c r="V122" i="2"/>
  <c r="T122" i="2"/>
  <c r="Q122" i="2"/>
  <c r="R122" i="2" s="1"/>
  <c r="O122" i="2"/>
  <c r="P122" i="2" s="1"/>
  <c r="J122" i="2"/>
  <c r="Y121" i="2"/>
  <c r="Z121" i="2" s="1"/>
  <c r="X121" i="2"/>
  <c r="V121" i="2"/>
  <c r="T121" i="2"/>
  <c r="Q121" i="2"/>
  <c r="R121" i="2" s="1"/>
  <c r="O121" i="2"/>
  <c r="P121" i="2" s="1"/>
  <c r="J121" i="2"/>
  <c r="Y120" i="2"/>
  <c r="X120" i="2"/>
  <c r="V120" i="2"/>
  <c r="T120" i="2"/>
  <c r="Q120" i="2"/>
  <c r="R120" i="2" s="1"/>
  <c r="O120" i="2"/>
  <c r="P120" i="2" s="1"/>
  <c r="J120" i="2"/>
  <c r="Y119" i="2"/>
  <c r="X119" i="2"/>
  <c r="V119" i="2"/>
  <c r="T119" i="2"/>
  <c r="Q119" i="2"/>
  <c r="R119" i="2" s="1"/>
  <c r="O119" i="2"/>
  <c r="P119" i="2" s="1"/>
  <c r="J119" i="2"/>
  <c r="Y118" i="2"/>
  <c r="Z118" i="2" s="1"/>
  <c r="X118" i="2"/>
  <c r="V118" i="2"/>
  <c r="T118" i="2"/>
  <c r="Q118" i="2"/>
  <c r="R118" i="2" s="1"/>
  <c r="O118" i="2"/>
  <c r="P118" i="2" s="1"/>
  <c r="J118" i="2"/>
  <c r="Y117" i="2"/>
  <c r="X117" i="2"/>
  <c r="V117" i="2"/>
  <c r="T117" i="2"/>
  <c r="Q117" i="2"/>
  <c r="R117" i="2" s="1"/>
  <c r="O117" i="2"/>
  <c r="P117" i="2" s="1"/>
  <c r="J117" i="2"/>
  <c r="Y116" i="2"/>
  <c r="X116" i="2"/>
  <c r="V116" i="2"/>
  <c r="T116" i="2"/>
  <c r="Q116" i="2"/>
  <c r="R116" i="2" s="1"/>
  <c r="O116" i="2"/>
  <c r="P116" i="2" s="1"/>
  <c r="J116" i="2"/>
  <c r="Y115" i="2"/>
  <c r="Z115" i="2" s="1"/>
  <c r="X115" i="2"/>
  <c r="V115" i="2"/>
  <c r="T115" i="2"/>
  <c r="Q115" i="2"/>
  <c r="R115" i="2" s="1"/>
  <c r="O115" i="2"/>
  <c r="P115" i="2" s="1"/>
  <c r="J115" i="2"/>
  <c r="Y114" i="2"/>
  <c r="X114" i="2"/>
  <c r="V114" i="2"/>
  <c r="T114" i="2"/>
  <c r="Q114" i="2"/>
  <c r="R114" i="2" s="1"/>
  <c r="O114" i="2"/>
  <c r="P114" i="2" s="1"/>
  <c r="J114" i="2"/>
  <c r="Y113" i="2"/>
  <c r="X113" i="2"/>
  <c r="V113" i="2"/>
  <c r="T113" i="2"/>
  <c r="Q113" i="2"/>
  <c r="R113" i="2" s="1"/>
  <c r="O113" i="2"/>
  <c r="P113" i="2" s="1"/>
  <c r="J113" i="2"/>
  <c r="Y112" i="2"/>
  <c r="Z112" i="2" s="1"/>
  <c r="X112" i="2"/>
  <c r="V112" i="2"/>
  <c r="T112" i="2"/>
  <c r="Q112" i="2"/>
  <c r="R112" i="2" s="1"/>
  <c r="O112" i="2"/>
  <c r="P112" i="2" s="1"/>
  <c r="J112" i="2"/>
  <c r="Y111" i="2"/>
  <c r="X111" i="2"/>
  <c r="V111" i="2"/>
  <c r="T111" i="2"/>
  <c r="Q111" i="2"/>
  <c r="R111" i="2" s="1"/>
  <c r="O111" i="2"/>
  <c r="P111" i="2" s="1"/>
  <c r="J111" i="2"/>
  <c r="Y110" i="2"/>
  <c r="X110" i="2"/>
  <c r="V110" i="2"/>
  <c r="T110" i="2"/>
  <c r="Q110" i="2"/>
  <c r="R110" i="2" s="1"/>
  <c r="O110" i="2"/>
  <c r="P110" i="2" s="1"/>
  <c r="J110" i="2"/>
  <c r="Y109" i="2"/>
  <c r="Z109" i="2" s="1"/>
  <c r="X109" i="2"/>
  <c r="V109" i="2"/>
  <c r="T109" i="2"/>
  <c r="Q109" i="2"/>
  <c r="R109" i="2" s="1"/>
  <c r="O109" i="2"/>
  <c r="P109" i="2" s="1"/>
  <c r="J109" i="2"/>
  <c r="Y108" i="2"/>
  <c r="X108" i="2"/>
  <c r="V108" i="2"/>
  <c r="T108" i="2"/>
  <c r="Q108" i="2"/>
  <c r="R108" i="2" s="1"/>
  <c r="O108" i="2"/>
  <c r="P108" i="2" s="1"/>
  <c r="J108" i="2"/>
  <c r="Y107" i="2"/>
  <c r="X107" i="2"/>
  <c r="V107" i="2"/>
  <c r="T107" i="2"/>
  <c r="Q107" i="2"/>
  <c r="R107" i="2" s="1"/>
  <c r="O107" i="2"/>
  <c r="P107" i="2" s="1"/>
  <c r="J107" i="2"/>
  <c r="Y106" i="2"/>
  <c r="Z106" i="2" s="1"/>
  <c r="X106" i="2"/>
  <c r="V106" i="2"/>
  <c r="T106" i="2"/>
  <c r="Q106" i="2"/>
  <c r="R106" i="2" s="1"/>
  <c r="O106" i="2"/>
  <c r="P106" i="2" s="1"/>
  <c r="J106" i="2"/>
  <c r="Y105" i="2"/>
  <c r="X105" i="2"/>
  <c r="V105" i="2"/>
  <c r="T105" i="2"/>
  <c r="Q105" i="2"/>
  <c r="R105" i="2" s="1"/>
  <c r="O105" i="2"/>
  <c r="P105" i="2" s="1"/>
  <c r="J105" i="2"/>
  <c r="Y104" i="2"/>
  <c r="X104" i="2"/>
  <c r="V104" i="2"/>
  <c r="T104" i="2"/>
  <c r="Q104" i="2"/>
  <c r="R104" i="2" s="1"/>
  <c r="O104" i="2"/>
  <c r="P104" i="2" s="1"/>
  <c r="J104" i="2"/>
  <c r="Y103" i="2"/>
  <c r="Z103" i="2" s="1"/>
  <c r="X103" i="2"/>
  <c r="V103" i="2"/>
  <c r="T103" i="2"/>
  <c r="Q103" i="2"/>
  <c r="R103" i="2" s="1"/>
  <c r="O103" i="2"/>
  <c r="P103" i="2" s="1"/>
  <c r="J103" i="2"/>
  <c r="Y102" i="2"/>
  <c r="X102" i="2"/>
  <c r="V102" i="2"/>
  <c r="T102" i="2"/>
  <c r="Q102" i="2"/>
  <c r="R102" i="2" s="1"/>
  <c r="O102" i="2"/>
  <c r="P102" i="2" s="1"/>
  <c r="J102" i="2"/>
  <c r="Y101" i="2"/>
  <c r="X101" i="2"/>
  <c r="V101" i="2"/>
  <c r="T101" i="2"/>
  <c r="Q101" i="2"/>
  <c r="R101" i="2" s="1"/>
  <c r="O101" i="2"/>
  <c r="P101" i="2" s="1"/>
  <c r="J101" i="2"/>
  <c r="Y100" i="2"/>
  <c r="Z100" i="2" s="1"/>
  <c r="X100" i="2"/>
  <c r="V100" i="2"/>
  <c r="T100" i="2"/>
  <c r="Q100" i="2"/>
  <c r="R100" i="2" s="1"/>
  <c r="O100" i="2"/>
  <c r="P100" i="2" s="1"/>
  <c r="J100" i="2"/>
  <c r="Y99" i="2"/>
  <c r="X99" i="2"/>
  <c r="V99" i="2"/>
  <c r="T99" i="2"/>
  <c r="Q99" i="2"/>
  <c r="R99" i="2" s="1"/>
  <c r="O99" i="2"/>
  <c r="P99" i="2" s="1"/>
  <c r="J99" i="2"/>
  <c r="Y98" i="2"/>
  <c r="X98" i="2"/>
  <c r="V98" i="2"/>
  <c r="T98" i="2"/>
  <c r="Q98" i="2"/>
  <c r="R98" i="2" s="1"/>
  <c r="O98" i="2"/>
  <c r="P98" i="2" s="1"/>
  <c r="J98" i="2"/>
  <c r="Y97" i="2"/>
  <c r="Z97" i="2" s="1"/>
  <c r="X97" i="2"/>
  <c r="V97" i="2"/>
  <c r="T97" i="2"/>
  <c r="Q97" i="2"/>
  <c r="R97" i="2" s="1"/>
  <c r="O97" i="2"/>
  <c r="P97" i="2" s="1"/>
  <c r="J97" i="2"/>
  <c r="Y96" i="2"/>
  <c r="X96" i="2"/>
  <c r="V96" i="2"/>
  <c r="T96" i="2"/>
  <c r="Q96" i="2"/>
  <c r="R96" i="2" s="1"/>
  <c r="O96" i="2"/>
  <c r="P96" i="2" s="1"/>
  <c r="J96" i="2"/>
  <c r="Y95" i="2"/>
  <c r="X95" i="2"/>
  <c r="V95" i="2"/>
  <c r="T95" i="2"/>
  <c r="Q95" i="2"/>
  <c r="R95" i="2" s="1"/>
  <c r="O95" i="2"/>
  <c r="P95" i="2" s="1"/>
  <c r="J95" i="2"/>
  <c r="Y94" i="2"/>
  <c r="Z94" i="2" s="1"/>
  <c r="X94" i="2"/>
  <c r="V94" i="2"/>
  <c r="T94" i="2"/>
  <c r="Q94" i="2"/>
  <c r="R94" i="2" s="1"/>
  <c r="O94" i="2"/>
  <c r="P94" i="2" s="1"/>
  <c r="J94" i="2"/>
  <c r="Y93" i="2"/>
  <c r="X93" i="2"/>
  <c r="V93" i="2"/>
  <c r="T93" i="2"/>
  <c r="Q93" i="2"/>
  <c r="R93" i="2" s="1"/>
  <c r="O93" i="2"/>
  <c r="P93" i="2" s="1"/>
  <c r="J93" i="2"/>
  <c r="Y92" i="2"/>
  <c r="X92" i="2"/>
  <c r="V92" i="2"/>
  <c r="T92" i="2"/>
  <c r="Q92" i="2"/>
  <c r="R92" i="2" s="1"/>
  <c r="O92" i="2"/>
  <c r="P92" i="2" s="1"/>
  <c r="J92" i="2"/>
  <c r="Y91" i="2"/>
  <c r="Z91" i="2" s="1"/>
  <c r="X91" i="2"/>
  <c r="V91" i="2"/>
  <c r="T91" i="2"/>
  <c r="Q91" i="2"/>
  <c r="R91" i="2" s="1"/>
  <c r="O91" i="2"/>
  <c r="P91" i="2" s="1"/>
  <c r="J91" i="2"/>
  <c r="Y90" i="2"/>
  <c r="X90" i="2"/>
  <c r="V90" i="2"/>
  <c r="T90" i="2"/>
  <c r="Q90" i="2"/>
  <c r="R90" i="2" s="1"/>
  <c r="O90" i="2"/>
  <c r="P90" i="2" s="1"/>
  <c r="J90" i="2"/>
  <c r="Y89" i="2"/>
  <c r="X89" i="2"/>
  <c r="V89" i="2"/>
  <c r="T89" i="2"/>
  <c r="Q89" i="2"/>
  <c r="R89" i="2" s="1"/>
  <c r="O89" i="2"/>
  <c r="P89" i="2" s="1"/>
  <c r="J89" i="2"/>
  <c r="Y88" i="2"/>
  <c r="X88" i="2"/>
  <c r="V88" i="2"/>
  <c r="T88" i="2"/>
  <c r="Q88" i="2"/>
  <c r="R88" i="2" s="1"/>
  <c r="O88" i="2"/>
  <c r="P88" i="2" s="1"/>
  <c r="J88" i="2"/>
  <c r="Y87" i="2"/>
  <c r="X87" i="2"/>
  <c r="V87" i="2"/>
  <c r="T87" i="2"/>
  <c r="Q87" i="2"/>
  <c r="R87" i="2" s="1"/>
  <c r="O87" i="2"/>
  <c r="P87" i="2" s="1"/>
  <c r="J87" i="2"/>
  <c r="Y86" i="2"/>
  <c r="Z86" i="2" s="1"/>
  <c r="X86" i="2"/>
  <c r="V86" i="2"/>
  <c r="T86" i="2"/>
  <c r="Q86" i="2"/>
  <c r="R86" i="2" s="1"/>
  <c r="O86" i="2"/>
  <c r="P86" i="2" s="1"/>
  <c r="J86" i="2"/>
  <c r="Y85" i="2"/>
  <c r="X85" i="2"/>
  <c r="V85" i="2"/>
  <c r="T85" i="2"/>
  <c r="Q85" i="2"/>
  <c r="R85" i="2" s="1"/>
  <c r="O85" i="2"/>
  <c r="P85" i="2" s="1"/>
  <c r="J85" i="2"/>
  <c r="Y84" i="2"/>
  <c r="X84" i="2"/>
  <c r="V84" i="2"/>
  <c r="T84" i="2"/>
  <c r="Q84" i="2"/>
  <c r="R84" i="2" s="1"/>
  <c r="O84" i="2"/>
  <c r="P84" i="2" s="1"/>
  <c r="J84" i="2"/>
  <c r="Y83" i="2"/>
  <c r="Z83" i="2" s="1"/>
  <c r="X83" i="2"/>
  <c r="V83" i="2"/>
  <c r="T83" i="2"/>
  <c r="Q83" i="2"/>
  <c r="R83" i="2" s="1"/>
  <c r="O83" i="2"/>
  <c r="P83" i="2" s="1"/>
  <c r="J83" i="2"/>
  <c r="Y82" i="2"/>
  <c r="X82" i="2"/>
  <c r="V82" i="2"/>
  <c r="T82" i="2"/>
  <c r="Q82" i="2"/>
  <c r="R82" i="2" s="1"/>
  <c r="O82" i="2"/>
  <c r="P82" i="2" s="1"/>
  <c r="J82" i="2"/>
  <c r="Y81" i="2"/>
  <c r="X81" i="2"/>
  <c r="V81" i="2"/>
  <c r="T81" i="2"/>
  <c r="Q81" i="2"/>
  <c r="R81" i="2" s="1"/>
  <c r="O81" i="2"/>
  <c r="P81" i="2" s="1"/>
  <c r="J81" i="2"/>
  <c r="Y80" i="2"/>
  <c r="Z80" i="2" s="1"/>
  <c r="X80" i="2"/>
  <c r="V80" i="2"/>
  <c r="T80" i="2"/>
  <c r="Q80" i="2"/>
  <c r="R80" i="2" s="1"/>
  <c r="O80" i="2"/>
  <c r="P80" i="2" s="1"/>
  <c r="J80" i="2"/>
  <c r="Y79" i="2"/>
  <c r="X79" i="2"/>
  <c r="V79" i="2"/>
  <c r="T79" i="2"/>
  <c r="Q79" i="2"/>
  <c r="R79" i="2" s="1"/>
  <c r="O79" i="2"/>
  <c r="P79" i="2" s="1"/>
  <c r="J79" i="2"/>
  <c r="Y78" i="2"/>
  <c r="X78" i="2"/>
  <c r="V78" i="2"/>
  <c r="T78" i="2"/>
  <c r="Q78" i="2"/>
  <c r="R78" i="2" s="1"/>
  <c r="O78" i="2"/>
  <c r="P78" i="2" s="1"/>
  <c r="J78" i="2"/>
  <c r="Y77" i="2"/>
  <c r="X77" i="2"/>
  <c r="V77" i="2"/>
  <c r="T77" i="2"/>
  <c r="Q77" i="2"/>
  <c r="R77" i="2" s="1"/>
  <c r="O77" i="2"/>
  <c r="P77" i="2" s="1"/>
  <c r="J77" i="2"/>
  <c r="Y76" i="2"/>
  <c r="Z76" i="2" s="1"/>
  <c r="X76" i="2"/>
  <c r="V76" i="2"/>
  <c r="T76" i="2"/>
  <c r="Q76" i="2"/>
  <c r="R76" i="2" s="1"/>
  <c r="O76" i="2"/>
  <c r="P76" i="2" s="1"/>
  <c r="J76" i="2"/>
  <c r="Y75" i="2"/>
  <c r="X75" i="2"/>
  <c r="V75" i="2"/>
  <c r="T75" i="2"/>
  <c r="Q75" i="2"/>
  <c r="R75" i="2" s="1"/>
  <c r="O75" i="2"/>
  <c r="P75" i="2" s="1"/>
  <c r="J75" i="2"/>
  <c r="Y74" i="2"/>
  <c r="Z74" i="2" s="1"/>
  <c r="X74" i="2"/>
  <c r="V74" i="2"/>
  <c r="T74" i="2"/>
  <c r="Q74" i="2"/>
  <c r="R74" i="2" s="1"/>
  <c r="O74" i="2"/>
  <c r="P74" i="2" s="1"/>
  <c r="J74" i="2"/>
  <c r="Y73" i="2"/>
  <c r="Z73" i="2" s="1"/>
  <c r="X73" i="2"/>
  <c r="V73" i="2"/>
  <c r="T73" i="2"/>
  <c r="Q73" i="2"/>
  <c r="R73" i="2" s="1"/>
  <c r="O73" i="2"/>
  <c r="P73" i="2" s="1"/>
  <c r="J73" i="2"/>
  <c r="Y72" i="2"/>
  <c r="X72" i="2"/>
  <c r="V72" i="2"/>
  <c r="T72" i="2"/>
  <c r="Q72" i="2"/>
  <c r="R72" i="2" s="1"/>
  <c r="O72" i="2"/>
  <c r="P72" i="2" s="1"/>
  <c r="J72" i="2"/>
  <c r="Y71" i="2"/>
  <c r="X71" i="2"/>
  <c r="V71" i="2"/>
  <c r="T71" i="2"/>
  <c r="Q71" i="2"/>
  <c r="R71" i="2" s="1"/>
  <c r="O71" i="2"/>
  <c r="P71" i="2" s="1"/>
  <c r="J71" i="2"/>
  <c r="Y70" i="2"/>
  <c r="Z70" i="2" s="1"/>
  <c r="X70" i="2"/>
  <c r="V70" i="2"/>
  <c r="T70" i="2"/>
  <c r="Q70" i="2"/>
  <c r="R70" i="2" s="1"/>
  <c r="O70" i="2"/>
  <c r="P70" i="2" s="1"/>
  <c r="J70" i="2"/>
  <c r="Y69" i="2"/>
  <c r="X69" i="2"/>
  <c r="V69" i="2"/>
  <c r="T69" i="2"/>
  <c r="Q69" i="2"/>
  <c r="R69" i="2" s="1"/>
  <c r="O69" i="2"/>
  <c r="P69" i="2" s="1"/>
  <c r="J69" i="2"/>
  <c r="Y68" i="2"/>
  <c r="Z68" i="2" s="1"/>
  <c r="X68" i="2"/>
  <c r="V68" i="2"/>
  <c r="T68" i="2"/>
  <c r="Q68" i="2"/>
  <c r="R68" i="2" s="1"/>
  <c r="O68" i="2"/>
  <c r="P68" i="2" s="1"/>
  <c r="J68" i="2"/>
  <c r="Y67" i="2"/>
  <c r="Z67" i="2" s="1"/>
  <c r="X67" i="2"/>
  <c r="V67" i="2"/>
  <c r="T67" i="2"/>
  <c r="Q67" i="2"/>
  <c r="R67" i="2" s="1"/>
  <c r="O67" i="2"/>
  <c r="P67" i="2" s="1"/>
  <c r="J67" i="2"/>
  <c r="Y66" i="2"/>
  <c r="X66" i="2"/>
  <c r="V66" i="2"/>
  <c r="T66" i="2"/>
  <c r="Q66" i="2"/>
  <c r="R66" i="2" s="1"/>
  <c r="O66" i="2"/>
  <c r="P66" i="2" s="1"/>
  <c r="J66" i="2"/>
  <c r="Y65" i="2"/>
  <c r="X65" i="2"/>
  <c r="V65" i="2"/>
  <c r="T65" i="2"/>
  <c r="Q65" i="2"/>
  <c r="R65" i="2" s="1"/>
  <c r="O65" i="2"/>
  <c r="P65" i="2" s="1"/>
  <c r="J65" i="2"/>
  <c r="Y64" i="2"/>
  <c r="Z64" i="2" s="1"/>
  <c r="X64" i="2"/>
  <c r="V64" i="2"/>
  <c r="T64" i="2"/>
  <c r="Q64" i="2"/>
  <c r="R64" i="2" s="1"/>
  <c r="O64" i="2"/>
  <c r="P64" i="2" s="1"/>
  <c r="J64" i="2"/>
  <c r="Y63" i="2"/>
  <c r="X63" i="2"/>
  <c r="V63" i="2"/>
  <c r="T63" i="2"/>
  <c r="Q63" i="2"/>
  <c r="R63" i="2" s="1"/>
  <c r="O63" i="2"/>
  <c r="P63" i="2" s="1"/>
  <c r="J63" i="2"/>
  <c r="Y62" i="2"/>
  <c r="X62" i="2"/>
  <c r="V62" i="2"/>
  <c r="T62" i="2"/>
  <c r="Q62" i="2"/>
  <c r="R62" i="2" s="1"/>
  <c r="O62" i="2"/>
  <c r="P62" i="2" s="1"/>
  <c r="J62" i="2"/>
  <c r="Y61" i="2"/>
  <c r="Z61" i="2" s="1"/>
  <c r="X61" i="2"/>
  <c r="V61" i="2"/>
  <c r="T61" i="2"/>
  <c r="Q61" i="2"/>
  <c r="R61" i="2" s="1"/>
  <c r="O61" i="2"/>
  <c r="P61" i="2" s="1"/>
  <c r="J61" i="2"/>
  <c r="Y60" i="2"/>
  <c r="X60" i="2"/>
  <c r="V60" i="2"/>
  <c r="T60" i="2"/>
  <c r="Q60" i="2"/>
  <c r="R60" i="2" s="1"/>
  <c r="O60" i="2"/>
  <c r="P60" i="2" s="1"/>
  <c r="J60" i="2"/>
  <c r="Y59" i="2"/>
  <c r="X59" i="2"/>
  <c r="V59" i="2"/>
  <c r="T59" i="2"/>
  <c r="Q59" i="2"/>
  <c r="R59" i="2" s="1"/>
  <c r="O59" i="2"/>
  <c r="P59" i="2" s="1"/>
  <c r="J59" i="2"/>
  <c r="Y58" i="2"/>
  <c r="Z58" i="2" s="1"/>
  <c r="X58" i="2"/>
  <c r="V58" i="2"/>
  <c r="T58" i="2"/>
  <c r="Q58" i="2"/>
  <c r="R58" i="2" s="1"/>
  <c r="O58" i="2"/>
  <c r="P58" i="2" s="1"/>
  <c r="J58" i="2"/>
  <c r="Y57" i="2"/>
  <c r="X57" i="2"/>
  <c r="V57" i="2"/>
  <c r="T57" i="2"/>
  <c r="Q57" i="2"/>
  <c r="R57" i="2" s="1"/>
  <c r="O57" i="2"/>
  <c r="P57" i="2" s="1"/>
  <c r="J57" i="2"/>
  <c r="Y56" i="2"/>
  <c r="X56" i="2"/>
  <c r="V56" i="2"/>
  <c r="T56" i="2"/>
  <c r="Q56" i="2"/>
  <c r="R56" i="2" s="1"/>
  <c r="O56" i="2"/>
  <c r="P56" i="2" s="1"/>
  <c r="J56" i="2"/>
  <c r="Y55" i="2"/>
  <c r="X55" i="2"/>
  <c r="V55" i="2"/>
  <c r="T55" i="2"/>
  <c r="Q55" i="2"/>
  <c r="R55" i="2" s="1"/>
  <c r="O55" i="2"/>
  <c r="P55" i="2" s="1"/>
  <c r="J55" i="2"/>
  <c r="Y54" i="2"/>
  <c r="X54" i="2"/>
  <c r="V54" i="2"/>
  <c r="T54" i="2"/>
  <c r="Q54" i="2"/>
  <c r="R54" i="2" s="1"/>
  <c r="O54" i="2"/>
  <c r="P54" i="2" s="1"/>
  <c r="J54" i="2"/>
  <c r="Y53" i="2"/>
  <c r="X53" i="2"/>
  <c r="V53" i="2"/>
  <c r="T53" i="2"/>
  <c r="Q53" i="2"/>
  <c r="R53" i="2" s="1"/>
  <c r="O53" i="2"/>
  <c r="P53" i="2" s="1"/>
  <c r="J53" i="2"/>
  <c r="Y52" i="2"/>
  <c r="X52" i="2"/>
  <c r="V52" i="2"/>
  <c r="T52" i="2"/>
  <c r="Q52" i="2"/>
  <c r="R52" i="2" s="1"/>
  <c r="O52" i="2"/>
  <c r="P52" i="2" s="1"/>
  <c r="J52" i="2"/>
  <c r="Y51" i="2"/>
  <c r="X51" i="2"/>
  <c r="V51" i="2"/>
  <c r="T51" i="2"/>
  <c r="Q51" i="2"/>
  <c r="R51" i="2" s="1"/>
  <c r="O51" i="2"/>
  <c r="P51" i="2" s="1"/>
  <c r="J51" i="2"/>
  <c r="Y50" i="2"/>
  <c r="Z50" i="2" s="1"/>
  <c r="X50" i="2"/>
  <c r="V50" i="2"/>
  <c r="T50" i="2"/>
  <c r="Q50" i="2"/>
  <c r="R50" i="2" s="1"/>
  <c r="O50" i="2"/>
  <c r="P50" i="2" s="1"/>
  <c r="J50" i="2"/>
  <c r="Y49" i="2"/>
  <c r="X49" i="2"/>
  <c r="V49" i="2"/>
  <c r="T49" i="2"/>
  <c r="Q49" i="2"/>
  <c r="R49" i="2" s="1"/>
  <c r="O49" i="2"/>
  <c r="P49" i="2" s="1"/>
  <c r="J49" i="2"/>
  <c r="Y48" i="2"/>
  <c r="X48" i="2"/>
  <c r="V48" i="2"/>
  <c r="T48" i="2"/>
  <c r="Q48" i="2"/>
  <c r="R48" i="2" s="1"/>
  <c r="O48" i="2"/>
  <c r="P48" i="2" s="1"/>
  <c r="J48" i="2"/>
  <c r="Y47" i="2"/>
  <c r="Z47" i="2" s="1"/>
  <c r="X47" i="2"/>
  <c r="V47" i="2"/>
  <c r="T47" i="2"/>
  <c r="Q47" i="2"/>
  <c r="R47" i="2" s="1"/>
  <c r="O47" i="2"/>
  <c r="P47" i="2" s="1"/>
  <c r="J47" i="2"/>
  <c r="Y46" i="2"/>
  <c r="X46" i="2"/>
  <c r="V46" i="2"/>
  <c r="T46" i="2"/>
  <c r="Q46" i="2"/>
  <c r="R46" i="2" s="1"/>
  <c r="O46" i="2"/>
  <c r="P46" i="2" s="1"/>
  <c r="J46" i="2"/>
  <c r="Y45" i="2"/>
  <c r="X45" i="2"/>
  <c r="V45" i="2"/>
  <c r="T45" i="2"/>
  <c r="Q45" i="2"/>
  <c r="R45" i="2" s="1"/>
  <c r="O45" i="2"/>
  <c r="P45" i="2" s="1"/>
  <c r="J45" i="2"/>
  <c r="Y44" i="2"/>
  <c r="Z44" i="2" s="1"/>
  <c r="X44" i="2"/>
  <c r="V44" i="2"/>
  <c r="T44" i="2"/>
  <c r="Q44" i="2"/>
  <c r="R44" i="2" s="1"/>
  <c r="O44" i="2"/>
  <c r="P44" i="2" s="1"/>
  <c r="J44" i="2"/>
  <c r="Y43" i="2"/>
  <c r="X43" i="2"/>
  <c r="V43" i="2"/>
  <c r="T43" i="2"/>
  <c r="Q43" i="2"/>
  <c r="R43" i="2" s="1"/>
  <c r="O43" i="2"/>
  <c r="P43" i="2" s="1"/>
  <c r="J43" i="2"/>
  <c r="Y42" i="2"/>
  <c r="X42" i="2"/>
  <c r="V42" i="2"/>
  <c r="T42" i="2"/>
  <c r="Q42" i="2"/>
  <c r="R42" i="2" s="1"/>
  <c r="O42" i="2"/>
  <c r="P42" i="2" s="1"/>
  <c r="J42" i="2"/>
  <c r="Y41" i="2"/>
  <c r="Z41" i="2" s="1"/>
  <c r="X41" i="2"/>
  <c r="V41" i="2"/>
  <c r="T41" i="2"/>
  <c r="Q41" i="2"/>
  <c r="R41" i="2" s="1"/>
  <c r="O41" i="2"/>
  <c r="P41" i="2" s="1"/>
  <c r="J41" i="2"/>
  <c r="Y40" i="2"/>
  <c r="X40" i="2"/>
  <c r="V40" i="2"/>
  <c r="T40" i="2"/>
  <c r="Q40" i="2"/>
  <c r="R40" i="2" s="1"/>
  <c r="O40" i="2"/>
  <c r="P40" i="2" s="1"/>
  <c r="J40" i="2"/>
  <c r="Y39" i="2"/>
  <c r="X39" i="2"/>
  <c r="V39" i="2"/>
  <c r="T39" i="2"/>
  <c r="Q39" i="2"/>
  <c r="R39" i="2" s="1"/>
  <c r="O39" i="2"/>
  <c r="P39" i="2" s="1"/>
  <c r="J39" i="2"/>
  <c r="Y38" i="2"/>
  <c r="Z38" i="2" s="1"/>
  <c r="X38" i="2"/>
  <c r="V38" i="2"/>
  <c r="T38" i="2"/>
  <c r="Q38" i="2"/>
  <c r="R38" i="2" s="1"/>
  <c r="O38" i="2"/>
  <c r="P38" i="2" s="1"/>
  <c r="J38" i="2"/>
  <c r="Y37" i="2"/>
  <c r="X37" i="2"/>
  <c r="V37" i="2"/>
  <c r="T37" i="2"/>
  <c r="Q37" i="2"/>
  <c r="R37" i="2" s="1"/>
  <c r="O37" i="2"/>
  <c r="P37" i="2" s="1"/>
  <c r="J37" i="2"/>
  <c r="Y36" i="2"/>
  <c r="X36" i="2"/>
  <c r="V36" i="2"/>
  <c r="T36" i="2"/>
  <c r="Q36" i="2"/>
  <c r="R36" i="2" s="1"/>
  <c r="O36" i="2"/>
  <c r="P36" i="2" s="1"/>
  <c r="J36" i="2"/>
  <c r="Y35" i="2"/>
  <c r="Z35" i="2" s="1"/>
  <c r="X35" i="2"/>
  <c r="V35" i="2"/>
  <c r="T35" i="2"/>
  <c r="Q35" i="2"/>
  <c r="R35" i="2" s="1"/>
  <c r="O35" i="2"/>
  <c r="P35" i="2" s="1"/>
  <c r="J35" i="2"/>
  <c r="Y34" i="2"/>
  <c r="X34" i="2"/>
  <c r="V34" i="2"/>
  <c r="T34" i="2"/>
  <c r="Q34" i="2"/>
  <c r="R34" i="2" s="1"/>
  <c r="O34" i="2"/>
  <c r="P34" i="2" s="1"/>
  <c r="J34" i="2"/>
  <c r="Y33" i="2"/>
  <c r="X33" i="2"/>
  <c r="V33" i="2"/>
  <c r="T33" i="2"/>
  <c r="Q33" i="2"/>
  <c r="R33" i="2" s="1"/>
  <c r="O33" i="2"/>
  <c r="P33" i="2" s="1"/>
  <c r="J33" i="2"/>
  <c r="Y32" i="2"/>
  <c r="Z32" i="2" s="1"/>
  <c r="X32" i="2"/>
  <c r="V32" i="2"/>
  <c r="T32" i="2"/>
  <c r="Q32" i="2"/>
  <c r="R32" i="2" s="1"/>
  <c r="O32" i="2"/>
  <c r="P32" i="2" s="1"/>
  <c r="J32" i="2"/>
  <c r="Y31" i="2"/>
  <c r="X31" i="2"/>
  <c r="V31" i="2"/>
  <c r="T31" i="2"/>
  <c r="Q31" i="2"/>
  <c r="R31" i="2" s="1"/>
  <c r="O31" i="2"/>
  <c r="P31" i="2" s="1"/>
  <c r="J31" i="2"/>
  <c r="Y30" i="2"/>
  <c r="X30" i="2"/>
  <c r="V30" i="2"/>
  <c r="T30" i="2"/>
  <c r="Q30" i="2"/>
  <c r="R30" i="2" s="1"/>
  <c r="O30" i="2"/>
  <c r="P30" i="2" s="1"/>
  <c r="J30" i="2"/>
  <c r="Y29" i="2"/>
  <c r="Z29" i="2" s="1"/>
  <c r="X29" i="2"/>
  <c r="V29" i="2"/>
  <c r="T29" i="2"/>
  <c r="Q29" i="2"/>
  <c r="R29" i="2" s="1"/>
  <c r="O29" i="2"/>
  <c r="P29" i="2" s="1"/>
  <c r="J29" i="2"/>
  <c r="Y28" i="2"/>
  <c r="X28" i="2"/>
  <c r="V28" i="2"/>
  <c r="T28" i="2"/>
  <c r="Q28" i="2"/>
  <c r="R28" i="2" s="1"/>
  <c r="O28" i="2"/>
  <c r="P28" i="2" s="1"/>
  <c r="J28" i="2"/>
  <c r="Y27" i="2"/>
  <c r="X27" i="2"/>
  <c r="V27" i="2"/>
  <c r="T27" i="2"/>
  <c r="Q27" i="2"/>
  <c r="R27" i="2" s="1"/>
  <c r="O27" i="2"/>
  <c r="P27" i="2" s="1"/>
  <c r="J27" i="2"/>
  <c r="Y26" i="2"/>
  <c r="Z26" i="2" s="1"/>
  <c r="X26" i="2"/>
  <c r="V26" i="2"/>
  <c r="T26" i="2"/>
  <c r="Q26" i="2"/>
  <c r="R26" i="2" s="1"/>
  <c r="O26" i="2"/>
  <c r="P26" i="2" s="1"/>
  <c r="J26" i="2"/>
  <c r="Y25" i="2"/>
  <c r="X25" i="2"/>
  <c r="V25" i="2"/>
  <c r="T25" i="2"/>
  <c r="Q25" i="2"/>
  <c r="R25" i="2" s="1"/>
  <c r="O25" i="2"/>
  <c r="P25" i="2" s="1"/>
  <c r="J25" i="2"/>
  <c r="Y24" i="2"/>
  <c r="X24" i="2"/>
  <c r="V24" i="2"/>
  <c r="T24" i="2"/>
  <c r="Q24" i="2"/>
  <c r="R24" i="2" s="1"/>
  <c r="O24" i="2"/>
  <c r="P24" i="2" s="1"/>
  <c r="J24" i="2"/>
  <c r="Y23" i="2"/>
  <c r="Z23" i="2" s="1"/>
  <c r="X23" i="2"/>
  <c r="V23" i="2"/>
  <c r="T23" i="2"/>
  <c r="Q23" i="2"/>
  <c r="R23" i="2" s="1"/>
  <c r="O23" i="2"/>
  <c r="P23" i="2" s="1"/>
  <c r="J23" i="2"/>
  <c r="Y22" i="2"/>
  <c r="X22" i="2"/>
  <c r="V22" i="2"/>
  <c r="T22" i="2"/>
  <c r="Q22" i="2"/>
  <c r="R22" i="2" s="1"/>
  <c r="O22" i="2"/>
  <c r="P22" i="2" s="1"/>
  <c r="J22" i="2"/>
  <c r="Y21" i="2"/>
  <c r="X21" i="2"/>
  <c r="V21" i="2"/>
  <c r="T21" i="2"/>
  <c r="Q21" i="2"/>
  <c r="R21" i="2" s="1"/>
  <c r="O21" i="2"/>
  <c r="P21" i="2" s="1"/>
  <c r="J21" i="2"/>
  <c r="Y20" i="2"/>
  <c r="Z20" i="2" s="1"/>
  <c r="X20" i="2"/>
  <c r="V20" i="2"/>
  <c r="T20" i="2"/>
  <c r="Q20" i="2"/>
  <c r="R20" i="2" s="1"/>
  <c r="O20" i="2"/>
  <c r="P20" i="2" s="1"/>
  <c r="J20" i="2"/>
  <c r="Y19" i="2"/>
  <c r="X19" i="2"/>
  <c r="V19" i="2"/>
  <c r="T19" i="2"/>
  <c r="Q19" i="2"/>
  <c r="R19" i="2" s="1"/>
  <c r="O19" i="2"/>
  <c r="P19" i="2" s="1"/>
  <c r="J19" i="2"/>
  <c r="Y18" i="2"/>
  <c r="X18" i="2"/>
  <c r="V18" i="2"/>
  <c r="T18" i="2"/>
  <c r="Q18" i="2"/>
  <c r="R18" i="2" s="1"/>
  <c r="O18" i="2"/>
  <c r="P18" i="2" s="1"/>
  <c r="J18" i="2"/>
  <c r="Y17" i="2"/>
  <c r="Z17" i="2" s="1"/>
  <c r="X17" i="2"/>
  <c r="V17" i="2"/>
  <c r="T17" i="2"/>
  <c r="Q17" i="2"/>
  <c r="R17" i="2" s="1"/>
  <c r="O17" i="2"/>
  <c r="P17" i="2" s="1"/>
  <c r="J17" i="2"/>
  <c r="Y16" i="2"/>
  <c r="X16" i="2"/>
  <c r="V16" i="2"/>
  <c r="T16" i="2"/>
  <c r="Q16" i="2"/>
  <c r="R16" i="2" s="1"/>
  <c r="O16" i="2"/>
  <c r="P16" i="2" s="1"/>
  <c r="J16" i="2"/>
  <c r="Y15" i="2"/>
  <c r="X15" i="2"/>
  <c r="V15" i="2"/>
  <c r="T15" i="2"/>
  <c r="Q15" i="2"/>
  <c r="R15" i="2" s="1"/>
  <c r="O15" i="2"/>
  <c r="P15" i="2" s="1"/>
  <c r="J15" i="2"/>
  <c r="Y14" i="2"/>
  <c r="Z14" i="2" s="1"/>
  <c r="X14" i="2"/>
  <c r="V14" i="2"/>
  <c r="T14" i="2"/>
  <c r="Q14" i="2"/>
  <c r="R14" i="2" s="1"/>
  <c r="O14" i="2"/>
  <c r="P14" i="2" s="1"/>
  <c r="J14" i="2"/>
  <c r="Y13" i="2"/>
  <c r="X13" i="2"/>
  <c r="V13" i="2"/>
  <c r="T13" i="2"/>
  <c r="Q13" i="2"/>
  <c r="R13" i="2" s="1"/>
  <c r="O13" i="2"/>
  <c r="P13" i="2" s="1"/>
  <c r="J13" i="2"/>
  <c r="Y12" i="2"/>
  <c r="X12" i="2"/>
  <c r="V12" i="2"/>
  <c r="T12" i="2"/>
  <c r="Q12" i="2"/>
  <c r="R12" i="2" s="1"/>
  <c r="O12" i="2"/>
  <c r="P12" i="2" s="1"/>
  <c r="J12" i="2"/>
  <c r="Y11" i="2"/>
  <c r="Z11" i="2" s="1"/>
  <c r="X11" i="2"/>
  <c r="V11" i="2"/>
  <c r="T11" i="2"/>
  <c r="Q11" i="2"/>
  <c r="R11" i="2" s="1"/>
  <c r="O11" i="2"/>
  <c r="P11" i="2" s="1"/>
  <c r="J11" i="2"/>
  <c r="Y10" i="2"/>
  <c r="X10" i="2"/>
  <c r="V10" i="2"/>
  <c r="T10" i="2"/>
  <c r="Q10" i="2"/>
  <c r="R10" i="2" s="1"/>
  <c r="O10" i="2"/>
  <c r="P10" i="2" s="1"/>
  <c r="J10" i="2"/>
  <c r="Y9" i="2"/>
  <c r="X9" i="2"/>
  <c r="V9" i="2"/>
  <c r="T9" i="2"/>
  <c r="Q9" i="2"/>
  <c r="R9" i="2" s="1"/>
  <c r="O9" i="2"/>
  <c r="P9" i="2" s="1"/>
  <c r="J9" i="2"/>
  <c r="Y8" i="2"/>
  <c r="X8" i="2"/>
  <c r="V8" i="2"/>
  <c r="T8" i="2"/>
  <c r="Q8" i="2"/>
  <c r="R8" i="2" s="1"/>
  <c r="O8" i="2"/>
  <c r="P8" i="2" s="1"/>
  <c r="J8" i="2"/>
  <c r="Y7" i="2"/>
  <c r="X7" i="2"/>
  <c r="V7" i="2"/>
  <c r="T7" i="2"/>
  <c r="Q7" i="2"/>
  <c r="R7" i="2" s="1"/>
  <c r="O7" i="2"/>
  <c r="P7" i="2" s="1"/>
  <c r="J7" i="2"/>
  <c r="Y6" i="2"/>
  <c r="Z6" i="2" s="1"/>
  <c r="X6" i="2"/>
  <c r="V6" i="2"/>
  <c r="T6" i="2"/>
  <c r="Q6" i="2"/>
  <c r="R6" i="2" s="1"/>
  <c r="O6" i="2"/>
  <c r="P6" i="2" s="1"/>
  <c r="J6" i="2"/>
  <c r="Y5" i="2"/>
  <c r="X5" i="2"/>
  <c r="V5" i="2"/>
  <c r="T5" i="2"/>
  <c r="Q5" i="2"/>
  <c r="R5" i="2" s="1"/>
  <c r="O5" i="2"/>
  <c r="P5" i="2" s="1"/>
  <c r="J5" i="2"/>
  <c r="Y4" i="2"/>
  <c r="X4" i="2"/>
  <c r="V4" i="2"/>
  <c r="T4" i="2"/>
  <c r="Q4" i="2"/>
  <c r="R4" i="2" s="1"/>
  <c r="O4" i="2"/>
  <c r="J4" i="2"/>
  <c r="Z2398" i="2" l="1"/>
  <c r="Z2141" i="2"/>
  <c r="Z2925" i="2"/>
  <c r="Z210" i="2"/>
  <c r="Z3559" i="2"/>
  <c r="Z1385" i="2"/>
  <c r="Z2543" i="2"/>
  <c r="Z3996" i="2"/>
  <c r="Z182" i="2"/>
  <c r="Z2307" i="2"/>
  <c r="Z2440" i="2"/>
  <c r="Z3074" i="2"/>
  <c r="Z3459" i="2"/>
  <c r="Z470" i="2"/>
  <c r="Z1155" i="2"/>
  <c r="Z2008" i="2"/>
  <c r="Z2238" i="2"/>
  <c r="Z2885" i="2"/>
  <c r="Z3143" i="2"/>
  <c r="Z2017" i="2"/>
  <c r="Z2471" i="2"/>
  <c r="Z3562" i="2"/>
  <c r="Z207" i="2"/>
  <c r="Z939" i="2"/>
  <c r="Z2245" i="2"/>
  <c r="Z3024" i="2"/>
  <c r="Z556" i="2"/>
  <c r="Z2556" i="2"/>
  <c r="Z2558" i="2"/>
  <c r="Z2583" i="2"/>
  <c r="Z3268" i="2"/>
  <c r="Z3271" i="2"/>
  <c r="Z3500" i="2"/>
  <c r="Z2316" i="2"/>
  <c r="Z2319" i="2"/>
  <c r="Z2342" i="2"/>
  <c r="Z2966" i="2"/>
  <c r="Z3601" i="2"/>
  <c r="Z4041" i="2"/>
  <c r="Z10" i="2"/>
  <c r="Z175" i="2"/>
  <c r="Z655" i="2"/>
  <c r="Z1321" i="2"/>
  <c r="Z3014" i="2"/>
  <c r="Z3256" i="2"/>
  <c r="Z3656" i="2"/>
  <c r="Z3989" i="2"/>
  <c r="Z1802" i="2"/>
  <c r="Z2477" i="2"/>
  <c r="Z3008" i="2"/>
  <c r="Z2595" i="2"/>
  <c r="Z2604" i="2"/>
  <c r="Z3056" i="2"/>
  <c r="Z9" i="2"/>
  <c r="Z1411" i="2"/>
  <c r="Z1741" i="2"/>
  <c r="Z2465" i="2"/>
  <c r="Z2901" i="2"/>
  <c r="Z3956" i="2"/>
  <c r="Z3959" i="2"/>
  <c r="Z1381" i="2"/>
  <c r="Z2598" i="2"/>
  <c r="Z3347" i="2"/>
  <c r="Z3423" i="2"/>
  <c r="Z3525" i="2"/>
  <c r="Z2448" i="2"/>
  <c r="Z2506" i="2"/>
  <c r="Z2573" i="2"/>
  <c r="Z3129" i="2"/>
  <c r="Z1768" i="2"/>
  <c r="Z1898" i="2"/>
  <c r="Z2165" i="2"/>
  <c r="Z2283" i="2"/>
  <c r="Z3987" i="2"/>
  <c r="Z3999" i="2"/>
  <c r="Z4043" i="2"/>
  <c r="Z2160" i="2"/>
  <c r="Z2228" i="2"/>
  <c r="Z2478" i="2"/>
  <c r="Z2600" i="2"/>
  <c r="Z2792" i="2"/>
  <c r="Z3003" i="2"/>
  <c r="Z3152" i="2"/>
  <c r="Z3399" i="2"/>
  <c r="Z3413" i="2"/>
  <c r="Z3991" i="2"/>
  <c r="Z2942" i="2"/>
  <c r="Z1319" i="2"/>
  <c r="Z2512" i="2"/>
  <c r="Z206" i="2"/>
  <c r="Z610" i="2"/>
  <c r="Z2159" i="2"/>
  <c r="Z194" i="2"/>
  <c r="Z197" i="2"/>
  <c r="Z559" i="2"/>
  <c r="Z613" i="2"/>
  <c r="Z1337" i="2"/>
  <c r="Z1367" i="2"/>
  <c r="Z2170" i="2"/>
  <c r="Z2991" i="2"/>
  <c r="Z169" i="2"/>
  <c r="Z3243" i="2"/>
  <c r="Z3498" i="2"/>
  <c r="Z721" i="2"/>
  <c r="Z1382" i="2"/>
  <c r="Z3030" i="2"/>
  <c r="Z3108" i="2"/>
  <c r="Z4016" i="2"/>
  <c r="Z505" i="2"/>
  <c r="Z2945" i="2"/>
  <c r="Z3977" i="2"/>
  <c r="Z3199" i="2"/>
  <c r="Z3686" i="2"/>
  <c r="Z2035" i="2"/>
  <c r="Z2257" i="2"/>
  <c r="Z2820" i="2"/>
  <c r="Z2990" i="2"/>
  <c r="Z3029" i="2"/>
  <c r="Z3066" i="2"/>
  <c r="Z3234" i="2"/>
  <c r="Z3462" i="2"/>
  <c r="Z3884" i="2"/>
  <c r="Z4049" i="2"/>
  <c r="Z2239" i="2"/>
  <c r="Z2366" i="2"/>
  <c r="Z2425" i="2"/>
  <c r="Z3307" i="2"/>
  <c r="Z3728" i="2"/>
  <c r="Z1748" i="2"/>
  <c r="Z1837" i="2"/>
  <c r="Z2873" i="2"/>
  <c r="Z3057" i="2"/>
  <c r="U4055" i="2"/>
  <c r="Y3167" i="2"/>
  <c r="Z3705" i="2"/>
  <c r="Z4034" i="2"/>
  <c r="Z2168" i="2"/>
  <c r="Z2313" i="2"/>
  <c r="Z2360" i="2"/>
  <c r="Z2446" i="2"/>
  <c r="Z2570" i="2"/>
  <c r="Z2581" i="2"/>
  <c r="Z3589" i="2"/>
  <c r="Z2564" i="2"/>
  <c r="Z2589" i="2"/>
  <c r="Z3555" i="2"/>
  <c r="Z3586" i="2"/>
  <c r="Z3695" i="2"/>
  <c r="Z1854" i="2"/>
  <c r="Z2203" i="2"/>
  <c r="Z2234" i="2"/>
  <c r="Z3047" i="2"/>
  <c r="Z3572" i="2"/>
  <c r="Z3692" i="2"/>
  <c r="Z3822" i="2"/>
  <c r="Z3968" i="2"/>
  <c r="Z4025" i="2"/>
  <c r="Z2537" i="2"/>
  <c r="Z2540" i="2"/>
  <c r="Z3021" i="2"/>
  <c r="Z3042" i="2"/>
  <c r="Z3075" i="2"/>
  <c r="Z3847" i="2"/>
  <c r="Z2606" i="2"/>
  <c r="Z2909" i="2"/>
  <c r="Z3033" i="2"/>
  <c r="Z3105" i="2"/>
  <c r="Z3211" i="2"/>
  <c r="Z3235" i="2"/>
  <c r="Z3390" i="2"/>
  <c r="Z3644" i="2"/>
  <c r="Z3889" i="2"/>
  <c r="Z4040" i="2"/>
  <c r="Z172" i="2"/>
  <c r="Z191" i="2"/>
  <c r="Z942" i="2"/>
  <c r="Z2023" i="2"/>
  <c r="Z2322" i="2"/>
  <c r="Z2434" i="2"/>
  <c r="Z461" i="2"/>
  <c r="Z487" i="2"/>
  <c r="Z535" i="2"/>
  <c r="Z1200" i="2"/>
  <c r="Z1316" i="2"/>
  <c r="Z5" i="2"/>
  <c r="Z84" i="2"/>
  <c r="Z517" i="2"/>
  <c r="Z606" i="2"/>
  <c r="Z1232" i="2"/>
  <c r="Z1373" i="2"/>
  <c r="Z1511" i="2"/>
  <c r="Z557" i="2"/>
  <c r="Z558" i="2"/>
  <c r="Z812" i="2"/>
  <c r="Z1828" i="2"/>
  <c r="Z2049" i="2"/>
  <c r="Z2295" i="2"/>
  <c r="Z2310" i="2"/>
  <c r="Z1173" i="2"/>
  <c r="Z1370" i="2"/>
  <c r="Z1462" i="2"/>
  <c r="Z2288" i="2"/>
  <c r="Z2528" i="2"/>
  <c r="Z760" i="2"/>
  <c r="Z764" i="2"/>
  <c r="Z1182" i="2"/>
  <c r="Z1364" i="2"/>
  <c r="Z1496" i="2"/>
  <c r="Z1758" i="2"/>
  <c r="Z2334" i="2"/>
  <c r="Z2451" i="2"/>
  <c r="Z2519" i="2"/>
  <c r="Z697" i="2"/>
  <c r="Z1191" i="2"/>
  <c r="Z1227" i="2"/>
  <c r="Z1352" i="2"/>
  <c r="Z1757" i="2"/>
  <c r="Z1813" i="2"/>
  <c r="Z2516" i="2"/>
  <c r="Z918" i="2"/>
  <c r="Z1164" i="2"/>
  <c r="Z1379" i="2"/>
  <c r="Z1799" i="2"/>
  <c r="Z1921" i="2"/>
  <c r="Z2014" i="2"/>
  <c r="Z2193" i="2"/>
  <c r="Z2208" i="2"/>
  <c r="Z2216" i="2"/>
  <c r="Z2328" i="2"/>
  <c r="Z2331" i="2"/>
  <c r="Z2466" i="2"/>
  <c r="Z2499" i="2"/>
  <c r="Z2522" i="2"/>
  <c r="Z2531" i="2"/>
  <c r="Z2534" i="2"/>
  <c r="Z2067" i="2"/>
  <c r="Z2546" i="2"/>
  <c r="Z1945" i="2"/>
  <c r="Z2177" i="2"/>
  <c r="Z2187" i="2"/>
  <c r="Z2196" i="2"/>
  <c r="Z2204" i="2"/>
  <c r="Z2233" i="2"/>
  <c r="Z2237" i="2"/>
  <c r="Z2325" i="2"/>
  <c r="Z2348" i="2"/>
  <c r="Z2354" i="2"/>
  <c r="Z2357" i="2"/>
  <c r="Z1894" i="2"/>
  <c r="Z2061" i="2"/>
  <c r="Z2304" i="2"/>
  <c r="Z2343" i="2"/>
  <c r="Z2351" i="2"/>
  <c r="Z2389" i="2"/>
  <c r="Z2428" i="2"/>
  <c r="Z2457" i="2"/>
  <c r="Z1901" i="2"/>
  <c r="Z1924" i="2"/>
  <c r="Z2221" i="2"/>
  <c r="Z2244" i="2"/>
  <c r="Z2251" i="2"/>
  <c r="Z2337" i="2"/>
  <c r="Z2340" i="2"/>
  <c r="Z2055" i="2"/>
  <c r="Z2369" i="2"/>
  <c r="Z3918" i="2"/>
  <c r="Z2561" i="2"/>
  <c r="Z2586" i="2"/>
  <c r="Z2886" i="2"/>
  <c r="Z3044" i="2"/>
  <c r="Z3051" i="2"/>
  <c r="Z3060" i="2"/>
  <c r="Z3081" i="2"/>
  <c r="Z3114" i="2"/>
  <c r="Z3286" i="2"/>
  <c r="Z3301" i="2"/>
  <c r="Z3351" i="2"/>
  <c r="Z2549" i="2"/>
  <c r="Z3226" i="2"/>
  <c r="Z3878" i="2"/>
  <c r="Z2552" i="2"/>
  <c r="Z2567" i="2"/>
  <c r="Z2592" i="2"/>
  <c r="Z2908" i="2"/>
  <c r="Z2937" i="2"/>
  <c r="Z3048" i="2"/>
  <c r="Z3069" i="2"/>
  <c r="Z3117" i="2"/>
  <c r="Z3158" i="2"/>
  <c r="Z3429" i="2"/>
  <c r="Z3818" i="2"/>
  <c r="Z3323" i="2"/>
  <c r="Z3135" i="2"/>
  <c r="Z3169" i="2"/>
  <c r="Z3962" i="2"/>
  <c r="Z2576" i="2"/>
  <c r="Z2960" i="2"/>
  <c r="Z3015" i="2"/>
  <c r="Z3039" i="2"/>
  <c r="Z3806" i="2"/>
  <c r="Z3006" i="2"/>
  <c r="Z3757" i="2"/>
  <c r="Z3283" i="2"/>
  <c r="Z3570" i="2"/>
  <c r="Z3579" i="2"/>
  <c r="Z3614" i="2"/>
  <c r="Z3756" i="2"/>
  <c r="Z3881" i="2"/>
  <c r="Z3910" i="2"/>
  <c r="Z3318" i="2"/>
  <c r="Z3366" i="2"/>
  <c r="Z3620" i="2"/>
  <c r="Z3670" i="2"/>
  <c r="Z3857" i="2"/>
  <c r="Z3141" i="2"/>
  <c r="Z3626" i="2"/>
  <c r="Z3680" i="2"/>
  <c r="Z3698" i="2"/>
  <c r="Z3712" i="2"/>
  <c r="Z3725" i="2"/>
  <c r="Z3751" i="2"/>
  <c r="Z4019" i="2"/>
  <c r="Z4022" i="2"/>
  <c r="Z3289" i="2"/>
  <c r="Z3502" i="2"/>
  <c r="Z3687" i="2"/>
  <c r="Z3760" i="2"/>
  <c r="Z3810" i="2"/>
  <c r="Z3896" i="2"/>
  <c r="Z3250" i="2"/>
  <c r="Z3274" i="2"/>
  <c r="Z3369" i="2"/>
  <c r="Z3410" i="2"/>
  <c r="Z3556" i="2"/>
  <c r="Z3970" i="2"/>
  <c r="Z532" i="2"/>
  <c r="Z641" i="2"/>
  <c r="Z809" i="2"/>
  <c r="Z62" i="2"/>
  <c r="Z128" i="2"/>
  <c r="Z134" i="2"/>
  <c r="Z157" i="2"/>
  <c r="Z567" i="2"/>
  <c r="Z609" i="2"/>
  <c r="Z615" i="2"/>
  <c r="Z688" i="2"/>
  <c r="Z783" i="2"/>
  <c r="Z560" i="2"/>
  <c r="Z691" i="2"/>
  <c r="Z794" i="2"/>
  <c r="Z56" i="2"/>
  <c r="Z71" i="2"/>
  <c r="Z553" i="2"/>
  <c r="Z561" i="2"/>
  <c r="Z1236" i="2"/>
  <c r="Z1245" i="2"/>
  <c r="Z1421" i="2"/>
  <c r="Z125" i="2"/>
  <c r="Z137" i="2"/>
  <c r="Z167" i="2"/>
  <c r="Z178" i="2"/>
  <c r="Z185" i="2"/>
  <c r="Z565" i="2"/>
  <c r="Z727" i="2"/>
  <c r="Z1263" i="2"/>
  <c r="Z53" i="2"/>
  <c r="Z621" i="2"/>
  <c r="Z761" i="2"/>
  <c r="Z1209" i="2"/>
  <c r="Z1254" i="2"/>
  <c r="Z2800" i="2"/>
  <c r="Z3018" i="2"/>
  <c r="Z3020" i="2"/>
  <c r="Z3045" i="2"/>
  <c r="Z3063" i="2"/>
  <c r="Z3089" i="2"/>
  <c r="Z3123" i="2"/>
  <c r="Z3134" i="2"/>
  <c r="Z3144" i="2"/>
  <c r="Z3153" i="2"/>
  <c r="Z3179" i="2"/>
  <c r="Z1336" i="2"/>
  <c r="Z1390" i="2"/>
  <c r="Z1445" i="2"/>
  <c r="Z1520" i="2"/>
  <c r="Z2032" i="2"/>
  <c r="Z2043" i="2"/>
  <c r="Z2164" i="2"/>
  <c r="Z514" i="2"/>
  <c r="Z523" i="2"/>
  <c r="Z526" i="2"/>
  <c r="Z709" i="2"/>
  <c r="Z733" i="2"/>
  <c r="Z756" i="2"/>
  <c r="Z775" i="2"/>
  <c r="Z1218" i="2"/>
  <c r="Z1272" i="2"/>
  <c r="Z1327" i="2"/>
  <c r="Z1330" i="2"/>
  <c r="Z1873" i="2"/>
  <c r="Z2202" i="2"/>
  <c r="Z2214" i="2"/>
  <c r="Z2330" i="2"/>
  <c r="Z2347" i="2"/>
  <c r="Z2356" i="2"/>
  <c r="Z2525" i="2"/>
  <c r="Z496" i="2"/>
  <c r="Z541" i="2"/>
  <c r="Z544" i="2"/>
  <c r="Z739" i="2"/>
  <c r="Z989" i="2"/>
  <c r="Z1391" i="2"/>
  <c r="Z1498" i="2"/>
  <c r="Z2155" i="2"/>
  <c r="Z2176" i="2"/>
  <c r="Z478" i="2"/>
  <c r="Z744" i="2"/>
  <c r="Z789" i="2"/>
  <c r="Z927" i="2"/>
  <c r="Z1325" i="2"/>
  <c r="Z1328" i="2"/>
  <c r="Z1388" i="2"/>
  <c r="Z1827" i="2"/>
  <c r="Z1864" i="2"/>
  <c r="Z1942" i="2"/>
  <c r="Z568" i="2"/>
  <c r="Z632" i="2"/>
  <c r="Z715" i="2"/>
  <c r="Z750" i="2"/>
  <c r="Z936" i="2"/>
  <c r="Z1138" i="2"/>
  <c r="Z1147" i="2"/>
  <c r="Z1376" i="2"/>
  <c r="Z1657" i="2"/>
  <c r="Z2046" i="2"/>
  <c r="Z2171" i="2"/>
  <c r="Z2198" i="2"/>
  <c r="Z2232" i="2"/>
  <c r="Z2298" i="2"/>
  <c r="Z2406" i="2"/>
  <c r="Z2453" i="2"/>
  <c r="Z1281" i="2"/>
  <c r="Z1334" i="2"/>
  <c r="Z1361" i="2"/>
  <c r="Z1430" i="2"/>
  <c r="Z1448" i="2"/>
  <c r="Z1519" i="2"/>
  <c r="Z1751" i="2"/>
  <c r="Z1805" i="2"/>
  <c r="Z2147" i="2"/>
  <c r="Z2190" i="2"/>
  <c r="Z2303" i="2"/>
  <c r="Z2306" i="2"/>
  <c r="Z2309" i="2"/>
  <c r="Z2312" i="2"/>
  <c r="Z2315" i="2"/>
  <c r="Z2318" i="2"/>
  <c r="Z2321" i="2"/>
  <c r="Z2339" i="2"/>
  <c r="Z2365" i="2"/>
  <c r="Z2483" i="2"/>
  <c r="Z1290" i="2"/>
  <c r="Z1415" i="2"/>
  <c r="Z1424" i="2"/>
  <c r="Z1478" i="2"/>
  <c r="Z1487" i="2"/>
  <c r="Z1871" i="2"/>
  <c r="Z1939" i="2"/>
  <c r="Z2158" i="2"/>
  <c r="Z2209" i="2"/>
  <c r="Z2421" i="2"/>
  <c r="Z2436" i="2"/>
  <c r="Z1298" i="2"/>
  <c r="Z1848" i="2"/>
  <c r="Z2144" i="2"/>
  <c r="Z2186" i="2"/>
  <c r="Z2213" i="2"/>
  <c r="Z2286" i="2"/>
  <c r="Z2294" i="2"/>
  <c r="Z2397" i="2"/>
  <c r="Z2472" i="2"/>
  <c r="Z1307" i="2"/>
  <c r="Z1310" i="2"/>
  <c r="Z1343" i="2"/>
  <c r="Z1358" i="2"/>
  <c r="Z1427" i="2"/>
  <c r="Z1433" i="2"/>
  <c r="Z1517" i="2"/>
  <c r="Z2040" i="2"/>
  <c r="Z2052" i="2"/>
  <c r="Z2058" i="2"/>
  <c r="Z2064" i="2"/>
  <c r="Z2070" i="2"/>
  <c r="Z2163" i="2"/>
  <c r="Z2197" i="2"/>
  <c r="Z2497" i="2"/>
  <c r="Z2500" i="2"/>
  <c r="Z2503" i="2"/>
  <c r="Z2689" i="2"/>
  <c r="Z2874" i="2"/>
  <c r="Z2903" i="2"/>
  <c r="Z2697" i="2"/>
  <c r="Z2880" i="2"/>
  <c r="Z2884" i="2"/>
  <c r="Z2363" i="2"/>
  <c r="Z2380" i="2"/>
  <c r="Z2431" i="2"/>
  <c r="Z2167" i="2"/>
  <c r="Z2243" i="2"/>
  <c r="Z2289" i="2"/>
  <c r="Z2292" i="2"/>
  <c r="Z2301" i="2"/>
  <c r="Z2442" i="2"/>
  <c r="Z2459" i="2"/>
  <c r="Z2484" i="2"/>
  <c r="Z2498" i="2"/>
  <c r="Z2501" i="2"/>
  <c r="Z2504" i="2"/>
  <c r="Z2510" i="2"/>
  <c r="Z2601" i="2"/>
  <c r="Z2607" i="2"/>
  <c r="Z2902" i="2"/>
  <c r="Z2985" i="2"/>
  <c r="Z3027" i="2"/>
  <c r="Z3041" i="2"/>
  <c r="Z3072" i="2"/>
  <c r="Z2784" i="2"/>
  <c r="Z2789" i="2"/>
  <c r="Z2879" i="2"/>
  <c r="Z2890" i="2"/>
  <c r="Z2999" i="2"/>
  <c r="Z3050" i="2"/>
  <c r="Z3068" i="2"/>
  <c r="Z2955" i="2"/>
  <c r="Z3009" i="2"/>
  <c r="Z3032" i="2"/>
  <c r="Z3167" i="2"/>
  <c r="Z3054" i="2"/>
  <c r="Z3059" i="2"/>
  <c r="Z3090" i="2"/>
  <c r="Z3093" i="2"/>
  <c r="Z3096" i="2"/>
  <c r="Z3099" i="2"/>
  <c r="Z3102" i="2"/>
  <c r="Z3132" i="2"/>
  <c r="Z3178" i="2"/>
  <c r="Z2900" i="2"/>
  <c r="Z2931" i="2"/>
  <c r="Z2957" i="2"/>
  <c r="Z2996" i="2"/>
  <c r="Z3000" i="2"/>
  <c r="Z3011" i="2"/>
  <c r="Z3023" i="2"/>
  <c r="Z3036" i="2"/>
  <c r="Z3192" i="2"/>
  <c r="Z2954" i="2"/>
  <c r="Z3026" i="2"/>
  <c r="Z3062" i="2"/>
  <c r="Z3170" i="2"/>
  <c r="Z3216" i="2"/>
  <c r="Z3220" i="2"/>
  <c r="Z3310" i="2"/>
  <c r="Z3362" i="2"/>
  <c r="Z3120" i="2"/>
  <c r="Z3126" i="2"/>
  <c r="Z3140" i="2"/>
  <c r="Z3193" i="2"/>
  <c r="Z3309" i="2"/>
  <c r="Z2946" i="2"/>
  <c r="Z2949" i="2"/>
  <c r="Z2951" i="2"/>
  <c r="Z2963" i="2"/>
  <c r="Z3012" i="2"/>
  <c r="Z3035" i="2"/>
  <c r="Z3053" i="2"/>
  <c r="Z3150" i="2"/>
  <c r="Z3161" i="2"/>
  <c r="Z3176" i="2"/>
  <c r="Z3190" i="2"/>
  <c r="Z3202" i="2"/>
  <c r="Z3208" i="2"/>
  <c r="Z3217" i="2"/>
  <c r="Z3247" i="2"/>
  <c r="Z3255" i="2"/>
  <c r="Z3229" i="2"/>
  <c r="Z3238" i="2"/>
  <c r="Z3304" i="2"/>
  <c r="Z3313" i="2"/>
  <c r="Z3357" i="2"/>
  <c r="Z3244" i="2"/>
  <c r="Z3253" i="2"/>
  <c r="Z3327" i="2"/>
  <c r="Z3360" i="2"/>
  <c r="Z3378" i="2"/>
  <c r="Z3426" i="2"/>
  <c r="Z3441" i="2"/>
  <c r="Z3454" i="2"/>
  <c r="Z3482" i="2"/>
  <c r="Z3516" i="2"/>
  <c r="Z3538" i="2"/>
  <c r="Z3550" i="2"/>
  <c r="Z3553" i="2"/>
  <c r="Z3583" i="2"/>
  <c r="Z3633" i="2"/>
  <c r="Z3676" i="2"/>
  <c r="Z3829" i="2"/>
  <c r="Z3865" i="2"/>
  <c r="Z3966" i="2"/>
  <c r="Z3703" i="2"/>
  <c r="Z3843" i="2"/>
  <c r="Z4008" i="2"/>
  <c r="Z3467" i="2"/>
  <c r="Z3511" i="2"/>
  <c r="Z3547" i="2"/>
  <c r="Z3592" i="2"/>
  <c r="Z3595" i="2"/>
  <c r="Z3597" i="2"/>
  <c r="Z3605" i="2"/>
  <c r="Z3659" i="2"/>
  <c r="Z3660" i="2"/>
  <c r="Z3696" i="2"/>
  <c r="Z3771" i="2"/>
  <c r="Z3786" i="2"/>
  <c r="Z3835" i="2"/>
  <c r="Z3393" i="2"/>
  <c r="Z3505" i="2"/>
  <c r="Z3701" i="2"/>
  <c r="Z3886" i="2"/>
  <c r="Z3706" i="2"/>
  <c r="Z3815" i="2"/>
  <c r="Z3828" i="2"/>
  <c r="Z3960" i="2"/>
  <c r="Z4028" i="2"/>
  <c r="Z3457" i="2"/>
  <c r="Z3532" i="2"/>
  <c r="Z3534" i="2"/>
  <c r="Z3591" i="2"/>
  <c r="Z3669" i="2"/>
  <c r="Z3679" i="2"/>
  <c r="Z3691" i="2"/>
  <c r="Z3697" i="2"/>
  <c r="Z3765" i="2"/>
  <c r="Z3911" i="2"/>
  <c r="Z3731" i="2"/>
  <c r="Z3737" i="2"/>
  <c r="Z3772" i="2"/>
  <c r="Z3812" i="2"/>
  <c r="Z3823" i="2"/>
  <c r="Z4033" i="2"/>
  <c r="Z3978" i="2"/>
  <c r="Z3824" i="2"/>
  <c r="Z3846" i="2"/>
  <c r="Z3854" i="2"/>
  <c r="Z3863" i="2"/>
  <c r="Z3864" i="2"/>
  <c r="Z4002" i="2"/>
  <c r="Z4010" i="2"/>
  <c r="Z4027" i="2"/>
  <c r="Z3763" i="2"/>
  <c r="Z3792" i="2"/>
  <c r="Z3837" i="2"/>
  <c r="Z3974" i="2"/>
  <c r="Z3984" i="2"/>
  <c r="Z4005" i="2"/>
  <c r="Z59" i="2"/>
  <c r="Z65" i="2"/>
  <c r="Z79" i="2"/>
  <c r="Z151" i="2"/>
  <c r="Z162" i="2"/>
  <c r="Z181" i="2"/>
  <c r="Z200" i="2"/>
  <c r="Z203" i="2"/>
  <c r="Z208" i="2"/>
  <c r="Z551" i="2"/>
  <c r="Z624" i="2"/>
  <c r="Z627" i="2"/>
  <c r="Z653" i="2"/>
  <c r="Z700" i="2"/>
  <c r="Z703" i="2"/>
  <c r="Z706" i="2"/>
  <c r="Z763" i="2"/>
  <c r="Z767" i="2"/>
  <c r="Z830" i="2"/>
  <c r="T4055" i="2"/>
  <c r="Z122" i="2"/>
  <c r="Z131" i="2"/>
  <c r="Z205" i="2"/>
  <c r="Z213" i="2"/>
  <c r="Z216" i="2"/>
  <c r="Z467" i="2"/>
  <c r="Z476" i="2"/>
  <c r="Z481" i="2"/>
  <c r="Z490" i="2"/>
  <c r="Z499" i="2"/>
  <c r="Z508" i="2"/>
  <c r="Z564" i="2"/>
  <c r="Z607" i="2"/>
  <c r="Z629" i="2"/>
  <c r="Z644" i="2"/>
  <c r="Z657" i="2"/>
  <c r="Z766" i="2"/>
  <c r="Z770" i="2"/>
  <c r="Z786" i="2"/>
  <c r="V4055" i="2"/>
  <c r="Z145" i="2"/>
  <c r="Z154" i="2"/>
  <c r="Z159" i="2"/>
  <c r="Z550" i="2"/>
  <c r="Z554" i="2"/>
  <c r="Z555" i="2"/>
  <c r="Z694" i="2"/>
  <c r="Z712" i="2"/>
  <c r="Z718" i="2"/>
  <c r="Z724" i="2"/>
  <c r="Z730" i="2"/>
  <c r="Z736" i="2"/>
  <c r="Z741" i="2"/>
  <c r="Z747" i="2"/>
  <c r="Z769" i="2"/>
  <c r="X4055" i="2"/>
  <c r="Z188" i="2"/>
  <c r="Z212" i="2"/>
  <c r="Z215" i="2"/>
  <c r="Z464" i="2"/>
  <c r="Z473" i="2"/>
  <c r="Z484" i="2"/>
  <c r="Z493" i="2"/>
  <c r="Z502" i="2"/>
  <c r="Z511" i="2"/>
  <c r="Z520" i="2"/>
  <c r="Z529" i="2"/>
  <c r="Z538" i="2"/>
  <c r="Z547" i="2"/>
  <c r="Z566" i="2"/>
  <c r="Z618" i="2"/>
  <c r="Z635" i="2"/>
  <c r="Z654" i="2"/>
  <c r="Z656" i="2"/>
  <c r="Z659" i="2"/>
  <c r="O4055" i="2"/>
  <c r="Y4055" i="2"/>
  <c r="Z77" i="2"/>
  <c r="Z87" i="2"/>
  <c r="Z140" i="2"/>
  <c r="Z148" i="2"/>
  <c r="Z165" i="2"/>
  <c r="Z170" i="2"/>
  <c r="Z173" i="2"/>
  <c r="Z176" i="2"/>
  <c r="Z179" i="2"/>
  <c r="Z204" i="2"/>
  <c r="Z209" i="2"/>
  <c r="Z638" i="2"/>
  <c r="Z647" i="2"/>
  <c r="Z650" i="2"/>
  <c r="Z652" i="2"/>
  <c r="Z827" i="2"/>
  <c r="Z869" i="2"/>
  <c r="Z878" i="2"/>
  <c r="Z887" i="2"/>
  <c r="Z895" i="2"/>
  <c r="Z904" i="2"/>
  <c r="Z912" i="2"/>
  <c r="Z921" i="2"/>
  <c r="Z930" i="2"/>
  <c r="Z986" i="2"/>
  <c r="Z1141" i="2"/>
  <c r="Z1150" i="2"/>
  <c r="Z1158" i="2"/>
  <c r="Z1167" i="2"/>
  <c r="Z1176" i="2"/>
  <c r="Z1185" i="2"/>
  <c r="Z1194" i="2"/>
  <c r="Z1203" i="2"/>
  <c r="Z1212" i="2"/>
  <c r="Z1221" i="2"/>
  <c r="Z1230" i="2"/>
  <c r="Z1239" i="2"/>
  <c r="Z1248" i="2"/>
  <c r="Z1257" i="2"/>
  <c r="Z1266" i="2"/>
  <c r="Z1275" i="2"/>
  <c r="Z1284" i="2"/>
  <c r="Z1292" i="2"/>
  <c r="Z1301" i="2"/>
  <c r="Z1346" i="2"/>
  <c r="Z1355" i="2"/>
  <c r="Z872" i="2"/>
  <c r="Z881" i="2"/>
  <c r="Z898" i="2"/>
  <c r="Z907" i="2"/>
  <c r="Z915" i="2"/>
  <c r="Z924" i="2"/>
  <c r="Z933" i="2"/>
  <c r="Z983" i="2"/>
  <c r="Z1131" i="2"/>
  <c r="Z1135" i="2"/>
  <c r="Z1144" i="2"/>
  <c r="Z1153" i="2"/>
  <c r="Z1161" i="2"/>
  <c r="Z1170" i="2"/>
  <c r="Z1179" i="2"/>
  <c r="Z1188" i="2"/>
  <c r="Z1197" i="2"/>
  <c r="Z1206" i="2"/>
  <c r="Z1215" i="2"/>
  <c r="Z1224" i="2"/>
  <c r="Z1233" i="2"/>
  <c r="Z1242" i="2"/>
  <c r="Z1251" i="2"/>
  <c r="Z1260" i="2"/>
  <c r="Z1269" i="2"/>
  <c r="Z1278" i="2"/>
  <c r="Z1287" i="2"/>
  <c r="Z1295" i="2"/>
  <c r="Z1304" i="2"/>
  <c r="Z1313" i="2"/>
  <c r="Z1322" i="2"/>
  <c r="Z1331" i="2"/>
  <c r="Z1340" i="2"/>
  <c r="Z1349" i="2"/>
  <c r="Z1394" i="2"/>
  <c r="Z1396" i="2"/>
  <c r="Z866" i="2"/>
  <c r="Z875" i="2"/>
  <c r="Z884" i="2"/>
  <c r="Z892" i="2"/>
  <c r="Z901" i="2"/>
  <c r="Z909" i="2"/>
  <c r="Z1397" i="2"/>
  <c r="Z1439" i="2"/>
  <c r="Z1507" i="2"/>
  <c r="Z1508" i="2"/>
  <c r="Z1529" i="2"/>
  <c r="Z1535" i="2"/>
  <c r="Z1541" i="2"/>
  <c r="Z1798" i="2"/>
  <c r="Z1801" i="2"/>
  <c r="Z1806" i="2"/>
  <c r="Z1831" i="2"/>
  <c r="Z1868" i="2"/>
  <c r="Z1927" i="2"/>
  <c r="Z1936" i="2"/>
  <c r="Z1403" i="2"/>
  <c r="Z1412" i="2"/>
  <c r="Z1469" i="2"/>
  <c r="Z1793" i="2"/>
  <c r="Z1810" i="2"/>
  <c r="Z1816" i="2"/>
  <c r="Z1822" i="2"/>
  <c r="Z1904" i="2"/>
  <c r="Z1442" i="2"/>
  <c r="Z1513" i="2"/>
  <c r="Z1514" i="2"/>
  <c r="Z1516" i="2"/>
  <c r="Z1745" i="2"/>
  <c r="Z1843" i="2"/>
  <c r="Z1859" i="2"/>
  <c r="Z1406" i="2"/>
  <c r="Z1463" i="2"/>
  <c r="Z1472" i="2"/>
  <c r="Z1481" i="2"/>
  <c r="Z1490" i="2"/>
  <c r="Z1499" i="2"/>
  <c r="Z1526" i="2"/>
  <c r="Z1532" i="2"/>
  <c r="Z1538" i="2"/>
  <c r="Z1436" i="2"/>
  <c r="Z1819" i="2"/>
  <c r="Z1825" i="2"/>
  <c r="Z1915" i="2"/>
  <c r="Z1933" i="2"/>
  <c r="Z1400" i="2"/>
  <c r="Z1409" i="2"/>
  <c r="Z1418" i="2"/>
  <c r="Z1451" i="2"/>
  <c r="Z1454" i="2"/>
  <c r="Z1457" i="2"/>
  <c r="Z1460" i="2"/>
  <c r="Z1466" i="2"/>
  <c r="Z1475" i="2"/>
  <c r="Z1484" i="2"/>
  <c r="Z1493" i="2"/>
  <c r="Z1505" i="2"/>
  <c r="Z1523" i="2"/>
  <c r="Z1754" i="2"/>
  <c r="Z1834" i="2"/>
  <c r="Z1845" i="2"/>
  <c r="Z1907" i="2"/>
  <c r="Z1930" i="2"/>
  <c r="Z2020" i="2"/>
  <c r="Z2024" i="2"/>
  <c r="Z2230" i="2"/>
  <c r="Z2236" i="2"/>
  <c r="Z2242" i="2"/>
  <c r="Z2262" i="2"/>
  <c r="Z2280" i="2"/>
  <c r="Z2383" i="2"/>
  <c r="Z2409" i="2"/>
  <c r="Z2418" i="2"/>
  <c r="Z2463" i="2"/>
  <c r="Z2507" i="2"/>
  <c r="Z2513" i="2"/>
  <c r="Z2524" i="2"/>
  <c r="Z2038" i="2"/>
  <c r="Z2076" i="2"/>
  <c r="Z2085" i="2"/>
  <c r="Z2094" i="2"/>
  <c r="Z2103" i="2"/>
  <c r="Z2111" i="2"/>
  <c r="Z2120" i="2"/>
  <c r="Z2129" i="2"/>
  <c r="Z2138" i="2"/>
  <c r="Z2180" i="2"/>
  <c r="Z2181" i="2"/>
  <c r="Z2183" i="2"/>
  <c r="Z2184" i="2"/>
  <c r="Z2199" i="2"/>
  <c r="Z2200" i="2"/>
  <c r="Z2205" i="2"/>
  <c r="Z2206" i="2"/>
  <c r="Z2210" i="2"/>
  <c r="Z2211" i="2"/>
  <c r="Z2224" i="2"/>
  <c r="Z2231" i="2"/>
  <c r="Z2249" i="2"/>
  <c r="Z2391" i="2"/>
  <c r="Z2410" i="2"/>
  <c r="Z2419" i="2"/>
  <c r="Z2430" i="2"/>
  <c r="Z2521" i="2"/>
  <c r="Z2250" i="2"/>
  <c r="Z2401" i="2"/>
  <c r="Z2407" i="2"/>
  <c r="Z2415" i="2"/>
  <c r="Z2518" i="2"/>
  <c r="Z2026" i="2"/>
  <c r="Z2030" i="2"/>
  <c r="Z2079" i="2"/>
  <c r="Z2088" i="2"/>
  <c r="Z2097" i="2"/>
  <c r="Z2106" i="2"/>
  <c r="Z2114" i="2"/>
  <c r="Z2123" i="2"/>
  <c r="Z2132" i="2"/>
  <c r="Z2174" i="2"/>
  <c r="Z2227" i="2"/>
  <c r="Z2382" i="2"/>
  <c r="Z2416" i="2"/>
  <c r="Z2424" i="2"/>
  <c r="Z2433" i="2"/>
  <c r="Z2481" i="2"/>
  <c r="Z2515" i="2"/>
  <c r="Z2011" i="2"/>
  <c r="Z2015" i="2"/>
  <c r="Z2029" i="2"/>
  <c r="Z2033" i="2"/>
  <c r="Z2392" i="2"/>
  <c r="Z2412" i="2"/>
  <c r="Z2437" i="2"/>
  <c r="Z2454" i="2"/>
  <c r="Z2475" i="2"/>
  <c r="Z2494" i="2"/>
  <c r="Z2036" i="2"/>
  <c r="Z2073" i="2"/>
  <c r="Z2082" i="2"/>
  <c r="Z2091" i="2"/>
  <c r="Z2100" i="2"/>
  <c r="Z2117" i="2"/>
  <c r="Z2126" i="2"/>
  <c r="Z2135" i="2"/>
  <c r="Z2150" i="2"/>
  <c r="Z2153" i="2"/>
  <c r="Z2156" i="2"/>
  <c r="Z2201" i="2"/>
  <c r="Z2207" i="2"/>
  <c r="Z2212" i="2"/>
  <c r="Z2400" i="2"/>
  <c r="Z2413" i="2"/>
  <c r="Z2427" i="2"/>
  <c r="Z2447" i="2"/>
  <c r="Z2469" i="2"/>
  <c r="Z2489" i="2"/>
  <c r="Z2505" i="2"/>
  <c r="Z2511" i="2"/>
  <c r="Z2255" i="2"/>
  <c r="Z2256" i="2"/>
  <c r="Z2259" i="2"/>
  <c r="Z2248" i="2"/>
  <c r="Z2254" i="2"/>
  <c r="Z2261" i="2"/>
  <c r="Z2377" i="2"/>
  <c r="Z2386" i="2"/>
  <c r="Z2395" i="2"/>
  <c r="Z2404" i="2"/>
  <c r="Z2439" i="2"/>
  <c r="Z2443" i="2"/>
  <c r="Z2456" i="2"/>
  <c r="Z2460" i="2"/>
  <c r="Z2462" i="2"/>
  <c r="Z2468" i="2"/>
  <c r="Z2474" i="2"/>
  <c r="Z2480" i="2"/>
  <c r="Z2486" i="2"/>
  <c r="Z2493" i="2"/>
  <c r="Z2529" i="2"/>
  <c r="Z2532" i="2"/>
  <c r="Z2535" i="2"/>
  <c r="Z2538" i="2"/>
  <c r="Z2229" i="2"/>
  <c r="Z2235" i="2"/>
  <c r="Z2258" i="2"/>
  <c r="Z2263" i="2"/>
  <c r="Z2508" i="2"/>
  <c r="Z2514" i="2"/>
  <c r="Z2517" i="2"/>
  <c r="Z2520" i="2"/>
  <c r="Z2523" i="2"/>
  <c r="Z2526" i="2"/>
  <c r="Z2241" i="2"/>
  <c r="Z2247" i="2"/>
  <c r="Z2253" i="2"/>
  <c r="Z2260" i="2"/>
  <c r="Z2422" i="2"/>
  <c r="Z2449" i="2"/>
  <c r="Z2492" i="2"/>
  <c r="Z2495" i="2"/>
  <c r="Z2527" i="2"/>
  <c r="Z2530" i="2"/>
  <c r="Z2541" i="2"/>
  <c r="Z2544" i="2"/>
  <c r="Z2547" i="2"/>
  <c r="Z2550" i="2"/>
  <c r="Z2553" i="2"/>
  <c r="Z2557" i="2"/>
  <c r="Z2559" i="2"/>
  <c r="Z2562" i="2"/>
  <c r="Z2565" i="2"/>
  <c r="Z2568" i="2"/>
  <c r="Z2571" i="2"/>
  <c r="Z2574" i="2"/>
  <c r="Z2578" i="2"/>
  <c r="Z2584" i="2"/>
  <c r="Z2587" i="2"/>
  <c r="Z2590" i="2"/>
  <c r="Z2593" i="2"/>
  <c r="Z2596" i="2"/>
  <c r="Z2599" i="2"/>
  <c r="Z2602" i="2"/>
  <c r="Z2605" i="2"/>
  <c r="Z2608" i="2"/>
  <c r="Z2723" i="2"/>
  <c r="Z2714" i="2"/>
  <c r="Z2533" i="2"/>
  <c r="Z2536" i="2"/>
  <c r="Z2539" i="2"/>
  <c r="Z2542" i="2"/>
  <c r="Z2545" i="2"/>
  <c r="Z2548" i="2"/>
  <c r="Z2551" i="2"/>
  <c r="Z2554" i="2"/>
  <c r="Z2560" i="2"/>
  <c r="Z2563" i="2"/>
  <c r="Z2566" i="2"/>
  <c r="Z2569" i="2"/>
  <c r="Z2572" i="2"/>
  <c r="Z2575" i="2"/>
  <c r="Z2580" i="2"/>
  <c r="Z2582" i="2"/>
  <c r="Z2585" i="2"/>
  <c r="Z2588" i="2"/>
  <c r="Z2591" i="2"/>
  <c r="Z2594" i="2"/>
  <c r="Z2948" i="2"/>
  <c r="Z2824" i="2"/>
  <c r="Z2888" i="2"/>
  <c r="Z2905" i="2"/>
  <c r="Z2943" i="2"/>
  <c r="Z2961" i="2"/>
  <c r="Z2814" i="2"/>
  <c r="Z2826" i="2"/>
  <c r="Z2882" i="2"/>
  <c r="Z2889" i="2"/>
  <c r="Z2893" i="2"/>
  <c r="Z2894" i="2"/>
  <c r="Z2906" i="2"/>
  <c r="Z2907" i="2"/>
  <c r="Z2911" i="2"/>
  <c r="Z2912" i="2"/>
  <c r="Z2918" i="2"/>
  <c r="Z2969" i="2"/>
  <c r="Z2863" i="2"/>
  <c r="Z2876" i="2"/>
  <c r="Z2896" i="2"/>
  <c r="Z2897" i="2"/>
  <c r="Z2914" i="2"/>
  <c r="Z2915" i="2"/>
  <c r="Z2922" i="2"/>
  <c r="Z2928" i="2"/>
  <c r="Z2934" i="2"/>
  <c r="Z2952" i="2"/>
  <c r="Z2964" i="2"/>
  <c r="Z2975" i="2"/>
  <c r="Z2818" i="2"/>
  <c r="Z2829" i="2"/>
  <c r="Z2970" i="2"/>
  <c r="Z2958" i="2"/>
  <c r="Z2976" i="2"/>
  <c r="Z2982" i="2"/>
  <c r="Z2988" i="2"/>
  <c r="Z2994" i="2"/>
  <c r="Z2997" i="2"/>
  <c r="Z3087" i="2"/>
  <c r="Z3122" i="2"/>
  <c r="Z3138" i="2"/>
  <c r="Z3147" i="2"/>
  <c r="Z3156" i="2"/>
  <c r="Z3164" i="2"/>
  <c r="Z3223" i="2"/>
  <c r="Z3265" i="2"/>
  <c r="Z3084" i="2"/>
  <c r="Z3107" i="2"/>
  <c r="Z3116" i="2"/>
  <c r="Z3146" i="2"/>
  <c r="Z3155" i="2"/>
  <c r="Z3162" i="2"/>
  <c r="Z3182" i="2"/>
  <c r="Z3214" i="2"/>
  <c r="Z3104" i="2"/>
  <c r="Z3119" i="2"/>
  <c r="Z2967" i="2"/>
  <c r="Z2973" i="2"/>
  <c r="Z2979" i="2"/>
  <c r="Z3078" i="2"/>
  <c r="Z3149" i="2"/>
  <c r="Z3159" i="2"/>
  <c r="Z3173" i="2"/>
  <c r="Z3187" i="2"/>
  <c r="Z3222" i="2"/>
  <c r="Z3092" i="2"/>
  <c r="Z3110" i="2"/>
  <c r="Z3125" i="2"/>
  <c r="Z3128" i="2"/>
  <c r="Z3213" i="2"/>
  <c r="Z3095" i="2"/>
  <c r="Z3098" i="2"/>
  <c r="Z3101" i="2"/>
  <c r="Z3113" i="2"/>
  <c r="Z3111" i="2"/>
  <c r="Z3196" i="2"/>
  <c r="Z3205" i="2"/>
  <c r="Z3232" i="2"/>
  <c r="Z3241" i="2"/>
  <c r="Z3259" i="2"/>
  <c r="Z3262" i="2"/>
  <c r="Z3292" i="2"/>
  <c r="Z3531" i="2"/>
  <c r="Z3321" i="2"/>
  <c r="Z3375" i="2"/>
  <c r="Z3407" i="2"/>
  <c r="Z3438" i="2"/>
  <c r="Z3447" i="2"/>
  <c r="Z3507" i="2"/>
  <c r="Z3523" i="2"/>
  <c r="Z3345" i="2"/>
  <c r="Z3372" i="2"/>
  <c r="Z3418" i="2"/>
  <c r="Z3420" i="2"/>
  <c r="Z3450" i="2"/>
  <c r="Z3402" i="2"/>
  <c r="Z3432" i="2"/>
  <c r="Z3474" i="2"/>
  <c r="Z3488" i="2"/>
  <c r="Z3496" i="2"/>
  <c r="Z3499" i="2"/>
  <c r="Z3514" i="2"/>
  <c r="Z3517" i="2"/>
  <c r="Z3520" i="2"/>
  <c r="Z3529" i="2"/>
  <c r="Z3280" i="2"/>
  <c r="Z3333" i="2"/>
  <c r="Z3387" i="2"/>
  <c r="Z3404" i="2"/>
  <c r="Z3435" i="2"/>
  <c r="Z3444" i="2"/>
  <c r="Z3465" i="2"/>
  <c r="Z3469" i="2"/>
  <c r="Z3471" i="2"/>
  <c r="Z3479" i="2"/>
  <c r="Z3491" i="2"/>
  <c r="Z3495" i="2"/>
  <c r="Z3508" i="2"/>
  <c r="Z3519" i="2"/>
  <c r="Z3526" i="2"/>
  <c r="Z3535" i="2"/>
  <c r="Z3880" i="2"/>
  <c r="Z3561" i="2"/>
  <c r="Z3573" i="2"/>
  <c r="Z3608" i="2"/>
  <c r="Z3673" i="2"/>
  <c r="Z3674" i="2"/>
  <c r="Z3685" i="2"/>
  <c r="Z3688" i="2"/>
  <c r="Z3694" i="2"/>
  <c r="Z3709" i="2"/>
  <c r="Z3710" i="2"/>
  <c r="Z3734" i="2"/>
  <c r="Z3740" i="2"/>
  <c r="Z3754" i="2"/>
  <c r="Z3774" i="2"/>
  <c r="Z3788" i="2"/>
  <c r="Z3821" i="2"/>
  <c r="Z3618" i="2"/>
  <c r="Z3621" i="2"/>
  <c r="Z3624" i="2"/>
  <c r="Z3635" i="2"/>
  <c r="Z3647" i="2"/>
  <c r="Z3650" i="2"/>
  <c r="Z3689" i="2"/>
  <c r="Z3745" i="2"/>
  <c r="Z3768" i="2"/>
  <c r="Z3769" i="2"/>
  <c r="Z3795" i="2"/>
  <c r="Z3870" i="2"/>
  <c r="Z3544" i="2"/>
  <c r="Z3552" i="2"/>
  <c r="Z3577" i="2"/>
  <c r="Z3580" i="2"/>
  <c r="Z3588" i="2"/>
  <c r="Z3612" i="2"/>
  <c r="Z3615" i="2"/>
  <c r="Z3623" i="2"/>
  <c r="Z3629" i="2"/>
  <c r="Z3630" i="2"/>
  <c r="Z3638" i="2"/>
  <c r="Z3641" i="2"/>
  <c r="Z3642" i="2"/>
  <c r="Z3651" i="2"/>
  <c r="Z3780" i="2"/>
  <c r="Z3541" i="2"/>
  <c r="Z3809" i="2"/>
  <c r="Z3856" i="2"/>
  <c r="Z3882" i="2"/>
  <c r="Z3543" i="2"/>
  <c r="Z3565" i="2"/>
  <c r="Z3568" i="2"/>
  <c r="Z3571" i="2"/>
  <c r="Z3574" i="2"/>
  <c r="Z3600" i="2"/>
  <c r="Z3603" i="2"/>
  <c r="Z3606" i="2"/>
  <c r="Z3609" i="2"/>
  <c r="Z3665" i="2"/>
  <c r="Z3671" i="2"/>
  <c r="Z3678" i="2"/>
  <c r="Z3707" i="2"/>
  <c r="Z3714" i="2"/>
  <c r="Z3722" i="2"/>
  <c r="Z3743" i="2"/>
  <c r="Z3748" i="2"/>
  <c r="Z3766" i="2"/>
  <c r="Z3775" i="2"/>
  <c r="Z3789" i="2"/>
  <c r="Z3794" i="2"/>
  <c r="Z3831" i="2"/>
  <c r="Z3834" i="2"/>
  <c r="Z3875" i="2"/>
  <c r="Z3927" i="2"/>
  <c r="Z3935" i="2"/>
  <c r="Z3964" i="2"/>
  <c r="Z3995" i="2"/>
  <c r="Z4046" i="2"/>
  <c r="Z3804" i="2"/>
  <c r="Z3805" i="2"/>
  <c r="Z3813" i="2"/>
  <c r="Z3817" i="2"/>
  <c r="Z3830" i="2"/>
  <c r="Z3833" i="2"/>
  <c r="Z3836" i="2"/>
  <c r="Z3840" i="2"/>
  <c r="Z3853" i="2"/>
  <c r="Z3858" i="2"/>
  <c r="Z3872" i="2"/>
  <c r="Z3873" i="2"/>
  <c r="Z3888" i="2"/>
  <c r="Z3893" i="2"/>
  <c r="Z3902" i="2"/>
  <c r="Z3981" i="2"/>
  <c r="Z4004" i="2"/>
  <c r="Z4037" i="2"/>
  <c r="Z4048" i="2"/>
  <c r="Z3803" i="2"/>
  <c r="Z3816" i="2"/>
  <c r="Z3825" i="2"/>
  <c r="Z3849" i="2"/>
  <c r="Z3869" i="2"/>
  <c r="Z3876" i="2"/>
  <c r="Z3887" i="2"/>
  <c r="Z3895" i="2"/>
  <c r="Z3949" i="2"/>
  <c r="Z3965" i="2"/>
  <c r="Z4003" i="2"/>
  <c r="Z4050" i="2"/>
  <c r="Z4052" i="2"/>
  <c r="Z3841" i="2"/>
  <c r="Z3855" i="2"/>
  <c r="Z3861" i="2"/>
  <c r="Z3867" i="2"/>
  <c r="Z3883" i="2"/>
  <c r="Z3907" i="2"/>
  <c r="Z3944" i="2"/>
  <c r="Z3957" i="2"/>
  <c r="Z3969" i="2"/>
  <c r="Z4007" i="2"/>
  <c r="Z4013" i="2"/>
  <c r="Z4021" i="2"/>
  <c r="Z4047" i="2"/>
  <c r="Z3778" i="2"/>
  <c r="Z3783" i="2"/>
  <c r="Z3798" i="2"/>
  <c r="Z3807" i="2"/>
  <c r="Z3811" i="2"/>
  <c r="Z3819" i="2"/>
  <c r="Z3827" i="2"/>
  <c r="Z3905" i="2"/>
  <c r="Z3983" i="2"/>
  <c r="Z4014" i="2"/>
  <c r="Z4018" i="2"/>
  <c r="Z4044" i="2"/>
  <c r="Z4051" i="2"/>
  <c r="Z3988" i="2"/>
  <c r="Z4038" i="2"/>
  <c r="Z3958" i="2"/>
  <c r="Z4001" i="2"/>
  <c r="Z4030" i="2"/>
  <c r="Z3839" i="2"/>
  <c r="Z3848" i="2"/>
  <c r="Z3852" i="2"/>
  <c r="Z3860" i="2"/>
  <c r="Z3868" i="2"/>
  <c r="Z3874" i="2"/>
  <c r="Z3900" i="2"/>
  <c r="Z3904" i="2"/>
  <c r="Z3950" i="2"/>
  <c r="Z3963" i="2"/>
  <c r="Z3992" i="2"/>
  <c r="P4" i="2"/>
  <c r="P4055" i="2" s="1"/>
  <c r="Z81" i="2"/>
  <c r="Z89" i="2"/>
  <c r="Z92" i="2"/>
  <c r="Z95" i="2"/>
  <c r="Z98" i="2"/>
  <c r="Z101" i="2"/>
  <c r="Z104" i="2"/>
  <c r="Z107" i="2"/>
  <c r="Z110" i="2"/>
  <c r="Z113" i="2"/>
  <c r="Z116" i="2"/>
  <c r="Z119" i="2"/>
  <c r="Q4055" i="2"/>
  <c r="Z4" i="2"/>
  <c r="Z7" i="2"/>
  <c r="Z12" i="2"/>
  <c r="Z15" i="2"/>
  <c r="Z18" i="2"/>
  <c r="Z21" i="2"/>
  <c r="Z24" i="2"/>
  <c r="Z27" i="2"/>
  <c r="Z30" i="2"/>
  <c r="Z33" i="2"/>
  <c r="Z36" i="2"/>
  <c r="Z39" i="2"/>
  <c r="Z42" i="2"/>
  <c r="Z45" i="2"/>
  <c r="Z48" i="2"/>
  <c r="Z51" i="2"/>
  <c r="Z54" i="2"/>
  <c r="Z57" i="2"/>
  <c r="Z60" i="2"/>
  <c r="Z63" i="2"/>
  <c r="Z66" i="2"/>
  <c r="Z69" i="2"/>
  <c r="Z72" i="2"/>
  <c r="Z75" i="2"/>
  <c r="Z78" i="2"/>
  <c r="Z168" i="2"/>
  <c r="Z219" i="2"/>
  <c r="Z222" i="2"/>
  <c r="Z225" i="2"/>
  <c r="Z228" i="2"/>
  <c r="Z231" i="2"/>
  <c r="Z234" i="2"/>
  <c r="Z237" i="2"/>
  <c r="Z240" i="2"/>
  <c r="Z243" i="2"/>
  <c r="Z246" i="2"/>
  <c r="Z249" i="2"/>
  <c r="Z252" i="2"/>
  <c r="Z255" i="2"/>
  <c r="Z258" i="2"/>
  <c r="Z261" i="2"/>
  <c r="Z264" i="2"/>
  <c r="Z267" i="2"/>
  <c r="Z270" i="2"/>
  <c r="Z273" i="2"/>
  <c r="Z276" i="2"/>
  <c r="Z279" i="2"/>
  <c r="Z282" i="2"/>
  <c r="Z285" i="2"/>
  <c r="Z288" i="2"/>
  <c r="Z291" i="2"/>
  <c r="Z294" i="2"/>
  <c r="Z297" i="2"/>
  <c r="Z300" i="2"/>
  <c r="Z303" i="2"/>
  <c r="Z306" i="2"/>
  <c r="Z309" i="2"/>
  <c r="Z312" i="2"/>
  <c r="Z315" i="2"/>
  <c r="Z318" i="2"/>
  <c r="Z321" i="2"/>
  <c r="Z324" i="2"/>
  <c r="Z327" i="2"/>
  <c r="Z330" i="2"/>
  <c r="Z333" i="2"/>
  <c r="Z336" i="2"/>
  <c r="Z339" i="2"/>
  <c r="Z342" i="2"/>
  <c r="Z345" i="2"/>
  <c r="Z348" i="2"/>
  <c r="Z351" i="2"/>
  <c r="Z354" i="2"/>
  <c r="Z357" i="2"/>
  <c r="Z360" i="2"/>
  <c r="Z363" i="2"/>
  <c r="Z366" i="2"/>
  <c r="Z369" i="2"/>
  <c r="Z372" i="2"/>
  <c r="Z375" i="2"/>
  <c r="Z378" i="2"/>
  <c r="Z381" i="2"/>
  <c r="Z384" i="2"/>
  <c r="Z387" i="2"/>
  <c r="Z390" i="2"/>
  <c r="Z393" i="2"/>
  <c r="Z396" i="2"/>
  <c r="Z399" i="2"/>
  <c r="Z402" i="2"/>
  <c r="Z405" i="2"/>
  <c r="Z408" i="2"/>
  <c r="Z411" i="2"/>
  <c r="Z414" i="2"/>
  <c r="Z417" i="2"/>
  <c r="Z420" i="2"/>
  <c r="Z423" i="2"/>
  <c r="Z426" i="2"/>
  <c r="Z429" i="2"/>
  <c r="Z432" i="2"/>
  <c r="Z435" i="2"/>
  <c r="Z438" i="2"/>
  <c r="Z443" i="2"/>
  <c r="Z446" i="2"/>
  <c r="Z449" i="2"/>
  <c r="Z451" i="2"/>
  <c r="Z454" i="2"/>
  <c r="Z457" i="2"/>
  <c r="Z460" i="2"/>
  <c r="Z463" i="2"/>
  <c r="Z466" i="2"/>
  <c r="Z469" i="2"/>
  <c r="Z472" i="2"/>
  <c r="Z475" i="2"/>
  <c r="Z569" i="2"/>
  <c r="Z572" i="2"/>
  <c r="Z575" i="2"/>
  <c r="Z82" i="2"/>
  <c r="Z85" i="2"/>
  <c r="Z88" i="2"/>
  <c r="Z90" i="2"/>
  <c r="Z93" i="2"/>
  <c r="Z96" i="2"/>
  <c r="Z99" i="2"/>
  <c r="Z102" i="2"/>
  <c r="Z105" i="2"/>
  <c r="Z108" i="2"/>
  <c r="Z111" i="2"/>
  <c r="Z114" i="2"/>
  <c r="Z117" i="2"/>
  <c r="Z120" i="2"/>
  <c r="Z123" i="2"/>
  <c r="Z126" i="2"/>
  <c r="Z129" i="2"/>
  <c r="Z132" i="2"/>
  <c r="Z135" i="2"/>
  <c r="Z138" i="2"/>
  <c r="Z141" i="2"/>
  <c r="Z143" i="2"/>
  <c r="Z146" i="2"/>
  <c r="Z149" i="2"/>
  <c r="Z152" i="2"/>
  <c r="Z155" i="2"/>
  <c r="Z160" i="2"/>
  <c r="Z163" i="2"/>
  <c r="Z166" i="2"/>
  <c r="Z171" i="2"/>
  <c r="Z174" i="2"/>
  <c r="Z177" i="2"/>
  <c r="Z186" i="2"/>
  <c r="Z189" i="2"/>
  <c r="Z192" i="2"/>
  <c r="Z195" i="2"/>
  <c r="Z198" i="2"/>
  <c r="Z201" i="2"/>
  <c r="Z479" i="2"/>
  <c r="Z482" i="2"/>
  <c r="Z485" i="2"/>
  <c r="Z488" i="2"/>
  <c r="Z491" i="2"/>
  <c r="Z494" i="2"/>
  <c r="Z497" i="2"/>
  <c r="Z500" i="2"/>
  <c r="Z503" i="2"/>
  <c r="Z506" i="2"/>
  <c r="Z509" i="2"/>
  <c r="Z512" i="2"/>
  <c r="Z515" i="2"/>
  <c r="Z518" i="2"/>
  <c r="Z521" i="2"/>
  <c r="Z524" i="2"/>
  <c r="Z527" i="2"/>
  <c r="Z530" i="2"/>
  <c r="Z533" i="2"/>
  <c r="Z536" i="2"/>
  <c r="Z539" i="2"/>
  <c r="Z542" i="2"/>
  <c r="Z573" i="2"/>
  <c r="Z577" i="2"/>
  <c r="Z8" i="2"/>
  <c r="Z13" i="2"/>
  <c r="Z16" i="2"/>
  <c r="Z19" i="2"/>
  <c r="Z22" i="2"/>
  <c r="Z25" i="2"/>
  <c r="Z28" i="2"/>
  <c r="Z31" i="2"/>
  <c r="Z34" i="2"/>
  <c r="Z37" i="2"/>
  <c r="Z40" i="2"/>
  <c r="Z43" i="2"/>
  <c r="Z46" i="2"/>
  <c r="Z49" i="2"/>
  <c r="Z52" i="2"/>
  <c r="Z55" i="2"/>
  <c r="Z217" i="2"/>
  <c r="Z220" i="2"/>
  <c r="Z223" i="2"/>
  <c r="Z226" i="2"/>
  <c r="Z229" i="2"/>
  <c r="Z232" i="2"/>
  <c r="Z235" i="2"/>
  <c r="Z238" i="2"/>
  <c r="Z241" i="2"/>
  <c r="Z244" i="2"/>
  <c r="Z247" i="2"/>
  <c r="Z250" i="2"/>
  <c r="Z253" i="2"/>
  <c r="Z256" i="2"/>
  <c r="Z259" i="2"/>
  <c r="Z262" i="2"/>
  <c r="Z265" i="2"/>
  <c r="Z268" i="2"/>
  <c r="Z271" i="2"/>
  <c r="Z274" i="2"/>
  <c r="Z277" i="2"/>
  <c r="Z280" i="2"/>
  <c r="Z283" i="2"/>
  <c r="Z286" i="2"/>
  <c r="Z289" i="2"/>
  <c r="Z292" i="2"/>
  <c r="Z295" i="2"/>
  <c r="Z298" i="2"/>
  <c r="Z301" i="2"/>
  <c r="Z304" i="2"/>
  <c r="Z307" i="2"/>
  <c r="Z310" i="2"/>
  <c r="Z313" i="2"/>
  <c r="Z316" i="2"/>
  <c r="Z319" i="2"/>
  <c r="Z322" i="2"/>
  <c r="Z325" i="2"/>
  <c r="Z328" i="2"/>
  <c r="Z331" i="2"/>
  <c r="Z334" i="2"/>
  <c r="Z337" i="2"/>
  <c r="Z340" i="2"/>
  <c r="Z343" i="2"/>
  <c r="Z346" i="2"/>
  <c r="Z349" i="2"/>
  <c r="Z352" i="2"/>
  <c r="Z355" i="2"/>
  <c r="Z358" i="2"/>
  <c r="Z361" i="2"/>
  <c r="Z364" i="2"/>
  <c r="Z367" i="2"/>
  <c r="Z370" i="2"/>
  <c r="Z373" i="2"/>
  <c r="Z376" i="2"/>
  <c r="Z379" i="2"/>
  <c r="Z382" i="2"/>
  <c r="Z385" i="2"/>
  <c r="Z388" i="2"/>
  <c r="Z391" i="2"/>
  <c r="Z394" i="2"/>
  <c r="Z397" i="2"/>
  <c r="Z400" i="2"/>
  <c r="Z403" i="2"/>
  <c r="Z406" i="2"/>
  <c r="Z409" i="2"/>
  <c r="Z412" i="2"/>
  <c r="Z415" i="2"/>
  <c r="Z418" i="2"/>
  <c r="Z421" i="2"/>
  <c r="Z424" i="2"/>
  <c r="Z427" i="2"/>
  <c r="Z430" i="2"/>
  <c r="Z433" i="2"/>
  <c r="Z436" i="2"/>
  <c r="Z439" i="2"/>
  <c r="Z441" i="2"/>
  <c r="Z444" i="2"/>
  <c r="Z447" i="2"/>
  <c r="Z452" i="2"/>
  <c r="Z455" i="2"/>
  <c r="Z458" i="2"/>
  <c r="Z570" i="2"/>
  <c r="R4055" i="2"/>
  <c r="Z777" i="2"/>
  <c r="Z780" i="2"/>
  <c r="Z792" i="2"/>
  <c r="Z795" i="2"/>
  <c r="Z798" i="2"/>
  <c r="Z801" i="2"/>
  <c r="Z804" i="2"/>
  <c r="Z807" i="2"/>
  <c r="Z810" i="2"/>
  <c r="Z813" i="2"/>
  <c r="Z816" i="2"/>
  <c r="Z819" i="2"/>
  <c r="Z822" i="2"/>
  <c r="Z825" i="2"/>
  <c r="Z828" i="2"/>
  <c r="Z831" i="2"/>
  <c r="Z834" i="2"/>
  <c r="Z836" i="2"/>
  <c r="Z839" i="2"/>
  <c r="Z842" i="2"/>
  <c r="Z845" i="2"/>
  <c r="Z848" i="2"/>
  <c r="Z851" i="2"/>
  <c r="Z854" i="2"/>
  <c r="Z857" i="2"/>
  <c r="Z860" i="2"/>
  <c r="Z863" i="2"/>
  <c r="Z946" i="2"/>
  <c r="Z952" i="2"/>
  <c r="Z958" i="2"/>
  <c r="Z964" i="2"/>
  <c r="Z970" i="2"/>
  <c r="Z979" i="2"/>
  <c r="Z1132" i="2"/>
  <c r="Z576" i="2"/>
  <c r="Z579" i="2"/>
  <c r="Z582" i="2"/>
  <c r="Z585" i="2"/>
  <c r="Z588" i="2"/>
  <c r="Z591" i="2"/>
  <c r="Z594" i="2"/>
  <c r="Z597" i="2"/>
  <c r="Z661" i="2"/>
  <c r="Z664" i="2"/>
  <c r="Z666" i="2"/>
  <c r="Z669" i="2"/>
  <c r="Z672" i="2"/>
  <c r="Z675" i="2"/>
  <c r="Z678" i="2"/>
  <c r="Z681" i="2"/>
  <c r="Z684" i="2"/>
  <c r="Z686" i="2"/>
  <c r="Z689" i="2"/>
  <c r="Z692" i="2"/>
  <c r="Z695" i="2"/>
  <c r="Z698" i="2"/>
  <c r="Z701" i="2"/>
  <c r="Z704" i="2"/>
  <c r="Z707" i="2"/>
  <c r="Z710" i="2"/>
  <c r="Z713" i="2"/>
  <c r="Z716" i="2"/>
  <c r="Z719" i="2"/>
  <c r="Z722" i="2"/>
  <c r="Z725" i="2"/>
  <c r="Z728" i="2"/>
  <c r="Z731" i="2"/>
  <c r="Z734" i="2"/>
  <c r="Z737" i="2"/>
  <c r="Z742" i="2"/>
  <c r="Z745" i="2"/>
  <c r="Z748" i="2"/>
  <c r="Z751" i="2"/>
  <c r="Z754" i="2"/>
  <c r="Z757" i="2"/>
  <c r="Z759" i="2"/>
  <c r="Z762" i="2"/>
  <c r="Z765" i="2"/>
  <c r="Z768" i="2"/>
  <c r="Z771" i="2"/>
  <c r="Z774" i="2"/>
  <c r="Z951" i="2"/>
  <c r="Z985" i="2"/>
  <c r="Z616" i="2"/>
  <c r="Z619" i="2"/>
  <c r="Z625" i="2"/>
  <c r="Z628" i="2"/>
  <c r="Z630" i="2"/>
  <c r="Z633" i="2"/>
  <c r="Z636" i="2"/>
  <c r="Z639" i="2"/>
  <c r="Z642" i="2"/>
  <c r="Z645" i="2"/>
  <c r="Z648" i="2"/>
  <c r="Z651" i="2"/>
  <c r="Z778" i="2"/>
  <c r="Z781" i="2"/>
  <c r="Z784" i="2"/>
  <c r="Z787" i="2"/>
  <c r="Z790" i="2"/>
  <c r="Z793" i="2"/>
  <c r="Z796" i="2"/>
  <c r="Z799" i="2"/>
  <c r="Z802" i="2"/>
  <c r="Z805" i="2"/>
  <c r="Z808" i="2"/>
  <c r="Z811" i="2"/>
  <c r="Z814" i="2"/>
  <c r="Z817" i="2"/>
  <c r="Z820" i="2"/>
  <c r="Z823" i="2"/>
  <c r="Z826" i="2"/>
  <c r="Z829" i="2"/>
  <c r="Z832" i="2"/>
  <c r="Z837" i="2"/>
  <c r="Z840" i="2"/>
  <c r="Z843" i="2"/>
  <c r="Z846" i="2"/>
  <c r="Z849" i="2"/>
  <c r="Z852" i="2"/>
  <c r="Z855" i="2"/>
  <c r="Z858" i="2"/>
  <c r="Z861" i="2"/>
  <c r="Z864" i="2"/>
  <c r="Z867" i="2"/>
  <c r="Z870" i="2"/>
  <c r="Z873" i="2"/>
  <c r="Z876" i="2"/>
  <c r="Z879" i="2"/>
  <c r="Z882" i="2"/>
  <c r="Z885" i="2"/>
  <c r="Z888" i="2"/>
  <c r="Z890" i="2"/>
  <c r="Z893" i="2"/>
  <c r="Z896" i="2"/>
  <c r="Z899" i="2"/>
  <c r="Z902" i="2"/>
  <c r="Z905" i="2"/>
  <c r="Z910" i="2"/>
  <c r="Z913" i="2"/>
  <c r="Z916" i="2"/>
  <c r="Z919" i="2"/>
  <c r="Z922" i="2"/>
  <c r="Z925" i="2"/>
  <c r="Z928" i="2"/>
  <c r="Z931" i="2"/>
  <c r="Z934" i="2"/>
  <c r="Z937" i="2"/>
  <c r="Z950" i="2"/>
  <c r="Z976" i="2"/>
  <c r="Z580" i="2"/>
  <c r="Z583" i="2"/>
  <c r="Z586" i="2"/>
  <c r="Z589" i="2"/>
  <c r="Z592" i="2"/>
  <c r="Z595" i="2"/>
  <c r="Z598" i="2"/>
  <c r="Z601" i="2"/>
  <c r="Z604" i="2"/>
  <c r="Z662" i="2"/>
  <c r="Z665" i="2"/>
  <c r="Z667" i="2"/>
  <c r="Z670" i="2"/>
  <c r="Z673" i="2"/>
  <c r="Z676" i="2"/>
  <c r="Z679" i="2"/>
  <c r="Z682" i="2"/>
  <c r="Z685" i="2"/>
  <c r="Z687" i="2"/>
  <c r="Z690" i="2"/>
  <c r="Z693" i="2"/>
  <c r="Z696" i="2"/>
  <c r="Z699" i="2"/>
  <c r="Z949" i="2"/>
  <c r="Z955" i="2"/>
  <c r="Z961" i="2"/>
  <c r="Z967" i="2"/>
  <c r="Z973" i="2"/>
  <c r="Z982" i="2"/>
  <c r="Z991" i="2"/>
  <c r="Z994" i="2"/>
  <c r="Z997" i="2"/>
  <c r="Z1000" i="2"/>
  <c r="Z1003" i="2"/>
  <c r="Z1006" i="2"/>
  <c r="Z1009" i="2"/>
  <c r="Z1012" i="2"/>
  <c r="Z1016" i="2"/>
  <c r="Z1019" i="2"/>
  <c r="Z1022" i="2"/>
  <c r="Z1027" i="2"/>
  <c r="Z1030" i="2"/>
  <c r="Z1033" i="2"/>
  <c r="Z1036" i="2"/>
  <c r="Z1039" i="2"/>
  <c r="Z1042" i="2"/>
  <c r="Z1045" i="2"/>
  <c r="Z1048" i="2"/>
  <c r="Z1051" i="2"/>
  <c r="Z1054" i="2"/>
  <c r="Z1057" i="2"/>
  <c r="Z1060" i="2"/>
  <c r="Z1063" i="2"/>
  <c r="Z1066" i="2"/>
  <c r="Z1069" i="2"/>
  <c r="Z1072" i="2"/>
  <c r="Z1075" i="2"/>
  <c r="Z1078" i="2"/>
  <c r="Z1081" i="2"/>
  <c r="Z1084" i="2"/>
  <c r="Z1087" i="2"/>
  <c r="Z1090" i="2"/>
  <c r="Z1093" i="2"/>
  <c r="Z1096" i="2"/>
  <c r="Z1099" i="2"/>
  <c r="Z1102" i="2"/>
  <c r="Z1105" i="2"/>
  <c r="Z1108" i="2"/>
  <c r="Z1111" i="2"/>
  <c r="Z1114" i="2"/>
  <c r="Z1117" i="2"/>
  <c r="Z1120" i="2"/>
  <c r="Z1123" i="2"/>
  <c r="Z1126" i="2"/>
  <c r="Z948" i="2"/>
  <c r="Z1129" i="2"/>
  <c r="Z947" i="2"/>
  <c r="Z988" i="2"/>
  <c r="Z1775" i="2"/>
  <c r="Z1784" i="2"/>
  <c r="Z1895" i="2"/>
  <c r="Z1953" i="2"/>
  <c r="Z1959" i="2"/>
  <c r="Z1965" i="2"/>
  <c r="Z1971" i="2"/>
  <c r="Z1977" i="2"/>
  <c r="Z1983" i="2"/>
  <c r="Z1989" i="2"/>
  <c r="Z1995" i="2"/>
  <c r="Z2001" i="2"/>
  <c r="Z2010" i="2"/>
  <c r="Z2025" i="2"/>
  <c r="Z2172" i="2"/>
  <c r="Z2178" i="2"/>
  <c r="Z2188" i="2"/>
  <c r="Z2191" i="2"/>
  <c r="Z2194" i="2"/>
  <c r="Z2284" i="2"/>
  <c r="Z2287" i="2"/>
  <c r="Z2290" i="2"/>
  <c r="Z2293" i="2"/>
  <c r="Z2296" i="2"/>
  <c r="Z2299" i="2"/>
  <c r="Z2302" i="2"/>
  <c r="Z2305" i="2"/>
  <c r="Z2308" i="2"/>
  <c r="Z2311" i="2"/>
  <c r="Z2314" i="2"/>
  <c r="Z2317" i="2"/>
  <c r="Z2320" i="2"/>
  <c r="Z2323" i="2"/>
  <c r="Z2326" i="2"/>
  <c r="Z2329" i="2"/>
  <c r="Z2332" i="2"/>
  <c r="Z2335" i="2"/>
  <c r="Z2338" i="2"/>
  <c r="Z2341" i="2"/>
  <c r="Z2344" i="2"/>
  <c r="Z2346" i="2"/>
  <c r="Z2349" i="2"/>
  <c r="Z2352" i="2"/>
  <c r="Z2355" i="2"/>
  <c r="Z2358" i="2"/>
  <c r="Z2361" i="2"/>
  <c r="Z2364" i="2"/>
  <c r="Z2367" i="2"/>
  <c r="Z1547" i="2"/>
  <c r="Z1556" i="2"/>
  <c r="Z1565" i="2"/>
  <c r="Z1574" i="2"/>
  <c r="Z1583" i="2"/>
  <c r="Z1592" i="2"/>
  <c r="Z1601" i="2"/>
  <c r="Z1610" i="2"/>
  <c r="Z1619" i="2"/>
  <c r="Z1628" i="2"/>
  <c r="Z1637" i="2"/>
  <c r="Z1646" i="2"/>
  <c r="Z1655" i="2"/>
  <c r="Z1664" i="2"/>
  <c r="Z1673" i="2"/>
  <c r="Z1682" i="2"/>
  <c r="Z1706" i="2"/>
  <c r="Z1715" i="2"/>
  <c r="Z1724" i="2"/>
  <c r="Z1733" i="2"/>
  <c r="Z1880" i="2"/>
  <c r="Z1888" i="2"/>
  <c r="Z1133" i="2"/>
  <c r="Z1136" i="2"/>
  <c r="Z1139" i="2"/>
  <c r="Z1142" i="2"/>
  <c r="Z1145" i="2"/>
  <c r="Z1148" i="2"/>
  <c r="Z1151" i="2"/>
  <c r="Z1154" i="2"/>
  <c r="Z1156" i="2"/>
  <c r="Z1159" i="2"/>
  <c r="Z1162" i="2"/>
  <c r="Z1165" i="2"/>
  <c r="Z1168" i="2"/>
  <c r="Z1171" i="2"/>
  <c r="Z1174" i="2"/>
  <c r="Z1177" i="2"/>
  <c r="Z1180" i="2"/>
  <c r="Z1183" i="2"/>
  <c r="Z1186" i="2"/>
  <c r="Z1189" i="2"/>
  <c r="Z1192" i="2"/>
  <c r="Z1195" i="2"/>
  <c r="Z1198" i="2"/>
  <c r="Z1201" i="2"/>
  <c r="Z1204" i="2"/>
  <c r="Z1207" i="2"/>
  <c r="Z1210" i="2"/>
  <c r="Z1213" i="2"/>
  <c r="Z1216" i="2"/>
  <c r="Z1219" i="2"/>
  <c r="Z1222" i="2"/>
  <c r="Z1225" i="2"/>
  <c r="Z1228" i="2"/>
  <c r="Z1231" i="2"/>
  <c r="Z1234" i="2"/>
  <c r="Z1237" i="2"/>
  <c r="Z1240" i="2"/>
  <c r="Z1243" i="2"/>
  <c r="Z1246" i="2"/>
  <c r="Z1249" i="2"/>
  <c r="Z1252" i="2"/>
  <c r="Z1255" i="2"/>
  <c r="Z1258" i="2"/>
  <c r="Z1261" i="2"/>
  <c r="Z1264" i="2"/>
  <c r="Z1267" i="2"/>
  <c r="Z1270" i="2"/>
  <c r="Z1273" i="2"/>
  <c r="Z1276" i="2"/>
  <c r="Z1279" i="2"/>
  <c r="Z1282" i="2"/>
  <c r="Z1285" i="2"/>
  <c r="Z1288" i="2"/>
  <c r="Z1293" i="2"/>
  <c r="Z1296" i="2"/>
  <c r="Z1299" i="2"/>
  <c r="Z1302" i="2"/>
  <c r="Z1305" i="2"/>
  <c r="Z1308" i="2"/>
  <c r="Z1311" i="2"/>
  <c r="Z1314" i="2"/>
  <c r="Z1317" i="2"/>
  <c r="Z1320" i="2"/>
  <c r="Z1323" i="2"/>
  <c r="Z1326" i="2"/>
  <c r="Z1329" i="2"/>
  <c r="Z1332" i="2"/>
  <c r="Z1335" i="2"/>
  <c r="Z1338" i="2"/>
  <c r="Z1341" i="2"/>
  <c r="Z1344" i="2"/>
  <c r="Z1347" i="2"/>
  <c r="Z1350" i="2"/>
  <c r="Z1353" i="2"/>
  <c r="Z1356" i="2"/>
  <c r="Z1359" i="2"/>
  <c r="Z1362" i="2"/>
  <c r="Z1365" i="2"/>
  <c r="Z1368" i="2"/>
  <c r="Z1371" i="2"/>
  <c r="Z1374" i="2"/>
  <c r="Z1377" i="2"/>
  <c r="Z1380" i="2"/>
  <c r="Z1383" i="2"/>
  <c r="Z1386" i="2"/>
  <c r="Z1389" i="2"/>
  <c r="Z1392" i="2"/>
  <c r="Z1395" i="2"/>
  <c r="Z1398" i="2"/>
  <c r="Z1401" i="2"/>
  <c r="Z1404" i="2"/>
  <c r="Z1407" i="2"/>
  <c r="Z1410" i="2"/>
  <c r="Z1413" i="2"/>
  <c r="Z1416" i="2"/>
  <c r="Z1419" i="2"/>
  <c r="Z1422" i="2"/>
  <c r="Z1425" i="2"/>
  <c r="Z1428" i="2"/>
  <c r="Z1431" i="2"/>
  <c r="Z1434" i="2"/>
  <c r="Z1437" i="2"/>
  <c r="Z1440" i="2"/>
  <c r="Z1443" i="2"/>
  <c r="Z1446" i="2"/>
  <c r="Z1449" i="2"/>
  <c r="Z1452" i="2"/>
  <c r="Z1455" i="2"/>
  <c r="Z1458" i="2"/>
  <c r="Z1461" i="2"/>
  <c r="Z1464" i="2"/>
  <c r="Z1467" i="2"/>
  <c r="Z1470" i="2"/>
  <c r="Z1473" i="2"/>
  <c r="Z1476" i="2"/>
  <c r="Z1479" i="2"/>
  <c r="Z1482" i="2"/>
  <c r="Z1485" i="2"/>
  <c r="Z1488" i="2"/>
  <c r="Z1491" i="2"/>
  <c r="Z1494" i="2"/>
  <c r="Z1497" i="2"/>
  <c r="Z1500" i="2"/>
  <c r="Z1503" i="2"/>
  <c r="Z1506" i="2"/>
  <c r="Z1509" i="2"/>
  <c r="Z1512" i="2"/>
  <c r="Z1515" i="2"/>
  <c r="Z1518" i="2"/>
  <c r="Z1778" i="2"/>
  <c r="Z1786" i="2"/>
  <c r="Z1912" i="2"/>
  <c r="Z953" i="2"/>
  <c r="Z956" i="2"/>
  <c r="Z959" i="2"/>
  <c r="Z962" i="2"/>
  <c r="Z965" i="2"/>
  <c r="Z968" i="2"/>
  <c r="Z971" i="2"/>
  <c r="Z974" i="2"/>
  <c r="Z977" i="2"/>
  <c r="Z980" i="2"/>
  <c r="Z992" i="2"/>
  <c r="Z995" i="2"/>
  <c r="Z998" i="2"/>
  <c r="Z1001" i="2"/>
  <c r="Z1004" i="2"/>
  <c r="Z1007" i="2"/>
  <c r="Z1010" i="2"/>
  <c r="Z1013" i="2"/>
  <c r="Z1017" i="2"/>
  <c r="Z1020" i="2"/>
  <c r="Z1023" i="2"/>
  <c r="Z1025" i="2"/>
  <c r="Z1028" i="2"/>
  <c r="Z1031" i="2"/>
  <c r="Z1034" i="2"/>
  <c r="Z1037" i="2"/>
  <c r="Z1040" i="2"/>
  <c r="Z1043" i="2"/>
  <c r="Z1046" i="2"/>
  <c r="Z1049" i="2"/>
  <c r="Z1052" i="2"/>
  <c r="Z1055" i="2"/>
  <c r="Z1058" i="2"/>
  <c r="Z1061" i="2"/>
  <c r="Z1064" i="2"/>
  <c r="Z1067" i="2"/>
  <c r="Z1070" i="2"/>
  <c r="Z1073" i="2"/>
  <c r="Z1076" i="2"/>
  <c r="Z1079" i="2"/>
  <c r="Z1082" i="2"/>
  <c r="Z1085" i="2"/>
  <c r="Z1088" i="2"/>
  <c r="Z1091" i="2"/>
  <c r="Z1094" i="2"/>
  <c r="Z1097" i="2"/>
  <c r="Z1100" i="2"/>
  <c r="Z1103" i="2"/>
  <c r="Z1106" i="2"/>
  <c r="Z1109" i="2"/>
  <c r="Z1112" i="2"/>
  <c r="Z1115" i="2"/>
  <c r="Z1118" i="2"/>
  <c r="Z1121" i="2"/>
  <c r="Z1124" i="2"/>
  <c r="Z1550" i="2"/>
  <c r="Z1559" i="2"/>
  <c r="Z1568" i="2"/>
  <c r="Z1577" i="2"/>
  <c r="Z1586" i="2"/>
  <c r="Z1595" i="2"/>
  <c r="Z1604" i="2"/>
  <c r="Z1613" i="2"/>
  <c r="Z1622" i="2"/>
  <c r="Z1631" i="2"/>
  <c r="Z1640" i="2"/>
  <c r="Z1649" i="2"/>
  <c r="Z1658" i="2"/>
  <c r="Z1667" i="2"/>
  <c r="Z1676" i="2"/>
  <c r="Z1685" i="2"/>
  <c r="Z1709" i="2"/>
  <c r="Z1718" i="2"/>
  <c r="Z1727" i="2"/>
  <c r="Z1736" i="2"/>
  <c r="Z1742" i="2"/>
  <c r="Z1797" i="2"/>
  <c r="Z1800" i="2"/>
  <c r="Z1883" i="2"/>
  <c r="Z1891" i="2"/>
  <c r="Z1781" i="2"/>
  <c r="Z1521" i="2"/>
  <c r="Z1524" i="2"/>
  <c r="Z1527" i="2"/>
  <c r="Z1530" i="2"/>
  <c r="Z1533" i="2"/>
  <c r="Z1536" i="2"/>
  <c r="Z1539" i="2"/>
  <c r="Z1542" i="2"/>
  <c r="Z1544" i="2"/>
  <c r="Z1553" i="2"/>
  <c r="Z1562" i="2"/>
  <c r="Z1571" i="2"/>
  <c r="Z1580" i="2"/>
  <c r="Z1589" i="2"/>
  <c r="Z1598" i="2"/>
  <c r="Z1607" i="2"/>
  <c r="Z1616" i="2"/>
  <c r="Z1625" i="2"/>
  <c r="Z1634" i="2"/>
  <c r="Z1643" i="2"/>
  <c r="Z1652" i="2"/>
  <c r="Z1661" i="2"/>
  <c r="Z1670" i="2"/>
  <c r="Z1679" i="2"/>
  <c r="Z1688" i="2"/>
  <c r="Z1691" i="2"/>
  <c r="Z1694" i="2"/>
  <c r="Z1697" i="2"/>
  <c r="Z1700" i="2"/>
  <c r="Z1703" i="2"/>
  <c r="Z1712" i="2"/>
  <c r="Z1721" i="2"/>
  <c r="Z1730" i="2"/>
  <c r="Z1739" i="2"/>
  <c r="Z1790" i="2"/>
  <c r="Z1794" i="2"/>
  <c r="Z1877" i="2"/>
  <c r="Z1886" i="2"/>
  <c r="Z1952" i="2"/>
  <c r="Z2028" i="2"/>
  <c r="Z2161" i="2"/>
  <c r="Z2266" i="2"/>
  <c r="Z2272" i="2"/>
  <c r="Z2278" i="2"/>
  <c r="Z2281" i="2"/>
  <c r="Z1746" i="2"/>
  <c r="Z1749" i="2"/>
  <c r="Z1752" i="2"/>
  <c r="Z1755" i="2"/>
  <c r="Z1759" i="2"/>
  <c r="Z1762" i="2"/>
  <c r="Z1765" i="2"/>
  <c r="Z1769" i="2"/>
  <c r="Z1772" i="2"/>
  <c r="Z1787" i="2"/>
  <c r="Z1804" i="2"/>
  <c r="Z1808" i="2"/>
  <c r="Z1811" i="2"/>
  <c r="Z1814" i="2"/>
  <c r="Z1817" i="2"/>
  <c r="Z1820" i="2"/>
  <c r="Z1823" i="2"/>
  <c r="Z1826" i="2"/>
  <c r="Z1829" i="2"/>
  <c r="Z1832" i="2"/>
  <c r="Z1835" i="2"/>
  <c r="Z1838" i="2"/>
  <c r="Z1841" i="2"/>
  <c r="Z1846" i="2"/>
  <c r="Z1849" i="2"/>
  <c r="Z1852" i="2"/>
  <c r="Z1855" i="2"/>
  <c r="Z1857" i="2"/>
  <c r="Z1860" i="2"/>
  <c r="Z1863" i="2"/>
  <c r="Z1866" i="2"/>
  <c r="Z1869" i="2"/>
  <c r="Z1872" i="2"/>
  <c r="Z1874" i="2"/>
  <c r="Z1899" i="2"/>
  <c r="Z1902" i="2"/>
  <c r="Z1905" i="2"/>
  <c r="Z1909" i="2"/>
  <c r="Z1913" i="2"/>
  <c r="Z1916" i="2"/>
  <c r="Z1919" i="2"/>
  <c r="Z1922" i="2"/>
  <c r="Z1925" i="2"/>
  <c r="Z1928" i="2"/>
  <c r="Z1931" i="2"/>
  <c r="Z1934" i="2"/>
  <c r="Z1937" i="2"/>
  <c r="Z1940" i="2"/>
  <c r="Z1943" i="2"/>
  <c r="Z1946" i="2"/>
  <c r="Z1949" i="2"/>
  <c r="Z1951" i="2"/>
  <c r="Z2004" i="2"/>
  <c r="Z2013" i="2"/>
  <c r="Z2031" i="2"/>
  <c r="Z2217" i="2"/>
  <c r="Z2219" i="2"/>
  <c r="Z2222" i="2"/>
  <c r="Z2225" i="2"/>
  <c r="Z2374" i="2"/>
  <c r="Z1545" i="2"/>
  <c r="Z1548" i="2"/>
  <c r="Z1551" i="2"/>
  <c r="Z1554" i="2"/>
  <c r="Z1557" i="2"/>
  <c r="Z1560" i="2"/>
  <c r="Z1563" i="2"/>
  <c r="Z1566" i="2"/>
  <c r="Z1569" i="2"/>
  <c r="Z1572" i="2"/>
  <c r="Z1575" i="2"/>
  <c r="Z1578" i="2"/>
  <c r="Z1581" i="2"/>
  <c r="Z1584" i="2"/>
  <c r="Z1587" i="2"/>
  <c r="Z1590" i="2"/>
  <c r="Z1593" i="2"/>
  <c r="Z1596" i="2"/>
  <c r="Z1599" i="2"/>
  <c r="Z1602" i="2"/>
  <c r="Z1605" i="2"/>
  <c r="Z1608" i="2"/>
  <c r="Z1611" i="2"/>
  <c r="Z1614" i="2"/>
  <c r="Z1617" i="2"/>
  <c r="Z1620" i="2"/>
  <c r="Z1623" i="2"/>
  <c r="Z1626" i="2"/>
  <c r="Z1629" i="2"/>
  <c r="Z1632" i="2"/>
  <c r="Z1635" i="2"/>
  <c r="Z1638" i="2"/>
  <c r="Z1641" i="2"/>
  <c r="Z1644" i="2"/>
  <c r="Z1647" i="2"/>
  <c r="Z1650" i="2"/>
  <c r="Z1653" i="2"/>
  <c r="Z1656" i="2"/>
  <c r="Z1659" i="2"/>
  <c r="Z1662" i="2"/>
  <c r="Z1665" i="2"/>
  <c r="Z1668" i="2"/>
  <c r="Z1671" i="2"/>
  <c r="Z1674" i="2"/>
  <c r="Z1677" i="2"/>
  <c r="Z1680" i="2"/>
  <c r="Z1683" i="2"/>
  <c r="Z1686" i="2"/>
  <c r="Z1689" i="2"/>
  <c r="Z1692" i="2"/>
  <c r="Z1695" i="2"/>
  <c r="Z1698" i="2"/>
  <c r="Z1701" i="2"/>
  <c r="Z1704" i="2"/>
  <c r="Z1707" i="2"/>
  <c r="Z1710" i="2"/>
  <c r="Z1713" i="2"/>
  <c r="Z1716" i="2"/>
  <c r="Z1719" i="2"/>
  <c r="Z1722" i="2"/>
  <c r="Z1725" i="2"/>
  <c r="Z1728" i="2"/>
  <c r="Z1731" i="2"/>
  <c r="Z1734" i="2"/>
  <c r="Z1737" i="2"/>
  <c r="Z1740" i="2"/>
  <c r="Z1743" i="2"/>
  <c r="Z1756" i="2"/>
  <c r="Z1766" i="2"/>
  <c r="Z1776" i="2"/>
  <c r="Z1779" i="2"/>
  <c r="Z1782" i="2"/>
  <c r="Z1785" i="2"/>
  <c r="Z1791" i="2"/>
  <c r="Z1795" i="2"/>
  <c r="Z1875" i="2"/>
  <c r="Z1878" i="2"/>
  <c r="Z1881" i="2"/>
  <c r="Z1884" i="2"/>
  <c r="Z1889" i="2"/>
  <c r="Z1892" i="2"/>
  <c r="Z1896" i="2"/>
  <c r="Z1920" i="2"/>
  <c r="Z1950" i="2"/>
  <c r="Z1956" i="2"/>
  <c r="Z1962" i="2"/>
  <c r="Z1968" i="2"/>
  <c r="Z1974" i="2"/>
  <c r="Z1980" i="2"/>
  <c r="Z1986" i="2"/>
  <c r="Z1992" i="2"/>
  <c r="Z1998" i="2"/>
  <c r="Z2016" i="2"/>
  <c r="Z2034" i="2"/>
  <c r="Z2169" i="2"/>
  <c r="Z2175" i="2"/>
  <c r="Z2372" i="2"/>
  <c r="Z2007" i="2"/>
  <c r="Z2019" i="2"/>
  <c r="Z2037" i="2"/>
  <c r="Z2269" i="2"/>
  <c r="Z2275" i="2"/>
  <c r="Z2022" i="2"/>
  <c r="Z2371" i="2"/>
  <c r="Z2041" i="2"/>
  <c r="Z2044" i="2"/>
  <c r="Z2047" i="2"/>
  <c r="Z2050" i="2"/>
  <c r="Z2053" i="2"/>
  <c r="Z2056" i="2"/>
  <c r="Z2059" i="2"/>
  <c r="Z2062" i="2"/>
  <c r="Z2065" i="2"/>
  <c r="Z2068" i="2"/>
  <c r="Z2071" i="2"/>
  <c r="Z2074" i="2"/>
  <c r="Z2077" i="2"/>
  <c r="Z2080" i="2"/>
  <c r="Z2083" i="2"/>
  <c r="Z2086" i="2"/>
  <c r="Z2089" i="2"/>
  <c r="Z2092" i="2"/>
  <c r="Z2095" i="2"/>
  <c r="Z2098" i="2"/>
  <c r="Z2101" i="2"/>
  <c r="Z2104" i="2"/>
  <c r="Z2107" i="2"/>
  <c r="Z2109" i="2"/>
  <c r="Z2112" i="2"/>
  <c r="Z2115" i="2"/>
  <c r="Z2118" i="2"/>
  <c r="Z2121" i="2"/>
  <c r="Z2124" i="2"/>
  <c r="Z2127" i="2"/>
  <c r="Z2130" i="2"/>
  <c r="Z2133" i="2"/>
  <c r="Z2136" i="2"/>
  <c r="Z2139" i="2"/>
  <c r="Z2142" i="2"/>
  <c r="Z2145" i="2"/>
  <c r="Z2148" i="2"/>
  <c r="Z2151" i="2"/>
  <c r="Z2154" i="2"/>
  <c r="Z2157" i="2"/>
  <c r="Z2162" i="2"/>
  <c r="Z2166" i="2"/>
  <c r="Z2182" i="2"/>
  <c r="Z2185" i="2"/>
  <c r="Z1954" i="2"/>
  <c r="Z1957" i="2"/>
  <c r="Z1960" i="2"/>
  <c r="Z1963" i="2"/>
  <c r="Z1966" i="2"/>
  <c r="Z1969" i="2"/>
  <c r="Z1972" i="2"/>
  <c r="Z1975" i="2"/>
  <c r="Z1978" i="2"/>
  <c r="Z1981" i="2"/>
  <c r="Z1984" i="2"/>
  <c r="Z1987" i="2"/>
  <c r="Z1990" i="2"/>
  <c r="Z1993" i="2"/>
  <c r="Z1996" i="2"/>
  <c r="Z1999" i="2"/>
  <c r="Z2002" i="2"/>
  <c r="Z2264" i="2"/>
  <c r="Z2267" i="2"/>
  <c r="Z2270" i="2"/>
  <c r="Z2273" i="2"/>
  <c r="Z2276" i="2"/>
  <c r="Z2282" i="2"/>
  <c r="Z2625" i="2"/>
  <c r="Z2628" i="2"/>
  <c r="Z2637" i="2"/>
  <c r="Z2643" i="2"/>
  <c r="Z2649" i="2"/>
  <c r="Z2658" i="2"/>
  <c r="Z2664" i="2"/>
  <c r="Z2670" i="2"/>
  <c r="Z2750" i="2"/>
  <c r="Z2753" i="2"/>
  <c r="Z2798" i="2"/>
  <c r="Z2821" i="2"/>
  <c r="Z2831" i="2"/>
  <c r="Z2834" i="2"/>
  <c r="Z2837" i="2"/>
  <c r="Z2840" i="2"/>
  <c r="Z2843" i="2"/>
  <c r="Z2846" i="2"/>
  <c r="Z2849" i="2"/>
  <c r="Z2852" i="2"/>
  <c r="Z2855" i="2"/>
  <c r="Z2858" i="2"/>
  <c r="Z2860" i="2"/>
  <c r="Z3721" i="2"/>
  <c r="Z3742" i="2"/>
  <c r="Z3747" i="2"/>
  <c r="Z3985" i="2"/>
  <c r="Z2612" i="2"/>
  <c r="Z2615" i="2"/>
  <c r="Z2621" i="2"/>
  <c r="Z2624" i="2"/>
  <c r="Z2627" i="2"/>
  <c r="Z2633" i="2"/>
  <c r="Z2636" i="2"/>
  <c r="Z2642" i="2"/>
  <c r="Z2648" i="2"/>
  <c r="Z2657" i="2"/>
  <c r="Z2676" i="2"/>
  <c r="Z2685" i="2"/>
  <c r="Z2693" i="2"/>
  <c r="Z2702" i="2"/>
  <c r="Z2710" i="2"/>
  <c r="Z2713" i="2"/>
  <c r="Z2722" i="2"/>
  <c r="Z2730" i="2"/>
  <c r="Z2738" i="2"/>
  <c r="Z2768" i="2"/>
  <c r="Z2776" i="2"/>
  <c r="Z2786" i="2"/>
  <c r="Z2375" i="2"/>
  <c r="Z2378" i="2"/>
  <c r="Z2381" i="2"/>
  <c r="Z2384" i="2"/>
  <c r="Z2387" i="2"/>
  <c r="Z2390" i="2"/>
  <c r="Z2393" i="2"/>
  <c r="Z2396" i="2"/>
  <c r="Z2399" i="2"/>
  <c r="Z2402" i="2"/>
  <c r="Z2405" i="2"/>
  <c r="Z2408" i="2"/>
  <c r="Z2411" i="2"/>
  <c r="Z2414" i="2"/>
  <c r="Z2417" i="2"/>
  <c r="Z2420" i="2"/>
  <c r="Z2423" i="2"/>
  <c r="Z2426" i="2"/>
  <c r="Z2429" i="2"/>
  <c r="Z2432" i="2"/>
  <c r="Z2632" i="2"/>
  <c r="Z2635" i="2"/>
  <c r="Z2747" i="2"/>
  <c r="Z2759" i="2"/>
  <c r="Z2610" i="2"/>
  <c r="Z2613" i="2"/>
  <c r="Z2616" i="2"/>
  <c r="Z2619" i="2"/>
  <c r="Z2622" i="2"/>
  <c r="Z2631" i="2"/>
  <c r="Z2640" i="2"/>
  <c r="Z2646" i="2"/>
  <c r="Z2652" i="2"/>
  <c r="Z2655" i="2"/>
  <c r="Z2661" i="2"/>
  <c r="Z2667" i="2"/>
  <c r="Z2673" i="2"/>
  <c r="Z2682" i="2"/>
  <c r="Z2691" i="2"/>
  <c r="Z2699" i="2"/>
  <c r="Z2707" i="2"/>
  <c r="Z2719" i="2"/>
  <c r="Z2727" i="2"/>
  <c r="Z2736" i="2"/>
  <c r="Z2762" i="2"/>
  <c r="Z2765" i="2"/>
  <c r="Z2774" i="2"/>
  <c r="Z2780" i="2"/>
  <c r="Z2630" i="2"/>
  <c r="Z2639" i="2"/>
  <c r="Z2645" i="2"/>
  <c r="Z2651" i="2"/>
  <c r="Z2660" i="2"/>
  <c r="Z2745" i="2"/>
  <c r="Z2756" i="2"/>
  <c r="Z2629" i="2"/>
  <c r="Z2638" i="2"/>
  <c r="Z2679" i="2"/>
  <c r="Z2688" i="2"/>
  <c r="Z2696" i="2"/>
  <c r="Z2705" i="2"/>
  <c r="Z2716" i="2"/>
  <c r="Z2724" i="2"/>
  <c r="Z2733" i="2"/>
  <c r="Z2741" i="2"/>
  <c r="Z2771" i="2"/>
  <c r="Z2796" i="2"/>
  <c r="Z2805" i="2"/>
  <c r="Z2867" i="2"/>
  <c r="Z2795" i="2"/>
  <c r="Z2804" i="2"/>
  <c r="Z3010" i="2"/>
  <c r="Z3019" i="2"/>
  <c r="Z3028" i="2"/>
  <c r="Z3037" i="2"/>
  <c r="Z3046" i="2"/>
  <c r="Z3055" i="2"/>
  <c r="Z3064" i="2"/>
  <c r="Z3073" i="2"/>
  <c r="Z2641" i="2"/>
  <c r="Z2644" i="2"/>
  <c r="Z2647" i="2"/>
  <c r="Z2650" i="2"/>
  <c r="Z2653" i="2"/>
  <c r="Z2656" i="2"/>
  <c r="Z2659" i="2"/>
  <c r="Z2662" i="2"/>
  <c r="Z2665" i="2"/>
  <c r="Z2668" i="2"/>
  <c r="Z2671" i="2"/>
  <c r="Z2781" i="2"/>
  <c r="Z2787" i="2"/>
  <c r="Z2790" i="2"/>
  <c r="Z2793" i="2"/>
  <c r="Z2802" i="2"/>
  <c r="Z2808" i="2"/>
  <c r="Z2811" i="2"/>
  <c r="Z2815" i="2"/>
  <c r="Z2827" i="2"/>
  <c r="Z2871" i="2"/>
  <c r="Z2892" i="2"/>
  <c r="Z2910" i="2"/>
  <c r="Z3097" i="2"/>
  <c r="Z3106" i="2"/>
  <c r="Z3115" i="2"/>
  <c r="Z3124" i="2"/>
  <c r="Z2801" i="2"/>
  <c r="Z2998" i="2"/>
  <c r="Z2778" i="2"/>
  <c r="Z2799" i="2"/>
  <c r="Z2941" i="2"/>
  <c r="Z2950" i="2"/>
  <c r="Z2959" i="2"/>
  <c r="Z3001" i="2"/>
  <c r="Z3133" i="2"/>
  <c r="Z3142" i="2"/>
  <c r="Z3433" i="2"/>
  <c r="Z2868" i="2"/>
  <c r="Z2895" i="2"/>
  <c r="Z2913" i="2"/>
  <c r="Z2940" i="2"/>
  <c r="Z3004" i="2"/>
  <c r="Z3013" i="2"/>
  <c r="Z3022" i="2"/>
  <c r="Z3031" i="2"/>
  <c r="Z3040" i="2"/>
  <c r="Z3049" i="2"/>
  <c r="Z3058" i="2"/>
  <c r="Z3067" i="2"/>
  <c r="Z3076" i="2"/>
  <c r="Z3079" i="2"/>
  <c r="Z3082" i="2"/>
  <c r="Z3085" i="2"/>
  <c r="Z3088" i="2"/>
  <c r="Z3091" i="2"/>
  <c r="Z3100" i="2"/>
  <c r="Z3109" i="2"/>
  <c r="Z3118" i="2"/>
  <c r="Z3127" i="2"/>
  <c r="Z3221" i="2"/>
  <c r="Z3414" i="2"/>
  <c r="Z2865" i="2"/>
  <c r="Z2898" i="2"/>
  <c r="Z2916" i="2"/>
  <c r="Z2944" i="2"/>
  <c r="Z2953" i="2"/>
  <c r="Z2962" i="2"/>
  <c r="Z3130" i="2"/>
  <c r="Z3139" i="2"/>
  <c r="Z3185" i="2"/>
  <c r="Z3007" i="2"/>
  <c r="Z3016" i="2"/>
  <c r="Z3025" i="2"/>
  <c r="Z3034" i="2"/>
  <c r="Z3043" i="2"/>
  <c r="Z3052" i="2"/>
  <c r="Z3061" i="2"/>
  <c r="Z3070" i="2"/>
  <c r="Z3094" i="2"/>
  <c r="Z3103" i="2"/>
  <c r="Z3112" i="2"/>
  <c r="Z3121" i="2"/>
  <c r="Z3163" i="2"/>
  <c r="Z2877" i="2"/>
  <c r="Z2887" i="2"/>
  <c r="Z2904" i="2"/>
  <c r="Z2920" i="2"/>
  <c r="Z2923" i="2"/>
  <c r="Z2926" i="2"/>
  <c r="Z2929" i="2"/>
  <c r="Z2932" i="2"/>
  <c r="Z2935" i="2"/>
  <c r="Z2938" i="2"/>
  <c r="Z2947" i="2"/>
  <c r="Z2956" i="2"/>
  <c r="Z2965" i="2"/>
  <c r="Z2968" i="2"/>
  <c r="Z2971" i="2"/>
  <c r="Z2974" i="2"/>
  <c r="Z2977" i="2"/>
  <c r="Z2980" i="2"/>
  <c r="Z2983" i="2"/>
  <c r="Z2986" i="2"/>
  <c r="Z2989" i="2"/>
  <c r="Z2992" i="2"/>
  <c r="Z2995" i="2"/>
  <c r="Z3136" i="2"/>
  <c r="Z3203" i="2"/>
  <c r="Z3239" i="2"/>
  <c r="Z3200" i="2"/>
  <c r="Z3218" i="2"/>
  <c r="Z3236" i="2"/>
  <c r="Z3249" i="2"/>
  <c r="Z3260" i="2"/>
  <c r="Z3263" i="2"/>
  <c r="Z3282" i="2"/>
  <c r="Z3303" i="2"/>
  <c r="Z3314" i="2"/>
  <c r="Z3316" i="2"/>
  <c r="Z3349" i="2"/>
  <c r="Z3352" i="2"/>
  <c r="Z3394" i="2"/>
  <c r="Z3417" i="2"/>
  <c r="Z3464" i="2"/>
  <c r="Z3483" i="2"/>
  <c r="Z3522" i="2"/>
  <c r="Z3145" i="2"/>
  <c r="Z3148" i="2"/>
  <c r="Z3151" i="2"/>
  <c r="Z3154" i="2"/>
  <c r="Z3157" i="2"/>
  <c r="Z3160" i="2"/>
  <c r="Z3165" i="2"/>
  <c r="Z3197" i="2"/>
  <c r="Z3215" i="2"/>
  <c r="Z3233" i="2"/>
  <c r="Z3408" i="2"/>
  <c r="Z3427" i="2"/>
  <c r="Z3445" i="2"/>
  <c r="Z3460" i="2"/>
  <c r="Z3501" i="2"/>
  <c r="Z3168" i="2"/>
  <c r="Z3171" i="2"/>
  <c r="Z3174" i="2"/>
  <c r="Z3177" i="2"/>
  <c r="Z3180" i="2"/>
  <c r="Z3194" i="2"/>
  <c r="Z3212" i="2"/>
  <c r="Z3230" i="2"/>
  <c r="Z3246" i="2"/>
  <c r="Z3267" i="2"/>
  <c r="Z3278" i="2"/>
  <c r="Z3281" i="2"/>
  <c r="Z3300" i="2"/>
  <c r="Z3320" i="2"/>
  <c r="Z3331" i="2"/>
  <c r="Z3334" i="2"/>
  <c r="Z3385" i="2"/>
  <c r="Z3388" i="2"/>
  <c r="Z3463" i="2"/>
  <c r="Z3477" i="2"/>
  <c r="Z3191" i="2"/>
  <c r="Z3209" i="2"/>
  <c r="Z3227" i="2"/>
  <c r="Z3403" i="2"/>
  <c r="Z3421" i="2"/>
  <c r="Z3439" i="2"/>
  <c r="Z3188" i="2"/>
  <c r="Z3206" i="2"/>
  <c r="Z3224" i="2"/>
  <c r="Z3242" i="2"/>
  <c r="Z3245" i="2"/>
  <c r="Z3264" i="2"/>
  <c r="Z3285" i="2"/>
  <c r="Z3296" i="2"/>
  <c r="Z3299" i="2"/>
  <c r="Z3317" i="2"/>
  <c r="Z3367" i="2"/>
  <c r="Z3370" i="2"/>
  <c r="Z3476" i="2"/>
  <c r="Z3489" i="2"/>
  <c r="Z3657" i="2"/>
  <c r="Z3248" i="2"/>
  <c r="Z3266" i="2"/>
  <c r="Z3284" i="2"/>
  <c r="Z3302" i="2"/>
  <c r="Z3319" i="2"/>
  <c r="Z3337" i="2"/>
  <c r="Z3355" i="2"/>
  <c r="Z3373" i="2"/>
  <c r="Z3576" i="2"/>
  <c r="Z3611" i="2"/>
  <c r="Z3648" i="2"/>
  <c r="Z3183" i="2"/>
  <c r="Z3251" i="2"/>
  <c r="Z3269" i="2"/>
  <c r="Z3287" i="2"/>
  <c r="Z3305" i="2"/>
  <c r="Z3322" i="2"/>
  <c r="Z3340" i="2"/>
  <c r="Z3358" i="2"/>
  <c r="Z3376" i="2"/>
  <c r="Z3397" i="2"/>
  <c r="Z3400" i="2"/>
  <c r="Z3405" i="2"/>
  <c r="Z3411" i="2"/>
  <c r="Z3424" i="2"/>
  <c r="Z3430" i="2"/>
  <c r="Z3436" i="2"/>
  <c r="Z3442" i="2"/>
  <c r="Z3448" i="2"/>
  <c r="Z3452" i="2"/>
  <c r="Z3456" i="2"/>
  <c r="Z3468" i="2"/>
  <c r="Z3473" i="2"/>
  <c r="Z3480" i="2"/>
  <c r="Z3486" i="2"/>
  <c r="Z3492" i="2"/>
  <c r="Z3540" i="2"/>
  <c r="Z3639" i="2"/>
  <c r="Z3254" i="2"/>
  <c r="Z3272" i="2"/>
  <c r="Z3290" i="2"/>
  <c r="Z3308" i="2"/>
  <c r="Z3325" i="2"/>
  <c r="Z3343" i="2"/>
  <c r="Z3361" i="2"/>
  <c r="Z3379" i="2"/>
  <c r="Z3391" i="2"/>
  <c r="Z3257" i="2"/>
  <c r="Z3275" i="2"/>
  <c r="Z3293" i="2"/>
  <c r="Z3311" i="2"/>
  <c r="Z3328" i="2"/>
  <c r="Z3346" i="2"/>
  <c r="Z3364" i="2"/>
  <c r="Z3382" i="2"/>
  <c r="Z3451" i="2"/>
  <c r="Z3455" i="2"/>
  <c r="Z3472" i="2"/>
  <c r="Z3504" i="2"/>
  <c r="Z3537" i="2"/>
  <c r="Z3558" i="2"/>
  <c r="Z3594" i="2"/>
  <c r="Z3666" i="2"/>
  <c r="Z3850" i="2"/>
  <c r="Z3912" i="2"/>
  <c r="Z3976" i="2"/>
  <c r="Z3675" i="2"/>
  <c r="Z3693" i="2"/>
  <c r="Z3711" i="2"/>
  <c r="Z3718" i="2"/>
  <c r="Z3832" i="2"/>
  <c r="Z3681" i="2"/>
  <c r="Z3699" i="2"/>
  <c r="Z3733" i="2"/>
  <c r="Z3739" i="2"/>
  <c r="Z3814" i="2"/>
  <c r="Z3510" i="2"/>
  <c r="Z3528" i="2"/>
  <c r="Z3546" i="2"/>
  <c r="Z3564" i="2"/>
  <c r="Z3582" i="2"/>
  <c r="Z3599" i="2"/>
  <c r="Z3617" i="2"/>
  <c r="Z3645" i="2"/>
  <c r="Z3663" i="2"/>
  <c r="Z3717" i="2"/>
  <c r="Z3627" i="2"/>
  <c r="Z3672" i="2"/>
  <c r="Z3690" i="2"/>
  <c r="Z3708" i="2"/>
  <c r="Z3724" i="2"/>
  <c r="Z3730" i="2"/>
  <c r="Z3750" i="2"/>
  <c r="Z3808" i="2"/>
  <c r="Z3826" i="2"/>
  <c r="Z3844" i="2"/>
  <c r="Z3906" i="2"/>
  <c r="Z3802" i="2"/>
  <c r="Z3820" i="2"/>
  <c r="Z3838" i="2"/>
  <c r="Z3636" i="2"/>
  <c r="Z3654" i="2"/>
  <c r="Z3684" i="2"/>
  <c r="Z3702" i="2"/>
  <c r="Z3727" i="2"/>
  <c r="Z3736" i="2"/>
  <c r="Z3720" i="2"/>
  <c r="Z3723" i="2"/>
  <c r="Z3726" i="2"/>
  <c r="Z3729" i="2"/>
  <c r="Z3732" i="2"/>
  <c r="Z3735" i="2"/>
  <c r="Z3738" i="2"/>
  <c r="Z3741" i="2"/>
  <c r="Z3744" i="2"/>
  <c r="Z3746" i="2"/>
  <c r="Z3749" i="2"/>
  <c r="Z3752" i="2"/>
  <c r="Z3755" i="2"/>
  <c r="Z3758" i="2"/>
  <c r="Z3761" i="2"/>
  <c r="Z3764" i="2"/>
  <c r="Z3767" i="2"/>
  <c r="Z3770" i="2"/>
  <c r="Z3773" i="2"/>
  <c r="Z3776" i="2"/>
  <c r="Z3779" i="2"/>
  <c r="Z3781" i="2"/>
  <c r="Z3784" i="2"/>
  <c r="Z3787" i="2"/>
  <c r="Z3790" i="2"/>
  <c r="Z3793" i="2"/>
  <c r="Z3796" i="2"/>
  <c r="Z3799" i="2"/>
  <c r="Z3894" i="2"/>
  <c r="Z3914" i="2"/>
  <c r="Z3938" i="2"/>
  <c r="Z3953" i="2"/>
  <c r="Z3913" i="2"/>
  <c r="Z3937" i="2"/>
  <c r="Z3952" i="2"/>
  <c r="Z3921" i="2"/>
  <c r="Z3947" i="2"/>
  <c r="Z3961" i="2"/>
  <c r="Z3972" i="2"/>
  <c r="Z3916" i="2"/>
  <c r="Z3920" i="2"/>
  <c r="Z3946" i="2"/>
  <c r="Z3879" i="2"/>
  <c r="Z3885" i="2"/>
  <c r="Z3891" i="2"/>
  <c r="Z3897" i="2"/>
  <c r="Z3903" i="2"/>
  <c r="Z3909" i="2"/>
  <c r="Z3930" i="2"/>
  <c r="Z3915" i="2"/>
  <c r="Z3929" i="2"/>
  <c r="Z3993" i="2"/>
  <c r="Z4015" i="2"/>
  <c r="Z3975" i="2"/>
  <c r="Z3924" i="2"/>
  <c r="Z3933" i="2"/>
  <c r="Z3941" i="2"/>
  <c r="Z4023" i="2"/>
  <c r="Z3973" i="2"/>
  <c r="Z4024" i="2"/>
  <c r="Z3919" i="2"/>
  <c r="Z3922" i="2"/>
  <c r="Z3925" i="2"/>
  <c r="Z3928" i="2"/>
  <c r="Z3931" i="2"/>
  <c r="Z3934" i="2"/>
  <c r="Z3936" i="2"/>
  <c r="Z3939" i="2"/>
  <c r="Z3942" i="2"/>
  <c r="Z3945" i="2"/>
  <c r="Z4036" i="2"/>
  <c r="Z4035" i="2"/>
  <c r="Z4053" i="2"/>
  <c r="Z4055"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<sst xmlns="http://schemas.openxmlformats.org/spreadsheetml/2006/main" count="52948" uniqueCount="14740">
  <si>
    <t>DATUM POČETKA OPERACIJE</t>
  </si>
  <si>
    <t>DATUM ZAVRŠETKA OPERACIJE</t>
  </si>
  <si>
    <t>STOPA NACIONALNOG SUFINANCIRANJA %</t>
  </si>
  <si>
    <t>Bespovratna sredstva - EU dio - HRK</t>
  </si>
  <si>
    <t>Bespovratna sredstva - EU dio - EUR</t>
  </si>
  <si>
    <t>Bespovratna sredstva - Nacionalni dio - HRK</t>
  </si>
  <si>
    <t>Bespovratna sredstva - Nacionalni dio - EUR</t>
  </si>
  <si>
    <t>Bespovratna sredstva - Ukupno (EU+Nac) HRK
= Ukupna ugovorena vrijednost bespovratnih sredstava</t>
  </si>
  <si>
    <t>Bespovratna sredstva - Ukupno (EU+Nac) EUR
= Ukupna ugovorena vrijednost bespovratnih sredstava</t>
  </si>
  <si>
    <t>Javni doprinos korisnika - HRK</t>
  </si>
  <si>
    <t>Javni doprinos korisnika - EUR</t>
  </si>
  <si>
    <t>Privatni doprinos korisnika - HRK</t>
  </si>
  <si>
    <t>Privatni doprinos korisnika - EUR</t>
  </si>
  <si>
    <t>UKUPNI PRIHVATLJIVI IZDACI
TOTAL ELIGIBLE EXPENDITURE
= Bespovratna sredstva ukupno + doprinos korisnika
= Ukupni prihvatljivi troškovi
= Ukupna ugovorena vrijednost projekta EUR</t>
  </si>
  <si>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</si>
  <si>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</si>
  <si>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</si>
  <si>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</si>
  <si>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</si>
  <si>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</si>
  <si>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</si>
  <si>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</si>
  <si>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</si>
  <si>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</si>
  <si>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</si>
  <si>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</si>
  <si>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</si>
  <si>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</si>
  <si>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</si>
  <si>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</si>
  <si>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</si>
  <si>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</si>
  <si>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</si>
  <si>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</si>
  <si>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</si>
  <si>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</si>
  <si>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</si>
  <si>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</si>
  <si>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</si>
  <si>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</si>
  <si>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Ministarstvo hrvatskih branitelja</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</si>
  <si>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</si>
  <si>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</si>
  <si>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</si>
  <si>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</si>
  <si>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UP.01.1.3.02.0001</t>
  </si>
  <si>
    <t>Zadržavanje radnika u zaposlenosti - Faza 2</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</si>
  <si>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</si>
  <si>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</si>
  <si>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</si>
  <si>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</si>
  <si>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</si>
  <si>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</si>
  <si>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</si>
  <si>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</si>
  <si>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</si>
  <si>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</si>
  <si>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</si>
  <si>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</si>
  <si>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</si>
  <si>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</si>
  <si>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</si>
  <si>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 – provedba aktivnosti dosega i obrazovanja neaktivnih mladih osoba u NEET statusu</t>
  </si>
  <si>
    <t>Otvoreni postupak trajni</t>
  </si>
  <si>
    <t>RadaR</t>
  </si>
  <si>
    <t>Centar tehničke kulture Rijeka</t>
  </si>
  <si>
    <t>Primorsko-goranska</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</si>
  <si>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</si>
  <si>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</si>
  <si>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</si>
  <si>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Ekološka udruga "Krka" Knin</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</si>
  <si>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</si>
  <si>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</si>
  <si>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</si>
  <si>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</si>
  <si>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</si>
  <si>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</si>
  <si>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</si>
  <si>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</si>
  <si>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</si>
  <si>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</si>
  <si>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</si>
  <si>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</si>
  <si>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</si>
  <si>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</si>
  <si>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</si>
  <si>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</si>
  <si>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</si>
  <si>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</si>
  <si>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</si>
  <si>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</si>
  <si>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</si>
  <si>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</si>
  <si>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</si>
  <si>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</si>
  <si>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</si>
  <si>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</si>
  <si>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</si>
  <si>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</si>
  <si>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</si>
  <si>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</si>
  <si>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</si>
  <si>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</si>
  <si>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</si>
  <si>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</si>
  <si>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</si>
  <si>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</si>
  <si>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</si>
  <si>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</si>
  <si>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</si>
  <si>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</si>
  <si>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</si>
  <si>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</si>
  <si>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</si>
  <si>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</si>
  <si>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</si>
  <si>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</si>
  <si>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</si>
  <si>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</si>
  <si>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</si>
  <si>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</si>
  <si>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</si>
  <si>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Hrvatski Crveni križ</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</si>
  <si>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</si>
  <si>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</si>
  <si>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 - 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</si>
  <si>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</si>
  <si>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</si>
  <si>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</si>
  <si>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</si>
  <si>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</si>
  <si>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</si>
  <si>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</si>
  <si>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</si>
  <si>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</si>
  <si>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</si>
  <si>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</si>
  <si>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</si>
  <si>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UP.02.1.1.08.0020</t>
  </si>
  <si>
    <t>2. Socijalno uključivanje</t>
  </si>
  <si>
    <t>9.i.1 - Borba protiv siromaštva i socijalne isključenosti kroz promociju integracije na tržište rada i socijalne integracije ranjivih skupina, i borba protiv svih oblika diskriminacije</t>
  </si>
  <si>
    <t>Uključivanje djece i mladih u riziku od socijalne isključenosti te osoba s invaliditetom i djece s teškoćama u razvoju u zajednicu kroz šport</t>
  </si>
  <si>
    <t>Šport za sve</t>
  </si>
  <si>
    <t>Zajednica športskih udruga grada Gline</t>
  </si>
  <si>
    <t>Sisačko-moslavačka</t>
  </si>
  <si>
    <t>Nacionalna zaklada za razvoj civilnoga društva</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</si>
  <si>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</si>
  <si>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109. Aktivna uključenost, uključujući s ciljem promicanja jednakih mogućnosti te aktivnog sudjelovanja i poboljšanja zapošljivosti</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</si>
  <si>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</si>
  <si>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</si>
  <si>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</si>
  <si>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</si>
  <si>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</si>
  <si>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</si>
  <si>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</si>
  <si>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</si>
  <si>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</si>
  <si>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</si>
  <si>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</si>
  <si>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</si>
  <si>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</si>
  <si>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</si>
  <si>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</si>
  <si>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</si>
  <si>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</si>
  <si>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</si>
  <si>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</si>
  <si>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</si>
  <si>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</si>
  <si>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</si>
  <si>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</si>
  <si>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</si>
  <si>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</si>
  <si>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Zagrebačka, Grad Zagreb</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</si>
  <si>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</si>
  <si>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</si>
  <si>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</si>
  <si>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 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</si>
  <si>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</si>
  <si>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</si>
  <si>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</si>
  <si>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</si>
  <si>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</si>
  <si>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</si>
  <si>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</si>
  <si>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</si>
  <si>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</si>
  <si>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</si>
  <si>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</si>
  <si>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</si>
  <si>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</si>
  <si>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</si>
  <si>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</si>
  <si>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</si>
  <si>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</si>
  <si>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</si>
  <si>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</si>
  <si>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</si>
  <si>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</si>
  <si>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</si>
  <si>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</si>
  <si>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</si>
  <si>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</si>
  <si>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</si>
  <si>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</si>
  <si>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</si>
  <si>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</si>
  <si>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</si>
  <si>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</si>
  <si>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</si>
  <si>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</si>
  <si>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</si>
  <si>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</si>
  <si>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</si>
  <si>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</si>
  <si>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</si>
  <si>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</si>
  <si>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</si>
  <si>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</si>
  <si>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</si>
  <si>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</si>
  <si>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</si>
  <si>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</si>
  <si>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</si>
  <si>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</si>
  <si>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</si>
  <si>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</si>
  <si>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</si>
  <si>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</si>
  <si>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</si>
  <si>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Sisačko-moslovačke županije SI-MO-RA d.o.o. za poticanje gospodarskog razvoja, savjetovanje i zastupanje</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</si>
  <si>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</si>
  <si>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</si>
  <si>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</si>
  <si>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</si>
  <si>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</si>
  <si>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</si>
  <si>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</si>
  <si>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</si>
  <si>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</si>
  <si>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</si>
  <si>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</si>
  <si>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</si>
  <si>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</si>
  <si>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</si>
  <si>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</si>
  <si>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</si>
  <si>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</si>
  <si>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</si>
  <si>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</si>
  <si>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</si>
  <si>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</si>
  <si>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</si>
  <si>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 - Universita popolare aperta ANTE BABIĆ Umago</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</si>
  <si>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</si>
  <si>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</si>
  <si>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</si>
  <si>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</si>
  <si>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</si>
  <si>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</si>
  <si>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P.S. - Pokreni se</t>
  </si>
  <si>
    <t>Javna ustanova Regionalna razvojna agencija Karlovačke županije</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</si>
  <si>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</si>
  <si>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</si>
  <si>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</si>
  <si>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Job club - Centar jednakih mogućnosti</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</si>
  <si>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</si>
  <si>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</si>
  <si>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</si>
  <si>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</si>
  <si>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</si>
  <si>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</si>
  <si>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</si>
  <si>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Sigurnim korakom do vlastitog posla</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</si>
  <si>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</si>
  <si>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</si>
  <si>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</si>
  <si>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Priprema, pozor, posao</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</si>
  <si>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</si>
  <si>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</si>
  <si>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</si>
  <si>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Ja želim raditi</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</si>
  <si>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</si>
  <si>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</si>
  <si>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</si>
  <si>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</si>
  <si>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</si>
  <si>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</si>
  <si>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</si>
  <si>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</si>
  <si>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</si>
  <si>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</si>
  <si>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</si>
  <si>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</si>
  <si>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REI II</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</si>
  <si>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</si>
  <si>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</si>
  <si>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</si>
  <si>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</si>
  <si>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</si>
  <si>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</si>
  <si>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</si>
  <si>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</si>
  <si>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</si>
  <si>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</si>
  <si>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</si>
  <si>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ZgAktiv - znanjem i partnerstvom do posla</t>
  </si>
  <si>
    <t>Zagrebački inovacijski centar d.o.o. za promicanje inovativnog poduzetništva</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</si>
  <si>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</si>
  <si>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</si>
  <si>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</si>
  <si>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</si>
  <si>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</si>
  <si>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</si>
  <si>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</si>
  <si>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</si>
  <si>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</si>
  <si>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</si>
  <si>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</si>
  <si>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</si>
  <si>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</si>
  <si>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</si>
  <si>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</si>
  <si>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</si>
  <si>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</si>
  <si>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</si>
  <si>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</si>
  <si>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Želim biti majstor</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</si>
  <si>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</si>
  <si>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</si>
  <si>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</si>
  <si>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</si>
  <si>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ENTER - Entrepreneurship for Employment</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</si>
  <si>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</si>
  <si>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</si>
  <si>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</si>
  <si>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</si>
  <si>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</si>
  <si>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</si>
  <si>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</si>
  <si>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Partnerstvo za sve 2</t>
  </si>
  <si>
    <t>PORA Regionalna razvojna agencija Koprivničko-križevačke županije</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</si>
  <si>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</si>
  <si>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</si>
  <si>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</si>
  <si>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</si>
  <si>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</si>
  <si>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</si>
  <si>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</si>
  <si>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</si>
  <si>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</si>
  <si>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</si>
  <si>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Učenjem do PoSla!</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</si>
  <si>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</si>
  <si>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</si>
  <si>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</si>
  <si>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</si>
  <si>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</si>
  <si>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</si>
  <si>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</si>
  <si>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</si>
  <si>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</si>
  <si>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</si>
  <si>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</si>
  <si>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</si>
  <si>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</si>
  <si>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</si>
  <si>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</si>
  <si>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</si>
  <si>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</si>
  <si>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</si>
  <si>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</si>
  <si>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</si>
  <si>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Aktivacija i osnaživanje liječenih ovisnika za tržište rada kroz razvoj i provedbu prilagođenih programa obrazovanja</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</si>
  <si>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</si>
  <si>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</si>
  <si>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</si>
  <si>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</si>
  <si>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</si>
  <si>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Razvojna agencija Zagrebačke županije</t>
  </si>
  <si>
    <t>Zagrebačka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</si>
  <si>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</si>
  <si>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</si>
  <si>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Pametno i aktivno do sigurne budućnosti</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</si>
  <si>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</si>
  <si>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</si>
  <si>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</si>
  <si>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</si>
  <si>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</si>
  <si>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</si>
  <si>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Makeover karijere – podrška zapošljavanju u sektoru njege tijela</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</si>
  <si>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</si>
  <si>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</si>
  <si>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</si>
  <si>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</si>
  <si>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</si>
  <si>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</si>
  <si>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</si>
  <si>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</si>
  <si>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</si>
  <si>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</si>
  <si>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</si>
  <si>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</si>
  <si>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</si>
  <si>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</si>
  <si>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</si>
  <si>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</si>
  <si>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Reaktivacija i integracija marginaliziranih mladih - NEET na tržište rada - RIM</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</si>
  <si>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</si>
  <si>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</si>
  <si>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</si>
  <si>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ProAktivno - profesionalna aktivacija za zapošljavanje</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</si>
  <si>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</si>
  <si>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</si>
  <si>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</si>
  <si>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Nova znanja za EU projekte lokalnog razvoja</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</si>
  <si>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</si>
  <si>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</si>
  <si>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</si>
  <si>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</si>
  <si>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</si>
  <si>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</si>
  <si>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</si>
  <si>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</si>
  <si>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</si>
  <si>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DKolektiv – organizacija za društveni razvoj</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</si>
  <si>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</si>
  <si>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</si>
  <si>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</si>
  <si>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</si>
  <si>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</si>
  <si>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</si>
  <si>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</si>
  <si>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</si>
  <si>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</si>
  <si>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</si>
  <si>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</si>
  <si>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LIPA - Lokalna inicijativa za poduzetničku aktivaciju</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</si>
  <si>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</si>
  <si>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</si>
  <si>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</si>
  <si>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Partnerstvom i podrškom do zapošljavanja – PARTNER NET II</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</si>
  <si>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</si>
  <si>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</si>
  <si>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</si>
  <si>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Vi i karijera - sve na jednom mjestu!</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</si>
  <si>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</si>
  <si>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</si>
  <si>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</si>
  <si>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Korak bliže zaposlenju</t>
  </si>
  <si>
    <t>Javna ustanova razvojna agencija Bjelovarsko-bilogorske županije</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</si>
  <si>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</si>
  <si>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</si>
  <si>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</si>
  <si>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</si>
  <si>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</si>
  <si>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</si>
  <si>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</si>
  <si>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</si>
  <si>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</si>
  <si>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</si>
  <si>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</si>
  <si>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</si>
  <si>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</si>
  <si>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</si>
  <si>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</si>
  <si>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</si>
  <si>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</si>
  <si>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LO.PA.Z. PLUS</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</si>
  <si>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</si>
  <si>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</si>
  <si>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</si>
  <si>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</si>
  <si>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</si>
  <si>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</si>
  <si>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</si>
  <si>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Špica rada</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</si>
  <si>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</si>
  <si>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</si>
  <si>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</si>
  <si>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</si>
  <si>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</si>
  <si>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</si>
  <si>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</si>
  <si>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</si>
  <si>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</si>
  <si>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</si>
  <si>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</si>
  <si>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</si>
  <si>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</si>
  <si>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</si>
  <si>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</si>
  <si>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</si>
  <si>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</si>
  <si>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</si>
  <si>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</si>
  <si>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</si>
  <si>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</si>
  <si>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</si>
  <si>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</si>
  <si>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</si>
  <si>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</si>
  <si>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</si>
  <si>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</si>
  <si>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</si>
  <si>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</si>
  <si>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</si>
  <si>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</si>
  <si>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SOS - Surađuj i ostvari sebe</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</si>
  <si>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</si>
  <si>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</si>
  <si>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</si>
  <si>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Suradnja za uspjeh 3</t>
  </si>
  <si>
    <t>Centar za razvoj Brodsko-posavske županije</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</si>
  <si>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</si>
  <si>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</si>
  <si>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Istarska mreža znanja</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</si>
  <si>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</si>
  <si>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</si>
  <si>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</si>
  <si>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</si>
  <si>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</si>
  <si>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</si>
  <si>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</si>
  <si>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</si>
  <si>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izvori donacija (Udruga Mine Aid)</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</si>
  <si>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</si>
  <si>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</si>
  <si>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</si>
  <si>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Lokalnim partnerstvom do svijeta rada</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</si>
  <si>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</si>
  <si>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</si>
  <si>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</si>
  <si>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</si>
  <si>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</si>
  <si>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</si>
  <si>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</si>
  <si>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</si>
  <si>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Novim vještinama do zaposlenja</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</si>
  <si>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</si>
  <si>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</si>
  <si>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</si>
  <si>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</si>
  <si>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</si>
  <si>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</si>
  <si>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</si>
  <si>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</si>
  <si>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</si>
  <si>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</si>
  <si>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</si>
  <si>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</si>
  <si>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</si>
  <si>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</si>
  <si>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</si>
  <si>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</si>
  <si>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</si>
  <si>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</si>
  <si>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JobCollege SAVA</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</si>
  <si>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</si>
  <si>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</si>
  <si>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</si>
  <si>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</si>
  <si>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</si>
  <si>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</si>
  <si>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</si>
  <si>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</si>
  <si>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</si>
  <si>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</si>
  <si>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</si>
  <si>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</si>
  <si>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</si>
  <si>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</si>
  <si>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</si>
  <si>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Bootcamp IT</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</si>
  <si>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</si>
  <si>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</si>
  <si>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</si>
  <si>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</si>
  <si>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</si>
  <si>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</si>
  <si>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Klub za zapošljavanje mladih Karlovačke županije</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</si>
  <si>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</si>
  <si>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</si>
  <si>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</si>
  <si>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Istakni se, osvoji posao 2</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</si>
  <si>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</si>
  <si>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</si>
  <si>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</si>
  <si>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</si>
  <si>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Lokalno partnerstvo za zapošljavanje Ličko-senjske županije</t>
  </si>
  <si>
    <t>Javna ustanova 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</si>
  <si>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</si>
  <si>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</si>
  <si>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</si>
  <si>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ČK-Vozimo</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</si>
  <si>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</si>
  <si>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</si>
  <si>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</si>
  <si>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</si>
  <si>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 Slavonski Brod</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</si>
  <si>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</si>
  <si>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</si>
  <si>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</si>
  <si>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 Zadar</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</si>
  <si>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</si>
  <si>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</si>
  <si>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Challenge IT</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</si>
  <si>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</si>
  <si>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</si>
  <si>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</si>
  <si>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AKO - Aktiviraj se i konkuriraj!</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</si>
  <si>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</si>
  <si>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</si>
  <si>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</si>
  <si>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OSA - Obrazovanjem do Samoinicijative</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</si>
  <si>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</si>
  <si>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</si>
  <si>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</si>
  <si>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</si>
  <si>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</si>
  <si>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</si>
  <si>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Grad Valpovo</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</si>
  <si>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</si>
  <si>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</si>
  <si>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</si>
  <si>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</si>
  <si>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</si>
  <si>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</si>
  <si>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</si>
  <si>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</si>
  <si>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</si>
  <si>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</si>
  <si>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</si>
  <si>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</si>
  <si>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</si>
  <si>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</si>
  <si>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</si>
  <si>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Udruga 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</si>
  <si>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</si>
  <si>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</si>
  <si>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</si>
  <si>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</si>
  <si>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</si>
  <si>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</si>
  <si>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</si>
  <si>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</si>
  <si>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</si>
  <si>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</si>
  <si>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Empowering for Growth 3</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</si>
  <si>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</si>
  <si>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</si>
  <si>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</si>
  <si>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</si>
  <si>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</si>
  <si>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</si>
  <si>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</si>
  <si>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</si>
  <si>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</si>
  <si>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</si>
  <si>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</si>
  <si>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</si>
  <si>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</si>
  <si>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</si>
  <si>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</si>
  <si>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</si>
  <si>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</si>
  <si>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</si>
  <si>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</si>
  <si>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</si>
  <si>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</si>
  <si>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</si>
  <si>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</si>
  <si>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</si>
  <si>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</si>
  <si>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</si>
  <si>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</si>
  <si>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Znanjem do nove šanse</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</si>
  <si>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</si>
  <si>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</si>
  <si>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</si>
  <si>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</si>
  <si>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</si>
  <si>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</si>
  <si>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</si>
  <si>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8.vii.2 - Povećanje dostupnosti i kvalitete javno dostupnih informacija i usluga na tržištu rada, uključujući mjere APZ</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</si>
  <si>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</si>
  <si>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</si>
  <si>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</si>
  <si>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</si>
  <si>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</si>
  <si>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</si>
  <si>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</si>
  <si>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</si>
  <si>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</si>
  <si>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</si>
  <si>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</si>
  <si>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</si>
  <si>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</si>
  <si>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</si>
  <si>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</si>
  <si>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</si>
  <si>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</si>
  <si>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</si>
  <si>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</si>
  <si>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</si>
  <si>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</si>
  <si>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</si>
  <si>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</si>
  <si>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</si>
  <si>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</si>
  <si>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</si>
  <si>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</si>
  <si>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</si>
  <si>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</si>
  <si>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</si>
  <si>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</si>
  <si>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</si>
  <si>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</si>
  <si>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</si>
  <si>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</si>
  <si>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UP.01.3.2.09.0001</t>
  </si>
  <si>
    <t>Poticanje obrazovanja za vezane obrte temeljene na sustavu naukovanja - faza II</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</si>
  <si>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</si>
  <si>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</si>
  <si>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</si>
  <si>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</si>
  <si>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</si>
  <si>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</si>
  <si>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</si>
  <si>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</si>
  <si>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</si>
  <si>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</si>
  <si>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</si>
  <si>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</si>
  <si>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</si>
  <si>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</si>
  <si>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</si>
  <si>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UP.02.1.1.02.0010</t>
  </si>
  <si>
    <t>Umjetnost i kultura za mlade</t>
  </si>
  <si>
    <t>Pjesma za sve mlade!</t>
  </si>
  <si>
    <t>Hrvatski Crveni križ, Gradsko društvo Crvenog križa Županja</t>
  </si>
  <si>
    <t>Ministarstvo kulture i medija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</si>
  <si>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</si>
  <si>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</si>
  <si>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</si>
  <si>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</si>
  <si>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</si>
  <si>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</si>
  <si>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</si>
  <si>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</si>
  <si>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</si>
  <si>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</si>
  <si>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</si>
  <si>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</si>
  <si>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</si>
  <si>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</si>
  <si>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</si>
  <si>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</si>
  <si>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</si>
  <si>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</si>
  <si>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</si>
  <si>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</si>
  <si>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</si>
  <si>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</si>
  <si>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</si>
  <si>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</si>
  <si>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</si>
  <si>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</si>
  <si>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</si>
  <si>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</si>
  <si>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</si>
  <si>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</si>
  <si>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</si>
  <si>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</si>
  <si>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</si>
  <si>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</si>
  <si>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</si>
  <si>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</si>
  <si>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</si>
  <si>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</si>
  <si>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</si>
  <si>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</si>
  <si>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</si>
  <si>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</si>
  <si>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</si>
  <si>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</si>
  <si>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</si>
  <si>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</si>
  <si>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</si>
  <si>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</si>
  <si>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</si>
  <si>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</si>
  <si>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</si>
  <si>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</si>
  <si>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</si>
  <si>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</si>
  <si>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</si>
  <si>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</si>
  <si>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</si>
  <si>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</si>
  <si>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</si>
  <si>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</si>
  <si>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</si>
  <si>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</si>
  <si>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</si>
  <si>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</si>
  <si>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</si>
  <si>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</si>
  <si>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</si>
  <si>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</si>
  <si>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</si>
  <si>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</si>
  <si>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</si>
  <si>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</si>
  <si>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</si>
  <si>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</si>
  <si>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</si>
  <si>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</si>
  <si>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</si>
  <si>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</si>
  <si>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</si>
  <si>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</si>
  <si>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</si>
  <si>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</si>
  <si>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</si>
  <si>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</si>
  <si>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</si>
  <si>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</si>
  <si>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</si>
  <si>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</si>
  <si>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</si>
  <si>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</si>
  <si>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</si>
  <si>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</si>
  <si>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</si>
  <si>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</si>
  <si>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</si>
  <si>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</si>
  <si>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</si>
  <si>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</si>
  <si>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</si>
  <si>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</si>
  <si>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</si>
  <si>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</si>
  <si>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</si>
  <si>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</si>
  <si>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</si>
  <si>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</si>
  <si>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</si>
  <si>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</si>
  <si>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</si>
  <si>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</si>
  <si>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</si>
  <si>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</si>
  <si>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</si>
  <si>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</si>
  <si>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</si>
  <si>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</si>
  <si>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</si>
  <si>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</si>
  <si>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</si>
  <si>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</si>
  <si>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</si>
  <si>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</si>
  <si>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</si>
  <si>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</si>
  <si>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</si>
  <si>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</si>
  <si>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</si>
  <si>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</si>
  <si>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</si>
  <si>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</si>
  <si>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</si>
  <si>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</si>
  <si>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</si>
  <si>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</si>
  <si>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</si>
  <si>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</si>
  <si>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</si>
  <si>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</si>
  <si>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</si>
  <si>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</si>
  <si>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</si>
  <si>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</si>
  <si>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</si>
  <si>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</si>
  <si>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</si>
  <si>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</si>
  <si>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</si>
  <si>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</si>
  <si>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</si>
  <si>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</si>
  <si>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</si>
  <si>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</si>
  <si>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</si>
  <si>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</si>
  <si>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</si>
  <si>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</si>
  <si>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</si>
  <si>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</si>
  <si>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</si>
  <si>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</si>
  <si>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</si>
  <si>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</si>
  <si>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</si>
  <si>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</si>
  <si>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</si>
  <si>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</si>
  <si>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</si>
  <si>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</si>
  <si>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</si>
  <si>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</si>
  <si>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</si>
  <si>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</si>
  <si>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</si>
  <si>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</si>
  <si>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</si>
  <si>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</si>
  <si>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</si>
  <si>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</si>
  <si>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</si>
  <si>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</si>
  <si>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</si>
  <si>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</si>
  <si>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</si>
  <si>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</si>
  <si>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</si>
  <si>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</si>
  <si>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</si>
  <si>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</si>
  <si>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</si>
  <si>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</si>
  <si>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</si>
  <si>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</si>
  <si>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</si>
  <si>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</si>
  <si>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</si>
  <si>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</si>
  <si>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</si>
  <si>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</si>
  <si>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</si>
  <si>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</si>
  <si>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</si>
  <si>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</si>
  <si>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</si>
  <si>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</si>
  <si>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</si>
  <si>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</si>
  <si>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</si>
  <si>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</si>
  <si>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</si>
  <si>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</si>
  <si>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</si>
  <si>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</si>
  <si>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</si>
  <si>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</si>
  <si>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</si>
  <si>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</si>
  <si>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</si>
  <si>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</si>
  <si>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</si>
  <si>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</si>
  <si>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</si>
  <si>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</si>
  <si>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</si>
  <si>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</si>
  <si>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</si>
  <si>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</si>
  <si>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</si>
  <si>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</si>
  <si>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</si>
  <si>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</si>
  <si>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</si>
  <si>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</si>
  <si>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</si>
  <si>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</si>
  <si>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</si>
  <si>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</si>
  <si>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</si>
  <si>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</si>
  <si>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</si>
  <si>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</si>
  <si>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</si>
  <si>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</si>
  <si>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</si>
  <si>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</si>
  <si>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</si>
  <si>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</si>
  <si>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</si>
  <si>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</si>
  <si>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</si>
  <si>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</si>
  <si>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</si>
  <si>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</si>
  <si>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</si>
  <si>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</si>
  <si>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</si>
  <si>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</si>
  <si>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</si>
  <si>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</si>
  <si>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</si>
  <si>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</si>
  <si>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</si>
  <si>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</si>
  <si>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</si>
  <si>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</si>
  <si>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</si>
  <si>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</si>
  <si>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</si>
  <si>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</si>
  <si>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</si>
  <si>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</si>
  <si>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</si>
  <si>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</si>
  <si>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</si>
  <si>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</si>
  <si>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</si>
  <si>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</si>
  <si>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</si>
  <si>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</si>
  <si>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</si>
  <si>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</si>
  <si>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</si>
  <si>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</si>
  <si>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</si>
  <si>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</si>
  <si>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</si>
  <si>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</si>
  <si>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</si>
  <si>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</si>
  <si>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</si>
  <si>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</si>
  <si>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</si>
  <si>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</si>
  <si>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</si>
  <si>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</si>
  <si>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</si>
  <si>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</si>
  <si>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</si>
  <si>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</si>
  <si>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</si>
  <si>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 - 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</si>
  <si>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</si>
  <si>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</si>
  <si>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</si>
  <si>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</si>
  <si>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</si>
  <si>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</si>
  <si>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</si>
  <si>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</si>
  <si>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</si>
  <si>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</si>
  <si>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</si>
  <si>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</si>
  <si>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 - 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</si>
  <si>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</si>
  <si>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</si>
  <si>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</si>
  <si>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</si>
  <si>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</si>
  <si>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</si>
  <si>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</si>
  <si>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</si>
  <si>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</si>
  <si>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</si>
  <si>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</si>
  <si>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</si>
  <si>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</si>
  <si>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</si>
  <si>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</si>
  <si>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</si>
  <si>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</si>
  <si>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</si>
  <si>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</si>
  <si>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</si>
  <si>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</si>
  <si>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</si>
  <si>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</si>
  <si>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</si>
  <si>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</si>
  <si>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</si>
  <si>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</si>
  <si>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</si>
  <si>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</si>
  <si>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</si>
  <si>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</si>
  <si>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</si>
  <si>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</si>
  <si>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</si>
  <si>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</si>
  <si>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</si>
  <si>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</si>
  <si>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</si>
  <si>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</si>
  <si>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</si>
  <si>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</si>
  <si>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</si>
  <si>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</si>
  <si>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TIM – 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</si>
  <si>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</si>
  <si>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</si>
  <si>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</si>
  <si>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</si>
  <si>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</si>
  <si>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</si>
  <si>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</si>
  <si>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</si>
  <si>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</si>
  <si>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</si>
  <si>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</si>
  <si>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</si>
  <si>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</si>
  <si>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</si>
  <si>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</si>
  <si>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</si>
  <si>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Program zapošljavanja žena u Cerni, Gradištu i Gunji</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</si>
  <si>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</si>
  <si>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</si>
  <si>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Zapošljavanje žena iz ciljnih skupina u svrhu potpore i podrške starijim osobama i osobama u nepovoljnom položaju kroz programe zapošljavanja u lokalnoj zajednici na području Općine Čeminac</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</si>
  <si>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</si>
  <si>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</si>
  <si>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</si>
  <si>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Zaželim i ostvarim</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</si>
  <si>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</si>
  <si>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</si>
  <si>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</si>
  <si>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Zaposlena žena za jako i solidarno društvo</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</si>
  <si>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</si>
  <si>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</si>
  <si>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</si>
  <si>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</si>
  <si>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</si>
  <si>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</si>
  <si>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</si>
  <si>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</si>
  <si>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</si>
  <si>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</si>
  <si>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</si>
  <si>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</si>
  <si>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</si>
  <si>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</si>
  <si>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</si>
  <si>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</si>
  <si>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</si>
  <si>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</si>
  <si>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</si>
  <si>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Zajedno u trećoj dobi</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</si>
  <si>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</si>
  <si>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</si>
  <si>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</si>
  <si>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Pomoć u kući za starije i nemoćne osobe</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</si>
  <si>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</si>
  <si>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</si>
  <si>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</si>
  <si>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Želim raditi - želim pomoći</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</si>
  <si>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</si>
  <si>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</si>
  <si>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</si>
  <si>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PUK40</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</si>
  <si>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</si>
  <si>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</si>
  <si>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</si>
  <si>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Ja sam žena, a ne broj</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</si>
  <si>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</si>
  <si>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</si>
  <si>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</si>
  <si>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Pomozi i razveseli</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</si>
  <si>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</si>
  <si>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</si>
  <si>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</si>
  <si>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Radim, pomažem, učim!</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</si>
  <si>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</si>
  <si>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</si>
  <si>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</si>
  <si>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</si>
  <si>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</si>
  <si>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</si>
  <si>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</si>
  <si>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</si>
  <si>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</si>
  <si>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</si>
  <si>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</si>
  <si>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Zaželi i ostvari</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</si>
  <si>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</si>
  <si>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</si>
  <si>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Nove vještine za jednake mogućnosti</t>
  </si>
  <si>
    <t>Udruga osoba s invaliditetom Sisačko-moslavačke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</si>
  <si>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</si>
  <si>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</si>
  <si>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</si>
  <si>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</si>
  <si>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</si>
  <si>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</si>
  <si>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Budimo im podrška</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</si>
  <si>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</si>
  <si>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</si>
  <si>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</si>
  <si>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</si>
  <si>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</si>
  <si>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</si>
  <si>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</si>
  <si>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</si>
  <si>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</si>
  <si>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</si>
  <si>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</si>
  <si>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Zaželi i ostvari u Splitu</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</si>
  <si>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</si>
  <si>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</si>
  <si>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</si>
  <si>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</si>
  <si>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</si>
  <si>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</si>
  <si>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</si>
  <si>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</si>
  <si>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</si>
  <si>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</si>
  <si>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</si>
  <si>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</si>
  <si>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</si>
  <si>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</si>
  <si>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</si>
  <si>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</si>
  <si>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</si>
  <si>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</si>
  <si>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</si>
  <si>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</si>
  <si>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</si>
  <si>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</si>
  <si>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</si>
  <si>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</si>
  <si>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</si>
  <si>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Zaželi - Program zapošljavanja žena na području Grada Vinkovci</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</si>
  <si>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</si>
  <si>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</si>
  <si>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Budi aktivna</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</si>
  <si>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</si>
  <si>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</si>
  <si>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</si>
  <si>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Ojačaj svoj radni potencijal</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</si>
  <si>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</si>
  <si>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</si>
  <si>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</si>
  <si>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</si>
  <si>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</si>
  <si>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</si>
  <si>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</si>
  <si>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</si>
  <si>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</si>
  <si>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</si>
  <si>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</si>
  <si>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</si>
  <si>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</si>
  <si>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</si>
  <si>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</si>
  <si>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</si>
  <si>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</si>
  <si>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</si>
  <si>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</si>
  <si>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</si>
  <si>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</si>
  <si>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</si>
  <si>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</si>
  <si>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</si>
  <si>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</si>
  <si>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</si>
  <si>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</si>
  <si>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</si>
  <si>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</si>
  <si>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</si>
  <si>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</si>
  <si>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Općina Lekenik</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</si>
  <si>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</si>
  <si>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</si>
  <si>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</si>
  <si>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</si>
  <si>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</si>
  <si>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</si>
  <si>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Zaželi posao - prihvati izazov!</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</si>
  <si>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</si>
  <si>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</si>
  <si>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</si>
  <si>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</si>
  <si>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</si>
  <si>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</si>
  <si>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</si>
  <si>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</si>
  <si>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</si>
  <si>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</si>
  <si>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</si>
  <si>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</si>
  <si>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</si>
  <si>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</si>
  <si>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</si>
  <si>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</si>
  <si>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</si>
  <si>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</si>
  <si>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</si>
  <si>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</si>
  <si>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</si>
  <si>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</si>
  <si>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</si>
  <si>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</si>
  <si>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</si>
  <si>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</si>
  <si>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</si>
  <si>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</si>
  <si>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</si>
  <si>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</si>
  <si>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</si>
  <si>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</si>
  <si>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</si>
  <si>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</si>
  <si>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</si>
  <si>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</si>
  <si>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</si>
  <si>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</si>
  <si>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</si>
  <si>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</si>
  <si>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</si>
  <si>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</si>
  <si>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</si>
  <si>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</si>
  <si>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</si>
  <si>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</si>
  <si>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</si>
  <si>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</si>
  <si>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</si>
  <si>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</si>
  <si>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</si>
  <si>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</si>
  <si>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</si>
  <si>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</si>
  <si>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</si>
  <si>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</si>
  <si>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</si>
  <si>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</si>
  <si>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</si>
  <si>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</si>
  <si>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</si>
  <si>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</si>
  <si>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</si>
  <si>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</si>
  <si>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</si>
  <si>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</si>
  <si>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</si>
  <si>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</si>
  <si>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</si>
  <si>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</si>
  <si>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</si>
  <si>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</si>
  <si>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</si>
  <si>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</si>
  <si>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</si>
  <si>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</si>
  <si>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</si>
  <si>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</si>
  <si>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</si>
  <si>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</si>
  <si>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</si>
  <si>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</si>
  <si>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</si>
  <si>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</si>
  <si>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</si>
  <si>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</si>
  <si>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</si>
  <si>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</si>
  <si>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</si>
  <si>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</si>
  <si>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</si>
  <si>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</si>
  <si>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</si>
  <si>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</si>
  <si>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</si>
  <si>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</si>
  <si>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</si>
  <si>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</si>
  <si>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</si>
  <si>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</si>
  <si>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</si>
  <si>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</si>
  <si>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</si>
  <si>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</si>
  <si>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</si>
  <si>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</si>
  <si>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</si>
  <si>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</si>
  <si>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</si>
  <si>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Sretnija starost</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</si>
  <si>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</si>
  <si>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</si>
  <si>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</si>
  <si>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</si>
  <si>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</si>
  <si>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</si>
  <si>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</si>
  <si>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</si>
  <si>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</si>
  <si>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</si>
  <si>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</si>
  <si>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</si>
  <si>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</si>
  <si>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</si>
  <si>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</si>
  <si>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</si>
  <si>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</si>
  <si>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</si>
  <si>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</si>
  <si>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</si>
  <si>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</si>
  <si>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</si>
  <si>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</si>
  <si>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</si>
  <si>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</si>
  <si>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</si>
  <si>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</si>
  <si>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</si>
  <si>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</si>
  <si>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</si>
  <si>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</si>
  <si>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</si>
  <si>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</si>
  <si>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</si>
  <si>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</si>
  <si>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</si>
  <si>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</si>
  <si>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</si>
  <si>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</si>
  <si>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</si>
  <si>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</si>
  <si>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</si>
  <si>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</si>
  <si>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</si>
  <si>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</si>
  <si>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</si>
  <si>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</si>
  <si>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</si>
  <si>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</si>
  <si>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</si>
  <si>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</si>
  <si>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</si>
  <si>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</si>
  <si>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</si>
  <si>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</si>
  <si>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</si>
  <si>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</si>
  <si>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</si>
  <si>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</si>
  <si>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</si>
  <si>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</si>
  <si>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</si>
  <si>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</si>
  <si>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</si>
  <si>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</si>
  <si>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</si>
  <si>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</si>
  <si>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</si>
  <si>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</si>
  <si>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</si>
  <si>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</si>
  <si>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</si>
  <si>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</si>
  <si>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</si>
  <si>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</si>
  <si>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</si>
  <si>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</si>
  <si>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</si>
  <si>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</si>
  <si>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</si>
  <si>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</si>
  <si>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</si>
  <si>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</si>
  <si>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</si>
  <si>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</si>
  <si>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</si>
  <si>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</si>
  <si>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</si>
  <si>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</si>
  <si>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</si>
  <si>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</si>
  <si>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</si>
  <si>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</si>
  <si>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</si>
  <si>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</si>
  <si>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</si>
  <si>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</si>
  <si>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</si>
  <si>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</si>
  <si>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</si>
  <si>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</si>
  <si>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</si>
  <si>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</si>
  <si>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</si>
  <si>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</si>
  <si>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</si>
  <si>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</si>
  <si>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</si>
  <si>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</si>
  <si>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</si>
  <si>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</si>
  <si>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</si>
  <si>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</si>
  <si>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</si>
  <si>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</si>
  <si>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</si>
  <si>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</si>
  <si>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</si>
  <si>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</si>
  <si>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</si>
  <si>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</si>
  <si>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</si>
  <si>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</si>
  <si>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</si>
  <si>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</si>
  <si>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</si>
  <si>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</si>
  <si>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</si>
  <si>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</si>
  <si>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</si>
  <si>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</si>
  <si>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</si>
  <si>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</si>
  <si>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</si>
  <si>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</si>
  <si>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</si>
  <si>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</si>
  <si>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</si>
  <si>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</si>
  <si>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</si>
  <si>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</si>
  <si>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</si>
  <si>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</si>
  <si>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</si>
  <si>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</si>
  <si>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</si>
  <si>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</si>
  <si>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</si>
  <si>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</si>
  <si>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</si>
  <si>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</si>
  <si>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</si>
  <si>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</si>
  <si>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</si>
  <si>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</si>
  <si>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</si>
  <si>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</si>
  <si>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</si>
  <si>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</si>
  <si>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</si>
  <si>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</si>
  <si>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</si>
  <si>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</si>
  <si>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</si>
  <si>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Želim raditi - projekt zapošljavanja žena</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</si>
  <si>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</si>
  <si>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</si>
  <si>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</si>
  <si>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Pružimo dostojan život stanovništvu ruralnog područja</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</si>
  <si>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</si>
  <si>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</si>
  <si>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</si>
  <si>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Žene - snaga zajednice</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</si>
  <si>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</si>
  <si>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</si>
  <si>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</si>
  <si>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</si>
  <si>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</si>
  <si>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</si>
  <si>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</si>
  <si>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</si>
  <si>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</si>
  <si>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</si>
  <si>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</si>
  <si>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Svi Zajedno</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</si>
  <si>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</si>
  <si>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</si>
  <si>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</si>
  <si>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</si>
  <si>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</si>
  <si>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</si>
  <si>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</si>
  <si>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</si>
  <si>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</si>
  <si>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</si>
  <si>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</si>
  <si>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</si>
  <si>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</si>
  <si>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</si>
  <si>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</si>
  <si>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</si>
  <si>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</si>
  <si>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</si>
  <si>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</si>
  <si>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</si>
  <si>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</si>
  <si>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</si>
  <si>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</si>
  <si>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</si>
  <si>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</si>
  <si>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</si>
  <si>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</si>
  <si>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</si>
  <si>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</si>
  <si>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</si>
  <si>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</si>
  <si>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</si>
  <si>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</si>
  <si>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</si>
  <si>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</si>
  <si>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</si>
  <si>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</si>
  <si>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</si>
  <si>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</si>
  <si>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</si>
  <si>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</si>
  <si>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Žene za zajednicu</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</si>
  <si>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</si>
  <si>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</si>
  <si>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</si>
  <si>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</si>
  <si>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</si>
  <si>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</si>
  <si>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</si>
  <si>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</si>
  <si>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</si>
  <si>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</si>
  <si>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</si>
  <si>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</si>
  <si>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</si>
  <si>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</si>
  <si>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</si>
  <si>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OsnaŽENA - Ojačajmo Starije i Nemoćne Aktiviranjem ŽENA</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</si>
  <si>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</si>
  <si>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</si>
  <si>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</si>
  <si>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</si>
  <si>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</si>
  <si>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</si>
  <si>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</si>
  <si>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</si>
  <si>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</si>
  <si>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</si>
  <si>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UP.02.1.1.16.0201</t>
  </si>
  <si>
    <t xml:space="preserve">Zaželi - Program zapošljavanja žena - faza III </t>
  </si>
  <si>
    <t>Zajedno kroz život</t>
  </si>
  <si>
    <t xml:space="preserve">Karlovačka, Sisačko-moslavačka </t>
  </si>
  <si>
    <t>Cilj projekta zaposliti nezaposlene žene u nepovoljnom položaju na tržište rada kako bi se potaknula socijalna uključenost i povećala razina kvalitete života krajnjih korisnika. Projektne aktivnosti time podrazumijevaju borbu protiv siromaštva, doprinose smanjenju nezaposlenosti te doprinose prevenciji prerane institucionalizacije i poboljšavanju kvalitete života krajnjih korisnika operacije, osoba u starijoj životnoj dobi i/ili nemoćnih osoba pružajući im podršku u svakodnevnom životu.</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</si>
  <si>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</si>
  <si>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</si>
  <si>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</si>
  <si>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</si>
  <si>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</si>
  <si>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</si>
  <si>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</si>
  <si>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</si>
  <si>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</si>
  <si>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</si>
  <si>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</si>
  <si>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</si>
  <si>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</si>
  <si>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</si>
  <si>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</si>
  <si>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</si>
  <si>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</si>
  <si>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</si>
  <si>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</si>
  <si>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</si>
  <si>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</si>
  <si>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</si>
  <si>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</si>
  <si>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</si>
  <si>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</si>
  <si>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</si>
  <si>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</si>
  <si>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</si>
  <si>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</si>
  <si>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</si>
  <si>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</si>
  <si>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</si>
  <si>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</si>
  <si>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</si>
  <si>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</si>
  <si>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</si>
  <si>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</si>
  <si>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</si>
  <si>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</si>
  <si>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</si>
  <si>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</si>
  <si>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</si>
  <si>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</si>
  <si>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</si>
  <si>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</si>
  <si>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</si>
  <si>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</si>
  <si>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</si>
  <si>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</si>
  <si>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</si>
  <si>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</si>
  <si>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</si>
  <si>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</si>
  <si>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</si>
  <si>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</si>
  <si>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</si>
  <si>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</si>
  <si>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</si>
  <si>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</si>
  <si>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</si>
  <si>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</si>
  <si>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</si>
  <si>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</si>
  <si>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</si>
  <si>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</si>
  <si>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</si>
  <si>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</si>
  <si>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</si>
  <si>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</si>
  <si>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</si>
  <si>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</si>
  <si>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</si>
  <si>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</si>
  <si>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</si>
  <si>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</si>
  <si>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</si>
  <si>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</si>
  <si>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</si>
  <si>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</si>
  <si>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</si>
  <si>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</si>
  <si>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</si>
  <si>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</si>
  <si>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</si>
  <si>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</si>
  <si>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</si>
  <si>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</si>
  <si>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</si>
  <si>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</si>
  <si>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</si>
  <si>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</si>
  <si>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</si>
  <si>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</si>
  <si>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</si>
  <si>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</si>
  <si>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</si>
  <si>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</si>
  <si>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</si>
  <si>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</si>
  <si>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</si>
  <si>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</si>
  <si>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</si>
  <si>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</si>
  <si>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</si>
  <si>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</si>
  <si>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</si>
  <si>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</si>
  <si>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</si>
  <si>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</si>
  <si>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</si>
  <si>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</si>
  <si>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</si>
  <si>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</si>
  <si>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</si>
  <si>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</si>
  <si>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</si>
  <si>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</si>
  <si>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</si>
  <si>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</si>
  <si>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</si>
  <si>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</si>
  <si>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</si>
  <si>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</si>
  <si>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</si>
  <si>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</si>
  <si>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</si>
  <si>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</si>
  <si>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</si>
  <si>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</si>
  <si>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</si>
  <si>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</si>
  <si>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</si>
  <si>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</si>
  <si>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</si>
  <si>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</si>
  <si>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</si>
  <si>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</si>
  <si>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</si>
  <si>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</si>
  <si>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</si>
  <si>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</si>
  <si>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</si>
  <si>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</si>
  <si>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</si>
  <si>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</si>
  <si>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</si>
  <si>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</si>
  <si>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</si>
  <si>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</si>
  <si>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</si>
  <si>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</si>
  <si>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</si>
  <si>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</si>
  <si>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</si>
  <si>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</si>
  <si>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</si>
  <si>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</si>
  <si>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</si>
  <si>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</si>
  <si>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</si>
  <si>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</si>
  <si>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</si>
  <si>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</si>
  <si>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</si>
  <si>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Pro Mente Hrvatska, Klaster za razvoj ljudskih potencijala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</si>
  <si>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</si>
  <si>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</si>
  <si>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</si>
  <si>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</si>
  <si>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</si>
  <si>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</si>
  <si>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</si>
  <si>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</si>
  <si>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</si>
  <si>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</si>
  <si>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</si>
  <si>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</si>
  <si>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</si>
  <si>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</si>
  <si>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</si>
  <si>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</si>
  <si>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</si>
  <si>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</si>
  <si>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</si>
  <si>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</si>
  <si>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</si>
  <si>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</si>
  <si>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</si>
  <si>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</si>
  <si>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</si>
  <si>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</si>
  <si>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</si>
  <si>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</si>
  <si>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</si>
  <si>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</si>
  <si>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</si>
  <si>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</si>
  <si>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</si>
  <si>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</si>
  <si>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</si>
  <si>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</si>
  <si>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</si>
  <si>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</si>
  <si>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</si>
  <si>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</si>
  <si>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</si>
  <si>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</si>
  <si>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</si>
  <si>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</si>
  <si>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</si>
  <si>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</si>
  <si>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</si>
  <si>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</si>
  <si>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</si>
  <si>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</si>
  <si>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</si>
  <si>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</si>
  <si>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</si>
  <si>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</si>
  <si>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</si>
  <si>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</si>
  <si>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</si>
  <si>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</si>
  <si>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</si>
  <si>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</si>
  <si>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</si>
  <si>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</si>
  <si>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</si>
  <si>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</si>
  <si>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</si>
  <si>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</si>
  <si>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</si>
  <si>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</si>
  <si>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</si>
  <si>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</si>
  <si>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</si>
  <si>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</si>
  <si>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</si>
  <si>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</si>
  <si>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</si>
  <si>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</si>
  <si>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</si>
  <si>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</si>
  <si>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</si>
  <si>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</si>
  <si>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</si>
  <si>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</si>
  <si>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</si>
  <si>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</si>
  <si>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</si>
  <si>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</si>
  <si>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</si>
  <si>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</si>
  <si>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</si>
  <si>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</si>
  <si>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</si>
  <si>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</si>
  <si>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</si>
  <si>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</si>
  <si>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</si>
  <si>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</si>
  <si>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</si>
  <si>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</si>
  <si>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</si>
  <si>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</si>
  <si>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</si>
  <si>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</si>
  <si>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</si>
  <si>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</si>
  <si>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</si>
  <si>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</si>
  <si>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</si>
  <si>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</si>
  <si>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</si>
  <si>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</si>
  <si>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</si>
  <si>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</si>
  <si>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</si>
  <si>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</si>
  <si>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</si>
  <si>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</si>
  <si>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</si>
  <si>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</si>
  <si>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</si>
  <si>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</si>
  <si>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</si>
  <si>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</si>
  <si>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</si>
  <si>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</si>
  <si>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</si>
  <si>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</si>
  <si>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</si>
  <si>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</si>
  <si>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</si>
  <si>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</si>
  <si>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</si>
  <si>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</si>
  <si>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</si>
  <si>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</si>
  <si>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</si>
  <si>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</si>
  <si>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</si>
  <si>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</si>
  <si>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</si>
  <si>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</si>
  <si>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</si>
  <si>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</si>
  <si>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</si>
  <si>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</si>
  <si>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</si>
  <si>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</si>
  <si>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</si>
  <si>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</si>
  <si>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</si>
  <si>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</si>
  <si>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</si>
  <si>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</si>
  <si>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</si>
  <si>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</si>
  <si>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</si>
  <si>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</si>
  <si>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</si>
  <si>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</si>
  <si>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</si>
  <si>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</si>
  <si>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</si>
  <si>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</si>
  <si>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</si>
  <si>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</si>
  <si>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</si>
  <si>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</si>
  <si>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</si>
  <si>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</si>
  <si>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</si>
  <si>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</si>
  <si>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</si>
  <si>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</si>
  <si>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</si>
  <si>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</si>
  <si>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</si>
  <si>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</si>
  <si>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</si>
  <si>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</si>
  <si>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</si>
  <si>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</si>
  <si>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</si>
  <si>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</si>
  <si>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</si>
  <si>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</si>
  <si>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</si>
  <si>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</si>
  <si>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</si>
  <si>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</si>
  <si>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</si>
  <si>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</si>
  <si>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</si>
  <si>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</si>
  <si>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</si>
  <si>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</si>
  <si>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</si>
  <si>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</si>
  <si>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</si>
  <si>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</si>
  <si>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</si>
  <si>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</si>
  <si>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</si>
  <si>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</si>
  <si>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</si>
  <si>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</si>
  <si>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</si>
  <si>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</si>
  <si>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</si>
  <si>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</si>
  <si>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</si>
  <si>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</si>
  <si>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</si>
  <si>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</si>
  <si>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</si>
  <si>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</si>
  <si>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</si>
  <si>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</si>
  <si>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</si>
  <si>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</si>
  <si>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</si>
  <si>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</si>
  <si>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</si>
  <si>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</si>
  <si>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</si>
  <si>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</si>
  <si>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</si>
  <si>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</si>
  <si>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</si>
  <si>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</si>
  <si>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</si>
  <si>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</si>
  <si>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</si>
  <si>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</si>
  <si>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</si>
  <si>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</si>
  <si>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</si>
  <si>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</si>
  <si>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</si>
  <si>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</si>
  <si>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</si>
  <si>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</si>
  <si>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</si>
  <si>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</si>
  <si>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</si>
  <si>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</si>
  <si>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</si>
  <si>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</si>
  <si>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</si>
  <si>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</si>
  <si>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</si>
  <si>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</si>
  <si>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</si>
  <si>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</si>
  <si>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</si>
  <si>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</si>
  <si>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</si>
  <si>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Općina Jagodnjak</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</si>
  <si>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</si>
  <si>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</si>
  <si>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</si>
  <si>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</si>
  <si>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</si>
  <si>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</si>
  <si>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</si>
  <si>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</si>
  <si>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</si>
  <si>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</si>
  <si>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</si>
  <si>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</si>
  <si>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</si>
  <si>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</si>
  <si>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</si>
  <si>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</si>
  <si>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</si>
  <si>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</si>
  <si>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</si>
  <si>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</si>
  <si>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</si>
  <si>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</si>
  <si>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</si>
  <si>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</si>
  <si>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</si>
  <si>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</si>
  <si>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</si>
  <si>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</si>
  <si>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</si>
  <si>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</si>
  <si>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</si>
  <si>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</si>
  <si>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</si>
  <si>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</si>
  <si>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</si>
  <si>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</si>
  <si>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</si>
  <si>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</si>
  <si>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</si>
  <si>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</si>
  <si>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</si>
  <si>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</si>
  <si>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</si>
  <si>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</si>
  <si>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</si>
  <si>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</si>
  <si>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</si>
  <si>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</si>
  <si>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</si>
  <si>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</si>
  <si>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</si>
  <si>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</si>
  <si>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</si>
  <si>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</si>
  <si>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</si>
  <si>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</si>
  <si>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</si>
  <si>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</si>
  <si>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</si>
  <si>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</si>
  <si>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</si>
  <si>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</si>
  <si>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</si>
  <si>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</si>
  <si>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</si>
  <si>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</si>
  <si>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</si>
  <si>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</si>
  <si>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</si>
  <si>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</si>
  <si>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</si>
  <si>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</si>
  <si>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</si>
  <si>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</si>
  <si>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</si>
  <si>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</si>
  <si>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</si>
  <si>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</si>
  <si>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</si>
  <si>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</si>
  <si>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</si>
  <si>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</si>
  <si>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</si>
  <si>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</si>
  <si>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</si>
  <si>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</si>
  <si>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</si>
  <si>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</si>
  <si>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</si>
  <si>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</si>
  <si>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</si>
  <si>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</si>
  <si>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</si>
  <si>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</si>
  <si>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</si>
  <si>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</si>
  <si>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</si>
  <si>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</si>
  <si>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</si>
  <si>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</si>
  <si>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</si>
  <si>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</si>
  <si>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</si>
  <si>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</si>
  <si>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</si>
  <si>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</si>
  <si>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</si>
  <si>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</si>
  <si>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Udruga 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</si>
  <si>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</si>
  <si>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</si>
  <si>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</si>
  <si>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</si>
  <si>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</si>
  <si>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</si>
  <si>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</si>
  <si>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</si>
  <si>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</si>
  <si>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</si>
  <si>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</si>
  <si>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</si>
  <si>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</si>
  <si>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</si>
  <si>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</si>
  <si>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</si>
  <si>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</si>
  <si>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</si>
  <si>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</si>
  <si>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</si>
  <si>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</si>
  <si>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</si>
  <si>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</si>
  <si>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</si>
  <si>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</si>
  <si>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</si>
  <si>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</si>
  <si>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</si>
  <si>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</si>
  <si>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</si>
  <si>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</si>
  <si>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</si>
  <si>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</si>
  <si>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</si>
  <si>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</si>
  <si>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</si>
  <si>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</si>
  <si>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</si>
  <si>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</si>
  <si>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</si>
  <si>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</si>
  <si>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</si>
  <si>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</si>
  <si>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</si>
  <si>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</si>
  <si>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</si>
  <si>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</si>
  <si>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</si>
  <si>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</si>
  <si>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</si>
  <si>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</si>
  <si>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</si>
  <si>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</si>
  <si>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</si>
  <si>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</si>
  <si>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</si>
  <si>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</si>
  <si>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</si>
  <si>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</si>
  <si>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</si>
  <si>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</si>
  <si>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</si>
  <si>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</si>
  <si>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</si>
  <si>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</si>
  <si>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</si>
  <si>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</si>
  <si>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</si>
  <si>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</si>
  <si>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</si>
  <si>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</si>
  <si>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</si>
  <si>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</si>
  <si>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</si>
  <si>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</si>
  <si>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</si>
  <si>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</si>
  <si>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</si>
  <si>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</si>
  <si>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</si>
  <si>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</si>
  <si>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</si>
  <si>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</si>
  <si>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</si>
  <si>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</si>
  <si>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</si>
  <si>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</si>
  <si>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</si>
  <si>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</si>
  <si>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</si>
  <si>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</si>
  <si>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</si>
  <si>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</si>
  <si>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</si>
  <si>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</si>
  <si>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</si>
  <si>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</si>
  <si>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</si>
  <si>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</si>
  <si>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</si>
  <si>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</si>
  <si>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</si>
  <si>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</si>
  <si>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</si>
  <si>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</si>
  <si>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</si>
  <si>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</si>
  <si>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</si>
  <si>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</si>
  <si>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</si>
  <si>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</si>
  <si>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</si>
  <si>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</si>
  <si>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</si>
  <si>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</si>
  <si>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 - 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</si>
  <si>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</si>
  <si>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</si>
  <si>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</si>
  <si>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</si>
  <si>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</si>
  <si>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</si>
  <si>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</si>
  <si>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</si>
  <si>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</si>
  <si>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</si>
  <si>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</si>
  <si>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</si>
  <si>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</si>
  <si>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</si>
  <si>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</si>
  <si>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</si>
  <si>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</si>
  <si>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</si>
  <si>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</si>
  <si>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</si>
  <si>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</si>
  <si>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</si>
  <si>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</si>
  <si>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</si>
  <si>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</si>
  <si>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</si>
  <si>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</si>
  <si>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</si>
  <si>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</si>
  <si>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</si>
  <si>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</si>
  <si>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</si>
  <si>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</si>
  <si>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</si>
  <si>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</si>
  <si>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</si>
  <si>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</si>
  <si>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</si>
  <si>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</si>
  <si>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</si>
  <si>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</si>
  <si>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</si>
  <si>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</si>
  <si>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</si>
  <si>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</si>
  <si>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</si>
  <si>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</si>
  <si>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</si>
  <si>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</si>
  <si>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</si>
  <si>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</si>
  <si>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</si>
  <si>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</si>
  <si>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</si>
  <si>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</si>
  <si>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</si>
  <si>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</si>
  <si>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</si>
  <si>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</si>
  <si>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</si>
  <si>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</si>
  <si>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</si>
  <si>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</si>
  <si>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</si>
  <si>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</si>
  <si>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</si>
  <si>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</si>
  <si>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</si>
  <si>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</si>
  <si>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</si>
  <si>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</si>
  <si>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</si>
  <si>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</si>
  <si>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</si>
  <si>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</si>
  <si>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</si>
  <si>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</si>
  <si>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</si>
  <si>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</si>
  <si>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</si>
  <si>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</si>
  <si>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</si>
  <si>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</si>
  <si>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</si>
  <si>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</si>
  <si>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</si>
  <si>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</si>
  <si>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</si>
  <si>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</si>
  <si>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</si>
  <si>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</si>
  <si>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</si>
  <si>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</si>
  <si>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</si>
  <si>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</si>
  <si>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</si>
  <si>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</si>
  <si>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</si>
  <si>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</si>
  <si>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</si>
  <si>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</si>
  <si>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</si>
  <si>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</si>
  <si>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</si>
  <si>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</si>
  <si>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</si>
  <si>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</si>
  <si>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</si>
  <si>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</si>
  <si>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</si>
  <si>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</si>
  <si>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</si>
  <si>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</si>
  <si>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</si>
  <si>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</si>
  <si>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</si>
  <si>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</si>
  <si>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</si>
  <si>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</si>
  <si>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</si>
  <si>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</si>
  <si>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</si>
  <si>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</si>
  <si>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</si>
  <si>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</si>
  <si>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</si>
  <si>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</si>
  <si>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</si>
  <si>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</si>
  <si>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</si>
  <si>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</si>
  <si>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</si>
  <si>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</si>
  <si>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</si>
  <si>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</si>
  <si>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</si>
  <si>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</si>
  <si>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</si>
  <si>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</si>
  <si>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</si>
  <si>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</si>
  <si>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</si>
  <si>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</si>
  <si>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</si>
  <si>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</si>
  <si>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</si>
  <si>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</si>
  <si>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</si>
  <si>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</si>
  <si>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</si>
  <si>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</si>
  <si>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</si>
  <si>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</si>
  <si>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</si>
  <si>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</si>
  <si>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</si>
  <si>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</si>
  <si>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</si>
  <si>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</si>
  <si>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</si>
  <si>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</si>
  <si>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</si>
  <si>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</si>
  <si>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</si>
  <si>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</si>
  <si>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</si>
  <si>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</si>
  <si>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</si>
  <si>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centar za edukaciju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</si>
  <si>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</si>
  <si>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</si>
  <si>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</si>
  <si>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</si>
  <si>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</si>
  <si>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</si>
  <si>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</si>
  <si>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</si>
  <si>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</si>
  <si>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</si>
  <si>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</si>
  <si>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</si>
  <si>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</si>
  <si>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</si>
  <si>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</si>
  <si>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</si>
  <si>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</si>
  <si>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</si>
  <si>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</si>
  <si>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</si>
  <si>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</si>
  <si>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</si>
  <si>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</si>
  <si>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</si>
  <si>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</si>
  <si>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</si>
  <si>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</si>
  <si>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</si>
  <si>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</si>
  <si>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</si>
  <si>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</si>
  <si>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</si>
  <si>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</si>
  <si>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</si>
  <si>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</si>
  <si>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</si>
  <si>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</si>
  <si>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</si>
  <si>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</si>
  <si>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</si>
  <si>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</si>
  <si>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</si>
  <si>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</si>
  <si>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</si>
  <si>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</si>
  <si>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</si>
  <si>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</si>
  <si>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</si>
  <si>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</si>
  <si>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</si>
  <si>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</si>
  <si>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</si>
  <si>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</si>
  <si>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</si>
  <si>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</si>
  <si>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</si>
  <si>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</si>
  <si>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</si>
  <si>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</si>
  <si>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</si>
  <si>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</si>
  <si>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</si>
  <si>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</si>
  <si>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</si>
  <si>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</si>
  <si>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</si>
  <si>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</si>
  <si>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</si>
  <si>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</si>
  <si>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</si>
  <si>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</si>
  <si>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</si>
  <si>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</si>
  <si>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</si>
  <si>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</si>
  <si>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</si>
  <si>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</si>
  <si>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</si>
  <si>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</si>
  <si>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</si>
  <si>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</si>
  <si>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</si>
  <si>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</si>
  <si>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</si>
  <si>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</si>
  <si>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</si>
  <si>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</si>
  <si>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</si>
  <si>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</si>
  <si>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</si>
  <si>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</si>
  <si>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</si>
  <si>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</si>
  <si>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</si>
  <si>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</si>
  <si>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</si>
  <si>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</si>
  <si>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</si>
  <si>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</si>
  <si>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</si>
  <si>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</si>
  <si>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</si>
  <si>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</si>
  <si>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</si>
  <si>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</si>
  <si>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</si>
  <si>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</si>
  <si>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</si>
  <si>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UZOR</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</si>
  <si>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</si>
  <si>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</si>
  <si>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</si>
  <si>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</si>
  <si>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</si>
  <si>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</si>
  <si>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</si>
  <si>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</si>
  <si>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</si>
  <si>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</si>
  <si>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</si>
  <si>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</si>
  <si>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</si>
  <si>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</si>
  <si>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</si>
  <si>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</si>
  <si>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</si>
  <si>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</si>
  <si>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</si>
  <si>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</si>
  <si>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</si>
  <si>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</si>
  <si>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</si>
  <si>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</si>
  <si>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</si>
  <si>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</si>
  <si>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</si>
  <si>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</si>
  <si>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</si>
  <si>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</si>
  <si>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</si>
  <si>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</si>
  <si>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</si>
  <si>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</si>
  <si>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</si>
  <si>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</si>
  <si>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</si>
  <si>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</si>
  <si>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</si>
  <si>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</si>
  <si>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</si>
  <si>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</si>
  <si>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</si>
  <si>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</si>
  <si>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</si>
  <si>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</si>
  <si>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</si>
  <si>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</si>
  <si>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</si>
  <si>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</si>
  <si>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</si>
  <si>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</si>
  <si>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</si>
  <si>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</si>
  <si>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</si>
  <si>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</si>
  <si>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</si>
  <si>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</si>
  <si>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</si>
  <si>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</si>
  <si>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</si>
  <si>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</si>
  <si>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</si>
  <si>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</si>
  <si>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</si>
  <si>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</si>
  <si>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</si>
  <si>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</si>
  <si>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</si>
  <si>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</si>
  <si>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</si>
  <si>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</si>
  <si>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</si>
  <si>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</si>
  <si>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</si>
  <si>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</si>
  <si>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</si>
  <si>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</si>
  <si>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</si>
  <si>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</si>
  <si>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</si>
  <si>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</si>
  <si>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</si>
  <si>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</si>
  <si>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</si>
  <si>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</si>
  <si>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</si>
  <si>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UP.02.2.1.08.0074</t>
  </si>
  <si>
    <t>9.iv.1 - Održivo poboljšanje pristupa zdravstvenoj skrbi u nerazvijenim područjima i za ranjive skupine te promocija
zdravlja</t>
  </si>
  <si>
    <t>Promocija zdravlja i prevencija bolesti - faza 2</t>
  </si>
  <si>
    <t>Prihvati i kreni!</t>
  </si>
  <si>
    <t>Zagrebačka, Sisačko-moslavačka, Karlovačka, Varaždinska, Međimurska, Grad Zagreb, Primorsko-goranska</t>
  </si>
  <si>
    <t>Ministarstvo zdravstva</t>
  </si>
  <si>
    <t>Projektne aktivnosti odnose se na osobe koje boluju od rizičnih oblika ponašanja (tjelesna neaktivnost i loše prehrambene navike), a sve u svrhu podizanja svijesti svih građana na području RH kako bi to rezultiralo poboljšanjem zdravstvenog statusa građana Hrvatske.</t>
  </si>
  <si>
    <t>112. Poboljšanje pristupa pristupačnim, održivim i visokokvalitetnim uslugama, uključujući zdravstvenu zaštitu i socijalne usluge od općeg interesa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</si>
  <si>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</si>
  <si>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</si>
  <si>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</si>
  <si>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</si>
  <si>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</si>
  <si>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</si>
  <si>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</si>
  <si>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</si>
  <si>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</si>
  <si>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</si>
  <si>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</si>
  <si>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</si>
  <si>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</si>
  <si>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</si>
  <si>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</si>
  <si>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</si>
  <si>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</si>
  <si>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</si>
  <si>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</si>
  <si>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</si>
  <si>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</si>
  <si>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</si>
  <si>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</si>
  <si>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</si>
  <si>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</si>
  <si>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</si>
  <si>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</si>
  <si>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</si>
  <si>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</si>
  <si>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</si>
  <si>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</si>
  <si>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</si>
  <si>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</si>
  <si>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</si>
  <si>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</si>
  <si>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</si>
  <si>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</si>
  <si>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</si>
  <si>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poteškoćama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</si>
  <si>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</si>
  <si>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</si>
  <si>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</si>
  <si>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</si>
  <si>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</si>
  <si>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</si>
  <si>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</si>
  <si>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</si>
  <si>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</si>
  <si>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</si>
  <si>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</si>
  <si>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</si>
  <si>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</si>
  <si>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</si>
  <si>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</si>
  <si>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</si>
  <si>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</si>
  <si>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</si>
  <si>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</si>
  <si>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</si>
  <si>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</si>
  <si>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</si>
  <si>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</si>
  <si>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</si>
  <si>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</si>
  <si>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</si>
  <si>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</si>
  <si>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</si>
  <si>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</si>
  <si>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</si>
  <si>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</si>
  <si>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UP.02.2.2.06.0322</t>
  </si>
  <si>
    <t>9.iv.2 - Poboljšanje pristupa visokokvalitetnim socijalnim uslugama, uključujući podršku procesu deinstitucionalizacije</t>
  </si>
  <si>
    <t>Širenje mreže socijalnih usluga u zajednici - faza I</t>
  </si>
  <si>
    <t>Putokaz</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</si>
  <si>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</si>
  <si>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</si>
  <si>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</si>
  <si>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</si>
  <si>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</si>
  <si>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</si>
  <si>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</si>
  <si>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</si>
  <si>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</si>
  <si>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</si>
  <si>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</si>
  <si>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</si>
  <si>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</si>
  <si>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</si>
  <si>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</si>
  <si>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</si>
  <si>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</si>
  <si>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</si>
  <si>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</si>
  <si>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</si>
  <si>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</si>
  <si>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</si>
  <si>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</si>
  <si>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</si>
  <si>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</si>
  <si>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</si>
  <si>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</si>
  <si>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</si>
  <si>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</si>
  <si>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</si>
  <si>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</si>
  <si>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</si>
  <si>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</si>
  <si>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</si>
  <si>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</si>
  <si>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</si>
  <si>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</si>
  <si>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</si>
  <si>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</si>
  <si>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</si>
  <si>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</si>
  <si>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</si>
  <si>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</si>
  <si>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</si>
  <si>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</si>
  <si>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</si>
  <si>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</si>
  <si>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UP.04.2.1.11.0709</t>
  </si>
  <si>
    <t>4. Dobro upravljanje</t>
  </si>
  <si>
    <t>11.ii.1 - Razvoj kapaciteta organizacija civilnog društva, osobito udruga i socijalnih partnera, te jačanje civilnog i socijalnog dijaloga radi boljeg upravljanja</t>
  </si>
  <si>
    <t>Jačanje kapaciteta OCD-a za odgovaranje na potrebe lokalne zajednice</t>
  </si>
  <si>
    <t>Gora</t>
  </si>
  <si>
    <t>Zagrebačka, Sisačko-moslavačka, Karlovačka</t>
  </si>
  <si>
    <t>Ured za udruge Vlade Republike Hrvatske</t>
  </si>
  <si>
    <t>Projekt "Gora" je osmišljen za lokalne zajednice Gora (u blizini epicentra) i Gvozda koji su bili izloženi posljedicama potresa. Projekt je usmjeren na jačanju kapaciteta OCD-a za odgovaranje na potrebe lokalne zajednice u kriznim situacijama. U projektu se provode aktivnosti s ranjivim skupinama, ženama, nacionalnim manjinama, siromašnima koji su dodatno izloženi poteškoćama izazvanih potresom. Potiče se volonterizam i pomaganje drugima kao model osobnog osnaživanja i uključivost u OCD. Publikacija "Dobro sam" je rezultat iskustva s reakcijama u kriznim situacijama izazvanih potresom.</t>
  </si>
  <si>
    <t>120. Izgradnja kapaciteta za sve dionike koji pružaju obrazovanje, cjeloživotno učenje, obučavanje i zapošljavanje te socijalne politike, uključujući sektorske i teritorijalne okvire za pokretanje reformi na nacionalnoj, regionalnoj i lokalnoj razini</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</si>
  <si>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</si>
  <si>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</si>
  <si>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</si>
  <si>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</si>
  <si>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</si>
  <si>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</si>
  <si>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</si>
  <si>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</si>
  <si>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</si>
  <si>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</si>
  <si>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 Požega</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</si>
  <si>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</si>
  <si>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</si>
  <si>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</si>
  <si>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</si>
  <si>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</si>
  <si>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</si>
  <si>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</si>
  <si>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</si>
  <si>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</si>
  <si>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</si>
  <si>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</si>
  <si>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</si>
  <si>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</si>
  <si>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</si>
  <si>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</si>
  <si>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</si>
  <si>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</si>
  <si>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</si>
  <si>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</si>
  <si>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</si>
  <si>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</si>
  <si>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</si>
  <si>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</si>
  <si>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</si>
  <si>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</si>
  <si>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</si>
  <si>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</si>
  <si>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</si>
  <si>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</si>
  <si>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</si>
  <si>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</si>
  <si>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</si>
  <si>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</si>
  <si>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</si>
  <si>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</si>
  <si>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</si>
  <si>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</si>
  <si>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</si>
  <si>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</si>
  <si>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</si>
  <si>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</si>
  <si>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</si>
  <si>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</si>
  <si>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</si>
  <si>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</si>
  <si>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</si>
  <si>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</si>
  <si>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</si>
  <si>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</si>
  <si>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</si>
  <si>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</si>
  <si>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</si>
  <si>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</si>
  <si>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</si>
  <si>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</si>
  <si>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</si>
  <si>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</si>
  <si>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</si>
  <si>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</si>
  <si>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</si>
  <si>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</si>
  <si>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</si>
  <si>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</si>
  <si>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</si>
  <si>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</si>
  <si>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</si>
  <si>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</si>
  <si>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</si>
  <si>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</si>
  <si>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</si>
  <si>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</si>
  <si>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</si>
  <si>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</si>
  <si>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</si>
  <si>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 - 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</si>
  <si>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</si>
  <si>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</si>
  <si>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</si>
  <si>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</si>
  <si>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</si>
  <si>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</si>
  <si>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</si>
  <si>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</si>
  <si>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</si>
  <si>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</si>
  <si>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</si>
  <si>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</si>
  <si>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</si>
  <si>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</si>
  <si>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</si>
  <si>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</si>
  <si>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</si>
  <si>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</si>
  <si>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</si>
  <si>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</si>
  <si>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</si>
  <si>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</si>
  <si>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</si>
  <si>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</si>
  <si>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</si>
  <si>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</si>
  <si>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</si>
  <si>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</si>
  <si>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</si>
  <si>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</si>
  <si>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</si>
  <si>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</si>
  <si>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</si>
  <si>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</si>
  <si>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</si>
  <si>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</si>
  <si>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</si>
  <si>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</si>
  <si>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</si>
  <si>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</si>
  <si>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</si>
  <si>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</si>
  <si>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</si>
  <si>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</si>
  <si>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</si>
  <si>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</si>
  <si>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</si>
  <si>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</si>
  <si>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</si>
  <si>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</si>
  <si>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</si>
  <si>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</si>
  <si>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</si>
  <si>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</si>
  <si>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</si>
  <si>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</si>
  <si>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</si>
  <si>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</si>
  <si>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</si>
  <si>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</si>
  <si>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</si>
  <si>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</si>
  <si>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</si>
  <si>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</si>
  <si>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</si>
  <si>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</si>
  <si>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</si>
  <si>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</si>
  <si>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</si>
  <si>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</si>
  <si>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</si>
  <si>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</si>
  <si>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</si>
  <si>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</si>
  <si>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</si>
  <si>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</si>
  <si>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</si>
  <si>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</si>
  <si>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</si>
  <si>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</si>
  <si>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</si>
  <si>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</si>
  <si>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</si>
  <si>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</si>
  <si>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</si>
  <si>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</si>
  <si>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</si>
  <si>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</si>
  <si>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</si>
  <si>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</si>
  <si>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</si>
  <si>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</si>
  <si>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</si>
  <si>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</si>
  <si>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</si>
  <si>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</si>
  <si>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</si>
  <si>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</si>
  <si>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</si>
  <si>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</si>
  <si>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</si>
  <si>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</si>
  <si>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</si>
  <si>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</si>
  <si>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</si>
  <si>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</si>
  <si>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</si>
  <si>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</si>
  <si>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</si>
  <si>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</si>
  <si>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</si>
  <si>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</si>
  <si>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</si>
  <si>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</si>
  <si>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</si>
  <si>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</si>
  <si>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</si>
  <si>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</si>
  <si>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</si>
  <si>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</si>
  <si>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</si>
  <si>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aktivno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</si>
  <si>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</si>
  <si>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</si>
  <si>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</si>
  <si>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</si>
  <si>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</si>
  <si>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</si>
  <si>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</si>
  <si>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</si>
  <si>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</si>
  <si>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</si>
  <si>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</si>
  <si>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</si>
  <si>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</si>
  <si>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</si>
  <si>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</si>
  <si>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</si>
  <si>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</si>
  <si>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</si>
  <si>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</si>
  <si>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</si>
  <si>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</si>
  <si>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</si>
  <si>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</si>
  <si>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</si>
  <si>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</si>
  <si>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</si>
  <si>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</si>
  <si>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</si>
  <si>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</si>
  <si>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</si>
  <si>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</si>
  <si>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</si>
  <si>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</si>
  <si>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</si>
  <si>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</si>
  <si>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</si>
  <si>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 Slavonski Brod</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</si>
  <si>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</si>
  <si>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</si>
  <si>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</si>
  <si>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</si>
  <si>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</si>
  <si>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</si>
  <si>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</si>
  <si>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</si>
  <si>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</si>
  <si>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</si>
  <si>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</si>
  <si>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</si>
  <si>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</si>
  <si>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</si>
  <si>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</si>
  <si>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</si>
  <si>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</si>
  <si>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Učenjem do posla</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</si>
  <si>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</si>
  <si>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</si>
  <si>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</si>
  <si>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</si>
  <si>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</si>
  <si>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</si>
  <si>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</si>
  <si>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</si>
  <si>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</si>
  <si>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</si>
  <si>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</si>
  <si>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</si>
  <si>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</si>
  <si>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</si>
  <si>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</si>
  <si>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</si>
  <si>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</si>
  <si>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</si>
  <si>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</si>
  <si>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</si>
  <si>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</si>
  <si>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</si>
  <si>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</si>
  <si>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</si>
  <si>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</si>
  <si>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</si>
  <si>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</si>
  <si>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</si>
  <si>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</si>
  <si>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</si>
  <si>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</si>
  <si>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</si>
  <si>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</si>
  <si>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</si>
  <si>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</si>
  <si>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</si>
  <si>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</si>
  <si>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</si>
  <si>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</si>
  <si>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</si>
  <si>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</si>
  <si>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</si>
  <si>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</si>
  <si>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</si>
  <si>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</si>
  <si>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</si>
  <si>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</si>
  <si>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</si>
  <si>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</si>
  <si>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</si>
  <si>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</si>
  <si>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</si>
  <si>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</si>
  <si>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</si>
  <si>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</si>
  <si>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</si>
  <si>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</si>
  <si>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</si>
  <si>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</si>
  <si>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</si>
  <si>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</si>
  <si>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</si>
  <si>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</si>
  <si>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</si>
  <si>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</si>
  <si>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</si>
  <si>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</si>
  <si>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</si>
  <si>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</si>
  <si>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</si>
  <si>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</si>
  <si>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</si>
  <si>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</si>
  <si>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</si>
  <si>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</si>
  <si>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</si>
  <si>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</si>
  <si>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</si>
  <si>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</si>
  <si>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</si>
  <si>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</si>
  <si>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</si>
  <si>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</si>
  <si>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</si>
  <si>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</si>
  <si>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</si>
  <si>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</si>
  <si>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</si>
  <si>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</si>
  <si>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</si>
  <si>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</si>
  <si>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</si>
  <si>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</si>
  <si>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</si>
  <si>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</si>
  <si>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</si>
  <si>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</si>
  <si>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</si>
  <si>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</si>
  <si>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</si>
  <si>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</si>
  <si>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</si>
  <si>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</si>
  <si>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</si>
  <si>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</si>
  <si>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</si>
  <si>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</si>
  <si>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</si>
  <si>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</si>
  <si>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</si>
  <si>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</si>
  <si>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</si>
  <si>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</si>
  <si>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</si>
  <si>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</si>
  <si>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</si>
  <si>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</si>
  <si>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</si>
  <si>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</si>
  <si>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</si>
  <si>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</si>
  <si>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</si>
  <si>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</si>
  <si>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</si>
  <si>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</si>
  <si>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</si>
  <si>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</si>
  <si>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</si>
  <si>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</si>
  <si>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</si>
  <si>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</si>
  <si>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</si>
  <si>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</si>
  <si>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</si>
  <si>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</si>
  <si>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</si>
  <si>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</si>
  <si>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</si>
  <si>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</si>
  <si>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</si>
  <si>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</si>
  <si>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</si>
  <si>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</si>
  <si>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</si>
  <si>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</si>
  <si>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</si>
  <si>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</si>
  <si>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</si>
  <si>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</si>
  <si>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</si>
  <si>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</si>
  <si>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</si>
  <si>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</si>
  <si>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</si>
  <si>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</si>
  <si>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</si>
  <si>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</si>
  <si>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</si>
  <si>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</si>
  <si>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</si>
  <si>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</si>
  <si>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</si>
  <si>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</si>
  <si>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</si>
  <si>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</si>
  <si>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</si>
  <si>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</si>
  <si>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</si>
  <si>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</si>
  <si>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</si>
  <si>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</si>
  <si>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</si>
  <si>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</si>
  <si>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</si>
  <si>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</si>
  <si>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</si>
  <si>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</si>
  <si>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</si>
  <si>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</si>
  <si>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</si>
  <si>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</si>
  <si>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Udruga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</si>
  <si>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</si>
  <si>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</si>
  <si>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</si>
  <si>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</si>
  <si>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</si>
  <si>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</si>
  <si>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</si>
  <si>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</si>
  <si>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</si>
  <si>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</si>
  <si>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</si>
  <si>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</si>
  <si>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</si>
  <si>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</si>
  <si>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</si>
  <si>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</si>
  <si>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</si>
  <si>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</si>
  <si>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</si>
  <si>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</si>
  <si>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</si>
  <si>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 2020.</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</si>
  <si>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</si>
  <si>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</si>
  <si>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</si>
  <si>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</si>
  <si>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</si>
  <si>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</si>
  <si>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</si>
  <si>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</si>
  <si>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</si>
  <si>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</si>
  <si>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</si>
  <si>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</si>
  <si>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</si>
  <si>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</si>
  <si>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</si>
  <si>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</si>
  <si>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</si>
  <si>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</si>
  <si>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</si>
  <si>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</si>
  <si>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</si>
  <si>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</si>
  <si>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</si>
  <si>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</si>
  <si>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</si>
  <si>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</si>
  <si>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</si>
  <si>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</si>
  <si>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</si>
  <si>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</si>
  <si>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</si>
  <si>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</si>
  <si>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</si>
  <si>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</si>
  <si>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</si>
  <si>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</si>
  <si>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</si>
  <si>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</si>
  <si>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</si>
  <si>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</si>
  <si>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</si>
  <si>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</si>
  <si>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</si>
  <si>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</si>
  <si>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</si>
  <si>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</si>
  <si>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</si>
  <si>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</si>
  <si>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</si>
  <si>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</si>
  <si>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</si>
  <si>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</si>
  <si>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</si>
  <si>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</si>
  <si>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</si>
  <si>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</si>
  <si>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</si>
  <si>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</si>
  <si>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</si>
  <si>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</si>
  <si>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</si>
  <si>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</si>
  <si>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</si>
  <si>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</si>
  <si>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</si>
  <si>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</si>
  <si>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</si>
  <si>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</si>
  <si>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</si>
  <si>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</si>
  <si>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</si>
  <si>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</si>
  <si>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</si>
  <si>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</si>
  <si>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</si>
  <si>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</si>
  <si>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</si>
  <si>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Zaželi bolji život</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</si>
  <si>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</si>
  <si>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</si>
  <si>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</si>
  <si>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</si>
  <si>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</si>
  <si>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</si>
  <si>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</si>
  <si>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</si>
  <si>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</si>
  <si>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</si>
  <si>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</si>
  <si>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</si>
  <si>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</si>
  <si>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</si>
  <si>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</si>
  <si>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</si>
  <si>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</si>
  <si>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</si>
  <si>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</si>
  <si>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</si>
  <si>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</si>
  <si>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</si>
  <si>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</si>
  <si>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</si>
  <si>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</si>
  <si>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</si>
  <si>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</si>
  <si>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</si>
  <si>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</si>
  <si>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</si>
  <si>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</si>
  <si>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</si>
  <si>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</si>
  <si>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</si>
  <si>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</si>
  <si>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</si>
  <si>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</si>
  <si>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</si>
  <si>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</si>
  <si>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</si>
  <si>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</si>
  <si>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</si>
  <si>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</si>
  <si>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</si>
  <si>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</si>
  <si>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</si>
  <si>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</si>
  <si>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</si>
  <si>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</si>
  <si>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</si>
  <si>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</si>
  <si>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</si>
  <si>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</si>
  <si>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</si>
  <si>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</si>
  <si>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</si>
  <si>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</si>
  <si>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</si>
  <si>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</si>
  <si>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</si>
  <si>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</si>
  <si>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</si>
  <si>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</si>
  <si>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</si>
  <si>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</si>
  <si>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</si>
  <si>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</si>
  <si>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</si>
  <si>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</si>
  <si>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</si>
  <si>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</si>
  <si>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</si>
  <si>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</si>
  <si>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</si>
  <si>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</si>
  <si>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</si>
  <si>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 - 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</si>
  <si>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</si>
  <si>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</si>
  <si>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</si>
  <si>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</si>
  <si>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</si>
  <si>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</si>
  <si>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</si>
  <si>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</si>
  <si>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</si>
  <si>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</si>
  <si>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</si>
  <si>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</si>
  <si>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</si>
  <si>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</si>
  <si>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</si>
  <si>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</si>
  <si>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</si>
  <si>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</si>
  <si>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</si>
  <si>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</si>
  <si>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</si>
  <si>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</si>
  <si>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</si>
  <si>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</si>
  <si>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</si>
  <si>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</si>
  <si>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</si>
  <si>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</si>
  <si>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</si>
  <si>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</si>
  <si>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</si>
  <si>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</si>
  <si>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</si>
  <si>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</si>
  <si>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</si>
  <si>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</si>
  <si>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</si>
  <si>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</si>
  <si>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</si>
  <si>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</si>
  <si>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</si>
  <si>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Zaželi-ostvari</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</si>
  <si>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</si>
  <si>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</si>
  <si>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</si>
  <si>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</si>
  <si>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</si>
  <si>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</si>
  <si>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</si>
  <si>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</si>
  <si>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</si>
  <si>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</si>
  <si>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</si>
  <si>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</si>
  <si>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</si>
  <si>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</si>
  <si>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</si>
  <si>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</si>
  <si>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</si>
  <si>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</si>
  <si>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</si>
  <si>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</si>
  <si>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</si>
  <si>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</si>
  <si>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</si>
  <si>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</si>
  <si>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</si>
  <si>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</si>
  <si>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</si>
  <si>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</si>
  <si>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</si>
  <si>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</si>
  <si>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</si>
  <si>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</si>
  <si>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</si>
  <si>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</si>
  <si>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</si>
  <si>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</si>
  <si>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</si>
  <si>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</si>
  <si>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</si>
  <si>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</si>
  <si>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</si>
  <si>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</si>
  <si>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</si>
  <si>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</si>
  <si>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</si>
  <si>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</si>
  <si>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</si>
  <si>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</si>
  <si>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</si>
  <si>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</si>
  <si>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</si>
  <si>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</si>
  <si>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</si>
  <si>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</si>
  <si>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</si>
  <si>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</si>
  <si>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</si>
  <si>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</si>
  <si>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</si>
  <si>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UP.04.2.1.11.0378</t>
  </si>
  <si>
    <t>Jačanje kapaciteta hrvatskih branitelja oboljelih od PTSP-a</t>
  </si>
  <si>
    <t>Udruga hrvatskih branitelja oboljelih od posttraumatskog stresnog poremećaja Splitsko-dalmatinske županije</t>
  </si>
  <si>
    <t>Projekt doprinosi jačanju kapaciteta prijavitelja i partnera kroz edukacije za upravljanje OCD-om na području financija i prikupljanja sredstava, te omogućuje provedbu aktivnosti prilagođenih lokalnim potrebama. U krizi nastaloj zbog epidemije korona virusom projektnim aktivnostima zajednički pomažu i organiziraju psihosocijalnu potporu korisnicima - hrv. braniteljima oboljelim od PTSP-a, koji imaju bitno umanjene mogućnosti za samostalnu prilagodbu novonastalim okolnostima.</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</si>
  <si>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</si>
  <si>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</si>
  <si>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</si>
  <si>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</si>
  <si>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</si>
  <si>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</si>
  <si>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</si>
  <si>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UP.02.1.1.16.0179</t>
  </si>
  <si>
    <t>Humanitarna udruga Ljudi za ljude</t>
  </si>
  <si>
    <t>Cilj projekta "zaželi bolji život" je zapošljavanje 25 nezaposlenih žena pripadnica ciljane skupine na području SMŽ i KŽ za pružanje potpore i podrške starijih i/ili nemoćnih osoba. Ciljanu skupinu projekta čine nezaposlene žene s najviše završenim srednjoškolskim obrazovanjem, koje su prijavljene u evidenciji HZZ, dok krajnje korisnikečine starije i/ili nemoćne osobe koje ne primaju istu pomoć iz drugih javnih izvora sredstava.</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</si>
  <si>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</si>
  <si>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</si>
  <si>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</si>
  <si>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</si>
  <si>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</si>
  <si>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</si>
  <si>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</si>
  <si>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</si>
  <si>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</si>
  <si>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</si>
  <si>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</si>
  <si>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</si>
  <si>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</si>
  <si>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</si>
  <si>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</si>
  <si>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</si>
  <si>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</si>
  <si>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</si>
  <si>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</si>
  <si>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</si>
  <si>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</si>
  <si>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</si>
  <si>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</si>
  <si>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</si>
  <si>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</si>
  <si>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</si>
  <si>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</si>
  <si>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</si>
  <si>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</si>
  <si>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 faza II</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</si>
  <si>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</si>
  <si>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</si>
  <si>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</si>
  <si>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</si>
  <si>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</si>
  <si>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</si>
  <si>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</si>
  <si>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</si>
  <si>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</si>
  <si>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</si>
  <si>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</si>
  <si>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</si>
  <si>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</si>
  <si>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</si>
  <si>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</si>
  <si>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</si>
  <si>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</si>
  <si>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</si>
  <si>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</si>
  <si>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</si>
  <si>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II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</si>
  <si>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</si>
  <si>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</si>
  <si>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</si>
  <si>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</si>
  <si>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</si>
  <si>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</si>
  <si>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</si>
  <si>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</si>
  <si>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</si>
  <si>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</si>
  <si>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</si>
  <si>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</si>
  <si>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</si>
  <si>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</si>
  <si>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</si>
  <si>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</si>
  <si>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</si>
  <si>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</si>
  <si>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</si>
  <si>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Uduga 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</si>
  <si>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</si>
  <si>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</si>
  <si>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</si>
  <si>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</si>
  <si>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</si>
  <si>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</si>
  <si>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</si>
  <si>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</si>
  <si>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</si>
  <si>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</si>
  <si>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</si>
  <si>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</si>
  <si>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</si>
  <si>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</si>
  <si>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</si>
  <si>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</si>
  <si>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</si>
  <si>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</si>
  <si>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</si>
  <si>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</si>
  <si>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</si>
  <si>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</si>
  <si>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</si>
  <si>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</si>
  <si>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</si>
  <si>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</si>
  <si>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</si>
  <si>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</si>
  <si>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</si>
  <si>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</si>
  <si>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</si>
  <si>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</si>
  <si>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</si>
  <si>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</si>
  <si>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</si>
  <si>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</si>
  <si>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</si>
  <si>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</si>
  <si>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</si>
  <si>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</si>
  <si>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</si>
  <si>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</si>
  <si>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</si>
  <si>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</si>
  <si>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</si>
  <si>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</si>
  <si>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</si>
  <si>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</si>
  <si>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</si>
  <si>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</si>
  <si>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</si>
  <si>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</si>
  <si>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</si>
  <si>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</si>
  <si>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</si>
  <si>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</si>
  <si>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</si>
  <si>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</si>
  <si>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</si>
  <si>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</si>
  <si>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</si>
  <si>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</si>
  <si>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</si>
  <si>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</si>
  <si>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</si>
  <si>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</si>
  <si>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</si>
  <si>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</si>
  <si>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</si>
  <si>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</si>
  <si>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</si>
  <si>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</si>
  <si>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</si>
  <si>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</si>
  <si>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</si>
  <si>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</si>
  <si>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</si>
  <si>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</si>
  <si>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</si>
  <si>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</si>
  <si>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</si>
  <si>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</si>
  <si>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</si>
  <si>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</si>
  <si>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</si>
  <si>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</si>
  <si>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</si>
  <si>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</si>
  <si>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</si>
  <si>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</si>
  <si>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</si>
  <si>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</si>
  <si>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</si>
  <si>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</si>
  <si>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</si>
  <si>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</si>
  <si>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</si>
  <si>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</si>
  <si>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</si>
  <si>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</si>
  <si>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</si>
  <si>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</si>
  <si>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</si>
  <si>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</si>
  <si>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</si>
  <si>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</si>
  <si>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</si>
  <si>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</si>
  <si>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</si>
  <si>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</si>
  <si>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</si>
  <si>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</si>
  <si>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Grad Daruvar</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</si>
  <si>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</si>
  <si>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</si>
  <si>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</si>
  <si>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</si>
  <si>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</si>
  <si>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</si>
  <si>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</si>
  <si>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</si>
  <si>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</si>
  <si>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</si>
  <si>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</si>
  <si>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</si>
  <si>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Aktivne u zajednici - faza II</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</si>
  <si>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</si>
  <si>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</si>
  <si>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</si>
  <si>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</si>
  <si>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</si>
  <si>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</si>
  <si>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Žene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</si>
  <si>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</si>
  <si>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</si>
  <si>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</si>
  <si>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</si>
  <si>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Pavenka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</si>
  <si>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</si>
  <si>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</si>
  <si>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</si>
  <si>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</si>
  <si>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</si>
  <si>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</si>
  <si>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</si>
  <si>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</si>
  <si>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</si>
  <si>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</si>
  <si>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</si>
  <si>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Požeško-slavonske županije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</si>
  <si>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</si>
  <si>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</si>
  <si>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</si>
  <si>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</si>
  <si>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</si>
  <si>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</si>
  <si>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</si>
  <si>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Udruga Kupa rijeka života</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</si>
  <si>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</si>
  <si>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</si>
  <si>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</si>
  <si>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</si>
  <si>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</si>
  <si>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</si>
  <si>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</si>
  <si>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UP.04.2.1.09.0009</t>
  </si>
  <si>
    <t>Pridruži se - Aktivni u mirovini - Jačanje sposobnosti organizacija civilnoga društva za unaprjeđenje mogućnosti aktivnog sudjelovanja i socijalne uključenosti umirovljenika</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</si>
  <si>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</si>
  <si>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</si>
  <si>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</si>
  <si>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UP.02.1.1.13.0203</t>
  </si>
  <si>
    <t>Pružimo pomoć za lakši život</t>
  </si>
  <si>
    <t>Udruga invalida Koprivničko-križevačke županije</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</si>
  <si>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</si>
  <si>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</si>
  <si>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</si>
  <si>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</si>
  <si>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</si>
  <si>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</si>
  <si>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</si>
  <si>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</si>
  <si>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</si>
  <si>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</si>
  <si>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</si>
  <si>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</si>
  <si>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</si>
  <si>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</si>
  <si>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</si>
  <si>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</si>
  <si>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</si>
  <si>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</si>
  <si>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</si>
  <si>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</si>
  <si>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</si>
  <si>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</si>
  <si>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</si>
  <si>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</si>
  <si>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</si>
  <si>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</si>
  <si>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</si>
  <si>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</si>
  <si>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</si>
  <si>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</si>
  <si>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</si>
  <si>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</si>
  <si>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</si>
  <si>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</si>
  <si>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</si>
  <si>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</si>
  <si>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</si>
  <si>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</si>
  <si>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</si>
  <si>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</si>
  <si>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</si>
  <si>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</si>
  <si>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</si>
  <si>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</si>
  <si>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</si>
  <si>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</si>
  <si>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</si>
  <si>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</si>
  <si>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</si>
  <si>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</si>
  <si>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</si>
  <si>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</si>
  <si>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</si>
  <si>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</si>
  <si>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</si>
  <si>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</si>
  <si>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</si>
  <si>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</si>
  <si>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</si>
  <si>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</si>
  <si>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</si>
  <si>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</si>
  <si>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</si>
  <si>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</si>
  <si>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</si>
  <si>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</si>
  <si>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</si>
  <si>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</si>
  <si>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</si>
  <si>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</si>
  <si>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 KOLO -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</si>
  <si>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</si>
  <si>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</si>
  <si>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</si>
  <si>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</si>
  <si>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</si>
  <si>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</si>
  <si>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</si>
  <si>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</si>
  <si>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</si>
  <si>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</si>
  <si>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</si>
  <si>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</si>
  <si>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</si>
  <si>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</si>
  <si>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</si>
  <si>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</si>
  <si>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</si>
  <si>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</si>
  <si>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</si>
  <si>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</si>
  <si>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</si>
  <si>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</si>
  <si>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</si>
  <si>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</si>
  <si>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</si>
  <si>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</si>
  <si>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</si>
  <si>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</si>
  <si>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</si>
  <si>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</si>
  <si>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</si>
  <si>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</si>
  <si>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</si>
  <si>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</si>
  <si>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</si>
  <si>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</si>
  <si>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</si>
  <si>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</si>
  <si>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</si>
  <si>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</si>
  <si>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</si>
  <si>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</si>
  <si>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</si>
  <si>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</si>
  <si>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</si>
  <si>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</si>
  <si>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</si>
  <si>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</si>
  <si>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</si>
  <si>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</si>
  <si>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</si>
  <si>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</si>
  <si>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</si>
  <si>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</si>
  <si>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</si>
  <si>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</si>
  <si>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</si>
  <si>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</si>
  <si>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</si>
  <si>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</si>
  <si>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Projekt zapošljavanja žena kroz pomoć starijima i nemoćnima II</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</si>
  <si>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</si>
  <si>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</si>
  <si>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</si>
  <si>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</si>
  <si>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</si>
  <si>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</si>
  <si>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</si>
  <si>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</si>
  <si>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</si>
  <si>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</si>
  <si>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</si>
  <si>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</si>
  <si>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</si>
  <si>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</si>
  <si>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</si>
  <si>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</si>
  <si>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</si>
  <si>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</si>
  <si>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</si>
  <si>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</si>
  <si>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</si>
  <si>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</si>
  <si>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</si>
  <si>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</si>
  <si>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</si>
  <si>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</si>
  <si>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</si>
  <si>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</si>
  <si>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</si>
  <si>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</si>
  <si>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</si>
  <si>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</si>
  <si>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</si>
  <si>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</si>
  <si>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naše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</si>
  <si>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</si>
  <si>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</si>
  <si>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</si>
  <si>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</si>
  <si>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</si>
  <si>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</si>
  <si>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</si>
  <si>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</si>
  <si>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</si>
  <si>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</si>
  <si>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</si>
  <si>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</si>
  <si>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</si>
  <si>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</si>
  <si>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</si>
  <si>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</si>
  <si>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</si>
  <si>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</si>
  <si>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</si>
  <si>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</si>
  <si>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</si>
  <si>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</si>
  <si>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</si>
  <si>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</si>
  <si>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</si>
  <si>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</si>
  <si>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</si>
  <si>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</si>
  <si>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</si>
  <si>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</si>
  <si>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</si>
  <si>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</si>
  <si>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</si>
  <si>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</si>
  <si>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</si>
  <si>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</si>
  <si>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</si>
  <si>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</si>
  <si>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</si>
  <si>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</si>
  <si>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</si>
  <si>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</si>
  <si>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</si>
  <si>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</si>
  <si>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</si>
  <si>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</si>
  <si>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</si>
  <si>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</si>
  <si>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</si>
  <si>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</si>
  <si>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</si>
  <si>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</si>
  <si>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</si>
  <si>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</si>
  <si>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</si>
  <si>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</si>
  <si>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</si>
  <si>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</si>
  <si>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</si>
  <si>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</si>
  <si>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</si>
  <si>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</si>
  <si>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</si>
  <si>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</si>
  <si>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</si>
  <si>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</si>
  <si>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</si>
  <si>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</si>
  <si>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</si>
  <si>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</si>
  <si>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</si>
  <si>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</si>
  <si>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</si>
  <si>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</si>
  <si>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</si>
  <si>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</si>
  <si>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</si>
  <si>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</si>
  <si>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</si>
  <si>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</si>
  <si>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</si>
  <si>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</si>
  <si>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</si>
  <si>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</si>
  <si>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</si>
  <si>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</si>
  <si>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</si>
  <si>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</si>
  <si>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</si>
  <si>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</si>
  <si>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</si>
  <si>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</si>
  <si>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</si>
  <si>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</si>
  <si>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</si>
  <si>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</si>
  <si>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</si>
  <si>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</si>
  <si>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</si>
  <si>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</si>
  <si>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</si>
  <si>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</si>
  <si>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</si>
  <si>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</si>
  <si>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</si>
  <si>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</si>
  <si>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</si>
  <si>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</si>
  <si>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</si>
  <si>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</si>
  <si>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</si>
  <si>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</si>
  <si>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</si>
  <si>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</si>
  <si>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</si>
  <si>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</si>
  <si>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</si>
  <si>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</si>
  <si>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</si>
  <si>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</si>
  <si>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</si>
  <si>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</si>
  <si>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</si>
  <si>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</si>
  <si>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</si>
  <si>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</si>
  <si>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</si>
  <si>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</si>
  <si>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</si>
  <si>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</si>
  <si>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</si>
  <si>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</si>
  <si>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</si>
  <si>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</si>
  <si>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</si>
  <si>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</si>
  <si>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</si>
  <si>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</si>
  <si>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</si>
  <si>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</si>
  <si>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</si>
  <si>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</si>
  <si>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</si>
  <si>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</si>
  <si>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</si>
  <si>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</si>
  <si>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</si>
  <si>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</si>
  <si>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</si>
  <si>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</si>
  <si>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</si>
  <si>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</si>
  <si>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</si>
  <si>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</si>
  <si>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</si>
  <si>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</si>
  <si>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</si>
  <si>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</si>
  <si>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</si>
  <si>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</si>
  <si>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</si>
  <si>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</si>
  <si>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</si>
  <si>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</si>
  <si>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</si>
  <si>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</si>
  <si>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</si>
  <si>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</si>
  <si>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</si>
  <si>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</si>
  <si>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</si>
  <si>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</si>
  <si>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</si>
  <si>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</si>
  <si>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</si>
  <si>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</si>
  <si>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</si>
  <si>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</si>
  <si>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</si>
  <si>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</si>
  <si>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</si>
  <si>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</si>
  <si>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</si>
  <si>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</si>
  <si>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</si>
  <si>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</si>
  <si>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</si>
  <si>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</si>
  <si>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</si>
  <si>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</si>
  <si>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</si>
  <si>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</si>
  <si>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</si>
  <si>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</si>
  <si>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</si>
  <si>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</si>
  <si>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</si>
  <si>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</si>
  <si>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</si>
  <si>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</si>
  <si>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</si>
  <si>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</si>
  <si>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</si>
  <si>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</si>
  <si>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</si>
  <si>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</si>
  <si>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</si>
  <si>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</si>
  <si>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</si>
  <si>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</si>
  <si>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</si>
  <si>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</si>
  <si>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</si>
  <si>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</si>
  <si>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</si>
  <si>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</si>
  <si>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</si>
  <si>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</si>
  <si>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</si>
  <si>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</si>
  <si>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</si>
  <si>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</si>
  <si>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</si>
  <si>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</si>
  <si>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</si>
  <si>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</si>
  <si>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</si>
  <si>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</si>
  <si>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</si>
  <si>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</si>
  <si>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</si>
  <si>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</si>
  <si>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</si>
  <si>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</si>
  <si>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</si>
  <si>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</si>
  <si>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</si>
  <si>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</si>
  <si>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</si>
  <si>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</si>
  <si>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</si>
  <si>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</si>
  <si>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</si>
  <si>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</si>
  <si>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</si>
  <si>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</si>
  <si>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</si>
  <si>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</si>
  <si>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</si>
  <si>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</si>
  <si>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</si>
  <si>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</si>
  <si>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</si>
  <si>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</si>
  <si>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</si>
  <si>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</si>
  <si>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</si>
  <si>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</si>
  <si>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</si>
  <si>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</si>
  <si>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</si>
  <si>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</si>
  <si>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</si>
  <si>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</si>
  <si>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</si>
  <si>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</si>
  <si>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</si>
  <si>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</si>
  <si>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</si>
  <si>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</si>
  <si>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</si>
  <si>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</si>
  <si>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</si>
  <si>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</si>
  <si>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</si>
  <si>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</si>
  <si>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</si>
  <si>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</si>
  <si>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</si>
  <si>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</si>
  <si>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</si>
  <si>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</si>
  <si>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</si>
  <si>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</si>
  <si>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</si>
  <si>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</si>
  <si>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</si>
  <si>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</si>
  <si>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</si>
  <si>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</si>
  <si>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</si>
  <si>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</si>
  <si>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</si>
  <si>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</si>
  <si>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</si>
  <si>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</si>
  <si>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</si>
  <si>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</si>
  <si>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</si>
  <si>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</si>
  <si>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</si>
  <si>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</si>
  <si>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Zaželi - program zapošljavanja žena - faza II</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</si>
  <si>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</si>
  <si>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</si>
  <si>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</si>
  <si>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</si>
  <si>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</si>
  <si>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</si>
  <si>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</si>
  <si>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</si>
  <si>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</si>
  <si>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</si>
  <si>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</si>
  <si>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</si>
  <si>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</si>
  <si>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</si>
  <si>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</si>
  <si>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</si>
  <si>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</si>
  <si>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</si>
  <si>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</si>
  <si>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</si>
  <si>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</si>
  <si>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</si>
  <si>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</si>
  <si>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</si>
  <si>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</si>
  <si>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</si>
  <si>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</si>
  <si>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</si>
  <si>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</si>
  <si>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</si>
  <si>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</si>
  <si>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</si>
  <si>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</si>
  <si>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</si>
  <si>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</si>
  <si>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</si>
  <si>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</si>
  <si>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</si>
  <si>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</si>
  <si>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</si>
  <si>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</si>
  <si>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</si>
  <si>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</si>
  <si>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</si>
  <si>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</si>
  <si>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</si>
  <si>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</si>
  <si>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</si>
  <si>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</si>
  <si>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</si>
  <si>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</si>
  <si>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</si>
  <si>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</si>
  <si>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</si>
  <si>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</si>
  <si>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</si>
  <si>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</si>
  <si>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</si>
  <si>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</si>
  <si>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</si>
  <si>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</si>
  <si>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</si>
  <si>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</si>
  <si>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</si>
  <si>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</si>
  <si>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</si>
  <si>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</si>
  <si>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</si>
  <si>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</si>
  <si>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</si>
  <si>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</si>
  <si>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</si>
  <si>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</si>
  <si>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</si>
  <si>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</si>
  <si>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</si>
  <si>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</si>
  <si>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</si>
  <si>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</si>
  <si>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</si>
  <si>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</si>
  <si>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</si>
  <si>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</si>
  <si>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</si>
  <si>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</si>
  <si>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</si>
  <si>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</si>
  <si>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</si>
  <si>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</si>
  <si>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</si>
  <si>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</si>
  <si>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</si>
  <si>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</si>
  <si>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</si>
  <si>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</si>
  <si>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</si>
  <si>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</si>
  <si>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</si>
  <si>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</si>
  <si>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</si>
  <si>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</si>
  <si>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</si>
  <si>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</si>
  <si>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</si>
  <si>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</si>
  <si>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</si>
  <si>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</si>
  <si>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</si>
  <si>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</si>
  <si>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</si>
  <si>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</si>
  <si>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</si>
  <si>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</si>
  <si>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</si>
  <si>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</si>
  <si>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</si>
  <si>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</si>
  <si>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</si>
  <si>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</si>
  <si>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</si>
  <si>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</si>
  <si>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</si>
  <si>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</si>
  <si>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</si>
  <si>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</si>
  <si>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</si>
  <si>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</si>
  <si>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</si>
  <si>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</si>
  <si>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</si>
  <si>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</si>
  <si>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</si>
  <si>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</si>
  <si>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</si>
  <si>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</si>
  <si>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</si>
  <si>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</si>
  <si>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</si>
  <si>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</si>
  <si>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</si>
  <si>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</si>
  <si>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</si>
  <si>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</si>
  <si>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</si>
  <si>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</si>
  <si>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</si>
  <si>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</si>
  <si>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</si>
  <si>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</si>
  <si>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</si>
  <si>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</si>
  <si>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</si>
  <si>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</si>
  <si>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</si>
  <si>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</si>
  <si>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</si>
  <si>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</si>
  <si>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</si>
  <si>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</si>
  <si>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</si>
  <si>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</si>
  <si>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</si>
  <si>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</si>
  <si>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</si>
  <si>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</si>
  <si>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</si>
  <si>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</si>
  <si>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</si>
  <si>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</si>
  <si>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</si>
  <si>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</si>
  <si>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</si>
  <si>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</si>
  <si>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</si>
  <si>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</si>
  <si>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</si>
  <si>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</si>
  <si>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</si>
  <si>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</si>
  <si>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</si>
  <si>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</si>
  <si>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</si>
  <si>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</si>
  <si>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</si>
  <si>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</si>
  <si>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</si>
  <si>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</si>
  <si>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</si>
  <si>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</si>
  <si>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</si>
  <si>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</si>
  <si>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</si>
  <si>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</si>
  <si>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</si>
  <si>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</si>
  <si>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</si>
  <si>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</si>
  <si>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</si>
  <si>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</si>
  <si>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</si>
  <si>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</si>
  <si>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</si>
  <si>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</si>
  <si>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</si>
  <si>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</si>
  <si>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Udruga Budi dobar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</si>
  <si>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</si>
  <si>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</si>
  <si>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</si>
  <si>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</si>
  <si>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</si>
  <si>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</si>
  <si>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</si>
  <si>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</si>
  <si>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</si>
  <si>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</si>
  <si>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</si>
  <si>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</si>
  <si>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</si>
  <si>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</si>
  <si>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</si>
  <si>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</si>
  <si>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politike kulture, poticanje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</si>
  <si>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</si>
  <si>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</si>
  <si>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</si>
  <si>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</si>
  <si>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</si>
  <si>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</si>
  <si>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</si>
  <si>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</si>
  <si>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</si>
  <si>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</si>
  <si>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</si>
  <si>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</si>
  <si>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</si>
  <si>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</si>
  <si>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</si>
  <si>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</si>
  <si>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</si>
  <si>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</si>
  <si>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</si>
  <si>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</si>
  <si>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</si>
  <si>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</si>
  <si>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</si>
  <si>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</si>
  <si>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</si>
  <si>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</si>
  <si>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</si>
  <si>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</si>
  <si>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</si>
  <si>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</si>
  <si>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</si>
  <si>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</si>
  <si>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</si>
  <si>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</si>
  <si>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</si>
  <si>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9.v.1 - Povećanje broja i održivosti društvenih poduzeća i njihovih zaposlenika</t>
  </si>
  <si>
    <t>Jačanje poslovanja društvenih poduzetnika – faza I</t>
  </si>
  <si>
    <t>113. Promicanje društvenog poduzetništva i strukovne integracije u društvenim poduzećima te socijalne ekonomije i ekonomije solidarnosti radi olakšavanja pristupa zapošljavanju</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</si>
  <si>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</si>
  <si>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</si>
  <si>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</si>
  <si>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</si>
  <si>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</si>
  <si>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</si>
  <si>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</si>
  <si>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</si>
  <si>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</si>
  <si>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</si>
  <si>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</si>
  <si>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</si>
  <si>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</si>
  <si>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</si>
  <si>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</si>
  <si>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</si>
  <si>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</si>
  <si>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</si>
  <si>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</si>
  <si>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</si>
  <si>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</si>
  <si>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</si>
  <si>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</si>
  <si>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</si>
  <si>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</si>
  <si>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</si>
  <si>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 - 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</si>
  <si>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</si>
  <si>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</si>
  <si>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</si>
  <si>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</si>
  <si>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</si>
  <si>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</si>
  <si>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</si>
  <si>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</si>
  <si>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</si>
  <si>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</si>
  <si>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</si>
  <si>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</si>
  <si>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</si>
  <si>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</si>
  <si>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</si>
  <si>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</si>
  <si>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</si>
  <si>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</si>
  <si>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</si>
  <si>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</si>
  <si>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</si>
  <si>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 - 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</si>
  <si>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</si>
  <si>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</si>
  <si>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Nastavimo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</si>
  <si>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</si>
  <si>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</si>
  <si>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</si>
  <si>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</si>
  <si>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</si>
  <si>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</si>
  <si>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</si>
  <si>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</si>
  <si>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</si>
  <si>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</si>
  <si>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</si>
  <si>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</si>
  <si>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</si>
  <si>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</si>
  <si>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</si>
  <si>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</si>
  <si>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</si>
  <si>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2 - 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</si>
  <si>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</si>
  <si>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</si>
  <si>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</si>
  <si>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</si>
  <si>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</si>
  <si>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</si>
  <si>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</si>
  <si>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</si>
  <si>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</si>
  <si>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</si>
  <si>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</si>
  <si>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</si>
  <si>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</si>
  <si>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</si>
  <si>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</si>
  <si>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</si>
  <si>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</si>
  <si>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</si>
  <si>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</si>
  <si>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</si>
  <si>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</si>
  <si>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</si>
  <si>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</si>
  <si>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</si>
  <si>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</si>
  <si>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</si>
  <si>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</si>
  <si>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</si>
  <si>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</si>
  <si>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</si>
  <si>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</si>
  <si>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</si>
  <si>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</si>
  <si>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</si>
  <si>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</si>
  <si>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</si>
  <si>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</si>
  <si>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</si>
  <si>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</si>
  <si>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</si>
  <si>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</si>
  <si>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</si>
  <si>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</si>
  <si>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</si>
  <si>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</si>
  <si>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</si>
  <si>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</si>
  <si>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</si>
  <si>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</si>
  <si>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</si>
  <si>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</si>
  <si>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</si>
  <si>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</si>
  <si>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</si>
  <si>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Umjetnička organizacija 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</si>
  <si>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</si>
  <si>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</si>
  <si>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</si>
  <si>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 - 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</si>
  <si>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</si>
  <si>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</si>
  <si>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</si>
  <si>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</si>
  <si>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</si>
  <si>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</si>
  <si>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</si>
  <si>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</si>
  <si>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</si>
  <si>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</si>
  <si>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</si>
  <si>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</si>
  <si>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</si>
  <si>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</si>
  <si>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</si>
  <si>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</si>
  <si>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</si>
  <si>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</si>
  <si>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</si>
  <si>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</si>
  <si>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</si>
  <si>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</si>
  <si>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</si>
  <si>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</si>
  <si>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</si>
  <si>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</si>
  <si>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</si>
  <si>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</si>
  <si>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</si>
  <si>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</si>
  <si>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</si>
  <si>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</si>
  <si>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</si>
  <si>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</si>
  <si>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</si>
  <si>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</si>
  <si>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</si>
  <si>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</si>
  <si>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</si>
  <si>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</si>
  <si>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</si>
  <si>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</si>
  <si>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</si>
  <si>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</si>
  <si>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</si>
  <si>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</si>
  <si>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</si>
  <si>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</si>
  <si>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</si>
  <si>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</si>
  <si>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</si>
  <si>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</si>
  <si>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</si>
  <si>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</si>
  <si>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</si>
  <si>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</si>
  <si>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</si>
  <si>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</si>
  <si>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</si>
  <si>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</si>
  <si>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</si>
  <si>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</si>
  <si>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</si>
  <si>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</si>
  <si>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</si>
  <si>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</si>
  <si>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</si>
  <si>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</si>
  <si>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</si>
  <si>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</si>
  <si>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</si>
  <si>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</si>
  <si>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</si>
  <si>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</si>
  <si>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</si>
  <si>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</si>
  <si>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</si>
  <si>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</si>
  <si>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</si>
  <si>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</si>
  <si>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</si>
  <si>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</si>
  <si>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</si>
  <si>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</si>
  <si>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</si>
  <si>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</si>
  <si>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</si>
  <si>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</si>
  <si>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</si>
  <si>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</si>
  <si>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</si>
  <si>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</si>
  <si>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</si>
  <si>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</si>
  <si>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</si>
  <si>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</si>
  <si>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</si>
  <si>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</si>
  <si>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</si>
  <si>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</si>
  <si>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</si>
  <si>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</si>
  <si>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</si>
  <si>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</si>
  <si>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</si>
  <si>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</si>
  <si>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</si>
  <si>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</si>
  <si>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</si>
  <si>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</si>
  <si>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</si>
  <si>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</si>
  <si>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</si>
  <si>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</si>
  <si>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</si>
  <si>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</si>
  <si>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</si>
  <si>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</si>
  <si>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</si>
  <si>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</si>
  <si>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</si>
  <si>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</si>
  <si>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</si>
  <si>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</si>
  <si>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</si>
  <si>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Društveno-kulturni centar Lamparna online</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</si>
  <si>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</si>
  <si>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UP.02.1.1.14.0085</t>
  </si>
  <si>
    <t>Participativni online filmski klub Sedmi kontinent</t>
  </si>
  <si>
    <t>Djeca susreću umjetnost</t>
  </si>
  <si>
    <t>Participativna platforma Vrti svoj film namijenjena djeci od 7. do 15. godina donosi kvalitetne filmske priče, uživo susrete s umjetnicima i filmskim profesionalcima, prenosi praktična znanja kako izraditi projektor, kako animirati svijet oko nas računalnom stop animacijom i kako razgovarati kao filmski kritičar, ali ponajviše omogućuje online susrete mladih filmoljubaca diljem zemlje. Okupljeni na platformi, povezani zajedničkim interesom prema filmskoj umjetnosti, osnaženi novim vještinama, nastavljaju pronositi u svojim zajednicama stečene društvene vještine kao mladi ambasadori filma.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</si>
  <si>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</si>
  <si>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</si>
  <si>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</si>
  <si>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</si>
  <si>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</si>
  <si>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</si>
  <si>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</si>
  <si>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</si>
  <si>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</si>
  <si>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</si>
  <si>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</si>
  <si>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</si>
  <si>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UP.02.1.1.14.0099</t>
  </si>
  <si>
    <t>Suvremeni ples online</t>
  </si>
  <si>
    <t>Izvanredne okolnosti uzrokovane epidemijom COVID 19 onemogućile su fizički pristup kulturnim i umjetničkim aktivnostima pripadnicima svih društvenih skupina što može imati osobito negativne posljedice za pripadnike ranjivih skupina kao što su djeca i mladi. Cilj projekta je povećanje socijalne uključenosti osoba mlađih od 25 godina sudjelovanjem u kulturnim i umjetničkim aktivnostima putem interneta, a što će u konačnici imati pozitivan učinak na fizičko i mentalno zdravlje pojedinca.</t>
  </si>
  <si>
    <t>UP.02.1.1.14.0103</t>
  </si>
  <si>
    <t>Filmski Labirint</t>
  </si>
  <si>
    <t>Ovom inovativnom projektu je cilj promicanje jednakih mogućnosti te aktivnog socijalnog online uključivanja i sudjelovanja na kulturno-umjetničkim projektnim aktivnostima. Ciljna skupina su osobe starije od 54 godine, ukupno njih 105. Online filmskim kulturnim i umjetničkim aktivnostima navedene ranjive skupine se socijalno (re)integriraju u društvo te se time doprinosi stvaranju povoljnijeg i sigurnijeg okruženja putem internetskih aktivnosti. Projekt će trajati 12 mjeseci.</t>
  </si>
  <si>
    <t>UP.02.1.1.14.0105</t>
  </si>
  <si>
    <t>Od boje do zvuka u virtualnom svijetu</t>
  </si>
  <si>
    <t>Ogranak Matice hrvatske u Šibeniku</t>
  </si>
  <si>
    <t>Projektom „Od boje do zvuka u virtualnom okruženju„ u trajanju od 8 mjeseci pomoći će se ranjivim skupinama, mladima do 25 godina i starijim osobama 54+ kroz 9 programa online interaktivnih radionica da sudjeluju u stvaranju i očuvanju hrvatske kulturne, glazbene, likovne i tradicijske baštine.</t>
  </si>
  <si>
    <t>UP.02.1.1.14.0110</t>
  </si>
  <si>
    <t>MojaScena online</t>
  </si>
  <si>
    <t>Provođenjem online radionica likovne, dramske i literarne umjetnosti obuhvatiti će se ciljane skupine društva - mladi do 25 godina i stariji od 54 godine, s ciljem razvijanja kreativnih i društvenih vještina, stjecanja znanja na polju umjetnosti i poboljšanja njihove socijalne uključenosti. Konačan produkt biti će online predstava te izložba i publikacija radova polaznika. Za izvođenje i promociju usavršiti će se web podstranica na kojoj će biti dostupni svi rezultati, a služiti će za nastavak provođenja online radionica i po završetku projekta.</t>
  </si>
  <si>
    <t>UP.02.1.1.14.0113</t>
  </si>
  <si>
    <t>Mentalno zdravlje kao kreativni proces: dramske radionice s mladima</t>
  </si>
  <si>
    <t>Kazališna družina KUFER</t>
  </si>
  <si>
    <t>Projekt „Mentalno zdravlje kao kreativni proces: dramske radionice s mladima“ Kazališna družina KUFER zajedno s partnerima KunstTeatrom, BoliMe i SPID-om realizira kao jednogodišnji online program dramskih radionica i participativnih tribina za mlade u dobi od 18 do 25 godina koje provode stručnjaci iz područja kazališne umjetnosti uz stručnu podršku psihologa. Projektom se potiče socijalna uključivost mladih u umjetničke aktivnosti putem interneta te njihov razvoj i usvajanje novih vještina i znanja.</t>
  </si>
  <si>
    <t>UP.02.1.1.14.0115</t>
  </si>
  <si>
    <t>HFS Online</t>
  </si>
  <si>
    <t>Hrvatski filmski savez</t>
  </si>
  <si>
    <t>Projekt HFS Online nastao je kao odgovor na potrebu ciljanih skupina koje su novonastalom situacijom (Covid-19) najviše pogođene, da uključeno konzumiraju kulturu i razvijaju nove vještine i znanja kroz filmski medij. Projekt potiče uključeno konzumiranje kulture i razvija nove vještine i znanja kroz filmski medij. Ciljane skupine su djeca i mlađi od 25 te osobe starije od 54 godine.</t>
  </si>
  <si>
    <t>UP.02.1.1.14.0120</t>
  </si>
  <si>
    <t>WikiPenđer</t>
  </si>
  <si>
    <t>Kulturno umjetničko društvo "ŠOKADIJA" Stari Mikanovci</t>
  </si>
  <si>
    <t>WikiPenđer-om otklanjaju se umanjene mogućnosti sudjelovanja, djece i mladih do 25 godina, u umjetničkim i kulturnim aktivnostima koje se nepovoljno odražavaju na njihovo stvaranje društvenih veza, na razvoj vještina i znanja. Uz problematiku socijalnog distanciranja i isključenosti te života u ruralnoj sredini, projekt WikiPenđer usmjeren je razvoju socijalnih i kreativnih vještina i znanja, 40 djece i mladih do 25 godina, uz poboljšanje pristupa kulturnim i umjetničkim sadržajima na području Općine Stari Mikanovci kroz razvoj i primjenu aplikativnog alata WikiPenđer.</t>
  </si>
  <si>
    <t>UP.02.1.1.14.0121</t>
  </si>
  <si>
    <t>Slušam, pjevam i ne bojim se!</t>
  </si>
  <si>
    <t>Umjetnička organizacija „Cadenza“</t>
  </si>
  <si>
    <t>Kroz projekt Slušam, pjevam i ne bojim se! obrađuju se različite mogućnosti poticanja emocija. Učenici sami sudjeluju u stvaranju atmosfera putem govora, mimike pokreta i zvuka. Osmišljavanjem kako interpretirati situacije iz sadržaja književnih djela scena iz filmova, kazališnih predstava sudionici razvijaju kreativnost, maštu i smisao za timski rad.</t>
  </si>
  <si>
    <t>UP.02.1.1.14.0122</t>
  </si>
  <si>
    <t>Od životnog iskustva do kreativne uloge u životu</t>
  </si>
  <si>
    <t>Kazalište Ulysses</t>
  </si>
  <si>
    <t>Analizirajući svoje životne situacije, a potom glumeći svoje životne uloge, osobe starije od 54 godine steći će vještine relativiziranja i demistifikacije izazovnih okolnosti i situacija s kojima se moraju suočavati, povećat će društvene interakcije, destigmatizirati starost te na duhovit i neopterećujući način govoriti o vlastitom životu.</t>
  </si>
  <si>
    <t>UP.02.1.1.14.0123</t>
  </si>
  <si>
    <t>Dobre Vibracije online</t>
  </si>
  <si>
    <t>Projekt “Dobre Vibracije online“ bavi se problemom nedovoljne zastupljenosti online kulturno-umjetničkih sadržaja za mlade s teškoćama u razvoju. Cilj je organiziranje online participativnih radionica bubnjanja za 20 mladih s višestrukim komunikacijskim teškoćama, u trajanju od 12 mjeseci. Realizacijom projekta također će se ojačati kapaciteti udruge (osposobljavanje 1 samostalnog voditelja online radionica bubnjanja, nabavka opreme), čime će se omogućiti multipliciranje rezultata projekta nakon njegova završetka.</t>
  </si>
  <si>
    <t>UP.02.1.1.14.0129</t>
  </si>
  <si>
    <t>Čije je što?</t>
  </si>
  <si>
    <t>90-60-90 / Platforma za suvremenu umjetnost</t>
  </si>
  <si>
    <t>Sisačko-moslavačka, Grad Zagreb, Istarska</t>
  </si>
  <si>
    <t>Projekt se sastoji od niza radionica i diskusija sa 7 suvremenih likovnih umjetnika i jednim ciklusom eksperimentalnog dokumentarnog filma sa ciljem da se mladima približi suvremena društveno angažirana i novomedijska umjetnost te da im se probudi kritička svijest za društvene teme sa kojima se ti umjetnici bave. Sve aktivnosti uključuju participativan pristup kako bi se mladima što bolje približile metode i teme konceptualne i novomedijske suvremene umjetnosti i unaprijedile njihove intelektualne i kreativne vještine.</t>
  </si>
  <si>
    <t>UP.02.1.1.14.0130</t>
  </si>
  <si>
    <t>Interaktivni virtualni teatar za osnovnoškolce “On-line Cool Kultura”</t>
  </si>
  <si>
    <t>TEATAR•FILM</t>
  </si>
  <si>
    <t>Grad Zagreb, Istarska, Dubrovačko-neretvanska</t>
  </si>
  <si>
    <t>Projektom Interaktivni virtualni teatar za osnovnoškolce “On-line Cool Kultura” potaknuti će se socijalno uključivanje 26 osnovnoškolaca mlađeg uzrasta iz Labina, Korčule i Zagreba kroz osnivanje trilateralne on-line kulturne platforme za provedbu participativnog programa u trajanju 52 on-line dana koji će uključivati on-line sadržaje iz digitalnih alata i participativnog sudjelovanja u kreativnim industrijama s primjerima dobrih praksi te malu školu dramsko-scenskog izražavanja. Projekt provodi Udruga Teatar Film u suradnji s partnerima Kulturnom udrugom Ivo Lozica i Udrugom Uspinjača – ZG.</t>
  </si>
  <si>
    <t>UP.02.1.1.14.0131</t>
  </si>
  <si>
    <t>Razgovor počinje filmom online</t>
  </si>
  <si>
    <t>Udruga za promicanje stvaralaštva i jednakih mogućnosti Alternator</t>
  </si>
  <si>
    <t>Projekt „Razgovor počinje filmom online“ odgovara na problem podzastupljenosti kvalitetnih online sadržaja koji potiču stvarnu inkluzivnost, te upoznavanje srednjoškolaca s recentnom kulturnom produkcijom u RH. Cilj projekta je razvijanje kompetencija potrebnih za rješavanje suvremenih problema mladih kroz dijalog sa specijaliziranim stručnjakinjama – pedagoginjom i dramaturginjom. Polazište svake radionice je filmski sadržaj, recentni hrvatski kratki film. Projekt će obuhvatiti 120 učenika srednjih škola (primarno strukovnih) u ciklusu od 3 modula virtualnih radioničko-participativnih susreta</t>
  </si>
  <si>
    <t>UP.02.1.1.14.0133</t>
  </si>
  <si>
    <t>ArtON - Mreža umjetnika u razvoju</t>
  </si>
  <si>
    <t>Projekt kroz 4 edukacijska modula održana u digitalnom okruženju razvija specifične kreativne prakse djece i mladih do 25 godina te osoba starijih od 54 godina. Sudjelovanjem u participativnim kulturno umjetničkim aktivnostima osnažit će svoje kreativne vještine i znanja, povećati društvenu interakciju, smanjiti osjećaj izoliranosti, poboljšati kvalitetu života te ojačati status u društvu. Promovirajući kulturu i umjetnost kao katalizatore uključivanja pripadnika ranjivih skupina u širu društvenu zajednicu, projekt doprinosi razvoju refleksivnosti, inovativnosti i socijalnoj inkluziji.</t>
  </si>
  <si>
    <t>UP.02.1.1.14.0136</t>
  </si>
  <si>
    <t>Online kazalište za djecu i mlade</t>
  </si>
  <si>
    <t>Kazališna udruga MIST</t>
  </si>
  <si>
    <t>Projekt “Online kazalište za djecu i mlade” pokreću udruge “Kazališna udruga MIST”, “Pozor! - Projekti i obrazovanje za održivi razvoj” i “Udruga učeničkih domova RH”. Cilj je razviti socijalne, kreativne i digitalne vještine učenika srednjih škola kojima će se potaknuti veće socijalno uključivanje mladih. 64 učenika korisnika učeničkih domova u Rijeci, Puli, Virovitici, Osijeku i Zagrebu sudjelovat će u online aktivnostima dramske i kazališne umjetnosti te pod vodstvom stručnjaka izraditi 8 online kazališnih predstava.</t>
  </si>
  <si>
    <t>UP.02.1.1.14.0138</t>
  </si>
  <si>
    <t>Kultura i tradicija online</t>
  </si>
  <si>
    <t>Hrvatsko kulturno-glazbeno društvo „Dunav“ Vukovar</t>
  </si>
  <si>
    <t>Ciljane skupine projektnog prijedloga „Kultura i tradicija online“ su mladi do 25 godina i stariji od 54 godine. Cilj projekta je povećati socijalnu uključenost mladih do 25 godina i starijih od 54 godine na području grada Vukovara kroz očuvanje tradicije i sudjelovanje u kulturnim i umjetničkim online programima.</t>
  </si>
  <si>
    <t>UP.02.1.1.14.0144</t>
  </si>
  <si>
    <t>CoolturaONica</t>
  </si>
  <si>
    <t>Udruga Ždralice Daruvar</t>
  </si>
  <si>
    <t>Centralni problem kojim se bavi projekt je nedovoljna socijalna uključenost mladih do 25 godina u kulturnim i umjetničkim aktivnostima putem interneta. Cilj projekta je poboljšati pristup kulturno-umjetničkim sadržajima i intenzivnije uključivanje mladih do 25 godina u kulturni život zajednice šireg područja grada Daruvara. Cilj ovoga projekta je razvijanje socijalnih i kreativnih vještina i znanja koji doprinose socijalnom uključivanju mladih do 25 godina na širem području grada Daruvara. Trajanje projekta je 12 mjeseci.</t>
  </si>
  <si>
    <t>UP.02.1.1.14.0149</t>
  </si>
  <si>
    <t>Online kultura za građane Općine Primošten</t>
  </si>
  <si>
    <t>Udruga građana Općine Primošten "Krč"</t>
  </si>
  <si>
    <t>Cilj projekta je uključiti 70 osoba starijih od 54 godine u kulturne i umjetničke online aktivnosti kroz njihovo sudjelovanje u online plesnim, i glazbenim aktivnostima što će utjecati na smanjenje njihove socijalne isključenosti te u konačnici bolju dostupnost kulturnih i umjetničkih sadržaja i u vremenima izolacije zbog različitih faktora (invalidnost, virus Covid 19...).</t>
  </si>
  <si>
    <t>UP.02.1.1.14.0154</t>
  </si>
  <si>
    <t>SLIKA: Seniori Labina + Internet Kreativna Akademija</t>
  </si>
  <si>
    <t>Udruga Kreativna akademija Labin</t>
  </si>
  <si>
    <t>Udruga Kreativna akademija Labin u suradnji s Gradom Labinom i udrugom Labin - Zdravi grad provodi projekt pod nazivom "SLIKA: Seniori Labina + Internet Kreativna Akademija" koji ima za cilj poboljšanje pristupa kulturnim i umjetničkim sadržajima i aktivnostima te razvijanje socijalnih i kreativnih vještina i znanja koja doprinose socijalnom uključivanju osoba starijih od 54 godine na području Labinštine (Grad Labin, općine Kršan, Sveta Nedelja i Raša).</t>
  </si>
  <si>
    <t>UP.02.1.1.14.0158</t>
  </si>
  <si>
    <t>Revitalizacija baštine žminjske čakavštine</t>
  </si>
  <si>
    <t>Udruga građana "Geminianum"</t>
  </si>
  <si>
    <t>Svrha projekta "Revitalizacija baštine žminjske čakavštine" je razvijanje socijalnih i kreativnih vještina i znanja osoba mlađih od 25 g. i poboljšanje njihova pristupa kulturnim i umjetničkim sadržajima i aktivnostima na području Općine Žminj“ ostvarit će se provedbom 3 aktivnosti projekta od kojih je najznačajnija provedba 2 radionice i virtualna izložba.</t>
  </si>
  <si>
    <t>UP.02.1.1.14.0164</t>
  </si>
  <si>
    <t>BUM Connection: Poveži se kroz Balet, Urban i Modern !</t>
  </si>
  <si>
    <t>Odred izviđača "Varaždin"</t>
  </si>
  <si>
    <t>Projekt se izvodi s ciljem povećanja socijalne uključenosti 60 pripadnika ranjive ciljne skupine djece i mladih do 25 godina starosti kroz sudjelovanje u online kulturno-umjetničkim plesnim radionicama urbanog i modernog plesa te klasičnog baleta.</t>
  </si>
  <si>
    <t>UP.02.1.1.14.0165</t>
  </si>
  <si>
    <t>MUZA - Mreža umjetničkog zajedništva</t>
  </si>
  <si>
    <t>Kulturna udruga Kreativa, Edukativa, Aktiva</t>
  </si>
  <si>
    <t>Udruga KrEdA prepoznala je problem manjka kulturnih i umjetničkih sadržaja na ruralnom području te negativnih posljedica epidemioloških mjera kod djece i mladih do 25 godina starosti. Stoga je odlučila prijaviti projekt "MUZA - Mreža umjetničkog zajedništva" kako bi 160 djece i mladih do 25 godina sudjelovalo u 129 dana 15 različitih participativnih kulturnih i/ili umjetničkih aktivnosti putem interneta.</t>
  </si>
  <si>
    <t>UP.02.1.1.14.0166</t>
  </si>
  <si>
    <t>54 + online</t>
  </si>
  <si>
    <t>Projektom 54+ Online olakšat će se i omogućiti pristup za 131 osobu stariju od 54 godine kulturi i umjetnosti sudjelovanjem u online participativnim aktivnostima iz područja vizualnih i primijenjenih umjetnosti i dizajna, a kroz cikluse od 10 participativnih radionica.</t>
  </si>
  <si>
    <t>UP.02.1.1.14.0168</t>
  </si>
  <si>
    <t>Uključi se - Sa smiješkom!</t>
  </si>
  <si>
    <t>Umjetnička organizacija Kazališna družina "SMJEŠKO"</t>
  </si>
  <si>
    <t>Cilj projekta je pridonijeti većoj socijalnoj uključenosti djece i mladih do 25 godina te osoba starijih od 54 godine kroz razvijanje socijalnih i kreativnih vještina i znanja te poboljšanje pristupa kulturnim i umjetničkim aktivnostima putem interneta. Kroz dramske igre i vježbe koje vode akademski glumci/glumice jačat će se samopouzdanje, komunikativnost i tolerancija. Održava se 5 tematskih online participativnih radionica, od toga četiri za djecu i mlade i jedna za osobe sa posebnim potrebama starije od 54 godine, te će se kroz 117 dana održavanja radionica obuhvatiti preko 100 sudionika.</t>
  </si>
  <si>
    <t>UP.02.1.1.14.0174</t>
  </si>
  <si>
    <t>Pričajmo o filmu</t>
  </si>
  <si>
    <t>Problem koji se ovim projektom adresira je pristupačnost kulturnih i umjetničkih sadržaja u novonastaloj situaciji s virusom COVID-19. Kroz uključivanje ciljanih skupina djeca i mladi do 25 godina te stariji od 54 godine u projektne aktivnosti kao što su filmske projekcije, razgovori o filmu, analiza filma, radionice pisanja filmske priče i masterclassovi direktno utječemo na njihovo aktivno sudjelovanje i uključivanje u kulturne i umjetničke sadržaje što ima značajan povoljan učinak na fizičko i mentalno zdravlje pojedinaca uključenih u aktivnosti.</t>
  </si>
  <si>
    <t>UP.02.1.1.14.0175</t>
  </si>
  <si>
    <t>Online Glazbeni Centar kreativnih edukacijskih kulturno-umjetničkih radionica</t>
  </si>
  <si>
    <t>Organizacija glazbeno-estradnih izvođača Hrvatske</t>
  </si>
  <si>
    <t>Mladi u našoj sredini su osim pandemijom dodatno pogođeni i rizikom siromaštva što utječe i na njihovo mentalno i fizičko zdravlje. Cilj projekta je unaprjeđenje života najmanje 100 mladih osoba i poticanje aktivnog stvaralaštva kroz organiziranje edukacijskih kulturno glazbenih događanja za osobe između 18 i 25 godina. Aktivnostima projekta tj. radionicama tradicionalnih instrumenata, pjevanja i osnova solfeggia i teorije glazbe te modernom stvaralaštvu uz edukaciju o produkciji što će obuhvatiti sve ključne elemente kulture i umjetnosti na tradicionalan i moderan način.</t>
  </si>
  <si>
    <t>UP.02.1.1.14.0178</t>
  </si>
  <si>
    <t>Kultura je COOL!</t>
  </si>
  <si>
    <t>Provedbom projekta "Kultura je COOL!" omogućit će se sudjelovanje osoba mlađih od 25 godina i osoba starijih od 54 godine na kulturno-umjetničkim aktivnostima putem interneta koje će provoditi umjetnici s lokalnog područja. Time će se omogućiti sudjelovanje pripadnika ciljane skupine u kulturno - umjetničkim aktivnostima u kriznim vremenima uzrokovana bolesti COVID-19.</t>
  </si>
  <si>
    <t>UP.02.1.1.14.0179</t>
  </si>
  <si>
    <t>Filmski forum</t>
  </si>
  <si>
    <t>Projekt Filmski forum adresira problem zapostavljenosti sustavne implementacije filmskih kompetencija kod mladih osoba do 25 godina te kroz ciklus online radionica polaznike osposobljava za samostalnu analizu i interpretaciju kratkog filma kroz teorijske i praktične zadatke te primjere iz domaće filmografije. Kroz zajednički rad na otkrivanju jezika filma, preko dubinskih analiza domaćih ostvarenja te kroz razgovore s umjetnicima, polaznici radionica će sudjelovati u stvaranju filmskih intervjua s hrvatskim autorima i autoricama koji će biti snimljeni i objavljeni na mreži.</t>
  </si>
  <si>
    <t>UP.02.1.1.14.0181</t>
  </si>
  <si>
    <t>PROSocijalno uključivanje mladih otočana u oživljavanje baštine transmedijskim digitalnim “STORytellingom” (PROSTOR)</t>
  </si>
  <si>
    <t>Interacta, Udruga za produkciju i interakciju u kulturi i obrazovanju</t>
  </si>
  <si>
    <t>Primorsko-goranska, Splitsko-dalmatinska</t>
  </si>
  <si>
    <t>PROSTOR adresira kvalitetu života i položaj mladih na otocima s naglaskom na potrebu poboljšanja njihovog pristupa kulturi korištenjem digitalnih mogućnosti, platformi i alata za aktivno i suradničko sudjelovanje u stvaranju kulturnih sadržaja. Sinkronim aktivnostima virtualne komunikacije i interakcije te uz podršku popratnih asinkronih aktivnosti sudionici razvijaju vještine transmedijskog digitalno posredovanog storytellinga te su-kreiranja kreativnih aplikacija i sadržaja kulturne baštine s ciljem prepoznavanja prilika za uključivanje u socio-kulturni razvoj otoka i ostanak mladih na njima</t>
  </si>
  <si>
    <t>UP.02.1.1.15.0005</t>
  </si>
  <si>
    <t>Čitanjem do uključivog društva</t>
  </si>
  <si>
    <t>Čitanjem do uspjeha</t>
  </si>
  <si>
    <t>Cilj projekta je povećanje socijalne uključenosti osoba mlađih od 25 godina sudjelovanjem u kulturnim aktivnostima čitanja književne literature koji će im omogućiti brži i jednostavniji pristup knjigama putem radionica uživo i/ili online, a što će u konačnici imati pozitivan učinak na njihovo fizičko i mentalno zdravlje. Cilja se i na povećanje njihove čitalačke pismenosti, stjecanje vještine brzog čitanja s razumijevanjem, podizanje njihove jezične i opće spoznajne sposobnosti. Nove vještine i saznanja rezultirat će sklonošću cjeloživotnom učenju i sudjelovanju u ukupnom društvenom razvoju.</t>
  </si>
  <si>
    <t>UP.02.1.1.15.0019</t>
  </si>
  <si>
    <t>NEED2READ</t>
  </si>
  <si>
    <t>Ciljana skupina projekta NEED2READ su nezaposleni, uključujući dugotrajno nezaposlene. NEED2READ će radionicom “MOĆ ČITANJA - ČITAJ I BUDI MOĆAN” navedenoj ciljanoj skupini ponuditi niz online interaktivnih sadržaja usmjerenih na poticanje čitanja, posebice onih djela koja će im pomoći u pronalasku posla, poboljšanju i učenju novih vještina. Pomoću stečenih vještina postat će konkurentniji na tržištu rada, a pročitane knjige će im služiti kao inspiracija i poticaj za okretanjem nove stranice u životu kako na profesionalnoj, tako i na osobnoj razini.</t>
  </si>
  <si>
    <t>UP.02.1.1.15.0020</t>
  </si>
  <si>
    <t>Čitka igra</t>
  </si>
  <si>
    <t>Projekt "Čitka igra" donosi online interaktivnu igru književnog i jezičnog sadržaja i radionice koji će pomoći u razvitku interesa za čitanje kod populacije mlađe od 25 te ojačati literalna znanja i vještine kod već spomenute ciljne skupine. Uz te aktivnosti provest će se i javna kampanja koja će doprinijeti osvještavanju važnosti čitalačkih aktivnosti u klasičnoj papirnatoj formi, ali i naglasiti sinergiju novih tehnologija te lakše popularizirati čitanje kod djece i mladih.</t>
  </si>
  <si>
    <t>UP.02.1.1.15.0021</t>
  </si>
  <si>
    <t>Umjetnost čitanja</t>
  </si>
  <si>
    <t>Udruga Arteco Pavletić u partnerstvu s Udrugom gluhih i nagluhih Nova Gradiška kroz projekt "Umjetnost čitanja" želi kroz različite oblike neformalnog učenja osnažiti djecu i mlade, osobe s invaliditetom te osobe starije od 55 godina u ruralnom području Brodsko-posavske i Požeško-slavonske županije za čitanje te jačanje čitalačkih kompetencija u cilju prevencije njihove socijalne isključenosti.</t>
  </si>
  <si>
    <t>UP.02.1.1.15.0024</t>
  </si>
  <si>
    <t>Pričam ti priču</t>
  </si>
  <si>
    <t>Hrvatska mreža za ruralni razvoj</t>
  </si>
  <si>
    <t>Projektom se želi ciljanu skupinu potaknuti na čitanje i razvijanje čitalačkih kompetencija, žele se unaprijediti socijalne, emocionalne i kreativne vještine. Isto tako želi se potaknuti njihova mašta i kreativnost, te im pokazati da čitanje knjiga može biti zanimljivo.</t>
  </si>
  <si>
    <t>UP.02.1.1.15.0026</t>
  </si>
  <si>
    <t>Čitanjem u život</t>
  </si>
  <si>
    <t>Gradska knjižnica Biograd na Moru</t>
  </si>
  <si>
    <t>Projektom “Čitanjem u život” kroz 12 mjeseci, GK Biograd i GDCK Biograd na Moru će unaprijediti kvalitetu života osoba ciljnim skupinama (mlađi od 25, osobama starijim od 54 godine) kroz razvoj čitalačke kompetentnosti, osigurati temelje za cjeloživotno učenje, a sve u cilju povećavanja socijalne uključenosti ranjivih skupina. Projektom će se povećati aktivna društvena participacija, ostvariti međugeneracijska suradnja, uz poštivanje individualnih i specifičnih potreba ciljnih skupina (mlađi od 25, osobama starijim od 54 godine).</t>
  </si>
  <si>
    <t>UP.02.1.1.15.0028</t>
  </si>
  <si>
    <t>Moje pravo na pokret, govor i čitanje - razvoj pred čitalačkih i čitalačkih sposobnosti kod djece i mladih s teškoćama u razvoju</t>
  </si>
  <si>
    <t>Centar za edukaciju i savjetovanje Sunce</t>
  </si>
  <si>
    <t>Razviti jedinstven program u Hrvatskoj koji će poticati pred-čitalačke i čitalačke sposobnosti kod djece i mladih s teškoćama u razvoju i jezičnim teškoćama kroz niz radionica koje koriste pokret, logopedske metode, kineziterapiju, Floor Time, Body tehniku i dr. Mladi s invaliditetom će imati priliku sudjelovati u Klubu čitača s ciljem da unaprijede svoje socijalne, kognitivne, emocionalne i kreativne vještine. Te podizanje razvoja svijesti kod građana i obitelji s članovima s invaliditetom o važnosti čitanja za osobni razvoj i društvenu integraciju.</t>
  </si>
  <si>
    <t>UP.02.1.1.15.0039</t>
  </si>
  <si>
    <t>Šake pune oblaka: participativne radionice čitanja u učeničkim domovima</t>
  </si>
  <si>
    <t>Čitalačka pismenosti mladih u Hrvatskoj, osobito srednjoškolaca, na zabrinjavajućoj je razini. Pritom mladi iz podrazvijenih područja te oni koji pohađaju strukovne i specijalističke škole imaju znatno lošije uvjete za razvijanje čitalačkih kompetencija, koje su jedan od temelja njihovog ravnopravnog sudjelovanja u društvu, od svojih vršnjaka u gimnazijama i većim gradovima. Stoga kroz ovaj projekt provodimo participativne interdisciplinarne radionice čitanja suvremene književnosti u učeničkim domovima te javnu kampanju podizanja svijesti o važnosti razvoja čitalačkih navika svih mladih u RH.</t>
  </si>
  <si>
    <t>UP.02.1.1.15.0041</t>
  </si>
  <si>
    <t>Č.I.Z. - čitanje i zabava</t>
  </si>
  <si>
    <t>Aktivnim sudjelovanjem na aktivnostima sudionici će pasivnim putem razvijati i povećavati naviku čitanja te sudjelovanjem u organizaciji javnih događanja provoditi javnu kampanju o važnosti čitanja.</t>
  </si>
  <si>
    <t>UP.02.1.1.15.0046</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</si>
  <si>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</si>
  <si>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</si>
  <si>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</si>
  <si>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</si>
  <si>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</si>
  <si>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</si>
  <si>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</si>
  <si>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</si>
  <si>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</si>
  <si>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</si>
  <si>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</si>
  <si>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UP.02.1.1.15.0054</t>
  </si>
  <si>
    <t>Čitati je lako, pokazat ću vam kako!</t>
  </si>
  <si>
    <t>Projekt Čitati je lako, pokazat ću vam kako zamišljen je kao niz kreativnih radionica za djecu i mlade do 25 godina u Runoviću, Prološcu i Imotskom koje će omogućiti razvijanje čitalačkih sposobnosti kod mladih te paralelno provođenje online kampanje podizanja svijesti o važnosti čitanja. Na taj način minorizirat će se mogućnost socijalne izoliranosti ciljane skupine razvijajući njihove kreativne vještine kroz čitalačke sposobnosti.</t>
  </si>
  <si>
    <t>UP.02.1.1.15.0062</t>
  </si>
  <si>
    <t>Halu Book – programi poticanja čitanja na području općine Viškovo</t>
  </si>
  <si>
    <t>Javna ustanova Narodna knjižnica i čitaonica Halubajska zora</t>
  </si>
  <si>
    <t>Projekt „Halu Book“ – programi poticanja čitanja na području općine Viškovo kroz zanimljive čitalačke programe želi povećati socijalnu uključenost ciljanih skupina (djecu i mlade, starije od 54 god., nezaposlene, OSI) i time utjecati na povećanje njihove čitalačke pismenosti, ali i na aktivnije sudjelovanje u društvu. Projekt predviđa i podizanje razine svijesti o važnosti kulture čitanja i pismenosti kroz provedbu medijske kampanje.</t>
  </si>
  <si>
    <t>UP.02.1.1.15.0068</t>
  </si>
  <si>
    <t>Čitam.</t>
  </si>
  <si>
    <t>Gradska knjižnica Požega</t>
  </si>
  <si>
    <t>Projektom "Čitam." povećat će se dostupnost materijala i aktivnosti kojima se potiče čitanje i razvijaju čitalačke kompetencije, te podići svijest o važnosti kulture čitanja djece i mladih do 25 godina, osoba starijih od 54 godine, te osoba s invaliditetom, kroz provedbu participativnih edukacija, putem online platforme, organizaciju tribine i Festivala dobre preporuke. Provedbom projekta će se povećati socijalna uključenost pripadnika ciljanih skupina i pojačati suradnja svih dionika kulturnog života zajednice.</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</si>
  <si>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</si>
  <si>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</si>
  <si>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</si>
  <si>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</si>
  <si>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</si>
  <si>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</si>
  <si>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</si>
  <si>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</si>
  <si>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</si>
  <si>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</si>
  <si>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</si>
  <si>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</si>
  <si>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</si>
  <si>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</si>
  <si>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</si>
  <si>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</si>
  <si>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</si>
  <si>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</si>
  <si>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</si>
  <si>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</si>
  <si>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</si>
  <si>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</si>
  <si>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</si>
  <si>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</si>
  <si>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</si>
  <si>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</si>
  <si>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</si>
  <si>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</si>
  <si>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</si>
  <si>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</si>
  <si>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</si>
  <si>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UP.02.1.1.16.0001</t>
  </si>
  <si>
    <t>Osnaži se i pomozi</t>
  </si>
  <si>
    <t>Kroz ovaj projekt omogućit će se zapošljavanje 15 žena koje su u nepovoljnom položaju na tržištu rada, a iste će pružati pomoć i podršku za 90 osoba starije životne dobi i nemoćnim osobama kako bi se potaknula njihova socijalna uključenost i povećala razina kvalitete života. Kroz zapošljavanje žena poboljšati će se socijalna slika u lokalnoj zajednici, smanjiti siromaštvo i omogućiti ostanak žena na tržištu rada.</t>
  </si>
  <si>
    <t>UP.02.1.1.16.0002</t>
  </si>
  <si>
    <t>OAZA - Osnažene, Aktivne, Zaposlene, Ambiciozne II</t>
  </si>
  <si>
    <t>Projekt će se provoditi na području LAG-a Slavonska Ravnica (11 JLS), kroz zapošljavanje 30 žena pripadnica ciljane skupine koje će obuhvatiti ukupno 180 krajnjih korisnika kroz 6 mjeseci. Cilj projekta je kroz zapošljavanje povećati konkurentnost 30 žena pripadnica ciljane skupine na tržištu rada te doprinijeti povećanju socijalne uključenosti i kvalitete života starijih osoba i osoba u nepovoljnom položaju na području LAG-a Slavonska Ravnica.</t>
  </si>
  <si>
    <t>UP.02.1.1.16.0003</t>
  </si>
  <si>
    <t>Zaželi - tvoja pomoć je potrebna drugima</t>
  </si>
  <si>
    <t>Krajnji cilj projekta je veća razina socijalne uključivosti i poboljšanje kvalitete života krajnjih korisnika, uključenost sudionika u zajednici, povećanje socijalne osjetljivosti starijeg i nemoćnog stanovništva. Također, razvit će se odnos i dugoročni kontakt između krajnjih korisnika i ciljane skupine žena. CS žena će nakon projekta moći konkurirati na tržištu rada, izdvojiti se iz nezapošljivih, odnosno ranjivih skupina.</t>
  </si>
  <si>
    <t>UP.02.1.1.16.0004</t>
  </si>
  <si>
    <t>Zaželi - pomoći ćemo</t>
  </si>
  <si>
    <t>Provedba projekta Zaželi faza III omogućava zapošljavanje 10 žena u nepovoljnom položaju na području Grada Mursko Središće i općina Mala Subotica i Selnica, koje će skrbiti za minimalno 60 korisnika mjesečno.</t>
  </si>
  <si>
    <t>UP.02.1.1.16.0005</t>
  </si>
  <si>
    <t>Zaželim i ostvarim III</t>
  </si>
  <si>
    <t>UP.02.1.1.16.0006</t>
  </si>
  <si>
    <t>Zaželi - Program zapošljavanja žena Općine Kravarsko - faza III</t>
  </si>
  <si>
    <t>Program "ZAŽELI - PROGRAM ZAPOŠLJAVANJA ŽENA OPĆINE KRAVARSKO - faza III" provodi Općina Kravarsko u partnerstvu sa Centrom za socijalnu skrb Velika Gorica i Hrvatskim zavodom za zapošljavanje, Područnom službom Zagreb. Tijekom 8 mjeseci provedbe projekta zaposlit će se na 6 mjeseci 20 teže zapošljivih žena i žena sa nižom i srednjom razinom obrazovanja, koje će povećati socijalnu uključenost i razinu kvalitete života 120 krajnja korisnika na području Općine Kravarsko i šire okolice.</t>
  </si>
  <si>
    <t>UP.02.1.1.16.0008</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</si>
  <si>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6 mjeseca 12 žena iz ciljane skupine, koje će skrbiti o 72 krajnja korisnika.</t>
  </si>
  <si>
    <t>UP.02.1.1.16.0009</t>
  </si>
  <si>
    <t>Zaželi III - Grad Ogulin</t>
  </si>
  <si>
    <t>U Gradu Ogulinu provedbom projekta Zaželi III - Grad Ogulin povećat će socijalnu uključenost i osnažiti radni potencijal zapošljavanjem 30 žena najranjivijih skupina te unaprijediti kvalitetu života 180 krajnjih korisnika pomoći i potpore.</t>
  </si>
  <si>
    <t>UP.02.1.1.16.0010</t>
  </si>
  <si>
    <t>ZAposlene ŽEne NedeLIšća (za) SREĆU</t>
  </si>
  <si>
    <t>Projektom ZAposlene ŽEne NedeLIšća (za) SREĆU bit će zaposleno 16 teže zapošljivih žena u općini Nedelišće koje će brinuti o 96 starijih i nemoćnih osoba s područja općine Nedelišće. Projektom će se ublažiti posljedice nezaposlenosti teže zapošljivih žena te njihov rizik od siromaštva. Povećat će se njihova konkurentost na tržištu rada i poticati socijalno uključivanje. Posredno će se projektom pridonijeti povećanju kvalitete života uključenih žena, krajnjih korisnika i njihovih obitelji u teško dostupnim i slabije naseljenim mjestima.</t>
  </si>
  <si>
    <t>UP.02.1.1.16.0011</t>
  </si>
  <si>
    <t>Solidarnost na djelu 3</t>
  </si>
  <si>
    <t>Projektom "Solidarnost na djelu 3" bit će zaposleno 25 žena pripadnica ranjivih skupina u općini Donji Kukuruzari. Unaprijedit će se kvaliteta života za 150 krajnjih korisnika na području općine Donji Kukuruzari kojima će bit pružena pomoć u svakodnevnom životu kroz 6 mjeseci. Projekt će trajati 8 mjeseci i provodit će ga Općina Donji Kukuruzari u partnerstvu s HZZ-om ispostavom Sisak te Centrom za socijalnu skrb Hrvatska Kostajnica.</t>
  </si>
  <si>
    <t>UP.02.1.1.16.0012</t>
  </si>
  <si>
    <t>ZAŽELI u Caritasu Sisačke biskupije – faza III</t>
  </si>
  <si>
    <t>Tijekom provedbe projekta na razdoblje od 6 mjeseci zaposliti će se 20 žena, pripadnica ciljane skupine, koje će povećati kvalitetu života i socijalno uključiti minimalno 120 krajnjih korisnika.</t>
  </si>
  <si>
    <t>UP.02.1.1.16.0013</t>
  </si>
  <si>
    <t>Projekt vratimo osmijeh starijim osobama</t>
  </si>
  <si>
    <t>Udruga RASTEMO ZAJEDNO</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</si>
  <si>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</si>
  <si>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UP.02.1.1.16.0015</t>
  </si>
  <si>
    <t>Pomoć ženama, žene pomažu 3</t>
  </si>
  <si>
    <t>Projektom će se omogućiti zapošljavanje 14 teže zapošljivih žena s nižom i srednjom razinom obrazovanja na poslovima podrške starijim i/ili nemoćnim osobama na području Karlovačke županije čime će se ublažiti posljedice njihove nezaposlenosti i rizika od siromaštva te ujedno povećati socijalnu uključenost i kvaliteta života krajnjih korisnika.</t>
  </si>
  <si>
    <t>UP.02.1.1.16.0016</t>
  </si>
  <si>
    <t>Nisi sam - faza 3</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</si>
  <si>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3 JLS-a.</t>
  </si>
  <si>
    <t>UP.02.1.1.16.0017</t>
  </si>
  <si>
    <t>Zaželi novu priliku</t>
  </si>
  <si>
    <t>Održivost ovog projekta zajamčena je činjenicom da je pružanje socijalne usluge pomoći u kući jedna od glavnih djelatnosti Udruge Sv. Martin Pisarovina (dalje: Udruga) te je ovaj natječaj samo jedan u nizu natječaja putem kojih Udruga želi osigurati financirati aktivnosti zapošljavanja žena pripadnica ciljanih skupina s ciljem skrbi o krajnjim korisnicima. Do otvaranja ovog trajnog poziva, Udruga je kontinuirano provodila i nastavlja provoditi program "Pomoć u kući" i projekt "Slatki utorak u Pisarovini", a uspješno je provela i projekt "Zaželi novu priliku u Pokuplju" u sklopu poziva "Zaželi - program zapošljavanja žena". Po završetku ovog projekta, Udruga će nastaviti tražiti sredstva za provođenje programa od Zagrebačke županije, resornog ministarstva te prijavama na ESF natječaje i natječaje koje raspisuje Općina Pisarovina, a posebnu važnost pridati će traženju sredstava putem očekivanog i najavljivanog poziva "Zaželi IV). Zaposlenici Udruge već posjeduju znanja i vještine za pisanje i provedbu projekata iz navedenih izvora, a nakon provedbe ovog projekta svoja će znanja i iskustva usmjeriti prema tada otvorenim izvorima financiranja kako bi nakon ovog projekta nastavili s provođenjem aktivnosti zapošljavanja žena koje će pružati pomoć krajnjim korisnicima. S ciljem jačanja kapaciteta Udruge i lokalne zajednice na području pisanja i provedbe EU projekata tijekom i nakon provedbe projekta, dodatno će se osnažiti kapaciteti mladih osoba iz lokalne zajednice. zajednice. zajedni</t>
  </si>
  <si>
    <t>UP.02.1.1.16.0018</t>
  </si>
  <si>
    <t>Zaželi danas za sretnije i bolje sutra-faza III</t>
  </si>
  <si>
    <t>Projektom će se zaposliti 18 žena kojima je otežan pristup tržištu rada, koje će pružati uslugu potpore i podrške za 130 osoba u nepovoljnom</t>
  </si>
  <si>
    <t>UP.02.1.1.16.0019</t>
  </si>
  <si>
    <t>Zaželi - ostvari II</t>
  </si>
  <si>
    <t>UOIKZŽ projektom ZAŽELI-OSTVARI II smanjuje broj nezaposlenih žena i unaprjeđuje radni potencijal teže zapošljivih žena i žena s nižom</t>
  </si>
  <si>
    <t>UP.02.1.1.16.0020</t>
  </si>
  <si>
    <t>Zaželi za Zagorje</t>
  </si>
  <si>
    <t>Hrvatski Crveni križ, Društvo Crvenog križa Krapinsko-zagorske županije</t>
  </si>
  <si>
    <t>Projekt „Zaželi za Zagorje“ će omogućiti zapošljavanje 30 nezaposlenih žena na period od 6 mjeseci u svrhu pružanja pomoći i podrške 180</t>
  </si>
  <si>
    <t>UP.02.1.1.16.0021</t>
  </si>
  <si>
    <t>Žene za Zagorje 3</t>
  </si>
  <si>
    <t>Projekt će omogućiti zapošljavanje 30 nezaposlenih žena na period od 6 mjeseci u svrhu pružanja pomoći i podrške 180 starijih i/ili nemoćniih osoba na području 4 jedinice lokalne samouprave, odnosno područjima djelovanja GDCK Krapina. Pružanjem pomoći krajnjim korisnicima u svakodnevnom životu će se spriječiti prerana institucionalizacija te poboljšati kvaliteta njihovih života.</t>
  </si>
  <si>
    <t>UP.02.1.1.16.0022</t>
  </si>
  <si>
    <t xml:space="preserve"> Udruga "Kaj"-Petrovsko</t>
  </si>
  <si>
    <t>Projektom „ZAŽELI za Petrovsko“ omogućit će se pristup zapošljavanju i tržištu rada 10 žena pripadnica ranjivih skupina s područja Općine.</t>
  </si>
  <si>
    <t>UP.02.1.1.16.0023</t>
  </si>
  <si>
    <t>Želim - pomoć dijelim III</t>
  </si>
  <si>
    <t>Omogućiti pristup zapošljavanju i tržištu rada ženama pripadnicima ranjivih skupina u slabije razvijenim područjima i područjima s većom nezaposlenosti</t>
  </si>
  <si>
    <t>UP.02.1.1.16.0024</t>
  </si>
  <si>
    <t>Nastavak programa socijalnog uključivanja</t>
  </si>
  <si>
    <t>Udruga Razvojni projekti - Acta non verba</t>
  </si>
  <si>
    <t>Projektom " Nastavak program socijalnog uključivanja", zaposli će se 30 prethodno nezaposlenih žena s najviše završenim srednjoškolskim obrazovanjem i naglaskom na pripadnice ranjivih skupina, a iste će pružati pomoć i potporu za najmanje 180 krajnjih korisnika odnosno starijih osoba i/ili osoba u nepovoljnom položaju. Provedbom se doprinosi Općem i specifičnom cilju Poziva, kao i Prioritetnoj osi 2 OPULJP.</t>
  </si>
  <si>
    <t>UP.02.1.1.16.0025</t>
  </si>
  <si>
    <t>Mi nismo sami</t>
  </si>
  <si>
    <t>Projekt Mi nismo sami je usmjeren na osnaživanje i unapređenje radnih potencijala teško zapošljivih žena i omogućava im pristupa tržištu rada i pružanje podrške osobama u nepovoljnom položaju. Opći cilj je zaposliti teško zapošljive žene u lokalnoj zajednici kroz pružanje pomoći i podrške potrebitima. USMŽ će zaposliti 10 žena na period od 6 mjeseci, koje će pružati pomoć i podršku za 60 korisnika; slijepim i slabovidnim osobama, osobama starije životne dobi te nemoćnim osobama. Partneri na projektu su područni ured HZZ-a Čakovec i CZSS Čakovec koji će značajno doprinijeti provedbi projekta.</t>
  </si>
  <si>
    <t>UP.02.1.1.16.0026</t>
  </si>
  <si>
    <t>ZAŽELI za Općinu Jesenje</t>
  </si>
  <si>
    <t>Općina Jesenje</t>
  </si>
  <si>
    <t>Projektom „ZAŽELI za Općinu Jesenje“ omogućit će se pristup zapošljavanju i tržištu rada 10 žena pripadnica ranjivih skupina s područja Općine</t>
  </si>
  <si>
    <t>UP.02.1.1.16.0027</t>
  </si>
  <si>
    <t>Pomažem drugima - pomažem sebi III</t>
  </si>
  <si>
    <t>Hrvatski Crveni Križ, Gradsko društvo Crvenog križa Karlovac</t>
  </si>
  <si>
    <t>Projektom "Pomažem drugima - pomažem sebi III" zaposliti će se 30 žena pripadnica teže zapošljivih/ranjivih skupina s područja grada Karlovca,općina Draganić, Lasinja i Vojnić. Na taj način unaprijediti će se njihov radni potencijal i ublažiti posljedice njihove nezaposlenosti i rizika od siromaštva, a istodobno će se povećati razina kvalitete života za najmanje 180 krajnjih korisnika. Predviđeno trajanje provedbe projekta je najviše 8 mjeseci računajući od dana sklapanja Ugovora o dodjeli bespovratnih sredstava, dok će žene biti zaposlene najduže na razdoblje od 6 mjeseci.</t>
  </si>
  <si>
    <t>UP.02.1.1.16.0028</t>
  </si>
  <si>
    <t>Evo me 3!</t>
  </si>
  <si>
    <t>Projekt ima za cilj omogućiti pristup zapošljavanju i tržištu rada ženama pripadnicama ranjivih skupina s naglaskom na slabije razvijena područja ipodručja s većom nezaposlenosti. Kroz projekt ćemo zaposliti 9 žena na poslovima potpore i podrške koje će pružati na području 7 općina: Kotoriba, Donja Dubrava, Donji Vidovec, Sveta Marija, Pribislavec, Goričan i Belica. Kroz njihov rad potaknuti će se socijalna uključenost i povećati razina kvalitete života starijih i nemoćnih osoba. Minimalni broj krajnjih korisnika biti će 54.</t>
  </si>
  <si>
    <t>UP.02.1.1.16.0029</t>
  </si>
  <si>
    <t>Zaželi i zaposli se u Udruzi - III faza</t>
  </si>
  <si>
    <t>Projektom "Zaželi i zaposli se u Udruzi - III faza" zaposlit će 9 žena s otežanim pristupom tržištu rada koje će pružati potporu i podršku za min. 54 krajnja korisnika u nepovoljnom položaju na području Općine Rugvica u Zagrebačkoj županiji. Zaposlene žene će u sklopu projekta steći praktično iskustvo u radu s ljudima kojima je potrebno socijalno uključivanje u zajednici što će im omogućiti da nakon završetka projekta s unaprijeđenim ještinama konkuriraju na tržištu rada. Vrijednost projekta je 441.664,00 kn, a traje 8 mj.</t>
  </si>
  <si>
    <t>UP.02.1.1.16.0030</t>
  </si>
  <si>
    <t>Navek z vami</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</si>
  <si>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(15) i socijalno uključivanje starijih i nemoćnih osoba (90) u Međimurskoj županiji.</t>
  </si>
  <si>
    <t>UP.02.1.1.16.0031</t>
  </si>
  <si>
    <t>Zaželi i zaposli se - III faza</t>
  </si>
  <si>
    <t>Projektom "Zaželi i zaposli se – III. faza" zaposlit će se 10 žena s otežanim pristupom tržištu rada koje će pružati potporu i podršku za minimalno 60 krajnja korisnika u nepovoljnom položaju na području Općine Rugvica i Općine Dubrava u Zagrebačkoj županiji. Zaposlene žene će u sklopu projekta steći praktično iskustvo u radu s ljudima kojima je potrebno socijalno uključivanje u zajednici što će im omogučiti da nakon završetka projekta s unaprijeđenim vještinama konkuriraju na tržištu rada. Vrijednost projekta je 489.664.00 kn, a traje 8 mj.</t>
  </si>
  <si>
    <t>UP.02.1.1.16.0032</t>
  </si>
  <si>
    <t>Mi smo s vama</t>
  </si>
  <si>
    <t>Projektom "Mi smo s vama" riješit će se problem nezaposlenosti žena nižeg i srednjeg obrazovnog statusa i ujedno povećati stupanj brige i skrbi za stare i nemoćne. Kroz projekt će se zaposliti 25 žena, pripadnica ranjivih skupina, koje će skrbiti o najmanje 150 korisnika, osoba starije životne dobi i/ili nemoćnih korisnika. Korisnicima će se olakšati obavljanje njihovih svakodnevnih poslova, a time poboljšati i kvaliteta njihova života općenito.</t>
  </si>
  <si>
    <t>UP.02.1.1.16.0033</t>
  </si>
  <si>
    <t>ZAŽELI – nova prilika za žene u ruralnom području 2.0</t>
  </si>
  <si>
    <t>Krapinsko-zagorska, Zagrebačka</t>
  </si>
  <si>
    <t>Udruga mladih Feniks provest će projekt ¨Zaželi-nova prilika za žene u ruralnom području 2.0¨ u trajanju 8 mjeseci u partnerstvu s Centrima za socijalnu skrb Sveti Ivan Zelina i Donja Stubica te Hrvatskim zavodom za zapošljavanje područni ured Krapina kao obaveznim partnerima te Gradom Oroslavljem i Općinom Bedenica. Tijekom 6 mjeseci provedbe projekta zaposliti će se 20 žena, pripadnica ranjivih skupina, na području 6 JLS-ova, koje će povećati kvalitetu života minimalno 120 krajnjih korisnika.</t>
  </si>
  <si>
    <t>UP.02.1.1.16.0034</t>
  </si>
  <si>
    <t>Oživi žene u zajednici - faza III</t>
  </si>
  <si>
    <t>Projektom „Oživi žene u zajednici – faza III“ omogućit će se pristup zapošljavanju i tržištu rada 10 žena pripadnica ranjivih skupina s područja Grada Slunja i Općine Cetingrad odnosno s područja Karlovačke županije te će se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</si>
  <si>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UP.02.1.1.16.0035</t>
  </si>
  <si>
    <t>Pomažemo sebi-pomažemo drugima III</t>
  </si>
  <si>
    <t>Hrvatski Crveni križ, Gradsko društvo Crvenog Križa Ludbreg</t>
  </si>
  <si>
    <t>Projektom Pomažemo sebi-pomažemo drugima III pozitivno će se utjecati na lokalnu zajednicu na način da će se dodatno zaposliti 20 nezaposlenih i teško zapošljivih žena, pripadnica ranjivih skupina i podići kvaliteta života 120 osoba starije životne dobi kroz organizirani sustav pomoći i podrške koji će uključiti cijelu regiju Ludbreg i lokala ruralna teško dostupna područja.</t>
  </si>
  <si>
    <t>UP.02.1.1.16.0036</t>
  </si>
  <si>
    <t>Snažno zaželi - III</t>
  </si>
  <si>
    <t xml:space="preserve">Provedbom projekta će se omogućiti zapošljavanje 10 žena u nepovoljnom položaju iz evidencije nezaposlenih, što ujedno podrazumijeva i borbu protiv siromaštva i smanjenje nezaposlenosti. Pružanjem pomoći min. 60 krajnjih korisnika potiče se prevencija prerane institucionalizacije i time poboljšava kvaliteta života krajnjih korisnika, osoba starije životne dobi i nemoćnih osoba pružajući im podršku u svakodnevnom životu. </t>
  </si>
  <si>
    <t>UP.02.1.1.16.0037</t>
  </si>
  <si>
    <t>Projektom "ZAŽELI za Općinu Vojnić" omogućiti će se pristup zapošljavanju i tržištu rada za 23 žene pripadnice ranjivih skupina s područja Općine Vojnić i Karlovačke županije te će se osnažiti i unaprijediti njihov radni potencijal i ublažiti posljedice njihove nezaposlenosti i rizika od siromaštva. Ujedno će se potaknuti socijalnu uključenost i povećati razinu kvalitete života 138 krajnjih korisnika, odnosno osoba starije životne dobi i osoba u nepovoljnom položaju koji će biti korisnici usluga pomoći.</t>
  </si>
  <si>
    <t>UP.02.1.1.16.0038</t>
  </si>
  <si>
    <t>ZAŽELI za Općinu Rakovica</t>
  </si>
  <si>
    <t>Općina Rakovica</t>
  </si>
  <si>
    <t>Projektom „ZAŽELI za Općinu Rakovica“ omogućit će se pristup zapošljavanju i tržištu rada 12 žena pripadnica ranjivih skupina s područja Općine Rakovica odnosno s područja Karlovačke županije te će se na taj način osnažiti i unaprijediti njihov radni potencijal i ublažiti posljedice njihove nezaposlenosti i rizika od siromaštva. Ujedno će se potaknuti socijalnu uključenost i povećati razinu kvalitete života 72 krajnjih korisnika, odnosno osoba starije životne dobi i osoba u nepovoljnom položaju koji će biti korisnici usluga pomoći.</t>
  </si>
  <si>
    <t>UP.02.1.1.16.0039</t>
  </si>
  <si>
    <t>Zapošljavanjem žena do boljitka u lokalnoj zajednici 2</t>
  </si>
  <si>
    <t>"Zapošljavanjem žena do boljitka u lokalnoj zajednici 2" - projekt je koji doprinosi Općem i Specifičnom cilju Poziva jer je usmjeren na zapošljavanje 10 prethodno nezaposlene pripadnice ranjivih skupina koje će pružati uslugupomoći u kući i podrške za minimalno 60 krajnjih korisnika koji su starije osobe ili osobe u nepovoljnom položaju. Kroz navedeno se doprinosi poboljšanju kvalitete života svih sudionika projekta koji spadaju u najranjivije i najugroženije skupine.</t>
  </si>
  <si>
    <t>UP.02.1.1.16.0040</t>
  </si>
  <si>
    <t>Ovaj poziv ima za cilj uključivanje žena u nepovoljnom položaju na tržište rada, što ujedno podrazumijeva borbu protiv siromaštva i smanjenje nezaposlenosti te prevenciju prerane institucionalizacije i poboljšavanje kvalitete života krajnjih korisnika operacije, osoba u starijoj životnoj dobi i/ili nemoćnih osoba pružajući im podršku u svakodnevnom životu, posebice koji žive u slabije razvijenim područjima i područjima s većom nezaposlenosti, kao što je slučaj u Sisačko-moslavačkoj županiji,</t>
  </si>
  <si>
    <t>UP.02.1.1.16.0041</t>
  </si>
  <si>
    <t>Kad se naše ruke slože 2</t>
  </si>
  <si>
    <t>Projektom "Kad se naše ruke slože 2" pridonosimo pristupanju tržišta rada i zapošljavanju 30 nezaposlenih žena pripadnica ranjivih skupina te poboljšanju kvalitete života starijih i osoba u nepovoljnom položaju na području LAG-a Una (općine Dvor, Hrvatska Dubica, Majur, Sunja i grad Hrvatska Kostajnica). Rješavamo probleme manjka prilika za zapošljavanje žena te nedostatak njihovih kompetencija, motivacije i radnih kapaciteta uslijed dugotrajne nezaposlenosti kroz brigu o starijim i nemoćnim i osobama u nepovoljnom položaju, potičući njihovu socijalnu uključenost i povećanje kvalitete života.</t>
  </si>
  <si>
    <t>UP.02.1.1.16.0042</t>
  </si>
  <si>
    <t>Zaželi i one su tu</t>
  </si>
  <si>
    <t>Projektom rješavamo problem socijalne isključenosti nezaposlenih žena i starih i nemoćnih kroz povezivanje pružatelja usluga i potrebitih. Opći cilj projekta "Zaželi i one su tu" je pridonijeti pristupanju zapošljavanja i tržištu rada ženama pripadnicama ranjivih skupina s naglaskom na slabije razvijena područja i područja s većom nezaposlenosti. Specifični ciljevi su 1. Osnaživanje, unapređenje radnog potencijala teže zapošljivih žena, žena s nižom i srednjom razinom obrazovanja, 2. Socijalno uključivanje i povećanje razine kvalitete života starijih osoba i osoba u nepovoljnom položaju.</t>
  </si>
  <si>
    <t>UP.02.1.1.16.0043</t>
  </si>
  <si>
    <t>Zaželi u Sunji</t>
  </si>
  <si>
    <t>Općina Sunja</t>
  </si>
  <si>
    <t>Projektom "Zaželi u Sunji" omogućavamo zapošljavanje 15 teže zapošljivih žena, žena s nižom razinom obrazovanja na poslovima pomoći i podrške starijim osobama i osobama u nepovoljnijem položaju ( 90 korisnika ) na cijelom području Općine Sunja ( 40 naselja) . Ovim projektom rješavamo dugotrajnu nezaposlenost žena kroz brigu za druge - stare i nemoćne osobe, potičući njihovu kvalitetu života, socijalnu uključenost, smanjenje depresije i usamljenosti.</t>
  </si>
  <si>
    <t>UP.02.1.1.16.0044</t>
  </si>
  <si>
    <t>Uvijek pri ruci - Faza III</t>
  </si>
  <si>
    <t>Projektom „Uvijek pri ruci - faza III“ u trajanju od 8 mjeseci ostvariti će se zapošljavanje 9 žena pripadnica ciljane skupine na period od 6 mjeseci.</t>
  </si>
  <si>
    <t>UP.02.1.1.16.0045</t>
  </si>
  <si>
    <t>Sretni zajedno</t>
  </si>
  <si>
    <t>Projektna svrha je izravno doprinijeti borbi protiv siromaštva, prevenciji prerane institucionalizacije te poboljšanju kvalitete života krajnjih korisnika operacije putem zapošljavanja 10 nezaposlenih žena s najviše završenom srednjom stručnom spremom.</t>
  </si>
  <si>
    <t>UP.02.1.1.16.0046</t>
  </si>
  <si>
    <t>Nove mogućnosti 3!</t>
  </si>
  <si>
    <t>Problemi na području Grada Vodica su nezaposlenost žena, odumiranje i starenje stanovništva, posebice u zaobalju te neizvjesnost sezonskog zapošljavanja uslijed pandemije koronavirusa. Svrha projekta je povećana zapošljivost CS (25 žena) s najviše srednjoškolskim obrazovanjem čime se pruža mogućnost produljenja radne aktivnosti na tržištu rada i jačanje izvaninstitucionalnog sustava pružanja pomoći starijim osobama i osobama u nepovoljnom položaju (150). Ciljna skupina su nezaposlene žene s naglaskom na žene starije od 50 godina, ali i ostale u nepovoljnom položaju.</t>
  </si>
  <si>
    <t>UP.02.1.1.16.0048</t>
  </si>
  <si>
    <t>Zaželi Regoč - faza III</t>
  </si>
  <si>
    <t>Projekt omogućuje pristup tržištu rada za 15 žena koje su pripadnice ranjivih skupina s područja grada Slavonskog Broda, općine Garčin te šireg područja Brodsko-posavske županije. Žene će pružiti uslugu podrške i potpore za minimalno 90 krajnjih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</si>
  <si>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UP.02.1.1.16.0049</t>
  </si>
  <si>
    <t>Zaželi za Vrpolje III</t>
  </si>
  <si>
    <t>Projektom Zaželi za Vrpolje III, koji se provodi na području Općine Vrpolje, zaposlit će se i osnažiti 15 žena pripadnica ciljane skupine te će biti pružena potpora i podrška za 90 krajnjih korisnika. Cilj projekta: Kroz zapošljavanje unaprijediti radni potencijal 15 žena iz ciljane skupine te doprinijeti povećanju socijalne uključenosti i kvalitete života starijih osoba i osoba u nepovoljnom položaju na području općine Vrpolje.</t>
  </si>
  <si>
    <t>UP.02.1.1.16.0050</t>
  </si>
  <si>
    <t>Ruka podrške za bolje sutra 2</t>
  </si>
  <si>
    <t>Projekt je usmjeren na osnaživanje marginaliziranih skupina žena sa području VSŽ kroz zapošljavanje u trajanju od 6 mjeseci. Zajedničkim snagama civilnog društva i lokalne zajednice 15 pripadnica ciljane skupine bit će zaposleno za pružanje pomoći korisnicima socijlane samoposluge Duga s naglaskom na starije i nemoćne te osobe s invaliditetom.</t>
  </si>
  <si>
    <t>UP.02.1.1.16.0051</t>
  </si>
  <si>
    <t>ZAŽELI 2 u Općini Oprisavci</t>
  </si>
  <si>
    <t>Projekt "ZAŽELI 2 u Općini Oprisavci" omogućava nezaposlenim ženama, pripadnicama ranjivih skupina, pristup tržištu rada. Kroz program ''ZAŽELI 2 u Općini Oprisavci'' 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</si>
  <si>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UP.02.1.1.16.0052</t>
  </si>
  <si>
    <t>SOS Pomoć</t>
  </si>
  <si>
    <t>Spiritus Os</t>
  </si>
  <si>
    <t>Osječko-baranjska, Vukovarsko-srijemska, Požeško-slavonska, Brodsko-posavska</t>
  </si>
  <si>
    <t>SOS Pomoć odnosi se na uključivanje marginaliziranih skupina žena u društvo i integraciju istih na tržište rada, radi smanjivanja diskriminacije istih. Cilj projekta predstavlja kontinuirano uključivanje žena pripadnica marginaliziranih skupina, osoba koje se nalaze u nepovoljnom položaju i izravnom riziku od dugotrajne nezaposlenosti, u aktivno provođenje projektnih aktivnosti kroz pružanje geronto usluga, a sekundarno i na uključivanje u aktivnosti lokalne zajednice što će u konačnici rezultirati povećanjem kvalitete života navedenih skupina na području OBŽ, VSŽ,BPŽ i PSŽ.</t>
  </si>
  <si>
    <t>UP.02.1.1.16.0054</t>
  </si>
  <si>
    <t>Inkluzijom do zapošljavanja - faza III</t>
  </si>
  <si>
    <t>Predmetnim projektom na 6 mjeseci zaposlit će se 15 pripadnica ciljne skupine što će ublažiti posljedice visoke nezaposlenosti, rizika od siromaštva i socijalne isključenosti. Ujedno će se pružanjem potpore u kućanstvu potaknuti socijalna uključenost i povećanje kvalitete života 105 krajnjih korisnika, osoba starije životne dobi i/ili nemoćnih osoba. Projekt će neminovno utjecati na smanjenje broja nezaposlenih, ali i institucionaliziranih osoba.</t>
  </si>
  <si>
    <t>UP.02.1.1.16.0056</t>
  </si>
  <si>
    <t>Bolja budućnost - moja budućnost! - faza III</t>
  </si>
  <si>
    <t>Provedbom projekta "Bolja budućnost - moja budućnost!- faza III" omogućit će se zapošljavanje pripadnica ciljane skupine te poboljšati život</t>
  </si>
  <si>
    <t>UP.02.1.1.16.0057</t>
  </si>
  <si>
    <t>Budi aktivna III</t>
  </si>
  <si>
    <t>Projektom će se u Općini Andrijaševci zaposliti 22 teže zapošljive žene na poslovima pružanja potpore i podrške starijim i/ili nemoćnim osobama čime će se doprinijeti socijalnoj uključenosti i podizanju kvalitete života i ciljnoj skupini (22 žene), ali i za minimalno 132 krajnja korisnika.</t>
  </si>
  <si>
    <t>UP.02.1.1.16.0058</t>
  </si>
  <si>
    <t>Važna si - zaposli se i pomozi II</t>
  </si>
  <si>
    <t>Udruga Putevi milosti pripremila je projekt "Važna si - zaposli se i pomozi II" kojim je planirano zapošljavanje 25 žena pripadnica ciljane skupine u trajanju od 6 mjeseci na poslovima pomoći i podrške starijim ili nemoćnim osobama. Trajanje projekta je 8 mjeseci, a provodi se na području grada Osijeka i općina Bilje i Čepin u Osječko-baranjskoj županiji. Cilj projekta je unaprijediti radni potencijal teže zapošljivih žena, ublažiti posljedice njihove nezaposlenosti i rizika od siromaštva te unaprijediti kvalitetu života starijih i nemoćnih osoba.</t>
  </si>
  <si>
    <t>UP.02.1.1.16.0059</t>
  </si>
  <si>
    <t>OsnaŽena činim dobro svojoj zajednici</t>
  </si>
  <si>
    <t>Općina Cerna</t>
  </si>
  <si>
    <t>Općina Cerna će realizacijom projekta OsnaŽena činim dobro svojoj zajednici zaposliti 25 žena pripadnica ciljane skupine u trajanju od 6 mjeseci na poslovima pomoći i podrške starijim ili nemoćnim osobama. Trajanje projekta je 8 mjeseci, a provodi se na području Cerne i Šiškovaca. Cilj projekta je unaprijediti radni potencijal teže zapošljivih žena, ublažiti posljedice njihove nezaposlenosti i rizika od od od siromaštva te unaprijediti kvalitetu života starijih i nemoćnih osoba.</t>
  </si>
  <si>
    <t>UP.02.1.1.16.0061</t>
  </si>
  <si>
    <t>Zaželi - Program zapošljavanja žena na području Grada Vinkovci 3</t>
  </si>
  <si>
    <t>Projektom će se zaposliti 30 žena pripadnica ranjivih skupina na tržištu rada sa područja Vinkovaca koje će pružati pomoć i podršku te podići</t>
  </si>
  <si>
    <t>UP.02.1.1.16.0063</t>
  </si>
  <si>
    <t>Sa ženom u bolje sutra 2</t>
  </si>
  <si>
    <t>Provedbom projekta „Sa ženom u bolje sutra 2'' u trajanju od 8 mjeseci ostvariti će se zapošljavanje 11 žena pripadnica ciljane skupine na period od 6 mjeseci, koje će pružati usluge potpore i podrške starijim i nemoćnim osobama (krajnjim korisnicima) s područja grada Šibenika.</t>
  </si>
  <si>
    <t>UP.02.1.1.16.0064</t>
  </si>
  <si>
    <t>Pomoć u kući - život u sreći 3</t>
  </si>
  <si>
    <t>Provedbom projekta „Pomoć u kući - život u sreći 3'' u trajanju od 8 mjeseci ostvariti će se zapošljavanje žena pripadnica ciljane skupine na period od 6 mjeseci, koje će pružati usluge potpore i podrške starijim i nemoćnim osobama (krajnjim korisnicima) s područja grada Šibenika i okolice.</t>
  </si>
  <si>
    <t>UP.02.1.1.16.0066</t>
  </si>
  <si>
    <t>Zaželi za Vukovar III</t>
  </si>
  <si>
    <t>Cilj projekta "Zaželi za Vukovar III" omogućiti zapošljavanje žena, pripadnica ciljane skupine,za pružanje pomoći i podrške starijim i nemoćnim osobama i osobama u nepovoljnom položaju.</t>
  </si>
  <si>
    <t>UP.02.1.1.16.0067</t>
  </si>
  <si>
    <t>Uključivanje i zapošljavanje - faza III</t>
  </si>
  <si>
    <t>Udruga osoba s invaliditetom "Vuka" Vukovar</t>
  </si>
  <si>
    <t>Unaprijediti i osnažiti radni potencijal ciljne skupine na tržištu rada</t>
  </si>
  <si>
    <t>UP.02.1.1.16.0068</t>
  </si>
  <si>
    <t>ZAŽELI – Općina Tompojevci, faza III</t>
  </si>
  <si>
    <t>Ovaj projekt je odgovor na povećane potrebe žena, pripadnica ranjivih skupina, za stjecanje novih znanja i vještina, a sve sa ciljem sprječavanja socijalne isključenosti i smanjenje rizika od siromaštva žena u nepocoljnom položaju, kao i pocećanje razine kvalitete života krajnjih korisnika, tj osoba starije životne dobi, koji će biti korisnici usluga pomoći u njihovim domovima. Cilj projekta je zaposliti na period od 6 mjeseci 18 žena iz ciljanje skupine, koje će skrbiti o minimalno 108 krajnjih korisnika.</t>
  </si>
  <si>
    <t>UP.02.1.1.16.0069</t>
  </si>
  <si>
    <t>Pruži mi ruke</t>
  </si>
  <si>
    <t>Hrvatski Crveni križ, Gradsko društvo Crvenog križa Vukovar</t>
  </si>
  <si>
    <t>Cilj projekta „Pruži mi ruke“ je omogućiti zapošljavanje žena, pripadnica ciljne skupine na području grada Vukovara, kako bi se osigurala socijalna uključenost i povećala kvaliteta života žena i krajnjih korisnika, starijih i/ili nemoćnih osoba. Ciljanu skupinu projekta „Pruži mi ruke“ čine žene s područja grada Vukovara i okolice s najviše završenim srednjoškolskim obrazovanjem, koje su prijavljene u evidenciju nezaposlenih HZZ-a, dok krajnje korisnike projekta čine starije i/ili nemoćne osobe .</t>
  </si>
  <si>
    <t>UP.02.1.1.16.0070</t>
  </si>
  <si>
    <t>Zaželi I.N.F.O. integraciju, napredovanje, fokus, osnaživanje - faza III</t>
  </si>
  <si>
    <t>Projektni prijedlog obuhvaća zapošljavanje 15 žena iz evidencije HZZ-a s najvišom razinom SSS na 6 mjeseci, koje će zapošljavanjem ostvariti</t>
  </si>
  <si>
    <t>UP.02.1.1.16.0072</t>
  </si>
  <si>
    <t>Zaželi – Grad Ilok, faza III</t>
  </si>
  <si>
    <t>Ovaj projekt je odgovor na povećane potrebe žena, pripadnica ranjivih skupina, za stjecanje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na period od 6 mjeseci 30 žena iz ciljane skupine, koje će skrbiti o minimalno 180 krajnjih korisnika.</t>
  </si>
  <si>
    <t>UP.02.1.1.16.0073</t>
  </si>
  <si>
    <t>Baranjka pomaže susjedima</t>
  </si>
  <si>
    <t>Provedbom projekta "Baranjka pomaže susjedima"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</si>
  <si>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UP.02.1.1.16.0074</t>
  </si>
  <si>
    <t>I nama je pomoć potrebna 2</t>
  </si>
  <si>
    <t>Projektom pod nazivom "I nama je pomoć potrebna 2" osigurati će se zapošljavanje 10 žena na području grada Našica, Općine Đurđenovac, Općine Feričanci, Općine Podgorač koje će svojim angažmanom doprinijeti boljim životnim uvjetima i socijalnoj uključenosti 6 korisnika. žene će biti zaposlene na poslovima podrške starijim osobama i osobama u nepovoljnom položaju s ciljem pružanja podrške u svakodnevnim aktivnostima, socijalnom uključivanju i poboljšanju kvalitete života krajnjih korisnika.</t>
  </si>
  <si>
    <t>UP.02.1.1.16.0075</t>
  </si>
  <si>
    <t>Susjedska pomoć - faza III</t>
  </si>
  <si>
    <t>Provedbom projekta "Susjedska pomoć - faza III" će se osnažiti i unaprijediti radni potencijal 30 teže zapošljivih žena pripadnica ranjivih skupina s nižom i srednjom razinom obrazovanja s evidencije nezaposlenih koje će ublažiti posljedice svoje nezaposlenosti i rizika od siromaštva ali i povećati razinu kvalitete života najmanje 180 krajnjih korisnika i time potaknuti socijalnu uključenost u lokalnoj zajednici.</t>
  </si>
  <si>
    <t>UP.02.1.1.16.0076</t>
  </si>
  <si>
    <t>Zaželi - osnaži sebe i druge - faza III</t>
  </si>
  <si>
    <t>Ovim projektom će Udruga "Agape" zaposliti 31 ženu iz ciljane skupine na period od 6 mjeseci, te će obuhvatiti 186 krajnjih korisnika sa području djelovanja Udruge, što znači da projekt osim što rješava probleme velike nezaposlenosti žena, smanjuje i socijalnu isključenost osoba u nepovoljnom položaju, te sprječava preranu institucionalizaciju korisnika. Svaka zaposlena žena iz ciljane skupine će pružiti podršku i potporu za šest krajnjih korisnika projekta.</t>
  </si>
  <si>
    <t>UP.02.1.1.16.0077</t>
  </si>
  <si>
    <t>Nikad nije kasno III</t>
  </si>
  <si>
    <t>Namjeravamo zaposliti 11 žena, pripadnica teže zapošljivih / ranjivih skupina sa najviše završenom srednjom školom, na period od 6 mjeseci, a vode se u evidenciji nezaposlenih u HZZ-a. Pripadnice ciljne skupine će pružati usluge potpore i podrške za najmanje 66 starijih, nemoćnih osoba. Svojim radom poboljšat će kvalitetu života i izvaninstitucionalnu skrb o starijim i nemoćnim osobama, brigom o njihovim osnovnim životnim potrebama te pružajući im podršku u njihovom svakodnevnom životu i prilagođavajući se potrebama pojedinog korisnika.</t>
  </si>
  <si>
    <t>UP.02.1.1.16.0078</t>
  </si>
  <si>
    <t>Projektom "Zaželi kvalitetu života u Zmijavcima" zaposliti će se 18 žena u nepovoljnom položaju na tržištu rada s niskim stupnjem obrazovanja koje će se skrbiti o 108 starijih i nemoćnih osoba 6 mjeseci. Na taj način će se smanjiti broj nezaposlenih žena koje će steći radni iskustvo, povećati razinu kvalitete života krajnjih korisnika te će se uspostaviti kvalitetetna socijalna usluga na području općine Zmijavci.</t>
  </si>
  <si>
    <t>UP.02.1.1.16.0079</t>
  </si>
  <si>
    <t>Zaželi – program zapošljavanja žena u Runoviću</t>
  </si>
  <si>
    <t>Projekt je zamišljen kroz angažman 26 žena u nepovoljnom položaju na tržištu rada na radnom mjestu gerontodomaćice, na kojem će im odgovornost biti briga za 156 starijih i nemoćnih osoba na ruralnom, depriviranom području u trajanju od 6 mjeseci.</t>
  </si>
  <si>
    <t>UP.02.1.1.16.0081</t>
  </si>
  <si>
    <t>ZAŽELI - Zaposli se i pruži potporu!</t>
  </si>
  <si>
    <t>Dugoročna nezaposlenost ciljne skupine najčešće nosi sa sobom kao trajnu posljedicu gubitak samopoštovanja i motiviranosti, depresivna stanja te siromaštvo, a nedovoljna i neadekvatna skrb kod krajnjih korisnika rezultira pogoršanjem njihovog zdravstvenog stanja što ih sve dovodi do osjećaja odbačenosti i neravnopravne isključenosti iz društva. Provedbom ovog projekta doprinijet će se socijalnoj uključenosti, smanjiti siromaštvo, povećati konkurentnost na tržištu rada teže zapošljivih žena te poboljšati kvaliteta života ciljne skupine i krajnjih korisnika na području ŠKŽ.</t>
  </si>
  <si>
    <t>UP.02.1.1.16.0082</t>
  </si>
  <si>
    <t>Zaželi bolji život u Općini Vuka - Faza III</t>
  </si>
  <si>
    <t>Projektom će se u Općini Vuka zaposliti 20 teže zapošljivih žena na poslovima pružanja potpore i podrške starijim i/ili nemoćnim osobama čime će se doprinijeti socijalnoj uključenosti i podizanju kvalitete života i ciljnoj skupini (20 žena), ali i za minimalno 120 krajnja korisnika.</t>
  </si>
  <si>
    <t>UP.02.1.1.16.0083</t>
  </si>
  <si>
    <t>Uključivanje žena u nepovoljnom položaju na tržište rada III</t>
  </si>
  <si>
    <t>Ciljevi projekta su unaprijediti radni potencijal 25 žena u nepovoljnom položaju zapošljavanjem u lokalnoj zajednici te povećati razinu kvalitete života krajnjih korisnika projekta. Provedbom ovog projekta na području općine Stari Mikanovci izravno se utječe kako na prevenciju prerane institucionalizacije 150 starijih osoba, osoba u nepovoljnom položaju i osoba s invaliditetom i povećanje kvalitete života tih osoba tako i na borbu protiv siromaštva, socijalne isključenosti te smanjenju nezaposlenosti žena u nepovoljnom položaju na lokalnom tržištu rada.</t>
  </si>
  <si>
    <t>UP.02.1.1.16.0084</t>
  </si>
  <si>
    <t>Zaželi bolji život u općini Strizivojna 3</t>
  </si>
  <si>
    <t>Kroz program "Zaželi bolji život u općini Strizivojna 3"zaposlilo bi se 10 žena koje se nalaze u nepovoljnom položaju na tržištu rada sa zadatkom da na području općine skrbe o starijima i nemoćnima u ugroženim kućanstvima. Time bi se utjecalo, kako na poticanje zapošljavanja posebnih skupina nezaposlenih žena i žena s najviše završenim srednjoškolskim obrazovanjem, tako i na poboljšanju životnih uvjeta starijih koji se teško skrbe o sebi i vlastitom domaćinstvu.</t>
  </si>
  <si>
    <t>UP.02.1.1.16.0085</t>
  </si>
  <si>
    <t>Kroz projekt ''Zaželi bolji život u općini Trnava'' zaposlilo bi se 20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 tako i poticanju zapošljavanja posebnih skupina nezaposlenih žena i žena s najviše završenim srednjoškolskim obrazovanjem.</t>
  </si>
  <si>
    <t>UP.02.1.1.16.0086</t>
  </si>
  <si>
    <t>Zaželi bolji život u općini Gorjani 3</t>
  </si>
  <si>
    <t>Kroz program "Zaželi bolji život u općini Gorjani 3" zaposlilo bi se 33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</si>
  <si>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UP.02.1.1.16.0087</t>
  </si>
  <si>
    <t>Općina Pojezerje</t>
  </si>
  <si>
    <t>Projektom će se osigurati pomoć osobama starije životne dobi koji su u sustavu socijalne skrbi poznati kao posebno osjetljiva kategorija te će im se omogućiti pravo na dostojanstvenu starost, poboljšanje kvalitete života te trajnu društvenu uključenost i sprječavanje prerane Institucionalizacije, dok će se zapošljavanjem 9 žena pripadnica ranjivih skupina s područja Općine Pojezerje ublažiti posljedice njihove nezaposlenosti i rizik od siromaštva. Žene će steći tako dodatno iskistvo koje će moći primjeniti na tržištu rada te će se povećati mogućnost zapošljavanja i nakon realizacije projekta</t>
  </si>
  <si>
    <t>UP.02.1.1.16.0088</t>
  </si>
  <si>
    <t>LAGodan život</t>
  </si>
  <si>
    <t>Projekt "LAGodan život" provodit će se na području LAG Bosutski niz (teritorijalno na području JLS: Grad Otok i općine: Babina Greda, Andrijaševci, Vodinci i Stari Mikanovci,) kroz zapošljavanje 30 žena, pripadnice ranjive skupine za 180 krajnjih korisnika kroz 6 mjeseci. Cilj projekta je osposobiti, osnažiti i unaprijediti radni potencijal žena, pripadnica ranjivih skupina, zapošljavanjem na području LAG- a Bosutski niz, u svrhu pružnja potpore i podrške starijim i/ili nemoćnim osobama.</t>
  </si>
  <si>
    <t>UP.02.1.1.16.0089</t>
  </si>
  <si>
    <t>Ja to mogu, ja to želim III</t>
  </si>
  <si>
    <t>Zapošljavanjem 30 žena tokom provedbe projekta u općini Hrvace osnažit će se i unaprijediti radni potencijal teže zapošljivih žena, ublažiti psihološke,sociološke i ekonomske posljedice njihove dugotrajne nezaposlenosti. Projektnim aktivnostima će se potaknuti socijalna uključenost i spriječiti prerana institucionalizacija za 180 osoba starije životne dobi koje su prepoznate kao posebno osjetljiva i potrebita skupina društva. Omogućit će im se pravo na dostojan život, društvenu involviranost te pridonijeti razvoju njihove svijesti da su ravnopravni članovi zajednice kojoj pripadaju.</t>
  </si>
  <si>
    <t>UP.02.1.1.16.0090</t>
  </si>
  <si>
    <t>Bit ću ti prijatelj - Zajedno kroz život</t>
  </si>
  <si>
    <t>Na području provedbe projekta Grada Sinja i Cetinskog kraja projektom se planira zapošljavanje 15 žena pripadnica ciljnih skupina koje će skrbiti za 90 starijih osoba u nepovoljnom položaju kojima će poboljšati kvalitetu života,</t>
  </si>
  <si>
    <t>UP.02.1.1.16.0091</t>
  </si>
  <si>
    <t>Svi za Lećevicu 2</t>
  </si>
  <si>
    <t>Cilj projekta je uključivanje teže zapošljivih žena s područja Općine Lećevica na tržište rada i unapređivanje njihova radnog potencijala uz povećanje socijalne uključenosti i kvalitete života starijih i/ili nemoćnih osoba na području Općine Lećevica. Kroz projekt će se zaposliti 16 teže zapošljivih žena na način da će skrbiti za 96 starijih i/ili nemoćnih osoba ia području Općine Lećevica.</t>
  </si>
  <si>
    <t>UP.02.1.1.16.0092</t>
  </si>
  <si>
    <t>ZAŽELI III</t>
  </si>
  <si>
    <t xml:space="preserve">Cilj projekta je osnažiti i unaprijediti radni potencijal teže zapošljivih žena te žena s nižom i srednjom razinom obrazovanja s područja općine Nuštar, zapošljavanjem u lokalnoj zajednici. Prema HZZ Vinkovci na dan 30.4.2022. godine u općini Nuštar bile su evidentirane 164 nezaposlene osobe. Od toga je 117 žena (71,34%), od kojih je 42 starije od 50 godina (35,9%). Ovim projektom bit će zaposleno 20 žena na 6 mjeseci, a koje će skrbiti o ukupno 120 korisnika. Za svakog korisnika tijekom provedbe bit će osigurano 6 paketa higijenskih potrepština. </t>
  </si>
  <si>
    <t>UP.02.1.1.16.0093</t>
  </si>
  <si>
    <t>Program zapošljavanja žena sa područja Grada Vrlike III</t>
  </si>
  <si>
    <t>Nezaposlenim ženama će se kroz ovaj projekt omogućiti zapošljavanje na rok od 6 mjeseci. Također ovim projektom krajnjim korisnicima kao posebno ranjivoj skupini bi bila i dalje osigurana pomoć u obavljanju svakodnevnih aktivnosti te viši stupanj uključivanja u društvo.</t>
  </si>
  <si>
    <t>UP.02.1.1.16.0094</t>
  </si>
  <si>
    <t>Projektom 'ŽENE BILOGORKE' osnažit će se i unaprijediti radni potencijal za 15 teže zapošljivih žena i žena s nižom razinom obrazovanja na području Općine Kapela i Općine Velika Pisanica kroz aktivnosti zapošljavanja u lokalnoj zajednici na rok od 6 mjeseci čime će se ublažiti posljedice njihove nezaposlenosti i rizika od siromaštva. Ujedno će se potaknuti socijalna uključenost i povećati razina kvalitete života za najmanje 90 krajnjih korisnika kojima je potrebna potpora i podrška u obavljanju svakodnevnih aktivnosti, pomoć u kućanstvu te pomoć i pratnja</t>
  </si>
  <si>
    <t>UP.02.1.1.16.0095</t>
  </si>
  <si>
    <t>Pomoć Cetinskom kraju</t>
  </si>
  <si>
    <t>Osnovni cilj projekta je uključivanje žena u nepovoljnom položaju sa područja Cetinske krajine na tržišta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krajnjih korisnika kroz potporu i podršku starijim osobama i osobama u nepovoljnom položaju.</t>
  </si>
  <si>
    <t>UP.02.1.1.16.0096</t>
  </si>
  <si>
    <t>Zaželi – program zapošljavanja žena u Podbablju</t>
  </si>
  <si>
    <t>Općina Podbablje</t>
  </si>
  <si>
    <t>Projekt je zamišljen kroz angažman 30 žena u nepovoljnom položaju na tržištu rada na radnom mjestu gerontodomaćice, na kojem će im odgovornost biti briga za 180 starijih i nemoćnih osoba na ruralnom, depriviranom području u trajanju od 6 mjeseci.</t>
  </si>
  <si>
    <t>UP.02.1.1.16.0097</t>
  </si>
  <si>
    <t>Zaželi - aktivna u zajednici II</t>
  </si>
  <si>
    <t xml:space="preserve">Projektom "Zaželi-aktivna u zajednici II" zapošljava se 20 teže zapošljivih žena s nižom i srednjom razinom obrazovanja na ruralnim područjima Imotske krajine i unaprjeđuje njihov radni potencijal. Projekt prevenira institucionalizaciju, povećava socijalnu uključenost, kvalitetu života i izvaninstitucionalnu skrb za 120 starijih i nemoćnih osoba s područja Imotskog, Zagvozda, Podbablja i Prološca te tako izravno pridonosi revitalizaciji ruralnih i teško dostunih područja. Projekt u partnerstvu provode Centar za održivi razvoj, HZZ Područna služba Split i Centar za socijalnu skrb Imotski. </t>
  </si>
  <si>
    <t>UP.02.1.1.16.0098</t>
  </si>
  <si>
    <t>3P - Pratiteljice, Pomoćnice, Prijateljice II</t>
  </si>
  <si>
    <t>Projekt 3P- Pomoćnice, Pratiteljice, Prijateljice II omogućava zapošljavanje 15 teže zapošljivih žena s područja Splitsko- dalmatinske županije čime se povećava stopa zaposlenosti žena te umanjuje rizik od siromaštva. Istovremeno se postiže socijalna uključenost 90 starijih i nemoćnih osoba s područja Splita, Kaštela, Solina, Omiša i otoka Hvara poboljšanjem kvalitete njihova života kroz primanje usluge pomoći u kući.</t>
  </si>
  <si>
    <t>UP.02.1.1.16.0099</t>
  </si>
  <si>
    <t>Zaželi 2 - Grad Kaštela</t>
  </si>
  <si>
    <t xml:space="preserve">Projekt „Zaželi 2 – Grad Kaštela“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 </t>
  </si>
  <si>
    <t>UP.02.1.1.16.0100</t>
  </si>
  <si>
    <t>Projektom "ZAŽELI-osvari u općini Cista Provo" zaposlit će se 17 žena u nepovoljnom položaju na tržištu rada s niskim stupnjem obrazovanja koje će skrbiti o 102 starije i nemoćne osobe. Program zapošljavanja osnažit ćemo i uanprijediti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</si>
  <si>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UP.02.1.1.16.0101</t>
  </si>
  <si>
    <t>Zaželi u Podravini</t>
  </si>
  <si>
    <t>Varaždinska, Koprivničko-križevačka</t>
  </si>
  <si>
    <t>Cilj projekta "ZAŽELI U PODRAVINI" je uključiti 20 nezaposlenih žena, pripadnica ranjivih skupina s najviše završenim srednjoškolskim obrazovanjem na tržište rada (CO01), što će ublažiti posljedice njihove nezaposlenosti i rizika od siromaštva te potaknuti socijalnu uključenost i povećanje kvalitete života za minimalno 120 osoba starije životne dobi i/ili nemoćnih osoba (UP.02.1.1.16-01), što će ujedno prevenirati njihovu institucionalizaciju.</t>
  </si>
  <si>
    <t>UP.02.1.1.16.0102</t>
  </si>
  <si>
    <t>Učim-radim-pomažem 3</t>
  </si>
  <si>
    <t>Projektom „Učim-Radim-Pomažem 3“ želimo osnažiti i unaprijediti radni potencijal za 30 teže zapošljivih žena te žena s nižom i srednjom razinom obrazovanja zapošljavanjem na području Grada Daruvara i Općine Dežanovac, te ujedno potaknuti socijalnu uključenost i povećati razinu kvalitete života za 180 krajnjih korisnika. U provedbu projekta će biti uključena 3 partnera. Projekt traje 8 mjeseci i ukupne je vrijednosti 1.474.960,00 kuna.</t>
  </si>
  <si>
    <t>UP.02.1.1.16.0103</t>
  </si>
  <si>
    <t>Zaželi i pomozi - zajedno za treću dob!</t>
  </si>
  <si>
    <t>Projektni prijedlog obuhvaća zapošljavanje 30 žena u evidenciji HZZ-a na trajanje od 6 mjeseci, a u svrhu socijalne uključenosti, smanjenja nezaposlenosti i rizika od siromaštva. Žene će se zaposliti na poslovima potpore starijim i osobama u nepovoljnom položaju s ciljem pružanja pomoći u svakodnevnim aktivnostima, socijalnom uključivanju i poboljšanju kvalitete života 6 krajnjih korisnika.</t>
  </si>
  <si>
    <t>UP.02.1.1.16.0104</t>
  </si>
  <si>
    <t>Uključi se III</t>
  </si>
  <si>
    <t>Hrvatski Crveni križ, Gradsko društvo Crvenog križa Čazma</t>
  </si>
  <si>
    <t>Projekt provodi HCK GD Čazma u partnerstvu sa HZZ PU,CZSS Čazma te Gradom Čazma.Opći cilj: Omogućiti zapošljavanje žena pripadnica ranjivih skupina na području grada Čazme. SC1:Povećati zapošljivost i konkurentnost na tržištu rada teže zapošljivih žena i žena s nižom razinom obrazovanja slabije razvijenog ruralnog područja kroz projekt „Uključi se III“.SC2. obrazovanja slabije razvijenog ruralnog područja kroz projekt „Uključi se III“.SC2.Povećati kvalitetu života i socijalnu uključenost starijih i osoba i/ili nemoćnih osoba kroz program lokalne zajednice „Uključi se III“. Kroz projekt će biti zaposleno 17 žena koje će pružati usluge za najmanje 102 krajnja korisnika.</t>
  </si>
  <si>
    <t>UP.02.1.1.16.0105</t>
  </si>
  <si>
    <t>Za život kakav zaslužuju 3</t>
  </si>
  <si>
    <t>Nezaposlenost žena sa niskom razinom obrazovanja jedan je od problema s kojim se Grad Slatina i općine Mikleuš, Nova Bukovica, Sopje i Voćin suočavaju u zadnjih nekoliko godina. Zapošljavanje ciljane skupine u svrhu potpore i podrške starijim osobama i osobama u nepovoljnom položaju glavni je cilj projekta. Time će se pripadnicama ciljane skupine osnažiti i unaprijediti radni potencijal, odnosno povećati mogućnost kasnijeg zapošljavanja, a krajnji korisnici dobit će podršku u svakodnevnom životu, biti više socijalno uključeni uz povećanje kvalitete života.</t>
  </si>
  <si>
    <t>UP.02.1.1.16.0106</t>
  </si>
  <si>
    <t>Osnaživanje pripadnica ciljane skupine, žena u nepovoljnom položaju kroz zapošljavanje i smanjenje socijalne isključenosti starijih osoba i osoba u nepovoljnom položaju.</t>
  </si>
  <si>
    <t>UP.02.1.1.16.0107</t>
  </si>
  <si>
    <t>Brinem još bolje za Grubišno Polje</t>
  </si>
  <si>
    <t>Projektom će se omogućiti zapošljavanje 25 teže zapošljivih žena s područja grada Grubišnoga Polja, koje će pružati usluge pomoći u kući za 150 korisnika, osoba u nepovoljnom položaju. Pružanjem usluga starijim, nemoćnim i osobama u riziku od siromaštva osigurat će se bolja kvaliteta života.</t>
  </si>
  <si>
    <t>UP.02.1.1.16.0108</t>
  </si>
  <si>
    <t>Zajedno možemo više! - faza III</t>
  </si>
  <si>
    <t>Aktivnosti projekta čine zapošljavanje 30 žena na 6 mjeseci te pružanje usluga podrške i pomoći starijim osobama u nepovoljnom položaju iz općine Brestovac i Čaglin. Time će se postići smanjenje nezaposlenosti i poboljšanje kvalitete života krajnjih korisnika kroz prevenciju institucionalizacije, socijalnu uključenost i smanjenje rizika od siromaštva. Ukupna vrijednost projekta: 1.480.550,00 kn. Ukupno trajanje projekta: 8 mjeseci.</t>
  </si>
  <si>
    <t>UP.02.1.1.16.0110</t>
  </si>
  <si>
    <t>Snaga Zajedništva III</t>
  </si>
  <si>
    <t>Općina Nova Rača</t>
  </si>
  <si>
    <t>Kroz projekt će se zaposliti 25 žena koje će pružiti usluge za najmanje 150 krajnjih korisnika kojima je pomoć neophodna. Provedbom ovog projekta osnait že se i unaprijedit radni potencijal teže zapošljivih žena u lokalnoj zajednici, smanjit će se nazaposlenost, potaknut će se socijalna uključenost, prevencija prerane institucionalizacije, poboljšat će se kvaliteta života i pružit će se pomoć u svakodnevnom životu krajnjih korisnika, osoba u starijom životnoj dobii/ili nemoćnih osoba, posebice koji žive u slabije razvijenim područjima i područjima s većom nezaposlenosti.</t>
  </si>
  <si>
    <t>UP.02.1.1.16.0111</t>
  </si>
  <si>
    <t>Život kakav želimo</t>
  </si>
  <si>
    <t>Prijavitelj projekta "Život kakav želimo" je Općina Kloštar Podravski sa obveznim partnerima HZZ-om i CZSS-om kojim će se zaposliti 20 žena ciljane skupine koje će skrbiti za minimalno 120 krajnjih korisnika na području općine Kloštar Podravski.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t>
  </si>
  <si>
    <t>UP.02.1.1.16.0112</t>
  </si>
  <si>
    <t>Snaga pomoći 3</t>
  </si>
  <si>
    <t>Specifični cilj ovog projekta je osnažiti i unaprijediti radni potencijal 31 teže zapošljive žene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zaposliti sveukupno 31 žena u nepovoljnom položaju na 6 mjeseci, a pružat će potporu minimalno 186 krajnjih korisnika. Projekt će se provoditi na području grada Đurđevca i pripadajućih prigradskih naselja.</t>
  </si>
  <si>
    <t>UP.02.1.1.16.0113</t>
  </si>
  <si>
    <t>Zaželi Štefanje - Ivanska</t>
  </si>
  <si>
    <t>Projektom će se nezaposlenim ženamas najviše završenim srednjoškolskim obrazovanjem, pripadnicama ranjivih skupina omogućiti pristup tržištu rada i zapošljavanja na području Općina Štefanje i Ivanska. Njihovim zapošljavanjem će se osobama u nepovoljnom položaju odnosno osobama starijim od 65 godina i/ili nemoćnim osobama osigurati potrebna pomoć u svakodnevnim aktivnostima što će povećati njihovu kvalitetu života i spriječiti preranu institucionaliaciju. Kroz projekt će biti zaposleno 10 žena koje će pružati usluge za najmanje 60 krajnjih korisnika projekta.</t>
  </si>
  <si>
    <t>UP.02.1.1.16.0114</t>
  </si>
  <si>
    <t>Zaželi - program zapošljavanja žena u općini Selca 2</t>
  </si>
  <si>
    <t>Provedbom projekta "Zaželi - program zapošljavanja žena u općini Selca 2" zaposlit će se 10 žena na period od 6 mjeseci, kako bi skrbile o ukupno 60 starijih i nemoćnih osoba s područja općine Selca, kojima je potrebna pomoć i podrška u obavljanju svakodnevnih aktivnosti, u kućanstvu te socijalnoj integraciji.</t>
  </si>
  <si>
    <t>UP.02.1.1.16.0115</t>
  </si>
  <si>
    <t>Pružimo ruke - Zaželi – program zapošljavanja žena – faza III</t>
  </si>
  <si>
    <t>Projekt "Pružimo ruke" donosi istovremeno rješenje za više dimenzija problema koje u konačnici utječe na poboljšanje života u zajednici. Glavni cillj projekta je zapošljavanje ciljane skupine što čini 10 žena: nezaposlene žene s najviše srednjoškolskim obrazovanjem, žene pripadnice teže zapošljivih/ranjivih skupina. Ciljane skupine žena će svojim radom na projektu doprinijeti krajnjem cilju, a to je poboljšanje kvalitete života za krajnje korisnike odnosno osobe starije životne dobi i osobe u nepovoljnom položaju.</t>
  </si>
  <si>
    <t>UP.02.1.1.16.0116</t>
  </si>
  <si>
    <t>Opći cilj je povećanje socijalne uključenosti starijih i nemoćnih osoba u društvo te smanjenje siromaštva zapošljavanjem osoba.Ciljne skupine će pomoći najmanje 90 krajnjim korisnicima tj.starijim i nemoćnim osobama koji su slabijeg imovinskog stanja te osobama sa invaliditetom i bolesnim osobama povećanjem razine kvalitete života, duljim i kvalitetniji boravkom u vlastitom domu.Pružanjem potpore i podrške krajnjim korisnicima,osigurava se dugotrajni učinak ukazivanja na potrebe uključivanja starijih,nemoćnih i invalidnih osoba u svakodnevni život zajednice.</t>
  </si>
  <si>
    <t>UP.02.1.1.16.0117</t>
  </si>
  <si>
    <t>Solin za sve! - faza III</t>
  </si>
  <si>
    <t>Zapošljavanjem 20 žena pripadnica ciljane skupine tokom provedbe projekta u gradu Solinu osnažiti će se i unaprijediti radni potencijal teže zapošljivih žena sa završenom najviše srednjom stručnom spremom, ublažiti psihološke, sociološke i ekonomske posljedice njihove dugotrajne nezaposlenosti i rizik od siromaštva te omogućiti veća kvaliteta življenja i socijalna uključenost za 120 krajnjih korisnika.</t>
  </si>
  <si>
    <t>UP.02.1.1.16.0119</t>
  </si>
  <si>
    <t>ZAŽELI I (P)ostani zaposlena žena III - projekt zapošljavanja žena na području općine Erdut</t>
  </si>
  <si>
    <t>Projekt je usmjeren na stvaranje mogućnosti i pristupa zapošljavanju i tržištu rada ženama pripadnicama ranjivih skupina u lokalnoj zajednici koja je slabije razvijena, čime će se ublažiti posljedice njihove nezaposlenosti i rizik od siromaštva, ali i poboljšati kvaliteta života krajnjih korisnika. Gospodarska kriza, nepostojanje radnih mjesta rezultira negativnim demografskim trendovima, socijalnom isključenošću ranjivih skupina i naposljetku odumiranjem ruralnih područja. Ovim projektom će se smanjiti i socijalna isključenost nezaposlenih žena ali i krajnjih korisnika.</t>
  </si>
  <si>
    <t>UP.02.1.1.16.0120</t>
  </si>
  <si>
    <t>Zaželi posao kojim pomažeš sebi ali i drugima - Zaželi III</t>
  </si>
  <si>
    <t>Projekt je usmjeren na stvaranje mogućnosti pristupa zapošljavanju i tržištu rada nezaposlenim ženama s najviše završenim srednjoškolskim obrazovanjem, prijavljenim u evidenciju HZZ, koje će se zaposliti kroz projekt, ali su i rješenje potreba krajnjih korisnika-osoba u starijoj životnoj dobi i osoba u nepovoljnom položaju za podrškom u svakodnevnom životu u njihovim domovima. a žive u ruralnom podrčju.</t>
  </si>
  <si>
    <t>UP.02.1.1.16.0121</t>
  </si>
  <si>
    <t>I oni su dio nas II</t>
  </si>
  <si>
    <t>Projektom „I oni su dio nas II“, kojega će provodi Udruga tjelesnih invalida VPŽ u partnerstvu s HZZ Područni ured Virovitica i CZSS Virovitica, omogućit će pristup zapošljavanju i tržištu rada ženama pripadnicama ranjivih skupina, koje će pružati usluge pomoći u kući starijim osobama (krajnjim korisnicima projekta) na području grada Virovitica te općina Suhopolje.</t>
  </si>
  <si>
    <t>UP.02.1.1.16.0122</t>
  </si>
  <si>
    <t>Zaželi 3 - Općina Čađavica</t>
  </si>
  <si>
    <t xml:space="preserve">Općina Čađavica u suradnji s partnerima unaprijediti će radni potencijal 10 žena pripadnica ranjivih skupina s otežanim pristupom tržištu rada kroz pružanje usluge podrške i potpore za 60 krajnjih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</si>
  <si>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UP.02.1.1.16.0123</t>
  </si>
  <si>
    <t>Zaželi u Suhopolju - faza III</t>
  </si>
  <si>
    <t>Općina Suhopolje u suradnji s obveznim partnerima planira zaposliti 20 žena koje će se skrbiti o 120 krajnjih korisnika na području Općine Suhopolje. Samim projektom se ublažavaju posljedice nezaposlenosti teže zapošljivih skupina, u ovom slučaju žena u lokalnoj zajednici s najviše završenim srednjoškolskim obrazovanjem. Cilj projekta je zaposliti 20 ženskih osoba u Općini Suhopolje koje će svojim uslugama pružati pomoći i podršku osobama starije životne dob i nemoćnima.</t>
  </si>
  <si>
    <t>UP.02.1.1.16.0124</t>
  </si>
  <si>
    <t>Žene iz Lukača žele posao 2</t>
  </si>
  <si>
    <t>Velikom dijelu starijih i nemoćnih osoba s područja Općine Lukač potrebna je pomoć pri obavljanju svakodnevnih poslova. Time pripadaju ranjivoj skupini u opasnosti od sriomaštva ili socijalne isključenosti. Drugu ranjivu skupinu čine nezaposlene žene s područja Općine Lukač s naglaskom na teže zapošljive žene. Cilj ovog projekta je zaposliti 9 žena s područja Općine Lukač koje će pružanjem svakodnevne pomoći u kućanstvu povećati kvalitetu života za 54 krajnja korisnika čime će pozitivno doprinijeti svojoj i njihovoj socijalnoj uključenosti.</t>
  </si>
  <si>
    <t>UP.02.1.1.16.0125</t>
  </si>
  <si>
    <t>Pomoć u kući starima i nemoćnima s područja općine Crnac – faza III</t>
  </si>
  <si>
    <t xml:space="preserve">Općina Crnac u suradnji s partnerima unaprijedit će radni potencijal 10 žena pripadnica ranjivih skupina s otežanim pristupom tržištu rada kroz pružanje usluge podrške i potpore za 60 kranjih korisnika na području općine. Krajnji korisnici ovog projektnog prijedloga su osobe u starijoj životnoj dobi i nemoćne osobe kojima prijeti opasnost od siromaštva i socijalne isključenosti. Projektom se ublažava nejednakost na tržištu rada, potiče socijalna uključenost i povećava se kvaliteta života. </t>
  </si>
  <si>
    <t>UP.02.1.1.16.0126</t>
  </si>
  <si>
    <t>Zaželi - Općina Trpinja III</t>
  </si>
  <si>
    <t>Projekt je odgovor na povećane potrebe nezaposlenih žena s najviše završenom srednjom školom,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skrbiti o minimalno 120 korisnika.</t>
  </si>
  <si>
    <t>UP.02.1.1.16.0127</t>
  </si>
  <si>
    <t>Treća prilika</t>
  </si>
  <si>
    <t xml:space="preserve">Provođenjem III. faze projekta "Zaželi" zaposlit će se 10 žena s područja Općine Vinodolske općine koje pripadaju ciljanoj skupini nezaposlenih žena s najviše završenim srednjoškolskim obrazovanjem, pri čemu će se dati prednost u zapošljavanju teže zapošljivim/ranjivim skupinama. One će tijekom 6 mjeseci rada poboljšati kvalitetu života za 60 krajnjih korisnika koje čine starije osobe (osobe u dobi od 65 godina i više) te nemoćne osobe (uključujući osobe s invaliditetom) pružajući im podrušku i potporu na dnevnoj bazi. </t>
  </si>
  <si>
    <t>UP.02.1.1.16.0128</t>
  </si>
  <si>
    <t>Zaželi sretniju starost 3</t>
  </si>
  <si>
    <t>Ovim projektom zaposlit će se 31 teže zapošljive žene i žene s nižom razinom obrazovanja kroz zaposlenje na period od 6 mjeseci za provođenje skrbi o starim i nemoćnim osobama pružajući im podršku u svakodnevnom životu, čime će osigurati unaprijeđenje kvalitete života za 186 krajnjih korisnika primarno u sprečavanju njihove socijalne isključenosti i društvene izolacije, ali i osiguranja usluga primanja pomoći u obavljanju svakodnevnih aktivnosti u vlastitom domu čime će se uvelike smanjiti potreba za institucionalizacijom.</t>
  </si>
  <si>
    <t>UP.02.1.1.16.0129</t>
  </si>
  <si>
    <t>Ojačaj svoj radni potencijal III</t>
  </si>
  <si>
    <t>Cilj projektnog prijedloga je zaposliti 15 žena pripadnica ciljne skupine niže razine obrazovanja na području općine Privlaka na poslovima brige za 90 starijih i nemoćnih osoba. Projektnim aktivnostima će se ciljnoj skupini unaprijediti radni potencijal i pristup tržištu rada te im osigurati osjećaj veće vrijednosti kroz zaposlenje, a krajnjim korisnicima omogućiti socijalno uključenje i podizanje razine kvalitete života.</t>
  </si>
  <si>
    <t>UP.02.1.1.16.0130</t>
  </si>
  <si>
    <t>Zaželi bolji život u Općini Trpinja</t>
  </si>
  <si>
    <t>Udruga "Treća životna dob"</t>
  </si>
  <si>
    <t>Projektom "Zaželi bolji život u Općini Trpinja" osnažiti će se radni potencijal teže zapošljivih žena i žena s nižom razinom obrazovanja u općini Trpinja, te povećati socijalna uključenost i kvaliteta života krajnjih korisnika pripadnika ranjivih skupina. Nadalje, provedbom ovoga projekta smanjiti će se rizik od siromaštva 15 nezaposlenih žena s najviše završenom srednjom školom s područja Općine Trpinja kroz zapošljavanje u lokalnoj zajednici.</t>
  </si>
  <si>
    <t>UP.02.1.1.16.0131</t>
  </si>
  <si>
    <t>Program zapošljavanja žena Grad Županja 3</t>
  </si>
  <si>
    <t>Projekt će unaprijeditti radni potencijal 30 nezaposlenih žena prijavljenih u evidenciji HZZ-a s područja Grada Županja zapošljavanjem u lokalnoj zajednici čime će se ublažiti posljedice njihove nezaposlenosti i rizika od siromaštva te ujedno potaknuti socijalnu uključenost i povećati razinu kvalitete života 180 krajnjih korisnika.</t>
  </si>
  <si>
    <t>UP.02.1.1.16.0132</t>
  </si>
  <si>
    <t>Zaželi III - Općina Gradina</t>
  </si>
  <si>
    <t>Velikom dijelu starijih i nemoćnih osoba s područja Općine Gradina potrebna je pomoć pri obavljanju svakodnevnih poslova. Time pripadaju ranjivoj skupini u opasnosti od siromaštva ili socijalne isključenosti. Drugu ranjivu skupinu čine nezaposlene žene s područja Općine Gradina s naglaskom na teže zapošljive žene. Cilj ovog projekta je zaposliti 9 žena s područja Općine Gradina koje će pružanjem svakodnevne pomoći u kućanstvu povećati kvalitetu života za 54 krajnjih korisnika čime će pozitivno doprinijeti svojoj i njihovoj socijalnoj uključenosti.</t>
  </si>
  <si>
    <t>UP.02.1.1.16.0133</t>
  </si>
  <si>
    <t>Solidarnost i ljubav</t>
  </si>
  <si>
    <t>Hrvatski institut za migracije i integracije</t>
  </si>
  <si>
    <t>Cilj projekta je povećati zapošljivost teže zapošljivih žena uz povećanje razine kvalitete života starijih osoba i osoba u nepovoljnom položaju na području grada Zagreba, Zagrebačke županije i grada Šibenika. Kroz projekt će se zaposliti 30 teže zapošljivih žena na način da će skrbiti za minimalno 180 starijih osoba i osoba u nepovoljnom položaju.</t>
  </si>
  <si>
    <t>UP.02.1.1.16.0134</t>
  </si>
  <si>
    <t>Program zapošljavanja žena Općine Vrbanja 3</t>
  </si>
  <si>
    <t>Projekt će unaprijediti radni potencijal 30 nezaposlenih žena prijavljenih u evidenciji HZZ-a s područja Općine Vrbanja zapošljavanjem u lokalnoj zajednici čime će ublažiti posljedice njihove nezaposlenosti i rizika od siromaštva te ujedno potaknuti socijalnu uključenost i povećati razinu kvalitete života 180 krajnjih korisnika.</t>
  </si>
  <si>
    <t>UP.02.1.1.16.0135</t>
  </si>
  <si>
    <t>Za njih smo uvijek tu II</t>
  </si>
  <si>
    <t xml:space="preserve">Projektom "Za njih smo uvijek tu II" kojeg provodi Udruga Dijabetes klub tip 1 u partnerstvu s HZZ Područni ured Virovitica i CZSS Virovitica omogućit će se pristup zapošljavanju i tržištu rada ženama pripadnicama ranjivih skupina, koje će pružati usluge pomoći u kući starijim osobama na području grada Virovitice te općina Suhopolje, Gradina, Lukač i Špišić Bukovica. Na ovaj način ublažit će se posljedice nezaposlenosti i rizika od siromaštva žena pripadnica ciljane skupine te ujedno potaknuti socijalnu uključenost i povečati razinu kvalitete života krajnjih korisnika. </t>
  </si>
  <si>
    <t>UP.02.1.1.16.0136</t>
  </si>
  <si>
    <t>Zaželi DMS VPŽ- faza III</t>
  </si>
  <si>
    <t>Krajnji korisnici ovog projektnog prijedloga su starije osobe i osobe u nepovoljnom položaju, kojima prijeti opasnost od siromaštva i socijalne isključenosti. Cilj projektnog prijedloga je zaposliti 15 žena dugoročno nezaposlenih, osnažiti njihov radni potencijal kako bi pružile pomoć za 90 krajnjih korisnika čime će se ublažiti posljedice nezaposlenosti, a potaknuti socijalnu uključenost krajnjih korisnika. Završetkom projektnih aktivnosti, ciljana skupina će steći javnu ispravu kojom postaje konkurentnija na tržištu rada.</t>
  </si>
  <si>
    <t>UP.02.1.1.16.0137</t>
  </si>
  <si>
    <t>Zaželi dostojanstven život u Daruvaru - faza III</t>
  </si>
  <si>
    <t xml:space="preserve">Opći cilj projekta je poboljšanje pristupa tržištu rada pripadnicama ranjivih skupinama na području Grada Daruvara; zapošljavanje teže zapošljivih žena kojima je otežan pristup tržištu rada te ublažavanje posljedica njihove nezaposlenosti i rizika od siromaštva te osiguravanje potrebne pomoći i podrške starijim i/ili nemoćnim osobama u svakodnevnom životu. </t>
  </si>
  <si>
    <t>UP.02.1.1.16.0138</t>
  </si>
  <si>
    <t>Solidarni za žene u ruralnim područjima</t>
  </si>
  <si>
    <t xml:space="preserve">Projektom ćemo zaposliti 10 nezaposlenih žena iz teže zapošljivih skupina na razdoblje od 6 mjeseci radi pružanja pomoći i podrške najmanje 60 krajnjih korisnika svakodnevnim aktivnostima, a koji žive u nerazvijenim ruralnim sredinama. Projekt će trajati ukupno 8 mjeseci (1. mjesec priprema, odabir ciljne skupine i korisnika, 2. do 7. mjesec rad na terenu i 8. mjesec izrada izvješća ugovornom tijelu). </t>
  </si>
  <si>
    <t>UP.02.1.1.16.0139</t>
  </si>
  <si>
    <t>Cilj projekta Pružam ti ruku je zaposliti 30 nezaposlenih žena s lokalnog područja na period od 6 mjeseci u svrhu pružanja pomoći i podrške starijim osobama i osobama u nepovoljnom položaju (210 osoba) pri obavljanju svakodnevnih aktivnosti. Uz uslugu pomoći krajnjim korisnicima bit će osigurana isporuka paketa kućanskih i higijenskih potrepština. Provedbom programa povećati će se stečeno radno iskustvo te pozitivno utjecati na mogućnost njihova daljnjeg zapošljavanja nakon završetka projekta.</t>
  </si>
  <si>
    <t>UP.02.1.1.16.0140</t>
  </si>
  <si>
    <t>Pomoć za lakši život</t>
  </si>
  <si>
    <t>Udruga osoba s invaliditetom Virovitica</t>
  </si>
  <si>
    <t>Projekt „Pomoć za lakši život“, kojega provodi Udruga osoba s invaliditetom Virovitica u partnerstvu s HZZ Područni ured Virovitica i CZSS Virovitica, omogućit će se pristup zapošljavanju i tržištu rada ženama pripadnicama ranjivih skupina, koje će pružati usluge pomoći u kući starijim osobama (krajnjim korisnicima projekta) na području grada Virovitica te općina Suhopolje, Gradina, Pitomača i Špišić Bukovica. Na ovaj način ublažit će se posljedice nezaposlenosti i rizika od siromaštva žena pripadnica ciljane skupine te ujedno povećati razinu kvalitete života krajnjih korisnika.</t>
  </si>
  <si>
    <t>UP.02.1.1.16.0141</t>
  </si>
  <si>
    <t>Učim, radim, pomažem - faza III</t>
  </si>
  <si>
    <t>Udruga osoba s intelektualnim teškoćama "Jaglac"</t>
  </si>
  <si>
    <t xml:space="preserve">Krajnji korisnici ovog projektnog prijedloga su starije osobe i osobe u nepovoljnom položaju, kojima prijeti opasnost od siromaštva i socijalne isključenosti. Cilj projektnog prijedloga je zaposliti 10 žena pripadnica ciljane skupine kako bi pružile pomoć 60 krajnjih korisnika čime će se ublažiti posljedice njiove nezaposlenosti, a potaknuti socijalnu uključenost krajnjih korisnika. Završetkom projektnih aktivnosti, ciljana skupina će steći dodatno radno iskustvo kojim postaje konkurentnija na tržištu rada. </t>
  </si>
  <si>
    <t>UP.02.1.1.16.0142</t>
  </si>
  <si>
    <t>Općina Velika Trnovitica</t>
  </si>
  <si>
    <t>CILJ: Omogućiti pristup zapošljavanju i tržištu rada ženama pripadnicama ranjivih skupina te ujedno potaknuti socijalnu uključenost i povećati, REZULTATI: Poboljšan pristup rada za 10 žena u nepovoljnom položaju; osigurana adekvatna skrb i podrška za 60 potrebitih članova zajednice;</t>
  </si>
  <si>
    <t>UP.02.1.1.16.0143</t>
  </si>
  <si>
    <t>Nikad nije kasno - faza 3</t>
  </si>
  <si>
    <t>CILJ: Omogučiti pristup zapošljavanju i tržištu rada ženama pripadnicama ranjivih skupina te ujedno potaknuti socijalnu uključenost i povećati razinu kvalitete života žena i krajnjih korisnika. REZULTATI: Poboljšan pristup rada za 31 ženu u nepovoljnom položaju; osigurana adekvatna skrb i podrška 186 potrebitih članova zajednice; smanjena stopa nezaposlenosti. UKUPNA VRIJEDNOST PROJEKTA: 1.499.975,00 TRAJANJE: 8 mjeseci</t>
  </si>
  <si>
    <t>UP.02.1.1.16.0144</t>
  </si>
  <si>
    <t>Hrvatski Crveni križ, Gradsko društvo Crvenog križa Grubišno Polje</t>
  </si>
  <si>
    <t>Projektom će se omogućiti zapošljavanje 9 teže zapošljivih žena s područja Grada Grubišnog Polja, koje će pružati usluge pomoći u kući za 54 korisnika, osoba u nepovoljnom položaju. Pružanjem usluga starijim, nemoćnim i osobama u riziku od siromaštva na području Grada Grubišnog Polja i Općine Veliki Grđevac osigurat će se bolja kvaliteta života.</t>
  </si>
  <si>
    <t>UP.02.1.1.16.0145</t>
  </si>
  <si>
    <t>Želim dobar život</t>
  </si>
  <si>
    <t>Društvo multiple skleroze Koprivničko-križevačke županije</t>
  </si>
  <si>
    <t>Projektom ŽELIM DOBAR ŽIVOT osigurat će se zapošljavanje pripadnica teže zapošljivih skupina te osnažiti njihov radni potencijal. One će pružanjem usluge pomoći u kući te podrške i potpore, omogućiti socijalnu uključenost i poboljšanje kvalitete života krajnjih korisnika te spriječiti njihovu institucionalizaciju. Projektom će i pripadnice ciljane skupine i krajnji korisnici imati priliku za dobar život.</t>
  </si>
  <si>
    <t>UP.02.1.1.16.0146</t>
  </si>
  <si>
    <t>Za žene Bjelovarsko-bilogorske županije - faza III</t>
  </si>
  <si>
    <t>Projektom ćemo zaposliti 31 nezaposlenu ženu s najviše završenim srednjoškolskim obrazovanjem, a prednost u zapošljavanju imat će pripadnice ranjivih skupina, koje će u razdoblju od 6 mjeseci skrbiti o 186 krajnjih korisnika te tako doprinijeti povećanju kvalitete života i potaknuti njihovu socijalnu uključenost.</t>
  </si>
  <si>
    <t>UP.02.1.1.16.0147</t>
  </si>
  <si>
    <t>Slatino, zaželi II!</t>
  </si>
  <si>
    <t>Visoka stopa nezaposlenosti jedan je od problema s kojima se suočava Grad Slatina, s posebnim naglaskom na nezaposlenost žena koje imaju nižu razinu obrazovanja. Njihovo zapošljavanje u svrhu potpore i podrške starijim osobama i osobama u nepovoljnom položaju te dodatno stjecanje radnog iskustva glavni je cilj projekta. Time će im se osnažiti i unaprijediti radni potencijal, odnosno povećati mogućnost kasnijeg zapošljavanja, a krajnji korisnici dobit će podršku u svakodnevnom životu, biti više socijalno uključeni uz povećanje kvalitete života.</t>
  </si>
  <si>
    <t>UP.02.1.1.16.0148</t>
  </si>
  <si>
    <t>Sretnija starost 3</t>
  </si>
  <si>
    <t>Žene su teže zapošljiva skupina u odnosu na muškarce na tržištu rada, pogotovo žene iz ruralnih područja s nižim stupnjem obrazovanja te koje pripadaju nekoj od teže zapošljivih skupina. Cilj ovog projekta je povećati zapošljivost teže zapošljivih žena s nižom razinom obrazovanja (njih 30) uz povećanje razine kvalitete života starijih i nemoćnih osoba (min.180) na širem drniškom području. Većina starih je bolesna, ovisna o tuđoj pomoći i živi u siromaštvu, socijalno isključena. Projekt će provesti udruga u partnerstvu s HZZ-om te CZSS Drniš kroz zapošljavanje ciljne skupine.</t>
  </si>
  <si>
    <t>UP.02.1.1.16.0149</t>
  </si>
  <si>
    <t>Zaželi Bili Cvitak</t>
  </si>
  <si>
    <t xml:space="preserve">Općina Kijevo </t>
  </si>
  <si>
    <t xml:space="preserve">Projektom "Zaželi Bili Cvitak" omogućit će se pristup zapošljavanju i tržištu rada 10 žena pripadnica ranjivih skupina s područja Općine Kijevo i Općine Civljane odnosno s područja Šibensko-kninske županije te će na taj način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 </t>
  </si>
  <si>
    <t>UP.02.1.1.16.0150</t>
  </si>
  <si>
    <t>Radom do osmijeha II</t>
  </si>
  <si>
    <t>Udruga invalida rada Đakovo će realizacijom projekta "Radom do osmijeha II" zaposliti 15 žena koje su u evidenciji Hrvatskog zavoda za zapošljavanje, a pripadaju ciljanim skupinama Otvorenog trajnog poziva Zaželi - Programa zapošljavanja žena, za potrebe podrške i pomoći u kućanstvu krajnjim korisnicima. Povećanje kvalitete života i unaprjeđenje životnih potreba za 90 krajnjih korisnika, uz zaposlenje nezaposlenih žena najvažniji su ciljevi koji će biti ispunjeni realizacijom ovoga projekta.</t>
  </si>
  <si>
    <t>UP.02.1.1.16.0151</t>
  </si>
  <si>
    <t>Zaželi, program zapošljavanja žena - faza III</t>
  </si>
  <si>
    <t xml:space="preserve">Projekt "Zaželi - program zapošljavanja žena" donosi istovremeno rješenje za više dimenzija problema koje u konačnici zajednički utječe na poboljšanje života u zajednici. Glavni cilj projekta je zapošljavanje ciljane skupine što čini 9 žena: nezaposlene žene s najviše završenim srednjoškolskim obrazovanjem. Koje će svojim radom na projektu pridonijeti krajnjem cilju, a to je povećanej socijalne osjetljivosti, veću razinu socijalne uključenosti i poboljšanje kvalitete života za 56+ krajnjih korisnika odnosno osoba starije životne dobi i osoba u nepovoljnom položaju. </t>
  </si>
  <si>
    <t>UP.02.1.1.16.0152</t>
  </si>
  <si>
    <t>Zaželi za sebe</t>
  </si>
  <si>
    <t>Grad Vrbovsko</t>
  </si>
  <si>
    <t>Cilj projekta je ublažavanje posljedica nezaposlenosti, smanjenje stope nezaposlenosti i doprinos smanjenju rizika od siromaštva. Projektom bi se zaposlilo 10 teže zapošljivih žena, pripadnica ranjivih skupina koje bi dale podršku i pomoć u obavljanju svakodnevnih aktivnosti 60 krajnjih korisnika, odnosno starijim i/ili nemoćnim osobama na području Vrbovskog. Vrijednost projekta je 494.400,00 kuna.</t>
  </si>
  <si>
    <t>UP.02.1.1.16.0153</t>
  </si>
  <si>
    <t>Ruke pomažu - faza 2</t>
  </si>
  <si>
    <t>Projekt "Ruke pomažu – faza 2" pridonijet će rastu zapošljavanja žena s najviše završenim srednjoškolskim obrazovanjom koje su prijavljene u evidenciju nezaposlenih HZZ-a, prednost će se dati teže zapošljivim/ranjivim skupinama i time ublažiti posljedice njihove nezaposlenosti i rizik od siromaštva te ujedno potaknuti socijalnu uključenost i povećati razinu kvalitete života krajnjih korisnika na području općine Viškovo i općine Klana.</t>
  </si>
  <si>
    <t>UP.02.1.1.16.0154</t>
  </si>
  <si>
    <t>Zaželi - Zajedno Možemo Sve! II</t>
  </si>
  <si>
    <t>Program Zaželi - „Zajedno Možemo Sve! II“ omogućava zapošljavanje 15 žena pripadnica ciljane skupine na radna mjesta gerontodomaćica. Krajnji korisnici usluga, 90 osoba, su osobe u nepovoljnom položaju-oboljeli od multiple skleroze i srodnih bolesti iz PGŽ (Gorski kotar,otok Krk,Rijeka s okolnim mjestima) te ostale starije i osobe u nepovoljnom položaju iz PGŽ koje se identificiraju kao krajnji korisnici u sradnji s CSS Rijeka.Svaka zaposlenica će imati najmanje 6 krajnjih korisnika.</t>
  </si>
  <si>
    <t>UP.02.1.1.16.0155</t>
  </si>
  <si>
    <t>Zaželi njegu, zaželi posao - faza III</t>
  </si>
  <si>
    <t>Provedbom projektnih aktivnosti projekta Zaželi njegu, zaželi posao - Faza III s naglaskom na zapošljavanje osoba u nepovoljnom položaju, odnosno na žene starije od 50 godina s najviše završenim srednjoškolskim obrazovanjem pružiti će se briga i skrb za 120 starijih i nemoćnih osoba s područja Općine Lovreć. Ovaj projekt od iznimne je važnosti za nerazvijeno područje općine Lovreć jer svojom provedbom omogućuje socijalno uključivanje ranjivih skupina i njihovu interakciju kako na tržište rada tako i u društvo.</t>
  </si>
  <si>
    <t>UP.02.1.1.16.0156</t>
  </si>
  <si>
    <t>Jedna žena život mijenja II</t>
  </si>
  <si>
    <t>Matrica održivog razvoja i socijalnih inovacija</t>
  </si>
  <si>
    <t>Problemi s kojima se suočava ciljna skupina su dugotrajna nezaposlenost, nedostatak motiviranosti i samopouzdanja, a kod krajnjih korisnika problem predstavlja nepostojanje adekvatne programa socijalne skrbi zbog čega se obje skupine u većem riziku od siromaštva i socijalne isključenosti. Zapošljavanjem 30 žena se želi pružiti pomoć i podrška za min. 180 starijih osoba i osoba u nepovoljnom položaju putem izvaninstitucionalnog oblika skrbi u svrhu osiguravanja bolje kvalitete života i ravnopravnog uključivanja u život lokalne zajednice na području Šibensko-kninske županije.</t>
  </si>
  <si>
    <t>UP.02.1.1.16.0157</t>
  </si>
  <si>
    <t>Budi bitan uz Forcu!</t>
  </si>
  <si>
    <t>Projektom ''Budi bitan uz Forcu''u trajanju od 8 mjeseci ostvariti će se zapošljavanje žena pripadnica ciljane skupine na period od 6 mjeseci, koje će pružati usluge potpore i podrške starijim i nemoćnim osobama (krajnjim korisncima)s podrčuja grada i okolice Šibenika.</t>
  </si>
  <si>
    <t>UP.02.1.1.16.0160</t>
  </si>
  <si>
    <t>PomaŽE NAm Šibenik II</t>
  </si>
  <si>
    <t>Cilj projekta je povećati zapošljivost teže zapošljivih žena uz povećanje razine kvalitete života starijih osoba i osoba u nepovoljnom položaju na</t>
  </si>
  <si>
    <t>UP.02.1.1.16.0161</t>
  </si>
  <si>
    <t>Zajedno smo sigurniji II</t>
  </si>
  <si>
    <t>Predloženim projektom "Zajedno smo sigurniji II", kojega provodi Konjički klub Kolan- udruga za aktivnost i terapiju pomoću konja, u partnerstvu s HZZ Područni ured Šibenik i CZSS Šibenik, omogućit će se pristup zapošljavanju i tržištu rada ženama pripadnicama ranjivih skupina, koje će pružati usluge pomoći u kući starijim osobama (krajnjim korisnicima projekta) na području grada Šibenika - naselja Vrpolje, Dubrava, Ražine, Perković, Podlukovnik, otok Zlarin i Žirije.</t>
  </si>
  <si>
    <t>UP.02.1.1.16.0162</t>
  </si>
  <si>
    <t>Zaželi za žene u Jasenicama</t>
  </si>
  <si>
    <t>Općina Jasenice</t>
  </si>
  <si>
    <t>Projektom''Zaželi za žene u Jasenicama''unaprijedit će se radni potencijal 9 teže zapošljivih žena kroz zapošljavanje na period od 6 mjeseci, čime će postati konkurentnije na tržištu rada. Također, doprinijet će se socijalnom ukjlučivanju 54 starijih osoba u dobi od 65 i više i/ ili nemoćnih osoba s područja Općine Jasenice na način da će im zaposlene žene pružiti adekvatnu potrebnu pomoć u svakodnevnim aktivnostima. Uz prijavitelja, Općinu Jasenice , partneri na projektu su HZZ , Područni ured Zadar i CZZS Zadar. Ukupno trajanje projekta je 8 mjeseci.</t>
  </si>
  <si>
    <t>UP.02.1.1.16.0163</t>
  </si>
  <si>
    <t>Zaželi joj zapošljavanje III</t>
  </si>
  <si>
    <t>Ovaj projekt će svojim aktivnostima doprinijeti: osnaživanju i unaprjeđenju radnog potencijala teže zapošljivih žena kroz zapošljavanje i povećanje socijalne uključenosti i kvalitete života starijih osoba u nepovoljnom položaju, a što je zajedno usmjereno postizanju cilja ovog natječaja.</t>
  </si>
  <si>
    <t>UP.02.1.1.16.0164</t>
  </si>
  <si>
    <t>Bolji dani 2</t>
  </si>
  <si>
    <t>Projektom „Bolji dani 2“ u trajanju od 8 mjeseci ostvarit će se zapošljavanje 20 žena u nepovoljnom položaju sa tržišta rada na period od 6 mjeseci, za pružanje usluge starijim i/ili nemoćnim osobama (krajnjim korisnicima) s područja Knina i okolice. Aktivnostima projekta „Bolji dani 2“ smanjuje se nezaposlenost i aktivno provodi borba protiv siromaštva i prevencija prerane institucionalizacije, te se podiže kvaliteta života zaposlenih žena i krajnjih korisnika</t>
  </si>
  <si>
    <t>UP.02.1.1.16.0165</t>
  </si>
  <si>
    <t>Kroz projekt Zaželi, ostvari i pomozi ukupno će 120 krajnjih korisnika dobiti svakodnevnu skrb u trajanju 6 mjeseci, a samim time osigurava se i 20 radnih mjesta za žene koje se nalaze u nepovoljnom položaju na tržištu rada, a koje će svakodnevno skrbiti o starijima i nemoćnima na području Općine i okolnih mjesta. Time će korist imati veliki dio naše zajednice u smislu socijalizacije, društvenog života, egzistencije, pomoći u ovacljanju svakodnevnih poslova u kućanstvu i sl. Projekt će se provoditi na području Općine Drenje i okolnih mjesta.</t>
  </si>
  <si>
    <t>UP.02.1.1.16.0166</t>
  </si>
  <si>
    <t>Uključi se – faza III</t>
  </si>
  <si>
    <t>Projektom će se u Općini Jarmina zaposliti 15 teže zapošljivih žena na poslovima pružanja potpore i podrške starijim i/ili nemoćnim osobama čime će se doprinijeti socijalnoj uključnosti i podizanju kvalitete života i ciljnoj skupini (15 žena), ali i za minimalno 90 krajnjih korisnika.</t>
  </si>
  <si>
    <t>UP.02.1.1.16.0167</t>
  </si>
  <si>
    <t>GDCK Ozalj zajedno s obaveznim partnerima Centrom za socijalnu skrb Karlovac te Hrvatskim zavodom za zapošljavanje – Podružnica Karlovac, te partnerima Gradom Ozljem, općinama Kamanje, Žakanje i Ribnik provest će projekt u trajanju od 8 mjeseci unutar kojeg će se zaposliti 10 žena iz ciljane skupine na 6 mjeseci za pružanje potpore i pomoći minimalno 60 starijih osoba i osoba u nepovoljnom položaju u cilju jačanja socijalne uključenosti žena iz ciljane skupine i povećanje razine kvalitete života krajnjih korisnika.</t>
  </si>
  <si>
    <t>UP.02.1.1.16.0168</t>
  </si>
  <si>
    <t>Pomoć lokalne zajednice za ugodno življenje osoba treće dobi – faza III.</t>
  </si>
  <si>
    <t>Projektom Pomoć lokalne zajednice za ugodno življenje osoba treće dobi – faza III bit će zaposleno 30 žena pripadnica ranjivih skupina u Općini Lekenik. Projektnim aktivnostima bit će zaposlene žene, te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mjeseci, provodit će ga Općina Lekenik s partnerima HZZ PU Sisak, te Centrom za socijalnu skrb Sisak.</t>
  </si>
  <si>
    <t>UP.02.1.1.16.0169</t>
  </si>
  <si>
    <t>Zaželi život u trećoj dobi</t>
  </si>
  <si>
    <t>projekt doprinosi rješavanju problema na području Petrinje koji se odnose na visok udio nezaposlenosti žena u dobi od 50 godina i više sa najviše stečenom srednjom stručnom spremom, nedovoljnu i neravnomjernu dostupnost korištenja socijalnih usluga te nerazvijenost izvaninstitucionalnih usluga. Cilj projekta je djelovati na aktivno uključivanje u tržište rada i povećanje konkurentnosti za 27 osoba iz ciljne skupine (nezaposlene žene dobi 50 godina i više) kroz zapošljavanje u periodu od 6 mjeseci uz poboljšanje kvalitete života starijih i nemoćnih osoba kao krajnjih korisnika Projekta.</t>
  </si>
  <si>
    <t>UP.02.1.1.16.0170</t>
  </si>
  <si>
    <t>Projekt je usmjeren na zapošljavanje 15 teže zapošljivih žena pripadnica ciljne skupine na području Općine Bednja i Vinica koje će pružati usluge podrške i potpore starijim/nemoćnim osobama. Zapošljavanjem tih žena osigurava se njihovo aktivno uključivanje na tržište rada te smanjenje rizika od siromaštva teže zapošljivih žena s nižom razinom obrazovanja. Projektom se izravno doprinosi promicanju deinstitucionalne skrbi za ranjive skupine građana kao i njihovo aktivno uključivanje u društveni život zajednice.</t>
  </si>
  <si>
    <t>UP.02.1.1.16.0171</t>
  </si>
  <si>
    <t>Snažna žena – Snažna zajednica u fazi III</t>
  </si>
  <si>
    <t>Projektom Snažna žena – Snažna zajednica u fazi III, omogućit će se za 15 dugotrajno nezaposlenih ženama na području grada Petrinje i okolnih sela usvajanje radnih navika i vještina s ciljem povećanja njihove zapošljivosti kroz pružanje socijalnih usluga za 90 krajnjih korisnika a koje su usmjerene podizanju kvalitete života starijih osoba s ciljem njihovog zadržavanja u vlastitom domu.</t>
  </si>
  <si>
    <t>UP.02.1.1.16.0172</t>
  </si>
  <si>
    <t>Zaželi, pokreni se i pomozi u Lasinji 2.0</t>
  </si>
  <si>
    <t>Centar za razvoj lokalne zajednice Alba</t>
  </si>
  <si>
    <t>Centar za razvoj lokalne zajednice Alba provesti će projekt "Zaželi, pokreni se i pomozi u Lasinji 2.0" u trajanju od 8 mjeseci u partnerstvu s Općinom Lasinja te Centrom za socijalnu skrb Karlovac i Zavodom za zapošljavanje područni ured Karlovac. Tijekom 6 mjeseci provedbe projekta zaposliti će se 10 žena, pripadnica ranjivih skupina, na području općine Lasinja koje će povećati kvalitetu života i socijalno uključiti minimalno 60 krajnja korisnika.</t>
  </si>
  <si>
    <t>UP.02.1.1.16.0173</t>
  </si>
  <si>
    <t>ZAŽELI-podrška životu u sadašnjosti</t>
  </si>
  <si>
    <t>Projektom "ZAŽELI-podrška životu u sadašnjosti" zaposlit će se 10 teže zapošljivih žena pripadnica ciljane skupine na području grada Siska na period od 6 mjeseci u kojem će pružati pomoć i podršku za 60 krajnjih korisnika. Projektne aktivnosti usmjerene su na podizanje kvalitete života starijih i/ili nemoćnih osoba te njihovog zadržavanja u okruženju vlastitog doma. Projekt će provoditi Građanska inicijativa "Moj grad Sisak" u partnerstvu s Hrvatskim zavodom za zapošljavanje Područni ured SIsak i Centrom za socijalnu skrb Sisak.</t>
  </si>
  <si>
    <t>UP.02.1.1.16.0174</t>
  </si>
  <si>
    <t>Ispunjena želja - faza III</t>
  </si>
  <si>
    <t>Cilj projekta „Ispunjena želja - faza III“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poboljšanju kvalitete života krajnjih korisnika.</t>
  </si>
  <si>
    <t>UP.02.1.1.16.0175</t>
  </si>
  <si>
    <t>Projekt Aktivne u zajednici, predstavlja nastavak financiranja aktivnosti prethodnog Poziva „Zaželi – program zapošljavanja žena faza II“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</si>
  <si>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UP.02.1.1.16.0176</t>
  </si>
  <si>
    <t>Zaželi u Općini Jakovlje II</t>
  </si>
  <si>
    <t>Projekt "Zaželi u Općini Jakovlje II" uključuje ciljanu skupinu odnosno 10 nezaposlenih žena, pripadnice ranjivih skupina te žene starije od 50 g. s najviše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</si>
  <si>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UP.02.1.1.16.0177</t>
  </si>
  <si>
    <t>Zaželi podršku - faza 3</t>
  </si>
  <si>
    <t>Projektom „Zaželi podršku - faza III“ u trajanju od 8 mjeseci ostvariti će se zapošljavanje 9 žena pripadnica ciljane skupine na period od 6 mjeseci,koje će pružati usluge potpore i podrške starijim i nemoćnim osobama (krajnjim korisnicima) s područja grada Karlovca, grada Slunja i KŽ. Osim pružene usluge povećati će se konkurentnost pripadnica ciljane skupine na tržištu rada što će olakšati proces zaposlenja po završetku projekta.</t>
  </si>
  <si>
    <t>UP.02.1.1.16.0178</t>
  </si>
  <si>
    <t>ZAŽELI – Za zajednicu II</t>
  </si>
  <si>
    <t>Projektne aktivnosti doprinose povećanju socijalne uključenosti i unaprjeđenju konkurentnosti na tržištu rada za 10 pripadnica ciljne skupine nezaposlenih žena s najviše završenim srednjoškolskim obrazovanjem, s naglaskom na teže zapošljive žene u ruralnim područjima Varaždinske županije, kroz njihovo zapošljavanje u lokalnoj zajednici. Žene će pružati podršku za 60 krajnjih korisnika (starije i nemoćne osobe s područja Grada Novi Marof, Grada Varaždinske Toplice te Općine Breznica i Općine Ljubešćica), u cilju sprečavanja njihove socijalne isključenosti i institucionalnog smještaja.</t>
  </si>
  <si>
    <t>UP.02.1.1.16.0483</t>
  </si>
  <si>
    <t>Osnaživanje i socijalno uključivanje ranjivih skupina</t>
  </si>
  <si>
    <t>Udruga hrvatskih branitelja liječenih od posttraumatskog stresnog poremećaja Splitsko-dalmatinske županije</t>
  </si>
  <si>
    <t xml:space="preserve">Cilj je zapošljavanje teže zapošljivih žena i pružanje usluga korisnicma u potrebi te potaknuti njihovu socijalnu uključenost i povećati kvalitetu života.Ciljanu skupinu čini 30 nezaposlenih žena s najviše završenim srednjoškolskim obrazovanjem koje su prijavljene u HZZ a prioritet imaju teže zapošljive/ranjive skupine.One će biti zaposlene 6 mjeseci te će pružati podršku za min.180 osoba u starijoj životnoj dobi i/ili nemoćnih osoba čime doprinosi borbi protiv siromaštvai smanjenju nezaposlenosti i poboljšanje kvalitete života obje kategorije. </t>
  </si>
  <si>
    <t>UP.02.1.1.16.0180</t>
  </si>
  <si>
    <t>Cilj projekta je omogućiti zaposlenje i osposobljavanje 9 žena pripadnica ranjivih skupina s nižom razinom obrazovanja (najviše završeno srednjoškolsko obrazovanje) te time povećati razinu kvalitete života minimalno 54 krajnjih korisnika (starijih osoba i osoba u nepovoljnom položaju)</t>
  </si>
  <si>
    <t>UP.02.1.1.16.0181</t>
  </si>
  <si>
    <t>Spas u zadnji čas - ZAŽELI faza III</t>
  </si>
  <si>
    <t>Cilj projekta je osnažiti radni potencijal teže zapošljivih žena i žena s nižom razinom obrazovanja te potaknuti njihovu socijalnu inkluzivnost</t>
  </si>
  <si>
    <t>UP.02.1.1.16.0183</t>
  </si>
  <si>
    <t>ZAŽELI za Općinu Generalski Stol</t>
  </si>
  <si>
    <t>Projektom „ZAŽELI za Općinu Generalski Stol“ omogućit će se pristup zapošljavanju i tržištu rada 10 žena pripadnica ranjivih skupina s područja Općine Generalski Stol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</si>
  <si>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UP.02.1.1.16.0184</t>
  </si>
  <si>
    <t>Zaželi - Aktivne u zajednici II</t>
  </si>
  <si>
    <t>Projektne aktivnosti doprinose povećanju socijalne uključenosti i unaprjeđenju konkurentnosti na tržištu rada za 15 pripadnica ciljne skupine nezaposlenih žena s najviše završenim srednjoškolskim obrazovanjem, s naglaskom na teže zapošljive žene u ruralnim i brdsko-planinskim područjima Varaždinske županije, kroz njihovo zapošljavanje u lokalnoj zajednici. Žene će pružat podršku za 90 krajnjih korisnika (osobe u starijoj životnoj dobi i nemoćne osobe s područja Grada Ivanca, Općine Donja Voća i Općine Maruševec), u cilju sprečavanja njihove socijalne isključenosti i institucionalnog smještaja.</t>
  </si>
  <si>
    <t>UP.02.1.1.16.0185</t>
  </si>
  <si>
    <t>Zaželi pravu stvar II</t>
  </si>
  <si>
    <t>Projektom „Zaželi pravu stvar II“ omogućit će se pristup zapošljavanju i tržištu rada ženama pripadnicama ranjivih skupina, koje će pružati usluge pomoći u kući starijim osobama (krajnjim korisnicima projekta) na području Međimurske županije. Na ovaj način ublažit će se posljedice nezaposlenosti i rizika od siromaštva žena pripadnica ciljane skupine te ujedno potaknuti socijalnu uključenost i povećati razinu kvalitete života krajnjih korisnika.</t>
  </si>
  <si>
    <t>UP.02.1.1.16.0186</t>
  </si>
  <si>
    <t>Program uključivanja ranjivih skupina - Zaželi III.</t>
  </si>
  <si>
    <t>Udruga za razvoj programa cjeloživotnog učenja</t>
  </si>
  <si>
    <t>Cilj projekta je uključivanje žena pripadnica ciljanih skupina u nepovoljnom položaju sa područja Grada Zagreba na tržište rada. Projekt će trajati 8 mjeseci, a područje provedbe će biti Grad Zagreb. Ciljanu skupinu će činiti 26 nezaposlenih žena s najviše završenim srednjoškolskim obrazovanjem koje se vode u evidenciji nezaposlenih Hrvatskog zavoda za zapošljavanje dok će se kroz projekt pružiti podrška starijim osobama i osobama u nepovoljnom položaju za najmanje 156 korisnika.</t>
  </si>
  <si>
    <t>UP.02.1.1.16.0187</t>
  </si>
  <si>
    <t>Zaželi s nama</t>
  </si>
  <si>
    <t>Projektom je planirano zapošljavanje ciljane skupine od 20 žena, s najvišom završenom SSS, koje će radom i osposobljavanjem pridonijeti krajnjem cilju, a to je povećanje socijalne osjetljivosti, veću razinu socijalne uključenosti i poboljšanje kvalitete života 120 krajnjih korisnika odnosno osoba starije životne dobi i osoba u nepovoljnom položaju s naglaskom na teže dostupna i ruralna područja Grada Jastrebarskog i Općina Klinča Sela, Krašića i Žumberka.</t>
  </si>
  <si>
    <t>UP.02.1.1.16.0188</t>
  </si>
  <si>
    <t>Podrškom do sreće</t>
  </si>
  <si>
    <t>Otvorena računalna radionica "Svi smo protiv"</t>
  </si>
  <si>
    <t>Zagrebačka, Grad Zagreb, Sisačko-moslavačka</t>
  </si>
  <si>
    <t xml:space="preserve">Ovim projektom planira se zaposliti 30 nezaposlenih žena u nepovoljnom položaju na tržište rada kako bi se potaknula socijalna uključenost i povećala razina kvalitete života krajnjih korisnika </t>
  </si>
  <si>
    <t>UP.02.1.1.16.0189</t>
  </si>
  <si>
    <t>Zaželi III</t>
  </si>
  <si>
    <t>Ovim projektom osnažiti ćemo i unaprijediti radni potencijal 9 teže zapošljivih žena zapošljavanjem u lokalnoj zajednici, a samim time ublažiti posljedice njihove nezaposlenosti i socijalne isključenosti. Povećanjem znanja i vještina postati će konkurentnije na tržištu rada. Zaposlene žene iz ciljanih skupina svojim će radom i aktivnostima u periodu od 6 mjeseci pružati potporu i podršku te poboljšati kvalitetu života za 54 korisnika usluga.</t>
  </si>
  <si>
    <t>UP.02.1.1.16.0190</t>
  </si>
  <si>
    <t>Zaželi III - Grad Lepoglava</t>
  </si>
  <si>
    <t>Projektom će se zaposliti 11 žena - pripadnica teže zapošljivih/ranjivih skupine nezaposlenih žena s najviše završenim srednjoškolskim obrazovanjem. Ujedno projekt doprinosi borbi protiv siromaštva te prevenciji prerane institucionalizacije i poboljšanju kvalitete života za minimalno 66 osoba starije životne dobi i osoba u nepovoljnom položaju s područja grada Lepoglave kojima se pruža potpora i podrška u svakodnevnom životu.</t>
  </si>
  <si>
    <t>UP.02.1.1.16.0191</t>
  </si>
  <si>
    <t>Pomoć starijima Grada Zagreba</t>
  </si>
  <si>
    <t>Osnovni cilj projekta je uključivanje žena u nepovoljnom položaju sa područja Grada Zagreba i Zagrebačke županije na tržište rada. Projekt će trajati 8 mjeseci, a područje provedbe će biti u gradu Sinju i okolnim općinama. Ciljanu skupinu će činiti 26 nezaposlenih žena s najviše završenim srednjoškolskim obrazovanjem koje su prijavljene u evidenciju nezaposlenih HZZ-a s naglaskom na teže zapošljive skupine u lokalnoj zajednici.On će biti zadužene za najmanje 156 krajnjih korisnika kroz potporu i podršku starijim osobama i osobama u nepovoljnom položaju.</t>
  </si>
  <si>
    <t>UP.02.2.2.10.0001</t>
  </si>
  <si>
    <t>Razvoj i širenje mreže izvaninstitucionalnih usluga za hrvatske branitelje i stradalnike Domovinskog rata</t>
  </si>
  <si>
    <t>Širenje mreže pomoći braniteljima u potrebi</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</si>
  <si>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</si>
  <si>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UP.02.1.1.16.0193</t>
  </si>
  <si>
    <t>OSI za OSI – integracija nezaposlenih gluhih žena na tržište rada - FAZA II</t>
  </si>
  <si>
    <t>Savez gluhih i nagluhih grada Zagreba</t>
  </si>
  <si>
    <t>Zagrebačka, Grad Zagreb, Brodsko-posavska, Osječko-baranjska</t>
  </si>
  <si>
    <t>Cilj projekta je povećati socijalnu uključenost nezaposlenih i starijih osoba kroz pružanje socijalnih usluga i programa za socijalno uključivanje i povećanje zapošljvosti. Kroz projekt će se uključiti 15 nezaposlenih žena s naglaskom na OSI, te će se usluga pružiti za 90 krajnjih korisnika. Područje provedbe: Grad Zagreb, Osijek, Slavonski Brod, Valpovo, Đakovo, te Općine Drenje, Bizovac, Petrijevci, Šodolovci.</t>
  </si>
  <si>
    <t>UP.02.1.1.16.0194</t>
  </si>
  <si>
    <t>Zaželi - podrška lokalnoj zajednici II</t>
  </si>
  <si>
    <t>Osječko-baranjska, Splitsko-dalmatinska</t>
  </si>
  <si>
    <t>Projektom će se zaposliti 10 pripadnica ranjivih skupina i nižeg stupnja obrazovanja na 6 mjeseci. Žene i krajnji korisnici su iz dvije županije u kojima je najveći apsolutni broj nezaposlenih žena. Za veći dio korisnika nastavit će se pružati pomoć u kući kao nastavak usluge iz završenog projekta a novi korisnici uključivat će se u suradnji s Centrom za socijalnu skrb. Na području Imotskog i Osijeka za oko 70 krajnjih korisnika prevenirat će se institucionalizacija, smanjiti rizik od siromaštva i socijalne isključenosti, te poboljšati kvaliteta života i njima i zaposlenim ženama.</t>
  </si>
  <si>
    <t>UP.02.1.1.16.0195</t>
  </si>
  <si>
    <t>Baza za pomoć</t>
  </si>
  <si>
    <t>Zagrebačka, Krapinsko-zagorska, Brodsko-posavska, Grad Zagreb</t>
  </si>
  <si>
    <t>Projektom se zapošljava 30 žena (ciljnih skupina) u više županija u kojima udruge prijavitelja i partnera aktivno djeluju i provode aktivnosti.Projekt doprinosi smanjenju nezaposlenosti, borbi protiv siromaštva, prevenciji prerane institucionalizacije i poboljšanju kvalitete života krajnjih korisnika operacije.Žene ciljnih skupna su teže zapošljive žene koje imaju nižu i srednju razinu obrazovanja,a prednost u zapošljavanju daje se pripadnicama ranjive skupine (primjerice žene od 50 i više godina, osobe s invaliditetom i sl.).</t>
  </si>
  <si>
    <t>UP.02.1.1.16.0196</t>
  </si>
  <si>
    <t>Nova 50+ - Program zapošljavanja žena II</t>
  </si>
  <si>
    <t>Projektom Nova 50+ - program zapošljavanja žena II povećava se radni potencijal 10 teže zapošljivih nezaposlenih žena koje će se zaposliti i steći radno iskustvo na poslovima pružanja podrške i pomoći za 60 starijih i nemoćnih osoba s naglaskom na ruralna područja grada Dugog Sela i općine Brckovljani. Krajnjim korisnicima projekta, starijim i nemoćnim osobama omogućit će se neophodna pomoć u svakodnevnom životu, smanjiti njihova usamljenost i izoliranost, te time poboljšati uvjeti života i spriječiti njihovu preuranjenu institucionalizaciju.</t>
  </si>
  <si>
    <t>UP.02.1.1.16.0197</t>
  </si>
  <si>
    <t>Zajedno smo jači!</t>
  </si>
  <si>
    <t>Cilj projekta je osigurati socijalnu uslugu pomoći u kući za 90 potrebitih starih i nemoćnih osoba s područja Karlovačke županije uz zapošljavanje 15 pripadnica marginaliziranih skupina. Na taj način će se pozitivno utjecati na povećanje zapošljivosti rizičnih skupina na tržištu rada te će se utjecati na razvoj socijalne usluge prema krajnjim korisnicima u potrebi čime će se doprinjeti razvoju lokalne zajednice.</t>
  </si>
  <si>
    <t>UP.02.1.1.16.0198</t>
  </si>
  <si>
    <t>Kod kuće je najbolje - neka tako i ostane</t>
  </si>
  <si>
    <t>Osnovni cilj projekta je doprinos borbi protiv siromaštva i socijalne isključenosti kroz zapošljavanje, integraciju na tržište rada i socijalnu integraciju ranjive skupine žena u nepovoljnom položaju u području sa manje mogućnosti. Istovremeno u projektnom području povećana je i nezadovoljena potreba za socijalnim uslugama. Zato je cilj ovog projekta razviti i osnažiti kapacitete i radni potencijal 16 nezaposlenih, teže zapošljivih žena s područja Općine Dvor kako bi se dugoročno povećala njihova zapošljivost, posebno u sektoru socijalnih usluga i socijalnom poduzetništvu.</t>
  </si>
  <si>
    <t>UP.02.1.1.16.0199</t>
  </si>
  <si>
    <t>Zaželi i ostvari-faza III</t>
  </si>
  <si>
    <t>Grad Pleternica u partnerstvu sa Hrvatskim zavodom za zapošljavanje i Centrom za socijalnu skrb Požega projektom ˝Zaželi i ostvari–faza III˝ omogućava pristup zapošljavanju i tržištu rada 30 žena pripadnica ranjivih skupina s ciljem ublažavanja posljedica njihove nezaposlenosti. Pored zapošljavanja, projekt pridonosi poboljšanju kvalitete života min. 180 osoba starije životne dobi, kojima će se kroz pružanje konkretne pomoći u obavljanju svakodnevnih životnih aktivnosti osigurati dulji i kvalitetniji boravak u vlastitom domu. Projekt se provodi na području Grada Pleternice.</t>
  </si>
  <si>
    <t>UP.02.1.1.16.0200</t>
  </si>
  <si>
    <t>Podrška za sve II</t>
  </si>
  <si>
    <t xml:space="preserve">Predloženim projektom "Podrška za sve II" kojega provodi Razvojni europski centar inicijativa (RECI) u partnerstvu s HZZ Područni ured Šibenik CZSS Knin, omogućit će se pristup zapošljavanju i tržištu rada ženama pripadnicama ranjivih skupina, koje će pružati usluge pomoći u kući starijim osobama (krajnjim koristnicima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</si>
  <si>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</si>
  <si>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</si>
  <si>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</si>
  <si>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UP.02.1.1.16.0202</t>
  </si>
  <si>
    <t>Pomozimo danas za bolje sutra III</t>
  </si>
  <si>
    <t xml:space="preserve">Projektom "Pomozimo danas za bolje sutra III" u trajanju od 8 mjeseci, omogućit će se zapošljavanje žena pripadnica ciljane skupine (6 mjeseci) koje će starijim i/ili nemoćnim osobama (krajnjim korisnicima) s područja grada Knina te okolnih naselja pružati usluge pomoći u kući. Navedene usluge će značajno doprinijeti socijalnoj uključenosti i povećati kvalitetu života krajnjim korisnicima. </t>
  </si>
  <si>
    <t>UP.02.1.1.16.0203</t>
  </si>
  <si>
    <t>Cilj projekta je doprinijeti smanjenju nezaposlenosti i rizika od siromaštva 25 teže zapošljivih žena i žena s nižom i srednjom razinom obrazovanja,te potaknuti soc. uključenost i poboljšati kvalitetu života i osigurati izvanistitucionalnu skrb za najmanje 150 krajnjih korisnika na području Valpovštine. Ciljna skupina u projektu je 25 nezaposlenih žena, najviše srednja stručna sprema. Prednost pri zapošljavanju dat će se ženama koje pripadaju nekoj od ranjivih skupina kako je navedeno u Uputama za prijavitelje predmetnog natječaja.</t>
  </si>
  <si>
    <t>UP.02.1.1.16.0204</t>
  </si>
  <si>
    <t>Zaželi - za bolje sutra II</t>
  </si>
  <si>
    <t>Prema podatcima Hrvatskog zavoda za zapošljavanje u Požeško-slavonskoj županiji broj nezaposlenih osoba u travnju 2022. godine iznosio je 2.407, od toga je 1.538 žena. Struktura nezaposlenih žena prema razini obrazovanja u travnju 2022. godine je bila 80 osoba bez škole i nezavršena srednja škola, 341 osoba sa završenom srednjom školom, 930 osoba sa srednjom školom, 187 osoba visoko obrazovanih. a pogotovo dugotrajna nezaposlenost veliki su problem stanovništva naše županije, a tako i Grada Kutjeva. Broj nezaposlenih osoba na području Grada Kutjeva u travnju 2022. godine iznosi 166 osoba, a od toga više od polovice su žene njih 94, što iznosi 56,60% ukupnog broja zaposlenih. Od broja nezaposlenih žena, čak 55 žena je s najviše završenom srednjom školom, 17 žena sa završenim osnovnoškolskim obrazovanjem i 4 žene bez završene škole. Stopa registrirane nezaposlenosti u 2020. godini u Požeško-slavnoskoj županiji iznosi 12.9 % prema podatcima Državnpoga zavoda za statistiku. Prema razvrstavanju jedinica lokalne samouprave razvrstavaju prema indeksu razvijesnoti Grad Kutjevo pripada u III. skupinu. Projektom "Zaželi za bolje sutra II" odnosno programom zapošljavanja žena, želimo ostvariti cilj operacije,a to je omogućiti pristup zapošljavanju i tržištu rada ženama pripadnicama ranjivih skupina što rezultirq smanjenju nezaposlenosti te podrazumijeva borbu protiv siromaštva. Kroz projekt će se zaposliti 22 žene iz evidencije nezaposlenih osoba Hrvatskoga zavoda za zapošljavanje s naglaskom na teže zapošljive skupine, zapošljive skupine, prema dostupnim informacijama HZZ-a na području grada Kutjeva ima 94 nezaposlene žene, od toga njih 36 je starije od 50 godina i njih 31 dugotrajno nezaposlena ( u evidenciji HZZ PU Požega duže od 12 mjeseci). Uz zadovoljenje općeg cilja Poziva, a to je omogućiti pristup zapošljavanju i tržištu rada ženama pripadnicama ranjivih skupina te specifičnog cilja koji je osnažiti i unaprijediti radni potencijal teže zaposljivih žena...</t>
  </si>
  <si>
    <t>UP.02.1.1.16.0205</t>
  </si>
  <si>
    <t>Zaželi BnM</t>
  </si>
  <si>
    <t>Grad Biograd na Moru</t>
  </si>
  <si>
    <t>Projektom se omogućava zapošljavanje 9 žena s najviše srednjoškolskim obrazovanjem, koje se nalaze u nepovoljnom položaju na tržištu rada, a koje će pružati usluge potpore i podrške za 54 stare i nemoćne osobe s područja Grada Biograda na Moru i Općine Tkon, otoka Pašmana, gdje takve usluge nisu razvijene ili nedostaju, na razdoblje od 6 mjeseci. Na taj se način osigurava bolja kvaliteta života i smanjuje socijalna isključenost obje kategorije, ciljane skupine nezaposlenih žena te krajnjih korisnika, starih i nemoćnih osoba.</t>
  </si>
  <si>
    <t>UP.02.1.1.16.0206</t>
  </si>
  <si>
    <t>Briga o starim i nemoćnim osobama II</t>
  </si>
  <si>
    <t>Cilj projekta je omogućiti povećanje zapošljivosti na tržištu rada 10 nezaposlenih žena pripadnica ranjivih skupina kroz zapošljavanje u periodu</t>
  </si>
  <si>
    <t>UP.02.1.1.16.0207</t>
  </si>
  <si>
    <t>Zaželimo, možemo!</t>
  </si>
  <si>
    <t>Projektom zapošljavanja žene unaprijedit će se te osnažiti radni potencijal teže zapošljivih žena kroz zapošljavanje u lokalnoj zajednici, a s time smanjiti posljedice njihove nezaposlenosti te rizika od siromaštva dok će se ujedno povećati kvaliteta života te socijalna ukjlučenost krajnjih korisnika.</t>
  </si>
  <si>
    <t>UP.02.1.1.16.0208</t>
  </si>
  <si>
    <t>Zaželi - Nastavimo pružati i primati pomoć!</t>
  </si>
  <si>
    <t>Hrvatski Crveni križ, Općinsko društvo Crvenog križa Gračac</t>
  </si>
  <si>
    <t>Provedbom projekta ''Zaželi - Nastavimo pružati i primati pomoć! će se zaposliti 10 nezaposlenih žena, ukjlučujući dugotrajno nezaposlene te pružiti veću razinu socijalne usluge za najmanje 60 korisnika. Projekt će rezultirati višestrukim koristima za zajednicu od kojih su najznačajnije međugeneracijska solidarnost, socijalna ukjlučenost, smanjenje rizika od siromaštva i povećanje kvalitete života u Općini Gračac.</t>
  </si>
  <si>
    <t>UP.02.1.1.16.0209</t>
  </si>
  <si>
    <t>ZAŽELI za Općinu Stankovci</t>
  </si>
  <si>
    <t>Općina Stankovci</t>
  </si>
  <si>
    <t>Projektom ''ZAŽELI za Općinu Stankovci'' omogućiti će se pristup zapošljavanju i tržištu rada 10 žena pripadnica ranjivih skupina s područja Općine Stankovci i Zadarske županije te će se osnažiti i unaprijediti njihov radni potencijal i ublažiti posljedice njhove nezaposlenosti i rzika od siromaštva. Ujedno će se potaknuti socijana uljučenost i povećati razina kvalitete života 60 krajnjih korisnika, odnosno osoba starije životne dobi i osoba u nepovoljnom položaju koji će biti korisnici usluga pomoći.</t>
  </si>
  <si>
    <t>UP.02.1.1.16.0210</t>
  </si>
  <si>
    <t>Ražanac - moj dom +</t>
  </si>
  <si>
    <t>Projektom "Ražanac - moj dom +" zaposlit će se 10 nezaposlenih žena, sa otežanim pristupom na tržište rada, sa naglaskom na ranjive skupine, u periodu 6 mjeseci za pružanje potpore i podrške za minimalno 60 starijih i/ili nemoćnih osoba, te će tako izravno doprinijeti smanjenju siromaštva i socijalne isključenosti na području svih 8 naselja Općine Ražanac u ruralnom i teže dostupnom dijelu Zadarske županije.</t>
  </si>
  <si>
    <t>UP.02.1.1.16.0211</t>
  </si>
  <si>
    <t>Zajedno za njih III</t>
  </si>
  <si>
    <t>Predloženim projektom „Zajedno za njih III“, kojega provodi Općina Tribunj u partnerstvu s HZZ Područni ured Šibenik i CZSS Šibenik, omogućit će se pristup zapošljavanju i tržištu rada ženama pripadnicama ranjivih skupina, koje će pružati usluge pomoći u kući starijim osobama (krajnjim korisnicima projekta) na području Šibensko – kninske županije. Na ovaj način ublažit će se posljedice nezaposlenosti i rizika od siromaštva žena pripadnica ciljane skupine te ujedno potaknuti socijalnu uključenost i povećati razinu kvalitete života krajnjih korisnika.</t>
  </si>
  <si>
    <t>UP.02.1.1.16.0212</t>
  </si>
  <si>
    <t>Veliko srce Vrsi i Poljica</t>
  </si>
  <si>
    <t>Kroz projekt "Veliko srce Vrsi i Poljica" unaprijedit će se radni potencijal 10 teže zapošljivih žena na period od 6 mjeseci čime će postati konkurentnije na tržištu rada. Također, projektom će se doprinijeti socijalnom uključivanju 60 starijih osoba i osoba u nepovoljnom položaju s područja Općine Vrsi na način da će im zaposlene žene pružiti adekvatnu potrebnu pomoć u svakodnevnim aktivnostima, a projekt će trajati ukupno 8 mjeseci.</t>
  </si>
  <si>
    <t>UP.02.1.1.16.0214</t>
  </si>
  <si>
    <t>Zaželi u općini Kali</t>
  </si>
  <si>
    <t>Projektom "Zaželi u općini Kali" unaprijedit će se radni potencijal 13 teže zapošljivih žena kroz zapošljavanje na period od 6 mjeseci, čime će postati konkurentnije na tržištu rada. Također, doprinijet će se socijalnom uključivanju 78 starijih osoba u dobi od 65 godina i više i /ili nemoćnih osoba s područja otočkih općina Kali i Pašman na način da će im zaposlene žene pružiti adekvatnu potrebnu pomoć u svakodnevnim aktivnostima. Uz prijavitelja, Općinu Kali, partneri na projektu su Općina Pašman, HZZ-Područni ured Zadar i CZSS Zadar. Ukupno trajanje projekta je 8 mjeseci.</t>
  </si>
  <si>
    <t>UP.02.1.1.16.0215</t>
  </si>
  <si>
    <t>Otočka žena - faza II</t>
  </si>
  <si>
    <t>Projektom "Otočka žena - faza II" ojačat će se kompetencije i tržišna konkurentnost 9 nezaposlenih žena s najviše završenim srednjoškolskim</t>
  </si>
  <si>
    <t>UP.02.1.1.16.0216</t>
  </si>
  <si>
    <t>Pomozimo zajedno - II</t>
  </si>
  <si>
    <t>Projektom ćemo nezaposlenim ženama, pripadnicama ranjivih skupina želimo povećati mogućnost tržištu rada i njihovo zapošljavanje što ćemo postići kroz zapošljavanje 9 žena u lokalnoj zajednici, a ujedno osobama u nepovoljnom položaju kroz zapošljavanje žena osigurati potrebnu pomoć u svakodnevnom životu. Kroz projekt će biti zaposleno 9 žena koje će pružati usluge za najmanje 54 korisnika.</t>
  </si>
  <si>
    <t>UP.02.1.1.16.0217</t>
  </si>
  <si>
    <t>Žene pomažu za zajednicu Murter - Kornati</t>
  </si>
  <si>
    <t>Projektom „Žene pomažu za zajednicu Murter – Kornati“ zaposlit će se 9 nezaposlenih žena s najviše završenim srednjoškolskim obrazovanjem koje su prijavljene u evidenciju nezaposlenih HZZ-a, s ciljem smanjenja rizika od siromaštva te poboljšanja kvalitete života krajnjih korisnika projekta (54 osobe), odnosno osoba u starijoj životnoj dobi i/ili nemoćnih osoba pružajući im podršku u svakodnevnom životu. Projekt provodi općina Murter – Kornati na području svoje općine u trajanju od 8 mjeseci.</t>
  </si>
  <si>
    <t>UP.02.1.1.16.0218</t>
  </si>
  <si>
    <t>Zaželi "Korak naprijed" faza III</t>
  </si>
  <si>
    <t>Nezaposlenim osobama u nepovoljnom položaju prijeti veća vjerojatnost dugotrajne nezaposlenosti, a s time socijalna isključenosti i siromaštva. To za posljedicu može imati i negativne posljedice na mentalno zdravlje osobe. Kao sudionice ovih aktivnosti uključivati će se žene koje su u najnepovoljnijem položaju na tržištu rada, koje će brigom o starim i nemoćnima, poboljšati kvalitetu života krajnjih korisnika, a ujedno će se smanjit socijalna isključenost obje kategorije.</t>
  </si>
  <si>
    <t>UP.02.1.1.16.0219</t>
  </si>
  <si>
    <t>Zaželi za bolji Ervenik</t>
  </si>
  <si>
    <t>Projekt "Zaželi za bolji Ervenik" za svoj glavni cilj ima zapošljavanje 14 žena u lokalnoj zajednici žena, pripadnica ranjivih skupina, što će uz ublažavanje posljedica njihove nezaposlenosti i rizika od siromaštva i socijalne izoliranosti, potaknuti socijalnu uključenost, kako zaposlenih žena, tako i 84 krajnja korisnika, te na taj način utjecati na poboljšanje kvalitete životau zajednici.</t>
  </si>
  <si>
    <t>UP.02.1.1.16.0220</t>
  </si>
  <si>
    <t>Dajmo im nadu</t>
  </si>
  <si>
    <t>UDRUGA GLUHIH I NAGLUHIH ŠIBENSKO-KNINSKE ŽUPANIJE</t>
  </si>
  <si>
    <t>Projektom "Dajmo im nadu" kojega provodi Udruga gluhih i nagluhih ŠKŽ u partnerstvu s HZZ Područni ured Šobenik i CZSS Šibenik omogućiti će se pristup zapošljavanju i tržištu rada ženama pripadnicama ranjivih skupina (10), koje će pružati usluge pomoći u kući starijim osobama (60) na području grada Šibenika. Na ovaj način ublažiti će se posljedice nezaposlenosti i rizika od siromaštva žena pripadnica ciljane skupine te ujedno potaknuti socijalnu uključenost i povećati razinu kvalitete života krajnjih korisnika.</t>
  </si>
  <si>
    <t>UP.02.1.1.16.0221</t>
  </si>
  <si>
    <t>Ruka pomoći II</t>
  </si>
  <si>
    <t xml:space="preserve">Projekt "Ruka pomoći II" će omogućiti zapošljavanje 30 žena pripadnica ranjivih skupina čime će se ublažiti posljedice njihove nezaposlenosti te smanjiti rizik od siromaštva. Zapošljavanjem žena će se osigurati pomoć i podrška osobama starije životne dobi koji su u sustavu socijalne skrbi poznati kao posebno osjetljiva kategorija što će im omogućiti pravo na dostojanstvenu starost, poboljšanje kvalitete života, povećanu društvenu uključenost i sprječavanje prerane institucionalizacije. </t>
  </si>
  <si>
    <t>UP.02.1.1.16.0222</t>
  </si>
  <si>
    <t>Koračajmo skupa II</t>
  </si>
  <si>
    <t>Predloženim projektom „Koračajmo skupa II“, kojega provodi Udruga slijepih Šibensko – kninske županije u partnerstvu s HZZ Područni ured Šibenik, CZSS Šibenik, CZSS Drniš i CZSS Knin, omogućit će se pristup zapošljavanju i tržištu rada ženama pripadnicama ranjivih skupina, koje će pružati usluge pomoći u kući starijim osobama (krajnjim korisnicima projekta) na području Šibensko – kninske županije.</t>
  </si>
  <si>
    <t>UP.02.1.1.16.0223</t>
  </si>
  <si>
    <t>Naša zajednica-Naša Kuća</t>
  </si>
  <si>
    <t>Udruga "Naša Kuća"</t>
  </si>
  <si>
    <t xml:space="preserve">Projekt "Naša zajednica - Naša Kuća"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području općine Kistanje što će se ostvariti zapošljavanjem 18 žena iz ciljane skupine i odabirom 108 krajnjih korisnika kojima je potrebna usluga pomoći i podrške u svakodnevnom životu. </t>
  </si>
  <si>
    <t>UP.02.1.1.16.0224</t>
  </si>
  <si>
    <t>Zajedno u bolje sutra II</t>
  </si>
  <si>
    <t xml:space="preserve">Predloženim projektom "Zajedno u bolje sutra II", kojega provodi DMS ŠKŽ u partnerstvu s HZZ Područni ured Šibenik, CZSS Šibenik, CZSS Knin i CZSS Dniš, omogućit će se pristup zapošljavanju i tržištu rada ženama pripadnicama ranjihiv skupina, koje će pružati usluge pomoći u kući starijim osobama (krajnjim korisnicima projekta) na području Šibensko-kninske županije. Na ovaj način ublažit će se posljedice nezaposlenosti i rizika od siromaštva žena pripadnica ciljane skupine te ujedno potaknuti socijalnu uključenost i povećati razinu kvalitete života krajnjih korisnika. </t>
  </si>
  <si>
    <t>UP.02.1.1.16.0225</t>
  </si>
  <si>
    <t>Zapošljavanje žena za dobrobit zajednice-faza II</t>
  </si>
  <si>
    <t>Projektom „Zapošljavanje žena za dobrobit zajednice-faza II" povećava se radni potencijal 17 teže zapošljivih i nezaposlenih žena koje će se zaposliti i steći, ili unaprijediti, radno iskustvo na poslovima pružanja izvaninstitucionalne podrške i pomoći za 102 korisnika u 15 rubnih sela grada Šibenika.</t>
  </si>
  <si>
    <t>UP.02.1.1.16.0226</t>
  </si>
  <si>
    <t>Podrškom do zajedništva III</t>
  </si>
  <si>
    <t>Predloženim projektom „Podrškom do zajedništva III“, kojega provodi Udruga za obrazovanje i znanost „Scientia populo“ Knin u partnerstvu s HZZ Područni ured Šibenik, CZSS Šibenik i CZSS Knin, omogućit će se pristup zapošljavanju i tržištu rada ženama pripadnicama ranjivih skupina, koje će pružati usluge pomoći u kući starijim osobama (krajnjim korisnicima projekta) na području Šibensko – kninske županije.</t>
  </si>
  <si>
    <t>UP.02.1.1.16.0227</t>
  </si>
  <si>
    <t>Umirovljenici za umirovljenike</t>
  </si>
  <si>
    <t>Udruga umirovljenika grada Knina</t>
  </si>
  <si>
    <t>Projektom Umirovljenici za umirovljenike u trajanju od 7 mjeseci ostvariti će se zapošljavanje žena pripadnica ciljane skupine koje će pružati usluge potpore i podrške starijim i nemoćnim osobama (krajnjim korisnicima) s područja grada Knina i okolice</t>
  </si>
  <si>
    <t>UP.02.1.1.16.0228</t>
  </si>
  <si>
    <t>Pomoć zajednici - faza III</t>
  </si>
  <si>
    <t>Projekt "Pomoć zajednici- faza III" ima za cilj omogućiti pristup zapošljavanju ženama pripadnicama ranjivih skupina, s posebnim naglaskom na ruralne žene, žene bez škole i sa osnovnom školom i žene starije od 50 godina. Cilj je riješiti konkretne društveno-socijalne probleme u zajednici. umanjiti socijalnu isključenost i rizik od siromaštva na širem području općine Biskupija, što će se ostvariti zapošljavanjem 30 žena iz ciljane skupine i odabirom 180 krajnjih korisnika kojima je potrebna usluga pomoći i podrške u svakodnevnom životu.</t>
  </si>
  <si>
    <t>UP.02.1.1.16.0229</t>
  </si>
  <si>
    <t>Pomoć žene nema cijene II</t>
  </si>
  <si>
    <t>Centar promocije volonterstva i pomoći ranjivim skupinama</t>
  </si>
  <si>
    <t>Cilj projekta je povećati zapošljivost teže zapošljivih žena uz povećanje razine kvalitete života starijih osoba i osoba u nepovoljnom položaju na području gradova Šibenika, Drniša i općina Primošten, Unešić. Kroz projekt će se zaposliti 30 teže zapošljivih žena na način da će skrbiti za minimalno 180 starijih osoba i osoba u nepovoljnom položaju.</t>
  </si>
  <si>
    <t>UP.02.1.1.16.0230</t>
  </si>
  <si>
    <t>Želim raditi II</t>
  </si>
  <si>
    <t>Projekt je usmjeren zapošljavanju 10 žena pripadnica ranjivih skupina kako bi im se omogućila financijska stabilnost u razdoblju trajanja projekta. Projektom se povećava kvaliteta života i vaninstitucionalna skrb za 60 starijih i nemoćnih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povećava socijalna uključenost i kvaliteta života krajnjih korisnika.</t>
  </si>
  <si>
    <t>UP.02.1.1.16.0231</t>
  </si>
  <si>
    <t>Zaželi u Općini Bistra II</t>
  </si>
  <si>
    <t>Projekt "Zaželi u Općini Bistra II" uključuje ciljanu skupinu odnosno 9 nezaposlenih žena, pripadnice ranjivih skupina te žene starije od 50 g. s najviše srednjoškolskim obrazovanjem, te 54 krajnja korisnika odnosno starije osobe i osobe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</si>
  <si>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UP.02.1.1.16.0232</t>
  </si>
  <si>
    <t>Dobro je činiti dobro</t>
  </si>
  <si>
    <t>Općina Oriovac</t>
  </si>
  <si>
    <t>Cilj projekta je zaposliti i osnažiti žene (30) pripadnice ranjivih skupina na ruralnom području općine Oriovac, olakšati im pristup tržištu rada, te njihovim zapošljavanjem i pružanjem usluga krajnjim korisnicima socijalno uključiti obje kategorije.</t>
  </si>
  <si>
    <t>UP.02.1.1.16.0234</t>
  </si>
  <si>
    <t>Zajedno srcem II</t>
  </si>
  <si>
    <t>Udruga Zdrav život Slavonski Brod</t>
  </si>
  <si>
    <t>Projekt "Zajedno srcem II" koji provodi Udruga Zdrav život Slavonski Brod u suradnji s partnerima, zapošljava 20 žena pripadnica ranjivih skupina te pruža potporu i podršku za 120 starijih/nemoćnih osoba. Cilj projekta je zaposliti teže zapošljive žene, vratiti ih u radno aktivnu populaciju, unaprijediti njihov radni potencijal i osnažiti ih za tržište rada te pružanjem potpore i podrške povećati razinu kvalitete života i socijalnu uključenost osoba starije dobi i nemoćnih osoba.</t>
  </si>
  <si>
    <t>UP.02.1.1.16.0235</t>
  </si>
  <si>
    <t>Zaželi posao - Čini dobro 2022</t>
  </si>
  <si>
    <t>Projektom će se omogućit pripadnicama ranjivih skupina pristup tržištu rada i zapošljavanje. Zapošljavanjem 20 žena ostvarit će se podrška za minimalno 140 krajnjih korisnika koji su također u nepovoljnom položaju glede životnog standarda, socijalne isključenosti te opasnosti od institucionalizacije. Projekt se provodi na području Požeško–slavonske županije u suradnji s dva partnera. Projektom će se pokazati ekonomska i socijalna dobrobit Poziva „Zaželi“ te će se to kolektivno iskustvo, pozitivno odraziti na poboljšanju politika prema statusu žena na tržištu rada.</t>
  </si>
  <si>
    <t>UP.02.1.1.16.0236</t>
  </si>
  <si>
    <t>Mislimo na njih III</t>
  </si>
  <si>
    <t>Hrvatski Crveni Križ, Gradsko društvo Crvenog križa Šibenik</t>
  </si>
  <si>
    <t>Projektom „Mislimo na njih III“, kojega provodi Gradsko društvo Crvenog križa Šibenik u partnerstvu s HZZ Područni ured Šibenik i CZSS Šibenik, omogućit će se pristup zapošljavanju i tržištu rada ženama pripadnicama ranjivih skupina, koje će pružati usluge pomoći u kući starijim osobama (krajnjim korisnicima projekta) na području grada Šibenika. Na ovaj način ublažit će se posljedice nezaposlenosti i rizika od siromaštva žena pripadnica ciljane skupine te ujedno potaknuti socijalnu uključenost i povećati razinu kvalitete života krajnjih korisnika.</t>
  </si>
  <si>
    <t>UP.02.1.1.16.0237</t>
  </si>
  <si>
    <t>Čarobni zaželi II</t>
  </si>
  <si>
    <t>Osnovni cilj projekta je uključivanje žena u nepovoljnom položaju sa područja grada Knina na tržište rada. Projekt će trajati 8 mjeseci, dok će žene biti zaposlene 6 mjeseci. a područje provedbe će biti u gradu Kninu. Ciljanu skupinu će činiti 9 nezaposlenih žena s najviše završenim SSS koje su prijavljene u evidenciju nezaposlenih HZZa s naglaskom na teže zapošljive skupine u lokalnoj zajednici. One će biti zadužene za 54 koisnika kroz potporu i podršku starijim osobama i osobama u nepovoljnom položaju.</t>
  </si>
  <si>
    <t>UP.02.1.1.16.0238</t>
  </si>
  <si>
    <t>Aduro žena 2</t>
  </si>
  <si>
    <t>Projektom "Aduro žena 2" povećat će se radni potencijal 25 teže zapošljivih i nezaposlenih žena koje će se zaposliti, steći ali i unaprijediti radno iskostvo na poslovima pružanja izvaninstitucionalne podrške i pomoći za 150 krajnjih korisnika na području općina Biskupije, Civljana i Kijeva te grada Knina.</t>
  </si>
  <si>
    <t>UP.02.1.1.16.0239</t>
  </si>
  <si>
    <t>Žene humanosti 2</t>
  </si>
  <si>
    <t>Projektom "Žene humanosti 2" povećat će se radni potencijal 25 teže zapošljivih i nezaposlenih žena koje će se zaposliti, steći ali i unaprijediti radno iskustvo na poslovima pružanja izvaninstitucionalne podrške i pomoći za 150 krajnjih korisnika na području grada Knina te oklonih mjesta - Golubić, Strmica, Plavno, Oćestovo i Žagrović.</t>
  </si>
  <si>
    <t>UP.02.1.1.16.0240</t>
  </si>
  <si>
    <t>RADIMO I POMAŽEMO</t>
  </si>
  <si>
    <t>Općina Nova Kapela</t>
  </si>
  <si>
    <t>Cilj projekta je zaposliti i osnažiti žene (30) pripadnice ranjivih i teže zapošljivih skupina na ruralnom području općine Nova Kapela, olakšati im pristup tržištu rada, te njihovim zspošljavsnjem i pružanjem usluga krajnjim korisnicima socijalno uključiti obje kategorije.</t>
  </si>
  <si>
    <t>UP.02.1.1.16.0241</t>
  </si>
  <si>
    <t>Zaželi - radi i ostvari u Valpovu III</t>
  </si>
  <si>
    <t>Cilj projekta je ublažiti posljedice nezaposlenosti i doprinijeti smanjenju rizika od siromaštva 30 teže zapošljivih žena i žena s nižom razinom obrazovanja te potaknuti socijalnu uključenost i povećati razinu kvalitete života 180 krajnjih korisnika u Gradu Valpovu. Ciljna skupina u projektu je 30 nezaposlenih žena, najviše srednja stručna sprema. Prednost pri zapošljavanju dat će se ženama koje pripadaju nekoj od ranjivih skupina kako je navedeno u Uputama za prijavitelje.</t>
  </si>
  <si>
    <t>UP.02.1.1.16.0242</t>
  </si>
  <si>
    <t>ZAŽELI FAZA III - program zapošljavanja žena na području Općine Brinje</t>
  </si>
  <si>
    <t>Ovim projektom osnažiti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</si>
  <si>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UP.02.1.1.16.0244</t>
  </si>
  <si>
    <t>Zaželi za Petrijanec – faza III</t>
  </si>
  <si>
    <t>Projektom će se zaposliti 11 žena-pripadnica teže zapošljive/ranjive skupine žena s najviše završenim srednjoškolskim obrazovanjem. Ujedno projekt doprinosi borbi protiv siromaštva te prevenciji prerane institucionalizacije i poboljšanju kvalitete života za minimalno 66 osoba starije životne dobi i osoba u nepovoljnom položaju s područja općine Petrijanec kojima se pruža potpora i podrška u svakodnevnom životu.</t>
  </si>
  <si>
    <t>UP.02.1.1.16.0245</t>
  </si>
  <si>
    <t>Zaželi u Otočcu</t>
  </si>
  <si>
    <t>Cilj Projekta je povećanje socijalne uključenosti starijih i nemoćnih osoba u društvo te smanjenje siromaštva zapošljavanjem osoba.Specifični cilj je povećanje zaposlenosti 15 teže zapošljivih žena i socijalna uključenost starijih osoba na području Grada Otočca.Ciljne skupine će pomoći najmanje 90 krajnjim korisnicima tj. starijim i nemoćnim osobama koji su slabijeg imovinskog stanja te osobama sa invaliditetom i bolesnim osobama povećanjem razine kvalitete života, duljim i kvalitetniji boravkom u vlastitom domu.</t>
  </si>
  <si>
    <t>UP.02.1.1.16.0246</t>
  </si>
  <si>
    <t>Zaželi - Program zapošljavanja žena na području Grada Senja- faza III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</si>
  <si>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i srednjom razinom obrazovanja, koje će svojim radom kroz pružanje pomoći u kućanstvu krajnjim korisnicima povećati njihovu kvalitetu života i smanjiti potrebe za institucionalnom skrbi.</t>
  </si>
  <si>
    <t>UP.02.1.1.16.0247</t>
  </si>
  <si>
    <t>Pomoć u kući za nemoćne</t>
  </si>
  <si>
    <t>Patria Sinj</t>
  </si>
  <si>
    <t>Osnovni cilj projekta je uključivanje žena u nepovoljnom položaju sa područja Cetinske krajine na tržište rada. projekt će trajati 8 mjeseci, a područje provedbe će biti u gradu Sinju i okolnim općinama. Ciljanu skupinu će činiti 30 nezaposlenih žena s najviše završenim srednjoškolskim obrazovanjem koje su prijavljene u evidenciju nezaposlenih HZZ-a s naglaskom na teže zapošljive skupine u lokalnoj zajednici. One će biti zadužene za najmanje 180 korisnika kroz potporu i podršku starijim osobama i osobama u nepovoljnom položaju.</t>
  </si>
  <si>
    <t>UP.02.1.1.16.0248</t>
  </si>
  <si>
    <t>ADRA Hrvatska, Adventistička agencija za pomoć i razvoj</t>
  </si>
  <si>
    <t>Projekt ima za cilj zapošljavanje 12 žena s najviše završenom srednjom školom s područja grada Gline koje će pružati podršku i pomoć u kući i tako povećati kvalitetu života 72 krajnja korisnika. Projektne aktivnosti podrazumijevaju pridonose borbi protiv siromaštva i nezaposlenosti te prevenciji prerane institucionalizacije te poboljšava kvalitetu života krajnjih korisnika.</t>
  </si>
  <si>
    <t>UP.02.1.2.01.0073</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</si>
  <si>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</si>
  <si>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</si>
  <si>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</si>
  <si>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</si>
  <si>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</si>
  <si>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UP.02.1.1.16.0251</t>
  </si>
  <si>
    <t>Briga za bližnje 2</t>
  </si>
  <si>
    <t>Projektom će se omogućiti pristup zapošljavanju i tržištu rada za 15 žena pripadnica ranjivih skupina (ZG, Sisak i Zagrebačka županija) te će se osnažiti i unaprijediti radni potencijal teže zapošljivih žena s nižom i srednjom razinom obrazovanja zapošljavanjem u lokalnoj zajednici, koje će ublažiti posljedice njihove nezaposlenosti i rizika od siromaštva te ujedno potaknuti socijalnu uključenost i povećati razinu kvalitete života najmanje 90 krajnjih korisnika(starijih i/ili nemoćnih osoba).</t>
  </si>
  <si>
    <t>UP.02.1.1.16.0252</t>
  </si>
  <si>
    <t>Pomoć na dlanu - faza 3</t>
  </si>
  <si>
    <t xml:space="preserve">Projektom "Pomoć na dlanu-faza III" u trajanju od 8 mjeseci ostvarit će se zapošljavanje 9 žena pripadnica ciljane skupine na period od 6 mjeseci, koje će pružati usluge potpore i podrške starijim i nemoćnim osobama (krajnjim korisnicima) s područja grada Zagreba. Osim pružene usluge povećat će se konkurentnost pripadnica ciljane skupine na tržištu rada što će olakšati proces zaposlenja po završetku projekta. </t>
  </si>
  <si>
    <t>UP.02.1.1.16.0253</t>
  </si>
  <si>
    <t>ŽeŽa Ide Dalje</t>
  </si>
  <si>
    <t>ŽeŽa Ide Dalje nastavak je projekta provedenog u Fazi II programa Zaželi. Provodi se u ŠKŽ i u SDŽ. Kroz projekt će se zaposliti 18 nezaposlenih žena koje će skrbiti o najmanje 108 krajnjih korisnika-starijih i nemoćnih osoba koje žive u vlastitim domovima. Ciljevi projekta su smanjiti socijalnu isključenost nezaposlenih žena i krajnjih korisnika; omogućiti pristup tržištu rada nezaposlenim i teže zapošljivim ženama pripadnicama ranjivih skupina zapošljavanjem u LZ te povećati razinu kvalitete života krajnjih korisnika i spriječiti njihovu institucionalizaciju.</t>
  </si>
  <si>
    <t>UP.02.1.1.16.0255</t>
  </si>
  <si>
    <t>Inovativni i inkluzivni načini socijalnog uključivanja</t>
  </si>
  <si>
    <t>Sisačko-moslavačka, Bjelovarsko-bilogorska, Brodsko-posavska, Grad Zagreb</t>
  </si>
  <si>
    <t>Cilj projekta je smanjiti rizik od siromaštva za ranjive skupine, žene starije životne dobi i žene s invaliditetom kroz zapošljavanje istih, te povećati pristup kvalitetnoj izvaninstitucionalnoj socijalnoj usluzi pomoći u kući. Kroz projekt osigurat će se bolju socio-ekonomsku situaciju za 15 teže zapošljivih žena s područja Grada Zagreba, Sisačko-moslavačke, Brodsko-posavske i Bjelovarsko-bilogorske županije koje će pružanjem usluge pomoći u kuću doprinijeti boljoj kvaliteti života za 90 krajnjih korisnika starije životne dobi.</t>
  </si>
  <si>
    <t>UP.02.1.1.16.0256</t>
  </si>
  <si>
    <t>Zaželi dobro bližnjemu 2</t>
  </si>
  <si>
    <t>Provedbom projekta se doprinosi poboljšanju kvalitete života svih dionika projekta koji spadaju u najranjivije i najugroženije društvene skupine. Projekt doprinosi Općem i Specifičnom cilju Poziva jer je usmjeren na zapošljavanje 10 prethodno nezaposlene pripadnice ranjivih skupina koje će pružati uslugu pomoći u kući i podrške za minimalno 60 krajnjih korisnika koji su starije osobe ili osobe u nepovoljnom položaju.</t>
  </si>
  <si>
    <t>UP.02.1.1.16.0257</t>
  </si>
  <si>
    <t>Pomozi, Zaposli, Usreći III</t>
  </si>
  <si>
    <t>Nezaposlene žene čine 65% ukupnog br. nezaposlenih osoba na području GP. U namjeri smanjenja postotka nezaposlenih žena, osmišljen je projekt s ciljem osnaživanja i unapređivanja radnog potencijala teže zapošljivih žena s nižom i srednjom razinom obrazovanja, osigura njihovo zapošljavanje te istovremeno poveća razinu kvalitete života starijihi/ili nemoćnih osoba. Ciljane skupine su nezaposlene žene s najviše završenim srednjoškolskim obrazovanjem koje su prijavljene u evidenciji nezaposlenih HZZ s naglaskom na teže zapošljive/ranjive skupine. Cilj nam je ojačati ulogu žene u obitelji i zajednici.</t>
  </si>
  <si>
    <t>UP.02.1.1.16.0258</t>
  </si>
  <si>
    <t>Pomažimo bližnjima</t>
  </si>
  <si>
    <t>Vukovarsko-srijemska, Grad Zagreb</t>
  </si>
  <si>
    <t>Cilj projekta je povećati zapošljivost teže zapošljivih žena uz povećanje razine kvalitete života starijih osoba i osoba u nepovoljnom položaju na području Grada Zagreba i Vukovarsko – srijemske županije (Grad Vukovar). Kroz projekt će se zaposliti 30 teže zapošljivih žena na način da će skrbiti za minimalno 180 starijih osoba i osoba u nepovoljnom položaju.</t>
  </si>
  <si>
    <t>UP.02.1.1.16.0259</t>
  </si>
  <si>
    <t>Zaželi za OSI II</t>
  </si>
  <si>
    <t>Kroz projekt "Zaželi za OSI II", u trajanju od 8 mjeseci, na 6 mjeseci bit će zaposleno 9 žena, pripadnica ciljne skupine, koje će pružati uslugu podrške i pomoći starijim i nemoćnim osobama, posebice OSI s područja Varaždinske županije</t>
  </si>
  <si>
    <t>UP.02.1.1.16.0260</t>
  </si>
  <si>
    <t>Zaželi-želim više</t>
  </si>
  <si>
    <t xml:space="preserve">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iskustvom biti će lakše konkurentnije na tržištu rada. Broj osoba treće životne dobi svakim danom je sve veći, te zanimanja koja uključuju njegu i skrb istih postaju sve traženija na tržištu rada. </t>
  </si>
  <si>
    <t>UP.02.1.1.16.0262</t>
  </si>
  <si>
    <t>Želim raditi, želim pomoći - faza III</t>
  </si>
  <si>
    <t>Projektom će se unaprijediti radni potencijal te komptencije 30 nezaposlenih žena s područja grada Novske koje obuhvaća 23 ruralna naselja. Pripadnice ciljane skupine nailaze na niz poteškoća prilikom zapošljavanja, pa će im se kroz ovaj projekt omogućiti stjecanje radnog iskustva. pružanjem usluga podrške u svakodnevnom životu za 180 starijih i nemoćnih osoba s područja Novske, poboljšat će se kvaliteta njihova života, ublažiti siromaštvo i isključenost. Nositelj projekta je Grad Novska, a partneri su Hrvatski zavod za zapošljavanje Područni ured Kutina i Centar za socijalnu skrb Novska.</t>
  </si>
  <si>
    <t>UP.02.1.1.16.0263</t>
  </si>
  <si>
    <t>Dostojanstveno stariti</t>
  </si>
  <si>
    <t>Projektom se zapošljava 30 žena (ciljnih skupina) u više županija u kojima udruge prijavitelja i partnera aktivno djeluju i provode aktivnosti. Projekt doprinosi smanjenju nezaposlenosti, borbi protiv siromaštva, prevenciji prerane institucionalizacije i poboljšanju kvalitete života krajnjih korisnika operacije. Žene ciljnih skupina su teže zapošljive žene koje imaju nižu i srednju razinu onrazovanja, a prednost u zapošljavanju daje se pripadnicama ranjive skupine (primjerice žene od 50 i više godina, osobe s invaliditetom i sl.).</t>
  </si>
  <si>
    <t>UP.02.1.1.16.0264</t>
  </si>
  <si>
    <t>Aktiviraj se i pomozi 2</t>
  </si>
  <si>
    <t>Naziv projekta: "Aktiviraj se i pomozi 2" Cilj: Uključivanje žena u nepovoljnom položaju na tržište rada, te poboljšavanje kvalitete života krajnjih korisnika na području grada Novske. Nositelj: HCK, Gradsko društvo Crvenog križa Novska. Partneri: HZZ, PU Kutina i CZSS Novska. Trajanje: 8 mjeseci. Broj zaposlenih žena: 20. Minimalan broj korisnika: 120. Ukupna vrijednost: 988.800,00 kn. -Element1- Zapošljavanje žena iz ciljane skupine u svrhu potpore i podrške starijim i/ili nemoćnim osobama s isporukom mjesečnih paketa = -ElementV- Promidžba i vidljivost = 28.800,00 kn</t>
  </si>
  <si>
    <t>UP.02.1.1.16.0265</t>
  </si>
  <si>
    <t>Pomoć starijim i nemoćnim-pomoć zajednici faza III</t>
  </si>
  <si>
    <t>Ovim projektom osnažit će se i unaprijediti radni potencijal 10 teže zapošljivih žena s nižom razinom obrazovanja na području Općine Donji Lapac kroz njihovo zapošljavanje u lokalnoj zajednici koje će ublažiti posljedice njihove nezaposlenosti i rizika od siromaštva, te ujedno potaknuti socijalnu uključenost i povećati razinu kvalitete života krajnjih korisnika tj.starijih i nemoćnih na području Općine Donji Lapac.Udruga ima dugogodišnje iskustvo u provođenju projekta pomoći starijim i nemoćnim,kao i stručno osoblje i neophodnu opremu.</t>
  </si>
  <si>
    <t>UP.02.1.1.16.0266</t>
  </si>
  <si>
    <t>Zaželi u Općini Koška - Faza III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</si>
  <si>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se neminovno utjecati na smanjenje broja nezaposlenih, ali i na smanjenje institucionalizacije starijih i nemoćnih osoba.</t>
  </si>
  <si>
    <t>UP.02.1.1.16.0268</t>
  </si>
  <si>
    <t>Brinemo za najbliže</t>
  </si>
  <si>
    <t>Zadarska, Splitsko-dalmatinska</t>
  </si>
  <si>
    <t>Ovim projektom planira se zaposliti 30 nezaposlenih žena u nepovoljnom položaju na tržište rada kako bi se potaknula socijalna uključenost i povećala razina kvalitete života krajnjih korisnika.</t>
  </si>
  <si>
    <t>UP.02.1.1.16.0269</t>
  </si>
  <si>
    <t>Zaposli-Osnaži-Pomozi, ZOP</t>
  </si>
  <si>
    <t>Cilj projekta je uključivanje nezaposlenih pripadnica ranjivih skupina na tržište rada Varaždinske županije uz stjecanje novih znanja i iskustava što će doprinijeti njihovoj socijalnoj integraciji i budućem zapošljavanju te ublažiti posljedice njihovoj nezaposlenosti i rizik od siromaštva. Uz ostvarenje glavnog cilja projekt će doprinijeti smanjenju socijalne isključenosti i povećanju kvalitete života krajnjih korisnika (starije osobe i osobe u nepovoljnom položaju) u ruralnim područjima Varaždinske županije.</t>
  </si>
  <si>
    <t>UP.02.1.1.16.0270</t>
  </si>
  <si>
    <t>Gradimo svijet zajedno</t>
  </si>
  <si>
    <t>Hrvatski proeduka centar</t>
  </si>
  <si>
    <t>Projekt promiče socijalnu uključenost i smanjenje siromaštva jer aktivnosti projekta uključuju zapošljavanje 30 žena koje su u nepovoljnom položaju na tržištu rada te socijalnom uključivanju 180 krajnjih korisnika – starijih osoba i osoba u nepovoljnom položaju (na području Zagrebačke županije, Grada Zagreba i Šibensko - kninske županije) čime će se poboljšati kvaliteta njihovog života, a ujedno se smanjiti socijalna isključenost obje skupine.</t>
  </si>
  <si>
    <t>UP.02.1.1.16.0271</t>
  </si>
  <si>
    <t>Novi početak, faza III</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</si>
  <si>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neispunjavaju osnovne životne potrebe.Ovaj program će pomoći njihovu neovisnost i rad na prevenciji institucionalizacije.</t>
  </si>
  <si>
    <t>UP.02.1.1.16.0272</t>
  </si>
  <si>
    <t>Zaželi pomoć u kući - Osnaživanje i aktiviranje žena na tržištu rada, faza III</t>
  </si>
  <si>
    <t xml:space="preserve">Zapošljavanjem u lokalnoj zajednici osnažit će se i unaprijediti radni potencijal 30 teže zapošljivih žena s nižom i srednjom razinom obrazovanja s područja Osječko-baranjske županije kako bi se ublažile posljedice njihove nezaposlenosti i rizika od siromaštva te ujedno potaknuti socijalnu uključenost i povećati razinu kvalitete života i 180 krajnjih korisnika s podrućja općina Antunovac, Draž i Vladislavci te grada Belog Manastira. </t>
  </si>
  <si>
    <t>UP.02.1.1.16.0273</t>
  </si>
  <si>
    <t>Zapošljavanjem žena pomognimo Zagori - III faza</t>
  </si>
  <si>
    <t>Projektom "Zapošljavanjem žena pomognimo Zagori - faza III" planira se zaposlenje 20 teže zapošljivih žena s niskom razinom obrazovanja, a najviše srednjoškolskim obrazovanjem, u lokalnoj zajednicišto će za posljedicu imati jačanje njihovog samopouzdanja, neovisnosti te smanjenje rizika od siromaštva te će ujedno doprinijeti socijalnoj uključenosti i poboljšanju kvalitete života minimalno 120 krajnjih korisnika s područja općine Unešić. Projekt će provoditi općina Unešić u trajanju od 8 mjeeci.</t>
  </si>
  <si>
    <t>UP.02.1.1.16.0274</t>
  </si>
  <si>
    <t>Podrška potrebitima na području općine Pirovac II</t>
  </si>
  <si>
    <t xml:space="preserve">Projektom će se zaposliti 10 žena pripadnica ciljne skupine projekta, koje će se pružati usluge potpore i podrške starijim i nemoćnim osobama krajnjim korisnicima (60) s područja općine Pirovac. Projekt će pridonijeti poboljšanju životnih uvjeta najranjivijih skupina i njihovih obitelji i nezaposlenih žena. </t>
  </si>
  <si>
    <t>UP.02.1.1.16.0275</t>
  </si>
  <si>
    <t>Zaželi bolji život u općini Vladislavci 3</t>
  </si>
  <si>
    <t>Kroz program bi se zaposlilo 33 žene koje se nalaze u nepovoljnom položajuna tržištu rada sa zadatkom d an apodručju općine skrbe o starijima i nemoćnima u u groženim kućanstvima.Time bi se utjecalo, kako na poticanju zapošljavanju posebnih skupina nezaposl.žena i žena s najviše završenim srednješkolskim obrazovanjem, tako i na poboljšanju životnih uvjeta starijih koji se teško skrbe o sebi i vlastitom domaćinstvu.</t>
  </si>
  <si>
    <t>UP.02.1.1.16.0276</t>
  </si>
  <si>
    <t>Projekt zapošljavanja žena kroz pomoć starijima i nemoćnima III</t>
  </si>
  <si>
    <t xml:space="preserve">Cilj projektnog prijedloga je zaposliti 25 žena pripadnica ciljane skupine niže razine obrazovanja na području općine Ivankovo na poslovima brige za 150 starijih i nemoćnih osoba. Projektnim aktivnostima će se ciljanoj skupini unaprijediti radni potencijal i pristup tržištu rada te im osigurati osjećaj veće vrijednosti kroz zaposlenje, a krajnjim korisnicima omogućiti socijalno uključenje i podizanje razine kvalitete života. </t>
  </si>
  <si>
    <t>UP.02.1.1.16.0277</t>
  </si>
  <si>
    <t>Budimo im podrška III</t>
  </si>
  <si>
    <t>Predloženim projektom „Budimo im podrška III“, kojega provodi Grad Skradin u partnerstvu s HZZ Područni ured Šibenik i CZSS Šibenik, omogućit će se pristup zapošljavanju i tržištu rada ženama pripadnicama ranjivih skupina, koje će pružati usluge pomoći u kući starijim osobama (krajnjim korisnicima projekta) na području grada Skradina. Na ovaj način ublažit će se posljedice nezaposlenosti i rizika od siromaštva žena pripadnica ciljane skupine te ujedno potaknuti socijalnu uključenost i povećati razinu kvalitete života krajnjih korisnika.</t>
  </si>
  <si>
    <t>UP.02.1.1.16.0278</t>
  </si>
  <si>
    <t>Projekt se promiče socijalna uključenost i smanjenje siromaštva jer aktivnosti projekta uključuju zapošljavanje 30 žena koje su u nepovoljnom položaju na tržištu rada te socijalnom uključivanju 180 krajnjih korisnika – starijih osoba i osoba u nepovoljnom položaju čime će se poboljšati kvaliteta njihovog života, a ujedno se smanjiti socijalna isključenost obje skupine.</t>
  </si>
  <si>
    <t>UP.02.1.1.16.0280</t>
  </si>
  <si>
    <t>Svijet potpore II</t>
  </si>
  <si>
    <t>Predloženim projektom „Svijet potpore II“, kojega provodi Udruga „Svijet kvalitete“ u partnerstvu s HZZ Područni ured Šibenik i CZSS Šibenik,</t>
  </si>
  <si>
    <t>UP.02.1.1.16.0281</t>
  </si>
  <si>
    <t>Zaželi - Možemo sve</t>
  </si>
  <si>
    <t>Društvo multiple skleroze Požeško-slavonske županije</t>
  </si>
  <si>
    <t>Nezaposlenost je u većini članica EU najvažniji čimbenik koji pridonosi siromaštvu i socijalnoj isključenosti. Visoka stopa nezaposlenosti dodatno pojačava ionako nepovoljan položaj pripadnica ranjivih skupina koje veoma teško pronalaze posao. Kroz projekt će se pripadnice ranjivih skupina aktivirati, zaposliti, steći nova znanja, iskustva i vještine te tako postati konkurentnija na tržištu rada, a krajnjim korisnicima omogućit će se kvalitetniji život te smanjiti socijalna isključenost.</t>
  </si>
  <si>
    <t>UP.02.1.1.16.0283</t>
  </si>
  <si>
    <t>Aktivne u zajednici - faza III</t>
  </si>
  <si>
    <t>Projektom će se zaposliti 15 teže zapošljivih žena i žena s najviše završenim srednjoškolskim obrazovanjem u lokalnoj zajednici, odnosno u općini Štitar na poslovima pružanja potpore i podrške za starije osobe i osobe u nepovoljnom položaju čime će se doprinijeti socijalnoj uključenosti i podizanju kvalitete života najmanje 90 krajnjih korisnika projekta.</t>
  </si>
  <si>
    <t>UP.02.1.1.16.0284</t>
  </si>
  <si>
    <t>Povećanje kvalitete života osoba u nepovoljnom položaju u lokalnoj zajednici – faza III</t>
  </si>
  <si>
    <t>Cilj projekta je povećati kvalitetu života stanovnicima starijim od 65 godina s područja općine Staro Petrovo Selo kroz pružanje usluge pomoći u kući. Pomoć u kući ostvarit će 90 najpotrebijih. Kroz projekt će se također zaposliti 15 educiranih njegovateljica koje pripadaju skupini osoba u riziku. Na taj način spriječit će se socijalna isključenost dviju najugroženijih skupina na području općine SPS i mogućiti im se dostojanstven život kakav zaslužuju.</t>
  </si>
  <si>
    <t>UP.02.1.1.16.0285</t>
  </si>
  <si>
    <t>Zaželi posao, pruži pomoć! - faza II</t>
  </si>
  <si>
    <t>Projekt Udruge Ruka podrške"Zaželi posao, pruži pomoć! - faza II" u suradnji sa projektnim partnerima dizajniran je s ciljem olakšavanja pristupa tržištu rada ženama pripadnicama ranjivih skupina. Projektom se planira zapošljavanje 30 žena na području općina Velika i Kaptol u Požeško-slavonskoj županiji koje će pružati svakodnevnu pomoć u kući za najmanje 180 korisnika-starijih i nemoćnih osoba. Ukupna prihvatljivi troškovi: 1.473.950,00 kn Trajanje projekta: 8 mjeseci</t>
  </si>
  <si>
    <t>UP.02.1.1.16.0286</t>
  </si>
  <si>
    <t>Zaželi pomoć za starije osobe u Donjem Miholjcu II</t>
  </si>
  <si>
    <t>Projekt će u svrhu socijalne integracije, smanjenja nezaposlenosti i rizika od siromaštva obuhvatiti zapošljavanje 15 žena u evidenciji HZZ sa najvišom razinom srednjoškolskog obrazovanja tijekom 6 mjeseci. Žene će biti zaposlene na poslovima podrške starim osobama i osobama u nepovoljnom položaju s ciljem pružanja podrške u svakodnevnim aktivnostima, socijalnom uključivanju i poboljšanju kvalitete života krajnjih korisnika.</t>
  </si>
  <si>
    <t>UP.02.1.1.16.0287</t>
  </si>
  <si>
    <t>Žene zajedno - za bolju budućnost zajednice</t>
  </si>
  <si>
    <t>Projektom zapošljavamo žene na području grada Donji Miholjac i susjednih općina. Pripadnice ciljane skupine radnim iskustvom nakon projekta postat će konkurentnije na tržitu rada. Zapošljavanjem žena starije životne dobi i ranjivih skupina želimo podići svijest javnosti te poticati na trend zapošljavanja takvih skupina. Ciljne skupine koje će biti obuhvaćene projektnim aktivnostima su: Nezaposlene žene s najviše završenim srednješkolskim obrazovanjem koje su prijavljene u evidenciju nezaposlenih HZZ-a, s naglaskom na starije od 50 godina i ostale pripadnice ranjivih skupina.</t>
  </si>
  <si>
    <t>UP.02.1.1.16.0288</t>
  </si>
  <si>
    <t>Udruga matice umirovljenika Petrijevci</t>
  </si>
  <si>
    <t>Svrha projekta je ublažiti posljedice nezaposlenosti i doprinijeti smanjenju rizika od siromaštva 25 teže zapošljivih žena i žena s nižom razinom obrazovanja, te potaknuti socijalnu uključenost i povećati razinu kvalitete života 150 krajnjih korisnika na području provedbe projekta u Osječko-baranjskoj županiji. Ciljna skupina u projektu je 25 nezaposlenih žena, najviše srednja stručna sprema. Prednost pri zapošljavanju dat će se ženama koje pripadaju nekoj od ranjivih skupina sukladno UZP. Ukupna vrijednost projekta je 1.235.100,00 HRK.</t>
  </si>
  <si>
    <t>UP.02.1.1.16.0289</t>
  </si>
  <si>
    <t>Snažne žene II</t>
  </si>
  <si>
    <t>Svrha projekta je ublažiti posljedice nezaposlenosti i doprinijeti smanjenju rizika od siromaštva 25 teže zapošljivih žena i žena s najviše završenim srednjoškolskim obrazovanjem, te potaknuti socijalnu uključenost i povećati razinu kvalitete života 150 krajnjih korisnika na području OBŽ. Ciljna skupina u projektu je 25 nezaposlenih žena, najviše srednja stručna sprema. Prednost pri zapošljavanju dat će se ženama koje pripadaju nekoj od ranjivih skupina.</t>
  </si>
  <si>
    <t>UP.02.1.1.16.0290</t>
  </si>
  <si>
    <t>Još jednom zaželi 2</t>
  </si>
  <si>
    <t>Kroz projekt Još jednom zaželi 2 zaposlilo bi se 30 žena koje se nalaze u nepovoljnom položaju na tržištu rada sa zadatkom da na području grada Belišća i prigradskih naselja skrbe o starijima i nemoćnima. Time bi se utjecalo, kako na poticanje zapošljavanja posebnih skupina nezaposlenih žena, tako i na poboljšanje životnih uvjeta starijih osoba koje se teško skrbe o sebi i vlastitom domaćinstvu. Predviđeno trajanje projekta je 8 mjeseci, a provodi se u partnerstvu s Maticom umirovljenika grada Belišća, Hrvatskim zavodom za zapošljavanje te Centrom za socijalnu skrb Valpovo.</t>
  </si>
  <si>
    <t>UP.02.1.1.16.0291</t>
  </si>
  <si>
    <t>Zaželi, ostvari, ponovi!</t>
  </si>
  <si>
    <t>Svrha projekta je ublažiti posljedice nezaposlenosti i doprinijeti smanjenju rizika od siromaštva 20 teže zapošljivih žena i žena s nižom razinom obrazovanja, te potaknuti socijalnu uključenost i povećati razinu kvalitete života 120 krajnjih korisnika na području Općine Petrijevci. Ciljna skupina u projektu je 20 nezaposlenih žena, najviše srednja stručna sprema. Prednost pri zapošljavanju dat će se ženama koje pripadaju nekoj od ranjivih skupina. Ukupna vrijednost projekta je 988.800,00 HRK.</t>
  </si>
  <si>
    <t>UP.02.1.1.16.0293</t>
  </si>
  <si>
    <t>Projekt „Podrška socijalnoj koheziji“ namijenjen je osnaživanju i unapređenju radnog potencijala teže zapošljivih žena te žena s nižom i srednjom razinom obrazovanja zapošljavanjem u 4 lokalne zajednice (Grad Osijek i ruralna prigradska naselja Tenja, Sarvaš i Klisa), čime će se ublažiti posljedice njihove nezaposlenosti i rizik od siromaštva te ujedno potaknuti socijalna uključenost, očuvanje i povećanje kvalitete života krajnjih korisnika/ca - starijih i nemoćnih osoba.</t>
  </si>
  <si>
    <t>UP.02.1.1.16.0294</t>
  </si>
  <si>
    <t>U potrebi zajedno - Zaželi</t>
  </si>
  <si>
    <t>Projekt odgovara na potrebu povećanja socijalne uključenosti starijih osoba te socijalne uključenosti i zapošljivosti nezaposlenih i teško zapošljivih žena, kroz zapošljavanje 15 dugotrajno nezaposlenih žena s nižom i srednjom razinom obrazovanja i starijih od 50 godina, na poslovima pružanja podrške za 90 socijalno isključenih osoba starijih od 65 godina u trajanju od 6 mjeseci, na području grada Đakova i okolice.</t>
  </si>
  <si>
    <t>UP.02.1.1.16.0295</t>
  </si>
  <si>
    <t>Kreirajmo kvalitetniji život zajedno III</t>
  </si>
  <si>
    <t>Projekt „Kreirajmo kvalitetniji život zajedno III“ uključuje ciljanu ranjivu skupinu odnosno 30 nezaposlenih žena, starosti 50 godina naviše s najviše srednjoškolskim obrazovanjem, te 180 krajnjih korisnika odnosno starijih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</si>
  <si>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UP.02.1.1.16.0296</t>
  </si>
  <si>
    <t>Svi ZAjedno 3</t>
  </si>
  <si>
    <t>Grad Đakovo će provedbom projekta "Svi ZAjedno 3" zaposliti 30 žena u trajanju od šest (6) mjeseci koje su u evidenciji nezaposlenih Hrvatskog zavoda za zapošljavanje i pripadaju ciljanoj skupini u sklopu predmetnog otvorenog trajnog Poziva, za potrebe podrške i pomoći u kućanstvu krajnjim korisnicima. Uključivanje nezaposlenih žena u nepovoljnom položaju na tržište rada te osnaženje i unaprjeđenje njihovog radnog potencijala, uz poticanje socijalne uključenosti i poboljšanje kvalitete života za 180 krajnjih korisnika, najvažniji su ciljevi koji će biti ispunjeni realizacijom ovoga projekta.</t>
  </si>
  <si>
    <t>UP.02.1.1.16.0297</t>
  </si>
  <si>
    <t>Zaželi - dobro svima II</t>
  </si>
  <si>
    <t>Udruga Amadea će realizacijom projekta Zaželi - dobro svima II zaposliti 15 žena pripadnica ciljane skupine u trajanju od 6 mjeseci na poslovima pomoći i podrške starijim ili nemoćnim osobama. Trajanje projekta je 8 mjeseci, a provodi se na području grada Đakova i prigradskih naselja. Cilj projekta je unaprijediti radni potencijal teže zapošljivih žena, ublažiti posljedice njihove nezaposlenosti i rizika od siromaštva te unaprijediti kvalitetu života starijih i nemoćnih osoba.</t>
  </si>
  <si>
    <t>UP.02.1.1.16.0298</t>
  </si>
  <si>
    <t>Korisne za zajednicu</t>
  </si>
  <si>
    <t>Svrha projekta je zaposliti 12 žena koje pripadaju skupini teže zapošljivih osoba kako bi se ublažile posljedice nezaposlenosti i kako bi se doprinijelo smanjenju rizika od siromaštva. Projektom će se povećati socijalna uključenost za 72 starih, bolesnih i nemoćnih te osoba u nepovoljnom položaju. Utjecati će se na prevenciju rane institucionalizacije starijih, nemoćnih osoba i mlađih invalidnih osoba kroz njihovu socijalizaciju te će im se olakšati život u vlastitim domaćinstvima.</t>
  </si>
  <si>
    <t>UP.02.1.1.16.0299</t>
  </si>
  <si>
    <t>Zaželi 3 – program zapošljavanja žena na području Općine Bogdanovci</t>
  </si>
  <si>
    <t>Projektom će se zaposliti 20 teže zapošljivih žena i žena s najviše završenim srednjoškolskim obrazovanjem koje su prijavljene u evidenciju nezaposlenih HZZ-a te će se dati prednost teže zapošljivim/ranjivim skupinama. Zaposlene žene će raditi na poslovima pružanja potpore i podrške starijim osobama i osobama u nepovoljnom položaju čime će se doprinijeti socijalnoj uključenosti i podizanju kvalitete života minimalno 120 krajnjih korisnika projekta.</t>
  </si>
  <si>
    <t>UP.02.1.1.16.0301</t>
  </si>
  <si>
    <t>Pomozi i razveseli - Ostavi trag!</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</si>
  <si>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smanjenju siromaštva i socijalne isključenosti.</t>
  </si>
  <si>
    <t>UP.02.1.1.16.0302</t>
  </si>
  <si>
    <t>Zaželi posao - pruži podršku 3</t>
  </si>
  <si>
    <t>Projekt Zaželi posao - pruži podršku 3 provodi Udruga osoba s invaliditetom Slavonski Brod "Loco-Moto" u partnerstvu sa HZZ PU Slavonski Brod i Centrom za socijalnu skrb Slavonski Brod, a ima za cilj zaposliti 13 teže zapošljivih žena, osnažiti iz za tržište rada te pružanjem potpore i podrške povećati razinu kvalitete života i socijalnu uključenost osobama s invaliditetom te osobama starije životne dobi/nemoćnim osobama u Brodsko-posavskoj županiji. Žena će se zaposliti na razdoblje od 6 mjeseci, a provedba projekta će trajati 8 mjeseci.</t>
  </si>
  <si>
    <t>UP.02.1.1.16.0303</t>
  </si>
  <si>
    <t>DOprinosim i NApredujem 2 - DONA 2</t>
  </si>
  <si>
    <t>Kroz program ''Zaželi'' kroz fazu III (''DOprinosim i NApredujem 2 - DONA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</si>
  <si>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UP.02.1.1.16.0304</t>
  </si>
  <si>
    <t>Zaželi Topusko II</t>
  </si>
  <si>
    <t xml:space="preserve">Općina Topusko ovim će projektom zaposliti 25 žena, pripadnica ranjivih skupina, evidentiranih u evidenciji nezaposlenih HZZ-a s područja općine Topusko, koje će kroz rad u ovom projektu biti osnažene, a njihov radni potencijal unaprijeđen te će nakon završetka ovog projekta postati konkurentne na tržištu rada. Njihovim zaposlenjem povećat će se razina kvalitete života 150 osoba u starijoj životnoj dobi, osoba u nepovoljnom položaju i osoba s invaliditetom na području općine Topusko. Ovim će se projektom također poticati vidljivost Europske unije te Europskih fondova. </t>
  </si>
  <si>
    <t>UP.02.1.1.16.0305</t>
  </si>
  <si>
    <t>Podrška u kućanstvu starijim i nemoćnim osobama - faza III</t>
  </si>
  <si>
    <t>Projekt će omogućiti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pružazi uslugu potpore i podrške za najmanje 90 krajnjih korisnika. Dakle, svaka zaposlena žena brinut će za najmanje 6 osoba. Ukupno trajanje projekta je 7 mjeseci.</t>
  </si>
  <si>
    <t>UP.02.1.1.16.0306</t>
  </si>
  <si>
    <t>Zaželi - Općina Negoslavci - faza III</t>
  </si>
  <si>
    <t>Projekt je odgovor na povečane potrebe žena s ruralnog područja,pripadnica ranjivih skupina, za prilikom ulaska na tržište rada,a sve s ciljem sprječavanja socijalne isključenosti i smanjenja rizika od siromaštva žena u nepovoljnom položaju, kao i povećanje razine kvalitete života krajnjih korisnika, starih i/ili nemoćnih osoba koji će biti korisnici usluga pomoći u njihovim domovima. Cilj projekta je zaposliti 19 žena na 6 mjeseci koje će se skrbiti o minimalno 114 krajnjih korisnika.</t>
  </si>
  <si>
    <t>UP.02.1.1.16.0307</t>
  </si>
  <si>
    <t>NISA - Nismo sami III</t>
  </si>
  <si>
    <t xml:space="preserve">opći cilj projekta je omogućiti pristup zapošljavanju i tržištu rada ženama pripadnicama ranjivih ciljnih skupina u lokalnoj zajednici.specifičan cilj je osnažiti i unaprijediti radi potencijal 27 teže zapošljivih žena, s najviše završenim srednjoškolskim obrazovanjem, zapošljavanjem u općini Nijemcina poslovima pružanja potpore i podrške starijim i /ili nemoćnim osobama, čime će se unblažiti posljedica njihove nezaposlenosti i rizika od siromašta te ujedno podići socijalna uključenost i kvaliteta života krajnjih korisnika. </t>
  </si>
  <si>
    <t>UP.02.1.1.16.0308</t>
  </si>
  <si>
    <t>Program zapošljavanja žena Općina Bošnjaci 3</t>
  </si>
  <si>
    <t>Projekt će unaprijediti radni potencijal 30 nezaposlenih žena prijavljenih u evidenciji HZZ-a s područja Općine Bošnjaci zapošljavanjem u lokalnoj zajednici čime će ublažiti posljedice njihove nezaposlenosti i rizika od siromaštva te ujedno potaknuti socijalnu uključenost i povećati razinu kvalitete života 18 krajnjih korisnika.</t>
  </si>
  <si>
    <t>UP.02.1.1.16.0309</t>
  </si>
  <si>
    <t>Zaželi faza III u Općini Popovac i Općini Draž</t>
  </si>
  <si>
    <t>Općina Popovac</t>
  </si>
  <si>
    <t>Cilj projekta je zaposliti 30 pripadnica ciljne skupine na 6 mjeseci te unaprijediti njihov radni potencijal, što bi ublažilo posljedice visoke nezaposlenosti, rizika od siromaštva i socijalne isključenosti. Pružanjem potpore u kućanstvu potaknuti će se socijalna uključenost i povećati kvaliteta života za najmanje 180 krajnjih korisnika s područja općine Popovac i općine Draž. Projekt će utjecati na smanjenje broja nezaposlenih, ali i institucionaliziranih osoba.</t>
  </si>
  <si>
    <t>UP.02.1.1.16.0310</t>
  </si>
  <si>
    <t>Snažne žene u Općini Punitovci 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</si>
  <si>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općine Punitovci. Ciljna skupina u projektu je 30 nezaposlenih žena, najviše srednja stručna sprema. Prednost pri zapošljavanju dat će se ženama koje pripadaju nekoj od ranjivih skupina. Ukupna vrijednost projekta je 1.484.400,00 HRK</t>
  </si>
  <si>
    <t>UP.02.1.1.16.0312</t>
  </si>
  <si>
    <t>Zaželi bezbrižnu starost</t>
  </si>
  <si>
    <t>Cilj projekta "Zaželi bezbrižnu starost " je uključiti 25 pripadnica ciljane skupine, žena s područja Općine Čeminac u nepovoljnom položaju, na tržište rada koje će svojim radom i aktivnostima poboljšati kvalitetu života te poboljšati integraciju krajnjih korisnika, starijih osoba i osoba u nepovoljnom položaju, u život zajednice. Aktivnosti projekta su usmjerene na zapošljavanje žena kao način suzbijanja siromaštva te promicanja socijalne uključenosti osoba iz lokalne zajednice.</t>
  </si>
  <si>
    <t>UP.02.1.1.16.0313</t>
  </si>
  <si>
    <t>Zajedno za bolju i sretniju budućnost 2</t>
  </si>
  <si>
    <t>Projektom „Zajedno za bolju i sretniju budućnost 2“ zaposliti će se 30 žena koje će brinuti za 180 starijih i/ili nemoćnih osoba na području Grada Belog Manastira i prigradskih naselja (Šećerana, Šumarina i Branjin Vrh). Žene obuhvaćene ovim projektom će se socijalno uključiti, dobiti osjećaj veće vrijednosti, smanjiti će se rizik od njihovog siromaštva, a svojim radom potaknuti će socijalnu uključenost i povećati razinu kvalitete života starijih i/ili nemoćnih osoba.</t>
  </si>
  <si>
    <t>UP.02.1.1.16.0314</t>
  </si>
  <si>
    <t>Zaželi-ostvari!</t>
  </si>
  <si>
    <t>Dom za starije i nemoćne osobe Ilok</t>
  </si>
  <si>
    <t>Projektom "Zaželi-ostvari!" zaposlit će se 20 teže zapošljivih žena i žena s najviše završenim srednjoškolskim obrazovanjem u lokalnoj zajednici, odnosno u Gradu Iloku (naselja Ilok, Šarengrad, Mohovo i Bapska) na poslovima pružanja potpore i podrške starijim osobama i osobama u nepovoljnom položaju čime će se doprinijeti socijalnoj uključenosti i podizanju kvalitete života minimalno 120 krajnjih korisnika.</t>
  </si>
  <si>
    <t>UP.02.1.1.16.0315</t>
  </si>
  <si>
    <t>Zaželi bolji život u općini Đurđenovac 3</t>
  </si>
  <si>
    <t>Kroz program “Zaželi bolji život u općini Đurđenovac 3'' zaposlilo bi se 33 žena koje se nalaze u nepovoljnom položaju na tržištu rada sa zadatkom da na području općine skrbe o starijima i nemoćnima u ugroženim kućanstvima. Time bi se utjecalo, kako na poticanju posebnih skupina zapošljavanja nezaposlenih žena i žena s najviše završenim srednjoškolskim obrazovanjem, tako i na poboljšanju životnih uvjeta starijih koji se teško skrbe o sebi i vlastitom domaćinstvu.</t>
  </si>
  <si>
    <t>UP.02.1.1.16.0316</t>
  </si>
  <si>
    <t>Zaželi, uključi se, ostvari se - važna si! - faza III</t>
  </si>
  <si>
    <t>Projekt će u svrhu socijalne integracije, smanjenja rizika od siromaštva i socijalne uključenosti, te smanjenja nezaposlenosti obuhvatiti zapošljavanje 30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180 krajnjih korisnika.</t>
  </si>
  <si>
    <t>UP.02.1.1.16.0317</t>
  </si>
  <si>
    <t>Zaželi RADOST - faza III</t>
  </si>
  <si>
    <t>Projekt će u svrhu socijalne integracije, smanjenja rizika od siromaštva i socijalne isključenosti, te smanjenja nezaposlenosti obuhvatiti zapošljavanje 12 žena, sudionica projekta iz evidencije HZZ-a s najvišom razinom SSS na 6 mj. Žene će biti zaposlene na poslovima potpore starijim osobama i onim u nepovoljnom položaju koje će pružanjem socijalnih usluga i same postati konkurentnije na tržištu rada prilikom ponovnog zapošljavanja, te osnažiti vlastito radno iskustvo, a s ciljem pomoći u svakodnevnim aktivnostima, socijalnom uključivanju i poboljšanju kvalitete života 72 krajnja korisnika.</t>
  </si>
  <si>
    <t>UP.02.1.1.16.0318</t>
  </si>
  <si>
    <t>Želim raditi i bolje živjeti - Faza 3</t>
  </si>
  <si>
    <t>Projektom će se na 6 mjeseci zaposliti 30 pripadnica ciljne skupine što će unaprijediti njihov radni potencijal te ublažiti posljedice visoke nezaposlenosti, rizika od siromaštva i socijalne isključenosti. Ujedno će se pružanjem potpore u kućanstvu potaknuti socijalna uključenost i povećanje kvalitete života 180 korisnika s područja općine Darda ( naselja Darda, Mece, Uglješ i Švajcarnica) i općine Draž ( naselja Draž, Gajić, Topolje, Duboševica, Batina i Podolje ). Projekt će neminovno utjecati na smanjenje broja nezaposlenih, ali i institucionaliziranih osoba.</t>
  </si>
  <si>
    <t>UP.02.1.1.16.0319</t>
  </si>
  <si>
    <t>Pomoć u zajednici III</t>
  </si>
  <si>
    <t>Svrha projekta je zapošljavanjem u lokalnoj zajednici osnažiti i unaprijediti radni potencijal 15 teže zapošljivih žena te žena s nižom i srednjom razinom obrazovanja s područja Općine Darda i Općine Bilje kako bi se ublažile posljedice njihove nezaposlenosti, rizika od siromaštva i socijalne isključenosti te ujedno pružanjem usluge pomoći i podrške potaknuti socijalnu uključenost i povećati kvalitetu života 90 krajnjih korisnika, starijih i/ili nemoćnih osoba na navedenom području.</t>
  </si>
  <si>
    <t>UP.02.1.1.16.0321</t>
  </si>
  <si>
    <t>ZAŽELI SUNCE</t>
  </si>
  <si>
    <t>Projekt "ZAŽELI SUNCE" ima za cilj intervenirati na tržište rada kroz omogućavanje zapošljavanja 18 žena u nepovoljnom položaju čime se osnažuje i unapređuje njihov radni potencijal u lokalnoj zajednici. S druge strane zapošljavanjem žena pruža se kvalitetna podrška 110 krajnjih korisnika te samim tim pridonosi povećanju razine njihove kvalitete života.</t>
  </si>
  <si>
    <t>UP.02.1.1.16.0322</t>
  </si>
  <si>
    <t>Zaželi i ostvari III</t>
  </si>
  <si>
    <t>Projektom "Zaželi i ostvari III" zaposlit će se 15 žena pripadnica ciljane skupine u lokalnoj zajednici na 6 mjeseci koje će pružiti usluge potpore i pomoći za 90 krajnjih korisnika kojima će se povećati razina kvalitete života i potaknuti na socijalnu uključenost. Projekt će provoditi Općina Lipovljani u suradnji s HZZ Područni ured Kutina i Centrom za socijalnu skrb Novska. Projekt će trajati 8 mjeseci.</t>
  </si>
  <si>
    <t>UP.02.1.1.16.0323</t>
  </si>
  <si>
    <t>Bolji život</t>
  </si>
  <si>
    <t>Bjelovarsko-bilogorska, Brodsko-posavska, Grad Zagreb</t>
  </si>
  <si>
    <t>Ovim projektom planira se zaposliti 30 nezaposlenih žena u nepovoljnom položaju na tržište rada kako bi se potaknula socijalna uključenost i povećala razina kvalitete krajnjih korisnika</t>
  </si>
  <si>
    <t>UP.02.1.1.16.0324</t>
  </si>
  <si>
    <t>Briga o ranjivoj skupini</t>
  </si>
  <si>
    <t>Udruga asertivno djelovanje za razvoj i popularizaciju ključnih aktivnosti društva</t>
  </si>
  <si>
    <t>Karlovačka, Osječko-baranjska, Grad Zagreb, Zadarska</t>
  </si>
  <si>
    <t>Projektna svrha je izravno doprinijeti borbi protiv siromaštva, prevenciji prerane institucionalizacije te poboljšanju kvalitete života krajnjih korisnika operacije putem zapošljavanja 30 nezaposlenih žena s najviše završenom srednjom stručnom spremom.</t>
  </si>
  <si>
    <t>UP.02.1.1.16.0326</t>
  </si>
  <si>
    <t>Zaželi sretniju starost II</t>
  </si>
  <si>
    <t>Predloženim projektom "Zaželi sretniju starost II", kojega provodi Centar društvenih inovacija u partnerstvu s HZZ- Regionalni ured Zagreb i CZSS Zagreb, omogućiti će se pristup zapošljavanju i tržištu rada ženama pripadnicama ranjivih skupina, koje će pružati usluge pomoći u kući starijim osobama (krajnjim korisnicima projekta) na području Grada Zagreba. na ovaj način ublažit će se posljedice nezaposlenosti i rizika siromaštva žena pripadnica ciljane skupine te ujedno potaknuti socijalnu uključenost i povećati razinu kvalitete života krajnjih korisnika.</t>
  </si>
  <si>
    <t>UP.02.1.1.16.0327</t>
  </si>
  <si>
    <t>Ostati aktivne i uključene u zajednici</t>
  </si>
  <si>
    <t>Aktivnosti projekta usmjeravaju se na aktiviranje nezaposlenih žena s najviše završenim srednjoškolskim obrazovanjem, a koje su u nepovoljnom položaju na tržištu rada. Kao krajnji cilj projekta, omogućava se pomoć i podrška potrebitim sugrađanima, osobama u nepovoljnom položaju, u njihovom svakodnevnom životu.</t>
  </si>
  <si>
    <t>UP.02.1.1.16.0328</t>
  </si>
  <si>
    <t>Ruka pod ruku</t>
  </si>
  <si>
    <t>Udruga Portus</t>
  </si>
  <si>
    <t>Svrha provedbe projekta je doprinos smanjenju nezaposlenosti s ciljem zapošljavanja 30 žena u tri županije u Republici Hrvatskoj.Time se izravno doprinosi borbi protiv siromaštva, prevenciji prerane institucionalizacije, te poboljšanju kvalitete života krajnjih korisnika operacije.</t>
  </si>
  <si>
    <t>UP.02.1.1.16.0329</t>
  </si>
  <si>
    <t>Projekt "...i mnogo više" zaposlit će 10 žena iz ciljane skupine na radno mjesto gerontodomaćice koje će pružati potporu i podršku za 60 starijih i nemoćnih krajnjih korisnika.</t>
  </si>
  <si>
    <t>UP.02.1.1.16.0330</t>
  </si>
  <si>
    <t>Zaželi za bolju budućnost</t>
  </si>
  <si>
    <t>Općina Skrad uključiti će 9 žena iz ciljane skupine na tržište rada (žena prijavljenih u evidenciji HZZ-a s najviše završenom SSŠ, a prednost će imati ranjive skupine) koje će pružati podršku za min. 54 krajnja korisnika (starijih i/ili nemoćnih) čime će se povećati kvaliteta života tih korisnika, što je od izuzetne koristi za Skrad koji ima više od 55% starijeg stanovništva, smještenih u dispenziranim naseljima, kao i za žene koje teško pronalaze put ka tržištu rada, posebice u ovom ruralnom području orijentiranom drvnoj industriji i šumarstvu (iz tog aspketa više naklonjenom suprotnom spolu).</t>
  </si>
  <si>
    <t>UP.02.1.1.16.0331</t>
  </si>
  <si>
    <t>Općina Lokve će provođenjem ovog projekta ublažiti probleme nezaposlenosti žena i probleme starijeg stanovništva. Ciljne skupine projekata "Žene u ruralnoj zajednici" su nezaposlene žene prijavljene u evidenciji HZZ-a s najviše završenim srednjoškolskim obrazovanjem. Cilj projekta je smanjiti nezaposlenost, odnosno osnažiti i unaprijediti radni potencijal žena koje teže pronalaze posao te ujedno povećati kvalitetu životnike.za krajnje korisin</t>
  </si>
  <si>
    <t>UP.02.1.1.16.0332</t>
  </si>
  <si>
    <t>Program zapošljavanja žena u Gradištu i Gunji</t>
  </si>
  <si>
    <t>Projekt je usmjeren na 30 teže zapošljivih žena i žena s nižom razinom obrazovanja iz Gradište i Gunje, s ciljem njihova osnaživanja i unaprjeđenja njihovog radnog potencijala, zapošljavanjem u lokalnoj zajednici koje će ublažiti posljedice njihove nezaposlenosti i rizika od siromaštva te ujedno potaknuti socijalnu uključenost i povećati razinu kvalitete života minimalno 180 krajnjih korisnika. Projekt će trajati 8 mjeseci, tijekom kojega će žene biti zaposlene na 6 mjeseci te će im se omogući sva potrebna oprema i materijal za rad.</t>
  </si>
  <si>
    <t>UP.02.1.1.16.0333</t>
  </si>
  <si>
    <t>Radim</t>
  </si>
  <si>
    <t>Udruga za prevenciju socijalnopatološkog ponašanja mladih "Prevencija"</t>
  </si>
  <si>
    <t>Projekt je usmjeren zapošljavanju 9 žena pripadnica ranjivih skupina za pružanje pomoći starijim i nemoćnim osobama, povećanju njihove konkurentnosti na tržištu rada. Projektom se povećava kvaliteta života i vaninstitucionalna skrb za 54 starijih i nemoćnih osoba, koje su krajnji korisnici ovog projekta. Projektnim aktivnostima utječe se na povećanje zapošljavanja nezaposlenih žena s najviše završenim srednjoškolskim obrazovanjem. Pripadnicama ranjivih skupina olakšava se pristup tržištu rada te povećava socijalna uključenost i kvaliteta života krajnjih korisnika.</t>
  </si>
  <si>
    <t>UP.02.1.1.16.0334</t>
  </si>
  <si>
    <t>Zaželi bolje sutra - faza III</t>
  </si>
  <si>
    <t>Opći cilj projekta Zaželi bolje sutra je poboljšanje pristupa tržištu rada ciljanoj skupini - poboljšanje pristupa tržištu rada ženama, pripadnicama ranjivih skupinama, zapošljavanje teže zapošljivih žena te osiguravanje potrebne pomoći i podrške starijim i7ili nemoćnim osobama u nepovoljnom položaju u svakodnevnom životu. Očekivani rezultati: zaposleno 25 žena, pri čemu prednost imaju ranjive osobe s područja Končanica; pružene usluge 150 krajnjih kkorisnika. Ukupna vrijednost 1.235.100,00, trajanje 8 mjeseci.</t>
  </si>
  <si>
    <t>UP.02.1.1.16.0335</t>
  </si>
  <si>
    <t>Program zapošljavanja žena Općina Drenovci 3</t>
  </si>
  <si>
    <t>Projekt će unaprijediti radni potencijal 31 nezaposlene žene prijavljenih u evidenciji HZZ-a s područja Općine Drenovci zapošljavanjem u</t>
  </si>
  <si>
    <t>UP.02.1.1.16.0336</t>
  </si>
  <si>
    <t>Žene su snaga zajednice - faza III</t>
  </si>
  <si>
    <t>Ovaj projekt ukazuje na gorući problem visoke stope nezaposlemosti te je stoga cilj projekta upravo osnažiti radni potencijal za 25 nezaposlenih žena koje pripadaju teže zapošljivim i ranjivim skupinma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150 krajnjih korisnika.</t>
  </si>
  <si>
    <t>UP.02.1.1.16.0337</t>
  </si>
  <si>
    <t>Brižne žene Podravske III</t>
  </si>
  <si>
    <t>Specifični cilj projekta Brižne žene Podravske III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Kalinovac, Ferdinandovac, Molve, Novo Virje i Podravske Sesvete. Projektom će se zaposliti 15 nezaposlenih žena, pripadnica ranjivih skupina, na period od 6 mjeseci koje će brinuti za ukupno 102 korisnika.</t>
  </si>
  <si>
    <t>UP.02.1.1.16.0338</t>
  </si>
  <si>
    <t>Prve pri ruci 2</t>
  </si>
  <si>
    <t>Projektom "Prve pri ruci 2", zaposli će se 10 prethodno nezaposlenih žena s najviše završenim srednjoškolskim obrazovanjem i naglaskom na pripadnice ranjivih skupina, a iste će pružati pomoć i potporu za najmanje 60 krajnjih korisnika odnosno starijih osoba i/ili osoba u nepovoljnom položaju. Provedbom se doprinosi Općem i specifićnom cilju Poziva, kao i Prioritetnoj 5 osi 2 OPULJP.</t>
  </si>
  <si>
    <t>UP.02.1.1.16.0339</t>
  </si>
  <si>
    <t>Pokloni mi osmijeh III</t>
  </si>
  <si>
    <t>Cillj projekta Pokloni mi osmijeh III je omogućiti zapošljavanje žena, pripadnica ciljne skupine na području grada Vukovara kako bi se osigurala socijalna uključenost i povećala kvaliteta života žena kao i krajnjih korisnika, starijih i/ili nemoćnih osoba. Ciljanu skupinu projekta Pokloni mi osmijeh III čine nezaposlne žene s područja grada Vukovara i okolice s najviše završenim srednjoškolskim obrazovanjem, koje su prijavljene u evidenciju nezaposlenih HZZ-a, dok krajnje korisnike projekta čine osobe starije dobi i/ili nemoćne osobe.</t>
  </si>
  <si>
    <t>UP.02.1.1.16.0340</t>
  </si>
  <si>
    <t>Za snažnije žene i kvalitetniju starost</t>
  </si>
  <si>
    <t>Zaposlit će se 29 žena pripadnica ciljane skupine koje će na području 3 partnerske osobe skrbiti o minimalno 174 osobe u potrebi (starije i/ili nemoćne osobe). Svakom krajnjem korisniku podjelit će se mjesečni paket higijenskih i kućanskih potrepština. Promotivnim aktivnostima javnost će se informirati o provedbi projekta, a isto tako senziblizirati za problematiku starijih i nemoćnih osoba u ruralnom dijelu Dalmacije. Dodatno će se naglašavati politika jednakih mogućnosti i rodna ravnopravnost, pogotovo za žene u riziku od društvene isključenosti radi slabijeg obrazovnog i radnog statusa.</t>
  </si>
  <si>
    <t>UP.02.1.1.16.0341</t>
  </si>
  <si>
    <t>Uključi me opet!</t>
  </si>
  <si>
    <t>Kroz projekt će se zaposliti 31 nezaposlena žena s niskim stupnjem obrazovanja koje su prijavljene u evidenciju nezaposlenih HZZ-a koje time izbjegavaju rizik od siromaštva te pružaju socijalne usluge pomoći i njege na području općine Otok za minimalno 186 krajnjih korisnika starijih i nemoćnih koji su u nepovoljnom položaju čime potiču vlastitu socijalnu uključenosti kao i socijalnu uključenost samih korisnika te podižu kvalitetu života.</t>
  </si>
  <si>
    <t>UP.02.1.1.16.0342</t>
  </si>
  <si>
    <t>OdvaŽENA</t>
  </si>
  <si>
    <t>Općina Donji Andrijevci</t>
  </si>
  <si>
    <t>Projekt ima za cilj uključivanje žena u nepovoljnom položaju s područja općine Donji Andrijevci na tržište rada, borbu protiv siromaštva i smanjenje nezaposlenosti te prevenciju prerane institucionalizacije i poboljšavanje kvalitete života osoba u starijoj životnoj dobi, osoba u nepovoljnom položaju i/ili osoba s invaliditetom pružajući im podršku u svakodnevnom životu. Projekt se temelji na osnaživanju i unapređivanju radnog potencijala teže zapošljivih žena zapošljavanjem u lokalnoj zajednici te pružanju podrške i potpore krajnjim korisnicima što će povećati razinu kvalitete njihovih života.</t>
  </si>
  <si>
    <t>UP.02.1.1.16.0343</t>
  </si>
  <si>
    <t>Budi uz mene III</t>
  </si>
  <si>
    <t xml:space="preserve">Projekt je odgovor na povećane potrebe nezaposelnih žena s najviše završenom srednjom školom, kako za stjecanjem novih vještina tako i za prilikom za ulazak na tržište rada, a sve s ciljem sprječavanja socijalne isključenosti i smanjenja rizika od siromaštva. Projekt se provodi i s ciljem sprječavanja socijalne isključenosti i povećanjem razine kvalitete života kranjih korisnika, osoba starije životne dobi, koji će biti korisnici usluga potpore i podrške starijim osobama. Projektom će se zaposliti 20 žena iz ciljne skupine na 6 mjeseci, koje će se skrbiti o minimalno 120 krajnjih korisnika. </t>
  </si>
  <si>
    <t>UP.02.1.1.16.0345</t>
  </si>
  <si>
    <t>Možemo bolje</t>
  </si>
  <si>
    <t>Projekt omogućuje pristup tržištu rada za 9 žena koje su pripadnice ranjivih skupina s područja Općine Bukovlje, grada Slavonskog Broda te šireg područja Brodsko-posavske županije. Žene će pružiti uslugu podrške i potpore za minimalno 54 krajnja korisnika koji su u nepovoljnom položaju i na taj način doprinijeti prevenciji prerane institucionalizacije starijih i nemoćnih osoba i osoba u nepovoljnom položaju, njihovoj socijalizaciji, olakšanju života u vlastitim domaćinstvima i poboljšanju kvalitete života u lokalnoj zajednici.</t>
  </si>
  <si>
    <t>UP.02.1.1.16.0346</t>
  </si>
  <si>
    <t>ZAŽELI 2 - Općina Gornja Vrba</t>
  </si>
  <si>
    <t>Projektom „ZAŽELI 2 - Općina Gornja Vrba“ želimo nezaposlenim ženama, pripadnicama ranjivih skupina, povećati mogućnost pristupa tržištu</t>
  </si>
  <si>
    <t>UP.02.1.1.16.0347</t>
  </si>
  <si>
    <t>Zaželimo zajedno više</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</si>
  <si>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8 mjeseci, a aktivnosti će se provoditi na području Općine Cernik</t>
  </si>
  <si>
    <t>UP.02.1.1.16.0348</t>
  </si>
  <si>
    <t>Želim raditi - želim pomoći - faza III</t>
  </si>
  <si>
    <t>Projektom “Želim raditi – želim pomoći“ faza III poboljšat će pristup tržištu rada žena u nepovoljnom položaju na području grada Otoka njihovim zapošljavanjem i stjecanjem dodatnog radnog iskustva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</si>
  <si>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UP.02.1.1.16.0349</t>
  </si>
  <si>
    <t>I ja želim raditi - faza III</t>
  </si>
  <si>
    <t>Projektom „ I ja želim raditi – faza III„ osnažit će se i unaprijediti radni potencijal teže zapošljivih žena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</si>
  <si>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UP.02.1.1.16.0350</t>
  </si>
  <si>
    <t>Uključimo ih u društvo - faza III</t>
  </si>
  <si>
    <t>Kroz ovaj projekt zaposlit će se 12 dugotrajno nezaposlenih žena koje će pružati usluge pomoći u domaćinstvima i socijalizaciji starijim i nemoćnim osobama te osobama u nepovoljnom položaju. Projekt će ukupno trajati 8 mjeseci. Pomoć starijim i nemoćnim, te osobama u nepovoljnom položaju pružat će se tijekom 6 mjeseci. Zaposlene žene svakodnevno će brinuti o 72 osobe koje su starije, nemoćne ili u nepovoljnom položaju, svaka žena brinut će o 6 korisnika. Svaki krajnji korisnici ostvaruju pravo na mjesečne higijenske potrepštine za potrebe pružanja usluga.</t>
  </si>
  <si>
    <t>UP.02.1.1.16.0351</t>
  </si>
  <si>
    <t>Program zapošljavanja žena u općinama Davor, Dragalić i Vrbje faza III</t>
  </si>
  <si>
    <t>Projekt se provodi s ciljem uključivanja žena u nepovoljnom položaju na tržištu rada kroz zapošljavanje u lokalnim zajednicama. Projekt uključuje ciljanu skupinu-30 nezaposlenih žena s područja općina Davor, Dragalić i Vrbje, koje pripadaju teže zapošljivim/ranjivim skupinama s najviše srednjoškolskim obrazovanjem, te 180 krajnjih korisnika (starijih osoba i osoba u nepovoljnom položaju). Projektom se želi osnažiti i unaprijediti radni potencijal ciljane skupine i smanjiti rizik od siromaštva, te potaknuti socijalnu uključenost i povećanje razine kvalitete života krajnjih korisnika.</t>
  </si>
  <si>
    <t>UP.02.1.1.16.0352</t>
  </si>
  <si>
    <t>Zajedno u najboljim godinama II</t>
  </si>
  <si>
    <t>Cilj projekta „Zajedno u najboljim godinama II“ je zapošljavanje žena, pripadnica ciljane skupine za pružanje potpore i podrške starijim osobama i/ili nemoćnim osobama na području VSŽ. Ciljanu skupinu projekta „Zajedno u najboljim godinama II“ čine 25 žena s područja grada Vukovara i okolice s najviše završenim srednjoškolskim obrazovanjem, koje su prijavljene u evidenciju nezaposlenih HZZ-a, dok krajnje korisnike projekta čine 90 starijih i/ili nemoćnih osoba na području grada Vukovara i općine Trpinja.</t>
  </si>
  <si>
    <t>UP.04.2.1.07.0081</t>
  </si>
  <si>
    <t>Prostori sudjelovanja - razvoj programa revitalizacije prostora u javnom vlasništvu kroz partnerstvo OCD-a i lokalne zajednice</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</si>
  <si>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</si>
  <si>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</si>
  <si>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</si>
  <si>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UP.02.1.1.16.0354</t>
  </si>
  <si>
    <t>Žene u fokusu 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</si>
  <si>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30 žena iz ciljane skupine na period od 6 mjeseci, koje će skrbiti o minimalno 180 krajnjih korisnika.</t>
  </si>
  <si>
    <t>UP.02.1.1.16.0355</t>
  </si>
  <si>
    <t>ZAŽELI - Općina Lovas, faza III</t>
  </si>
  <si>
    <t>Ovaj projekt je odgovor na povećane potrebe žena, pripadnica ranjivih skupina, za stjecanjem novih znanja i vještina,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zaposliti 25 žena iz ciljane skupine na period od 6 mjeseci, koje će skrbiti o minimalno 150 krajnjih korisnika.</t>
  </si>
  <si>
    <t>UP.02.1.1.16.0356</t>
  </si>
  <si>
    <t>ZAŽELI – Općina Tovarnik, faza III</t>
  </si>
  <si>
    <t>UP.02.1.1.16.0357</t>
  </si>
  <si>
    <t>Pomoć u kući za starije i nemoćne osobe – faza 3</t>
  </si>
  <si>
    <t>Provedbom projekta Pomoć u kući za stare i nemoćne osobe – faza 3 zapošljavanjem 30 žena pripadnica ranjivih skupina na rok od 6 mjeseci za obavljanje poslova pružanje potpore i podrške u kući starijim i nemoćnim osobama na području Općine Borovo doprinosi se smanjenju rizika od siromaštva žena te smanjuje socijalna isključenost ranjivih članova lokalne zajednice.</t>
  </si>
  <si>
    <t>UP.02.1.1.16.0358</t>
  </si>
  <si>
    <t>Podrška za naše stare II</t>
  </si>
  <si>
    <t>Predloženim projektom „Podrška za naše stare II“, kojega provodi Udruga “Impress” Daruvar u partnerstvu s HZZ Područni ured Bjelovar i CZSS Daruvar, omogućit će se pristup zapošljavanju i tržištu rada ženama pripadnicama ranjivih skupina, koje će pružati usluge pomoći u kući starijim osobama (krajnjim korisnicima projekta) na području grada Daruvara i okolnih mjesta.</t>
  </si>
  <si>
    <t>UP.02.1.1.16.0359</t>
  </si>
  <si>
    <t>NASTAVAK AKTIVNOG UKLJUČIVANJA NEZAPOSLENIH ŽENA U ŽIVOT ZAJEDNICE</t>
  </si>
  <si>
    <t>Projektne aktivnosti usmjeravaju se na zapošljavanje nezaposlenih žena s najviše završenim srednjoškolskim obrazovanjem koje su pripadnice teže zapošljivih/ranjivih skupina. Aktivacija u život zajednice i socijalno uključivanje za nezaposlene žene očituje se i kroz aktivno pružanje pomoći i podrške za potrebite članove lokalne zajednice koji su krajnji korisnici Projekta.</t>
  </si>
  <si>
    <t>UP.02.1.1.16.0360</t>
  </si>
  <si>
    <t>Pomoć i sreća - faza III</t>
  </si>
  <si>
    <t>Kroz ovaj projekt zaposlit će se 12 dugotrajno nezaposlenih žena koje će pružati usluge pomoći u domaćinstvima i socijalizaciji starijim i nemoćnim osobama te onima u nepovoljnom položaju (ukupno o 72 osobe). Svaki krajnji korisnik ostavruje pravo na mjesečne higijenske potrepštine.</t>
  </si>
  <si>
    <t>UP.02.1.1.16.0361</t>
  </si>
  <si>
    <t>Zadovoljni III</t>
  </si>
  <si>
    <t>Projektom Zadovoljni III u trajanju od 7 mjeseci ostvariti će se zapošljavanje žena pripadnica ciljane skupine koje će pružati usluge potpore i podrške starijim i nemoćnim osobama (krajnjim korisnicima) s područja grada Knina i okolice.</t>
  </si>
  <si>
    <t>UP.02.1.1.16.0362</t>
  </si>
  <si>
    <t>Zaželi sretniju starost - Općina Ružić - faza III</t>
  </si>
  <si>
    <t>Projekt "Zaželi sretniju starost - Općina Ružić - faza III" provodi se na području Šibensko-kninske županije - općina Ružić, u trajanju od 8 mjeseci. Projektom će se zaposliti 20 žena na razdoblje od 6 mjeseci, pripadnica ranjivih skupina koje će pružati usluge pomoći za 120 krajnjih korisnika - starijih i nemoćnih osoba s područja općine Ružić čime će se izravno smanjiti njihov rizik od siromaštva i potaknuti socijalna uključenost te povećati razina kvalitete života.</t>
  </si>
  <si>
    <t>UP.02.1.1.16.0363</t>
  </si>
  <si>
    <t>Ponovno zajedno - program zapošljavanja žena u Gradu Drnišu</t>
  </si>
  <si>
    <t>Svrha ovog projekta je zapošljavanje teže zapošljivih žena kroz izvaninstitucionalni sustav pružanja pomoći podrške starijim i nemoćnim osobama s područja Grada Drniša, a sve u cilju ublažavanja posljedica njihove nezaposlenosti i rizika od siromaštva, te poticanja socijalne uključenosti i povećanja kvalitete života krajnjih korisnika. Ciljana skupina su nezaposlene žene s najviše završenom srednom školom(20). Krajnji korisnici su osobe starije od 65 godina i nemoćne osobe s područja Grada Drniša(120).</t>
  </si>
  <si>
    <t>UP.02.1.1.16.0364</t>
  </si>
  <si>
    <t>Za njihovu dobrobit</t>
  </si>
  <si>
    <t>Centar za karijere mladih Dubrovnik</t>
  </si>
  <si>
    <t>Projektom "Za njihovu dobrobit" u trajanju od 8 mjeseci ostvarit će se unaprjeđenje radnog potencijala nezaposlenih žena na području Dubrovačko - Neretvanske županije, kroz programe osnaživanja 20 teže zapošljivih žena u lokalnoj zajednici, a s ciljem poticanja socijalne uključenosti i podizanja kvalitete života 120 krajnjih korisnika sa područja Dubrovačko - Neretvanske županije s naglaskom na ruralna područja.</t>
  </si>
  <si>
    <t>UP.02.1.1.16.0365</t>
  </si>
  <si>
    <t>Srcem za njih 2</t>
  </si>
  <si>
    <t>Kroz program “Srcem za njih 2''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</si>
  <si>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UP.02.1.1.16.0366</t>
  </si>
  <si>
    <t>Biti i pružiti, željeti i ostvariti u Gradu Hrvatska Kostajnica</t>
  </si>
  <si>
    <t>Projekt Biti i pružiti, željeti i ostvariti u Gradu Hrvatska Kostajnica zaposliti će 25 žena iz ranjive ciljne skupine koje su radi svojih godina, pomankanja iskustva i obrazovanja, te s obzirom na lokacijske nedostatke i područje prebivanja izolirane i teže zapošljive na tržištu rada i osigurati podršku za krajnjih 150 korisnika</t>
  </si>
  <si>
    <t>UP.02.1.1.16.0367</t>
  </si>
  <si>
    <t>Program zapošljavanja žena u gradu Kutini i općini Velika Ludina - faza III</t>
  </si>
  <si>
    <t>Cilj projekta "Zapošljavanje žena u gradu Kutini i općini Velika Ludina - faza III" je zapošljavanje 10 nezaposlenh ćena s lokalnog područja na period od 6 mjeseci, a u svrhu pružanja pomoći i podrške za 60 krajnjih korisnika pri obavljanju svakodnevnih aktivnosti. Na taj način će se potaknuti socijalna uključenost i povećati razina kvalitete života svih dionika. Uz uslugu pomoći krajnjim korisnicima bit će osigurana isporuka paketa kućanskih i higijenskih potrepština. Ukupno trajanje projekta je 8 mjeseci.</t>
  </si>
  <si>
    <t>UP.02.1.1.16.0368</t>
  </si>
  <si>
    <t>Osnažene Ernestine III</t>
  </si>
  <si>
    <t>Projekt se provodi u ruralnom području Općine Ernestinovo.Zapošljavanje 20 teško zapošljivih žena u trajanju od 6 mjeseci na skrbi min.120 starijih i nemoćnih osoba. Smanjuje se stopa nezaposlenosti, stopa spolne nejednakosti i poboljšava se razina socijalnih usluga u zajednici.</t>
  </si>
  <si>
    <t>UP.02.1.1.16.0369</t>
  </si>
  <si>
    <t>Snaga žena - skrbim za druge, brinem za sebe III</t>
  </si>
  <si>
    <t>Projekt će omogućiti zapošljavanje 30 nezaposlenih žena s najviše završenim srednjoškolskim obrazovanjem sa područja Općine Antunovac na poslovima skrbi za najmanje 180 starijih osoba i osoba u nepovoljnom položaju iz lokalne zajednice, čime će se ujedno osnažiti i unaprijediti radni potencijal žena te smanjiti socijalna isključenost obje kategorije.</t>
  </si>
  <si>
    <t>UP.02.1.1.16.0370</t>
  </si>
  <si>
    <t>Vratimo im osmijeh II</t>
  </si>
  <si>
    <t>Projekt doprinosi Općem i Specifičnom cilju poziva. Kroz ovaj projekt zaposlit će se 10 žena na razdoblje od 6 mjeseci. Projekt će ukupno trajati 8 mjeseci. Zaposlene žene svakodnevno će brinuti o 60 osoba koje su stare, nemoćne, osobe s invaliditetom ili se nalaze u nepovoljnom položaju, svaka žena brinut će o 6 korisnika. Svaki krajnji korisnik ostvaruje pravo na higijenske potrepštine u iznosu od 50,00 kn za potrebe pružanja usluga.</t>
  </si>
  <si>
    <t>UP.02.1.1.16.0371</t>
  </si>
  <si>
    <t>Šjora za otok II</t>
  </si>
  <si>
    <t>Projekt Šjora za otok II provodit će se na području LAG-a Mareta, a obuhvatit će 9 žena, pripadnica ciljne skupine i 54 krajnjih korisnika. Projekt se provodi s ciljem osnaživanja i unapređenja radnog potencijala teže zapošljivih žena te žena s najviše srednjom razinom obrazovanja kroz zapošljavanje u lokalnoj zajednici s naglaskom na očni dio LAG-a Mareta. Na ovaj način smanjio bi se rizik od njihovog siromaštva i socijalne isključenosti te potaknula socijalna uključenost i povećala razina kvalitete života krajnjih korisnika.</t>
  </si>
  <si>
    <t>UP.02.1.1.16.0372</t>
  </si>
  <si>
    <t>Zaželi bolji život u općini Drenje 3</t>
  </si>
  <si>
    <t>Kroz program “Zaželi bolji život u općini Drenje 3''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</si>
  <si>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UP.02.1.1.16.0373</t>
  </si>
  <si>
    <t>Tu smo za vas – faza III</t>
  </si>
  <si>
    <t>UP.02.1.1.16.0374</t>
  </si>
  <si>
    <t>Osnaživanje žena u lokalnoj zajednici - faza III</t>
  </si>
  <si>
    <t>Projektom će se zaposliti 20 teže zapošljivih žena i žena s najviše završenim srednjoškolskim obrazovanjem na području općine Markušica (naselja Markušica, Gaboš, Karadžićevo, Ostrovo, Podrinje), na poslovima pružanja potpore i podrške starijim osobama i osobama u nepovoljnom položaju, čime će se doprinijeti socijalnoj uključenosti i podizanju kvalitete života minimalno 120 krajnjih korisnika. Provedbom projekta izravno se utječe na prevenciju prerane institucionalizacije te na smanjenje nezaposlenosti žena u nepovoljnom položaju na lokalnom tržištu rada.</t>
  </si>
  <si>
    <t>UP.02.1.1.16.0376</t>
  </si>
  <si>
    <t>Pomažemo jedni drugima II</t>
  </si>
  <si>
    <t>Projektom "Pomažemo jedni drugima II", kojega provodi Općina Tisno u partnerstvu s HZZ Područni ured Šibenik i CZSS Šibenik omogućit će se pristup zapošljavanju i tržištu rada ženama pripadnicama ranjivih skupina (9), koje će pružati usluge pomoći u kući starijim osobama, krajnjim korisnicima (54) na području općine Tisno. Na ovaj način riješit će se glavni problemi općine- nezaposlenost žena, visoka sezonalnost zapošljavanja te odumiranje i starenje stanovništva u zaobalju.</t>
  </si>
  <si>
    <t>UP.02.1.1.16.0378</t>
  </si>
  <si>
    <t>Zaželi – Sveti Filip i Jakov – Faza III</t>
  </si>
  <si>
    <t>Projekt ima za cilj zapošljavanje 9 nezaposlenih žena s najviše završenom srednjom školom na području općine Sv.Filip i Jakov koje će pružati podršku i pomoć u kući i tako povećati kvalitetu života 54 krajnja korisnika. Projektne aktivnosti podrazumijevaju pridonose borbi protiv siromaštva i nezaposlenosti te prevenciji prerane institucionalizacije te poboljšava kvalitetu života krajnjih korisnika.</t>
  </si>
  <si>
    <t>UP.02.1.1.16.0379</t>
  </si>
  <si>
    <t>Pružam ti ruku II</t>
  </si>
  <si>
    <t>Predloženim projektom „Pružam ti ruku II“, kojega provodi UUOSSO u partnerstvu s HZZ Područna služba Zagreb, CZSS Zaprešić i CZSS Zagreb, omogućit će se pristup zapošljavanju i tržištu rada ženama pripadnicama ranjivih skupina, koje će pružati usluge pomoći u kući starijim osobama (krajnjim korisnicima projekta) na području grada Zagreba, Zaprešića te Dugog Sela i okolice. Na ovaj način ublažit će se posljedice nezaposlenosti i rizika od siromaštva žena pripadnica ciljane skupine te ujedno potaknuti socijalnu uključenost i povećati razinu kvalitete života krajnjih korisnika.</t>
  </si>
  <si>
    <t>UP.02.1.1.16.0382</t>
  </si>
  <si>
    <t>Zaželi u Općini Luka II</t>
  </si>
  <si>
    <t>Projekt se provodi s ciljem uključivanja žena u nepovoljnom položaju na tržište rada kroz zapošljavanje u lokalnoj zajednici. Predmetni projekt uključuje ciljanu skupinu, odnosno 9 nezaposlenih žena koje pripadaju teže zapošljivim/ranjivim skupinama s najvišim srednjoškolskim obrazovanjem te 54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</si>
  <si>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UP.02.1.1.16.0383</t>
  </si>
  <si>
    <t>ZAŽELI za Općinu Plaški</t>
  </si>
  <si>
    <t>Projektom „ZAŽELI za Općinu Plaški“ omogućit će se pristup zapošljavanju i tržištu rada 25 žena pripadnica ranjivih skupina s područja Općine Plaški ali i Karlovačke županije te će se osnažiti i unaprijediti njihov radni potencijal i ublažiti posljedice njihove nezaposlenosti i rizika od siromaštva. Ujedno će se potaknuti socijalnu uključenost i povećati razinu kvalitete života 150 krajnjih korisnika, odnosno osoba starije životne dobi i osoba u nepovoljnom položaju koji će biti korisnici usluga pomoći.</t>
  </si>
  <si>
    <t>UP.02.1.1.16.0384</t>
  </si>
  <si>
    <t>Niste sami - faza III</t>
  </si>
  <si>
    <t xml:space="preserve">Projektom će se osigurati pomoć osobama starije životne dobi koji su u sustavu socijalne skrbi poznati kao posebno osjetljiva kategorija te će im se omogućiti pravo na dostojanstvenu starost, poboljšanje kvalitete života, trajnu društvenu uključenost i sprječavanje prerane Institucionalizacije, dok će se zapošljavanjem 30 žena pripadnica ranjivih skupina ublažiti posljedice njihove nezaposlenosti i rizik od siromaštva. Žene će steći tako dodatno iskustvo koje će moći primijeniti na tržištu rada te će povećati mogućnost zapošljavanja i nakon realizacije projekta. </t>
  </si>
  <si>
    <t>UP.02.1.1.16.0385</t>
  </si>
  <si>
    <t>Ponovno zaželimo zajedno</t>
  </si>
  <si>
    <t>Projektom će Općina Podstrana zaposliti 15 žena iz ciljanih skupina na period od 6 mjeseci te će obuhvatiti 90 krajnjih korisnika s područja Podstrane, posebno Gornje Podstrane kao slabije razvijeno područje općine,što znači da projekt "Ponovno zaželimo zajedno" rješava problem velike nezaposlenosti žena, smanjuje socijalnu isključenost osoba u nepovoljnom položaju i spriječava njihovu institucionalizaciju te povećava razinu kvalitete života. Svaka zaposlena žena iz ciljane skupine će pružati potporu i podršku za šest krajnjih korisnika.</t>
  </si>
  <si>
    <t>UP.02.1.1.16.0386</t>
  </si>
  <si>
    <t>Ruka prijateljstva</t>
  </si>
  <si>
    <t>Projekt promiče socijalnu uključenost i smanjenje siromaštva kroz aktivnosti projekta koje uključuju zapošljavanje 30 žena u nepovoljnom položaju na tržištu rada te socijalnom uključivanju 180 krajnjih korisnika – starijih osoba i osoba u nepovoljnom položaju (na području grada Zagreba, Zagrebačke i Šibensko - kninske županije) čime će se poboljšati kvaliteta njihovog života, a ujedno se smanjiti socijalna isključenost obje skupine.</t>
  </si>
  <si>
    <t>UP.02.1.1.16.0387</t>
  </si>
  <si>
    <t>ZAželi-Faza III</t>
  </si>
  <si>
    <t>Projektom će se osigurati pomoć osobama starije životne dobi koji su u sustavu socijalne skrbi poznati kao posebno osjetljiva kategorija te će im se omogućiti pravo na dostojanstvenu starost, poboljšanje kvalitete života, trajnu društvenu uključenost i sprečavanje prerane institucionalizacije, a zapošljavanjem 30 žena (pripadnica ranjivih skupina), ublažiti će se posljedice njihove nezaposlenosti te rizik od siromaštva. Žene će steći dodatno iskustvo primjenjivo na tržištu rada te će povećati mogućnost zapošljavanja i nakon realizacije projekta.</t>
  </si>
  <si>
    <t>UP.02.1.1.16.0388</t>
  </si>
  <si>
    <t>Zaželi posao na području Grada Omiša- faza III</t>
  </si>
  <si>
    <t>Projekt "Zaželi posao na području Grada Omiša- faza III" doprinosi osnaženju i unapređenje radnog potencijala teže zapošljivih žena i žena s nižom razinom obrazovanja zapošljavanjem u lokalnoj zajednici, što će ublažiti posljedice nezaposlenosti i rizika od siromaštva te potaknuti socijalnu uključenost i povećati razinu kvalitete života osoba u starijoj životnoj dobi i/ili nemoćnih osoba na području Grada Omiša. Provedba projektnih aktivnosti trajat će 8 mjeseci, a obuhvatit će zapošljavanje 25 žena, koje će pružanjem potpore i podrške brinuti o ukupno 150 krajnjih korisnik.</t>
  </si>
  <si>
    <t>UP.02.1.1.16.0389</t>
  </si>
  <si>
    <t>Korisno i humano 3 - program zapošljavanja žena u svrhu potpore starijim osobama i osobama u nepovoljnom položaju</t>
  </si>
  <si>
    <t>UP.02.1.1.16.0390</t>
  </si>
  <si>
    <t>Projekt RUKA PODRŠKE usmjeren je na osnaživanje i unaprjeđenje radnog potencijala teže zapošljivih žena i žena s nižom razinom obrazovanja kroz zapošljavanje, u svrhu pružanja podrške i potpore starijim i nemoćnim osobama na području grada Koprivnice i općine Sokolovac. Projektom će 30 žena postati konkurentnije na tržištu rada, a poboljšat će se kvaliteta života i povećati socijalna uključenost za 180 krajnjih korisnika, kroz osiguranje kvalitetnije potpore i skrbi u njihovom domu.</t>
  </si>
  <si>
    <t>UP.02.1.1.16.0391</t>
  </si>
  <si>
    <t>Zaposli i pomozi</t>
  </si>
  <si>
    <t>Općina Drnje</t>
  </si>
  <si>
    <t xml:space="preserve">Specifični cilj projekta "Zaposli i pomozi"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općina Drnje, Đelekovac, Peteranec, Legrad i Gola. Projektom se se zaposliti 23 žena na period od 6 mjeseci koje će se brinuti za ukupno 140 korisnika. </t>
  </si>
  <si>
    <t>UP.02.1.1.16.0392</t>
  </si>
  <si>
    <t>Nastavljamo ZAjedno</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</si>
  <si>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</si>
  <si>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UP.02.1.1.16.0393</t>
  </si>
  <si>
    <t>Zaželi empatiju, dobij simpatiju</t>
  </si>
  <si>
    <t>Cilj projekta je inicijativama na lokalnom nivou pridonijeti smanjenju nezaposlenosti,rizika od siromaštva i socijalne isključenosti omogućavanjem pristupa tržištu rada,osnaživanjem i unaprjeđenjem radnog potencijala teže zapošljivih žena te ujedno potaknuti socijalnu uključenost i povećati kvalitetu života krajnjih korisnika. Rezultati: Poboljšan pristup tržištu rada za 25 žena u nepovoljnom položaju, osigurana adekvatna skrb i podrška za 150 potrebitih članova zajednice, smanjena stopa nezaposlenosti žena, unaprijeđena opća svijest o važnosti postizanja društvene kohezije.</t>
  </si>
  <si>
    <t>UP.02.1.1.16.0394</t>
  </si>
  <si>
    <t>Zaposlena žena za jako i solidarno društvo – faza III</t>
  </si>
  <si>
    <t>Brodsko-posavska, Požeško-slavonska</t>
  </si>
  <si>
    <t>Cilj projekta je osigurati socijalnu uslugu pomoći u kući za 102 najpotrebitijih starih i nemoćnih osoba s područja zapadne Slavonije, te zaposliti 17 žena pripadnica marginaliziranih skupina. Na taj način će se osigurati da stari i nemoćni u slabije razvijenoj sredini što duže ostanu u svojim domovima, a istovremeno da se teže zapošljive žene uključe na tržište rada. Također kroz projekt planiramo zaposliti žene osobe s invaliditetom te tako povećati uključenost OSI na tržište rada.</t>
  </si>
  <si>
    <t>UP.02.1.1.16.0395</t>
  </si>
  <si>
    <t>I ti budi jedna od njih</t>
  </si>
  <si>
    <t>Projekt "I ti budi jedna od njih" nastavak je uspješno provedeni projekata programa Zaželi - program zapošljavanja žena na lokalnom području grada Lipika kojim će se kroz ovaj projekt zaposliti 20 pripadnica ciljne skupine (nezaposlene žene s najvišim srednjoškolskim obrazovanjem koje su prijavljene u evidenciji nezaposlenih osoba HZZ-a u kojem prednost imaju teže zapošljive/ranjive skupine u lokalnoj zajednici) koja će svaka od žena imati po 6 krajnjih korisnika (osobe starije životne dobi i/ili nemoćne osobe).</t>
  </si>
  <si>
    <t>UP.02.1.1.16.0396</t>
  </si>
  <si>
    <t>Zaželi i ostvari 2</t>
  </si>
  <si>
    <t>Grad Metković i Općina Kula Norinska će u suradnji sa Hrvatskim zavodom za zapošljavanje Područni ured Dubrovnik, Centrom za socijalnu skrb Metković te udrugom Dobra zapošljavanjem 30 teže zapošljivih žena s nižom i srednjom razinom obrazovanja osnažiti i unaprijediti njihov radni potencijal te također povećati socijalnu uključenost i razinu kvalitete života 180 krajnjih korisnika sa područja Grada Metkovića i Općine Kula Norinska.</t>
  </si>
  <si>
    <t>UP.02.1.1.16.0397</t>
  </si>
  <si>
    <t>Zlatne žene za zlatnu dob - faza III</t>
  </si>
  <si>
    <t xml:space="preserve">Grad Popovača zajedno s partnerima na projektu "Zlatne žene za zlatnu dob - faza III" omogućit će zapošljavanje za 30 žena pripadnica ciljne skupine projekta u trajanju 6 mjeseci. Za vrijeme rada zaposlenih žena pripadnica ciljne skupine pružit će se usluga potpore i podrške za 180 krajnjih korisnika kojima će se povećati razina kvalitete života te potaknuti na socijalnu uključenost. Projekt će trajati 8 mjeseci, a provodit će ga grad Popovača u partnerstvu s HZZ Područni ured Kutina i Centrom za socijalnu skrb Kutina. </t>
  </si>
  <si>
    <t>UP.02.1.1.16.0398</t>
  </si>
  <si>
    <t>Okreni pedalu, pokreni promjenu 3</t>
  </si>
  <si>
    <t>Cilj projekta ”Okreni pedalu, pokreni promjenu 3”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</si>
  <si>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UP.02.1.1.16.0399</t>
  </si>
  <si>
    <t>Zaželi i nastavi u fazi III</t>
  </si>
  <si>
    <t>Glavni problem koji želimo riješiti je uključivanje žena u nepovoljnom položaju na tržište rada, borbu protiv siromaštva smanjenjem nezaposlenosti žena te prevenirati preranu institucionalizaciju krajnjih korisnika, ujedno nastojimo poboljšati kvalitetu života krajnjih korisnika operacije (osoba u starijoj životnoj dobi i/ili nemoćnih osoba). Broj osoba treće životne dobi svakim danom je sve veći, te zanimanja koja uključuju njegu i skrb istih postaju sve traženija na tržištu rada.</t>
  </si>
  <si>
    <t>UP.02.1.1.16.0400</t>
  </si>
  <si>
    <t>A1 via A2 faza II</t>
  </si>
  <si>
    <t>Centar Link 2 EU</t>
  </si>
  <si>
    <t>Sisačko-moslavačka, Grad Zagreb, Zadarska, Splitsko-dalmatinska</t>
  </si>
  <si>
    <t>Projekt A1 via A2 faza II nastavak je projekta iz Faze II programa ZAŽELI. Ovim projektom zaposlit će se 24 žene na pružanju usluga za 144 krajnja korisnika. Ukupna vrijednost projekta je 1.186.560,00 kn, a projekt se provodi na ruralnim dijelovima Sisačko moslavačke, Splitsko dalmatinske, Zadarske županije i Grada Zagreba, s naglaskom na gradove Omiša, Petrinje, Obrovca, Gračaca, Zagreba. Partneri na projektu su uredi Hrvatskog zavoda za zapošljavanje Sisak, Split, Zadar i Zagreb, te Centri za socijalnu skrb Omiš, Petrinja, Zadar i Zagreb</t>
  </si>
  <si>
    <t>UP.02.1.1.16.0401</t>
  </si>
  <si>
    <t>Zaželi za Općinu Orle</t>
  </si>
  <si>
    <t>Projektom „Zaželi za Općinu Orle“ omogućit će se pristup zapošljavanju i tržištu rada 10 žena pripadnica ranjivih skupina s područja Općine Orle i Zagrebačke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</si>
  <si>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UP.02.1.1.16.0402</t>
  </si>
  <si>
    <t>ZAželi - ZAposli 3</t>
  </si>
  <si>
    <t>Kroz program ''Zaželi'' kroz fazu II (''ZAželi - ZAposli 2'') zaposlilo bi se 12 žena koje se nalaze u nepovoljnom položaju na tržištu rada sa zadatkom da na području općine skrbe o starijima i nemoćnima u socio-ekonomski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</si>
  <si>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UP.02.1.1.16.0403</t>
  </si>
  <si>
    <t>Zaposlena faza III – pružanje podrške u svakodnevnom životu starijim osobama s područja grada Slavonskog Broda</t>
  </si>
  <si>
    <t>Provedbom projekta „Zaposlena“ faza III – pružanje podrške u svakodnevnom životu starijim osobama s područja grada Slavonskog Broda zapošljava se 31 žena za pružanje potpore i podrške za 186 starijih i nemoćnih osoba s područja grada Slavonskog Broda. Projektni tim obuhvaća Grad Slavonski Brod kao nositelja projekta te Centar za socijalnu skrb Slavonski Brod i Hrvatski zavod za zapošljavanje - Područni ured Slavonski Brod kao projektne partnere.</t>
  </si>
  <si>
    <t>UP.02.1.1.16.0404</t>
  </si>
  <si>
    <t>Ostvari+</t>
  </si>
  <si>
    <t xml:space="preserve">U Ostvari+ provesti ćemo aktivnosti: 1. Zapošljavanje 30 žena iz ciljane skupine u svrhu potpore i podrške 240 starijim i/ili nemoćnim osobama kroz 6 mj. koje će poboljšati kvalitetu života za 240 kraj. korisnika, pružajući im pomoć u dostavi namirnica; u pripremi obroka u kućanstvima; u održavanju čistoće stambenog prostora; pomoć pri oblačenju i svlačenju; briga o higijeni; pomoć u socijalnoj integraciji, u ostvarivanju raznih prava; podrška kroz razg. i druženje; uključ. u društvo, pratnju i pomoć u dr.akt. 2. Promidžba i vidljivost: izradu promotivnih materijala u svrhu promidžbe projekta. </t>
  </si>
  <si>
    <t>UP.02.1.1.16.0405</t>
  </si>
  <si>
    <t>Radim i pomažem III</t>
  </si>
  <si>
    <t>Projekt Radim i pomažem III. provodi Općina Bebrina u obaveznom partnerstvu s HZZ PU Slavonski Brod i Centrom za socijalnu skrb Slavonski</t>
  </si>
  <si>
    <t>UP.02.1.1.16.0406</t>
  </si>
  <si>
    <t>Zaposli se, osnaži se 3!</t>
  </si>
  <si>
    <t>Projekt „Zaposli se, osnaži se 3!“ provodi Općina Bukovlje u partnerstvu s HZZ Područnim uredom Slavonski Brod i CZSS Slavonski Brod te planira zaposliti 22 nezaposlene žene pripadnica ranjive skupine i pružiti potporu i podršku za 132 starije osobe i/ili nemoćne osobe. CILJ projekta je zapošljavanje teže zapošljivih žena u lokalnoj zajednici te ih na taj način osnažiti za tržište rada i unaprijediti njihov potencijal. Na taj način ublažit će se posljedice njihove nezaposlenosti, smanjiti rizik od siromaštva te potaknuti socijalna uključenost i poboljšati kvaliteta života krajnjih korisnika.</t>
  </si>
  <si>
    <t>UP.02.1.1.16.0407</t>
  </si>
  <si>
    <t>Ruke koje mogu sve II</t>
  </si>
  <si>
    <t>Požeško-slavonska, Sisačko-moslavačka</t>
  </si>
  <si>
    <t>Kroz projekt će se na 6 mjeseci riješiti stanje nezaposlenosti 30 žena u nepovoljnom položaju i to zapošljavanjem na poslovima pomoći u kući čime će se osnažiti njihov radni potencijal i motiviranost, a 180 krajnjih korisnika ostvariti će neophodnu pomoć u kući i olakšati egzistencijalnu situaciju na području LAG-a "Zeleni trokut".</t>
  </si>
  <si>
    <t>UP.02.1.1.16.0408</t>
  </si>
  <si>
    <t>Žena zaželi, žena radi 3</t>
  </si>
  <si>
    <t>Projektom „Žena zaželi, žena radi 3“ osnažit će se radni potencijal 30 teže zapošljivih žena s područja grada Nova Gradiška putem zapošljavanja s ciljem pružanja potpore i podrške starijim osobama i osobama u nepovoljnom položaju u lokalnoj zajednici. Navedenim aktivnostima će se potaknuti socijalna uključenost i povećati razina kvalitete života pripadnica ciljnih skupina i najmanje 180 krajnjih korisnika.</t>
  </si>
  <si>
    <t>UP.02.1.1.16.0409</t>
  </si>
  <si>
    <t>Zaželi posao - prihvati izazov! - III. faza</t>
  </si>
  <si>
    <t>Projekt provodi općina Slavonski Šamac u partnerstvu sa HZZ PU SB i Centrom za socijalnu skrb SB. Cilj projekta je zapošljavanje žena pripadnica ranjivih skupina koje će kroz pružanje pomoći i podrške krajnjim korisnicima te povećavati svoje šanse za zapošljivost na tržištu rada, a istovremeno povećati soc. uključenost i kvalitetu života starijih osoba i osoba u nepovoljnom položaju u Općini Slavonski Šamac. Trajanje projekta je 8 mjeseci.</t>
  </si>
  <si>
    <t>UP.02.1.1.16.0410</t>
  </si>
  <si>
    <t>Babina Greda u srcu</t>
  </si>
  <si>
    <t>Ciljevi projekta su: 1. Unaprijediti radni potencijal žena iz ranjivih skupina zapošljavanjem u lokalnoj zajednici., 2. Poboljšanje kvalitete života osoba starije životne dobi i nemoćnih osoba. Provedbom ovog projekta na području općina Babina Greda izravno se utječe kako na prevenciju prerane institucionalizacije 90 osoba u starijoj životnoj dobi i/ili nemoćnih osoba i povećanje kvalitete života tih osoba tako i na borbu protiv siromaštva, socijalne isključenosti te smanjenju nezaposlenosti žena iz ranjivih skupina na lokalnom tržištu rada.</t>
  </si>
  <si>
    <t>UP.02.1.1.16.0411</t>
  </si>
  <si>
    <t>Žena spretna, starost sretna</t>
  </si>
  <si>
    <t>Cilj projekta: omogućavanjem pristupa tržištu rada i unaprjeđenjem radnog potencijala teže zapošljivih 30 žena te pružanjem adekvatne pomoći i podrške za 180 starijih, nemoćnih i osoba u nepovoljnom položaju pridonijeti smanjenju nezaposlenosti, rizika od siromaštvai socijalne isključenosti. Izravni doprinosi: povećanje broja žena koje sudjeluju na tržištu rada, njihovo osnaživanje, uklanjanje diskriminacije, dugotrajni socijalizacijski učinci kroz brigu o starim i nemoćnim osobama u svrhu sprječavanja socijalne isključenosti i siromaštva, poticanje socijalne suradnje i komunikacije u društvu.</t>
  </si>
  <si>
    <t>UP.02.1.1.16.0412</t>
  </si>
  <si>
    <t>Zaželi - provedi 3!</t>
  </si>
  <si>
    <t xml:space="preserve">Specifični cilj projekta "Zaželi - provedi 3!"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Općine Virje. Ciljanu skupinu čini 9 žena pripadnica ranjivih skupina, a krajnji korisnici su 60 starijih osoba i osoba u nepovoljnom položaju. Ukupno trajanje projekta je 8 mjeseci. </t>
  </si>
  <si>
    <t>UP.02.1.1.16.0413</t>
  </si>
  <si>
    <t>Pružimo pomoć za lakši život II</t>
  </si>
  <si>
    <t>UIKKŽ projektom Pružimo pomoć za lakši život II, zapošljava žene u nepovoljnom položaju na tržište rada, koje su prijavljene u evidenciju nezaposlenih HZZ, (žene u teže zapošljivim/ranjivim skupinama u lokalnoj zajednici), što podrazumijeva i borbu protiv siromaštva i smanjenje nezaposlenosti te prevenciju prerane institucionalizacije i poboljšavanje kvalitete života krajnjih korisnika, osoba u starijoj životnoj dobi i/ili nemoćnih osoba pružajući im podršku u svakodnevnom životu, posebice koji žive u slabije razvijenim područjima i područjima s većom nezaposlenosti.</t>
  </si>
  <si>
    <t>UP.02.1.1.16.0414</t>
  </si>
  <si>
    <t>Pomoć je moć 2</t>
  </si>
  <si>
    <t>Specifični cilj projekta „Pomoć je moć 2“ je osnažiti i unaprijediti radni potencijal teže zapošljivih žena te žena s nižom i srednjom razinom obrazovanja zapošljavanjem u lokalnoj zajednici s ciljem ublažavanja posljedica njihove nezaposlenosti i rizika od siromaštva te ujedno potaknuti socijalnu uključenost i povećati razinu kvalitete života krajnjih korisnika na području 6 JLS-a u KKŽ. Ciljanoj skupini pripada ukupno 19 žena pripadnica teže zapošljivih/ranjivih skupina koje će brinuti za ukupno 114 krajnjih korisnika – starijih osoba (osobe u dobi od 65 godina i više) i/ili nemoćnih osoba.</t>
  </si>
  <si>
    <t>UP.02.1.1.16.0415</t>
  </si>
  <si>
    <t>Zaželi više</t>
  </si>
  <si>
    <t>Kroz projektne aktivnosti osigurati će se zapošljavanje 10 nezaposlenih žena, pripadnica ciljane skupine s najviše završenim srednjoškolskim obrazovanjem koje su prijavljene u evidenciju nezaposlenih HZZ-a te mogućnost pristupa istih tržištu rada. Doprinijeti će se povećanju razine socijalizacije starijih osoba i osoba u nepovoljnom položaju za ukupno 60 krajnjih korisnika.</t>
  </si>
  <si>
    <t>UP.02.1.1.16.0416</t>
  </si>
  <si>
    <t>DA želim posao II</t>
  </si>
  <si>
    <t>Projektom će se nezaposlenim ženama, pripadnicama ranjivoj skupini povećati mogućnost pristupa tržištu rada i njihovo zapošljavanje što će se postići kroz zapošljavanje u lokalnoj zajednici, a ujedno osobama i nepovoljnom položaju osigurat će se potrebna briga i pomoć u svakodnevnom životu te smanjiti socijalna isključivost. Kroz projekt će biti zaposleno 15 žena koje brinu o 90 korisnika.</t>
  </si>
  <si>
    <t>UP.02.1.1.16.0417</t>
  </si>
  <si>
    <t>Zaposli pa pomozi 3</t>
  </si>
  <si>
    <t>Specifični cilj projekta Zaposli pa pomozi 3 je osnažiti i unaprijediti radni potencijal teže zapošljivih žena te žena s nižom i srednjom razinom</t>
  </si>
  <si>
    <t>UP.02.1.1.16.0418</t>
  </si>
  <si>
    <t>Projekt "Pruži ruku potrebitima" usmjeren je unapređenju mogućnosti zapošljavanja i zapošljavanju žena lokalne zajednice u nepovoljnom položaju. Ciljna skupina su nezaposlene žene s područja grada Križevaca, pripadajućih naselja i općina uz prednost ženama iz teže zapošljivih/ranjivih skupina u svrhu njihova uključivanja u lokalnu zajednicu, davanje mogućnosti za ostvarenje egzistencije i samim time povećanje kvalitete njihova života. Projektom će biti obuhvaćena 31 žena koja će postati konkurentnija na tržištu i najmanje 186 krajnjih korisnika s kvalitetnom uslugom pomoći u kući.</t>
  </si>
  <si>
    <t>UP.02.1.1.16.0419</t>
  </si>
  <si>
    <t>Zaželi posao - Pruži podršku</t>
  </si>
  <si>
    <t xml:space="preserve">Prijavitelj projekta "Zaželi posao - Pruži podršku" je Općina Špišić Bukovica sa obveznim partnerima HZZ-om i CZS-om kojim će se zaposliti 10 žena pripadnica ciljane skupine koje će skrbiti za minimalno 60 krajnjih korisnika na području općine Špišić Bukovica. Svrha i cilj projekta je osnažiti i unaprijediti radni potencijal teže zapošljivih žena te žena s nižom i srednjom razinom obrazovanja zapošljavanjem u lokalnoj zajednici koje će ublažiti posljedice njihove nezaposlenosti i rizika od siromaštva te ujedno potaknuti socijalnu uključenost i povećati razinu kvalitete života krajnjih korisnika. </t>
  </si>
  <si>
    <t>UP.02.1.1.16.0420</t>
  </si>
  <si>
    <t>Sretnija Starost</t>
  </si>
  <si>
    <t>Projekt "Sretnija Starost" prijavljuje Općina Pitomača s obveznim partnerima Hrvatskim zavodom za zapošljavanje, Područni ured Virovitica te Centrom za socijalnu skrb Virovitica. Projektom će se zaposliti 25 žena - gerontodomaćica koje će pružati potporu i podršku za 150 krajnjih korisnika na području općine Pitomača. Ženama ciljane skupine bit će omogućeno zaposlenje u lokalnoj zajednici kojim će se doprinijeti smanjenju nezaposlenosti i siromaštva te ujedno potaknuti socijalnu uključenost.</t>
  </si>
  <si>
    <t>UP.02.1.1.16.0421</t>
  </si>
  <si>
    <t>Zaželi - ostvari</t>
  </si>
  <si>
    <t>Projektom je predviđeno osnaživanje i unaprjeđenje radnog potencijala 13 nezaposlenih žena s područja Grada Križevaca i okolnih općina zapošljavanjem u lokalnoj zajednici čime će se ublažiti posljedice njihove nezaposlenosti i rizik od siromaštva te ujedno potaknuti soacijalna uključenost i povećati razina kvalitete života krajnjih korisnika.</t>
  </si>
  <si>
    <t>UP.02.1.1.16.0422</t>
  </si>
  <si>
    <t>Želim dostojanstvenu starost - II</t>
  </si>
  <si>
    <t>Projektom ćemo nezaposlenim ženama, pripadnicama ranjivih skupina želimo povećati mogućnost pristupa tržištu rada i njihovo zapošljavanje što ćemo postići kroz zapošljavanje 10 žena u lokalnoj zajednici, a ujedno osobama u nepovoljnom položaju kroz zapošljavanje žena osigurati potrebnu pomoć u svakodnevnom životu. Kroz projekt će biti zaposleno 10 žena koje će pružati usluge za najmanje 60 krajnjih korisnika.</t>
  </si>
  <si>
    <t>UP.02.1.1.16.0423</t>
  </si>
  <si>
    <t>Trojačke ruže - faza III</t>
  </si>
  <si>
    <t>Projekt će omogućiti zapošljavanje 10 žena s najviše završenim srednjoškolskim obrazovanjem, s prednošću ranjivih skupina u lokalnoj zajednici, na području Općine Veliko Trojstvo, koje će u roku od 6 mjeseci skrbiti o minimalno 60 krajnjih korisnika u svrhu povećanja kvalitete života istih i smanjenja socijalne isključenosti.</t>
  </si>
  <si>
    <t>UP.02.1.1.16.0424</t>
  </si>
  <si>
    <t>Zaželi u Općini Vođinci – III. faza</t>
  </si>
  <si>
    <t>Cilj Projekta je zapošljavanje teško zapošljivih u nepovoljnom položaju te unaprjeđenje njihovog radnog potencijala i poboljšanje kvalitete života starijih osoba i osoba u nepovoljnom položaju. Ciljane skupine su nezaposlene žene sa područja općine Vođinci. Projektom žene će se zaposliti na 6 mjeseca. Od ukupnog broja nezaposlenih na području općine Vođinci 77 % su žene. Provedbom projekta stopa nezaposlenosti u općini Vođinci smanjit će se za 16,7 %(15 žena). 90 osoba krajnjih korisnika imati će poboljšanu kvalitetu života i smanjenu socijalnu isključenost.</t>
  </si>
  <si>
    <t>UP.02.1.1.16.0425</t>
  </si>
  <si>
    <t>Projektom će se omogućiti zapošljavanje žena pripadnica ciljane skupine u trajanju od 6 mjeseci za pružanje usluge pomoći i potpore starim i nemoćnim osobama s područja grada Knina i općina Biskupija i Kistanje. Navedenim će se povećati konkurentnost ove ciljane skupine žena na tržištu rada, radi olakšavanja procesa zaposlenja istih po završetku projekta. Projektom "Bolji život" istovremeno se podiže i kvaliteta života krajnjih korisnika i zaposlenih žena.</t>
  </si>
  <si>
    <t>UP.02.1.1.16.0426</t>
  </si>
  <si>
    <t>Zaželi bolji život u općini Podravska Moslavina 3</t>
  </si>
  <si>
    <t xml:space="preserve"> Kroz "Zaželi bolji život u općini Podravska Moslavina 3" zaposlilo bi se 15 žena koje se nalaze u nepovoljnom položaju na tržištu rada sa zadatkom da na području općine skrbe o starijima i nemoćnima u ugroženim kućanstvima. Time be se utjecalo, kako na poticanju zapošljavanja posebnih skupina nezaposlenih žena i žena s najviše završenim srednjoškolskim obrazovanjem, tako i na poboljšanju životnih uvjeta starijih koji se teško skrbe o sebi i vlastitom domaćinstvu. </t>
  </si>
  <si>
    <t>UP.02.1.1.16.0427</t>
  </si>
  <si>
    <t>Zapošljavanje žena sa područja Knina, Biskupije, Kijeva i Civljana III</t>
  </si>
  <si>
    <t xml:space="preserve">Projekt "Zapošljavanje žena sa područja Knina, Biskupije, Kijeva i Civljana III" ima za cilj zaposliti 10 žena pripadnica ciljanih skupina navedenih područja te po završetku njihovog angažmana doprinijeti njihovom povećanju konkurentnosti na tržištu rada. Vremenski period trajanja cjelokupnog projekta je 8 mjeseci unutar kojeg će žene svojim radom od 6 mjeseci poboljšati kvalitetu života 60 krajnjih korisnika - najugroženijih članova našega društva. </t>
  </si>
  <si>
    <t>UP.02.1.1.16.0428</t>
  </si>
  <si>
    <t>Zaželi i ostvari – Program zapošljavanja žena</t>
  </si>
  <si>
    <t>Projektom zapošljavamo žene na području općine Viljevo. Pripadnice ciljane skupine radnim iskustvom nakon projekta postat će konkurentnije na tržištu rada. Zapošljavanjem žena starije životne dobi i ranjivih skupina želimo podići svijest javnosti te poticati na trend zapošljavanja takvih skupina.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</si>
  <si>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UP.02.1.1.16.0429</t>
  </si>
  <si>
    <t>Zaželi bolje 2</t>
  </si>
  <si>
    <t>Osobe u nepovoljnom položaju kao krajnji korisnici žive u ruralnom području OBŽ-a sa slabom prometnom povezanošću u sredini koja nema dostupnih i kvalitetnih izvanistitucijskih usluga socijalne skrbi.Drugu ranjivu skupinu čine nezaposlene žene.Cilj je zaposliti 9 pripadnica ciljane skupine na području djelovanja udruge Zvono, Grada Belog Manastira i prigradskih naselja i Baranje, koje će pružanjem svakodnevne pomoći u kućanstvu povećati kvalitetu života za 54 krajnja korisnika čime će pozitivno doprinijeti svojoj i njihovoj socijalnoj uključenosti.</t>
  </si>
  <si>
    <t>UP.02.1.1.16.0430</t>
  </si>
  <si>
    <t>Zaželi bolji život u općini Čačinci III</t>
  </si>
  <si>
    <t>Projekt se provodi s ciljem uključivanja žena u nepovoljnom položaju na tržištu rada kroz zapošljavanje u lokalnoj zajednici. Predmetni projekt uključuje ciljanu skupinu, odnosno 12 nezaposlenih žena koje pripadaju teže zapošljivim/ranjivim skupinama s najvišim srednjoškolskim obrazovanjem te 72 krajnja korisnika, odnosno starijih osoba i osoba u nepovoljnom položaju. Projektom se želi osnažiti i unaprijediti radni potencijal ciljane skupine i smanjiti rizik od siromaštva te potaknuti socijalnu uključenost i povećanje razine kvalitete života krajnjih korisnika.</t>
  </si>
  <si>
    <t>UP.02.1.1.16.0432</t>
  </si>
  <si>
    <t>BRIGA ZA POREBITE III - Program zapošljavanja žena u svrhu potpore starijim osobama i osobama u nepovoljnom</t>
  </si>
  <si>
    <t>Zapošljavanjem 15 žena u općini Proložac osnažiti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</si>
  <si>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UP.02.1.1.16.0433</t>
  </si>
  <si>
    <t>Nazaret – osunčana margina</t>
  </si>
  <si>
    <t xml:space="preserve">Kroz projekt Nazaret - osunčana margina zaposlit če se 12 žena na period od 6 mjeseci, kako bi skrbile o ukupno 72 starije i nemoćne osobe s područja grada Imotskog i općina Proložac, Podbablje i Runović, kojima je potrebna pomoć i podrška u obavljanju svakodnevnih aktivnosti te socijalna integracija. Zaposlenici će steći vještine koje će unaprijediti njihove šanse na tržištu rada. Projekt prevenira i preranu institucionalizaciju, umanjuje mogućnost dugotrajne nezaposlenosti te smanjuje socijalnu isključenost i povećava razinu kvalitete života starijih osoba u nepovoljnom položaju. </t>
  </si>
  <si>
    <t>UP.02.1.1.16.0434</t>
  </si>
  <si>
    <t>Zaželi – program zapošljavanja žena – faza III (otvoreni trajni poziv)</t>
  </si>
  <si>
    <t>Općina Lokvičić</t>
  </si>
  <si>
    <t>Zapošljavanjem 9 žena tijekom provedbe projekta ZAŽELI III FAZA u općini Lokvičići osnažiti će se i unaprijediti radni potencijal teže zapošljivih žena, ublažiti psihološke, sociološke i ekonomske posljedice njihove dugotrajne nezaposlenosti. Projektom će se ujedno potaknuti socijalnu uključenost i spriječiti preranu institucionalizaciju za 54 osobe starije životne dobi kroz pružanje pomoći u vlastitom kućanstvu, te na taj način potaknuti promociju skrbi za najranjivije društvene skupine.</t>
  </si>
  <si>
    <t>UP.02.1.1.16.0435</t>
  </si>
  <si>
    <t>Radim, pomažem, učim - faza III</t>
  </si>
  <si>
    <t>Projektom "radim, pomažem, učim-faza III" će se zaposliti 30 žena pripadnica ranjive i teško zapošljive skupine s ciljem osnaženja i unapređenja radnog potencijala teže zapošljivih žena s nižom i srednjom razinom obrazovanja u lokalnoj zajednici. 180 krajnjih korisnika u 10 naselja ruralnog prostora dobit će uslug pomoći u svakodnevnom životu, čime će se poboljšati kvaliteta života, ublažiti siromaštvo i iskulječnost. projekt će trajati 8 mjeseci, provodit će ga Općina Jasenovac s Partnerima Hrvatskim zavodom za zapošljavanje i Centrom za socijalnu skrb Novska.</t>
  </si>
  <si>
    <t>UP.02.1.1.16.0436</t>
  </si>
  <si>
    <t>Žene – snaga zajednice 3</t>
  </si>
  <si>
    <t xml:space="preserve"> Kroz program "Zaželi" kroz fazu III ("Žene - snaga zajednice 3) zaposlilo bi se 14 žena koje se nalaze u nepovoljnom položaju na tržištu rada sa zadatkom da na području općine skrbe o starijima i nemoćnima u socio-ekonomski ugroženim kućanstvima. Time bi se utjecalo, kako na poticanje zapošljavanja posebnih skupina nezaposlenih žena i žena s najviše završenim srednjoškolskim obrazovanjem, tako i na pobošljšanje životnih uvjeta starijih koji se teško skrbe o sebi i vlastitom domaćinstvu.</t>
  </si>
  <si>
    <t>UP.02.1.1.16.0437</t>
  </si>
  <si>
    <t>Učim, radim, pomažem Slavoniji III</t>
  </si>
  <si>
    <t>Svrha projekta je ublažiti posljedice nezaposlenosti i doprinijeti smanjenju rizika od siromaštva 30 teže zapošljivih žena i žena s nižom razinom obrazovanja, te potaknuti socijalnu uključenost i povećati razinu kvalitete života 180 krajnjih korisnika na području LAG-a Karašica.</t>
  </si>
  <si>
    <t>UP.02.1.1.16.0439</t>
  </si>
  <si>
    <t>Zajedno za žene II</t>
  </si>
  <si>
    <t>Cilj projekta "Zajedno za žene II" je ublažiti posljedice nezaposlenosti i rizika od siromaštva 15 nezaposlenih žena, pripadnica ciljne skupine, kroz zapošljavanje na pružanju socijalne usluge pomoći u kući koja će potaknuti socijalnu uključenost i povećati razinu kvalitete života 90 krajnjih korisnika_ica. Projekt će pozitivno utjecati na sprječavanje institucionalizacije starijih osoba koje žive u nerazvijenim ruralnim područjima.</t>
  </si>
  <si>
    <t>UP.02.1.1.16.0440</t>
  </si>
  <si>
    <t>PUK 31</t>
  </si>
  <si>
    <t>Projektom će se zaposliti 31 nezaposlena žena, koja će svojim radom pružiti podršku u svakodnevnom životu za minimalno 186 krajnjih korisnika.</t>
  </si>
  <si>
    <t>UP.02.1.1.16.0441</t>
  </si>
  <si>
    <t>Projektom "ZAŽELI za Općinu Bosiljevo" omogućit će se pristup zapošljavanju i tržištu rada 10 žena pripadnica ranjivih skupina s područja Općine Bosiljevo ali i Karlovačke županije te će se osnažiti i unaprijediti njihov radni potencijal i ublažiti posljedice njihove nezaposlenosti i rizika od siromaštva. Ujedno će se potaknuti socijalnu uključenost i povećati razinu kvalitete života 60 krajnjih korisnika, odnosno osoba starije životne dobi i osoba u nepovoljnom položaju koji će biti korisnici usluga pomoći.</t>
  </si>
  <si>
    <t>UP.02.1.1.16.0442</t>
  </si>
  <si>
    <t>Zaželi iznova</t>
  </si>
  <si>
    <t>Centralni problem koji se želi riješiti ovim projektom je niski radni potencijal teže zapošljivih žena i žena s nižom razinom obrazovanja. Projektom</t>
  </si>
  <si>
    <t>UP.02.1.1.16.0443</t>
  </si>
  <si>
    <t>Zajedno jači</t>
  </si>
  <si>
    <t>Grad Opuzen</t>
  </si>
  <si>
    <t>Kako bi se ostvario cilj projekta aktivnosti su potpuno prilagođene ciljnim skupinama i njihovim potrebama i mogućnostima. Zapošljavanjem nezaposlenih žena s najvišom završenom srednjom školom utječe se na smanjenje njihove socijalne isključenosti i uklanjanju prepreka za sudjelovanje na tržištu rada. Žene će tijekom 6 mjeseci pružati podršku i pomoć u kući za ukupno 54 krajnja korisnika.</t>
  </si>
  <si>
    <t>UP.02.1.1.16.0444</t>
  </si>
  <si>
    <t>Projektom će se omogućiti zapošljavanje teže zapošljivih žena s područja Grada Ploča. Provedbom projekta će se doprinijeti prevenciji prerane institucionalizacije starijih i nemoćnih osoba, socijalizaciji, olakšavanju života u vlastitim domaćinstvima te poboljšanju kvalitete lokalne zajednice.</t>
  </si>
  <si>
    <t>UP.02.1.1.16.0445</t>
  </si>
  <si>
    <t>MI POmažemo Starijima III vol. II</t>
  </si>
  <si>
    <t>Grad Zlatar</t>
  </si>
  <si>
    <t>Projekt MIPOS III vol. II omogućit će zapošljavanje 30 žena s najviše srednjom stručnom spremom za pružanje pomoći i podrške starijim i nemoćnim osobama na slabije razvijenom području Krapinsko-zagorske županije. Time će se teže zapošljive žene uključiti na tržište rada, a potrebiti dobiti adekvatnu brigu i pomoć oko svakodnevnih poslova te nužne socijalne kontakte.</t>
  </si>
  <si>
    <t>UP.02.1.1.16.0446</t>
  </si>
  <si>
    <t>ZAŽELI danas za bolje sutra III-Grad Ploče</t>
  </si>
  <si>
    <t>Projekt će omogućiti zapošljavanje (30) teže zapošljivih žena na tržištu rada pripadnica ranjivih skupina s naglaskom na slabije razvijena područja Grada Ploča s pripadajućim naseljima i područja s većom nezaposlenosti što ujedno podrazumijeva borbu protiv siromaštva i smanjene nezaposlenosti te prevenciju prerane institucionalizacije i poboljšavanje kvalitte za 180 krajnjih korisnika, osoba u starijoj životnoj dobi i nemoćnih osoba pružajući im podršku u svakodnevnom životu, posebice koji žive u slabije razvijenim područjima Grada Ploča.</t>
  </si>
  <si>
    <t>UP.02.1.1.16.0447</t>
  </si>
  <si>
    <t>Pomoć u kući starima i nemoćnima s područja grada Orahovice-faza III</t>
  </si>
  <si>
    <t>Velikom dijelu starijih i nemoćnih osoba s područja grada Orahovice potrebna je pomoć pri obavljanju svakodnevnih poslova. Time pripadaju ranjivoj skupini u opasnosti od siromaštva ili socijalne isključenosti. Drugu ranjivu skupinu čine nezaposlene žene s područja grada Orahovice s naglaskom na teže zapošljive žene. Cilj ovog projekta je osposobiti i zaposliti 10 žena s područja grada Orahovice koje će pružanjem svakodnevne pomoći u kućanstvu povećati kvalitetu života za 10 krajnjih korisnika čime će pozitivno doprinijeti svojoj i njihovoj socijalnoj uključenosti.</t>
  </si>
  <si>
    <t>UP.02.1.1.16.0448</t>
  </si>
  <si>
    <t>Podrška ženama i starijim osobama</t>
  </si>
  <si>
    <t>Kraljica Teuta</t>
  </si>
  <si>
    <t>Osnovni cilj projekta je uključivanje žena u nepovoljnom položaju sa područja Grada Zagreba na tržište rada. Projekt će trajati 8 mjeseci, a područje provedbe će biti u gradu Zagrebu i Zagrebačkoj županiji. Ciljanu skupinu će činiti 26 nezaposlenih žena s najviše završenim srednjoškolskim obrazovanjem koje su prijavljene u evidenciju nezaposlenih HZZ-a s naglaskom na teže zapošljive skupine u lokalnoj zajednici. On će biti zadužene za najmanje 156 korisnika kroz potporu i podršku starijim osobama i osobama u nepovoljnom položaju.</t>
  </si>
  <si>
    <t>UP.02.1.1.16.0449</t>
  </si>
  <si>
    <t>Program zapošljavanja žena za pomoć slijepim i slabovidnim osobama - faza III</t>
  </si>
  <si>
    <t>Cilj projekta je zapošljavanje 9 žena s područja Virovitičko-podravske županije na period od 6 mjeseci u svrhu pružanja pomoći i podrške za 54 krajnjih korisnika pri obavljanju svakodnevnih aktivnosti. Uz uslugu pomoći krajnjim korisnicima bit će osigurana isporuka paketa kućanskih i higijenskih potrepština. Na taj način će se potaknuti socijalna uključenost i povećati razina kvalitete života svih dionika projektnih aktivnosti. Stečeno radno iskustvo će pozitivno utjecati na lakše zapošljavanje žena na lokalnom tržištu rada po završetku projekta. Ukupno trajanje projekta je 8 mjeseci.</t>
  </si>
  <si>
    <t>UP.02.1.1.16.0450</t>
  </si>
  <si>
    <t>Uvijek aktivni</t>
  </si>
  <si>
    <t>Udruga hrvatskih vojnih invalida Domovinskog rata Split</t>
  </si>
  <si>
    <t>Projektom se zapošljava 30 žena u više županija u kojima udruge prijavitelja i partnera aktivno djeluju i provode aktivnosti.Projekt doprinosi smanjenju nezaposlenosti, borbi protiv siromaštva,prevenciji prerane institucionalizacije i poboljšanju kvalitete života krajnjih korisnika.Žene ciljnih skupina su teže zapošljive žene koje imaju nižu i srednju razinu obrazovanja, a prednost u zapošljavanju daje se pripadnicima ranjive skupine (žene od 50 i više godina, osobe s invaliditetom i sl).</t>
  </si>
  <si>
    <t>UP.02.1.1.16.0451</t>
  </si>
  <si>
    <t>UMNOžimo pomoć</t>
  </si>
  <si>
    <t>Udruga mladih Nova UMNO</t>
  </si>
  <si>
    <t>Projektom će se omogućiti zapošljavanje teže zapošljivih žena s područja Grada Ploča. Provedbom projekta će se doprinijeti prevenciji prerane institucionalizacije starijih i nemoćnih osoba , socijalizaciji, olakšavanju života u vlastitim domaćinstvima te poboljšanju kvalitete lokalne zajednice.</t>
  </si>
  <si>
    <t>UP.02.1.1.16.0452</t>
  </si>
  <si>
    <t>Radišni i zadovoljni II</t>
  </si>
  <si>
    <t>Projektom će se omogućiti zapošljavanje teže zapošljivih žena s područja doline Neretve Gradova Ploča i Metkovića. Provedbom projekta će se doprinijeti prevenciji prerane institucionalizacije starijih i nemoćnih osoba , socijalizaciji, olakšavanju života u vlastitim domaćinstvima te poboljšanju kvalitete lokalne zajednice.</t>
  </si>
  <si>
    <t>UP.02.1.1.16.0453</t>
  </si>
  <si>
    <t>Zaželi - program zapošljavanja žena u općini Pučišća</t>
  </si>
  <si>
    <t>Općina Pučišća</t>
  </si>
  <si>
    <t>Kroz projekt ''Zaželi - program zapošljavanja žena u općini Pučišća” zaposlit će se 9 žena na period od 6 mjeseci,kako bi skrbile o ukupno 54 starije i nemoćne osobe s područja općine Pučišća, kojima je potrebna pomoć i podrška u obavljanju svakodnevnih aktivnosti,u kućanstvu te socijalnoj integraciji.</t>
  </si>
  <si>
    <t>UP.02.1.1.16.0454</t>
  </si>
  <si>
    <t>Učim, radim, pomažem, faza III</t>
  </si>
  <si>
    <t>Projektom "UČIM, RADIM, POMAŽEM, FAZA III", će se omogućiti pristup zapošljavanju i tržištu rada za 25 žena koje su pripadnice ranjivih skupina s područja Općine Sirač koja je ruralnog područja i u kojoj je velika nezaposlenost. 150 krajnjih korisnika će dobiti uslugu pripomoći u kući, te potrepštine u vrijednosti do 50 kuna mjesečno. Projekt će trajati 8 mjeseci, provodit će ga Općina Sirač s partnerima Hrvatskim zavodom za zapošljavanje, PU Bjelovar i Centrom za socijalnu skrb Daruvar.</t>
  </si>
  <si>
    <t>UP.02.1.1.16.0455</t>
  </si>
  <si>
    <t>ZAŽELI jednake mogućnosti</t>
  </si>
  <si>
    <t>Realizacijom projekta osigurat će se zapošljavanje 25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(150 starih i nemoćnih i/ili osobe s invaliditetom).</t>
  </si>
  <si>
    <t>UP.02.1.1.16.0456</t>
  </si>
  <si>
    <t>Ususret zajedništvu</t>
  </si>
  <si>
    <t>Grad Zagreb, Sisačko-moslavačka</t>
  </si>
  <si>
    <t>Svrha provedbe projekta je doprinos smanjenju nezaposlenosti s ciljem zapošljavanja 30 žena u tri županije u Republici Hrvatskoj. Time se izravno doprinosi borbi protiv siromaštva, prevenciji prerane institucionalizacije, te poboljšanju kvalitete života krajnjih korisnika operacije.</t>
  </si>
  <si>
    <t>UP.02.1.1.16.0458</t>
  </si>
  <si>
    <t>Pomoć u kvaliteti života</t>
  </si>
  <si>
    <t>Požeško-slavonska, Brodsko-posavska, Grad Zagreb</t>
  </si>
  <si>
    <t>Ovim projektom osnažit će s i unaprijediti potencijal 30 teže zapošljivih žena i žena s najvišom SSS u lokalnoj zajednici koje će ublažiti posljedice njihove nezaposlenosti i rizika od siromaštva, te ujedno potaknuti socijalnu uključenost i povećati razinu kvalitete života za 180 krajnjih korisnika.</t>
  </si>
  <si>
    <t>UP.02.1.1.16.0459</t>
  </si>
  <si>
    <t>Ja iz ove zemlje ne idem III</t>
  </si>
  <si>
    <t>Provedbom projekta "Ja iz ove zemlje ne idem III" će se osnažiti i unaprijediti radni potencijal 12 teže zapošljivih žena s nižom i srednjom razinom obrazovanja, zapošljavanjem na teritoriju doline Neretve, s naglaskom na općine s manjim indeksom razvijenosti, koje će ublažiti posljedice njihove nezaposlenosti i rizika siromaštva, te također povećati socijalnu uključenost i razinu kvalitete života starijih osoba i osoba u nepovoljnom položaju na području doline Neretve.</t>
  </si>
  <si>
    <t>UP.02.1.1.16.0460</t>
  </si>
  <si>
    <t>Pomažemo zajedno</t>
  </si>
  <si>
    <t>Općina Vela Luka</t>
  </si>
  <si>
    <t>Cilj projekta je uključiti 18 žena u nepovoljnom položaju s otoka Korčule, područja od državnog interesa i osobitom državnom zaštitom, na tržište rada. Projektom će se osnažiti i unaprijediti radni potencijal teže zapošljivih žena te će se omogućiti pristup zapošljavanju u otočnoj zajednici. Time će se doprinijeti borbi protiv siromaštva i smanjenju nezaposlenosti, a poticati socijalna uključivost kroz poboljšanje kvalitete života krajnjih korisnika (108). Za sve brojnije starije stanovništvo na otoku, poboljšati će se socijalne usluge koje su slabije dostupne u otočnim sredinama u DNŽ.</t>
  </si>
  <si>
    <t>UP.02.1.1.16.0461</t>
  </si>
  <si>
    <t>Zajedno želimo, zajedno možemo III</t>
  </si>
  <si>
    <t>Zapošljavanjem i dodatnim obrazovanjem 27 žena na području općine Primorski Dolac osnažit će se radni potencijal teže zapošljivih žena, ublažiti posljedice njihove nezaposlenosti i rizika od siromaštva. Projektom će se potaknuti socijalnu uključenost i spriječiti preranu institucionalizaciju za 174 osobe starije životne dobi kroz pružanje pomoći u vlastitom kućanstvu te promociju skrbi za najranjivije društvene skupine.</t>
  </si>
  <si>
    <t>UP.02.1.1.16.0462</t>
  </si>
  <si>
    <t>Tounj Zaželi</t>
  </si>
  <si>
    <t>Općina Tounj</t>
  </si>
  <si>
    <t>Općina Tounj provedbom projekta "TOUNJ ZAŽELI", u trajanju od 8 mjeseci povećati će razinu kvalitete života na području Općine Tounj te smanjiti rizik od siromaštva za 10 žena iz ciljnih skupina što će utjecati na kvalitetu života za minimalno 60 korisnika, osoba starije životne dobi čime će potaknuti pozitivne promjene u lokalnoj zajednici, a starijim stanovnicima omogućiti ugodnija i sretnija starost</t>
  </si>
  <si>
    <t>UP.02.1.1.16.0464</t>
  </si>
  <si>
    <t>ZAŽELI - Program zapošljavanja žena na području Općine Pokupsko - faza III</t>
  </si>
  <si>
    <t>Općina Pokupsko</t>
  </si>
  <si>
    <t>Najvažniji dio projekta je osposobiti i zaposliti 12 žena iz ciljane skupine na period od 6 mjeseci, koje će skrbiti o min 72 krajnja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12 nezaposlenih žena s najviše završenim srednjoškolskim obrazovanjem koje su prijavljene u evidenciju nezaposlenih HZZ. Ukupna vrijednost projekta je 593.280,00kn, a vrijeme trajanja 8 mj.</t>
  </si>
  <si>
    <t>UP.02.1.1.16.0465</t>
  </si>
  <si>
    <t>Zaželi i ostvari, zaposli se i pomozi potrebitima</t>
  </si>
  <si>
    <t>Hrvatski Crveni križ, Gradsko društvo Crvenog križa Zaprešić</t>
  </si>
  <si>
    <t>Zapošljavanje 10 žena pripadnica ranjivih skupina, teže zapošljivih žena u periodu do 6 mjeseci koje će svojim radom i poboljšati kvalitetu života krajnjim korisnicima (60 osoba).</t>
  </si>
  <si>
    <t>UP.02.1.1.16.0467</t>
  </si>
  <si>
    <t>Pruži potporu u lokalnoj zajednici 3</t>
  </si>
  <si>
    <t>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(12) i socijalnu uključenosti starijih i nemoćnih osoba (72) u Varaždinskoj županiji.</t>
  </si>
  <si>
    <t>UP.02.1.1.16.0468</t>
  </si>
  <si>
    <t>Zaposlene i osnažene</t>
  </si>
  <si>
    <t>Spinalne ozljede Zagreb</t>
  </si>
  <si>
    <t>Projektom „Zaposlene - osnažene“ u trajanju od 8 mjeseci ostvariti će se zapošljavanje 9 žena pripadnica ciljane skupine na period od 6 mjeseci sa isporukom paketa za krajnje korisnike, koje će pružati usluge potpore i podrške starijim i nemoćnim osobama (krajnjim korisnicima) s područja grada Zagreba. Osim pružene usluge povećati će se konkurentnost pripadnica ciljane skupine na tržištu rada što će olakšati proces zaposlenja po završetku projekta.</t>
  </si>
  <si>
    <t>UP.02.1.1.16.0469</t>
  </si>
  <si>
    <t>Zaželi-Pomoć zajednici II</t>
  </si>
  <si>
    <t>Projekt „Zaželi -Pomoć zajednici II“ uključuje ciljanu skupinu odnosno 10 nezaposlenih žena, ranjive skupine žena, te žene starosti 50 godina naviše s najviše srednjoškolskim obrazovanjem i 60 krajnjih korisnika odnosno starijih osoba i osoba u nepovoljnom položaju, a provodi se na području općine Zdenci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</si>
  <si>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UP.02.1.1.16.0470</t>
  </si>
  <si>
    <t>Ruka ruci - faza II</t>
  </si>
  <si>
    <t>Projektom "Ruka ruci - faza II" bit će zaposleno 13 nezaposlenih žena koje će svojim radom i aktivnostima poboljšati kvalitetu života za 78 krajnjih korisnika s područja općine Gradac. Projektnim aktivnostima koje će trajati 8 mjeseci utjecat ćemo na smanjenje nezaposlenosti teže zapošljivih žena na području općine Gradac. Projekt će se provoditi u partnerstvu s Hrvatskim zavodom za zapošljavanje - Regionalnim uredom Split i Centrom za socijalnu skrb Makarska</t>
  </si>
  <si>
    <t>UP.02.1.1.16.0471</t>
  </si>
  <si>
    <t>Projektom će se omogućiti zapošljavanje 12 nezaposlenih žena s nižom razinom obrazovanja, teže zapošljivih žena na području općine Hercegovac te će se pružiti pomoć i podrška za 72 krajnja korisnika, a ujedno će se povećati kvaliteta života i potaknuti socijalna uključenostživota u lokalnoj zajednici</t>
  </si>
  <si>
    <t>UP.02.1.1.16.0472</t>
  </si>
  <si>
    <t>MI POmažemo Starijima III vol. I</t>
  </si>
  <si>
    <t>Projekrom MIPOS III vol. I nastavljaju se aktivnosti iz prethodnog projekta MIPOS II - zapošljavanje nezaposlenih žena s najviše završenim srednjoškolskim obrazovanjem te pružanje potpore i podrške starijim i nemoćnim osobama</t>
  </si>
  <si>
    <t>UP.02.1.1.16.0474</t>
  </si>
  <si>
    <t>ZAŽELI za Općinu Josipdol</t>
  </si>
  <si>
    <t>Projektom „ZAŽELI za Općinu Josipdol“ omogućit će se pristup zapošljavanju i tržištu rada 13 žena pripadnica ranjivih skupina s područja Općine Josipdol ali i Karlovačke županije te će se osnažiti i unaprijediti njihov radni potencijal i ublažiti posljedice njihove nezaposlenosti i rizika od siromaštva. Ujedno će se potaknuti socijalnu uključenost i povećati razinu kvalitete života 78 krajnjih korisnika, odnosno osoba starije životne dobi i osoba u nepovoljnom položaju koji će biti korisnici usluga pomoći.</t>
  </si>
  <si>
    <t>UP.02.1.1.16.0475</t>
  </si>
  <si>
    <t>Projektom će se pridonijeti borbi protiv siromaštva i smanjenja nezaposlenosti žena u nepovoljnom položaju na tržištu rada na području grada Bjelovara s naglaskom na slabije razvijena područja i područja s većom nezaposlenosti. Projektom će se omogućiti pristup zapošljavanju i tržištu rada osnaživanjem i unapređenjem radnog potencijala za 31 ženu pripadnicu ciljane skupine, a koje će pridonijeti jačanju socijalne uključenosti i povećanju razine kvalitete života te prevenciji institucionalizacije za 186 starijih osoba i/ili osoba u nepovoljnom položaju u lokalnoj zajednici.</t>
  </si>
  <si>
    <t>UP.02.1.1.16.0479</t>
  </si>
  <si>
    <t>Zaželi poželi II</t>
  </si>
  <si>
    <t>Nezaposlenost žena s niskom razinom obrazovanja jedan je od problema s kojim se Grad Slatina s pripadajućim općinama suočava u zadnjih nekoliko godina.Njihovo zapošljavanje u svrhu potpore i podrške starijim osobama i osobama u nepovoljnom položaju time će im se osnažiti i unaprijediti radni potencijal, tj., povećati mogućnost kasnijeg zapošljavanja,a krajnji korisnici dobit će podršku u svakodnevnom životu,bit će više socijalno uključeni uz povećanje kvalitete života.</t>
  </si>
  <si>
    <t>UP.02.1.1.16.0481</t>
  </si>
  <si>
    <t>Socijalno uključivanje nezaposlenih žena i krajnjih korisnika u Cetinskoj krajini</t>
  </si>
  <si>
    <t>Cilj projekta je omogućiti pristup zapošljavanju i tržištu rada ženama pripadnicama ranjivih skupina u Cetinskoj krajini. Ciljanu skupina čini 30 nezaposlenih žena s najviše završenim srednjoškolskim obrazovanjem koje su prijavljene u evidenciju nezaposlenih HZZ-a s naglaskom na teže zapošljivim/ranjivim skupinama. One će biti zaposlene 6 mjeseci te će pružati podršku za minimalno 180 osoba u starijoj životnoj dobi i/ili nemoćnih osoba čime doprinosi borbi protiv siromaštva i smanjenju nezaposlenosti, prevenciji prerane institucionalizacije i poboljšavanje kvalitete života korisnika.</t>
  </si>
  <si>
    <t>UP.02.1.1.16.0482</t>
  </si>
  <si>
    <t>Zaželi dobro - faza III</t>
  </si>
  <si>
    <t>Kroz projekt će se zaposliti 30 žena, a koje su prijavljene u evidenciji Hrvatskog zavoda za zapošljavanje i pripadaju ciljnim skupinama u sklopu Otvorenog javnog poziva „Zaželi – program zapošljavanja žena – faza III UP.02.1.1.16 „. Kroz predmetno zapošljavanje pružaju usluge potpore, te socijalne usluge pomoći i njege na području Grada Sinja krajnjim korisnicima koji su u nepovoljnom položaju čime potiču socijalnu uključenost samih korisnika, kao i vlastitu.</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</si>
  <si>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</si>
  <si>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</si>
  <si>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</si>
  <si>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</si>
  <si>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UP.02.1.1.16.0484</t>
  </si>
  <si>
    <t>Zaželi bolji Donji Lapac - FAZA III</t>
  </si>
  <si>
    <t>Ovim projektom osnažit će se i unaprijediti radni potencijal 14 teže zapošljivih žena i žena s najvišom srednjoškolskom razinom obrazovanja na području općine Donji Lapac, zapošljavanjem u lokalnoj zajednici koje će ublažiti posljedice njihove nezaposlenosti i rizika od siromaštva, te ujedno potaknuti socijalnu uključenost i povećati razinu kvalitete života 90 krajnjih korisnika na području općine Donji Lapac.</t>
  </si>
  <si>
    <t>UP.02.1.1.16.0485</t>
  </si>
  <si>
    <t>Projektom "Zaželi sebi - ostvari dobro svima!" zaposlit će se i unaprijediti radni potencijal 30 teže zapošljivih žena s najviše završenim srednjoškolskim obrazovanjem, s područja Općine Plitvička Jezera, kako bi postale konkurentnije na tržištu rada. Zaposlene žene pružat će potporu i podršku 180 krajnjih korisnika odnosno starijih i/ili nemoćnih osoba. Navedeno će smanjiti socijalnu isključenost i rizik od siromaštva te povećati razinu kvalitete života krajnjih korisnika na području Općine Plitvička Jezera.</t>
  </si>
  <si>
    <t>UP.02.1.1.16.0489</t>
  </si>
  <si>
    <t>Zaželi promjenu 3</t>
  </si>
  <si>
    <t>Projektom se unaprijeđuje radni potencijal 25 teže zapošljivih žena s područja grada Trogira, uključujući i otokr Drvenik Veliki i Mali te susjednih općina Okrug, Marina i Seget zapošljavanjem na poslovima pomoći i podrške u kući za 150 krajnjih korisnika. Provedbom projekta, za ciljanu skupinu žena smanjuje se rizik od radne neaktivnosti i svih negativnih društvenih posljedica koje se vežu uz nezaposlenost, a krajnjim korisnicima olakšava život i spriječava njihova institucionalizacija.</t>
  </si>
  <si>
    <t>UP.02.1.2.01.0001</t>
  </si>
  <si>
    <t>Poticanje darovitosti Lovre Montija</t>
  </si>
  <si>
    <t>Srednja škola Lovre Montija, Knin</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</si>
  <si>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</si>
  <si>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</si>
  <si>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</si>
  <si>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</si>
  <si>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</si>
  <si>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</si>
  <si>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</si>
  <si>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</si>
  <si>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</si>
  <si>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</si>
  <si>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</si>
  <si>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</si>
  <si>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</si>
  <si>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</si>
  <si>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</si>
  <si>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</si>
  <si>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</si>
  <si>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</si>
  <si>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</si>
  <si>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</si>
  <si>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</si>
  <si>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</si>
  <si>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</si>
  <si>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</si>
  <si>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</si>
  <si>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</si>
  <si>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</si>
  <si>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</si>
  <si>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</si>
  <si>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</si>
  <si>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</si>
  <si>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Teakwondo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</si>
  <si>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</si>
  <si>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</si>
  <si>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</si>
  <si>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</si>
  <si>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</si>
  <si>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</si>
  <si>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</si>
  <si>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</si>
  <si>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</si>
  <si>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</si>
  <si>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</si>
  <si>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</si>
  <si>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</si>
  <si>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</si>
  <si>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</si>
  <si>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</si>
  <si>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</si>
  <si>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</si>
  <si>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</si>
  <si>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</si>
  <si>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</si>
  <si>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</si>
  <si>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</si>
  <si>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</si>
  <si>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</si>
  <si>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</si>
  <si>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</si>
  <si>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</si>
  <si>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</si>
  <si>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</si>
  <si>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</si>
  <si>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</si>
  <si>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</si>
  <si>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</si>
  <si>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</si>
  <si>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</si>
  <si>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</si>
  <si>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</si>
  <si>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</si>
  <si>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</si>
  <si>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</si>
  <si>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</si>
  <si>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</si>
  <si>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</si>
  <si>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</si>
  <si>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</si>
  <si>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</si>
  <si>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</si>
  <si>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</si>
  <si>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</si>
  <si>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</si>
  <si>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</si>
  <si>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</si>
  <si>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</si>
  <si>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</si>
  <si>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</si>
  <si>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</si>
  <si>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</si>
  <si>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</si>
  <si>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</si>
  <si>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</si>
  <si>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</si>
  <si>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</si>
  <si>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</si>
  <si>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</si>
  <si>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</si>
  <si>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</si>
  <si>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</si>
  <si>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</si>
  <si>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</si>
  <si>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</si>
  <si>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</si>
  <si>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</si>
  <si>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</si>
  <si>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</si>
  <si>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</si>
  <si>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</si>
  <si>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</si>
  <si>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</si>
  <si>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</si>
  <si>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</si>
  <si>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</si>
  <si>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</si>
  <si>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</si>
  <si>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</si>
  <si>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</si>
  <si>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</si>
  <si>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</si>
  <si>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</si>
  <si>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</si>
  <si>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</si>
  <si>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</si>
  <si>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</si>
  <si>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 Vukovar</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</si>
  <si>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</si>
  <si>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</si>
  <si>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</si>
  <si>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</si>
  <si>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</si>
  <si>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</si>
  <si>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</si>
  <si>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</si>
  <si>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</si>
  <si>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</si>
  <si>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</si>
  <si>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</si>
  <si>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</si>
  <si>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</si>
  <si>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</si>
  <si>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</si>
  <si>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</si>
  <si>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</si>
  <si>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</si>
  <si>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umjetnost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</si>
  <si>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</si>
  <si>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</si>
  <si>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</si>
  <si>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</si>
  <si>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</si>
  <si>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</si>
  <si>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</si>
  <si>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</si>
  <si>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</si>
  <si>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</si>
  <si>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</si>
  <si>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</si>
  <si>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</si>
  <si>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</si>
  <si>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</si>
  <si>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</si>
  <si>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</si>
  <si>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</si>
  <si>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</si>
  <si>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</si>
  <si>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</si>
  <si>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</si>
  <si>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</si>
  <si>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</si>
  <si>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</si>
  <si>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</si>
  <si>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</si>
  <si>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</si>
  <si>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</si>
  <si>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</si>
  <si>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</si>
  <si>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</si>
  <si>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</si>
  <si>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</si>
  <si>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</si>
  <si>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</si>
  <si>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</si>
  <si>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</si>
  <si>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</si>
  <si>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</si>
  <si>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</si>
  <si>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</si>
  <si>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</si>
  <si>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</si>
  <si>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</si>
  <si>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</si>
  <si>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</si>
  <si>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</si>
  <si>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#nauči#primijeni#promijeni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</si>
  <si>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</si>
  <si>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</si>
  <si>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</si>
  <si>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</si>
  <si>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</si>
  <si>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</si>
  <si>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</si>
  <si>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</si>
  <si>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</si>
  <si>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</si>
  <si>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UP.02.3.1.03.0078</t>
  </si>
  <si>
    <t>Društveno poduzetništvo tvrtke Izvan fokusa u kreativnim i kulturnim industrijama</t>
  </si>
  <si>
    <t>IZVAN FOKUSA za multimedijske i poslovne usluge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</si>
  <si>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</si>
  <si>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</si>
  <si>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</si>
  <si>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</si>
  <si>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</si>
  <si>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</si>
  <si>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</si>
  <si>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</si>
  <si>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</si>
  <si>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</si>
  <si>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UP.02.1.2.01.0075</t>
  </si>
  <si>
    <t>Bokun ure kulture</t>
  </si>
  <si>
    <t>Udruga Klapa Asseria</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</si>
  <si>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</si>
  <si>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</si>
  <si>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</si>
  <si>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</si>
  <si>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</si>
  <si>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</si>
  <si>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</si>
  <si>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</si>
  <si>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</si>
  <si>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</si>
  <si>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</si>
  <si>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</si>
  <si>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</si>
  <si>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</si>
  <si>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</si>
  <si>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</si>
  <si>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</si>
  <si>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</si>
  <si>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</si>
  <si>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</si>
  <si>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</si>
  <si>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</si>
  <si>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</si>
  <si>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</si>
  <si>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Živjeti zdravo</t>
  </si>
  <si>
    <t>Hrvatski zavod za javno zdravstvo</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</si>
  <si>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</si>
  <si>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</si>
  <si>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</si>
  <si>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</si>
  <si>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</si>
  <si>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</si>
  <si>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</si>
  <si>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</si>
  <si>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</si>
  <si>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</si>
  <si>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</si>
  <si>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</si>
  <si>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</si>
  <si>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</si>
  <si>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</si>
  <si>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</si>
  <si>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</si>
  <si>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</si>
  <si>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</si>
  <si>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</si>
  <si>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</si>
  <si>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</si>
  <si>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</si>
  <si>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</si>
  <si>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</si>
  <si>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</si>
  <si>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</si>
  <si>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</si>
  <si>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</si>
  <si>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</si>
  <si>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</si>
  <si>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</si>
  <si>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</si>
  <si>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</si>
  <si>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</si>
  <si>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</si>
  <si>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u Domu zdravlja Krapinsko-zagorske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</si>
  <si>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</si>
  <si>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</si>
  <si>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</si>
  <si>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</si>
  <si>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</si>
  <si>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</si>
  <si>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</si>
  <si>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</si>
  <si>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</si>
  <si>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</si>
  <si>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</si>
  <si>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iz obiteljske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</si>
  <si>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</si>
  <si>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</si>
  <si>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</si>
  <si>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</si>
  <si>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</si>
  <si>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</si>
  <si>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</si>
  <si>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</si>
  <si>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</si>
  <si>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</si>
  <si>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</si>
  <si>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</si>
  <si>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</si>
  <si>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</si>
  <si>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</si>
  <si>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Specijalističko usavršavanje doktora medicine u Domu zdravlja Zadarske županije</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</si>
  <si>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</si>
  <si>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</si>
  <si>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</si>
  <si>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Dom zdravlja Osijek - specijalističko usavršavanje doktora medicine</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</si>
  <si>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</si>
  <si>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</si>
  <si>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</si>
  <si>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</si>
  <si>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</si>
  <si>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</si>
  <si>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</si>
  <si>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Nastavni 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</si>
  <si>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</si>
  <si>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</si>
  <si>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</si>
  <si>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</si>
  <si>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</si>
  <si>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</si>
  <si>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</si>
  <si>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</si>
  <si>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</si>
  <si>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</si>
  <si>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</si>
  <si>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</si>
  <si>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</si>
  <si>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</si>
  <si>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</si>
  <si>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</si>
  <si>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</si>
  <si>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</si>
  <si>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</si>
  <si>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</si>
  <si>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</si>
  <si>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</si>
  <si>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</si>
  <si>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</si>
  <si>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</si>
  <si>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</si>
  <si>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</si>
  <si>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</si>
  <si>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</si>
  <si>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</si>
  <si>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</si>
  <si>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</si>
  <si>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</si>
  <si>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</si>
  <si>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</si>
  <si>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</si>
  <si>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</si>
  <si>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</si>
  <si>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</si>
  <si>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</si>
  <si>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</si>
  <si>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</si>
  <si>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</si>
  <si>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</si>
  <si>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</si>
  <si>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</si>
  <si>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</si>
  <si>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</si>
  <si>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</si>
  <si>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</si>
  <si>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</si>
  <si>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</si>
  <si>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</si>
  <si>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</si>
  <si>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Projekt specijalističkog usavršavanja iz hitne medicine - D</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</si>
  <si>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</si>
  <si>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</si>
  <si>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</si>
  <si>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</si>
  <si>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</si>
  <si>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</si>
  <si>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UP.02.2.1.02.0054</t>
  </si>
  <si>
    <t>Specijalističko usavršavanje doktora medicine za specijalizaciju iz kliničke radiologije doma zdravlja Senj</t>
  </si>
  <si>
    <t>Dom zdravlja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</si>
  <si>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</si>
  <si>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</si>
  <si>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</si>
  <si>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</si>
  <si>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</si>
  <si>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</si>
  <si>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</si>
  <si>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</si>
  <si>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</si>
  <si>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</si>
  <si>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</si>
  <si>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</si>
  <si>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</si>
  <si>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</si>
  <si>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</si>
  <si>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</si>
  <si>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</si>
  <si>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</si>
  <si>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</si>
  <si>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</si>
  <si>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</si>
  <si>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</si>
  <si>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</si>
  <si>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</si>
  <si>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</si>
  <si>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</si>
  <si>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</si>
  <si>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</si>
  <si>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</si>
  <si>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</si>
  <si>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</si>
  <si>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</si>
  <si>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</si>
  <si>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</si>
  <si>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</si>
  <si>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</si>
  <si>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</si>
  <si>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</si>
  <si>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</si>
  <si>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</si>
  <si>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</si>
  <si>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</si>
  <si>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</si>
  <si>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</si>
  <si>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</si>
  <si>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</si>
  <si>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</si>
  <si>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</si>
  <si>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</si>
  <si>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</si>
  <si>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</si>
  <si>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</si>
  <si>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</si>
  <si>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</si>
  <si>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</si>
  <si>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</si>
  <si>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</si>
  <si>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</si>
  <si>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</si>
  <si>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</si>
  <si>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</si>
  <si>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</si>
  <si>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</si>
  <si>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</si>
  <si>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</si>
  <si>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</si>
  <si>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</si>
  <si>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</si>
  <si>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</si>
  <si>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</si>
  <si>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</si>
  <si>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</si>
  <si>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</si>
  <si>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</si>
  <si>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</si>
  <si>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</si>
  <si>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</si>
  <si>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</si>
  <si>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</si>
  <si>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</si>
  <si>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</si>
  <si>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</si>
  <si>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</si>
  <si>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</si>
  <si>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</si>
  <si>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</si>
  <si>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</si>
  <si>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</si>
  <si>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</si>
  <si>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</si>
  <si>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</si>
  <si>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</si>
  <si>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</si>
  <si>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</si>
  <si>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</si>
  <si>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</si>
  <si>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</si>
  <si>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</si>
  <si>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</si>
  <si>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</si>
  <si>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</si>
  <si>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</si>
  <si>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</si>
  <si>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</si>
  <si>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</si>
  <si>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</si>
  <si>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</si>
  <si>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</si>
  <si>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</si>
  <si>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</si>
  <si>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</si>
  <si>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</si>
  <si>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</si>
  <si>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</si>
  <si>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</si>
  <si>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</si>
  <si>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</si>
  <si>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</si>
  <si>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</si>
  <si>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</si>
  <si>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</si>
  <si>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</si>
  <si>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</si>
  <si>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</si>
  <si>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</si>
  <si>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</si>
  <si>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i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</si>
  <si>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</si>
  <si>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</si>
  <si>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</si>
  <si>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</si>
  <si>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</si>
  <si>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</si>
  <si>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</si>
  <si>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</si>
  <si>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</si>
  <si>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</si>
  <si>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</si>
  <si>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</si>
  <si>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</si>
  <si>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</si>
  <si>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</si>
  <si>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</si>
  <si>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</si>
  <si>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</si>
  <si>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</si>
  <si>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</si>
  <si>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</si>
  <si>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</si>
  <si>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</si>
  <si>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</si>
  <si>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</si>
  <si>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</si>
  <si>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</si>
  <si>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</si>
  <si>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</si>
  <si>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</si>
  <si>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</si>
  <si>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</si>
  <si>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</si>
  <si>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</si>
  <si>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</si>
  <si>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</si>
  <si>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</si>
  <si>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</si>
  <si>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</si>
  <si>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</si>
  <si>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</si>
  <si>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</si>
  <si>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</si>
  <si>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</si>
  <si>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</si>
  <si>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</si>
  <si>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</si>
  <si>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</si>
  <si>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</si>
  <si>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</si>
  <si>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</si>
  <si>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</si>
  <si>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</si>
  <si>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</si>
  <si>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</si>
  <si>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</si>
  <si>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</si>
  <si>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</si>
  <si>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</si>
  <si>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</si>
  <si>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</si>
  <si>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</si>
  <si>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</si>
  <si>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</si>
  <si>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</si>
  <si>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</si>
  <si>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</si>
  <si>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</si>
  <si>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</si>
  <si>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</si>
  <si>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</si>
  <si>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</si>
  <si>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</si>
  <si>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</si>
  <si>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</si>
  <si>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</si>
  <si>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</si>
  <si>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</si>
  <si>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</si>
  <si>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</si>
  <si>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</si>
  <si>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</si>
  <si>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</si>
  <si>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</si>
  <si>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</si>
  <si>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</si>
  <si>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</si>
  <si>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</si>
  <si>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</si>
  <si>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</si>
  <si>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</si>
  <si>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</si>
  <si>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</si>
  <si>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</si>
  <si>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</si>
  <si>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</si>
  <si>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</si>
  <si>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</si>
  <si>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</si>
  <si>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</si>
  <si>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</si>
  <si>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</si>
  <si>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</si>
  <si>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</si>
  <si>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</si>
  <si>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</si>
  <si>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</si>
  <si>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</si>
  <si>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</si>
  <si>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</si>
  <si>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</si>
  <si>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</si>
  <si>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</si>
  <si>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</si>
  <si>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</si>
  <si>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</si>
  <si>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</si>
  <si>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</si>
  <si>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</si>
  <si>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</si>
  <si>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</si>
  <si>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</si>
  <si>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</si>
  <si>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</si>
  <si>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</si>
  <si>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</si>
  <si>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</si>
  <si>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</si>
  <si>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</si>
  <si>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</si>
  <si>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</si>
  <si>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</si>
  <si>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</si>
  <si>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</si>
  <si>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</si>
  <si>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</si>
  <si>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</si>
  <si>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</si>
  <si>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</si>
  <si>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</si>
  <si>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</si>
  <si>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</si>
  <si>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</si>
  <si>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</si>
  <si>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</si>
  <si>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</si>
  <si>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</si>
  <si>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</si>
  <si>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</si>
  <si>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</si>
  <si>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</si>
  <si>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</si>
  <si>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</si>
  <si>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</si>
  <si>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</si>
  <si>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</si>
  <si>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</si>
  <si>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</si>
  <si>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</si>
  <si>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</si>
  <si>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</si>
  <si>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</si>
  <si>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</si>
  <si>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</si>
  <si>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2020.-2022.</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</si>
  <si>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</si>
  <si>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</si>
  <si>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</si>
  <si>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</si>
  <si>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</si>
  <si>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</si>
  <si>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UP.02.2.1.08.0009</t>
  </si>
  <si>
    <t>Promocija doniranja humanog mlijeka s ciljem prevencije bolesti nedonoščadi i novorođenčadi</t>
  </si>
  <si>
    <t>Roditelji u akciji</t>
  </si>
  <si>
    <t>Bjelovarsko-bilogorska, Osječko-baranjska, Grad Zagreb</t>
  </si>
  <si>
    <t>Ciljevi projekta Promocija darivanja humanog mlijeka s ciljem prevencije bolesti nedonoščadi i novorođenčadi su uspostaviti održiv i učinkovit model promocije darivanja humanog mlijeka i povećati opseg znanja o važnosti dojenja i novih dobrih praksi podrške dojenju u 3 lokalne zajednice. Ciljne skupine projekta su roditelji male djece, donositelji odluka, zdravstveni radnici, te cijela šira zajednica. Projekt koordinira udruga Roda uz 4 partnera. Odvija se u Zagrebu, Osječko-baranjskoj i Bjelovarsko-bilogorskoj županiji, traje 18 mjeseci, a potrebna sredstva za provedbu iznose 499.997,46 kn.</t>
  </si>
  <si>
    <t>UP.02.2.1.08.0010</t>
  </si>
  <si>
    <t>PETICA - igrom do zdravlja</t>
  </si>
  <si>
    <t>Hrvatski liječnički zbor</t>
  </si>
  <si>
    <t>Osječko-baranjska, Ličko-senjska, Splitsko-dalmatinska</t>
  </si>
  <si>
    <t>Projekt „PETICA – igrom do zdravlja“ omogućit će učiteljima razredne nastave osnovnih škola u Udbini, Jagodnjaku, Levanjskoj Varoši, Dražu, Podgoraču, Drenju, Viljevu, Trnavi, Zagvozdu i Lovreću da znanja o važnosti zdrave prehrane i svakodnevne fizičke aktivnosti prenesu na svoje učenike i njihove obitelj zajedno kuhajući i vježbajući, razgovarajući o hrani i učeći o važnosti zdravlja čime će se izbjeći nepotrebni zdravstveni i društveni problemi uzrokovani debljinom.</t>
  </si>
  <si>
    <t>UP.02.2.1.08.0011</t>
  </si>
  <si>
    <t>Smanjimo smrtnost od kardiovaskularnih bolesti kroz prevenciju i edukaciju na području Zagrebačke županije - KardioPRotect</t>
  </si>
  <si>
    <t>Projektom KardioPRotect doprinosi se smanjenju oboljenja od kardiovaskularnih bolesti kod ciljne skupine- mlađih osoba, osoba srednje i starije dobi, a što će se postići kroz intenzivnu kampanju informiranja građana putem društvenih mreža te organizacijom 9 javnih promotivno-informativnih i preventivnih događanja Zagrebačke županije za ukupno 65 000 stanovnika. Projekt se provodi u suradnji tri partnera, a trajati će 18 mjeseci.</t>
  </si>
  <si>
    <t>UP.02.2.1.08.0012</t>
  </si>
  <si>
    <t>Zdravo srce</t>
  </si>
  <si>
    <t>MAGDALENA - klinika za kardiovaskularne bolesti Medicinskog fakulteta Sveučilišta J.J. Strossmayera u Osijeku</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</si>
  <si>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</si>
  <si>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Zdravo srce obuhvaća provedbu programa prevencije kardiovaskularnih bolesti, čija učestalost je kontinuirano u porastu, te promicanja zdravog načina života. Primarna ciljna skupina projekta su građani i građanke Republike Hrvatske stariji od 55 godina s povećanim rizikom od obolijevanja od kardiovaskularnih bolesti a cilj projekta je Povećanje svijesti građana RH o važnosti prevencije kardiovaskularnih bolesti, znanja o mehanizmima prevencije te utjecaju promjena životnih navika na smanjenje rizika obolijevanja od kardiovaskularnih bolesti.</t>
  </si>
  <si>
    <t>UP.02.2.1.08.0017</t>
  </si>
  <si>
    <t>Recept za zdravlje - poticanje svjesnosti o pretilosti</t>
  </si>
  <si>
    <t>Opća bolnica Varaždin</t>
  </si>
  <si>
    <t>Projekt za cilj ima osvijestiti građane o potrebi očuvanja zdravlja te ih potaknuti na mijenjanje promjenjivih životnih navika i sprečavanju čimbenika koji su uzrok pretilosti. Kroz provedbu promotivno informativnih aktivnosti ukazat će se kako zdravim navikama spriječiti pretilost te smanjiti niz bolesti koje su usko povezane s pretilošću.</t>
  </si>
  <si>
    <t>UP.02.2.1.08.0022</t>
  </si>
  <si>
    <t>Što ima lima?</t>
  </si>
  <si>
    <t>Udruga za zaštitu i promociju mentalnog zdravlja u zajednici “Gita”</t>
  </si>
  <si>
    <t>U sklopu projekta Što ima lima razvit će se online platforma s psihoedukativnim sadržajem, stručnim webinarima i besplatnim psihološkim savjetovanjem te provest će se promotivna virtualna kampanja putem društvenih mreža i elektroničkih medija, a s ciljem promocije mentalnog zdravlja i prevencije mentalnih poremećaja mladih i adolescenta iz depriviranih područja Karlovačke županije.</t>
  </si>
  <si>
    <t>UP.02.2.1.08.0025</t>
  </si>
  <si>
    <t>Zdravlje - prioritet za sve</t>
  </si>
  <si>
    <t>Gradski ogranak Udruge hrvatskih dragovoljaca Domovinskog rata grada Zaprešića</t>
  </si>
  <si>
    <t>Projektom „ZDRAVLJE – PRIORITET ZA SVE“ kroz promotivne aktivnosti zdravog načina života i prevencije bolesti od strane kineziologa i medicinskog osoblja – (130 radionica ili predavanja na temu zdravog načina života, očuvanja zdravlja i prevencije bolesti; 4 brošure o zdravim načinima života, edukativni materijali; info pultevi sa promo materijalima i informacijama i sl.) koji će se provoditi u više županija omogućit će se podizanje svijesti svih građana o važnosti brige za vlastito zdravlje te povećanje znanja i svijesti o važnosti promocije zdravlja i prevencije bolesti.</t>
  </si>
  <si>
    <t>UP.02.2.1.08.0026</t>
  </si>
  <si>
    <t>Pun ceker zdravlja</t>
  </si>
  <si>
    <t>Odred izviđača "Zelena patrola" Rajić</t>
  </si>
  <si>
    <t>Odred izviđača „Zelena patrola“ Rajić i Grad Novska kroz ovaj projekt nastoje potaknuti povećanje svijesti o važnosti usvajanja zdravih prehrambenih navika i fizičke aktivnosti od najranije dobi, a sve u cilju prevencije bolesti uzrokovanih pretilošću, nezdravom prehranom i neaktivnošću. Kako bi se povećao interes za primjenu zdravog načina života, osmišljen je program s nizom inovativnih i novih aktivnosti kojima se promovira tjelesna aktivnost i zdrava prehrana. Trajanje projekta je 14 mjeseci.</t>
  </si>
  <si>
    <t>UP.02.2.1.08.0027</t>
  </si>
  <si>
    <t>Zdrovje prije sega</t>
  </si>
  <si>
    <t>Projektom ZDROVJE PRIJE SEGA s ciljem očuvanja i unapređenja zdravlja promicat će se zdrav način života, razvijati pravilne prehrambene navike, utjecati na povećanje tjelesne aktivnosti, educirati o načinu borbe sa stresom, što će doprinijeti smanjenju pojavnosti dijabetesa i drugih oboljenja. Sinergijom Prijavitelja i partnera provodit će se projektne aktivnosti za cjelokupno stanovništvo Međimurske županije i promovirati pravo čovjeka na sretan i zdrav život bez predrasuda, poticati solidarnost i suradnju svih žitelja Međimurske županije.</t>
  </si>
  <si>
    <t>UP.02.2.1.08.0028</t>
  </si>
  <si>
    <t>Nauči zdravlje</t>
  </si>
  <si>
    <t>Grad Duga Resa</t>
  </si>
  <si>
    <t>Projekt “Nauči zdravlje” osigurava bolji pristup programima prevencije te učenju načina samostalne brige o zdravlju stanovnika Duge Rese. Cilj projekta je promicanje zdravih navika i zdravlja povećanjem svijesti građana o važnosti prevencije pretilosti. Istaknuti će se uzroci i posljedice debljine, važnost prevencije debljine, unapređenja zdravlja, poticanja pravilne prehrane i tjelesne aktivnosti. Grad Duga Resa će u suradnji sa Crvenim križem Duga Resa kroz 8 kampanja utjecati na povećanje svijesti o važnosti prevencije prekomjerne tjelesne težine te usvajanju zdravih navika.</t>
  </si>
  <si>
    <t>UP.02.2.1.08.0033</t>
  </si>
  <si>
    <t>Prevencija - korak do zdravlja</t>
  </si>
  <si>
    <t>Prijavitelj AK NOGA s partnerom na projektu udruga NORA ovim projektom žele doprinijeti povećanju znanja i svijesti žena s područja Novske koje obuhvaća 23 ruralna naselja o važnosti prevencije i usvajanja zdravih životnih navika u cilju ranog otkrivanja i sprječavanju pojave malignih bolesti. Aktivnosti obuhvaćaju edukacije i predavanja medicinskih stručnjaka, organizirane akcije preventivnih pregleda žena i poticanje žena na usvajanje zdravih životnih navika kroz uključivanje u razne sportsko rekreativne aktivnosti.</t>
  </si>
  <si>
    <t>UP.02.2.1.08.0040</t>
  </si>
  <si>
    <t>Potkovani zdravim navikama</t>
  </si>
  <si>
    <t>Provedbom projekta „Potkovani zdravim navikama“ promovira se zdravlje i prevencija u odnosu na ovisnosti o alkoholu u kombinaciji s energetskim napitcima i e-cigaretama, podiže svijest građana Babine Grede o brizi za vlastito zdravstveno stanje koje će u konačnici dovesti do poboljšanja zdravstvenog statusa građana Hrvatske. Projekt „Potkovani zdravim navikama“ kroz ispunjavanje cilja ostvaruje promicanje zdravlja i zdravih navika te povećanje znanja i svijesti o važnosti primarne prevencije bolesti navedenih ovisnosti za 3.572 stanovnika.</t>
  </si>
  <si>
    <t>UP.02.2.1.08.0046</t>
  </si>
  <si>
    <t>Povećanja znanja i svijesti mladih o važnosti prevencije spolno prenosivih bolesti</t>
  </si>
  <si>
    <t>Zavod za javno zdravstvo Zagrebačke županije</t>
  </si>
  <si>
    <t>Svrha Projekta „Povećanje znanja i svijesti mladih o važnosti prevencije spolno prenosivih bolesti“ je održivo poboljšanje pristupa zdravstvenoj zaštiti za djecu i mlade te promocija zdravlja informiranjem mladih o načinima očuvanja reproduktivnog zdravlja, spolno prenosivim bolestima i mogućnostima zaštite od spolno prenosivih bolesti i neželjenih trudnoća. Ciljna skupina: učenici osmih razreda osnovnih škola, učenici srednjih škola, studenti i roditelji učenika osmih razreda osnovnih škola.</t>
  </si>
  <si>
    <t>UP.02.2.1.08.0048</t>
  </si>
  <si>
    <t>U korak sa zdravim životom</t>
  </si>
  <si>
    <t xml:space="preserve">Toplice Lipik - Specijalna bolnica za medicinsku rehabilitaciju </t>
  </si>
  <si>
    <t xml:space="preserve">Cilj projekta je promicanje zdravih navika kroz povećanje svijesti zaposlenika i korisnika SB Lipik o prevenciji zdravlja stvarajući dobrog zdravlja ili poboljšanje oštećenog s posebnim fokusom na najzastupljenije bolesti koje se liječe u SB Lipik. Kroz radionice, predavanja i promotivne materijale ukazat će se na potrebu zdravih stilova života što će pomoći u održavanju dobrog zdravlja. Promovirat će se zdravlje i prevencija bolesti što će podići svijest građana o važnosti brige za zdravlje ukupno pridonoseći zdravijoj populaciji. </t>
  </si>
  <si>
    <t>UP.02.2.1.08.0054</t>
  </si>
  <si>
    <t>Promocijom zdravlja u svrhu smanjenja rizika od obolijevanja</t>
  </si>
  <si>
    <t>Zagrebačka, Grad Zagreb, Primorsko-goranska, Šibensko-kninska, Dubrovačko-neretvanska</t>
  </si>
  <si>
    <t>Projektni prijedlog promovira aktivnosti zdravog načina života kroz nutricionističke prijedloge i tjelesnu aktivnost, a isti ima za cilj povećati znanje i svijest o važnosti promocije zdravlja i prevencije bolesti u RH. Sve u svrhu podizanja svijesti građana o važnosti brige za svoje zdravlje koje će dovesti do poboljšanja zdravstvenog statusa građana Hrvatske.</t>
  </si>
  <si>
    <t>UP.02.2.1.08.0055</t>
  </si>
  <si>
    <t>Biciklom do zdravlja</t>
  </si>
  <si>
    <t>Bjelovarsko-bilogorska, Osječko-baranjska, Grad Zagreb, Ličko-senjska</t>
  </si>
  <si>
    <t>Projektom će se omogućiti edukacija 25 liječnika obiteljske medicine i zdravstvenih radnika te sudjelovanje 600 građana RH na biciklijadama i edukacijama organiziranim u Gradu Osijeku, Gradu Gospiću i Gradu Bjelovaru zbog poboljšanju zdravstvenog stanja stanovništva. Projekt će se provoditi 12 mjeseci. Ukupna vrijednost projekta 492.000,00 kn</t>
  </si>
  <si>
    <t>UP.02.2.1.08.0056</t>
  </si>
  <si>
    <t>Potpora zdravstvenom sustavu kroz informiranje građana</t>
  </si>
  <si>
    <t>Projektne aktivnosti se usmjeravaju na promicanje zdravih navika i zdravlja te povećanje znanja i svijesti građana o važnosti prevencije zaraznih bolesti, a u okolnostima pandemije izazvane SARS-CoV-2 virusom. Projektnim aktivnostima se promiču činjenice koje su vezane uz aktualnu pandemiju te važnost cijepljenja kao najučinkovitijeg preventivnog modela u zaustavljanju širenja bolesti.</t>
  </si>
  <si>
    <t>UP.02.2.1.08.0057</t>
  </si>
  <si>
    <t>Svrha projekta je pružiti potporu javnozdravstvenom sustavu s obzirom na okolnosti u kojima se nalazi, a koje su posljedica pandemije uzrokovane SARS-CoV-2 virusom. Projekt je posvećen promociji zdravlja i prevenciji bolesti u područjima mentalnog i spolnog zdravlja te se javnim kampanjama cilja informirati opću populaciju o važnosti cijepljenja i adekvatnim mjerama koje je potrebno poduzeti u zaštiti od SARS-CoV-2 virusa.</t>
  </si>
  <si>
    <t>UP.02.2.1.08.0059</t>
  </si>
  <si>
    <t>Zdravo jedi i više se kreći</t>
  </si>
  <si>
    <t>Habilitacijska udruga za djecu s teškoćama u razvoju - senzorno integracijski laboratorij</t>
  </si>
  <si>
    <t>Nositelj projekta će u sklopu provedbe organizirati promotivne aktivnosti kojima će ostvariti cilj povećanja znanja i svijesti o važnosti promocije zdravlja i prevencije bolesti u RH. Preventivne i promotivne aktivnosti će se odnositi na osobe koje boluju od rizičnih oblika ponašanja vidljive kroz zdravu prehranu i tjelesnu aktivnosti što će rezultirati podizanjem svijesti građana na području Republike Hrvatske te zaključno poboljšanjem zdravstvenog statusa građana Hrvatske.</t>
  </si>
  <si>
    <t>UP.02.2.1.08.0062</t>
  </si>
  <si>
    <t>Ni u tragovima- Brigom za zdravlje osoba s celijakijom</t>
  </si>
  <si>
    <t>Celivita – Život s celijakijom</t>
  </si>
  <si>
    <t>Projekt „Ni u tragovima - Brigom za zdravlje osoba s celijakijom“ kroz kampanje osvješćivanja i edukacije bavit će se zaštitom zdravlja oboljelih od celijakije i povećanjem kvalitete njihovih života podizanjem svijesti o toj bolesti s naglaskom na njezino rano otkrivanje. Kampanje su usmjerene na širu javnost te oboljele, proizvođače hrane i ugostitelje, s naglaskom na važnost tragova glutena u provedbi bezglutenske dijete kao jedinog lijeka te stručne službe, odgajatelje, nastavnike odgojno obrazovnih ustanova te roditelje, s ciljem zaštite najranjivije skupine-djece oboljele od celijakije.</t>
  </si>
  <si>
    <t>UP.02.2.1.08.0069</t>
  </si>
  <si>
    <t>Nisam ovisan, dakle zdrav sam!</t>
  </si>
  <si>
    <t>Institut za stručno usavršavanje mladih</t>
  </si>
  <si>
    <t>Bjelovarsko-bilogorska, Grad Zagreb</t>
  </si>
  <si>
    <t>U projektu „Nisam ovisan, dakle zdrav sam!“ Institut za stručno usavršavanje mladih provest će niz radionica i predavanja usmjerenih na stručnjake i obitelji, odnosno djecu i mlade, čime će ih nastojati educirati i osvijestiti o problemu ovisnosti o Internetu. Kroz preventivni program će promicati zdrave stilove života, osnažujući upravo one čimbenike koji preveniraju razvoj bolesti, a stručno istraživanje će pružiti uvid u trenutno stanje te učinkovitost ovakvih programa.</t>
  </si>
  <si>
    <t>UP.02.2.1.08.0071</t>
  </si>
  <si>
    <t>Doživjeti stotu – projekt usmjeren na podizanje svijesti, promicanje zdravih navika te povećanje znanja o važnosti prevencije i ranog otkrivanja bolesti štitnjače i kardiovaskularnih bolesti</t>
  </si>
  <si>
    <t>Projektom „Doživjeti stotu“ Centar za razvoj osobnih kompetencija i zaštitu ljudskih prava i Centar za društvene inovacije organizirat će aktivnosti koje će za svoj cilj imati podizanje svijesti, promicanje zdravih navika te povećanje znanja o važnosti prevencije i ranog otkrivanja bolesti štitnjače i kardiovaskularnih bolesti.</t>
  </si>
  <si>
    <t>UP.01.2.0.04.0043</t>
  </si>
  <si>
    <t>AgroNEET</t>
  </si>
  <si>
    <t>Udruga Sveti Lovro - Zajednica Cenacolo</t>
  </si>
  <si>
    <t>Projekt će osigurat provedbu 2 besplatna programa osposobljavanja za 20 polaznika članova ciljne skupine te im pružiti dodatne edukacije za podizanje poduzetničkih vještina.</t>
  </si>
  <si>
    <t>UP.02.2.1.08.0075</t>
  </si>
  <si>
    <t>Punim plućima!</t>
  </si>
  <si>
    <t>Plava krila - udruga pacijenata oboljelih od plućne hipertenzije</t>
  </si>
  <si>
    <t>Zagrebačka, Karlovačka, Bjelovarsko-bilogorska, Osječko-baranjska, Vukovarsko-srijemska, Zadarska</t>
  </si>
  <si>
    <t xml:space="preserve">Projekt "Punim plućima!" provodi Udruga Plava krila u trajanju od 18 mjeseci. Cilj projekta je doprinijeti povećanju znanja i svijesti građana općenito, oboljelih i njihovih obitelji o rijetkoj progresivnoj bolesti, plućnoj arterijskoj hipertenziji. Informativna kampanja uključivat će organizaciju 6 promotivnih događanja. Kroz projekt će se u aktivnosti uključiti minimalno 600 građana, a kroz internet kampanju dodatnih 5000 osoba. </t>
  </si>
  <si>
    <t>UP.02.2.1.08.0076</t>
  </si>
  <si>
    <t>Budimo zdravi, birajmo zdravlje!</t>
  </si>
  <si>
    <t>Udruga Zaželi</t>
  </si>
  <si>
    <t>Cilj projekta „Budimo zdravi, birajmo zdravlje!“ je potaknuti građane na brigu o vlastitom zdravlju; ojačati svijest o važnosti tjelesne aktivnosti, pravilnoj zdravoj prehrani i općenito promociji zdravlja i prevencije bolesti. Na taj način stvorit će se potencijal za dobro zdravlje i unaprijediti kvaliteta života građana.</t>
  </si>
  <si>
    <t>UP.02.2.1.08.0084</t>
  </si>
  <si>
    <t>Važnost zdravog života</t>
  </si>
  <si>
    <t>Udruga Asertivno djelovanje za razvoj i popularizaciju ključnih aktivnosti društva</t>
  </si>
  <si>
    <t>Zagrebačka, Grad Zagreb, Primorsko-goranska, Zadarska, Šibensko-kninska</t>
  </si>
  <si>
    <t>Provedbom projektnih aktivnosti ostvaruje se cilj povećanja znanja i svijesti o važnosti promocije zdravlja i prevencije bolesti u RH. Projektne aktivnosti odnose se na osobe koje boluju od rizičnih oblika ponašanja (tjelesna neaktivnost i loše prehrambene navike), a sve u svrhu podizanja svijesti svih građana na području RH kako bi to rezultiralo poboljšanjem zdravstvenog statusa građana Hrvatske.</t>
  </si>
  <si>
    <t>UP.02.2.1.08.0091</t>
  </si>
  <si>
    <t>Promocija mentalnog zdravlja djece i mladih u zajednici "FRIENDS"</t>
  </si>
  <si>
    <t>Udruga za logopedsku i psihološku podršku Ježeva kućica</t>
  </si>
  <si>
    <t>Cilj ovog projekta povećati znanje i svjesnost o važnosti promocije zdravlja i prevencije bolesti na području Grada Jastrebarskog i Zagrebačke županije te RH, a posebno promicati mentalno zdravlje i mentalno zdravstvenu pismenost. Provođenje projekta riješit će se problem aktualno nedostupnih aktivnosti koje bi osnaživale sve ključne dionike te problem nedovoljne svijesti šire javnosti o važnosti promocije zdravlja i prevencije bolesti.</t>
  </si>
  <si>
    <t>UP.02.2.1.08.0096</t>
  </si>
  <si>
    <t>Promotivnim aktivnostima u svrhu ranog otkrivanja tumora</t>
  </si>
  <si>
    <t>Projekt se izvodi s ciljem povećanja znanja i svijesti o važnosti promocije zdravlja i prevencije bolesti u RH. Promovirajući zdravlje i prevenciju podizati će se svijest svih građana o važnosti brige za svoje zdravlje bazirajući se na rano otkrivanje karcinoma te će provedba projekta dovesti do poboljšanja zdravstvenog statusa građana Hrvatske.</t>
  </si>
  <si>
    <t>UP.02.2.1.08.0110</t>
  </si>
  <si>
    <t>Obojimo život</t>
  </si>
  <si>
    <t>"Obojimo život" će doprinijeti podizanju svijesti o problemu depresije i poremećaja iz depresivnog kruga, važnosti ranog dijagnosticiranja i liječenja te prevencije u fazi prvih simptoma. Projekt će povećati znanje šire javnosti, posebice mladih o depresiji i poremećajima iz depresivnog kruga, o preventivnim mjerama, te kako se ponašati u slučaju pojave prvih simptoma i kako se liječiti. Ciljanoj skupini će se tema lakše moći približiti pomno planiranim aktivnostima i sadržajima, uz kazališnu predstavu koja ima osnovni cilj dodatno ih potaknuti na razmišljanje i djelovanje.</t>
  </si>
  <si>
    <t>UP.02.2.1.08.0112</t>
  </si>
  <si>
    <t>Reci »NE«</t>
  </si>
  <si>
    <t>Provedbom projekta Reci „NE“ promovira se zdravlje i prevencija u odnosu na ovisnosti o drogama, alkoholu, duhanskim proizvodima te kockanju uz primjenu modernih tehnologija, podiže svijest građana Starih Mikanovaca o brizi za vlastito zdravstveno stanje koje će u konačnici dovesti do poboljšanja zdravstvenog statusa građana Hrvatske. Projekt Reci „NE“ kroz svoj cilj, rezultate i pokazatelje ostvaruje promicanje zdravlja i zdravih navika te povećanje znanja i svijesti o važnosti prevencije bolesti navedenih ovisnosti za 2.956 krajnjih korisnika.</t>
  </si>
  <si>
    <t>UP.02.2.1.08.0135</t>
  </si>
  <si>
    <t>Zdrav, zdraviji, Šibenik!</t>
  </si>
  <si>
    <t>Cilj projekta Zdrav, zdraviji, Šibenik! je informiranje i podizanje svijesti građana o zdravlju i važnosti prevencije bolesti ponajviše dijabetesa mellitusa i kardiovaskularnih bolesti.Ovim projektnim prijedlogom predlaže se provedba radionica koje će omogućiti prevenciju i stjecanje znanja o bolestima kao što su dijabetes mellitus i bolestima cirkulacijskog sustava. Posebna važnost pridaje se promicanju zdravih navika, zdravoj prehrani i rekreacijskim aktivnostima ranjivijih skupina kao što su osobe mlađe od 25 i starije od 54 godine te oboljelima i članovima njihovih obitelji.</t>
  </si>
  <si>
    <t>UP.02.2.1.08.0136</t>
  </si>
  <si>
    <t>Promocija zdravlja udruge P.A.R.K.</t>
  </si>
  <si>
    <t>Udruga Pokretači Alternativnog Razvoja Kulture</t>
  </si>
  <si>
    <t>Provedbom projekta „Promocija zdravlja udruge P.A.R.K.“ koji će se provoditi Šibensko – kninskoj županiji (gradovi Šibenik, Knin, općine Biskupija, Civljane, Primošten i Rogoznica) podići će se svijest građana o važnosti brige za vlastito zdravlje i prevenciju bolesti korona virusa, promicanje zdravih navika i zdravlja, te povećanje znanja i svijesti građana Republike Hrvatske o važnosti prevencije korona virusa uz angažman vanjskih stručnjaka (stručni predavači tema zdravlja, doktor, kineziolog).</t>
  </si>
  <si>
    <t>UP.02.2.1.08.0140</t>
  </si>
  <si>
    <t>Zdrav život za bolje sutra</t>
  </si>
  <si>
    <t>Zagrebačka, Krapinsko-zagorska, Sisačko-moslavačka, Karlovačka, Grad Zagreb, Šibensko-kninska</t>
  </si>
  <si>
    <t>„ZDRAV ŽIVOT ZA BOLJE SUTRA“ je naziv projekta koji će raditi na podizanju svijesti svih građana o važnosti brige za vlastito zdravlje te povećanje znanja i svijesti o važnosti promocije zdravlja i prevencije bolesti promicanja zdravih navika i zdravlja i povećanje znanja te povećanje svijesti građana Republike Hrvatske o važnosti prevencije bolesti uz pomoć liječnika, kineziologa i psihologa koji će održati 120 predavanja,radionica ili seminara.</t>
  </si>
  <si>
    <t>UP.02.2.1.08.0150</t>
  </si>
  <si>
    <t>Zdravlje za sve - promocija zdravlja i prevencija bolesti na području Općine Tribunj</t>
  </si>
  <si>
    <t>Centar za lokalni razvoj</t>
  </si>
  <si>
    <t>Provedbom projekta „Zdravlje za sve“ - promocija zdravlja i prevencija bolesti na području Općine Tribunj, u trajanju od 12 mjeseci omogućit će se korisnicima aktivnosti projekta stjecanje znanja o važnosti zdravih životnih navika, očuvanja zdravlja i prevencije bolesti te njihova primjena u svakodnevnom životu.</t>
  </si>
  <si>
    <t>UP.02.2.1.08.0151</t>
  </si>
  <si>
    <t>Zdravlje za sve</t>
  </si>
  <si>
    <t>Projektom „Zdravlje za sve“ koji će se provoditi u Šibensko – kninskoj (gradovi Šibenik, Knin, općine Biskupija, Civljane, Primošten i Rogoznica), i Zagrebačkoj županiji te gradu Zagrebu omogućit će se podizanje svijesti svih građana o važnosti brige za vlastito zdravlje te povećanje znanja i svijesti o važnosti promocije zdravlja i prevencije bolesti promicanje zdravih navika i zdravlja i povećanje znanja te povećanje svijesti građana Republike Hrvatske o važnosti prevencije bolesti uz pomoć vanjskih stručnjaka (kardiolog, pulmolog, kineziolog).</t>
  </si>
  <si>
    <t>UP.02.2.1.08.0154</t>
  </si>
  <si>
    <t>Ne sjedi, 5!</t>
  </si>
  <si>
    <t>Gimnastičko društvo Osijek - Žito</t>
  </si>
  <si>
    <t xml:space="preserve">Projekt "Ne sjedi, 5!" provodi udruga Gimnastičarko društvo Osijek-Žito u suradnji s partnerom Gradom Osijekom i udrugom Hrvatski liječnički zbor s ciljem promicanja zdravih navika i zdravlja te povećanje znanja i svijesti opće populacije građana Republike Hrvatske o važnosti prevencije bolesti uzrokovanih sjedilačkim načinom života. </t>
  </si>
  <si>
    <t>UP.02.2.1.08.0165</t>
  </si>
  <si>
    <t>Doživjeti stotu</t>
  </si>
  <si>
    <t>Stanovništvo VPŽ najviše obolijeva i umire od bolesti srca i krvnih žila te malignih bolesti stoga su projektne aktivnosti usmjerene na prevenciju kod šireg građanstva. Projektom se želi ukazati na važnost zdrave prehrane i tjelesne aktivnosti u prevenciji bolesti i promociji zdravlja pri čemu će članovi Dijabetičke udruge Slatine i Crvenog križa Slatina svoja iskustva i znanja prenijeti širem krugu građana Slatine.</t>
  </si>
  <si>
    <t>UP.02.2.1.08.0173</t>
  </si>
  <si>
    <t>Zdrav život sreću nosi</t>
  </si>
  <si>
    <t>Zagrebačka, Krapinsko-zagorska, Sisačko-moslavačka, Karlovačka, Varaždinska, Koprivničko-križevačka, Bjelovarsko-bilogorska, Virovitičko-podravska, Međimurska, Grad Zagreb, Primorsko-goranska</t>
  </si>
  <si>
    <t>Projektom će se sudionicima omogućiti da sa posebnim programima kroz stručne tribine o važnost očuvanja zdravlja pomoću rekreativnih aktivnosti prilagođenih dobi uz izrađene edukativne priručnike, osnaže svoje dosadašnje znanje u prevenciji razvoja bolesti. U projektnim aktivnostima će biti minimalno 120 sudionika te će se održati 4 javne manifestacije u obliku cjelodnevnih aktivnosti i javnih tribina kako bi se promovirao zdrav način života. Putem info-pulta održano 50 informativno-promotivnih događanja u više od 10 županija.</t>
  </si>
  <si>
    <t>UP.02.2.1.08.0178</t>
  </si>
  <si>
    <t>Za bolje sutra - prevencija bolesti lokomotornog sustava</t>
  </si>
  <si>
    <t>Općina Mošćenička Draga</t>
  </si>
  <si>
    <t>Projekt "Za bolje sutra- prevencija lokomotornih bolesti" pridonijeti će povećanju stupnja informiranosti stanovništva općina Mošćenička Draga i Dobrinj i njihove svijesti o potrebi prevencije bolesti i poremećaja lokomotornog sustava. Ovaj će se rezultat postići organizacijom planiranih aktivnosti koje promiču zdravlje i tjelesnu aktivnost kao glavnog sredstva prevencije bolesti lokomotornog sustava.</t>
  </si>
  <si>
    <t>UP.02.2.1.08.0183</t>
  </si>
  <si>
    <t>Pomozi mi u startu - Rana intervencija i sport za osobe s invaliditetom kao važan čimbenik u prevenciji bolesti i promociji zdravlja</t>
  </si>
  <si>
    <t>Centar za neurorazvojnu integraciju refleksa</t>
  </si>
  <si>
    <t>Zagrebačka, Grad Zagreb, Dubrovačko-neretvanska</t>
  </si>
  <si>
    <t>Projektom „Pomozi mi u startu“ kroz projektne aktivnosti – besplatne radionice, seminare, webinare i predavanja, roditelji, obitelji, stručnjaci iz područja i svi ostali zainteresirani, imat će priliku steći znanja o inovativnim terapijskim metodama rada, ojačat će se kapaciteti organizacija sa svrhom provođenja kvalitetnih aktivnosti i podići će se svijest o važnosti promocije zdravih navika i zdravlja općenito.</t>
  </si>
  <si>
    <t>UP.02.2.1.08.0186</t>
  </si>
  <si>
    <t>Budi u Formi</t>
  </si>
  <si>
    <t>Društvo sportske rekreacije Forma factory</t>
  </si>
  <si>
    <t>Projektom Budi u Formi kroz 18 mjeseci će se raditi na uključivanju osoba s područja grada Zagreba i okolice u grupnei i individualne aktivnosti koje će im se pružati, a u kojima će oni sami aktivno sudjelovati i unaprjeđivati svoje zdrave navike te na taj način podizati svijest o važnosti zdrave prehrane i lakoći bavljenja redovitim tjelesnim aktivnostima.</t>
  </si>
  <si>
    <t>UP.02.2.1.08.0193</t>
  </si>
  <si>
    <t>Promocija zdravih navika s ciljem prevencije osteoporoze</t>
  </si>
  <si>
    <t>Poliklinika za internu medicinu, ginekologiju, radiologiju, fizikalnu medicinu i rehabilitaciju K-centar</t>
  </si>
  <si>
    <t>Jedna od gorih sudbina koja može zadesiti čovjeka je da on bude mentalno bistar s velikom željom za životom, a nemoćan i ovisan o drugima. Upravo do toga dovode posljedice neliječene osteoporoze. Projekt će kroz promociju zdravlja i prevenciju koštano-zglobnih bolesti osnažiti svijest i razumijevanje građana RH o ovoj problematici. Pružanjem edukacije i praktičnih alata prevencije, utjecat će se na smanjenje komplikacija i prijeloma, smanjiti liste čekanja na zahvate i rehabilitacije te povećati radna sposobnost stanovništva, uz posljedično financijsko rasterećenje za društvo u cjelini.</t>
  </si>
  <si>
    <t>UP.02.2.1.08.0200</t>
  </si>
  <si>
    <t>Brinem o zdravlju, brinem o sebi</t>
  </si>
  <si>
    <t>Grad Zagreb, Primorsko-goranska, Zadarska, Šibensko-kninska</t>
  </si>
  <si>
    <t>Cilj ovog projekta je promovirati zdravu prehranu, živjeti zdravim životom i poticati tjelesnu aktivnost. Povlači se paralela sa dijabetesom jer zdravim načinom života se izbjegava dijabetes. Stoga isti ima za cilj povećati znanje i svijest o važnosti promocije zdravlja i prevencije bolesti u RH.</t>
  </si>
  <si>
    <t>UP.02.2.1.08.0205</t>
  </si>
  <si>
    <t>Brini se danas da bi bolje živio sutra</t>
  </si>
  <si>
    <t>Udruga Rijeka Danas</t>
  </si>
  <si>
    <t>Primorsko-goranska, Ličko-senjska, Zadarska, Istarska</t>
  </si>
  <si>
    <t xml:space="preserve">Provedba ovog projekta ima za cilj osvijestiti važnost promocije zdravlja i prevencije bolesti u RH kao i povećati znanje o zdravom načinu življenja kroz pravilnu prehranu i sprječavanje ovisnosti. Aktivnosti koje se provode podižu svijest cijele populacij, promoviraju zdravlje i prevenciju o važnosti brige za vlastito zdravstveno stanje koje dovodi do poboljšanja zdravstvenog statusa građana Hrvatske. </t>
  </si>
  <si>
    <t>UP.02.2.1.08.0209</t>
  </si>
  <si>
    <t>Kvalitetnim odlukama do dobrog zdravlja</t>
  </si>
  <si>
    <t>Promocija zdravlja i prevencija nastanka bolesti uz pomoć informacija na web stranici, edukacija, promocije vježbanja i zdravog načina života na području Grada Ploča.</t>
  </si>
  <si>
    <t>UP.02.2.1.08.0213</t>
  </si>
  <si>
    <t>Savjetovalište Crvenog križa</t>
  </si>
  <si>
    <t>Projekt "Savjetovalište Crvenog križa" usmjeren je savjetovanju i edukaciji građana na području grada Križevaca i pripadajućih općina s ciljem povećanju znanja i svijesti o važnosti promocije zdravlja i prevencije bolesti kao i promicanju zdravih navika. Savjetovalište će organizirati individualne, grupne i partnerske sastanke za opću populaciju građana te će izraditi razne edukacijske materijale, reklame i spotove s ciljem mijenjanja svijesti građana o promociji zdravlja i prevenciji bolesti.</t>
  </si>
  <si>
    <t>UP.02.2.1.08.0214</t>
  </si>
  <si>
    <t>Zdravo srce, zdrava budućnost</t>
  </si>
  <si>
    <t>Dom zdravlja Koprivničko-križevačke županije</t>
  </si>
  <si>
    <t>Opći cilj projekta „ZDRAVO SRCE, ZDRAVA BUDUĆNOST“ je podizanje i unaprjeđenje znanja i svijesti o važnosti promocije zdravlja i zdravog načina života te prevencija i sprječavanje razvoja bolesti kardiovaskularnog sustava na području Koprivničko-križevačke županije. Trajanje projekta je 16 mjeseci. Prijavitelj je Dom zdravlja KKŽ,a projektni partner KKŽ. Ciljna skupina su djelatnici Doma zdravlja KKŽ, djelatnici u primarnoj zdravstvenoj zaštiti KKŽ i članovi projektnog tima,a krajnji korisnici su posjetitelji i pacijenti Doma zdravlja te šira javnost s područja KKŽ.</t>
  </si>
  <si>
    <t>UP.02.2.1.08.0216</t>
  </si>
  <si>
    <t>Mislimo o moždanom</t>
  </si>
  <si>
    <t>Udruga cerebrovaskularnih bolesnika Osječko-baranjske županije</t>
  </si>
  <si>
    <t>Projekt Mislimo o moždanom bavi se promicanjem zdravlja te povećanjem znanja o važnosti prevencije moždanog udara. Putem 21 edukativne radionice u Osijeku, Vukovaru, Našicama, Slavonskom Brodu, Valpovu, Belom Manastiru i Đakovu, okruglog stola u Osijeku, web stranice, newslettera, radio i TV emisija doći će do podizanja svijesti o važnosti prevencije moždanog udara što će dovesti do porasta zdravije populacije svih životnih dobi i izravno utjecati na rasterećenje troškova zdravstvenog sustava.</t>
  </si>
  <si>
    <t>UP.02.2.1.08.0222</t>
  </si>
  <si>
    <t>Zdravi, aktivni i online</t>
  </si>
  <si>
    <t>Koprivničko-križevačka županija</t>
  </si>
  <si>
    <t>Opći cilj projekta „Zdravi, aktivni i online“ je povećati znanje i svijest o važnosti promocije zdravlja i prevencije bolesti na području Koprivničko-križevačke županije. Trajanje projekta je 18 mjeseci tijekom kojih će Koprivničko-križevačka županija u partnerstvu sa Zavodom za javno zdravstvo Koprivničko-križevačke županije provoditi edukativne online radionice u svrhu promicanja zdravih navika vezanih uz zdravu prehranu i kretanje, čime će se povećati svijest učenika osnovnih škola Koprivničko-križevačke županije o važnosti zdravog načina života i prevencije bolesti.</t>
  </si>
  <si>
    <t>UP.02.2.1.08.0225</t>
  </si>
  <si>
    <t>Put do zdravlja - Prevencija koronarnih i malignih bolesti na području Grada Donjeg Miholjca i općine Viljevo</t>
  </si>
  <si>
    <t>Projektom će se izravno utjecati na zdravlje građana Donjeg Miholjca i općine Viljevo. Ovim projektom ciljana skupina će provedbom projektnih aktivnosti poboljšati zdravlje svojih stanovnika. Želimo podići svijest javnosti o bolestima cirkulacijskog sustava, malignim bolestima (posebice malignim novotvorinama gušterače i želuca), te problemu pretilosti kod djece. Projektnim aktivnostima želimo obuhvatiti sve dobne skupine društva te poboljšati ''sliku zdravlja'' naše lokalne sredine.</t>
  </si>
  <si>
    <t>UP.02.2.1.08.0226</t>
  </si>
  <si>
    <t>Nisi sama – educiraj se uz zdravu kavu s nama</t>
  </si>
  <si>
    <t>Udruga žena oboljelih i liječenih od raka NISMO SAME</t>
  </si>
  <si>
    <t>Zagrebačka, Krapinsko-zagorska, Sisačko-moslavačka, Karlovačka, Koprivničko-križevačka, Bjelovarsko-bilogorska, Virovitičko-podravska, Požeško-slavonska, Brodsko-posavska, Osječko-baranjska, Vukovarsko-srijemska, Grad Zagreb, Primorsko-goranska, Ličko-senjska, Zadarska, Šibensko-kninska</t>
  </si>
  <si>
    <t>Udruga Nismo same ovim projektom želi obuhvatiti i razviti niz inicijativa i aktivnosti zagovaranja, informiranja i uključivanja ranjive skupine, žene oboljele od raka, s ciljem prevencije i promocije zdravlja. Kroz različite projektne aktivnosti želi se omogućiti postavljanje pitanja liječnicima, psiholozima, socijalnim radnicima i drugim stručnjacima s ciljem informiranja, educiranja oboljelih i njihovih obitelji ali i šire zajednice da „bez srama“ pitaju i dobiju pomoć profesionalaca vezano uz maligne bolesti (rak dojke), dijagnozu i suživot s rakom.</t>
  </si>
  <si>
    <t>UP.02.2.1.08.0227</t>
  </si>
  <si>
    <t>Prevencija poremećaja mokrenja u djece</t>
  </si>
  <si>
    <t>Poliklinika za dječje bolesti Helena</t>
  </si>
  <si>
    <t>Svrha projekta „Prevencija poremećaja mokrenja u djece“ je povećati razinu znanja i svijesti ciljnih skupina o nužnosti prevencije i ranog prepoznavanja poremećaja mokrenja u djece, kako bi se prevenirale bolesti i stanja usko vezana uz isto. Projekt Poliklinike Helena usmjeren je ciljnim skupinama projekta koje čine liječnici (opće prakse, pedijatri, nefrolozi i urolozi, školske medicine), psiholozi, roditelji, odgajatelji te djeca. Provedbom projekta izravno se doprinosi povećanju svijesti o nužnosti prevencije i razine zdravlja u RH.</t>
  </si>
  <si>
    <t>UP.02.2.1.08.0231</t>
  </si>
  <si>
    <t>10 po 10 minuta za zdravlje</t>
  </si>
  <si>
    <t>Udruga za unapređenje mentalnog zdravlja - ATRAKSIJA</t>
  </si>
  <si>
    <t>Projekt doprinosi popravljanju razmjerno loših pokazatelja zdravlja u Republici Hrvatskoj. Ideja Projekta je djelovati na uočene probleme vezane uz neadekvatno zdravstveno ponašanje i ne postojanje kulture preuzimanja osobne odgovornosti za vlastito zdravlje. Cilj Projekta je snimiti 14 kratkih filmova „10 po 10 minuta za zdravlje“ s jasnim porukama o životnim navikama kojima se unapređuje zdravlje i prevenira kronične nezarazne bolesti. Njihovim prikazivanjem bi se ciljana populacija dobi od 35 do 55 godina educirala i motivirala u procesu preuzimanja samoodgovornosti za vlastito zdravlje.</t>
  </si>
  <si>
    <t>UP.02.2.1.08.0233</t>
  </si>
  <si>
    <t>Prevencija uzroka sljepoće</t>
  </si>
  <si>
    <t>Poliklinika za oftalmologiju OCULUS</t>
  </si>
  <si>
    <t>Projektom će se adresirati problem nedostatka svijesti osoba starijih od 40 godina te osoba koje boluju od šećerne bolesti o mogućim uzrocima sljepoće: glaukomu te dijabetičkoj retinopatiji. Kroz promotivne te edukativne aktivnosti u projektu (gostovanja na radio emisijama, plakati, brošure, dani otvorenih vrata i sl.) podići će se razina znanja šire javnosti o pravovremenom otkrivanju te na taj način prevenirati razvoj ozbiljnih očnih bolesti, što je ujedno i cilj projekta. Ciljne skupine projekta su: osobe starije od 40 godina te osobe koje boluju od šećernih bolesti.</t>
  </si>
  <si>
    <t>UP.02.2.1.08.0236</t>
  </si>
  <si>
    <t>MentOS – zajedno za mentalno zdravlje!</t>
  </si>
  <si>
    <t>Virovitičko-podravska, Požeško-slavonska, Brodsko-posavska, Osječko-baranjska, Vukovarsko-srijemska</t>
  </si>
  <si>
    <t>Svrha projekta je povećanje znanja i svijesti o važnosti unaprjeđenja i promocije mentalnog zdravlja te prevencija mentalnih bolesti, što će se postići kroz ostvarenje specifičnog cilja-promicanje mentalnog zdravlja i povećanje znanja i svijesti o prevenciji mentalnih bolesti kod djece i mladih-koji će biti ostvaren kroz interaktivna predavanja i radionice za djecu i mlade, webinare za stručnjake, nastavnike i roditelje, znanstveno-stručnu konferenciju, online platformu za djecu, mlade i obitelj, inovativne alate te promociju mentalnog zdravlja kao značajnog aspekta općeg zdravlja populacije.</t>
  </si>
  <si>
    <t>UP.02.2.1.08.0246</t>
  </si>
  <si>
    <t>Oralno zdravlje – prevencija i rano zaustavljanje parodontne bolesti</t>
  </si>
  <si>
    <t>Projekt Oralno zdravlje – prevencija i rano zaustavljanje parodontne bolesti provodi Dom zdravlja Korčula u suradnji sa partnerima Dom zdravlja Zagreb-Zapad i Grad Korčula sa ciljem podizanja svijesti javnosti o važnosti prevencije parodontne bolesti te čuvanja parodontnog zdravlja. Projektom se prvenstveno želi fokusirati na kvalitetnu promociju važnosti parodontnog zdravlja, zašto je ključno rano prepoznati prve znakove bolesti te osvijestiti opću populaciju građana da je parodontitis usko povezan s različitim sistemskim poremećajima i kroničnim bolestima.</t>
  </si>
  <si>
    <t>UP.02.2.1.08.0247</t>
  </si>
  <si>
    <t>Prevencijom za život</t>
  </si>
  <si>
    <t>Udruga Pogled iz novog kuta - life (P.I.N.K. - life)</t>
  </si>
  <si>
    <t>Projekt "Preventivom za život" provodi se s ciljem povećanja znanja i svijesti građana o važnosti promocije zdravlja i prevencije bolesti na području Republike Hrvatske. Provedbom projekta održati će se radionice i edukacije koje će za cilj imati promicanje zdravih navika i povećanja znanja i svijesti građana o malignim oboljenjima i načinima kako preventivnim mjerama umanjiti šansu pojave istih.</t>
  </si>
  <si>
    <t>UP.02.2.1.08.0251</t>
  </si>
  <si>
    <t>Doza sporta – doza zdravlja</t>
  </si>
  <si>
    <t>Udruga hrvatskih vojnih invalida Domovinskog rata Daruvar</t>
  </si>
  <si>
    <t>Projektom se nastoji podići razina informiranosti o zdravom načinu života i razviti zdrave navike bavljenja sportom, u prvom redu hrv.branitelja, ali i svih građana, na području općine Đulovac i susjednih JLS (Daruvar, Končanica, Dežanovac, Sirač). Projekt traje 18 mjeseci.</t>
  </si>
  <si>
    <t>UP.02.2.1.08.0253</t>
  </si>
  <si>
    <t>CARDIAB PROTECT (Prevencija kroničnih nezaraznih bolesti usvajanjem zdravog životnog stila)</t>
  </si>
  <si>
    <t>Zavod za javno zdravstvo Varaždinske županije</t>
  </si>
  <si>
    <t>Kako bi se na području Varaždinske županije smanjio broj obolijevanja od kroničnih nezaraznih bolesti te ujedno povećala kvaliteta života stanovništva kroz usvajanje zdravog životnog stila, prijavitelj i partneri osmislili su projekt u okviru kojeg će biti organiziran niz informativno-edukativnih aktivnosti sa svrhom promicanja zdravlja, unaprjeđenja znanja te povećanja svijesti stanovnika Varaždinske županije o važnosti i načinima prevencije nezaraznih kroničnih bolesti.</t>
  </si>
  <si>
    <t>UP.02.2.1.08.0266</t>
  </si>
  <si>
    <t>Promocija zdravlja i prevencija bolesti krvožilog sustava, pretilosti i dijabetesa u općinama Bednja i Vinica</t>
  </si>
  <si>
    <t>Projekt je usmjeren na povećanje znanja i svijesti o prevenciji bolesti krvožilnog sustava, dijabetesa i pretilosti te promicanju zdravih životnih navika stanovnika općina Bednja i Vinica. Projekt vrijednosti 349.658,25 HRK trajat će 18 mjeseci. Uključivat će radionice o bolestima krvožilnog sustava, dijabetesu i pretilosti, pravilnoj prehrani te biciklijade i radionice nordijskog hodanja. Ukupno 800 stanovnika s područja navedenih općina povećat će svijest o važnosti prevencije navedenih bolesti, njihovim čimbenicima rizika i načinima kako utjecati na njihovo smanjenje.</t>
  </si>
  <si>
    <t>UP.02.2.1.08.0267</t>
  </si>
  <si>
    <t>Zdravi zubi za sve – promocija oralnog zdravlja u Varaždinskoj županiji</t>
  </si>
  <si>
    <t>Projekt je usmjeren na promicanje zdravih navika te povećanje znanja pacijenata Doma zdravlja Varaždinske županije te stanovništva Varaždinske županije o važnosti oralnog zdravlja te važnosti prevencije dentalnih bolesti, s posebnim naglaskom na djecu, trudnice i osobe starije životne dobi. Projekt će trajati 18 mjeseci, a uključivat će ukupno 54 radionice, 19 predavanja, 1 okrugli stol, 3 TV emisije i 60 TV reklama, 6 radijskih emisija, 2 konferencije, 8 novinskih članaka i 16 članaka na web portalima čime će se važnost dentalnog zdravlja promovirati stanovništvu Vž.županije.</t>
  </si>
  <si>
    <t>UP.02.2.1.08.0269</t>
  </si>
  <si>
    <t>(P)ozdravi život</t>
  </si>
  <si>
    <t>OPĆI CILJ projekta „(P)ozdravi život“ povećanje svijesti o važnosti preveniranja i ranog otkrivanja čestih malignih oboljenja kod muškaraca i žena te povećanje znanja o odgovornom zdravstvenom ponašanju. CILJNE SKUPINE projekta su prijavitelj – Grad Vukovar i partner - udruga Liga protiv raka Vukovar, ali će korisnici projekta biti građani grada Vukovara i Vukovarsko-srijemske županije, jer će radionice i festival biti dostupni široj populaciji.</t>
  </si>
  <si>
    <t>UP.02.2.1.08.0276</t>
  </si>
  <si>
    <t>NepušačKa Akademija</t>
  </si>
  <si>
    <t>Integrativni centar mentalnog zdravlja</t>
  </si>
  <si>
    <t>Projekt NepušačKa Akademija provest će se u partnerstvu Integrativnog centra mentalnog zdravlja, Karlovačke županije i Opće bolnice Karlovac kroz 14 mjeseci. Tijekom projekta će se provesti kampanja o štetnosti pušenja, pilot aktivnosti "škole nepušenja", te će se poboljšati kapaciteti pružatelja usluga iz područja promocije zdravlja i prevencije bolesti, s ciljem jačanja svijesti o štetnosti pušenja i promociji zdravih životnih navika stanovnika Karlovačke županije i Hrvatske.</t>
  </si>
  <si>
    <t>UP.02.2.1.08.0282</t>
  </si>
  <si>
    <t>Jer srce prepoznaje najbolje</t>
  </si>
  <si>
    <t>Provedbom projekta će se povećati znanje i svijest o važnosti promicanja zdravlja, prevenciji kardiovaskularnih bolesti stanovnika općine Cestica, ali i šire javnosti. Lokalna zajednica će kroz različite aktivnosti, radionice i predavanja naučiti kako poboljšati kvalitetu svojeg života s naglaskom na važnost očuvanja zdravlja pojedinca a ujedno steći praktična i primjenjiva iskustva te znanja s ciljem prevencije nastanka kardiovaskularnih bolesti.</t>
  </si>
  <si>
    <t>UP.02.2.1.08.0285</t>
  </si>
  <si>
    <t>Prevencijom do zdravlja žene</t>
  </si>
  <si>
    <t>Klub žena liječenih na dojci</t>
  </si>
  <si>
    <t>CILJ projekta je povećanje znanja i svijesti žena na području Splita i otoka Hvara o važnosti ranog otkrivanja raka dojke i uvođenja zdravih životnih navika u svrhu očuvanja zdravlja i prevencije raka dojke. Ciljana skupina su žene iz Splita i otoka Hvara, Šolte i Visa starije od 50 godina, uključujući zaposlene žene, nezaposlene, umirovljenice i članice udruga. Projektom se podiže svijest žena da je najbolja zaštita od raka dojke prevencija kroz redovne dijagnostičke preglede.</t>
  </si>
  <si>
    <t>UP.02.2.1.08.0287</t>
  </si>
  <si>
    <t>NE "ću ben", hodi zajno</t>
  </si>
  <si>
    <t>Klub žena liječenih od karcinoma dojke "Gea" - Pula</t>
  </si>
  <si>
    <t>Šibensko-kninska, Istarska</t>
  </si>
  <si>
    <t>Cilj projekta je povećanje znanja i svijesti o važnosti ranog otkrivanja i prevencije raka dojke i recidiva raka dojke,te promicanje zdravih navika očuvanja zdravlja građanki i građana na području Istarske županije i Općine Murter. Ciljana skupina su žene u dobi od 18 do 65 godina uključujući zdrave osobe i osobe koje su bolovale od raka dojke. Projektom se osvještavaju i uče žene da je kontinuirani samopregled i odlazak na preventivni pregled dojke važan korak u zaštiti vlastitog zdravlja.</t>
  </si>
  <si>
    <t>UP.02.2.1.08.0288</t>
  </si>
  <si>
    <t>Zdravozubci - prevencija i promocija oralnog zdravlja prvoškolaca Požeško-slavonske županije</t>
  </si>
  <si>
    <t>Projekt Zdravozubci je edukacijsko-motivacijski preventivni program dentalnog zdravlja namijenjen djeci prvih razreda osnovnih škola. Osim edukacije o važnosti zdravlja zubi i preventivnih postupaka motivacije djece, osmišljen je kako bi se popravilo opće stanje KEP indeksa te prikupili statistički podatci o razlici stanja zdravlja usne šupljine prije i nakon provođenja projekta radi evaluacije istih.</t>
  </si>
  <si>
    <t>UP.02.2.1.08.0291</t>
  </si>
  <si>
    <t>More zdravlja</t>
  </si>
  <si>
    <t>Savjetovalište Lanterna</t>
  </si>
  <si>
    <t>Projekt MORE ZDRAVLJA nastoji doprinijeti rješavanju problema nedovoljne uključenosti i informiranosti stanovnika općina Makarskog primorja o mjerama zaštite zdravlja i prevencije bolesti. Cilj projekta je doprinijeti razvoju, poboljšati znanja i informirati osoblje organizacija koje djeluju na području zaštite zdravlja na području Makarskog primorja kroz nove društvene inicijative i promotivne aktivnosti ovog projekta te će uključiti građane Grada Makarske i 5 općina – Baška voda, Brela, Gradac, Tučepi i Podgora koji će sudjelovati u projektnim aktivnostima.</t>
  </si>
  <si>
    <t>UP.02.2.2.01.0001</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</si>
  <si>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</si>
  <si>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</si>
  <si>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</si>
  <si>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</si>
  <si>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</si>
  <si>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</si>
  <si>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</si>
  <si>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</si>
  <si>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</si>
  <si>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</si>
  <si>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</si>
  <si>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</si>
  <si>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</si>
  <si>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</si>
  <si>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</si>
  <si>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</si>
  <si>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</si>
  <si>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</si>
  <si>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</si>
  <si>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</si>
  <si>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</si>
  <si>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</si>
  <si>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</si>
  <si>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</si>
  <si>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</si>
  <si>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</si>
  <si>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</si>
  <si>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</si>
  <si>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</si>
  <si>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</si>
  <si>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</si>
  <si>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</si>
  <si>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</si>
  <si>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</si>
  <si>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</si>
  <si>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</si>
  <si>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</si>
  <si>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</si>
  <si>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</si>
  <si>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</si>
  <si>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</si>
  <si>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</si>
  <si>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</si>
  <si>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</si>
  <si>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</si>
  <si>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</si>
  <si>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</si>
  <si>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</si>
  <si>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</si>
  <si>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</si>
  <si>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</si>
  <si>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</si>
  <si>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</si>
  <si>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</si>
  <si>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</si>
  <si>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</si>
  <si>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</si>
  <si>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</si>
  <si>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</si>
  <si>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</si>
  <si>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</si>
  <si>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</si>
  <si>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</si>
  <si>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</si>
  <si>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</si>
  <si>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</si>
  <si>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</si>
  <si>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</si>
  <si>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</si>
  <si>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</si>
  <si>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</si>
  <si>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</si>
  <si>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</si>
  <si>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</si>
  <si>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</si>
  <si>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</si>
  <si>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</si>
  <si>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</si>
  <si>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</si>
  <si>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</si>
  <si>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</si>
  <si>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</si>
  <si>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</si>
  <si>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</si>
  <si>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</si>
  <si>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</si>
  <si>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</si>
  <si>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</si>
  <si>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</si>
  <si>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</si>
  <si>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</si>
  <si>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</si>
  <si>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</si>
  <si>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</si>
  <si>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</si>
  <si>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</si>
  <si>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</si>
  <si>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</si>
  <si>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</si>
  <si>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</si>
  <si>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</si>
  <si>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</si>
  <si>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</si>
  <si>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</si>
  <si>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</si>
  <si>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</si>
  <si>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</si>
  <si>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</si>
  <si>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</si>
  <si>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</si>
  <si>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</si>
  <si>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</si>
  <si>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</si>
  <si>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</si>
  <si>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</si>
  <si>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</si>
  <si>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</si>
  <si>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</si>
  <si>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</si>
  <si>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</si>
  <si>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</si>
  <si>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</si>
  <si>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</si>
  <si>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</si>
  <si>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Osobni asistent</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</si>
  <si>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</si>
  <si>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</si>
  <si>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</si>
  <si>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</si>
  <si>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</si>
  <si>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</si>
  <si>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</si>
  <si>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</si>
  <si>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</si>
  <si>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</si>
  <si>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</si>
  <si>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</si>
  <si>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</si>
  <si>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</si>
  <si>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</si>
  <si>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</si>
  <si>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</si>
  <si>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</si>
  <si>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</si>
  <si>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</si>
  <si>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</si>
  <si>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</si>
  <si>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</si>
  <si>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 - 2</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</si>
  <si>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</si>
  <si>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</si>
  <si>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</si>
  <si>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</si>
  <si>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</si>
  <si>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</si>
  <si>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</si>
  <si>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</si>
  <si>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</si>
  <si>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</si>
  <si>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</si>
  <si>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</si>
  <si>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</si>
  <si>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</si>
  <si>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</si>
  <si>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</si>
  <si>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</si>
  <si>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</si>
  <si>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</si>
  <si>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</si>
  <si>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</si>
  <si>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</si>
  <si>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</si>
  <si>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</si>
  <si>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</si>
  <si>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</si>
  <si>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</si>
  <si>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</si>
  <si>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</si>
  <si>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</si>
  <si>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</si>
  <si>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</si>
  <si>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</si>
  <si>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</si>
  <si>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</si>
  <si>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</si>
  <si>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</si>
  <si>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</si>
  <si>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</si>
  <si>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</si>
  <si>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</si>
  <si>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</si>
  <si>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</si>
  <si>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</si>
  <si>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</si>
  <si>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</si>
  <si>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</si>
  <si>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</si>
  <si>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</si>
  <si>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</si>
  <si>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</si>
  <si>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</si>
  <si>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</si>
  <si>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</si>
  <si>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</si>
  <si>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</si>
  <si>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</si>
  <si>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</si>
  <si>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</si>
  <si>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</si>
  <si>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</si>
  <si>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</si>
  <si>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</si>
  <si>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</si>
  <si>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</si>
  <si>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</si>
  <si>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</si>
  <si>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</si>
  <si>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</si>
  <si>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</si>
  <si>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</si>
  <si>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</si>
  <si>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</si>
  <si>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</si>
  <si>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</si>
  <si>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</si>
  <si>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</si>
  <si>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</si>
  <si>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</si>
  <si>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</si>
  <si>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</si>
  <si>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</si>
  <si>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</si>
  <si>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</si>
  <si>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</si>
  <si>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</si>
  <si>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</si>
  <si>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</si>
  <si>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</si>
  <si>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</si>
  <si>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</si>
  <si>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</si>
  <si>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</si>
  <si>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</si>
  <si>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</si>
  <si>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</si>
  <si>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</si>
  <si>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</si>
  <si>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</si>
  <si>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</si>
  <si>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</si>
  <si>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</si>
  <si>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</si>
  <si>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</si>
  <si>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</si>
  <si>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</si>
  <si>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</si>
  <si>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</si>
  <si>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</si>
  <si>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</si>
  <si>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</si>
  <si>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</si>
  <si>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</si>
  <si>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</si>
  <si>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</si>
  <si>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</si>
  <si>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</si>
  <si>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</si>
  <si>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</si>
  <si>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</si>
  <si>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</si>
  <si>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</si>
  <si>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</si>
  <si>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</si>
  <si>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</si>
  <si>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</si>
  <si>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</si>
  <si>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</si>
  <si>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</si>
  <si>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</si>
  <si>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</si>
  <si>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</si>
  <si>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Za lakši i kvalitetniji život</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</si>
  <si>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</si>
  <si>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</si>
  <si>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</si>
  <si>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</si>
  <si>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</si>
  <si>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</si>
  <si>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</si>
  <si>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</si>
  <si>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</si>
  <si>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</si>
  <si>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</si>
  <si>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</si>
  <si>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</si>
  <si>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</si>
  <si>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</si>
  <si>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</si>
  <si>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</si>
  <si>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</si>
  <si>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</si>
  <si>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</si>
  <si>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nagluhih osoba 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</si>
  <si>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</si>
  <si>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</si>
  <si>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</si>
  <si>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</si>
  <si>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</si>
  <si>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</si>
  <si>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</si>
  <si>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</si>
  <si>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</si>
  <si>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</si>
  <si>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</si>
  <si>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</si>
  <si>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</si>
  <si>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</si>
  <si>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</si>
  <si>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</si>
  <si>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</si>
  <si>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</si>
  <si>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</si>
  <si>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</si>
  <si>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</si>
  <si>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</si>
  <si>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</si>
  <si>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</si>
  <si>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</si>
  <si>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</si>
  <si>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</si>
  <si>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</si>
  <si>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</si>
  <si>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</si>
  <si>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</si>
  <si>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</si>
  <si>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</si>
  <si>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</si>
  <si>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</si>
  <si>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</si>
  <si>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</si>
  <si>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</si>
  <si>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</si>
  <si>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</si>
  <si>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</si>
  <si>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</si>
  <si>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</si>
  <si>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</si>
  <si>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</si>
  <si>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</si>
  <si>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</si>
  <si>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</si>
  <si>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</si>
  <si>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</si>
  <si>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</si>
  <si>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</si>
  <si>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</si>
  <si>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</si>
  <si>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</si>
  <si>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</si>
  <si>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</si>
  <si>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</si>
  <si>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</si>
  <si>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</si>
  <si>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</si>
  <si>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</si>
  <si>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</si>
  <si>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</si>
  <si>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</si>
  <si>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</si>
  <si>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</si>
  <si>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</si>
  <si>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</si>
  <si>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</si>
  <si>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</si>
  <si>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</si>
  <si>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</si>
  <si>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</si>
  <si>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</si>
  <si>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</si>
  <si>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</si>
  <si>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</si>
  <si>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</si>
  <si>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</si>
  <si>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</si>
  <si>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</si>
  <si>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</si>
  <si>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</si>
  <si>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</si>
  <si>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</si>
  <si>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</si>
  <si>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</si>
  <si>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</si>
  <si>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</si>
  <si>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</si>
  <si>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</si>
  <si>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</si>
  <si>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</si>
  <si>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</si>
  <si>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</si>
  <si>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</si>
  <si>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</si>
  <si>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</si>
  <si>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</si>
  <si>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</si>
  <si>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</si>
  <si>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</si>
  <si>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</si>
  <si>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</si>
  <si>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</si>
  <si>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</si>
  <si>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</si>
  <si>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</si>
  <si>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</si>
  <si>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</si>
  <si>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</si>
  <si>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</si>
  <si>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</si>
  <si>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</si>
  <si>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</si>
  <si>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</si>
  <si>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</si>
  <si>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</si>
  <si>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</si>
  <si>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</si>
  <si>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</si>
  <si>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</si>
  <si>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</si>
  <si>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</si>
  <si>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</si>
  <si>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</si>
  <si>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</si>
  <si>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</si>
  <si>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</si>
  <si>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</si>
  <si>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</si>
  <si>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</si>
  <si>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</si>
  <si>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</si>
  <si>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</si>
  <si>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</si>
  <si>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</si>
  <si>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</si>
  <si>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</si>
  <si>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</si>
  <si>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</si>
  <si>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</si>
  <si>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</si>
  <si>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</si>
  <si>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</si>
  <si>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</si>
  <si>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</si>
  <si>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</si>
  <si>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</si>
  <si>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</si>
  <si>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</si>
  <si>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</si>
  <si>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</si>
  <si>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</si>
  <si>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</si>
  <si>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</si>
  <si>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</si>
  <si>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</si>
  <si>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</si>
  <si>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</si>
  <si>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</si>
  <si>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</si>
  <si>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</si>
  <si>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</si>
  <si>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</si>
  <si>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</si>
  <si>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</si>
  <si>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</si>
  <si>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</si>
  <si>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</si>
  <si>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</si>
  <si>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</si>
  <si>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</si>
  <si>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</si>
  <si>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</si>
  <si>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</si>
  <si>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</si>
  <si>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</si>
  <si>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</si>
  <si>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</si>
  <si>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</si>
  <si>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</si>
  <si>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</si>
  <si>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 Pitomača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</si>
  <si>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</si>
  <si>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</si>
  <si>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</si>
  <si>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</si>
  <si>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</si>
  <si>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</si>
  <si>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</si>
  <si>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</si>
  <si>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</si>
  <si>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</si>
  <si>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</si>
  <si>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</si>
  <si>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</si>
  <si>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</si>
  <si>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</si>
  <si>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</si>
  <si>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</si>
  <si>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</si>
  <si>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</si>
  <si>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</si>
  <si>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</si>
  <si>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</si>
  <si>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</si>
  <si>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</si>
  <si>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</si>
  <si>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</si>
  <si>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</si>
  <si>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</si>
  <si>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</si>
  <si>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</si>
  <si>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</si>
  <si>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</si>
  <si>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</si>
  <si>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</si>
  <si>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</si>
  <si>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</si>
  <si>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</si>
  <si>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</si>
  <si>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</si>
  <si>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</si>
  <si>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</si>
  <si>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</si>
  <si>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</si>
  <si>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</si>
  <si>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</si>
  <si>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</si>
  <si>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</si>
  <si>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</si>
  <si>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</si>
  <si>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</si>
  <si>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</si>
  <si>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</si>
  <si>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</si>
  <si>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</si>
  <si>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</si>
  <si>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</si>
  <si>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</si>
  <si>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</si>
  <si>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</si>
  <si>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</si>
  <si>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</si>
  <si>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</si>
  <si>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</si>
  <si>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</si>
  <si>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</si>
  <si>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</si>
  <si>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</si>
  <si>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</si>
  <si>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</si>
  <si>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</si>
  <si>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</si>
  <si>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</si>
  <si>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</si>
  <si>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</si>
  <si>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</si>
  <si>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</si>
  <si>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</si>
  <si>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</si>
  <si>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</si>
  <si>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</si>
  <si>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</si>
  <si>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</si>
  <si>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</si>
  <si>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</si>
  <si>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</si>
  <si>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</si>
  <si>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</si>
  <si>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</si>
  <si>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</si>
  <si>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</si>
  <si>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</si>
  <si>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</si>
  <si>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</si>
  <si>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</si>
  <si>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</si>
  <si>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</si>
  <si>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</si>
  <si>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</si>
  <si>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</si>
  <si>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</si>
  <si>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</si>
  <si>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</si>
  <si>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</si>
  <si>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</si>
  <si>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</si>
  <si>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</si>
  <si>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</si>
  <si>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Zajedno u zajednici u općini Drenje - briga za kvalitetan život osoba starije životne dobi</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</si>
  <si>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</si>
  <si>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</si>
  <si>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zajednici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</si>
  <si>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</si>
  <si>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</si>
  <si>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</si>
  <si>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</si>
  <si>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</si>
  <si>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</si>
  <si>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</si>
  <si>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</si>
  <si>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</si>
  <si>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</si>
  <si>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</si>
  <si>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</si>
  <si>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</si>
  <si>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</si>
  <si>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</si>
  <si>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</si>
  <si>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</si>
  <si>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</si>
  <si>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</si>
  <si>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</si>
  <si>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</si>
  <si>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</si>
  <si>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</si>
  <si>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</si>
  <si>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</si>
  <si>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</si>
  <si>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</si>
  <si>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</si>
  <si>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</si>
  <si>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</si>
  <si>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</si>
  <si>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</si>
  <si>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</si>
  <si>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</si>
  <si>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</si>
  <si>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</si>
  <si>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</si>
  <si>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</si>
  <si>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</si>
  <si>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</si>
  <si>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</si>
  <si>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</si>
  <si>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</si>
  <si>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</si>
  <si>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</si>
  <si>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</si>
  <si>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</si>
  <si>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</si>
  <si>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</si>
  <si>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</si>
  <si>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</si>
  <si>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</si>
  <si>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</si>
  <si>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</si>
  <si>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</si>
  <si>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</si>
  <si>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</si>
  <si>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</si>
  <si>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</si>
  <si>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</si>
  <si>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</si>
  <si>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</si>
  <si>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</si>
  <si>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</si>
  <si>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</si>
  <si>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</si>
  <si>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</si>
  <si>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</si>
  <si>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</si>
  <si>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</si>
  <si>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</si>
  <si>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</si>
  <si>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</si>
  <si>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</si>
  <si>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</si>
  <si>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</si>
  <si>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</si>
  <si>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</si>
  <si>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</si>
  <si>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</si>
  <si>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</si>
  <si>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</si>
  <si>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</si>
  <si>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</si>
  <si>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</si>
  <si>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</si>
  <si>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</si>
  <si>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osmijeha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</si>
  <si>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</si>
  <si>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</si>
  <si>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</si>
  <si>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</si>
  <si>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</si>
  <si>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</si>
  <si>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</si>
  <si>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</si>
  <si>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</si>
  <si>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</si>
  <si>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</si>
  <si>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</si>
  <si>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</si>
  <si>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</si>
  <si>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</si>
  <si>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</si>
  <si>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</si>
  <si>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</si>
  <si>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</si>
  <si>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</si>
  <si>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</si>
  <si>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</si>
  <si>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</si>
  <si>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</si>
  <si>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</si>
  <si>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</si>
  <si>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</si>
  <si>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</si>
  <si>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</si>
  <si>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</si>
  <si>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</si>
  <si>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</si>
  <si>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</si>
  <si>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</si>
  <si>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</si>
  <si>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</si>
  <si>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</si>
  <si>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</si>
  <si>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</si>
  <si>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</si>
  <si>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</si>
  <si>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</si>
  <si>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</si>
  <si>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</si>
  <si>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</si>
  <si>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</si>
  <si>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</si>
  <si>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</si>
  <si>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</si>
  <si>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</si>
  <si>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</si>
  <si>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Bijeli štap u mojoj obitelji</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</si>
  <si>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</si>
  <si>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</si>
  <si>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</si>
  <si>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</si>
  <si>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</si>
  <si>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</si>
  <si>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</si>
  <si>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</si>
  <si>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</si>
  <si>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</si>
  <si>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integraciju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</si>
  <si>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</si>
  <si>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</si>
  <si>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</si>
  <si>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</si>
  <si>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</si>
  <si>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</si>
  <si>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</si>
  <si>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</si>
  <si>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</si>
  <si>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</si>
  <si>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</si>
  <si>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</si>
  <si>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</si>
  <si>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</si>
  <si>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</si>
  <si>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Zagrebačka, Krapinsko-zagorska, Sisačko-moslavačka, Karlovačka, Varaždinska, Koprivničko-križevačka, Bjelovarsko-bilogorska, Virovitičko-podravska, Požeško-slavonska, Brodsko-posavska, Osječko-baranjska, Vukovarsko-srijemska, Međimurska, Grad Zagreb, Istarska</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</si>
  <si>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</si>
  <si>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</si>
  <si>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</si>
  <si>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</si>
  <si>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</si>
  <si>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</si>
  <si>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</si>
  <si>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</si>
  <si>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</si>
  <si>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</si>
  <si>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 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</si>
  <si>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</si>
  <si>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</si>
  <si>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</si>
  <si>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</si>
  <si>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</si>
  <si>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</si>
  <si>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</si>
  <si>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</si>
  <si>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</si>
  <si>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</si>
  <si>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</si>
  <si>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</si>
  <si>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</si>
  <si>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</si>
  <si>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</si>
  <si>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</si>
  <si>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</si>
  <si>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</si>
  <si>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</si>
  <si>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</si>
  <si>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</si>
  <si>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</si>
  <si>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</si>
  <si>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</si>
  <si>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</si>
  <si>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</si>
  <si>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</si>
  <si>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</si>
  <si>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</si>
  <si>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</si>
  <si>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</si>
  <si>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UP.02.2.2.06.0257</t>
  </si>
  <si>
    <t>Projekt Put - psihosocijalna podrška u tugovanju za djecu i obitelji</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</si>
  <si>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</si>
  <si>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</si>
  <si>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</si>
  <si>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</si>
  <si>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</si>
  <si>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</si>
  <si>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</si>
  <si>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</si>
  <si>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</si>
  <si>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</si>
  <si>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</si>
  <si>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</si>
  <si>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</si>
  <si>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</si>
  <si>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</si>
  <si>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</si>
  <si>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</si>
  <si>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</si>
  <si>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</si>
  <si>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</si>
  <si>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</si>
  <si>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</si>
  <si>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</si>
  <si>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</si>
  <si>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</si>
  <si>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</si>
  <si>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</si>
  <si>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</si>
  <si>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</si>
  <si>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</si>
  <si>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</si>
  <si>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</si>
  <si>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</si>
  <si>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</si>
  <si>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</si>
  <si>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</si>
  <si>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</si>
  <si>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</si>
  <si>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</si>
  <si>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</si>
  <si>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</si>
  <si>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</si>
  <si>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</si>
  <si>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</si>
  <si>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</si>
  <si>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</si>
  <si>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</si>
  <si>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</si>
  <si>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</si>
  <si>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</si>
  <si>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</si>
  <si>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</si>
  <si>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</si>
  <si>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</si>
  <si>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odraslih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</si>
  <si>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</si>
  <si>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</si>
  <si>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</si>
  <si>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</si>
  <si>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</si>
  <si>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</si>
  <si>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</si>
  <si>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</si>
  <si>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</si>
  <si>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</si>
  <si>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</si>
  <si>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</si>
  <si>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</si>
  <si>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</si>
  <si>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</si>
  <si>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</si>
  <si>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</si>
  <si>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</si>
  <si>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</si>
  <si>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</si>
  <si>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</si>
  <si>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</si>
  <si>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</si>
  <si>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</si>
  <si>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</si>
  <si>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</si>
  <si>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</si>
  <si>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</si>
  <si>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</si>
  <si>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</si>
  <si>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</si>
  <si>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</si>
  <si>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</si>
  <si>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</si>
  <si>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</si>
  <si>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</si>
  <si>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</si>
  <si>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</si>
  <si>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</si>
  <si>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</si>
  <si>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</si>
  <si>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 (θάλαττα, θάλαττα)</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</si>
  <si>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</si>
  <si>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</si>
  <si>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</si>
  <si>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</si>
  <si>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</si>
  <si>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</si>
  <si>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</si>
  <si>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</si>
  <si>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</si>
  <si>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</si>
  <si>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</si>
  <si>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</si>
  <si>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</si>
  <si>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</si>
  <si>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</si>
  <si>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</si>
  <si>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</si>
  <si>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</si>
  <si>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</si>
  <si>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</si>
  <si>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</si>
  <si>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</si>
  <si>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</si>
  <si>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</si>
  <si>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</si>
  <si>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</si>
  <si>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</si>
  <si>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</si>
  <si>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</si>
  <si>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u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</si>
  <si>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</si>
  <si>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</si>
  <si>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</si>
  <si>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</si>
  <si>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</si>
  <si>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</si>
  <si>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</si>
  <si>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</si>
  <si>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</si>
  <si>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</si>
  <si>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</si>
  <si>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</si>
  <si>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</si>
  <si>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</si>
  <si>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</si>
  <si>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Assistance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</si>
  <si>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</si>
  <si>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</si>
  <si>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</si>
  <si>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</si>
  <si>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</si>
  <si>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</si>
  <si>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</si>
  <si>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</si>
  <si>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</si>
  <si>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</si>
  <si>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</si>
  <si>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</si>
  <si>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</si>
  <si>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</si>
  <si>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</si>
  <si>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</si>
  <si>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</si>
  <si>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</si>
  <si>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</si>
  <si>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</si>
  <si>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</si>
  <si>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</si>
  <si>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</si>
  <si>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</si>
  <si>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</si>
  <si>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</si>
  <si>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</si>
  <si>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</si>
  <si>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</si>
  <si>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</si>
  <si>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</si>
  <si>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</si>
  <si>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</si>
  <si>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</si>
  <si>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</si>
  <si>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</si>
  <si>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</si>
  <si>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</si>
  <si>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</si>
  <si>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</si>
  <si>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</si>
  <si>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</si>
  <si>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</si>
  <si>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</si>
  <si>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</si>
  <si>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</si>
  <si>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</si>
  <si>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</si>
  <si>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</si>
  <si>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</si>
  <si>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</si>
  <si>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</si>
  <si>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</si>
  <si>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DV Košnica</t>
  </si>
  <si>
    <t>Dječji vrtić Košnica, Zagreb</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</si>
  <si>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</si>
  <si>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</si>
  <si>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</si>
  <si>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</si>
  <si>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</si>
  <si>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</si>
  <si>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 Split</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</si>
  <si>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</si>
  <si>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</si>
  <si>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</si>
  <si>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 Solin</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</si>
  <si>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</si>
  <si>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</si>
  <si>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</si>
  <si>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</si>
  <si>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</si>
  <si>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</si>
  <si>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</si>
  <si>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</si>
  <si>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</si>
  <si>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</si>
  <si>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</si>
  <si>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Unaprjeđenje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</si>
  <si>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</si>
  <si>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</si>
  <si>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</si>
  <si>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</si>
  <si>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 Split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</si>
  <si>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</si>
  <si>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</si>
  <si>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</si>
  <si>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</si>
  <si>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</si>
  <si>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</si>
  <si>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</si>
  <si>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 Split</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</si>
  <si>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</si>
  <si>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</si>
  <si>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</si>
  <si>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</si>
  <si>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</si>
  <si>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</si>
  <si>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</si>
  <si>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</si>
  <si>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</si>
  <si>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</si>
  <si>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</si>
  <si>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</si>
  <si>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</si>
  <si>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</si>
  <si>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</si>
  <si>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</si>
  <si>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</si>
  <si>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</si>
  <si>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</si>
  <si>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</si>
  <si>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</si>
  <si>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</si>
  <si>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</si>
  <si>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</si>
  <si>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</si>
  <si>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</si>
  <si>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</si>
  <si>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</si>
  <si>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</si>
  <si>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</si>
  <si>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</si>
  <si>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</si>
  <si>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 Makarska</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</si>
  <si>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</si>
  <si>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</si>
  <si>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</si>
  <si>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 Nova Vas</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</si>
  <si>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</si>
  <si>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</si>
  <si>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</si>
  <si>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</si>
  <si>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</si>
  <si>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</si>
  <si>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</si>
  <si>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</si>
  <si>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</si>
  <si>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Dječji vrtić Mudre glavice, Zagreb</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</si>
  <si>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</si>
  <si>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</si>
  <si>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</si>
  <si>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</si>
  <si>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</si>
  <si>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</si>
  <si>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 Zagreb</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</si>
  <si>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</si>
  <si>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</si>
  <si>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</si>
  <si>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</si>
  <si>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</si>
  <si>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</si>
  <si>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</si>
  <si>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 Vodice</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</si>
  <si>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</si>
  <si>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</si>
  <si>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</si>
  <si>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 Split</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</si>
  <si>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</si>
  <si>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</si>
  <si>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</si>
  <si>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</si>
  <si>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</si>
  <si>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</si>
  <si>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</si>
  <si>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 Ludbreg</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</si>
  <si>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</si>
  <si>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</si>
  <si>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</si>
  <si>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</si>
  <si>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 Hrastovljan</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</si>
  <si>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</si>
  <si>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</si>
  <si>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Unaprjeđenje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</si>
  <si>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</si>
  <si>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</si>
  <si>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</si>
  <si>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</si>
  <si>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</si>
  <si>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</si>
  <si>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 Šibenik</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</si>
  <si>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</si>
  <si>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</si>
  <si>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</si>
  <si>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 Šibenik</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</si>
  <si>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</si>
  <si>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</si>
  <si>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</si>
  <si>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</si>
  <si>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</si>
  <si>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</si>
  <si>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 Zagreb</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</si>
  <si>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</si>
  <si>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</si>
  <si>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</si>
  <si>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</si>
  <si>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</si>
  <si>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</si>
  <si>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</si>
  <si>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</si>
  <si>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</si>
  <si>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</si>
  <si>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</si>
  <si>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</si>
  <si>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Dječji vrtić Potočnica, Pitomača</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</si>
  <si>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</si>
  <si>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</si>
  <si>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</si>
  <si>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</si>
  <si>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</si>
  <si>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</si>
  <si>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</si>
  <si>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 Tribalj</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</si>
  <si>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</si>
  <si>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</si>
  <si>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</si>
  <si>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</si>
  <si>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</si>
  <si>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</si>
  <si>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</si>
  <si>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</si>
  <si>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</si>
  <si>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</si>
  <si>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</si>
  <si>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</si>
  <si>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</si>
  <si>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</si>
  <si>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</si>
  <si>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 Pojatno</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</si>
  <si>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</si>
  <si>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</si>
  <si>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</si>
  <si>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</si>
  <si>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</si>
  <si>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</si>
  <si>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</si>
  <si>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</si>
  <si>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</si>
  <si>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</si>
  <si>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</si>
  <si>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</si>
  <si>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</si>
  <si>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</si>
  <si>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</si>
  <si>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 Zagreb</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</si>
  <si>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</si>
  <si>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</si>
  <si>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</si>
  <si>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</si>
  <si>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</si>
  <si>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</si>
  <si>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</si>
  <si>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</si>
  <si>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</si>
  <si>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</si>
  <si>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 Zagreb</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</si>
  <si>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</si>
  <si>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</si>
  <si>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</si>
  <si>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</si>
  <si>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</si>
  <si>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</si>
  <si>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</si>
  <si>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</si>
  <si>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</si>
  <si>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</si>
  <si>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 Stari Grad</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</si>
  <si>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</si>
  <si>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</si>
  <si>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</si>
  <si>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 Pula</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</si>
  <si>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</si>
  <si>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</si>
  <si>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</si>
  <si>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Grad Crikvenica</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</si>
  <si>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</si>
  <si>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</si>
  <si>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</si>
  <si>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</si>
  <si>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</si>
  <si>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</si>
  <si>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</si>
  <si>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</si>
  <si>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</si>
  <si>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</si>
  <si>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</si>
  <si>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</si>
  <si>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</si>
  <si>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</si>
  <si>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</si>
  <si>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</si>
  <si>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</si>
  <si>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</si>
  <si>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</si>
  <si>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</si>
  <si>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</si>
  <si>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</si>
  <si>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</si>
  <si>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</si>
  <si>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</si>
  <si>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</si>
  <si>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</si>
  <si>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</si>
  <si>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</si>
  <si>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</si>
  <si>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</si>
  <si>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</si>
  <si>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</si>
  <si>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</si>
  <si>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</si>
  <si>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</si>
  <si>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</si>
  <si>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</si>
  <si>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</si>
  <si>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</si>
  <si>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</si>
  <si>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</si>
  <si>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</si>
  <si>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</si>
  <si>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</si>
  <si>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</si>
  <si>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</si>
  <si>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</si>
  <si>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</si>
  <si>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</si>
  <si>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</si>
  <si>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</si>
  <si>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</si>
  <si>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</si>
  <si>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</si>
  <si>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</si>
  <si>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</si>
  <si>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</si>
  <si>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</si>
  <si>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</si>
  <si>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</si>
  <si>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</si>
  <si>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</si>
  <si>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</si>
  <si>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</si>
  <si>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</si>
  <si>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</si>
  <si>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</si>
  <si>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</si>
  <si>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</si>
  <si>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</si>
  <si>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</si>
  <si>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</si>
  <si>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</si>
  <si>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</si>
  <si>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</si>
  <si>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</si>
  <si>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</si>
  <si>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</si>
  <si>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</si>
  <si>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</si>
  <si>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</si>
  <si>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</si>
  <si>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Grad Zagreb, Splitsko-dalmatinska</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</si>
  <si>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</si>
  <si>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</si>
  <si>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</si>
  <si>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</si>
  <si>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</si>
  <si>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</si>
  <si>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</si>
  <si>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</si>
  <si>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</si>
  <si>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</si>
  <si>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</si>
  <si>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</si>
  <si>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</si>
  <si>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</si>
  <si>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</si>
  <si>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</si>
  <si>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</si>
  <si>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</si>
  <si>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</si>
  <si>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</si>
  <si>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</si>
  <si>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</si>
  <si>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</si>
  <si>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</si>
  <si>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</si>
  <si>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</si>
  <si>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</si>
  <si>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</si>
  <si>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</si>
  <si>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</si>
  <si>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</si>
  <si>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</si>
  <si>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</si>
  <si>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</si>
  <si>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</si>
  <si>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</si>
  <si>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</si>
  <si>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</si>
  <si>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</si>
  <si>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</si>
  <si>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</si>
  <si>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</si>
  <si>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</si>
  <si>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</si>
  <si>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</si>
  <si>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</si>
  <si>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</si>
  <si>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</si>
  <si>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</si>
  <si>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</si>
  <si>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</si>
  <si>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</si>
  <si>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</si>
  <si>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</si>
  <si>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</si>
  <si>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</si>
  <si>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</si>
  <si>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</si>
  <si>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</si>
  <si>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</si>
  <si>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</si>
  <si>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</si>
  <si>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</si>
  <si>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</si>
  <si>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</si>
  <si>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</si>
  <si>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</si>
  <si>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</si>
  <si>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</si>
  <si>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</si>
  <si>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</si>
  <si>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</si>
  <si>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</si>
  <si>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</si>
  <si>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</si>
  <si>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</si>
  <si>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</si>
  <si>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</si>
  <si>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</si>
  <si>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</si>
  <si>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</si>
  <si>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</si>
  <si>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</si>
  <si>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</si>
  <si>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</si>
  <si>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</si>
  <si>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</si>
  <si>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</si>
  <si>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</si>
  <si>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</si>
  <si>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</si>
  <si>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</si>
  <si>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</si>
  <si>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</si>
  <si>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</si>
  <si>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</si>
  <si>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</si>
  <si>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</si>
  <si>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</si>
  <si>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</si>
  <si>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</si>
  <si>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</si>
  <si>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</si>
  <si>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</si>
  <si>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</si>
  <si>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</si>
  <si>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</si>
  <si>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</si>
  <si>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</si>
  <si>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</si>
  <si>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</si>
  <si>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</si>
  <si>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</si>
  <si>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</si>
  <si>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</si>
  <si>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</si>
  <si>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</si>
  <si>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</si>
  <si>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</si>
  <si>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</si>
  <si>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</si>
  <si>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</si>
  <si>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</si>
  <si>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</si>
  <si>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</si>
  <si>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</si>
  <si>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</si>
  <si>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</si>
  <si>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</si>
  <si>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</si>
  <si>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</si>
  <si>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</si>
  <si>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</si>
  <si>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</si>
  <si>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</si>
  <si>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</si>
  <si>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</si>
  <si>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</si>
  <si>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</si>
  <si>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</si>
  <si>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</si>
  <si>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</si>
  <si>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</si>
  <si>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</si>
  <si>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</si>
  <si>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</si>
  <si>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</si>
  <si>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</si>
  <si>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</si>
  <si>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</si>
  <si>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</si>
  <si>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</si>
  <si>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</si>
  <si>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</si>
  <si>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</si>
  <si>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</si>
  <si>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</si>
  <si>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</si>
  <si>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</si>
  <si>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</si>
  <si>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</si>
  <si>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</si>
  <si>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</si>
  <si>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za OSI</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</si>
  <si>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</si>
  <si>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</si>
  <si>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</si>
  <si>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</si>
  <si>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</si>
  <si>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</si>
  <si>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</si>
  <si>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</si>
  <si>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</si>
  <si>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</si>
  <si>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</si>
  <si>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</si>
  <si>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</si>
  <si>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</si>
  <si>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</si>
  <si>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</si>
  <si>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</si>
  <si>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</si>
  <si>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</si>
  <si>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</si>
  <si>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</si>
  <si>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</si>
  <si>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Videći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</si>
  <si>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</si>
  <si>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</si>
  <si>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</si>
  <si>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</si>
  <si>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</si>
  <si>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</si>
  <si>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</si>
  <si>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</si>
  <si>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</si>
  <si>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</si>
  <si>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</si>
  <si>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</si>
  <si>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</si>
  <si>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</si>
  <si>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</si>
  <si>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</si>
  <si>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</si>
  <si>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</si>
  <si>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</si>
  <si>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</si>
  <si>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</si>
  <si>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</si>
  <si>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</si>
  <si>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</si>
  <si>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</si>
  <si>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</si>
  <si>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</si>
  <si>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</si>
  <si>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</si>
  <si>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</si>
  <si>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</si>
  <si>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</si>
  <si>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</si>
  <si>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</si>
  <si>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</si>
  <si>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</si>
  <si>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</si>
  <si>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</si>
  <si>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</si>
  <si>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</si>
  <si>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</si>
  <si>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</si>
  <si>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</si>
  <si>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</si>
  <si>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</si>
  <si>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</si>
  <si>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</si>
  <si>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</si>
  <si>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</si>
  <si>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</si>
  <si>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</si>
  <si>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</si>
  <si>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</si>
  <si>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</si>
  <si>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</si>
  <si>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</si>
  <si>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</si>
  <si>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</si>
  <si>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</si>
  <si>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</si>
  <si>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</si>
  <si>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</si>
  <si>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</si>
  <si>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</si>
  <si>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</si>
  <si>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</si>
  <si>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</si>
  <si>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</si>
  <si>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</si>
  <si>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</si>
  <si>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</si>
  <si>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naš pratitelj!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</si>
  <si>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</si>
  <si>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</si>
  <si>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</si>
  <si>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</si>
  <si>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</si>
  <si>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</si>
  <si>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</si>
  <si>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</si>
  <si>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</si>
  <si>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</si>
  <si>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</si>
  <si>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</si>
  <si>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</si>
  <si>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</si>
  <si>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</si>
  <si>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</si>
  <si>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</si>
  <si>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</si>
  <si>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uključivanju u zajednicu OSI kroz usluge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</si>
  <si>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</si>
  <si>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</si>
  <si>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</si>
  <si>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</si>
  <si>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</si>
  <si>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</si>
  <si>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</si>
  <si>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</si>
  <si>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</si>
  <si>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</si>
  <si>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</si>
  <si>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</si>
  <si>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</si>
  <si>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</si>
  <si>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</si>
  <si>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</si>
  <si>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</si>
  <si>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</si>
  <si>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</si>
  <si>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</si>
  <si>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</si>
  <si>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</si>
  <si>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</si>
  <si>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</si>
  <si>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</si>
  <si>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</si>
  <si>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</si>
  <si>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</si>
  <si>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</si>
  <si>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</si>
  <si>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</si>
  <si>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</si>
  <si>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</si>
  <si>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</si>
  <si>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</si>
  <si>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</si>
  <si>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</si>
  <si>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</si>
  <si>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</si>
  <si>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</si>
  <si>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</si>
  <si>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</si>
  <si>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</si>
  <si>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</si>
  <si>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</si>
  <si>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</si>
  <si>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</si>
  <si>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UP.02.1.1.13.0127</t>
  </si>
  <si>
    <t>Ljubav je snaga</t>
  </si>
  <si>
    <t>Udruga umirovljenika i starijih osoba Malešnica</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</si>
  <si>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</si>
  <si>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</si>
  <si>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</si>
  <si>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</si>
  <si>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</si>
  <si>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</si>
  <si>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</si>
  <si>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</si>
  <si>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</si>
  <si>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</si>
  <si>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</si>
  <si>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</si>
  <si>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</si>
  <si>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</si>
  <si>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</si>
  <si>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</si>
  <si>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</si>
  <si>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</si>
  <si>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</si>
  <si>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</si>
  <si>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</si>
  <si>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</si>
  <si>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</si>
  <si>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</si>
  <si>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</si>
  <si>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</si>
  <si>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</si>
  <si>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</si>
  <si>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</si>
  <si>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</si>
  <si>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</si>
  <si>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</si>
  <si>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</si>
  <si>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</si>
  <si>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</si>
  <si>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</si>
  <si>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</si>
  <si>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</si>
  <si>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</si>
  <si>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</si>
  <si>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</si>
  <si>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</si>
  <si>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</si>
  <si>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</si>
  <si>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</si>
  <si>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</si>
  <si>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</si>
  <si>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</si>
  <si>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</si>
  <si>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</si>
  <si>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</si>
  <si>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</si>
  <si>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</si>
  <si>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</si>
  <si>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</si>
  <si>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</si>
  <si>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</si>
  <si>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</si>
  <si>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</si>
  <si>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</si>
  <si>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</si>
  <si>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</si>
  <si>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</si>
  <si>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</si>
  <si>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</si>
  <si>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</si>
  <si>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</si>
  <si>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</si>
  <si>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</si>
  <si>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</si>
  <si>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</si>
  <si>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</si>
  <si>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</si>
  <si>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</si>
  <si>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</si>
  <si>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</si>
  <si>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</si>
  <si>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</si>
  <si>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</si>
  <si>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</si>
  <si>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</si>
  <si>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</si>
  <si>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</si>
  <si>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</si>
  <si>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</si>
  <si>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</si>
  <si>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</si>
  <si>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</si>
  <si>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</si>
  <si>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</si>
  <si>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</si>
  <si>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</si>
  <si>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</si>
  <si>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</si>
  <si>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</si>
  <si>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</si>
  <si>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</si>
  <si>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</si>
  <si>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</si>
  <si>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</si>
  <si>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</si>
  <si>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</si>
  <si>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</si>
  <si>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</si>
  <si>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</si>
  <si>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</si>
  <si>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</si>
  <si>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</si>
  <si>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</si>
  <si>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</si>
  <si>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</si>
  <si>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</si>
  <si>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</si>
  <si>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</si>
  <si>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</si>
  <si>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</si>
  <si>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</si>
  <si>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</si>
  <si>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</si>
  <si>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</si>
  <si>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</si>
  <si>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</si>
  <si>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</si>
  <si>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</si>
  <si>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</si>
  <si>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</si>
  <si>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</si>
  <si>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</si>
  <si>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</si>
  <si>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</si>
  <si>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</si>
  <si>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</si>
  <si>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</si>
  <si>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</si>
  <si>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</si>
  <si>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</si>
  <si>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</si>
  <si>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</si>
  <si>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</si>
  <si>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</si>
  <si>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</si>
  <si>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</si>
  <si>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</si>
  <si>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</si>
  <si>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</si>
  <si>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</si>
  <si>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</si>
  <si>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</si>
  <si>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</si>
  <si>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</si>
  <si>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</si>
  <si>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</si>
  <si>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</si>
  <si>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</si>
  <si>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</si>
  <si>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</si>
  <si>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</si>
  <si>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</si>
  <si>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</si>
  <si>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</si>
  <si>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</si>
  <si>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</si>
  <si>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</si>
  <si>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</si>
  <si>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</si>
  <si>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</si>
  <si>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</si>
  <si>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</si>
  <si>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</si>
  <si>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</si>
  <si>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</si>
  <si>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</si>
  <si>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</si>
  <si>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</si>
  <si>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</si>
  <si>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</si>
  <si>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</si>
  <si>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</si>
  <si>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</si>
  <si>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</si>
  <si>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</si>
  <si>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</si>
  <si>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</si>
  <si>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</si>
  <si>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</si>
  <si>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</si>
  <si>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</si>
  <si>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</si>
  <si>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</si>
  <si>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</si>
  <si>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</si>
  <si>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</si>
  <si>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</si>
  <si>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</si>
  <si>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</si>
  <si>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</si>
  <si>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</si>
  <si>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</si>
  <si>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</si>
  <si>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</si>
  <si>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</si>
  <si>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</si>
  <si>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</si>
  <si>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</si>
  <si>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</si>
  <si>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</si>
  <si>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</si>
  <si>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</si>
  <si>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</si>
  <si>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</si>
  <si>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</si>
  <si>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</si>
  <si>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</si>
  <si>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Život</t>
  </si>
  <si>
    <t>Projektom će se osigurati pružanje usluge psihosocijalne podrške za 67 osoba s mentalnim teškoćama od kojih će njih 30 primiti i uslugu organiziranog stanovanja , ojačati će se kapaciteti 15 zaposlenika Doma Turnić te promovirati proces deinstitucionalizacije i sprječavanja institucionalizacije. Time će se omogućiti adekvatne i visokokvalitetne izvaninstitucijske socijalne usluge osobama s mentalnim teškoćama u Primorsko-goranskoj županiji te podići razina svijesti opće i stručne javnosti o važnosti procesa i mogućnostima osoba s mentalnim oštećenjima što su ciljevi projekta.</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</si>
  <si>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</si>
  <si>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</si>
  <si>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</si>
  <si>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</si>
  <si>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</si>
  <si>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</si>
  <si>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</si>
  <si>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</si>
  <si>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t>UP.02.2.2.12.0007</t>
  </si>
  <si>
    <t>Tri koraka dalje</t>
  </si>
  <si>
    <t>Projektom se planira poboljšati kvaliteta i održivost usluga organiziranog stanovanja te dodatno povećati socijalne usluge u zajednici</t>
  </si>
  <si>
    <t>UP.02.2.2.12.0009</t>
  </si>
  <si>
    <t>Razvoj širenje i unapređenje kvalitete izvaninstitucijskih socijalnih usluga Centra za inkluziju i podršku u zajednici</t>
  </si>
  <si>
    <t>Svrha projekta je pružiti podršku procesu deinstitucionalizacije na području Istarske županije.</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</si>
  <si>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</si>
  <si>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</si>
  <si>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</si>
  <si>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</si>
  <si>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</si>
  <si>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</si>
  <si>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</si>
  <si>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</si>
  <si>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</si>
  <si>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</si>
  <si>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</si>
  <si>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</si>
  <si>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</si>
  <si>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</si>
  <si>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</si>
  <si>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</si>
  <si>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</si>
  <si>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</si>
  <si>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UP.02.2.2.12.0018</t>
  </si>
  <si>
    <t>Ispod istog neba</t>
  </si>
  <si>
    <t>Ovaj projekt doprinosi prevenciji ponovne institucionalizacije pružanjem usluga organiziranog stanovanja te usluga boravka i rane intervencije.</t>
  </si>
  <si>
    <t>UP.02.2.2.12.0026</t>
  </si>
  <si>
    <t>Proces deinstitucionalizacije na području nadležnosti CZSS Šibenik</t>
  </si>
  <si>
    <t>Centar za socijalnu skrb Šibenik</t>
  </si>
  <si>
    <t>ovim projektom omogućit će se razvoj i unaprjeđenje kvalitete izvaninstitucijskih socijalnih usluga sa ciljem podrške daljnjoj deinstitucionalizaciji</t>
  </si>
  <si>
    <t>UP.02.2.2.12.0027</t>
  </si>
  <si>
    <t>OBITELJ U CENTRU - unaprjeđenje kvalitete izvaninstitucijskih socijalnih usluga Obiteljskog centra Split</t>
  </si>
  <si>
    <t>Centar za socijalnu skrb Split</t>
  </si>
  <si>
    <t>Projektom se rješava problem nedostatnih prostornih, kadrovskih i financijskih kapaciteta za unaprjeđenje usluga socijalne skrbi, kao i niska svijest o potrebi integracije ranjivih skupina. Svrha projekta je unaprjeđenje kvalitete izvaninstitucijskih usluga koje pruža CZSS Split kroz jačanje kapaciteta OC-a. Ciljne skupine su: djeca i mlađe punoljetne osobe bez odgovarajuće roditeljske skrbi, s problemima u ponašanju, djeca s teškoćama u razvoju, osobe s problemima ovisnosti, žrtve obiteljskog nasilja, odrasle osobe s invaliditetom, njihove obitelji i stručnjaci koji rade s njima.</t>
  </si>
  <si>
    <t>UP.02.2.2.12.0029</t>
  </si>
  <si>
    <t>Jačanje i udruživanje kapaciteta obiteljskih centara širenjem izvaninstitucijskih socijalnih usluga</t>
  </si>
  <si>
    <t>Centar za socijalnu skrb Zadar</t>
  </si>
  <si>
    <t>Zadarska, Ličko-senjska</t>
  </si>
  <si>
    <t>Projektom će se unaprijediti kvaliteta izvaninstitucijskih socijalnih usluga u Zadarskoj i Ličko-senjskoj županiji, kroz jačanje kapaciteta Obiteljskih centara u sklopu Centra za socijalnu skrb Zadar i Gospić te podizanjem svijesti javnosti o važnosti procesa deinstitucionalizacije. Omogućit će se kvalitetnija unutarnja organizacija u skladu sa specifičnostima CZSS Zadar i CZSS Gospić te potrebama ciljnih skupina, čime će se poboljšati kvaliteta postojećih izvaninstitucijskih usluga, što će stvoriti uvjete za daljnji proces deinstitucionalizacije. Trajanje projekta je 24 mjeseca.</t>
  </si>
  <si>
    <t>UP.02.2.2.12.0031</t>
  </si>
  <si>
    <t>Zajedno za obitelj!</t>
  </si>
  <si>
    <t>Centar za socijalnu skrb Čakovec</t>
  </si>
  <si>
    <t>Problem koji projekt rješava je soc. isključenost ranjivih skupina, nedostatak ljudskih resursa i prostora za provođenje djelatnosti OC CZSS ČK.Cilj je proširiti mrežu i povećati kvalitetu izvaninst usluga osnaživanjem kapaciteta stručnjaka i podizanjem svijesti javnosti o potrebi procesa deinstitucionalizacije i integracije ranjivih skupina Ciljane skupine obuhvaćene projektom: djeca i mlađe punoljetne osobe,trudnice i maloljetne trudnice, odrasle OSI, starije osobe, žrtve obiteljskog nasilja, obitelji/udomiteljske obitelji, posvojitelji i stručnjaci koji rade s pripadnicima ciljanih skupina.</t>
  </si>
  <si>
    <t>UP.02.2.2.12.0032</t>
  </si>
  <si>
    <t>Obitelj u Centru</t>
  </si>
  <si>
    <t>Centar za socijalnu skrb Karlovac</t>
  </si>
  <si>
    <t>Projektom "Obitelj u Centru" pružiti će se podrška procesu deinstitucionalizacije širenjem i unaprjeđenjem kvalitete izvaninstitucijskih socijalnih usluga u gradu Karlovcu i Karlovačkoj županiji kroz aktivnosti širenja i unaprjeđenja kvalitete izvaninstitucijskih socijalnih usluga, jačanja kapaciteta stručnjaka CZSS Karlovac i Obiteljskog centra koji rade s pripadnicima ranjivih skupina te podizanjem svijesti javnosti o važnosti procesa deinstiucionalizacije i prava ranjivih skupina s naglaskom na pravo na život u zajednici.</t>
  </si>
  <si>
    <t>UP.02.2.2.12.0033</t>
  </si>
  <si>
    <t>Suradnja za obitelj I</t>
  </si>
  <si>
    <t>Centar za socijalnu skrb Slavonski Brod</t>
  </si>
  <si>
    <t>Projekt će osigurati podršku roditeljstvu, zaštitu i promicanje djetetovih prava, te omogućiti provedbu plana uspostave Obiteljskog centra u sklopu CZSSSB. Edukacije i savjetovanje te usluge povećane kvalitete ponuđene za ukupno 20 djece, te 60 roditelja i članova udomiteljskih obitelji, povećati kvalitetu socijalnih usluga kroz jačanje stručnih kompetencija 20 djelatnika, te time doprinijeti prevenciji i/ili smanjenju broja korisnika (van)institucionalne skrbi, veću educiranost roditelja i prevenciju slučajeva nasilja i smanjenje broja mjera postupanja CZSSSB.</t>
  </si>
  <si>
    <t>UP.02.2.2.12.0034</t>
  </si>
  <si>
    <t>Ispletimo mrežu!</t>
  </si>
  <si>
    <t>Centar za socijalnu skrb Vukovar</t>
  </si>
  <si>
    <t>cilj projekta je prevencija institucionalizacije i poboljšanje kvalitete usluga pripadnika ranjivih skupina.</t>
  </si>
  <si>
    <t>UP.02.2.2.12.0035</t>
  </si>
  <si>
    <t>Učimo nenasilna ponašanja</t>
  </si>
  <si>
    <t>Centar za socijalnu skrb Osijek</t>
  </si>
  <si>
    <t>Zapošljavanjem četiri stručne osobe i realizacijom 2 edukacije iz psihosocijalnog tretmana za rad s počiniteljima nasilja (za odrasle osobe, kao i za djecu i maloljetne osobe) stvorit će se stručni preduvjeti za konkretan rad s maloljetnim počiniteljima nasilja kao i počiniteljima nasilja u obitelji (odraslim osobama). Ovime će se utjecati na poboljšanje kvalitete u obiteljima naših korisnika, podizanju kvalitete u komunikaciji istih korisnika i članova obitelji, njihovom suživotu, a samim time preventivno će se djelovati kako ne bi došlo do potrebe izdvajanja određenih članova izvan obitelji.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</si>
  <si>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</si>
  <si>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</si>
  <si>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</si>
  <si>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</si>
  <si>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</si>
  <si>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</si>
  <si>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</si>
  <si>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</si>
  <si>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</si>
  <si>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</si>
  <si>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</si>
  <si>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</si>
  <si>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</si>
  <si>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</si>
  <si>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</si>
  <si>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</si>
  <si>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</si>
  <si>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</si>
  <si>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</si>
  <si>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</si>
  <si>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</si>
  <si>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</si>
  <si>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</si>
  <si>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</si>
  <si>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</si>
  <si>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</si>
  <si>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</si>
  <si>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</si>
  <si>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</si>
  <si>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</si>
  <si>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</si>
  <si>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</si>
  <si>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</si>
  <si>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</si>
  <si>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</si>
  <si>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</si>
  <si>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</si>
  <si>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</si>
  <si>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</si>
  <si>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</si>
  <si>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</si>
  <si>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</si>
  <si>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</si>
  <si>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</si>
  <si>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</si>
  <si>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</si>
  <si>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</si>
  <si>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</si>
  <si>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ozlijeđenih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</si>
  <si>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</si>
  <si>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</si>
  <si>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</si>
  <si>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</si>
  <si>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</si>
  <si>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</si>
  <si>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</si>
  <si>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</si>
  <si>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</si>
  <si>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</si>
  <si>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</si>
  <si>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</si>
  <si>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</si>
  <si>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</si>
  <si>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</si>
  <si>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</si>
  <si>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</si>
  <si>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</si>
  <si>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</si>
  <si>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</si>
  <si>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</si>
  <si>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</si>
  <si>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</si>
  <si>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</si>
  <si>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</si>
  <si>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</si>
  <si>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</si>
  <si>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</si>
  <si>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</si>
  <si>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</si>
  <si>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</si>
  <si>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</si>
  <si>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</si>
  <si>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</si>
  <si>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</si>
  <si>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</si>
  <si>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</si>
  <si>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</si>
  <si>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</si>
  <si>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</si>
  <si>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</si>
  <si>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</si>
  <si>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</si>
  <si>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</si>
  <si>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</si>
  <si>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</si>
  <si>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</si>
  <si>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</si>
  <si>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</si>
  <si>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</si>
  <si>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</si>
  <si>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</si>
  <si>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</si>
  <si>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</si>
  <si>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</si>
  <si>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</si>
  <si>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</si>
  <si>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</si>
  <si>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</si>
  <si>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</si>
  <si>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</si>
  <si>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</si>
  <si>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</si>
  <si>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</si>
  <si>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</si>
  <si>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</si>
  <si>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</si>
  <si>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</si>
  <si>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</si>
  <si>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</si>
  <si>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</si>
  <si>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</si>
  <si>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</si>
  <si>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</si>
  <si>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</si>
  <si>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</si>
  <si>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</si>
  <si>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</si>
  <si>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</si>
  <si>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</si>
  <si>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</si>
  <si>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</si>
  <si>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</si>
  <si>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</si>
  <si>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</si>
  <si>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</si>
  <si>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</si>
  <si>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</si>
  <si>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</si>
  <si>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</si>
  <si>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 - 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</si>
  <si>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</si>
  <si>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</si>
  <si>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</si>
  <si>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</si>
  <si>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</si>
  <si>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</si>
  <si>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</si>
  <si>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</si>
  <si>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</si>
  <si>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</si>
  <si>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</si>
  <si>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</si>
  <si>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</si>
  <si>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</si>
  <si>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</si>
  <si>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</si>
  <si>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</si>
  <si>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</si>
  <si>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</si>
  <si>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</si>
  <si>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</si>
  <si>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</si>
  <si>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</si>
  <si>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</si>
  <si>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</si>
  <si>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</si>
  <si>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</si>
  <si>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</si>
  <si>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</si>
  <si>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</si>
  <si>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</si>
  <si>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</si>
  <si>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</si>
  <si>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</si>
  <si>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</si>
  <si>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</si>
  <si>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</si>
  <si>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</si>
  <si>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</si>
  <si>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</si>
  <si>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</si>
  <si>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</si>
  <si>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</si>
  <si>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</si>
  <si>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</si>
  <si>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</si>
  <si>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</si>
  <si>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</si>
  <si>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</si>
  <si>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</si>
  <si>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</si>
  <si>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</si>
  <si>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</si>
  <si>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</si>
  <si>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</si>
  <si>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</si>
  <si>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</si>
  <si>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</si>
  <si>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</si>
  <si>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</si>
  <si>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</si>
  <si>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</si>
  <si>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</si>
  <si>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</si>
  <si>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</si>
  <si>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</si>
  <si>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</si>
  <si>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</si>
  <si>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</si>
  <si>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</si>
  <si>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</si>
  <si>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</si>
  <si>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</si>
  <si>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</si>
  <si>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</si>
  <si>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</si>
  <si>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</si>
  <si>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</si>
  <si>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</si>
  <si>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</si>
  <si>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</si>
  <si>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</si>
  <si>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</si>
  <si>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</si>
  <si>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</si>
  <si>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</si>
  <si>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</si>
  <si>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</si>
  <si>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</si>
  <si>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</si>
  <si>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</si>
  <si>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</si>
  <si>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</si>
  <si>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</si>
  <si>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</si>
  <si>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</si>
  <si>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</si>
  <si>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</si>
  <si>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</si>
  <si>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</si>
  <si>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</si>
  <si>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</si>
  <si>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</si>
  <si>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</si>
  <si>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</si>
  <si>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</si>
  <si>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</si>
  <si>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</si>
  <si>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</si>
  <si>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</si>
  <si>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</si>
  <si>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</si>
  <si>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</si>
  <si>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</si>
  <si>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</si>
  <si>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</si>
  <si>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</si>
  <si>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</si>
  <si>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 Ravnopravnost!</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</si>
  <si>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</si>
  <si>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</si>
  <si>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</si>
  <si>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</si>
  <si>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</si>
  <si>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</si>
  <si>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</si>
  <si>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</si>
  <si>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</si>
  <si>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</si>
  <si>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</si>
  <si>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</si>
  <si>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</si>
  <si>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</si>
  <si>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</si>
  <si>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</si>
  <si>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</si>
  <si>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</si>
  <si>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</si>
  <si>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</si>
  <si>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</si>
  <si>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</si>
  <si>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</si>
  <si>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</si>
  <si>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</si>
  <si>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</si>
  <si>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</si>
  <si>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</si>
  <si>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</si>
  <si>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</si>
  <si>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</si>
  <si>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</si>
  <si>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</si>
  <si>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</si>
  <si>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</si>
  <si>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</si>
  <si>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</si>
  <si>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</si>
  <si>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</si>
  <si>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</si>
  <si>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</si>
  <si>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</si>
  <si>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</si>
  <si>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</si>
  <si>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</si>
  <si>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</si>
  <si>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</si>
  <si>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</si>
  <si>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</si>
  <si>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</si>
  <si>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</si>
  <si>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</si>
  <si>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</si>
  <si>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</si>
  <si>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</si>
  <si>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</si>
  <si>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</si>
  <si>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</si>
  <si>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</si>
  <si>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</si>
  <si>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</si>
  <si>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</si>
  <si>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</si>
  <si>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</si>
  <si>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</si>
  <si>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</si>
  <si>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</si>
  <si>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</si>
  <si>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</si>
  <si>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</si>
  <si>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</si>
  <si>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</si>
  <si>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</si>
  <si>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</si>
  <si>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</si>
  <si>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</si>
  <si>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</si>
  <si>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</si>
  <si>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</si>
  <si>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</si>
  <si>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</si>
  <si>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</si>
  <si>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</si>
  <si>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</si>
  <si>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</si>
  <si>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</si>
  <si>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</si>
  <si>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</si>
  <si>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</si>
  <si>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</si>
  <si>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</si>
  <si>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</si>
  <si>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</si>
  <si>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</si>
  <si>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</si>
  <si>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</si>
  <si>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</si>
  <si>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</si>
  <si>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</si>
  <si>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</si>
  <si>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</si>
  <si>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</si>
  <si>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 - faza III</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</si>
  <si>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</si>
  <si>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</si>
  <si>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</si>
  <si>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</si>
  <si>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</si>
  <si>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</si>
  <si>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</si>
  <si>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</si>
  <si>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</si>
  <si>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</si>
  <si>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</si>
  <si>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</si>
  <si>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</si>
  <si>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</si>
  <si>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</si>
  <si>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</si>
  <si>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UP.02.2.2.15.0013</t>
  </si>
  <si>
    <t>AKTIVNI UZ PODRŠKU – širenje socijalnih usluga na području UA Zagreb</t>
  </si>
  <si>
    <t xml:space="preserve">Projekt doprinosi rješavanju problema nedovoljnih kapaciteta i vrsta socijalnih usluga u zajednici koje će omogućiti prevenciju institucionalizacije osoba starije životne dobi kroz promociju deinstitucionalizacije, provedbu usluga pomoći i njege u kući, mobilnog tima i savjetovanja za ukupno 150 osoba starije životne dobi te unaprjeđenjem kapaciteta stručnjaka i neformalnih njegovatelja (100) za kvalitetniji rad sa starijim osobama na području Grada Zagreba i Grada Velike Gorice. </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</si>
  <si>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</si>
  <si>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</si>
  <si>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</si>
  <si>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UP.02.2.2.15.0016</t>
  </si>
  <si>
    <t>neoviSAN</t>
  </si>
  <si>
    <t>Projekt je usmjeren na aktivnosti osnaživanja svih stručnjaka iz zajednice koji rade s OSI, članove njihovih obitelji, samih OSI kroz zapošljavanje i uključivanje u psihosocijalnu podršku i radnu terapiju te aktivnosti jačanja kapaciteta cjelokupne zajednice za pružanje usluge organiziranog stanovanja, a sve u cilju podizanja svijesti o važnosti procesa deinstitucionalizacije te prevencije institucionalizacije. Projekt je u skladu s Općim ciljem Poziva te svim specifičnim ciljevima poziva (SC1, SC2 i SC3).</t>
  </si>
  <si>
    <t>UP.02.2.2.15.0018</t>
  </si>
  <si>
    <t>U vlastitom dnevnom boravku</t>
  </si>
  <si>
    <t>Projektni prijedlog usmjeren je na razvoj usluga koje podržavaju proces deinstitucionalizacije, a kao bi se osigurala dobrobit svim članovima društva i izbjegla marginalizacija članova društva koji su u posebno ranjivom položaju. Kroz projektne aktivnosti unaprjeđuje se usluga psihosocijalne podrške za odrasle osobe s invaliditetom i članove njihove obitelji te se uspostavlja usluga organiziranog stanovanja. Dodatno, podižu se kapaciteti usluge pomoći u kući, a kako bi se starijim sugrađanima omogućio život u zajednici.</t>
  </si>
  <si>
    <t>UP.02.2.2.15.0019</t>
  </si>
  <si>
    <t>Mali dom za sve - unaprjeđenje i širenje usluga izvaninstitucionalne skrbi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</si>
  <si>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</si>
  <si>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</si>
  <si>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</si>
  <si>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</si>
  <si>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</si>
  <si>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UP.02.2.2.15.0022</t>
  </si>
  <si>
    <t>Unapređenje socijalnih usluga u Centru Fokus</t>
  </si>
  <si>
    <t>DDZ projektom „Unapređenje socijalnih usluga u Centru Fokus“ u suradnji s partnerima Gradom Zagrebom i Centrom za pružanje socijalnih usluga u zajednici Novi Jelkovec potiče prijelaz s institucionalnih socijalnih usluga na razvijanje i unaprjeđenje kvalitete usluga u zajednici za osobe s mišićnom distrofijom (savjetovanje i pomaganje, psihosocijalna podrška i mobilni timovi) na području Zagrebačke aglomeracije. Projektom će se obuhvatiti 16 osoba s MD od 25 godina, 34 osobe s MD, 36 osoba s MD iznad 54 te 25 obitelji. U aktivnostima jačanja kapaciteta sudjelovat će 25 stručnjaka iz zajednice.</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</si>
  <si>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</si>
  <si>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</si>
  <si>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</si>
  <si>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</si>
  <si>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</si>
  <si>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</si>
  <si>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</si>
  <si>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</si>
  <si>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</si>
  <si>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</si>
  <si>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</si>
  <si>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</si>
  <si>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</si>
  <si>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</si>
  <si>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</si>
  <si>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</si>
  <si>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</si>
  <si>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</si>
  <si>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</si>
  <si>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</si>
  <si>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</si>
  <si>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</si>
  <si>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</si>
  <si>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</si>
  <si>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</si>
  <si>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</si>
  <si>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</si>
  <si>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</si>
  <si>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</si>
  <si>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</si>
  <si>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</si>
  <si>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</si>
  <si>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</si>
  <si>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UP.02.2.2.15.0041</t>
  </si>
  <si>
    <t>Jačanjem kapac. za širenje izvaninst. soc. usluge PuK priprema i dostava toplih obroka i razvojem volonterskog programa za starije pridonijet će se razvoju mreže izvaninst. usluga i službi podrške u zajednici, uravnoteženom reg. razvoju i ujednačavanju dostupnosti/neprekidnosti pružanja usluga, a podizanjem svijesti ključnih aktera i javnosti u lokalnoj zajednici o važnosti procesa deinstitucionalizacije osigurat će se institucionalna održivost. Ovim aktivnostima direktno se doprinosi poticanju prijelaza s instit. soc. usluga na usluge u zajednici i održivosti procesa deinstitucionalizacije.</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</si>
  <si>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</si>
  <si>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</si>
  <si>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</si>
  <si>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</si>
  <si>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</si>
  <si>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</si>
  <si>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</si>
  <si>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</si>
  <si>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UP.02.2.2.15.0047</t>
  </si>
  <si>
    <t>Legosi u centru - zaokružena priča!</t>
  </si>
  <si>
    <t>Svrha projekta je širenje mreže socijalnih usluga na području Grada Osijeka pokretanjem socijalne usluge organiziranog stanovanja, proširenjem i unaprjeđenjem usluge poludnevnog boravka, osiguravanjem nastavka pružanja psihosocijalne podrške i usluge multidisciplinarnog mobilnog tima djeci i mladima s problemima u ponašanju te njihovim obiteljima, kao i jačanjem kapaciteta stručnjaka koji su uključeni u rad s ciljanom skupinom, čime se doprinosi razvoju specifičnih znanja i vještina svih uključenih, unaprjeđenju kvalitete života ciljanih skupina i povećanju njihove uključenosti u društvo.</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</si>
  <si>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</si>
  <si>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</si>
  <si>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</si>
  <si>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UP.02.2.2.15.0049</t>
  </si>
  <si>
    <t>Razvoj inovativnih socijalnih usluga - Integrativni centar za savjetovanje i podršku</t>
  </si>
  <si>
    <t>Dječji kreativni centar "Dokkica"</t>
  </si>
  <si>
    <t>Razvoj inovativnih socijalnih usluga - Integrativni centar za savjetovanje i podršku  Specifični ciljevi: 1. Pružanje podrške procesu deinstitucionalizacije i podizanje svijesti javnosti Urbane aglomeracije Osijek o pružanju podrške djeci s teškoćama u razvoju i njihovim obiteljima;  2. Unaprjeđenje kvalitete i širenje izvaninstitucijskih socijalnih usluga za djecu s teškoćama u razvoju i članovima njihovih obitelji na području Urbane aglomeracije Osijek Nositelj projekta: Dječji kreativni centar Dokkica, partneri: Grad Osijek i Općina Ernestinovo Trajanje projekta: 24 mjeseca 24 mjeseca</t>
  </si>
  <si>
    <t>UP.02.2.2.15.0050</t>
  </si>
  <si>
    <t>Zajedno za treću dob</t>
  </si>
  <si>
    <t>Projektom ''Zajedno za treću dob'' kroz organizaciju aktivnosti pomoći starijima, 45 starijih osoba od 65 godina s područja Grada omogućit ćemo kvalitetniji život ciljane skupine, kao i njihovo uključivanje u zajednicu. Osim toga, kroz projekt ćemo zaposliti mobilni tim i uključiti volontere koji će raditi s ciljanim skupinama kako bi ojačali postojeće OCD-ove ali i ljudske resurse koji se bave ciljanom skupinom.</t>
  </si>
  <si>
    <t>UP.02.2.2.15.0051</t>
  </si>
  <si>
    <t>Psihosocijalnim aktivnostima i edukacijom u zajednici do prevencije institucionalizacije starijih osoba</t>
  </si>
  <si>
    <t>Društvo za psihološku pomoć</t>
  </si>
  <si>
    <t>Cilj projekta je ponuditi psihosocijalne aktivnosti osobama starije životne dobi u Gradu Zagrebu te povećati kompetencije za rad sa starijim osobama kod gerontodomaćica i volontera, a u svrhu prevencije institucionalizacije starijih. Planirane aktivnosti i ciljevi projekta su u skladu s nacionalnih i europskim strategijama i smjernicama koje se odnose na prelazak sa institucionalne na vaninstitucionalnu skrb osoba starije životne dobi.</t>
  </si>
  <si>
    <t>UP.02.2.2.15.0052</t>
  </si>
  <si>
    <t>Caritas - stambena zajednica za osobe s invaliditetom</t>
  </si>
  <si>
    <t>Caritas Zagrebačke nadbiskupije</t>
  </si>
  <si>
    <t>Osnivanjem Caritasove stambene zajednice omogućuje se bolja kvaliteta života, humaniji uvjeti življenja i povećanje osjećaja sigurnosti osoba s invaliditetom. Istovremeno, smanjuje se broj korisnika institucionalnih usluga, omogućuje pristup usluzi organiziranog stanovanja u Gradu Zagrebu, prevenira se institucionalizacija, pruža psihosocijalna podrška, savjetovanje i pomoć osobama s invaliditetom i njihovim obiteljima. Projektom se jačaju kapaciteti stručnih radnika te podiže razina svijesti opće i stručne javnosti o važnosti procesa deinstitucionalizacije i pravima osoba s invaliditetom.</t>
  </si>
  <si>
    <t>UP.02.2.2.15.0053</t>
  </si>
  <si>
    <t>Geronto zajednica – razvoj paketa socijalnih usluga za samostalan život u zajednici</t>
  </si>
  <si>
    <t>Dom za starije osobe Centar</t>
  </si>
  <si>
    <t>Projekt „Geronto zajednica“ doprinosi rješavanju problema nedostatka širokog paketa socijalnih usluga u zajednici koje će omogućiti prevenciju institucionalizacije osoba starije životne dobi kroz promociju deinstitucionalizacije, provedbu usluga pomoći i njege u kući, mobilnog tima i boravka za ukupno 130 osoba starije životne dobi te unaprjeđenjem kapaciteta stručnjaka (50) i neformalnih njegovatelja (15) za kvalitetniji rad sa starijim osobama na području Grada Zagreba.</t>
  </si>
  <si>
    <t>UP.02.2.2.15.0055</t>
  </si>
  <si>
    <t>Poštuj sebe, poštuj druge - podrška djeci i mladima u zajednici</t>
  </si>
  <si>
    <t>Doprinijeti socijalnoj uključenosti djece i mladih s problemima u ponašanju (s posebnim naglaskom na djecu i mlade u jednoroditeljskim obiteljima) kroz pružanje kvalitetnih izvaninstitucijskih socijalnih usluga savjetovanja i pomaganja djeci, mladima i članovima njihovih obitelji; programe razvoja socijalizacijskih vještina djece i mladih; program podrške roditeljstvu; osnaživanje kapaciteta stručnjaka te informiranje i senzibiliziranje javnosti na području urbane aglomeracije Zagreb.</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</si>
  <si>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</si>
  <si>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</si>
  <si>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</si>
  <si>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</si>
  <si>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</si>
  <si>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</si>
  <si>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</si>
  <si>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</si>
  <si>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</si>
  <si>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</si>
  <si>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</si>
  <si>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</si>
  <si>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</si>
  <si>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</si>
  <si>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</si>
  <si>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</si>
  <si>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</si>
  <si>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</si>
  <si>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</si>
  <si>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</si>
  <si>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</si>
  <si>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</si>
  <si>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</si>
  <si>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UP.02.2.2.15.0078</t>
  </si>
  <si>
    <t>Rana podrška i rehabilitacija djeci s razvojnim rizicima i teškoćama u razvoju-Zajedno rastimo sigurnije</t>
  </si>
  <si>
    <t>Dnevni centar za rehabilitciju Veruda - Pula</t>
  </si>
  <si>
    <t>Projektom "Rana podrška i rehabilitacija djeci s razvojnim rizicima i teškoćama u razvoju-Zajedno rastimo sigurnije" daje se snažna podrška djeci s teškoćama u razvoju i njihovim obiteljima na području UPP, pružanjem usluga savjetovanja i pomaganja, psihosocijalne podrške i rane intervencije u sklopu aktivnosti Dnevnog centra za rehabilitaciju Veruda–Pula. Projektom se educiraju djelatnici i provodi javna kampanja usmjerena na promicanje prava ranjivih skupina, što će rezultirati uključivanjem u život zajednice te optimalnim rastom i razvojem djeteta, u skladu s potrebama i interesima.</t>
  </si>
  <si>
    <t>UP.02.2.2.15.0079</t>
  </si>
  <si>
    <t>Dok je nas, ne rabi da pensaš - Pružanje usluge pomoći u kući na području Puljštine</t>
  </si>
  <si>
    <t>Grad Vodnjan - Dignano</t>
  </si>
  <si>
    <t>Projektom „Dok je nas, ne rabi da pensaš – Pružanje usluge pomoći u kući na području Puljštine“ unaprjeđuje se i širi izvaninstitucijska socijalna usluga pomoći u kući na području Puljštine. Projektom je predviđena provedba programa pomoći u kući, edukacija i jačanje kapaciteta osoba koje rade sa starijim osobama, te provedba javne kampanje o važnosti procesa deinstitucionalizacije. Ciljne skupine projekta su starije osobe s područja Puljštine i osobe koje rade sa starijim osobama, a krajnji korisnici su članovi obitelji starijih osoba uključenih u projekt i ostali građani.</t>
  </si>
  <si>
    <t>UP.02.2.2.15.0080</t>
  </si>
  <si>
    <t>U.P.S.! Unaprjeđenje, podrška, savjetovanje</t>
  </si>
  <si>
    <t>Caritas Splitsko-makarske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</si>
  <si>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</si>
  <si>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UP.02.2.2.15.0083</t>
  </si>
  <si>
    <t>S nama nisi sam - program dnevnog centra za beskućnike i osobe starije životne dobi u riziku beskućništva</t>
  </si>
  <si>
    <t>Projekt je usmjeren na unaprjeđenje usluge dnevnog boravka te njegovu specijalizaciju usmjerenu prema osobama starije životne dobi u riziku beskućništva, kao i bekućnike. Cilj je podići svijest javnosti o ovom problemu i poduzeti konkretne korake koji bi doprinijeli smanjivanju izloženosti siromaštvu i nepovoljnim životnim uvjetima koji utječu na psihofizičko zdravlje. Projekt uključuje izravan rad s pripadnicima ciljne skupine i psihosocijalnu podršku izravno vezanu uz smanjenje broja korisnika usluga smještaja kao institucionalnog oblika skrbi izvan vlastite obitelji.</t>
  </si>
  <si>
    <t>UP.02.2.2.15.0084</t>
  </si>
  <si>
    <t>Rijeka zajedništva - širenje izvaninstitucionalnih usluga na području aglomeracije Rijeka</t>
  </si>
  <si>
    <t>Projektom ‘’Rijeka zajedništva - širenje izvaninstitucionalnih usluga na području aglomeracije Rijeka’’ unaprjeđuju se uvjeti za pružanje izvaninstitucijskih usluga pomoći u kući i psihosocijalne podrške većeg broja korisnika zapošljavanjem stručnog kadra. S ciljem pružanja adekvatne socijalne usluge opremit će se kuhinja Doma CK Rijeka i nabaviti potrebna vozila. Planira se i intenzivna promidžba projektnih aktivnosti, kao i podizanje svijesti javnosti o važnosti procesa deinstitucionalizacije. Projekt se realizira u suradnji s partnerom, Općinom Čavle,a traje 24 mjeseci.</t>
  </si>
  <si>
    <t>UP.02.2.2.15.0086</t>
  </si>
  <si>
    <t>Zajedno za nas</t>
  </si>
  <si>
    <t>UP.02.2.2.15.0087</t>
  </si>
  <si>
    <t>Podrška deinstitucionalizaciji djece s teškoćama u razvoju na području Urbane aglomeracije Splita</t>
  </si>
  <si>
    <t>Rehabilitacijski centar Inkludo - udruga za djecu s teškoćama u razvoju</t>
  </si>
  <si>
    <t>Projektom se stvaraju preduvjeti za prevenciju soc.isključenosti djece s TUR s ciljem stvaranja okruženja koje pruža jednake mogućnosti za svu djecu na području UAS.Edukacijama se jača kapacitet stručnjaka za kvalitetniji rad,a razmjenom iskustva među stručnjacima doprinosi se širenju međusobne podrške. Uključivanjem djece s TUR u aktivnosti u zajednici potiče se prijelaz s instituc.soc.usluga na usluge zajednice.Projektnim se aktivnostima doprinosi poboljšanju kvalitete života djece s teškoćama i njihovih obitelji te se podiže svijesti o važnosti inkluzivne zajednice na području UAS.</t>
  </si>
  <si>
    <t>UP.02.2.2.15.0088</t>
  </si>
  <si>
    <t>Od institucije do zajednice - promocija i razvoj izvaninstitucionalne skrbi na području UA Split</t>
  </si>
  <si>
    <t>Udruga MoSt</t>
  </si>
  <si>
    <t>Projekt „Od institucije do zajednice - promocija i razvoj izvaninstitucionalne skrbi na području UA Split“ usmjeren je prevenciji institucionalizacije djece/mlađih punoljetnih osoba s problemima u ponašanju i promociji razvoja izvaninstitucionalnih socijalnih usluga u lokalnim zajednicama UA Split. Aktivnosti projekta će osigurati promociju procesa deinstitucionalizacije, pružanje socijalnih usluga korisnicima, te unaprjeđenje kvalitete i razvoj novih usluga edukacijom i umrežavanjem stručnjaka i donositelja odluka s područja UA Split.</t>
  </si>
  <si>
    <t>UP.02.2.2.15.0089</t>
  </si>
  <si>
    <t>Socioterapijski klub</t>
  </si>
  <si>
    <t>Udruga za inkluziju „Lastavice“ - Split</t>
  </si>
  <si>
    <t>Ovim projektom će se odgovorit na potrebu za organiziranjem sustava koji će kroz različite terapijske aktivnosti omogućiti optimalnu rehabilitaciju, resocijalizaciju i reintegraciju osoba s psihičkim teškoćama na području UA Split. Cilj projekta je unaprijediti kvalitetu i razviti izvaninstitucijske socijalne usluge kako bi se poboljšalo funkcioniranje bolesnika poslije ili za vrijeme liječenja i ojačale njihove sposobnosti socijalne i radne prilagodbe, te pružiti podršku članovima njihovih obitelji kako bi im unaprijedili kvalitetu života, ali i povećali kapacitete stručnjaka.</t>
  </si>
  <si>
    <t>UP.02.2.2.16.0014</t>
  </si>
  <si>
    <t>Nastavak unaprjeđenja usluga za djecu u sustavu ranog i predškolskog odgoja i obrazovanja</t>
  </si>
  <si>
    <t>Vrtić po mjeri obitelji</t>
  </si>
  <si>
    <t>Grad Sisak</t>
  </si>
  <si>
    <t xml:space="preserve">Projektom "Vrtić po mjeri obitelji" osigurat će se unaprijeđenje usluga dječjih vrtića u gradu Sisku s ciljem omogućavanja bolje ravnoteže poslovnog i obiteljskog života obitelji s uzdržavanim članovima uključenim u programe ranog i predškolskog odgoja i obrazovanja kroz produljeno radno vrijeme vrtića, provedbu dodatnih programa (Montesori program, program likovnosti, sportski program) te poticanje senzorne integracije djece uz podršku senzornih soba opremljenih u tu svrhu. </t>
  </si>
  <si>
    <t>UP.02.2.2.16.0016</t>
  </si>
  <si>
    <t>Nastavak unaprjeđenja usluga za djecu u sustavu ranog i predškolskog odgoja i obrazovanja Dječjeg vrtića Drniš u Gradu Drnišu</t>
  </si>
  <si>
    <t>Dječji vrtić Drniš</t>
  </si>
  <si>
    <t>Cilj projekta je unaprjeđenje usluge DV Drniš kroz produljenje radnog vremena s ciljem omogućavanja bolje ravnoteže poslovnog i obiteljskog života obitelji s uzdržavanim članovima uključenima u programe ranog i predškolskog odgoja i obrazovanja za 250 djece. Projektom se zapošljava 33 djelatnika, provode se edukacije za osnaženje kompetencija stručnjaka u obrazovanju djece i uvode novi posebni programi.</t>
  </si>
  <si>
    <t>UP.02.2.2.16.0018</t>
  </si>
  <si>
    <t>Vrtić za sve</t>
  </si>
  <si>
    <t>Projekt Vrtić za sve okuplja 2 JLS-a i 2 ustanove za predškolski odgoj koje su registrirane u Međimurskoj županiji u kojima će se prema iskazanim potrebama roditelja zadržati do sada provođeni programi te osigurati usluga produljenog rada vrtića prema potrebama roditelja/obitelji za ukupno 58 djece. Projektom se utječe na rješavanje problema nefleksibilne organizacije rada dječjih vrtića i omogućava bolja ravnoteža poslovnog i obiteljskog života za roditelje čija djeca polaze partnerske vrtiće.</t>
  </si>
  <si>
    <t>UP.02.2.2.16.0021</t>
  </si>
  <si>
    <t>Unaprjeđenje usluga za djecu u Dječjem vrtiću Zvončić Ozalj</t>
  </si>
  <si>
    <t>Dječji vrtić Zvončić, Ozalj</t>
  </si>
  <si>
    <t>Projekt „Unaprjeđenje usluga za djecu u Dječjem vrtiću Zvončić Ozalj“ nudi uslugu produljenog radnog vremena Dječjeg vrtića Zvončić Ozalj svakim radnim danom od 16:00 do 20:00h.Djeci korisnicima usluge produljenog radnog vremena vrtića biti će osiguran odgojno obrazovni rad,mogućnost uključenja u kraći program folklora za djecu te usluga logopeda,a sve u cilju usklađenog poslovnog i obiteljskog života obitelji s uzdržavanim članovima (djecom) uključenim u uslugu produljenog radnog vremena vrtića u sklopu programa ranog i predškolskog odgoja i obrazovanja na području grada Ozlja.</t>
  </si>
  <si>
    <t>UP.02.2.2.16.0023</t>
  </si>
  <si>
    <t>Otvorimo južna vrata Lijepe naše, II. faza</t>
  </si>
  <si>
    <t>Projekt „Otvorimo južna vrata Lijepe naše, II faza“ unaprijedit će sustav ranog i predškolskog odgoja i obrazovanja na području Općine Konavle uz kvalitetniji-odgojno obrazovni rad produljenjem radnog vremena Dječjeg vrtića Konavle. Projektom će se zaposliti ukupno 15 stručnjaka, minimalno 20 djece će biti uključeno u uslugu produljenog radnog vremena Dječjeg vrtića Konavle, dok će 30 postojećih i novozaposlenih stručnjaka sudjelovati u osposobljavanju s ciljem jačanja osobnih kapaciteta.</t>
  </si>
  <si>
    <t>UP.02.2.2.16.0024</t>
  </si>
  <si>
    <t>ZvrkAjmo! - Uvođenje produljenog boravka i unaprjeđenje usluga Dječjeg vrtića Zvrk</t>
  </si>
  <si>
    <t>Dječji vrtić Zvrk, Đakovo</t>
  </si>
  <si>
    <t>Brodsko-posavska. Osječko-baranjska</t>
  </si>
  <si>
    <t>Uvođenje produljenog boravka u 2 objekata D.V. Zvrk pridonijet će ostvarivanju bolje ravnoteže poslovnog i obiteljskog života obitelji s djecom uključenom u programe ranog i predškolskog odgoja i obrazovanja u 2 JLS (Đakovo i Vrpolje) na području Osječko-baranjske i Brodsko posavske županije. Edukacijom zaposlenika povećat će se kompetencije odgojitelja i stručnih suradnika što će zajedno s uvođenjem novog inovativnog programa i opremanjem vrtića unaprijediti uslugu ustanove DV Zvrk.</t>
  </si>
  <si>
    <t>UP.02.2.2.16.0025</t>
  </si>
  <si>
    <t>Usklađivanje obiteljskog i privatnog života kroz unaprjeđenje rada Dječjeg vrtića</t>
  </si>
  <si>
    <t>Dječji vrtić Mala kuća, Zagreb</t>
  </si>
  <si>
    <t>Internacionalni dječji vrtić Mala kuća omogućiti će sredstvima EU projekta kroz produljeni oblik rada vrtića usklađivanje privatnih i poslovnih obveza za roditelje čija su djeca korisnici usluge dječjeg vrtića. Kroz projekt se planira verifikacija tri nova programa koja će se provoditi u sklopu produljenog rada. Projektom će se ostvariti nova zapošljavanja, kao i jačanje kapaciteta postojećih stručnjaka.</t>
  </si>
  <si>
    <t>UP.02.2.2.16.0026</t>
  </si>
  <si>
    <t>Dječja igra za cijelu obitelj</t>
  </si>
  <si>
    <t>Dječji vrtić Dječja igra, Zagreb</t>
  </si>
  <si>
    <t>Dječji vrtić Dječja igra će provesti aktivnosti usmjerene na usklađivanje poslovnog i obiteljskog života te će razviti i verificirati programe senzorne integracije, likovnosti, njemački jezik, talijanski jezik i program za darovitu djecu. Osigurat će se priuštivost programa i uključivanje djece slabijeg socio-imovinskog statusa u programe koji se provode u okviru EU projekta. Posebna pozornost posvećuje se edukaciji stručnjaka koji čine stručni tim dječjeg vrtića. U projekt se uključuje 180 djece na razini 20 mjeseci (150 djece po pedagoškoj godini)</t>
  </si>
  <si>
    <t>UP.02.2.2.16.0028</t>
  </si>
  <si>
    <t>Dječji vrtić za cijelu obitelj</t>
  </si>
  <si>
    <t>Provedbom projektnih aktivnosti omogućava se usklađivanje radnog vremena dječjeg vrtića s potrebama zaposlenih roditelja. Kroz unaprjeđenje posebnih programa doprinosi se kvalitetnijem okruženju za razvoj djeteta i osiguravaju se priuštivi programi za svu djecu. Kvaliteta dječjeg okruženja gradi se i kroz ulaganje u ljudske resurse na način da se kroz edukacijske programe omogući kontinuirano profesionalno usavršavanje za odgajatelje i stručni tim.</t>
  </si>
  <si>
    <t>UP.02.2.2.16.0030</t>
  </si>
  <si>
    <t>Dječji vrtić Osmijeh, Samobor</t>
  </si>
  <si>
    <t>Cilj projekta je doprinijeti usklađivanju poslovnog i obiteljskog života obitelji s uzdržavanim članovima uključenima u programe ranog i predškolskog odgoja i obrazovanja. Cilj se postiže produljenjem radnog vremena za četiri sata, razvojem posebnih programa te osposobljavanjem stručnjaka kroz program jačanja kapaciteta.</t>
  </si>
  <si>
    <t>UP.02.2.2.16.0031</t>
  </si>
  <si>
    <t>Dječji vrtić PANDA</t>
  </si>
  <si>
    <t>Dječji vrtić Panda, Zagreb</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</si>
  <si>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</si>
  <si>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UP.02.2.2.16.0032</t>
  </si>
  <si>
    <t>Mačak Paško za djecu i roditelje</t>
  </si>
  <si>
    <t>Dječji vrtić Mačak Paško, Sesvete</t>
  </si>
  <si>
    <t>Cilj projekta je doprinijeti usklađivanju poslovnog i obiteljskog života obitelji s uzdržavanim članovima uključenima u programe ranog i predškolskog odgoja i obrazovanja. Cilj se postiže produljenjem radnog vremena za pet sati, razvojem posebnih programa te osposobljavanjem stručnjaka kroz program jačanja kapaciteta.</t>
  </si>
  <si>
    <t>UP.02.2.2.16.0033</t>
  </si>
  <si>
    <t>Korak naprijed</t>
  </si>
  <si>
    <t>Dječji vrtić Mali istraživač, Zagreb</t>
  </si>
  <si>
    <t>Projekt „Korak naprijed“ bavi se izazovom organizacije rada dječjih vrtića koji odgovaraju potrebama usklađivanja obiteljskog i poslovnog života zaposlenih roditelja. Uvođenjem produljenog rada u Dječji vrtić Mali istraživač odgovorit će se na potrebe zaposlenih roditelja, a kroz jačanje kapaciteta, opremanje te razvoj i primjenu novih posebnih programa stvoriti dodatno poticajno okruženje za rast i razvoj djece, s naglaskom na podizanje kvalitete inkluziju djece posebnim potrebama (TUR/ potencijalno daroviti).</t>
  </si>
  <si>
    <t>UP.02.2.2.16.0035</t>
  </si>
  <si>
    <t>Dopusti mi da naučim igrom</t>
  </si>
  <si>
    <t>Dječji vrtić Cvrkutić, Oroslavje</t>
  </si>
  <si>
    <t>Cilj ovog projekta je uvođenje produljenog rada Dječjeg vrtića Cvrkutić iz Oroslavja u svrhu omogućavanja fleksibilnosti u prihvatu djece, ali i poboljšanja usluge vrtića uvođenjem programa stranog jezika (engleski i njemački). Fleksibilan i novi, inovativan rad vrtića omogućit će zaposlenim roditeljima, posebice onima koji rade u smjenama, uspješnu uskladu privatnih i poslovnih obveza, dok će se djeci pružiti kvalitetan i edukativan sadržaj. Sve to doprinijeti će boljoj kvaliteti života obitelji, ali i razvoju cjelokupnog društva.</t>
  </si>
  <si>
    <t>UP.02.2.2.16.0036</t>
  </si>
  <si>
    <t>Ostvario se san, Vrapčić radi cijeli dan</t>
  </si>
  <si>
    <t>Dječji vrtić Vrapčić, Kašina</t>
  </si>
  <si>
    <t>„Ostvario se san, Vrapčić radi cijeli dan “ je projekt kojim će se osigurati usluga produljenog radnog vremena za 9 odgojnih skupina DV Vrapčić iz Dugog Sela u trajanju od 4 sata dnevno tijekom 20 mjeseci, educirati odgojitelji i stručni suradnici te razviti 4 nova posebna programa u svrhu povećanja kvalitete te usklađivanja poslovnog i obiteljskog života za 206 obitelji polaznika vrtića.</t>
  </si>
  <si>
    <t>UP.02.2.2.16.0038</t>
  </si>
  <si>
    <t>Mali prijatelji za veliku sreću</t>
  </si>
  <si>
    <t>Dječji vrtić Mali prijatelj, Samobor</t>
  </si>
  <si>
    <t>UP.02.2.2.16.0039</t>
  </si>
  <si>
    <t>Ti i ja zajedno! 2</t>
  </si>
  <si>
    <t>Projektom 'TI I JA ZAJEDNO! 2' aktivno se doprinosi unapređenju usluge koju pruža Dječji vrtić 'Naša radost' Pregrada.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t>
  </si>
  <si>
    <t>UP.02.2.2.16.0040</t>
  </si>
  <si>
    <t>Mali Kaj u produljenom trajanju</t>
  </si>
  <si>
    <t>Dječji vrtić Mali Kaj, Krapina</t>
  </si>
  <si>
    <t>Osiguravanje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projekta uz Godišnji plan i program rada. Dodatno u projektu sudjeluju četiri stručnjaka u osposobljavanju za koje će dobiti i potvrdu o završenom programu te uvođenje engleskog jezika kao posebnog programa za što će se dobiti odobrenje Ministarstva znanosti i obrazovanja.</t>
  </si>
  <si>
    <t>UP.02.2.2.16.0041</t>
  </si>
  <si>
    <t>Dječji vrtić Svemirko</t>
  </si>
  <si>
    <t>Dječji vrtić Svemirko, Zagreb</t>
  </si>
  <si>
    <t>Projektom se ispunjavanju ciljevi poziva putem ispunjenja pokazatelja: - produljeno radno vrijeme vrtića za 4 sata tijekom 20 mjeseci; - razvoj posebnog programa engleskog; - osposobljavanje dva stručnjaka/odgojitelja</t>
  </si>
  <si>
    <t>UP.02.2.2.16.0043</t>
  </si>
  <si>
    <t>Sretni mališani</t>
  </si>
  <si>
    <t>Cilj projekta je doprinijeti usklađivanju poslovnog i obiteljskog života obitelji s uzdržavanim članovima s područja Gospića, uključenima u programe ranog i predškolskog odgoja i obrazovanja kroz unaprjeđenje usluga produljenog radnog vremena Dječjeg vrtića Pahuljica s ciljem omogućavanja bolje ravnoteže poslovnog i obiteljskog života obitelji.</t>
  </si>
  <si>
    <t>UP.02.2.2.16.0044</t>
  </si>
  <si>
    <t>Unaprjeđenje usluga za djecu – Pipi Duga Čarapa</t>
  </si>
  <si>
    <t>Dječji vrtić Pipi Duga Čarapa, Zagreb</t>
  </si>
  <si>
    <t>Jedan od ključnih izazova kvalitetnog ranog i predškolskog odgoja i obrazovanja je organizacija rada dječjih vrtića koja prati potrebe zaposlenih roditelja, a to je produljeno radno vrijeme dječjih vrtića. Prijavitelj rješava problem rada vrtića samo u redovnom radnom vremenu te time postiže ciljeve projekta. Dodatno projektom dva djelatnika pohađaju program osposobljavanja te postižu cilj vezan za jačanje kapaciteta stručnjaka, a u sklopu projekta će se razviti i verificirati posebni program Robotike.</t>
  </si>
  <si>
    <t>UP.02.2.2.16.0047</t>
  </si>
  <si>
    <t>Maslačak za sve – faza 2</t>
  </si>
  <si>
    <t>Okosnicu ovog projekta čini prilagodba i unaprjeđenje usluga odgoja i obrazovanja djece rane i predškolske dobi u DV „Maslačak“ sukladno potrebama roditelja i djece polaznika DV „Maslačak“. Projektom će se organizirati produljeni rad dječjeg vrtića u 1 mješovitu grupu za 20 djece te će se unaprijediti 11 postojećih posebnih programa, uvesti 1 novi posebni program te jedan integrirani, dostupni svim polaznicima DV „Maslačak“ neovisno o financijskim mogućnostima.</t>
  </si>
  <si>
    <t>UP.02.2.2.16.0048</t>
  </si>
  <si>
    <t>Srčeko</t>
  </si>
  <si>
    <t>SRČEKO privatni montessori dječji vrtić, Zagreb</t>
  </si>
  <si>
    <t>Osiguravanje usluga koje doprinose ravnoteži poslovnog i obiteljskog života obitelji s uzdržavanim članovima uključenim u programe ranog i predškolskog odgoja i obrazovanja je primarni cilj ovog projekta.</t>
  </si>
  <si>
    <t>UP.02.2.2.16.0049</t>
  </si>
  <si>
    <t>Dječji vrtić Cica maca</t>
  </si>
  <si>
    <t>Dječji vrtić Cica maca, Zagreb</t>
  </si>
  <si>
    <t>UP.02.2.2.16.0050</t>
  </si>
  <si>
    <t>Dječji vrtić Mudre glavice</t>
  </si>
  <si>
    <t>Nastavak osiguravanja usluga koje doprinose ravnoteži poslovnog i obiteljskog života obitelji s uzdržavanim članovima uključenim u programe ranog i predškolskog odgoja i obrazovanja je primarni cilj ovog projekta. Projektom se produljuje redovno radno vrijeme za četiri sata, a Odluka o istome će se dostaviti na početku projektu uz Godišnji plan i program rada. Dodatno u projektu sudjeluju tri stručnjaka u u osposobljavanju za koje će dobiti i potvrdu o završenom programu te uvođenje engleskog jezika kao posebnog programa za što će se dobiti odobrenje Ministarstva znanosti i obrazovanja.</t>
  </si>
  <si>
    <t>UP.02.2.2.16.0051</t>
  </si>
  <si>
    <t>Osmijeh za sve</t>
  </si>
  <si>
    <t>Unaprjeđenjem usluga kroz produljenje radnog vremena vrtića Prijavitelj će, u suradnji s Partnerom, odgovoriti na probleme i potrebe zaposlenih roditelja sa šireg područja grada Šibenika i time omogućiti bolju ravnotežu poslovnog i obiteljskog života obitelji s uzdržavanim članovima.</t>
  </si>
  <si>
    <t>UP.02.2.2.16.0053</t>
  </si>
  <si>
    <t>3,2,1...KRENI!</t>
  </si>
  <si>
    <t>Projektom se uvodi usluga produljenog boravka u Dječjem vrtiću i jaslicama Uzdanica u Zlataru kako bi se omogućilo zaposlenim roditeljima, prije svega onima koji rade u smjenama, uspješno usklađivanje privatnih i poslovnih obveza, dok će se djeci pružiti kvalitetan i edukativan sadržaj te sigurna okolina. Projekt će doprinijeti boljoj kvaliteti života i obitelji, ali i razvoju cjelokupnog društva. Usavršavanje djelatnika, razvoj posebnih programa i opremanje prostora dio su projekta kojim se žele stvoriti uvjeti za miran i skladan rast i razvoj djeteta u gradu Zlataru.</t>
  </si>
  <si>
    <t>UP.02.2.2.16.0055</t>
  </si>
  <si>
    <t>Dječji vrtić Proljeće, Sveti Ivan Zelina</t>
  </si>
  <si>
    <t>Cilj projekta je doprinijeti usklađivanju poslovnog i obiteljskog života obitelji s uzdržavanim članovima uključenim u programe ranog i predškolskog odgoja i obrazovanja. SC projekta je unaprjeđenje usluge kroz produljenje radnog vremena DV Proljeće za 4h.</t>
  </si>
  <si>
    <t>UP.02.2.2.16.0060</t>
  </si>
  <si>
    <t>Usklađenje poslovnog i obiteljskog života</t>
  </si>
  <si>
    <t>Dječji vrtić Luna, Rijeka</t>
  </si>
  <si>
    <t>UP.02.2.2.16.0061</t>
  </si>
  <si>
    <t>Vrijeme je za igru</t>
  </si>
  <si>
    <t>Projekt "Vrijeme je za igru" provodi Općina Satnica Đakovačka u partnerstvu s Dječjim vrtićem Petar Pan, a kroz njega se osigurava produljeni boravak, posebni programi i potrebna didaktičku opremu za 30 djece rane i predškolske dobi. Projektom se tako pridonosi stvaranju uvjeta za uravnoteženiji poslovni i obiteljski život mladim obiteljima na području općine Satnica Đakovačka, stvarajući preduvjete za njihov ostanak u općini.</t>
  </si>
  <si>
    <t>UP.02.2.2.16.0062</t>
  </si>
  <si>
    <t>Unaprjeđenje usluga u dječjem vrtiću općine Primošten II</t>
  </si>
  <si>
    <t>Projektom "Unaprjeđenje usluga u dječjem vrtiću općine Primošten II" omogućit će se uvođenje produljenog rada u DV Općine Primošten,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</si>
  <si>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UP.02.2.2.16.0063</t>
  </si>
  <si>
    <t>Živnimo sa Žižulom</t>
  </si>
  <si>
    <t>Dječji vrtić Žižula, Šibenik</t>
  </si>
  <si>
    <t>Cilj projekta „Živnimo sa Žižulom“ je doprinijeti usklađivanju poslovnog i obiteljskog života obitelji s uzdržavanim članovima s područja grada Šibenika, Skradina te općine Tribunj, uključenima u programe ranog i predškolskog odgoja i obrazovanja kroz unaprjeđenje usluga produljenog radnog vremena Dječjeg vrtića Žižula. Također, projektom će se omogućiti dodatno stručno usavršavanje stručnjaka koji rade u dječjem vrtiću, što će povećati kvalitetu provedbe programa.</t>
  </si>
  <si>
    <t>UP.02.2.2.16.0064</t>
  </si>
  <si>
    <t>Dječji pogled na svijet</t>
  </si>
  <si>
    <t>Dječji vrtić Smilje, Šibenik</t>
  </si>
  <si>
    <t>Projektom "Dječji pogled na svijet" u trajanju od 20 mjeseci doprinijeti će se jačanju kapaciteta jedne ustanove dječjeg vrtića na području grada Šibenika uvođenjem produljenog boravka, dodatnih programa za djecu predškolske dobi, edukacije stručnik suradnika/ica i odgojitelja/ica.</t>
  </si>
  <si>
    <t>UP.02.2.2.16.0066</t>
  </si>
  <si>
    <t>Nastavak unaprjeđenja usluga za djecu u sustavu ranog i predškolskog odgoja i obrazovanja Dječjeg vrtića Antonija u Gradu Splitu</t>
  </si>
  <si>
    <t>Dječji vrtić Antonija, Stobreč</t>
  </si>
  <si>
    <t>Cilj projekta je unaprjeđenje usluge DV Antonija u Splitu kroz produljenje radnog vremena s ciljem omogućavanja bolje ravnoteže poslovnog i obiteljskog života obitelji s uzdržavanim članovima uključenima u programe ranog i predškolskog odgoja i obrazovanja za 46 djece. Projektom se zapošljava 7 djelatnika, provode se edukacije za osnaženje kompetencija stručnjaka u obrazovanju djece i uvodi novi posebni program.</t>
  </si>
  <si>
    <t>UP.02.2.2.16.0073</t>
  </si>
  <si>
    <t>Veseli kutak za kreativni trenutak</t>
  </si>
  <si>
    <t>Dječji vrtić Veseli kutak, Stobreč</t>
  </si>
  <si>
    <t>Projektom „Veseli kutak za kreativni trenutak“ uvodi se produljeno radno vrijeme u dječji vrtić "Veseli kutak“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vrtiću.</t>
  </si>
  <si>
    <t>UP.02.2.2.16.0074</t>
  </si>
  <si>
    <t>Tribunj - prijatelj djece</t>
  </si>
  <si>
    <t>Projekt „Tribunj - prijatelj djece“ provodi Općina Tribunj i Dječji vrtić "Maslina" na području Šibensko-kninske županije. Kroz isti će se nastojati osigurati poslijepodnevni boravak, posebni programi i potrebna didaktičku opremu za minimalno 30 djece rane i predškolske dobi. Projektom se tako pridonosi stvaranju uvjeta za uravnoteženiji poslovni i obiteljski život mladim obiteljima na području općine Tribunj.</t>
  </si>
  <si>
    <t>UP.02.2.2.16.0077</t>
  </si>
  <si>
    <t>Druga smjena - ispunjenije djetinjstvo 2</t>
  </si>
  <si>
    <t>Projektom "Druga smjena - ispunjenije djetinjstvo 2" omogućit će se kontinuitet produženog radnog vremena vrtića "Leptirići" u Bibinjama, čime će se omogučiti usklađivanje poslovnog i obiteljskog života kroz prilagođavanje radnog vremena dječejeg vrtića radnom vremenu roditelja.</t>
  </si>
  <si>
    <t>UP.02.2.2.16.0078</t>
  </si>
  <si>
    <t>Nek val okupa žal</t>
  </si>
  <si>
    <t>Dječji vrtić Spužvica, Tisno</t>
  </si>
  <si>
    <t>Projektom „Nek Val okupa žal“ će se omogućiti unaprjeđenje usluga kroz produljenje radnog vremena od 4 sata DV Spužvica s ciljem omogućavanja bolje ravnoteže poslovnog i obiteljskog života obitelji. Kroz projekt će se uključiti 100 djece na području općine Tisno i u 3 objekta. Svi novouvedeni programi i usluge biti ce za krajnje korisnike ovog projekta besplatni, s ciljem razvijanja sustava koji je dostupan, inkluzivan i prilagodljiv potrebama djece i roditelja što će doprinijeti usklađivanju radne i obiteljske uloge te će učincima doprinositi kvaliteti života u općini Tisno.</t>
  </si>
  <si>
    <t>UP.02.2.2.16.0081</t>
  </si>
  <si>
    <t>Unaprjeđenje usluga za djecu u sustavu ranog i predškolskog odgoja i obrazovanja u Kninu</t>
  </si>
  <si>
    <t>Dječji vrtić Cvrčak, Knin</t>
  </si>
  <si>
    <t>Projekt će tijekom 20 mjeseci trajanja doprinijeti usklađivanju poslovnog i obiteljskog života obitelji s uzdržavanim članovima uključenima u programe ranog i predškolskog odgoja i obrazovanja produljenjem radnog vremena vrtića za 3 sata. Kroz projekt će se unaprijediti usluge vrtića edukacijom djelatnika vrtića te zapošljavanjem stručnih suradnika i radnika deficitarnih profila. Ujedno će se razviti posebni programi odgojno- obrazovnog rada kojim će se uključiti djeca marginaliziranih i teže uključivih skupina u odgojno-obrazovni rad.</t>
  </si>
  <si>
    <t>UP.02.2.2.16.0082</t>
  </si>
  <si>
    <t>Popodne u Pinocchiu</t>
  </si>
  <si>
    <t>Talijanski dječji vrtić Pinocchio-Scuola italiana dell`infanzia Pinocchio, Zadar</t>
  </si>
  <si>
    <t>Projektom "Popodne u Pinocchiu" u trajanju od 20 mjeseci doprinijeti će se unapređenju usluga vrtića Pinocchio sa sjedištem u Zadru kroz produljenje radnog vremena a s ciljem poboljšanja pristupa visokokvalitetnim socijalnim uslugama za krajnje korisnike i bolje ravnoteže poslovnog i obiteljskog života obitelji. Također, ojačati će se kapaciteti ove ustanove edukacijom i zapošljavanjem novih djelatnika, uvođenjem novih, kvalitetnih i edukativnih programa u vrtiću i olakšati pristup sadržajima obiteljima u nepovoljnom socijalnom položaju.</t>
  </si>
  <si>
    <t>UP.02.2.2.16.0083</t>
  </si>
  <si>
    <t>Sretno dijete</t>
  </si>
  <si>
    <t>Dječji vrtić Kremenko, Split</t>
  </si>
  <si>
    <t>Uvođenje produljenog rada u dječji vrtić "Kremenko“ pridonijet će ostvarivanju veće ravnoteže poslovnog i obiteljskog života obitelji s djecom uključenom u programe ranog i predškolskog odgoja i obrazovanja na području Grada Splita. Edukacijom zaposlenika i uvođenjem novih programa unaprijedit će se usluga, a opremanjem prostora osigurati zdraviji i raznovrsniji dani za svakodnevni boravak djece u dječjem vrtiću.</t>
  </si>
  <si>
    <t>UP.02.2.2.16.0084</t>
  </si>
  <si>
    <t>Mali mornari - za sretnu obitelj</t>
  </si>
  <si>
    <t>Dječji vrtić Mali mornari, Podstrana</t>
  </si>
  <si>
    <t>Cilj projekta je osigurati uslugu produljenog radnog vremena vrtića 20 mjeseci za 10 djece, čime će DV MALI MORNARI doprinijeti usklađivanju poslovnih i obiteljskih obveza, omogućiti prilagođenost radnog vremena vrtića s radnim vremenom roditelja te veću zapošljivost istih. Zaposlenjem 3 nova djelatnika te edukacijom 8 stručnjaka, ojačat će se kapaciteti djelatnika i stručnih suradnika te će se razviti posebni sportski program s elementima eko odgoja za održivi razvoj i zdrave prehrane, što će doprinijeti poboljšanju pristupa visokokvalitetnim socijalnim uslugama na području Općine Podstrana.</t>
  </si>
  <si>
    <t>UP.02.2.2.16.0085</t>
  </si>
  <si>
    <t>Svjetlucavim svijetom u preokret 2</t>
  </si>
  <si>
    <t>Cilj projekta je doprinijeti usklađivanju poslovnog i obiteljskog života obitelji djece s teškoćama u razvoju unaprjeđenjem usluge provedbe ranog i predškolskog programa senzorne integracije u produljenom radnom vremenu DV TITTI. Projekt rješava problem nedostatka usluge za djecu s teškoćama u razvoju u produljenom radnom vremenu te problem neravnoteže poslovnog i obiteljskog života obitelji s uzdržavanim članovima. Ciljne skupine su članovi obitelji djece s teškoćama u razvoju, djeca s teškoćama u razvoju i stručnjaci koji rade s djecom s teškoćama u razvoju te indirektno i lokalna zajednica</t>
  </si>
  <si>
    <t>UP.02.2.2.16.0086</t>
  </si>
  <si>
    <t>Dječji vrtić Trogir-partner obitelji 2</t>
  </si>
  <si>
    <t xml:space="preserve">Projekt osigurava produljeni boravak za 90 djece s područja grada Trogira, čime se rasterećuje obitelj s uzdržavanim članovima uključenim u programe ranog i predškolskog odgoja i obrazovanja. Uz osoguravanje zdrave prehrane, djeci se u produljenom boravku pružaju besplatni program ranog učenja stranog jezika, informatički i ekološki te sportski program u koji će se uključiti i djeca s teškoćama u razvoju. </t>
  </si>
  <si>
    <t>UP.02.2.2.16.0088</t>
  </si>
  <si>
    <t>Dječje carstvo bez granica</t>
  </si>
  <si>
    <t>Dječji vrtić Sunce moje malo, Kaštel Sućurac</t>
  </si>
  <si>
    <t>Cilj projekta „Dječje carstvo bez granica“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življenja na područja grada Kaštela.</t>
  </si>
  <si>
    <t>UP.02.2.2.16.0090</t>
  </si>
  <si>
    <t>Vrtić za suvremenu obitelj</t>
  </si>
  <si>
    <t>Dječji vrtić Pinokio, Marčana</t>
  </si>
  <si>
    <t>Cilj projekta je doprinijeti usklađivanju poslovnog i obiteljskog života obitelji s uzdržavanim članovima uključenima u programe ranog i predškolskog odgoja i obrazovanja kroz uvođenje produljenog rada vrtića DV PINOKIO. Projekt rješava problem nedostatka produljenog rada vrtića kako bi se radno vrijeme uskladilo s radnim vremenom roditelja te problem neravnoteže poslovnog i obiteljskog života obitelji djece. Ciljne skupine su članovi obitelji i skrbnici djece, djeca i stručnjaci koji rade s djecom te indirektno i lokalna zajednica.</t>
  </si>
  <si>
    <t>UP.02.2.2.16.0091</t>
  </si>
  <si>
    <t>DV Radost - vrtić za suvremenu obitelj</t>
  </si>
  <si>
    <t>Projektom „DV Radost - vrtić za suvremenu obitelj“ uvodi se deset novih programa produljenog boravka i unaprjeđuju usluge vrtićke ustanove DV Radost, što će doprinijeti usklađivanju poslovnih i obiteljskih obveza te većoj zapošljivosti roditelja na području grada Splita. Minimalno 40 djece bit će obuhvaćeno programima produljenog boravka, za čiju će se realizaciju zaposliti novo stručno i pomoćno osoblje, a kroz edukacije i tematski okrugli stol ojačati stručni kapaciteti ustanove.</t>
  </si>
  <si>
    <t>UP.02.2.2.16.0093</t>
  </si>
  <si>
    <t>RAST - Različiti i sretni</t>
  </si>
  <si>
    <t>Dječji vrtić Čavlić, Čavle</t>
  </si>
  <si>
    <t>Općina Čavle i DV Čavlić ponudit će roditeljima unaprijeđene usluge za djecu vrtićke dobi kroz projekt RAST - RAZLIČITI I SRETNI u trajanju 20 mjeseci. Projekt je namijenjen djeci čiji roditelji imaju potrebu za produženim radnim vremenom vrtića te djeci s posebnim potrebama. Projektom će se osigurati produljeni rad vrtića od 16:30 do 20 sati. U produljenom radnom vremenu provodit će se unaprijeđeni posebni programi kao i posebni program senzorne integracije. Zaposlit će se dodatni odgojitelji i stručni suradnici, te didaktički opremiti vrtić.</t>
  </si>
  <si>
    <t>UP.02.2.2.16.0094</t>
  </si>
  <si>
    <t>DV Marjan - vrtić za suvremenu obitelj</t>
  </si>
  <si>
    <t>Dječji vrtić Marjan, Split</t>
  </si>
  <si>
    <t>Projekt "DV Marjan - vrtić za suvremenu obitelj" kroz unaprjeđenje usluga predškolskog odgoja i uvjeta rada u DV Marjan, uvođenjem programa produljenog boravka i razvojem novih posebnih programa doprinosi usklađivanju poslovnih i obiteljskih obveza te većoj zapošljivosti roditelja na području grada Splita. Oko 35 djece bit će obuhvaćeno posebnim i produženim programima, za čiju realizaciju će biti zaposleno stručno osoblje i ojačani stručni kapaciteti dječjeg vrtića.</t>
  </si>
  <si>
    <t>UP.02.2.2.16.0095</t>
  </si>
  <si>
    <t>DV Cvit Mediterana - vrtić za suvremenu obitelj</t>
  </si>
  <si>
    <t>Dječji vrtić Cvit Mediterana, Split</t>
  </si>
  <si>
    <t>Projekt „DV Cvit Mediterana - vrtić za suvremenu obitelj“ kroz unaprjeđenje usluga predškolskog odgoja i uvjeta rada u DV Cvit Mediterana, uvođenjem novih produljenih programa, te uvođenjem usluge rada s djecom s teškoćama u razvoju u sklopu produljenog programa, izravno doprinosi usklađivanju poslovnih i obiteljskih obveza roditelja na području grada Splita te njihovoj većoj zapošljivosti. Ukupno 110 djece bit će obuhvaćeno produljenim programima, za čiju realizaciju će biti zaposleno osoblje, ojačani stručni kapaciteti i nabavljena osnovna, didaktička i IKT oprema.</t>
  </si>
  <si>
    <t>UP.02.2.2.16.0096</t>
  </si>
  <si>
    <t>Nastavak unaprjeđenja usluga za djecu u sustavu ranog i predškolskog odgoja i obrazovanja Dječjeg vrtića Mala Sirena na području Grada Solina i Općine Klis</t>
  </si>
  <si>
    <t>Cilj projekta je unaprjeđenje usluge DV Mala sirena u Solinu i Klisu kroz produljenje radnog vremena s ciljem omogućavanja bolje ravnoteže poslovnog i obiteljskog života obitelji s uzdržavanim članovima uključenima u programe ranog i predškolskog odgoja i obrazovanja za 100 djece. Projektom se zapošljava 23 djelatnika te provode se edukacije za osnaženje kompetencija stručnjaka u obrazovanju djece.</t>
  </si>
  <si>
    <t>UP.02.2.2.16.0097</t>
  </si>
  <si>
    <t>Nastavak unaprjeđenja usluga za djecu u sustavu ranog i predškolskog odgoja i obrazovanja Montessori dječjeg vrtića Mali cvijetak u Gradu Splitu</t>
  </si>
  <si>
    <t>Cilj projekta je unaprjeđenje usluge Montessori DV Mali cvijetak u Splitu kroz produljenje radnog vremena s ciljem omogućavanja bolje ravnoteže poslovnog i obiteljskog života obitelji s uzdržavanim članovima uključenima u programe ranog i predškolskog odgoja i obrazovanja za 100 djece. Projektom se zapošljava 13 djelatnika, provode se edukacije za osnaženje kompetencija stručnjaka u obrazovanju djece i uvodi novi posebni program.</t>
  </si>
  <si>
    <t>UP.02.2.2.16.0098</t>
  </si>
  <si>
    <t>ZVONCE za obitelj je najbolji prijatelj - faza 2</t>
  </si>
  <si>
    <t>Projektom "ZVONCE za obitelj je najbolji prijatelja - faza 2" doprinosi se usklađivanju poslovnog i obiteljskog života obitelji s uzdržavanim članovima koji su korisnici vrtića, unapređenjem usluga Dječjeg vrtića "Biokovsko zvonce" kroz produljenje radnog vremena vrtća. Projektom je obuhvaćeno 115 i njihovih obitelji, 14 odgojitelja i stručnih suradnika, 15 odgojitelja i stručnih suradnika koji sudjeluju u osposobljavanju, 11 stručnjaka osposobljenih u području socijalnih usluga.</t>
  </si>
  <si>
    <t>UP.02.2.2.16.0099</t>
  </si>
  <si>
    <t>Pulski vrtići za sretnije odrastanje</t>
  </si>
  <si>
    <t>Grad Pula u partnerstvu sa Dječjim vrtićem Mali svijet, Dječjim vrtićem Pula i Dječjim vrtićem-SC Rin-Tin-Tin provedbom ovog projekta uvodi nove programe ranog i predškolskog odgoja i obrazovanja u produljenom radnom vremenu vrtića, kako bi se djeci osigurale jednake mogućnosti neovisno o socioekonomskom statusu njegove obitelji, te ravnomjernija dostupnost i veća obuhvaćenost djece. Rezultati projekta doprinose usklađivanju poslovnog i obiteljskog života na način da se radno vrijeme dječjih vrtića prilagođava radnom vremenu roditelja.</t>
  </si>
  <si>
    <t>UP.02.2.2.16.0101</t>
  </si>
  <si>
    <t>Igramo se – produženi boravak kastafskog vrtića</t>
  </si>
  <si>
    <t>Projektom „Igramo se – produženi boravak kastafskog vrtića“, čiji je nositelj Grad Kastav zajedno s partnerom Dječjim vrtićem Vladimir Nazor ponudit će se unaprjeđene usluge za djecu vrtićke dobi. Projektom se želi uskladiti poslovni i obiteljski život kroz predviđene aktivnosti – produljeni rad dječjeg vrtića svaki radi dan, nova zapošljavanja i unaprjeđenje pružene usluge.</t>
  </si>
  <si>
    <t>UP.02.2.2.16.0104</t>
  </si>
  <si>
    <t>Pčelicino novo ruho-Faza II.</t>
  </si>
  <si>
    <t>Svrha projekta je nastavak doprinosa usklađivanju poslovnog i obiteljskog života obitelji s uzdržavanim članovima uključenim u programe ranog i predškolskog odgoja i obrazovanja kroz unaprjeđenje usluga i produljenja radnog vremena vrtića,s ciljem omogućavanja bolje ravnoteže poslovnog i obiteljskog života te naravno te postizanja više kvalitete predškolskog odgoja i obrazovanja. Nastavili bi s postizanjem uvjeta zaposlivosti oba roditelja koje bi se olakšalo zasnivanje i širenje obitelji te se doprinosi cilju demografske obnove.</t>
  </si>
  <si>
    <t>UP.02.2.2.16.0105</t>
  </si>
  <si>
    <t>KidNet 2 - Nastavak unaprjeđenja usluga Dječjeg vrtića Čarobni pianino</t>
  </si>
  <si>
    <t>Uvođenje produljenog boravka u 7 objekata D.V. Čarobni pianino pridonijet će ostvarivanju bolje ravnoteže poslovnog i obiteljskog života obitelji s djecom uključenom u programe ranog i predškolskog odgoja i obrazovanja u 3 JLS na području Splitsko-dalmatinske županije. Edukacijom zaposlenika povećat će se kompetencije odgojitelja i stručnih suradnika što će zajedno s uvođenjem novog inovativnog programa i opremanjem vrtića unaprijediti uslugu ustanove DV Čarobni pianino.</t>
  </si>
  <si>
    <t>UP.02.2.2.16.0106</t>
  </si>
  <si>
    <t>Nastavak unaprjeđenja usluga za djecu u sustavu ranog i predškolskog odgoja i obrazovanja Dječjeg vrtića Smokvica u Gradu Splitu</t>
  </si>
  <si>
    <t>Dječji vrtić Smokvica, Split</t>
  </si>
  <si>
    <t>Cilj projekta je unaprjeđenje usluge DV Smokvica u Splitu kroz produljenje radnog vremena s ciljem omogućavanja bolje ravnoteže poslovnog i obiteljskog života obitelji s uzdržavanim članovima uključenima u programe ranog i predškolskog odgoja i obrazovanja za 62 djece. Projektom se zapošljava 8 djelatnika, provode se edukacije za osnaženje kompetencija stručnjaka u obrazovanju djece i uvodi novi posebni program.</t>
  </si>
  <si>
    <t>UP.02.2.2.16.0109</t>
  </si>
  <si>
    <t>Nastavak unaprjeđenja usluga za djecu u sustavu ranog i predškolskog odgoja i obrazovanja Dječjeg vrtića Dobri na području Grada Splita, Grada Zagreba i Grada Vrbovca</t>
  </si>
  <si>
    <t>Dječji vrtić Dobri, Split</t>
  </si>
  <si>
    <t>Splitsko-dalmatinska, Grad Zagreb</t>
  </si>
  <si>
    <t>Cilj projekta je unaprjeđenje usluge DV Dobri u Splitu i Zagrebu kroz produljenje radnog vremena s ciljem omogućavanja bolje ravnoteže poslovnog i obiteljskog života obitelji s uzdržavanim članovima uključenima u programe ranog i predškolskog odgoja i obrazovanja za 125 djece. Projektom se zapošljava 14 djelatnika, provode se edukacije za osnaženje kompetencija stručnjaka u obrazovanju djece i uvode novi posebni programi.</t>
  </si>
  <si>
    <t>UP.02.2.2.16.0111</t>
  </si>
  <si>
    <t>RIBICA-Faza II.</t>
  </si>
  <si>
    <t>Svrha projekta je doprinos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te postizanju što veće kvalitete predškolskog odgoja i obrazovanja, a postizanjem uvjeta zaposlivosti oba roditelja, olakšava se širenje obitelji te se doprinosi cilju demografske obnove Republike Hrvatske.</t>
  </si>
  <si>
    <t>UP.02.2.2.16.0115</t>
  </si>
  <si>
    <t>Maslačkova nova latica – produljeni boravak</t>
  </si>
  <si>
    <t>Dječji vrtić Maslačak, Pula</t>
  </si>
  <si>
    <t>Projekt „MASLAČKOVA NOVA LATICA“ – produljeni boravak, ima za cilj proširenje i unaprjeđenje kvalitete usluga prilagođavanjem radnog vremena DV Maslačak u Puli radnom vremenu roditelja te razvoju posebnih programa. Projektom se podupire ravnoteža obiteljskog i poslovnog života 40 djece/obitelji kroz 20 mjeseci. Vrtić će unaprjeđivanjem kvalitete djeci omogućiti dodatne sadržaje i kvalitetniju stručnu skrb zapošljavanjem (1) i edukacijom odgojitelja/ica (5), provođenjem programa engleskog jezika, plesa, talijanskog jezika ili glazbenog odgoja te programa održivog razvoja u produljenom boravku.</t>
  </si>
  <si>
    <t>UP.02.2.2.16.0116</t>
  </si>
  <si>
    <t>Igrajmo se!</t>
  </si>
  <si>
    <t>Projektom IGRAJMO SE! postići će se bolja ravnoteža poslovnog i obiteljskog života obitelji s uzdržavanim članovima koji su uključeni u programe ranog i predšk. odgoja i obraz. na području Međimurske županije, u Općinama Nedelišće i Strahoninec. Ciljna skupina su: DV Zvončić, Nedelišće, DV Zvjezdica, Nedelišće i DV Suncokret, Strahoninec. Projektom će se unaprijediti rad dječjih vrtića kroz produljeno radno vrijeme, a ujedno će se usavršiti i ojačati kapaciteti odgojitelja i stručnih suradnika za kvalitetniji rad s djecom i njihovim roditeljima.</t>
  </si>
  <si>
    <t>UP.02.2.2.16.0118</t>
  </si>
  <si>
    <t>Sretno dijete!</t>
  </si>
  <si>
    <t>Općina Šenkovec</t>
  </si>
  <si>
    <t xml:space="preserve">U tri ustanove za predškolski odgoj registrirane na području Međimurske županije: Dječjem vrtiću Belica, Sveti Nikola i Vrapčić utvrđena je realna potreba za produljenim radom. Projektom SRETNO DIJETE! financirat će se rad stručnog osoblja u produljenom boravku, uvođenju novih programa i edukacije odgojitelja/ica. Projektom će se doprinjeti rješavanju problema nefleksibiline organizacije rada vrtića, usklađivanju poslovnih i obiteljskih obveza roditelja i povećanju obuhvaćenosti djece iz MŽ programima predškolskog uzrasta. </t>
  </si>
  <si>
    <t>UP.02.2.2.16.0125</t>
  </si>
  <si>
    <t>Maslačak-prijatelj djece 2</t>
  </si>
  <si>
    <t>Projekt ''Maslačak-prijatelj djece 2'' je projekt Dječjeg vrtića Maslačak u partnerstvu s Gradom Belišćem koji bi se provodio u glavnom i 3 područna vrtića (Belišće, Gat, Petrijevci, Bizovac) u periodu od 20 mjeseci. Kroz isti se nastoji osigurati poslijepodnevni boravak, posebni programi i potrebna didaktička oprema za minimalno 66 djece rane i predškolske dobi. Projektom se tako pridonosi stvaranju uvjeta za uravnoteženiji poslovni i obiteljski život mladim obiteljima na području Valpovštine.</t>
  </si>
  <si>
    <t>UP.02.2.2.16.0127</t>
  </si>
  <si>
    <t>Obitelj+ - unaprjeđenje usluga za djecu u sustavu ranog i predškolskog odgoja i obrazovanja u Slavonskom Brodu</t>
  </si>
  <si>
    <t>Projektom "Obitelj+ vrijednosti 3.152,213,12 kn projektni partneri Dječji vrtić Ivana Brlić Mažuranić, Dječji vrtić Potjeh i Grad Slavonski Brod doprinose unaprijeđenju kvalitete i dostupnosti usulga za djecu u sustavu ranog i predškolskog odgoja i obrazovanja na području Brodsko-posavske županije na način da doprinose usklađivanju poslovnog i obiteljskog života poboljšanjem i proširenjem usluga i produljenjem radnog vremena dječjih vrića."</t>
  </si>
  <si>
    <t>UP.02.2.2.16.0128</t>
  </si>
  <si>
    <t>Sretno djetinjstvo u Maslačku</t>
  </si>
  <si>
    <t>Cilj:produljenim radnim vremenom DV prilagođenom radnom vremenu roditelja te unaprjeđenjem usluga doprinijeti usklađivanju poslovnog i obiteljskog života obitelji s uzdržavanim članovima uključenim u programe predškolskog odgoja i obrazovanja.</t>
  </si>
  <si>
    <t>UP.02.2.2.16.0129</t>
  </si>
  <si>
    <t>Unaprjeđenje usluge Dječjeg vrtića Kockica Lipik</t>
  </si>
  <si>
    <t>Dječji vrtić Kockica, Lipik</t>
  </si>
  <si>
    <t>Tijekom projekta djelatnici vrtića bi se kroz nova iskustva i sadržaje dodatno educirali te bi stečeno znanje mogli ugraditi u nove odgojno -obrazovne vrijednosti. Zaposlili bi se novi djelatnici s područja grada Lipika i šire okolice koji odgovaraju stručnom profilu potrebe posla. Uspjeh i vrijednost projekta bila bi višestruko korisna lokalnoj zajednici i njezinim stanovnicima, a naši najmlađi građani uz činjenicu da su sigurni i zbrinuti u prostoru vrtića imali bi najveću dobit jer ovaj projekt potiče vještine, znanja i stavove koji će im omogućiti lakši prijelaz iz vrtića u školu.</t>
  </si>
  <si>
    <t>UP.02.2.2.16.0130</t>
  </si>
  <si>
    <t>Dječja mašta može svašta</t>
  </si>
  <si>
    <t>Dječji vrtić Snjeguljica, Osijek</t>
  </si>
  <si>
    <t>Projekt "Dječja mašta može svašta" provodi Dječji vrtić Snjeguljica i Općina Magadenovac na području općine Magadenovac i grada Osijeka. Kroz isti će se nastojati osigurati poslijepodnevni boravak, posebni programi i potrebna didaktičku opremu za minimalno 40 djece rane i predškolske dobi. Projektom se tako pridonosi stvaranju uvjeta za uravnoteženiji poslovni i obiteljski život mladim obiteljima na području općine Magadenovac i grada Osijeka, stvarajući pritom preduvjete za njihov ostanak na tom području.</t>
  </si>
  <si>
    <t>UP.02.2.2.16.0133</t>
  </si>
  <si>
    <t>Nova latica Tratinčice</t>
  </si>
  <si>
    <t>Dječji vrtić Tratinčica, Pleternica</t>
  </si>
  <si>
    <t>Kroz projekt Dječjeg vrtića Tratinčica doprinijet će se boljoj ravnoteži poslovnog i obiteljskog života obitelji s uzdržavanim članovima uključenim u programe ranog i predškolskog odgoja i obrazovanja kroz unapređenje usluga i produljeni rad boravka DV Tratinčica te jačanje kapaciteta djelatnika uz uvođenje novih usluga za korisnike usluga vrtića.</t>
  </si>
  <si>
    <t>UP.02.2.2.16.0135</t>
  </si>
  <si>
    <t>Vrijeme nije breme 2</t>
  </si>
  <si>
    <t>Projektom "Vrijeme nije breme 2" omogućit će se pružanje usluge produženog radnog vremena u Dječjem vrtiću Nemo čime će se omogućiti daljnje usklađivanje poslovnog i obiteljskog života kroz prilagođavanje radnog vremena dječjeg vrtića radnom vremenu roditelja. Također, projektom će omogućiti nastavak dodatnog stručnog usavršavanja stručnjaka koji rade u dječjem vrtiću, što će povećati kvalitetu provedbe programa predškolskog odgoja i naobrazbe.</t>
  </si>
  <si>
    <t>UP.02.2.2.16.0136</t>
  </si>
  <si>
    <t>Za obitelj II</t>
  </si>
  <si>
    <t>S obzirom na visoki postotak zaposlenih roditelja na području provedbe, posebno onih zaposlenih u djel. koje obuhvaćaju rad u smjenama, projektom ZA OBITELJ II uskladiti će se poslovne i obiteljske obveze obitelji s djecom uključenom u programe ranog i predš. odgoja i obraz. osiguravanjem usluge produljenog radnog vremena vrtića. Ciljnu skupinu čini 5 dječjih vrtića s područja MŽ, FIJOLICA, VESELA LOPTICA, KOCKAVICA, KLINČEC i ŽIBEKI. U projekt će se uključiti 195 djece te zaposliti 48 osoba. Planira se i osposobljavanje 50 stručnjaka(SO203), od čega 35 u području socijalnih usluga(SR206).</t>
  </si>
  <si>
    <t>UP.02.2.2.16.0137</t>
  </si>
  <si>
    <t>Unaprjeđenje usluga za djecu u Dječjem vrtiću Lepoglava</t>
  </si>
  <si>
    <t>Analiziranjem stanja kroz provedbu ankete utvrđena je potreba za prilagođavanjem radnog vremena vrtića radnom vremenu roditelja te razvojem i uvođenjem novih programa za djecu u Dječjem vrtiću Lepoglava. Istim će se omogućiti djeci bolji uvjeti ranog i predškolskog odgoja, a roditeljima i članovima zajednice lakša organizacija brige oko djece. Provedbom projekta olakšati će se usklađivanje poslovnog i obiteljskog života, doprinijeti ostvarenju ciljeva Poziva, podići kvaliteta života te potaknuti obitelji s djecom na ostanak u zajednici, kao i povećati broj djece u vrtićima.</t>
  </si>
  <si>
    <t>UP.02.2.2.16.0138</t>
  </si>
  <si>
    <t>Vrtić za svaku obitelj II</t>
  </si>
  <si>
    <t>Projektom Vrtić za svaku obitelj II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Krapine.</t>
  </si>
  <si>
    <t>UP.02.2.2.16.0139</t>
  </si>
  <si>
    <t>Nove usluge vrtića Kolijevka</t>
  </si>
  <si>
    <t>Dječji vrtić Kolijevka, Vinkovci</t>
  </si>
  <si>
    <t>Uvođenjem produljenog boravka će se tim roditeljima pružiti mogućnost usklađivanja poslovnih i obiteljskih obveza bez dodatnih troškova te neće morati koristiti neregulirano tržište brige za djecu ili potporu šire obitelji (ukoliko žive u blizini).</t>
  </si>
  <si>
    <t>UP.02.2.2.16.0140</t>
  </si>
  <si>
    <t>Čarolija za djecu</t>
  </si>
  <si>
    <t>Dječji vrtić Čarolija, Maruševec</t>
  </si>
  <si>
    <t>Cilj projekta dječjeg vrtića Čarolija naziva „Čarolija za djecu“ je povećanje broja zaposlenih stručnjaka u vrtiću, kvalitetniji program i uvođenje produljenog rada vrtića s planom razvijanja sustava koji je dostupan, inkluzivan i prilagodljiv potrebama djece i roditelja što će doprinijeti radne i obiteljske uloge roditelja i povećanju kvalitete života u gradu Varaždinu i Varaždinskoj županiji.</t>
  </si>
  <si>
    <t>UP.02.2.2.16.0142</t>
  </si>
  <si>
    <t>Maleni talenti: sport, igra, zdravlje i znanje</t>
  </si>
  <si>
    <t>Dječji vrtić Maleni talenti, Zagreb</t>
  </si>
  <si>
    <t>Cilj projekta je unaprjeđenje usluga kroz produljenje radnog vremena DV Maleni talenti za minimalno 50 djece u svrhu postizanja bolje ravnoteže poslovnog i obiteljskog života obitelji sa djecom koji pohađaju vrtić. Projekt će se odvijati u gradu Zagrebu. Krajnji korisnici su djeca i njihovi roditelji čime se osiguravaju uvjeti za optimalan djetetov razvoj.</t>
  </si>
  <si>
    <t>UP.02.2.2.16.0151</t>
  </si>
  <si>
    <t>I poslijepodne u vrtiću!-faza 2</t>
  </si>
  <si>
    <t>Projekt "I poslijepodne u vrtiću - faza 2" doprinosi poboljšanju kvalitete života obitelji čiji članovi koriste (ili će koristiti) usluge Dječjeg vrtića Velika, što podrazumijeva unaprjeđenje kvalitete funkcioniranja vrtića, uvođenjem novog posebnog programa, angažmanom stučnog suradnika, uvođenjem produljenog rada vrtića, što rezultira boljom ravnotežom poslovnog i privatnog obiteljskog života korisnika i njegovih usluga, ali i sveukupnom boljom kvalitetom rada i pružanja usluga vrtića.</t>
  </si>
  <si>
    <t>UP.02.2.2.16.0154</t>
  </si>
  <si>
    <t>PAZI(N) djeca</t>
  </si>
  <si>
    <t>Dječji vrtić Olga Ban, Pazin</t>
  </si>
  <si>
    <t>Projektom PAZI(N) djeca osigurat će se produljenje radnog vremena DVOBP na način da se dodatno formiraju 3 skupine u kojima će biti pružena usluga produljenog boravka u sklopu koje će se provoditi posebni sportski program. Programi u sklopu projekta bit će besplatni što će osigurati jednak pristup programima te povećati kvalitetu ranog i predškolskog odgoja i obrazovanja neovisno o mjestu stanovanja i socioekonomskom statusu obitelji.</t>
  </si>
  <si>
    <t>UP.02.2.2.16.0157</t>
  </si>
  <si>
    <t>IGRAONICA SREĆE</t>
  </si>
  <si>
    <t>Dječji vrtić Potočnica u suradnji s Općinom Pitomača projektom "Igraonica sreće" omogućuje aktivnosti pružanja usluge produljenog radnog vremena Dječjeg vrtića Potočnica za 4 sata dnevno, provođenje 6 posebnih programa za djecu, uključivanje usluge logopeda/psihologa u radu, te jačanje kapaciteta 12 djelatnika i razvoj jednog dodatnog posbenog programa. Cilj projekta je usklađivanje poslovnog i obiteljskog života obitelji s djecom uključenim u programe ranog i predškolskog odgoja i obrazovanja na području Općine Pitomača.</t>
  </si>
  <si>
    <t>UP.02.2.2.16.0158</t>
  </si>
  <si>
    <t>Vrtić koji gradi budućnost djece</t>
  </si>
  <si>
    <t>Projektom će se unaprijediti usluge Dječjeg vrtića "Vladimir Nazor" Daruvar kroz produljenje radnog vremena Vrtića s ciljem omogućavanja bolje ravnoteže poslovnog i obiteljskog života obitelji s uzdržavanim članovima uključenima u programe ranog i predškolskog odgoja i obrazovanja.novih besplatnih programa sustav postaje priuštiv i socioekonomski nedikriminirajući za svako dijete. Ukupna vrijednost projekta: 1.511.276,94 kn Trajanje: 20 mjeseci</t>
  </si>
  <si>
    <t>UP.02.2.2.16.0159</t>
  </si>
  <si>
    <t>Igra za sve</t>
  </si>
  <si>
    <t>Dječji vrtić Igra, Koprivnica</t>
  </si>
  <si>
    <t>Suočeni s problemom roditelja o potrebi usklađivanja obveza poslovnog i obiteljskog života vezano uz brigu za sigurnost i djetetov razvoj, želimo projektom „Igrom za sve“ osigurati nove usluge u sustavu ranog i predškolskog odgoja i obrazovanja za njihovu djecu. Namjera je predlagatelja Dječjeg vrtića IGRA Koprivnica, nakon redovnog radnog vremena produžiti boravak u vrtiću od 16-21sat, ispuniti ga posebnim programima rada sa djecom za njihov optimalni razvoj, a roditeljima pomoći u brizi za sigurnost i odgoj djeteta dok su oni spriječeni poslom i drugim obvezama.</t>
  </si>
  <si>
    <t>UP.02.2.2.16.0160</t>
  </si>
  <si>
    <t>Za snažniju obitelj</t>
  </si>
  <si>
    <t>Grad Koprivnica</t>
  </si>
  <si>
    <t>Zbog nepostojanja produljenog radnog vremena u Dječjem vrtiću Tratinčica, obitelji nisu u mogućnosti kvalitetno organizirati i usklađivati poslovni i obiteljski život. Cilj projekta je obiteljima s djecom rane i predškolske dobi u Koprivnici osigurati produljeno radno vrijeme vrtića sukladno potrebama roditelja. Uz produljenje radnog vremena, osigurat će se izvođenje posebnih programa i unaprjeđenje redovnih programa, čime će se stvoriti poticajno okruženje i omogućiti jednak pristup razvoju djece kao i usklađivanje poslovnog i obiteljskog života njihovih roditelja.</t>
  </si>
  <si>
    <t>UP.02.2.2.16.0161</t>
  </si>
  <si>
    <t>Požeški limači faza II.</t>
  </si>
  <si>
    <t>Unaprjeđenjem usluga kroz produljenje radnog vremena Dječjeg vrtića Požega osigurat će se produljeno radno vrijeme i djeci ponuditi kvalitetnije usluge od strane stručnog kadra s ojačanim kapacitetima čime će se indirektno utjecati na bolju ravnotežu poslovnog i obiteljskog života roditelja. Bolja organizacija dovest će do efikasnijeg društva, povećat će se zadovoljstvo i kvaliteta života, čime će se stvoriti perspektivnije generacije novih naraštaja.</t>
  </si>
  <si>
    <t>UP.02.2.2.16.0163</t>
  </si>
  <si>
    <t>Njihov osmjeh naš zadatak</t>
  </si>
  <si>
    <t>Dječji vrtić DIDI, Klinča Sela</t>
  </si>
  <si>
    <t>Provedbom projekta "Njihov osmjeh naš zadatak" omogućit će se uvođenje produljenog radnog vremena u sedam objekata Dječjeg vrtića "DIDI",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</si>
  <si>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UP.02.2.2.16.0166</t>
  </si>
  <si>
    <t>Prilagođavanje potrebama roditelja djece rane i predškolske dobi pružanjem usluge produljenog radnog vremena dječjeg vrtića »Mali Princ«</t>
  </si>
  <si>
    <t>Dječji vrtić Mali princ, Osijek</t>
  </si>
  <si>
    <t>Provedbom projekta uskladiti će se poslovni i obiteljski život obitelji s djecom rane i predškolske dobi iz Grada Osijeka i okolnih naselja kroz uvođenje usluge produljenog rada u 3 dječja vrtića "Mali princ" na lokacijama u Osijeku, Antunovcu i Dalju.</t>
  </si>
  <si>
    <t>UP.02.2.2.16.0168</t>
  </si>
  <si>
    <t>Duži dan u čarobnom svijetu</t>
  </si>
  <si>
    <t>Dječji vrtić Čarobni svijet, Zagreb</t>
  </si>
  <si>
    <t>Projektom "Duži dan u čarobnom svijetu" omogućit će se uvođenje produljenog radnog vremena u Dječjem vrtiću Čarobni svijet kroz razdoblje od 20 mjeseci, čime će se omogućiti usklađivanje poslovnog i obiteljskog života kroz prilagođavanje radnog vremena dječjeg vrtića radnom vremenu roditelja.</t>
  </si>
  <si>
    <t>UP.02.2.2.16.0171</t>
  </si>
  <si>
    <t>Vrtić za bolji život</t>
  </si>
  <si>
    <t>CILJANA SKUPINA projekta "Vrtić za bolji život" su Dječji vrtić Vukovar I (6 objekata) i Dječji vrtić Vukovar II (2 objekta). OPĆI CILJ je unaprijediti usluge vukovarskih dječjih vrtića kroz produljenje radnog vremena vrtića te uspostaviti bolju ravnotežu.</t>
  </si>
  <si>
    <t>UP.02.2.2.16.0173</t>
  </si>
  <si>
    <t>Grubišno Polje za djecu još bolje!</t>
  </si>
  <si>
    <t>Dječji vrtić Tratinčica, Grubišno Polje</t>
  </si>
  <si>
    <t xml:space="preserve">Dječji vrtić "Tratinčica" Grubišno Polje ima potrebu za uvođenjem produljenog radnog vremena vrtića kako bi se osigurala ravnoteža poslovnog i obiteljskog života roditelja na području Grada Grubišnog Polja. Isto tako, kako bi se unaprijedila kvaliteta odgoja i obrazovanja djece sa područja Grada Grubišnog Polja, bit će organizirani posebni programi i to sportska igraonica te igraonica na engleskom jeziku. Odgojni djelatnici DV Tratinčica bit će uključeni u edukaciju kako bi se ojačali ljudski kapaciteti te ustanove. </t>
  </si>
  <si>
    <t>UP.02.2.2.16.0174</t>
  </si>
  <si>
    <t>Produljenje radnog vremena DV „Mačak u čizmama“ s ciljem usklađivanja obiteljskog i poslovnog života obitelji naših korisnika</t>
  </si>
  <si>
    <t>Dječji vrtić Mačak u čizmama, Zagreb</t>
  </si>
  <si>
    <t>Provedbom ovog projekta obuhvatit ćemo 30 djece kroz uslugu produljenog rada DV "Mačak u čizmama", čime ciljamo uskladiti poslovni i obiteljski život obitelji s djecom rane i predškolske dobi s područja grada Zagreba. Projektom će se zaposliti 3 novih djelatnika, njih 10 će ojačati svoje kapacitete sudjelovanjem na edukacijama, a nabavit će se i oprema koja će osigurati poticajno prostorno-materijalno okruženje za rad s djecom i njihov boravak u dječjem vrtiću.</t>
  </si>
  <si>
    <t>UP.02.2.2.16.0177</t>
  </si>
  <si>
    <t>Stručni odgoj i obrazovanje do usklađenosti i aktivacije života-SOOVICA</t>
  </si>
  <si>
    <t>Provedba projekta doprinosi pomirenju poslovnih i obiteljskih obveza, što je ujedno i glavni cilj Poziva. Uvođenjem usluge produženog boravka u 5 dječjih vrtića Grada Zagreba te kroz razvoj novih posebnih programa stvaraju se uvjeti koji doprinose većoj dostupnosti i unaprjeđenju usluga, priuštivosti, a samim time i većim obuhvatom djece programima ranog i predškolskog odgoja i obrazovanja, što pozitivno utječe na demografski razvoj u gradu Zagrebu i u cijeloj Republici Hrvatskoj.</t>
  </si>
  <si>
    <t>UP.02.2.2.16.0178</t>
  </si>
  <si>
    <t>Unaprjeđenje usluga dječjeg vrtića Leptirić Lu</t>
  </si>
  <si>
    <t>Dječji vrtić Leptirić Lu, Zagreb</t>
  </si>
  <si>
    <t>Dječji vrtić Leptirić Lu provodi projekt "Unaprjeđenje usluga dječjeg vrtića Lu" s ciljem produljenja radnog vremena vrtića, ponude dodatnih programa za djecu u produljenom radu te osposobljavanje odgojitelja u trajanju od 20 mjeseci s ciljem prilagodbe radnog vremens vrtića radnom vremenu roditelja. Kroz projekt će se razviti i održati tri potpuno nova programa te prilagoditi 3 postojeća programa za rad s djecom u produljenom radu vrtića.</t>
  </si>
  <si>
    <t>UP.02.2.2.16.0179</t>
  </si>
  <si>
    <t>Dječji vrtić Šlapica – formiranje vještina za život</t>
  </si>
  <si>
    <t>Dječji vrtić Šlapica, Oroslavje</t>
  </si>
  <si>
    <t>Dječji vrtić Šlapica nositelj je projekta Dječji vrtić Šlapica–formiranje vještina za život koji će trajati 20 mjeseci u kojem će se produžiti rad vrtića za 4 sata te će sudjelovati 15 djece.U projektu će sudjelovati trenutno osoblje, a za potrebe projekta zaposlit će se jedan odgojitelj/ica, koji će se educirati za izvođenje programa engleskog jezika, psiholog/inja te kuhar/ica i spremač/ica na pola radnog vremena. Za produženi rad vrtića uvest će se program engleskog jezika i sportski program.</t>
  </si>
  <si>
    <t>UP.02.2.2.16.0181</t>
  </si>
  <si>
    <t>DJEČJI SAN ZA SVE</t>
  </si>
  <si>
    <t>Dječji vrtić Dječji san, Sveta Nedjelja</t>
  </si>
  <si>
    <t>Cilj projekta Dječjeg vrtića "Dječji san" naziva „Dječji san za sve“ je povećanje broja zaposlenih stručnjaka u vrtiću, kvalitetniji program i uvođenje produljenog rada vrtića sa željom razvijanja sustava koji je dostupan, inkluzivan i prilagodljiv potrebama djece i roditelja što će doprinijeti usklađivanju radne i obiteljske uloge roditelja i povećanju kvalitete života u gradu Svetoj Nedelji i Zagrebačkoj županiji.</t>
  </si>
  <si>
    <t>UP.02.2.2.16.0183</t>
  </si>
  <si>
    <t>Može i drugačije u produljenom radnom vremenu u Planetu mašte!</t>
  </si>
  <si>
    <t>Dječji vrtić Planet mašte, Rijeka</t>
  </si>
  <si>
    <t>Projekt Planeta mašte omogućuje uvođenje produljenog rada (17-21h) za 31 dijete čime se pruža podrška usklađivanju poslovnog i privatnog života prilagodbom radnog vremena DV radnom vremenu roditelja. Omogućuje se stručno usavršavanje 10 djelatnika DV te razvoj posebnog informatičkog programa.</t>
  </si>
  <si>
    <t>UP.02.2.2.16.0184</t>
  </si>
  <si>
    <t>RADost i OBItelj U VRTIĆu - Rado bih u vrtić</t>
  </si>
  <si>
    <t>Dječji vrtić Pahuljica, Rab</t>
  </si>
  <si>
    <t>Dječji vrtić Pahuljica će kroz projekt "RADost i OBItelj U VRTIĆu - RADO BIH U VRTIĆ" prilagoditi svoje radno vrijeme (produljen rad 16:30-20:30h tijekom radnog tjedna) potrebama roditelja kako bi obitelji s djecom dobili podršku prilikom usklađivanja poslovnog i privatnog života. Ovom uslugom bit će obuhvaćeno minimalno 40-ero djece u tri vrtićke i jednu jasličku skupinu na lokacijama u Palitu, Loparu i Banjolu, čime će se postići potpuna geografska pokrivenost unaprijeđenim uslugama predškolskog odgoja i obrazovanja na otoku Rabu, a osigurati će se i stručno usavršavanje za 20 djelatnika.</t>
  </si>
  <si>
    <t>UP.02.2.2.16.0185</t>
  </si>
  <si>
    <t>Osvijetlimo staze djetinjstva</t>
  </si>
  <si>
    <t>Projektom „Osvijetlimo staze djetinjstva“ uvodi se produljeno radno vrijeme u Dječjem vrtiću Sunce te organizacijom rada koja prati potrebe roditelja DV će unaprijediti svoje usluge s ciljem omogućavanja bolje ravnoteže poslovnog i obiteljskog života obitelji i osiguranja priuštivosti ponajprije roditeljima nižeg socio ekonomskog statusa, i onim nezaposlenim i prezaposlenim kroz besplatne usluge produljenog boravka i novih programa kroz jačanje kapaciteta odgojitelja i stručnih suradnika i opremanje stvoriti dodatno poticajno okruženje za rast i razvoj djece u dječjem vrtića.</t>
  </si>
  <si>
    <t>UP.02.2.2.16.0188</t>
  </si>
  <si>
    <t>Obiteljski sklad kroz produljeni rad DV „Ogledalce“ Ernestinovo</t>
  </si>
  <si>
    <t>Obiteljski sklad kroz produljeni rad DV „Ogledalce“ Ernestinovo je projekt koji programom produljenog radnog vremena doprinosi boljem usklađivanju poslovnog i obiteljskog života za 50 obitelji polaznika vrtića. Kroz dodatnu edukaciju odgojitelja i uvođenje posebnih programa dodatno se doprinosi unapređenju odgojno-obrazovnog rada i omogućuje djeci kvalitetniju skrb i dodatne sadržaje.</t>
  </si>
  <si>
    <t>UP.02.2.2.16.0190</t>
  </si>
  <si>
    <t>Nastavak unaprjeđenja usluga za djecu u sustavu ranog i predškolskog odgoja i obrazovanja Dječjeg vrtića Disneyland u Gradu Splitu</t>
  </si>
  <si>
    <t>Cilj projekta je unaprjeđenje usluge DV Disneyland u Splitu kroz produljenje radnog vremena s ciljem omogućavanja bolje ravnoteže poslovnog i obiteljskog života obitelji s uzdržavanim članovima uključenima u programe ranog i predškolskog odgoja i obrazovanja za 36 djece. Projektom se zapošljava 8 djelatnika te se provode edukacije za osnaženje kompetencija stručnjaka u obrazovanju djece.</t>
  </si>
  <si>
    <t>UP.02.2.2.16.0195</t>
  </si>
  <si>
    <t>Mala sinjska priča</t>
  </si>
  <si>
    <t>Uvođenje produljenog rada u dječjem vrtiću „Bili Cvitak“ Sinj pridonijet će usklađivanju poslovnog i obiteljskog života obitelji s uzdržavanim članovima uključenima u programe ranog i predškolskog odgoja i obrazovanja na području Grada Sinja. Kroz produljenje radnog vremena, edukaciju zaposlenika i uvođenjem novih programa unaprijedit će se usluga, a opremanjem prostora osigurati obogaćeni, zdraviji i raznovrsniji dani za svakodnevni boravak djece u dječjem vrtiću.</t>
  </si>
  <si>
    <t>UP.02.2.2.16.0198</t>
  </si>
  <si>
    <t>Poslijepodne iz bajke</t>
  </si>
  <si>
    <t>Projekt "Poslijepodne iz bajke" provodi Općina Strizivojna u partnerstvu s Dječjim vrtićem Bajka, a kroz njega se osigurava produljeni boravak, posebni programi i potrebna didaktičku opremu za 30 djece rane i predškolske dobi. Projektom se tako pridonosi stvaranju uvjeta za uravnoteženiji poslovni i obiteljski život mladim obiteljima na području općine Strizivojna, stvarajući preduvjete za njihov ostanak u općini.</t>
  </si>
  <si>
    <t>UP.02.2.2.16.0199</t>
  </si>
  <si>
    <t>Veselo popodne u Dječjem vrtiću Neven</t>
  </si>
  <si>
    <t>Dječji vrtić Neven, Rovinj-Rovigno</t>
  </si>
  <si>
    <t>Cilj projekta je doprinijeti usklađivanju poslovnog i obiteljskog života s uzdržavanim članovima uključenim u programe ranog i predškolskog odgoja i obrazovanja na području grada Rovinja. uvođenjem produljenog rada osigurat će se poboljšani pristup visokokvalitetnim socijalnim uslugama, unapređenje usluga dječjih vrtića te usklađivanje poslovnog i obiteljskog života.</t>
  </si>
  <si>
    <t>UP.02.2.2.16.0204</t>
  </si>
  <si>
    <t>Unaprjeđenje kvalitete predškolskog odgoja i obrazovanja u Karlovcu II</t>
  </si>
  <si>
    <t>Nositelj projekta je Grad Karlovac, a partner na projektu je Dječji vrtić Četiri rijeke koji pruža uslugu produljenog radnog vremena vrtića za 6 sati, koju će koristi 221 dijete u 5 objekata. Nabaviti će se više setova didaktičke i osnovne opreme, educirati 19 zaposlenika, zaposliti 12 novih odgojitelja, 3 stručna suradnika,1 kuhar i 5 spremačica na 75 % i 1 voditelj projekta na 100% radnog vremena. Napraviti će se preraspodjela radnog vremena za 8 postojećih odgojitelja i 2 spremačice na 50 % radnog vremena na projektnim aktivnostima, a 50 % u redovnom radu.</t>
  </si>
  <si>
    <t>UP.02.2.2.16.0205</t>
  </si>
  <si>
    <t>Nastavak unaprjeđenja usluga za djecu u sustavu ranog i predškolskog odgoja i obrazovanja Dječjeg vrtića Vanđela Božitković u Gradu Hvaru</t>
  </si>
  <si>
    <t>Dječji vrtić Vanđela Božitković, Hvar</t>
  </si>
  <si>
    <t>Cilj projekta je unaprjeđenje usluge DV Vanđela Božitković u Hvaru kroz produljenje radnog vremena s ciljem omogućavanja bolje ravnoteže poslovnog i obiteljskog života obitelji s uzdržavanim članovima uključenima u programe ranog i predškolskog odgoja i obrazovanja za 63 djece. Projektom se zapošljava 8 djelatnika i provode se edukacije za osnaženje kompetencija stručnjaka u obrazovanju djece.</t>
  </si>
  <si>
    <t>UP.02.2.2.16.0206</t>
  </si>
  <si>
    <t>Snješko</t>
  </si>
  <si>
    <t>Dječji vrtić Snješko, Ravna Gora</t>
  </si>
  <si>
    <t>UP.02.2.2.16.0208</t>
  </si>
  <si>
    <t>Unaprjeđenje usluga za djecu u sustavu ranog i predškolskog odgoja i obrazovanja u Dječjem vrtiću Bambi</t>
  </si>
  <si>
    <t>Dječji vrtić Bambi, Trstenik</t>
  </si>
  <si>
    <t>Cilj projekta je unaprjeđenje usluga u DV bambi kroz produljenje radnog vremena s ciljem omogućavanja bolje ravnoteže poslovnog i obiteljskog života obitelji s uzdržavanim članovima uključenima u programe RPOO. Postojećim i budućim polaznicima ustanove omogućit će se korištenje usluga u poslijepodnevnim satima, kao i pohađanje posebnog programa, dok će se kroz zapošljavanje stručnog i tehničkog kadra te jačanjem kompetencija omogućiti pružanje kvalitetnije usluge.</t>
  </si>
  <si>
    <t>UP.02.2.2.16.0212</t>
  </si>
  <si>
    <t>Unaprjeđenje usluga i produljenje radnog vremena Dječjeg vrtića Slunj</t>
  </si>
  <si>
    <t>Dječji vrtić Slunj</t>
  </si>
  <si>
    <t>Unapređenjem usluga i produljenjem radnog vremena DV Slunj omogućit će se duži boravak djece u vrtiću te će se tako u većoj mjeri zadovoljiti potrebe i olakšati usklađivanje poslovnog i obiteljskog života obitelji. Provedbom će se uklkjučiti 75 djece u uslugu produljenog boravka (u sklopu 2 jedinice - DV Slunj i PO Pčelice), od kojih će njih 60 pohađati program ranog učenja engleskog jezika; zaposliti ukupno 7 novih osoba na pola radnog vremena. Ojačat će se kapaciteti zaposlenih i provoditi program ranog učenja engleskoj jezika te zaposliti jedna osoba za potrebe vođenja projekta.</t>
  </si>
  <si>
    <t>UP.02.2.2.16.0214</t>
  </si>
  <si>
    <t>Vrtić i obitelj prijatelji</t>
  </si>
  <si>
    <t>Dječji vrtić Bambi, Rokovci -Andrijaševci</t>
  </si>
  <si>
    <t>Projektom će se unaprijediti usluge u sustavu ranog i predškolskog odgoja i obrazovanja u Dječjem vrtiću Bambi čime će se omogućiti usklađivanje obiteljskog i poslovnog života neuzdržavanih i uzdržavanih i članova obitelji, što je u skladu s OP ULJP. Postojećim i budućim polaznicima ustanove omogućit će se pružanje usluge produljenog radnog vremena vrtića te će se nakom projekta omogućiti izvedba posebnih programa, dok će se kroz zapošljavanje stručnog kadra i jačanjem kompetencija omogućiti pružanje kvalitetnije usluge.</t>
  </si>
  <si>
    <t>UP.02.2.2.16.0215</t>
  </si>
  <si>
    <t>Vrtić po mjeri djeteta</t>
  </si>
  <si>
    <t>Dječji vrtić Petar Pan, Zadar</t>
  </si>
  <si>
    <t>UP.02.2.2.16.0216</t>
  </si>
  <si>
    <t>(ZA)najljepše životno doba – vrtićko doba</t>
  </si>
  <si>
    <t>Projekt „(ZA)najljepše životno doba – vrtićko doba“ provodi Općina Donja Voća i Dječji vrtić "Dječji svijet" na području Varaždinske županije. Kroz isti će se nastojati osigurati poslijepodnevni boravak, posebni programi i potrebna didaktičku opremu za minimalno 90 djece rane i predškolske dobi. Projektom se tako pridonosi stvaranju uvjeta za uravnoteženiji poslovni i obiteljski život mladim obiteljima na području općine Donje Voće, grada Varaždina ali i cijele Varaždinske županije</t>
  </si>
  <si>
    <t>UP.02.2.2.16.0217</t>
  </si>
  <si>
    <t>Vrtić po mjeri roditelja</t>
  </si>
  <si>
    <t>Dječji vrtić Dječja mašta, Čakovec</t>
  </si>
  <si>
    <t>Projekt Vrtić po mjeri roditelja - prijavitelj DV Dječja mašta - će u produljenom radnom vremenom u odjelima u Čakovcu, Sivici i Zebanec Selu omogućiti boravak za 40 djece te time omogućiti bolju ravnotežu poslovnog i privatnog života njihovih obitelji. Također će obogatiti svoj rad novim odgojno - obrazovnim programima, a odgojiteljice i str.suradnici će ojačati kapacitete iz stručnih područja.</t>
  </si>
  <si>
    <t>UP.02.2.2.16.0219</t>
  </si>
  <si>
    <t>Nastavak unaprjeđenja usluga za djecu u sustavu ranog i predškolskog odgoja i obrazovanja Dječjeg vrtića Vrtuljak na području Grada Splita, Općine Šestanovac, Općine Podstrana i Općine Zadvarje</t>
  </si>
  <si>
    <t>Dječji vrtić Vrtuljak, Split</t>
  </si>
  <si>
    <t>Cilj projekta je unaprjeđenje usluge DV Vrtuljak koji posluje na pet odvojenih lokacija kroz produljenje radnog vremena s ciljem omogućavanja bolje ravnoteže poslovnog i obiteljskog života obitelji s uzdržavanim članovima uključenima u programe ranog i predškolskog odgoja iobrazovanja za 139 djece. Projektom se zapošljava 27 djelatnika, provode se edukacije za osnaženje kompetencija stručnjaka u obrazovanju djece iuvode novi posebni programi.</t>
  </si>
  <si>
    <t>UP.02.2.2.16.0220</t>
  </si>
  <si>
    <t>GRADAC za mlade obitelji - faza II</t>
  </si>
  <si>
    <t>Projektom "GRADAC za mlade obitelji" - faza II, želimo dodatno unaprijediti usluge dječjeg vrtića "Gradac" nastavkom produljenog rada vrtića kako bi utjecali na usklađivanje obiteljskog i poslovnog života mladih obitelji. Projektnim aktivnostima planira se i nastavak posebnih programa: ranog učenja engleskog jezika, športskog i glazbenog programa kako bi podigli kvalitetu rada dječjeg vrtića. Navedenim aktivnostima utjecat ćemo na podizanje kvalitete života u općini Gradac te stvarati preduvjete za povratak mladih u općinu s ciljem pobošljanja demografske slike.</t>
  </si>
  <si>
    <t>UP.02.2.2.16.0222</t>
  </si>
  <si>
    <t>Dječji vrtić Ploče djeci i roditeljima II</t>
  </si>
  <si>
    <t>Projektom ''Dječji vrtić Ploče djeci i roditeljima II'' unaprijediti će se usluga Dječjeg vrtića Ploče razvojem i provedbom posebnih programa te produljiti rad vrtića prema ukazanim potrebama zaposlenih roditelja s ciljem usklađivanja poslovnog i obiteljskog života mladih obitelji. Projektnim aktivnostima doprinijeti će se podizanju kvalitete obiteljskog života u Pločama te stvarati preduvjet za ostanak mladih obitelji u gradu.</t>
  </si>
  <si>
    <t>UP.02.2.2.16.0223</t>
  </si>
  <si>
    <t>Unaprjeđenje usluga za djecu u Dječjem vrtiću Calimero</t>
  </si>
  <si>
    <t xml:space="preserve">Dječji vrtić Calimero, Split </t>
  </si>
  <si>
    <t>Svrha projekta jest doprinijeti usklađivanju poslovnog i obiteljskog života obitelji s uzdržavanim članovima daljnjim razvojem postojećih i novih programa uvođenjem nove besplatne usluge produljenog rada od 4 sata, te kroz jačanje kapaciteta odgojitelja i stručnih suradnika i opremanje stvoriti dodatno poticajno okruženje za rast i razvoj djece u dječjem vrtiću Calimero.</t>
  </si>
  <si>
    <t>UP.02.2.2.16.0228</t>
  </si>
  <si>
    <t>Zujimo cijeli dan 2: produljeno radno vrijeme DV Košnica</t>
  </si>
  <si>
    <t>„Zujimo cijeli dan 2: produljeno radno vrijeme DV Košnica“ je druga faza unapređenja usluge produljenog radnog vremena vrtića, u kojoj ćemo nastaviti osiguravati radno vrijeme 6-21, educirati odgojitelje i stručne suradnike te uz već postojeće programe, pripremiti novi program glazbene kulture. Projektom nastavljamo podupirati ravnotežu obiteljskog i poslovnog života za 108 obitelji u 5 skupina kroz 20 mjeseci.</t>
  </si>
  <si>
    <t>UP.02.2.2.16.0230</t>
  </si>
  <si>
    <t>Vrtić po mjeri</t>
  </si>
  <si>
    <t>Dječji vrtić Župa dubrovačka</t>
  </si>
  <si>
    <t>Nastavkom projekta DV Župa dubrovačka u suradnji sa Općinom Župa dubrovačka, zapošljavanjem odgajatelja, stručnog i tehničkog kadra osigurati će usklađivanje poslovnog i obiteljskog života obitelji s udržavanim članovima uključenim u programe ranog predškolskog odgoja i obrazovanja te unaprijediti uvjete za optimalan razvoj djece (njih najmanje 259) kroz produljeni rad vrtića, uz razvoj novog posebnog programa i nastavak provedbe prethodno verifiicranih.</t>
  </si>
  <si>
    <t>UP.02.2.2.16.0234</t>
  </si>
  <si>
    <t>Radost za obitelj</t>
  </si>
  <si>
    <t>Projektom "Radost" za obitelj“, prijavitelja Općine Vela Luka i partnera DV Radost, osigurati će se usklađivanje poslovnog i obiteljskog života obitelji s uzdržavanim članovima uključenim u programe ranog predškolskog odgoja i obrazovanja te poboljšati uvjeti za optimalan razvoj djece kroz produljeni rad vrtića (za najmanje 25 djece), opremanje istog, zapošljavanje(8) i edukaciju odgojno-obrazovnog i stručnog kadra(8) uz unapređenje sportskog i uvođenje programa engleskog jezika (80).</t>
  </si>
  <si>
    <t>UP.02.2.2.16.0237</t>
  </si>
  <si>
    <t>Sretna zajednica</t>
  </si>
  <si>
    <t>Dječji vrtić Ivančica, Oriovac</t>
  </si>
  <si>
    <t>Kroz razvoj i unaprjeđenje programa ranog i predškolskog odgoja i obrazovanja te jačanje kapaciteta odgojitelja/ica i stručnih suradnika doprinijet će se usklađivanju poslovnog i obiteljskog života obitelji s uzdržavanim članovima na području općina Brodski Stupnik i Oriovac.</t>
  </si>
  <si>
    <t>UP.02.2.2.16.0238</t>
  </si>
  <si>
    <t>Kad se male ruke slože</t>
  </si>
  <si>
    <t>Općina Plitvička jezera</t>
  </si>
  <si>
    <t>Cilj projekta je unaprjeđenje usluga na području Općine Plitvička Jezera kroz produljenje radnog vremena s ciljem omogućavanja bolje ravnotežeposlovnog i obiteljskog života obitelji s uzdržavanim članovima uključenima u programe RPOO. Postojećim i budućim polaznicima ustanoveomogućit će se korištenje usluga u poslijepodnevnim satima, kao i pohađanje posebnih programa, dok će se kroz zapošljavanje stručnog itehničkog kadra te jačanjem kompetencija omogućiti pružanje kvalitetnije usluge.</t>
  </si>
  <si>
    <t>UP.02.2.2.16.0239</t>
  </si>
  <si>
    <t>Mali svijet</t>
  </si>
  <si>
    <t>Dječji vrtić Mali svijet, Lučko</t>
  </si>
  <si>
    <t>Prijavitelj rješava problem rada vrtića samo u redovnom radnom vremenu te time postiže ciljeve projekta. Dodatno projektom tri djelatnika pohađaju program osposobljavanja te postižu cilj vezan za jačanje kapaciteta stručnjaka, a u sklopu projekta će se razviti i verificirati posebni program senzorne integracije.</t>
  </si>
  <si>
    <t>UP.02.2.2.16.0240</t>
  </si>
  <si>
    <t>Dječji vrtić Bubamara - jedinstveno mjesto odgoja i obrazovanja djece</t>
  </si>
  <si>
    <t>Dječji vrtić Bubamara, Dubrovnik</t>
  </si>
  <si>
    <t>Dječji vrtić bubamara–jedinstveno mjesto odgoja i obrazovanja djece' uvodi se usluga produljenog radnog vremena kroz produljeniboravak od 16:00-21:30 sati čime usklađujemo radno vrijeme vrtića sa stvarnim potrebama roditelja najmanje 25 djece. zapošljava se odgojnoobrazovno#4#, stručno #6# i tehničko #3# osoblje, osigurava dodatno osposobljavanje i nabavlja oprema. nositelj projekta je dv bubamara, partnergrad dubrovnik. projekt traje 20 mj.</t>
  </si>
  <si>
    <t>UP.02.2.2.17.0003</t>
  </si>
  <si>
    <t>Poboljšanje pristupa ranjivih skupina tržištu rada u sektoru turizma i ugostiteljstva II</t>
  </si>
  <si>
    <t>DIG IN! - Digitalno &amp; inkluzivno!</t>
  </si>
  <si>
    <t>Visoko učilište Algebra</t>
  </si>
  <si>
    <t>Barem 90 nezaposlenih OSI sudjelovat će u nizu inovativnih psiho-socijalnih usluga, a njih 12 bit će uključeno u program osposobljavanja za razvoj kampanja na društvenim mrežama u turizmu te će steći stručna znanja čime će se unaprijediti njihova zapošljivost i integracija na tržište rada. Dio polaznika sudjelovat će u inkubacijskom programu kako bi pokrenuli vlastiti posao u turizmu. Osobe koje će raditi sa OSI bit će osposobljene novim vještinama, a s ciljem popularizacije i promocije rada OSI u turizmu razvit ćemo i 2 aplikacije, panel raspravu i kampanju s primjerima dobre prakse.</t>
  </si>
  <si>
    <t>UP.02.2.2.17.0012</t>
  </si>
  <si>
    <t>Obrazovanjem do jednakih mogućnosti</t>
  </si>
  <si>
    <t>Turistička i ugostiteljska škola Dubrovnik</t>
  </si>
  <si>
    <t>Grad Zagreb, Dubrovačko-neretvanska</t>
  </si>
  <si>
    <t>Projekt Obrazovanjem do jednakih mogućnosti želi doprinijeti poboljšanju pristupa osoba s invaliditetom tržištu rada u sektoru turizma i ugostiteljstva kroz izradu i provedbu inovativnih neformalnih programa obrazovanja te osposobljavanje stručnjaka za rad s ovom ciljnom skupinom. Cilj je jačanje osobnih, društvenih i profesionalnih vještina osoba s invaliditetom kako bi bile što konkurentnije na tržištu rada. Istovremeno, projekt inzistira na podizanju svijesti šire javnosti o mogućnostima ciljne skupine te na smanjenju udjela nezaposlenih OSI u ovom sektoru.</t>
  </si>
  <si>
    <t>UP.02.2.2.17.0013</t>
  </si>
  <si>
    <t>SPORT4OSI - Edukacijom kroz sport do aktivnih OSI za turizam</t>
  </si>
  <si>
    <t>Sportsko učilište PESG</t>
  </si>
  <si>
    <t>Zagrebačka, Grad Zagreb, Varaždinska</t>
  </si>
  <si>
    <t>Projekt doprinosi rješavanju ključnih problema nekonkurentnosti nezaposlenih OSI a posebice u turizmu i ugostiteljstvu kroz razvoj i provedbu osposobljavanja u području sportske animacije za OSI i inkluzivnog turizma (12 OSI), povećanja njihovih osobnih vještina potrebnih za pronalazak zaposlenja i rad u ugostiteljstvu i turizmu (90 OSI) te senzibilizacijom poslodavaca za zapošljavanje OSI (20 poslodavaca).</t>
  </si>
  <si>
    <t>UP.02.2.2.17.0016</t>
  </si>
  <si>
    <t>Da, možemo i mi!</t>
  </si>
  <si>
    <t>Projekt doprinosi rješavanju ključnih problema nekonkurentnosti nezaposlenih OSI a posebice u wellnessu kroz razvoj i provedbu osposobljavanja za Wellness masera refleksnih zona stopala i Wellness savjetnika za prehranu i ljekovito bilje (12 OSI), povećanja njihovih osobnih vještina potrebnih za pronalazak zaposlenja i rad u ugostiteljstvu i turizmu (60 OSI) te senzibilizacijom poslodavaca za zapošljavanje OSI (20 poslodavaca).</t>
  </si>
  <si>
    <t>UP.02.2.2.17.0024</t>
  </si>
  <si>
    <t>Inklutour</t>
  </si>
  <si>
    <t>Kroz 20 mjeseci minimalno 110 OSI imat će mogućnost povećati svoju zapošljivost kroz pohađanje obrazovnih programa za turističkog vodiča i animatora te drugih neformalnih programa te će se, uz izradu individiualiziranog plana profesionalnog usmjeravanja te informiranje o mogućnostima zapošljavanja u sektoru turizma, direktno doprinijeti smanjenju nezaposlenosti OSI u RH. Andragoške vještine u radu s OSI poboljšat će 15 stručnjaka, a minimalno 15 pružatelja turističkih usluga steći će znanja i vještine u radu s OSI.</t>
  </si>
  <si>
    <t>UP.02.2.2.17.0028</t>
  </si>
  <si>
    <t>Turizam dostupan svima - razvoj preduvjeta za implementaciju turističkih usluga dostupnih OSI</t>
  </si>
  <si>
    <t>Brodsko-posavska, Vukovarsko-srijemska, Istarska</t>
  </si>
  <si>
    <t>Kako bi se stvorili preduvjeti za razvoj turizma dostupnog OSI, u okviru projekta izradit će se novi program osposobljavanja "Turistički animator/ica OSI" te isti pilotirati u 3 županije na 12 OSI. Osim što će se razviti novi program osposobljavanja, također će se razviti centri za cjeloživotno profesionalno usmjeravanje u 3 županije kako bi se unaprijedio rad s OSI.</t>
  </si>
  <si>
    <t>UP.02.2.2.17.0029</t>
  </si>
  <si>
    <t>I ja to mogu!</t>
  </si>
  <si>
    <t>Primorsko-goranska, Ličko-senjska, Zadarska, Šibensko-kninska, Splitsko-dalmatinska</t>
  </si>
  <si>
    <t>Projektom „I JA TO MOGU!“ koji će se provoditi na području pet županija Jadranske Hrvatske (Primorsko-goranske, Zadarske, Šibenskokninske, Splitsko-dalmatinske te Ličko-senjske županije.), omogućit će se obrazovanje u sektoru turizma (ugostiteljstva) osobama s invaliditetom, u skladu s potrebama na tržištu rada. Na ovaj način one će postati konkurentnije na tržištu rada te će ostvariti društvenu integraciju.</t>
  </si>
  <si>
    <t>UP.02.2.2.17.0031</t>
  </si>
  <si>
    <t>PONOS - Pučko otvoreno učilište Zagreb Obrazuje Nezaposlene OSobe s invaliditetom</t>
  </si>
  <si>
    <t>Cilj projekta je poboljšanje zapošljivosti i integr. na tržištu rada u sektoru ugo. i turozmu 110 (dugotrajno) nezaposlenih OSI iz Zagreba i Zag.Žup., provedbom osposobljaanja za kuhara/konobara/slastičara/ uz 4752 šk.sati praktične nastave kod poslodavca, prvedbom neform.radionica, manifestacija, radionica kar. savjetovanja (uživo/online) i dani otvorenih vrata. Projektom se poboljšavaju stručne, pedagoške i andragoške kompetencije stručnjaka iz turističko-ugo. sektora, predavača i mentora.</t>
  </si>
  <si>
    <t>UP.02.2.2.17.0032</t>
  </si>
  <si>
    <t>Edukosi.turizam - edukacije osoba s invaliditetom za poslove u turizmu</t>
  </si>
  <si>
    <t>Kroz projekt EDUKOSI.TURIZAM pružat će se socijalne usluge za 110 OSI kroz unaprjeđenje i provedbu obrazovnog programa Osposobljavanje za poslove internet prodaje u turizmu, provedbom treninga za razvoj socio-emocionalnih vještina te profesionalnog usmjeravanja i savjetovanja s ciljem integracije OSI na tržište rada. Za osiguravanje kvalitetne i stručne edukacije razvija se i provodi program usavršavanja predavača i mentora u radu s OSI. Razvojem dig.platforme-tržište rada i obrazovanja za OSI te kroz događaje za poslodavce promiče se pristup tržištu rada u sektoru turizma i obrazovanja</t>
  </si>
  <si>
    <t>UP.02.2.2.17.0033</t>
  </si>
  <si>
    <t>Zaposli se znanjem II</t>
  </si>
  <si>
    <t>Sisačko-moslavačka, Ličko-senjska, Zagrebačka, Grad Zagreb, Istarska</t>
  </si>
  <si>
    <t>Projekt je usmjeren na problematiku nezaposlenosti, nisku razinu strukovnih znanja i vještina, nedostatak općih kompetencija, nekvalitetnu praktičnu nastavu, neadekvatne kapacitete nastavnika i mentora te socijalnu isključenost osoba s invaliditetom. Opći cilj projekta je povećanje zapošljivosti OSI kroz obrazovanje i stručno osposobljavanje s ciljem integracije na tržište rada u sektoru turizma i ugostiteljstva. Ciljanu skupinu čine OSI (90), predavači i mentori (6), te posredno, poslodavci u sektoru turizma i ugostiteljstva.</t>
  </si>
  <si>
    <t>UP.02.2.2.17.0034</t>
  </si>
  <si>
    <t>Program aktivacije osoba s invaliditetom za profesionalni razvoj u sektoru turizma i ugostiteljstva</t>
  </si>
  <si>
    <t>Cilj projekta je povećati zapošljivost OSI u sektoru turizma i ugostiteljstva kroz usmjeravanje, osposobljavanje i osnaživanje te edukaciju stručnjaka iz tog sektora. Specifični ciljevi su : (1) Osposobiti 15 nezaposlenih OSI za jednostavne poslove u zanimanju kuhar; (2) 8 stručnjaka iz sektora turizma i ugostiteljstva uključiti u program edukacije o radu s OSI; (3) 90 OSI osnažiti za profesionalni razvoj u sektoru turizma i ugostiteljstva. Ciljna skupina su 90 dugotrajno nezaposlenih OSI.</t>
  </si>
  <si>
    <t>UP.02.2.2.17.0036</t>
  </si>
  <si>
    <t>TEDI - Turizam, EDukacija, Integracija</t>
  </si>
  <si>
    <t>Primorsko-goranska, Istarska, Šibensko-kninska, Splitsko-dalmatinska, Grad Zagreb, Krapinsko-zagorska, Virovitičko-podravska, Vukovarsko-srijemska</t>
  </si>
  <si>
    <t>TEDI - Turizam, EDukacija, Integracija- projekt je kojim se osiguravaju stručna znanja i vještine osoba s invaliditetom, njihova veća zapošljivost i smanjenje socijalne isključenosti. Kroz programe edukacije i kroz praktičnu primjenu naučenog, 110 osoba s invaliditetom dobit će priliku ojačati svoj položaj na tržištu rada te prevladati negativne osjećaje kojima se suočavaju svakodnevno. Za kvalitetnu provedbu educirat će se i mentori i stručnjaci iz partnerskih organizacija koji će aktivno raditi s korisnicima.</t>
  </si>
  <si>
    <t>UP.02.2.2.17.0045</t>
  </si>
  <si>
    <t>Digitalni marketing za osoba s invaliditetom u turizam</t>
  </si>
  <si>
    <t>Cilj projekta je poboljšanje pristupa nezaposlenim OSI tržištu rada u sektoru turizma, koji će se realizirati putem program osposobljavanja za razvoj digitalnog marketinga u turizmu za 12 nezaposlenih OSI. Stećenim stručnim znanjem, njihov status na tržištu rada bit će unaprijeđen te će jamčiti viši postotak zapošljavanja.5 stručnjaka bit će osposobljeno novim vještinama rada s OSI kroz programe usavršavanja i unaprijeđenja njihova stručna znanja.110 nezaposlenih OSI će sudjelovati u motivacijskim radionicama i primate usluge kontinuirane individualne i grupne psiho-socijalne podrške.</t>
  </si>
  <si>
    <t>UP.02.2.2.17.0049</t>
  </si>
  <si>
    <t>Obrazovanje uSmjereno Iskustvom</t>
  </si>
  <si>
    <t>Srednja strukovna škola Marko Babić, Vukovar</t>
  </si>
  <si>
    <t>SSŠ VU u suradnji s partnerima provodit će aktivnosti savjetovanja, profesionalnog usmjeravanja i obrazovanja OOSI u sektoru turizma i ugostiteljstva i time im olakšati pristup tržištu rada. Kroz projekt će se unaprijedit i stručna znanja predavača i mentora iz turističkougostiteljskog sektora te razne edukativne i promotivne manifestacije s ciljem podizanja svijesti o važnosti pristupa OOSI tržištu rada. Razvit će se i 2 obrazovna programa prilagođena OOSI čime će se dodano povećati spektar zanimanja kojima će OOSI moći pristupiti i konkurirati na tržištu rada.</t>
  </si>
  <si>
    <t>UP.02.3.1.01.0004</t>
  </si>
  <si>
    <t>Poticanje društvenog poduzetništva</t>
  </si>
  <si>
    <t>Kako postati društveni poduzetnik</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</si>
  <si>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</si>
  <si>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</si>
  <si>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UP.02.3.1.01.0017</t>
  </si>
  <si>
    <t>Jačanje kapaciteta za doprinos razvoju društvenog poduzetništva</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</si>
  <si>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</si>
  <si>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</si>
  <si>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</si>
  <si>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</si>
  <si>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IKSoC-inovativni koprivnički centar "KopriVITA"</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</si>
  <si>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</si>
  <si>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</si>
  <si>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Most prema uspjehu</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</si>
  <si>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</si>
  <si>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</si>
  <si>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</si>
  <si>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</si>
  <si>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</si>
  <si>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</si>
  <si>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</si>
  <si>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FAIR net – Mreža FAIR (Financije, Administracija i Računovodstvo) poslovanja u društvenim poduzećima</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</si>
  <si>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</si>
  <si>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</si>
  <si>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</si>
  <si>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</si>
  <si>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Probudi kreativnost</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</si>
  <si>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</si>
  <si>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</si>
  <si>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RePlast 3D</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</si>
  <si>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</si>
  <si>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</si>
  <si>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</si>
  <si>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Dobra energija u društvenom poduzetništvu</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</si>
  <si>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</si>
  <si>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</si>
  <si>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</si>
  <si>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</si>
  <si>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Upotrebom neiskorištenih resursa i edukacijom do održivog društvenog poduzeća</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</si>
  <si>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</si>
  <si>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</si>
  <si>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Educirani i zaposleni bili, lipičko pivo pili</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</si>
  <si>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</si>
  <si>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</si>
  <si>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</si>
  <si>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I ja radim i doprinosim!</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</si>
  <si>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</si>
  <si>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</si>
  <si>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Razvoj društvenog poduzetništva Bartolomej</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</si>
  <si>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</si>
  <si>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</si>
  <si>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</si>
  <si>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</si>
  <si>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</si>
  <si>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</si>
  <si>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</si>
  <si>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</si>
  <si>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</si>
  <si>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</si>
  <si>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Nešto se dobro kuha!</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</si>
  <si>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</si>
  <si>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</si>
  <si>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</si>
  <si>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</si>
  <si>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</si>
  <si>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</si>
  <si>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</si>
  <si>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</si>
  <si>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</si>
  <si>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</si>
  <si>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ADRIATIC</t>
  </si>
  <si>
    <t>Nogometni klub "Adriatic" Split</t>
  </si>
  <si>
    <t>Cilj projektnoga prijedloga je: „Osnovati društveno poduzeće uz stečene poslovne vještine za vođenje društvenog poduzeća, te poboljšana vidljivost društvenog poduzetništva.</t>
  </si>
  <si>
    <t>UP.02.3.1.03.0004</t>
  </si>
  <si>
    <t>Hiper program rane edukacije</t>
  </si>
  <si>
    <t>HIPER direkt j.d.o.o.</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</si>
  <si>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</si>
  <si>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</si>
  <si>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</si>
  <si>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</si>
  <si>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</si>
  <si>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</si>
  <si>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</si>
  <si>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</si>
  <si>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</si>
  <si>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</si>
  <si>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</si>
  <si>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</si>
  <si>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</si>
  <si>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</si>
  <si>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</si>
  <si>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</si>
  <si>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</si>
  <si>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</si>
  <si>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</si>
  <si>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</si>
  <si>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</si>
  <si>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</si>
  <si>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</si>
  <si>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</si>
  <si>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</si>
  <si>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</si>
  <si>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</si>
  <si>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</si>
  <si>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</si>
  <si>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</si>
  <si>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</si>
  <si>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</si>
  <si>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</si>
  <si>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</si>
  <si>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</si>
  <si>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</si>
  <si>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</si>
  <si>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</si>
  <si>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</si>
  <si>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</si>
  <si>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</si>
  <si>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</si>
  <si>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</si>
  <si>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</si>
  <si>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</si>
  <si>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</si>
  <si>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</si>
  <si>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</si>
  <si>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</si>
  <si>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</si>
  <si>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</si>
  <si>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</si>
  <si>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</si>
  <si>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</si>
  <si>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</si>
  <si>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</si>
  <si>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</si>
  <si>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</si>
  <si>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</si>
  <si>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</si>
  <si>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</si>
  <si>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</si>
  <si>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</si>
  <si>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</si>
  <si>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</si>
  <si>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</si>
  <si>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</si>
  <si>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</si>
  <si>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</si>
  <si>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</si>
  <si>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</si>
  <si>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</si>
  <si>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</si>
  <si>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</si>
  <si>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</si>
  <si>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</si>
  <si>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</si>
  <si>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</si>
  <si>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</si>
  <si>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</si>
  <si>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</si>
  <si>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</si>
  <si>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</si>
  <si>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</si>
  <si>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Sfera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</si>
  <si>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</si>
  <si>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</si>
  <si>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</si>
  <si>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</si>
  <si>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</si>
  <si>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</si>
  <si>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</si>
  <si>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</si>
  <si>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Poljoprivredna zadruga Najbolje lokalno</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</si>
  <si>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</si>
  <si>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</si>
  <si>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</si>
  <si>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</si>
  <si>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</si>
  <si>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</si>
  <si>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</si>
  <si>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</si>
  <si>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</si>
  <si>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</si>
  <si>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</si>
  <si>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</si>
  <si>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</si>
  <si>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</si>
  <si>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</si>
  <si>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</si>
  <si>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</si>
  <si>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</si>
  <si>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</si>
  <si>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</si>
  <si>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</si>
  <si>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</si>
  <si>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</si>
  <si>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</si>
  <si>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</si>
  <si>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</si>
  <si>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</si>
  <si>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</si>
  <si>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</si>
  <si>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</si>
  <si>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</si>
  <si>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</si>
  <si>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</si>
  <si>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 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</si>
  <si>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</si>
  <si>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</si>
  <si>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</si>
  <si>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</si>
  <si>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</si>
  <si>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</si>
  <si>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</si>
  <si>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</si>
  <si>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</si>
  <si>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</si>
  <si>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</si>
  <si>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</si>
  <si>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</si>
  <si>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</si>
  <si>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UP.02.1.1.16.0192</t>
  </si>
  <si>
    <t>Prijateljstvom protiv usamljenosti</t>
  </si>
  <si>
    <t>Cilj projekta je omogućiti zaposlenje i osposobljavanje 30 žena pripadnica ranjivih skupina s nižom razinom obrazovanja (najviše završeno srednjoškolsko obrazovanje) te time povećati razinu kvalitete života minimalno 180 krajnjih korisnika (starijih osoba i osoba u nepovoljnom položaju) na području Grada Zagreba i Vukovarsko – srijemske županije (grad Vukovar).</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</si>
  <si>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</si>
  <si>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</si>
  <si>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</si>
  <si>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UP.04.2.1.11.0173</t>
  </si>
  <si>
    <t>Filmkubator- doprinos osnaživanju organizacija civilnog društva koje djeluju na području audiovizualnih i digitalnih medija za pokretanje zajednice</t>
  </si>
  <si>
    <t>Izvan fokusa</t>
  </si>
  <si>
    <t>Glavni cilj projekta Filmkubator je osnaživanje organizacija civilnog društva koje djeluju na području audiovizualnih i digitalnih medija za pokretanje zajednice kroz zapošljavanje. Projekt se sastoji od 3 ključna seta aktivnosti: "Izobrazba i jačanje i unapređenje kapaciteta zaposlenika i volontera", "Jačanja kapaciteta OCD-a za unapređivanje javne svijesti i aktivnosti zagovaranja" i "Izrada online digitalnih priručnika, igara, simulacija i drugih alata".</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</si>
  <si>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</si>
  <si>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</si>
  <si>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</si>
  <si>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</si>
  <si>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</si>
  <si>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</si>
  <si>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</si>
  <si>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</si>
  <si>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</si>
  <si>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</si>
  <si>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</si>
  <si>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</si>
  <si>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</si>
  <si>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</si>
  <si>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</si>
  <si>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</si>
  <si>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</si>
  <si>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</si>
  <si>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</si>
  <si>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</si>
  <si>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</si>
  <si>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</si>
  <si>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</si>
  <si>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</si>
  <si>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</si>
  <si>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</si>
  <si>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 d.o.o.</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</si>
  <si>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</si>
  <si>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</si>
  <si>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</si>
  <si>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</si>
  <si>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</si>
  <si>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</si>
  <si>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</si>
  <si>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</si>
  <si>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</si>
  <si>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</si>
  <si>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</si>
  <si>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</si>
  <si>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</si>
  <si>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</si>
  <si>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</si>
  <si>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</si>
  <si>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</si>
  <si>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</si>
  <si>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</si>
  <si>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</si>
  <si>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</si>
  <si>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</si>
  <si>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</si>
  <si>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UP.02.3.1.03.0097</t>
  </si>
  <si>
    <t>Močvarno poduzetništvo</t>
  </si>
  <si>
    <t xml:space="preserve"> Udruženje za razvoj kulture "URK"</t>
  </si>
  <si>
    <t>Cilj projekta „Društveno-poduzetničke aktivnosti URK-a“ je osigurati restrukturiranje udruge Udruženje za razvoj kulture "URK" prema principima društvenog poduzetništva i osigurati stabilno i ekonomski održivo odvijanje društveno-poduzetničkih aktivnosti udruge kroz edukaciju njenih zaposlenika i nezaposlenih članova udruge, zapošljavanje i potporu nezaposlenih osoba, te pripremu i provedbu aktivnosti na području kulture, umjetnosti i obrazovanja usmjerenih na mlade, dok se u isto vrijeme promovira koncept društvenog poduzetništva u kulturi.</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</si>
  <si>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</si>
  <si>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</si>
  <si>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</si>
  <si>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</si>
  <si>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</si>
  <si>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</si>
  <si>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</si>
  <si>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</si>
  <si>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</si>
  <si>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</si>
  <si>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</si>
  <si>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</si>
  <si>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</si>
  <si>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</si>
  <si>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</si>
  <si>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</si>
  <si>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</si>
  <si>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</si>
  <si>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</si>
  <si>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</si>
  <si>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</si>
  <si>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</si>
  <si>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</si>
  <si>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</si>
  <si>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</si>
  <si>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</si>
  <si>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</si>
  <si>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</si>
  <si>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</si>
  <si>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</si>
  <si>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</si>
  <si>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</si>
  <si>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</si>
  <si>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</si>
  <si>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</si>
  <si>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</si>
  <si>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</si>
  <si>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</si>
  <si>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</si>
  <si>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</si>
  <si>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</si>
  <si>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</si>
  <si>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</si>
  <si>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</si>
  <si>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</si>
  <si>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</si>
  <si>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</si>
  <si>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</si>
  <si>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</si>
  <si>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</si>
  <si>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</si>
  <si>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</si>
  <si>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</si>
  <si>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</si>
  <si>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</si>
  <si>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</si>
  <si>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</si>
  <si>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</si>
  <si>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</si>
  <si>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</si>
  <si>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</si>
  <si>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</si>
  <si>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</si>
  <si>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</si>
  <si>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</si>
  <si>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</si>
  <si>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</si>
  <si>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</si>
  <si>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UP.02.3.1.03.0131</t>
  </si>
  <si>
    <t>Društvenim poduzetništvom do osuvremenjivanja muzeologije hrvatske vojne baštine</t>
  </si>
  <si>
    <t>Društvo za očuvanje hrvatske vojne tradicije</t>
  </si>
  <si>
    <t xml:space="preserve">Karlovačka, Bjelovarsko-bilogorska </t>
  </si>
  <si>
    <t>Transferiranjem na društveno poduzetništvo, Prijavitelj će osuvremeniti muzeologiju modernim tehnologijama u čemu se ogleda cilj projekta: doprinos razvoju društvenog poduzetništva na području Bjelovarsko-bilogorske županije kroz jačanje kapaciteta subjekata koji započinju svoje poslovanje u skladu s društveno-poduzetničkim načelima, na način da se ojačaju sposobnosti i vještine zaposlenika Društva za očuvanje hrvatske vojne tradicije te nezaposlenih osoba ranjivih skupina (branitelji, osobe s invaliditetom i žene).</t>
  </si>
  <si>
    <t>UP.02.3.1.03.0133</t>
  </si>
  <si>
    <t>Društveno poduzetništvo nas povezuje</t>
  </si>
  <si>
    <t>Humanitarna neprofitna udruga Auxilium</t>
  </si>
  <si>
    <t>Društveno poduzetništvo nas povezuje! Specifični ciljevi: 1. Stjecanje poslovnih sposobnosti i vještina o društvenom poduzetništvu zaposlenika i nezaposlenih članova udruge Auxilium transferom poslovanja prema društveno-poduzetničkim principima 2. Povećati vidljivost društvenog poduzetništva na području tri županije istočne Hrvatske putem informiranja javnosti i umrežavanja dionika Nositelj projekta: Udruga Auxilium Partneri: Graditeljsko-geodetska škola Osijek i Compound Effect, obrt za savjetovanje i usluge Trajanje projekta: 24 mjeseca</t>
  </si>
  <si>
    <t>UP.02.3.1.03.0137</t>
  </si>
  <si>
    <t>Kuhinja znanja</t>
  </si>
  <si>
    <t>Šefovi kuhinja mediteranskih i europskih regija (ŠKMER)</t>
  </si>
  <si>
    <t>ŠKMER otvara prilike za zapošljavanje teško zapošljivih skupina, njihovo rad u visoko prosperitetnoj djelatnosti– gastronomiji, u područjima s potencijalom za razvoj turizma. Izobrazbom učiteljskog kadra, ugostitelja, djelatnika u ugostiteljstvu, nezaposlenih, djece i mladih i građana uz poslovanje usmjereno vraćanju dobiti u zajednicu, ŠKMER preuzima važnu društveno-ekonomsku funkciju. Projektom će educirati 6 zaposlenika, zaposliti 3 mlade osobe, sudjelovati u 2 međunarodna skupa i razviti 4 specijalizirana edukacijske paketa u području gastronomije.</t>
  </si>
  <si>
    <t>UP.02.3.1.03.0139</t>
  </si>
  <si>
    <t>Dizajn i proizvodnja namještaja za identitet hrvatskih turističkih objekata</t>
  </si>
  <si>
    <t>DVIJE BOJE d.o.o. za proizvodnju i usluge</t>
  </si>
  <si>
    <t>Zagrebačka, Brodsko-posavska, Istarska</t>
  </si>
  <si>
    <t>Razvoj održive proizvodnje namještaja za hrvatski turistički sektor s potpisom domaćih dizajnera kroz jačanje kapaciteta Prijavitelja, edukacijom postojećih i zapošljavanjem novih djelatnika osnovna je misija Projekta. Educirani zaposlenici u svom daljnjem radu komuniciraju sa mladim dizajnerima i proizvođačima namještaja promovirajući društveno poduzetništvo i suradnju tri sektora: dizajn, proizvodnju namještaja i turizam s ciljem njihovog zajedničkog razvoja i prepoznatljivosti na tržištu.</t>
  </si>
  <si>
    <t>UP.02.3.1.03.0141</t>
  </si>
  <si>
    <t>ZONE X</t>
  </si>
  <si>
    <t>Acquamarin projekti d.o.o. za inženjering, trgovinu i proizvodnju</t>
  </si>
  <si>
    <t>Projekt doprinosi jačanju i vidljivosti novog druš.poduzeća Acquamarin projekti koje provodi aktivnosti inovativnog centra za mlade na području G. Zagreba uključ. min. 500 osoba od 15-23 g., uključ. mlade u NEET statusu i s invaliditetom, u neformalne obrazov. i sport. programe i aktivnosti kvalit. provođenja slob. vremena, s ciljem uspješnog prelaska u svijet rada jačanjem digit. i social. kompetencija, znanja o održivom razvoju i poduzet. vještina upravljanjem centrom primjenom izrađene web aplikacije.</t>
  </si>
  <si>
    <t>UP.02.3.1.03.0142</t>
  </si>
  <si>
    <t>Društveno poduzetništvo udruge "Jaglac"</t>
  </si>
  <si>
    <t>Društveno poduzetništvo udruge "Jaglac" Ciljevi: Stjecanje stručnih i poslovnih sposobnosti i vještina o društvenom poduzetništvu zaposlenika i nezaposlenih članova Udruge Jaglac koja planira započeti poslovanje prema društveno-poduzetničkim principima, Povećati vidljivost društvenog poduzetništva na području Virovitičko-podravske županije putem informiranja javnosti i umrežavanja dionika Nositelj projekta: Udruga osoba s intelektualnim teškoćama „Jaglac“ iz Orahovice (Virovitičko-podravska županija), Partner: Compound Effect, obrt za savjetovanje i usluge. Trajanje projekta: 21 mjesec</t>
  </si>
  <si>
    <t>UP.02.3.1.03.0143</t>
  </si>
  <si>
    <t>Čitaj knjigu</t>
  </si>
  <si>
    <t>Čitaj knjigu d.o.o.</t>
  </si>
  <si>
    <t>Svrha projekta je razviti poslovanje tvrtke Čitaj knjigu d.o.o. na temelju društvenopoduzetničkih kriterija i načela kako bi se osigurala dugoročna održivost promocije čitalačkih aktivnosti. Novoosnovana tvrtka je nastavak popularnog bloga čitajknjigu.com koji broji više od 650 000 stalnih korisnika/ica iz Hrvatske i zemalja regije. Projekt će omogućiti razvoj web knjižare i izdavačke djelatnosti koja će osigurati održivost projekta, kao i održivost spin off projekata promocije čitanja proteklih iz čitajknjigu.com poput projekata čitanja u zatvorima, projekta dijeljenja knjiga itd.</t>
  </si>
  <si>
    <t>UP.02.3.1.03.0144</t>
  </si>
  <si>
    <t>Nacionalni logistički centar za društveno poduzetništvo</t>
  </si>
  <si>
    <t>Udruga za socijalno poduzetništvo Lega</t>
  </si>
  <si>
    <t>Prijavitelj je Udruga za socijalno poduzetništvo koje će u svojem razvoju pružati zaštićena zaposlenje osoba s invaliditetom. Projekt "Nacionalni logistički centar za društveno poduzetništvo" će unaprijediti poslovanje dodatnom edukacijom zaposlenih u poslovnim vještinama, osnovati konzorcij društvenih poduzeća s ciljem smanjenja troškova istih kroz zajedničke službe, te tako i generirati potrebu za novim zapošljavanjem osobe s invaliditetom i/ili ranjivih skupina.</t>
  </si>
  <si>
    <t>UP.02.3.1.03.0145</t>
  </si>
  <si>
    <t>Razvoj društvenog poduzetništva za slijepe osobe</t>
  </si>
  <si>
    <t>Projekt će pridonijeti razvoju DP-a u Međimurskoj županiji, pružanjem inovativnih usluga kao modelom rješavanja društvenih i ekonomskih pitanja i socijalnog uključivanja slijepih osoba na tržištu rada. Svrha je započinjanje poslovanja USMŽ prema DP načelima te zapošljavanje certificiranih slijepih osoba i stvaranje jednakih mogućnosti za sve. Rezultati projekta su: stvoreni uvjeti za razvoj DP-a i zaposlene slijepe osobe za području MŽ (R1); Promoviran koncept DP-a (R2).</t>
  </si>
  <si>
    <t>UP.02.3.1.03.0146</t>
  </si>
  <si>
    <t>Liqiud democracy</t>
  </si>
  <si>
    <t>Prospectus</t>
  </si>
  <si>
    <t>Liquid democracy potiče građane da se okrenu traženju rješenja i većem angažmanu u političkom prostoru, umjesto usmjerenosti na prigovaranje i osjećaja bespomoćnosti dok svijet juri pored njih. Liquid democracy otvara do sada neviđene horizonte korištenja tehnologije u širim političkim procesima koji nisu reformirani desetljećima. Dajući građanima glas u skladu sa tehnološkim mogućnostima današnjice, dajemo političkim akterima mogućnost da čuju taj glas i prilagode svoje odluke i postupke stvarnim potrebama građana.</t>
  </si>
  <si>
    <t>UP.02.3.1.03.0148</t>
  </si>
  <si>
    <t>Održivost ruralnih zajednica kroz žensko poduzetništvo</t>
  </si>
  <si>
    <t>Sirana Milka j.d.o.o.</t>
  </si>
  <si>
    <t>Zagrebačka, Karlovačka, Bjelovarsko-bilogorska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</si>
  <si>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 Vallis Colapis, jednom od vodećih organizacija za ruralni razvoj u Hrvatskoj. Ciljane skupine obuhvaćaju: a) poduzeće Prijavitelja, b) njegove zaposlenike (5 osobe) te c) nezaposlene u ruralnim područjima Karlovačke, Zagrebačke i Bjelovarsko-bilogorske županije (50 osoba).</t>
  </si>
  <si>
    <t>UP.02.3.1.03.0149</t>
  </si>
  <si>
    <t>Poticanje razvoja održive proizvodnje namještaja za zelenu javnu nabavu</t>
  </si>
  <si>
    <t>Hrvatski interijeri</t>
  </si>
  <si>
    <t>Zagrebačka, Vukovarsko-srijemska, Dubrovačko-neretvanska</t>
  </si>
  <si>
    <t>Projektom se potiče proizvodnja eko namještaja i njegova upotreba u javnoj nabavi kako bi se osigurao održivi razvoj gospodarskih subjekata s područja industrije namještaja Republike Hrvatske i zadovoljili kriteriji zelenog i ekonomski opravdanog nabavljanja roba i usluga u javnom sektoru. Društveni poduzetnik, Hrvatski interijeri, kroz ojačane kapacitete vlastitih zaposlenika čija su znanja i vještine tijekom projekta unaprijeđene, educira ostale dionike u segmentu proizvodnje i nabave namještaja koji odgovara kriterijima zelene javne nabave.</t>
  </si>
  <si>
    <t>UP.02.3.1.03.0150</t>
  </si>
  <si>
    <t>Okolišna oznaka za eko namještaj</t>
  </si>
  <si>
    <t>ERA GRUPA d.o.o. za proizvodnju namještaja</t>
  </si>
  <si>
    <t>Osječko-baranjska, Istarska, Dubrovačko-neretvanska</t>
  </si>
  <si>
    <t>Projektom „Eko namještaj i okolišna markica za proizvode“ Prijavitelj učvršćuje lidersku poziciju na području eko proizvodnje namještaja i njegovog označavanja. Kroz edukativne radionice, prezentacije i konzultacije s ostalim proizvođačima namještaja promovira društveno poduzetništvo. Svojim primjerom uvođenja znaka kvalitete i dobrom praksom utječe na stvaranje novih društvenih poduzetnika, ali i podupire postojeće čija je djelatnost vezana uz proizvodnju namještaja.</t>
  </si>
  <si>
    <t>UP.02.3.1.03.0152</t>
  </si>
  <si>
    <t>Učenje bez muke</t>
  </si>
  <si>
    <t>TOY2B d.o.o.</t>
  </si>
  <si>
    <t>Zagrebačka, Primorsko-goranska</t>
  </si>
  <si>
    <t>Projekt UČENJE BEZ MUKE usmjeren je na razvoj održivog poslovanja tvrtka TOY2B kao društvenog poduzetnika ciljem razvoja 2 znanstvena eksponata spremna za prodaju do kraja provedbe projekta. Projekt provodimo u partnerstvu s VPŠ Par čije će iskustvo u provođenju EU projekata biti od velike vrijednosti kod provođenja projekta, a naše iskustvo će postati predmet njihovog stručnog i obrazovnog rada i prenosit će se u sklopu njihovih nastavnih programa.</t>
  </si>
  <si>
    <t>UP.02.3.1.03.0153</t>
  </si>
  <si>
    <t>Poticanje razvoja zadružnog stanovanja u Hrvatskoj</t>
  </si>
  <si>
    <t>Zadruga otvorena arhitektura</t>
  </si>
  <si>
    <t>Karlovačka, Koprivničko-križevačka, Međimurska, Grad Zagreb, Primorsko-goranska, Istarska</t>
  </si>
  <si>
    <t>Cilj projekta je transformirati Zadrugu otvorena arhitektura u društveno poduzeće, razviti njezine poslovne kapacitete i pokrenuti novu društveno-poduzetničku poslovnu aktivnost. Kroz projekt će se razviti usluga osnivanja stambenih zadruga prema ekonomski, ekološki i društveno održivom modelu. Implementacijom pilot projekta u gradu Križevci, testirat će se primjena modela koji će se dugoročno nuditi kao usluga jedinicama lokalne samouprave, ali i drugima (sindikati, komorske organizacije, građani) s ciljem zadovoljavanja stambenih potreba stanovnika.</t>
  </si>
  <si>
    <t>UP.02.3.1.03.0156</t>
  </si>
  <si>
    <t>Ekoteka</t>
  </si>
  <si>
    <t>ACT PRINTLAB d.o.o.</t>
  </si>
  <si>
    <t>Projektom EKOTEKA želi se povećati vidljivost društvenog poduzetništva i svih njegovih benefita u Republici Hrvatskoj. Cilj projekta je unaprijediti znanja i vještine radnika društvenog poduzeća ACT PRINTLAB-a putem specijaliziranih oblika osposobljavanja, stvoriti nova radna mjesta i razviti nove proizvode i usluge, te samim time doprinijeti rastu postojećeg društvenog poduzeća u vidu jačanja kapaciteta, održivosti i konkurentnosti.</t>
  </si>
  <si>
    <t>UP.02.3.1.03.0157</t>
  </si>
  <si>
    <t>RaD - Regeneracija agroekosustava Dalmacije</t>
  </si>
  <si>
    <t>Održivo d.o.o. za građenje, arhitektonsko projektiranje i prostorno uređenje</t>
  </si>
  <si>
    <t>Zaarska, Šibensko-kninska, Splitsko-dalmatinska, Dubrovačko-neretvanska</t>
  </si>
  <si>
    <t>Projekt „RaD“ ima za cilj doprinijeti regeneraciji agroekosustava na području Dalmacije čime se omogućuje snažniji poticaj razvoju društveno – poduzetničkih pothvata. Jačanje svog poslovanja poduzeće Održivo d.o.o. osigurati će provođenjem aktivnosti razvoja nove društveno poduzetničke usluge kao i jačanjem ljudskih kapaciteta što je nužan preduvjet za povećanje učinkovitosti, konkurentnosti i kvalitetnije tržišne prepoznatljivosti. Ciljne skupine obuhvaćaju zaposlenike poduzeća Održivo d.o.o. te ostala društvena poduzeća.</t>
  </si>
  <si>
    <t>UP.02.3.1.03.0158</t>
  </si>
  <si>
    <t>Društveno-poduzetnička koshnica</t>
  </si>
  <si>
    <t>Avantes plus d.o.o. za informatičke usluge</t>
  </si>
  <si>
    <t>Sisačko-moslavačka, Osječko-baranjska, Grad Zagreb</t>
  </si>
  <si>
    <t>Projektom će se ojačati stručne i poslovne sposobnosti i vještine o društvenom poduzetništvu glavnih ciljanih skupina projekta: zaposlenika Avantes plus d.o.o. i nezaposlenih pripadnika ranjivih skupina osoba s invaliditetom i žena. Prijavitelj će transferirati poslovanje prema društveno-poduzetničkim principima. Provedbom gospodarskih aktivnosti iznajmljivanja coworking prostora i provođenja edukacija i poslovnog savjetovanja na društveno-poduzetničkim principima, Prijavitelj će efikasnije odgovoriti na potrebe mikro i malih poduzetnika te ranjivih skupina.</t>
  </si>
  <si>
    <t>UP.02.3.1.03.0159</t>
  </si>
  <si>
    <t>Inovacije u art dizajnu za društveno poduzetništvo i lokalni razvoj</t>
  </si>
  <si>
    <t>Cilj projekta je transferiranje postojeće Udruge u društveno poduzetništvo uz jačanje stručnih i poslovnih vještina zaposlenika i članova te informiranje dugotrajno nezaposlenih u ruralnim zajednicama o mogućnostima samozapošljavanja kroz društveno-poduzetničke aktivnosti Prijavitelja. Arteco Pavletić kao nositelj i Udruga za zaštitu prirode i okoliša Zeleni Osijek kao partner provodit će projekt 24 mjeseca.</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</si>
  <si>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</si>
  <si>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</si>
  <si>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</si>
  <si>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</si>
  <si>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</si>
  <si>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</si>
  <si>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</si>
  <si>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</si>
  <si>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</si>
  <si>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</si>
  <si>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</si>
  <si>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</si>
  <si>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</si>
  <si>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</si>
  <si>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</si>
  <si>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</si>
  <si>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</si>
  <si>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</si>
  <si>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</si>
  <si>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</si>
  <si>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</si>
  <si>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</si>
  <si>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</si>
  <si>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</si>
  <si>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diplomskog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</si>
  <si>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</si>
  <si>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</si>
  <si>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</si>
  <si>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</si>
  <si>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</si>
  <si>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</si>
  <si>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</si>
  <si>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</si>
  <si>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</si>
  <si>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</si>
  <si>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</si>
  <si>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</si>
  <si>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</si>
  <si>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</si>
  <si>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</si>
  <si>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</si>
  <si>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</si>
  <si>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</si>
  <si>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</si>
  <si>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</si>
  <si>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</si>
  <si>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</si>
  <si>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</si>
  <si>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</si>
  <si>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</si>
  <si>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</si>
  <si>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</si>
  <si>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</si>
  <si>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</si>
  <si>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</si>
  <si>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</si>
  <si>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</si>
  <si>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</si>
  <si>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</si>
  <si>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</si>
  <si>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</si>
  <si>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</si>
  <si>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</si>
  <si>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</si>
  <si>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</si>
  <si>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</si>
  <si>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</si>
  <si>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</si>
  <si>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</si>
  <si>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</si>
  <si>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</si>
  <si>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</si>
  <si>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</si>
  <si>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</si>
  <si>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</si>
  <si>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</si>
  <si>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</si>
  <si>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</si>
  <si>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</si>
  <si>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</si>
  <si>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</si>
  <si>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</si>
  <si>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</si>
  <si>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</si>
  <si>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</si>
  <si>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</si>
  <si>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</si>
  <si>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</si>
  <si>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</si>
  <si>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</si>
  <si>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</si>
  <si>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</si>
  <si>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</si>
  <si>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</si>
  <si>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</si>
  <si>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</si>
  <si>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</si>
  <si>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</si>
  <si>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</si>
  <si>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</si>
  <si>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</si>
  <si>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</si>
  <si>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</si>
  <si>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</si>
  <si>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</si>
  <si>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</si>
  <si>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</si>
  <si>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</si>
  <si>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</si>
  <si>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</si>
  <si>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</si>
  <si>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</si>
  <si>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</si>
  <si>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</si>
  <si>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</si>
  <si>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</si>
  <si>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</si>
  <si>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</si>
  <si>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</si>
  <si>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</si>
  <si>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</si>
  <si>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</si>
  <si>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</si>
  <si>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</si>
  <si>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</si>
  <si>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</si>
  <si>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</si>
  <si>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</si>
  <si>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</si>
  <si>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</si>
  <si>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</si>
  <si>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</si>
  <si>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</si>
  <si>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</si>
  <si>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</si>
  <si>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</si>
  <si>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</si>
  <si>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</si>
  <si>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</si>
  <si>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</si>
  <si>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</si>
  <si>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</si>
  <si>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</si>
  <si>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</si>
  <si>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</si>
  <si>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</si>
  <si>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</si>
  <si>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</si>
  <si>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 Sveučilišta u Zagrebu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</si>
  <si>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</si>
  <si>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</si>
  <si>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</si>
  <si>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</si>
  <si>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</si>
  <si>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</si>
  <si>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</si>
  <si>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</si>
  <si>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</si>
  <si>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</si>
  <si>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</si>
  <si>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</si>
  <si>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</si>
  <si>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</si>
  <si>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</si>
  <si>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</si>
  <si>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</si>
  <si>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</si>
  <si>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</si>
  <si>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</si>
  <si>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</si>
  <si>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</si>
  <si>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</si>
  <si>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</si>
  <si>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</si>
  <si>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</si>
  <si>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</si>
  <si>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</si>
  <si>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</si>
  <si>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</si>
  <si>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</si>
  <si>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</si>
  <si>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</si>
  <si>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</si>
  <si>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</si>
  <si>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</si>
  <si>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</si>
  <si>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</si>
  <si>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</si>
  <si>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</si>
  <si>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</si>
  <si>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</si>
  <si>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</si>
  <si>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</si>
  <si>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</si>
  <si>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</si>
  <si>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</si>
  <si>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</si>
  <si>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</si>
  <si>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</si>
  <si>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</si>
  <si>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</si>
  <si>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</si>
  <si>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</si>
  <si>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</si>
  <si>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</si>
  <si>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</si>
  <si>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</si>
  <si>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</si>
  <si>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</si>
  <si>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</si>
  <si>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</si>
  <si>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</si>
  <si>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</si>
  <si>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</si>
  <si>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</si>
  <si>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</si>
  <si>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</si>
  <si>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</si>
  <si>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</si>
  <si>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</si>
  <si>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</si>
  <si>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</si>
  <si>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</si>
  <si>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</si>
  <si>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</si>
  <si>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</si>
  <si>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</si>
  <si>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</si>
  <si>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</si>
  <si>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</si>
  <si>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</si>
  <si>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</si>
  <si>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</si>
  <si>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</si>
  <si>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</si>
  <si>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</si>
  <si>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</si>
  <si>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</si>
  <si>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</si>
  <si>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</si>
  <si>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</si>
  <si>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</si>
  <si>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</si>
  <si>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</si>
  <si>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</si>
  <si>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</si>
  <si>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</si>
  <si>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</si>
  <si>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</si>
  <si>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</si>
  <si>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</si>
  <si>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</si>
  <si>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</si>
  <si>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</si>
  <si>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</si>
  <si>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</si>
  <si>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</si>
  <si>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</si>
  <si>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</si>
  <si>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</si>
  <si>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</si>
  <si>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</si>
  <si>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</si>
  <si>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</si>
  <si>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</si>
  <si>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</si>
  <si>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</si>
  <si>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</si>
  <si>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</si>
  <si>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</si>
  <si>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</si>
  <si>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</si>
  <si>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</si>
  <si>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</si>
  <si>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</si>
  <si>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</si>
  <si>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</si>
  <si>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</si>
  <si>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</si>
  <si>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</si>
  <si>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</si>
  <si>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</si>
  <si>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</si>
  <si>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</si>
  <si>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</si>
  <si>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</si>
  <si>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</si>
  <si>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</si>
  <si>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</si>
  <si>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</si>
  <si>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</si>
  <si>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</si>
  <si>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</si>
  <si>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</si>
  <si>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</si>
  <si>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</si>
  <si>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</si>
  <si>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</si>
  <si>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</si>
  <si>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</si>
  <si>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</si>
  <si>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</si>
  <si>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</si>
  <si>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</si>
  <si>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</si>
  <si>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</si>
  <si>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</si>
  <si>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</si>
  <si>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</si>
  <si>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</si>
  <si>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</si>
  <si>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</si>
  <si>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</si>
  <si>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</si>
  <si>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</si>
  <si>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</si>
  <si>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</si>
  <si>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</si>
  <si>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</si>
  <si>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</si>
  <si>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</si>
  <si>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</si>
  <si>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</si>
  <si>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</si>
  <si>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</si>
  <si>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</si>
  <si>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</si>
  <si>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</si>
  <si>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</si>
  <si>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</si>
  <si>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</si>
  <si>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</si>
  <si>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</si>
  <si>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</si>
  <si>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</si>
  <si>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</si>
  <si>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</si>
  <si>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</si>
  <si>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</si>
  <si>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</si>
  <si>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</si>
  <si>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</si>
  <si>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</si>
  <si>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</si>
  <si>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</si>
  <si>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</si>
  <si>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</si>
  <si>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</si>
  <si>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</si>
  <si>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</si>
  <si>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</si>
  <si>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</si>
  <si>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</si>
  <si>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</si>
  <si>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</si>
  <si>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</si>
  <si>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</si>
  <si>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</si>
  <si>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</si>
  <si>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</si>
  <si>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</si>
  <si>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</si>
  <si>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</si>
  <si>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</si>
  <si>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</si>
  <si>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Osiguravanje pomoćnika u nastavi i stručnih komunikacijskih posrednika učenicima s teškoćama u razvoju u osnovnoškolskim i srednjoškolskim odgojno-obrazovnim ustanovama Virovitičko-podravske županije</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</si>
  <si>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</si>
  <si>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</si>
  <si>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</si>
  <si>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</si>
  <si>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</si>
  <si>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</si>
  <si>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</si>
  <si>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</si>
  <si>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</si>
  <si>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</si>
  <si>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</si>
  <si>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</si>
  <si>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</si>
  <si>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</si>
  <si>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</si>
  <si>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DOprinosiMo razvoju INkluzivnog Obrazovanja - DOMINO</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</si>
  <si>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</si>
  <si>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</si>
  <si>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</si>
  <si>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</si>
  <si>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</si>
  <si>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</si>
  <si>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</si>
  <si>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</si>
  <si>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</si>
  <si>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</si>
  <si>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</si>
  <si>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</si>
  <si>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</si>
  <si>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ŠKOLA ZA SVE uz pomoćnike u nastavi</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</si>
  <si>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</si>
  <si>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</si>
  <si>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</si>
  <si>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</si>
  <si>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</si>
  <si>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</si>
  <si>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</si>
  <si>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</si>
  <si>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</si>
  <si>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</si>
  <si>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</si>
  <si>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</si>
  <si>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</si>
  <si>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</si>
  <si>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</si>
  <si>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</si>
  <si>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</si>
  <si>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</si>
  <si>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</si>
  <si>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</si>
  <si>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</si>
  <si>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</si>
  <si>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</si>
  <si>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2</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</si>
  <si>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</si>
  <si>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</si>
  <si>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Korak u život jednakih mogućnosti</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</si>
  <si>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</si>
  <si>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</si>
  <si>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</si>
  <si>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</si>
  <si>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</si>
  <si>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</si>
  <si>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</si>
  <si>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</si>
  <si>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</si>
  <si>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</si>
  <si>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</si>
  <si>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</si>
  <si>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</si>
  <si>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</si>
  <si>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</si>
  <si>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</si>
  <si>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uspješnije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</si>
  <si>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</si>
  <si>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</si>
  <si>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</si>
  <si>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</si>
  <si>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</si>
  <si>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</si>
  <si>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</si>
  <si>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</si>
  <si>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</si>
  <si>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</si>
  <si>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</si>
  <si>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</si>
  <si>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</si>
  <si>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</si>
  <si>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</si>
  <si>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</si>
  <si>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</si>
  <si>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</si>
  <si>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</si>
  <si>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</si>
  <si>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</si>
  <si>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</si>
  <si>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</si>
  <si>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</si>
  <si>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</si>
  <si>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Obrazovanje bez teškoća: implementacija usluge pomoćnika u nastavi u svrhu osiguravanja jednakih obrazovnih mogućnosti za svu djecu</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</si>
  <si>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</si>
  <si>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</si>
  <si>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</si>
  <si>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Pomoć se vraća uspjehom: osiguravanje podrške pomoćnika u nastavi djeci s teškoćama u razvoju</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</si>
  <si>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</si>
  <si>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</si>
  <si>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 Tim - Integracija - Ciljanost -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</si>
  <si>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</si>
  <si>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</si>
  <si>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</si>
  <si>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</si>
  <si>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</si>
  <si>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Pomoćnici u nastavi u osnovnim školama Grada Dubrovnika</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</si>
  <si>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</si>
  <si>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</si>
  <si>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</si>
  <si>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</si>
  <si>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</si>
  <si>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</si>
  <si>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</si>
  <si>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</si>
  <si>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</si>
  <si>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</si>
  <si>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</si>
  <si>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</si>
  <si>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</si>
  <si>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</si>
  <si>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</si>
  <si>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</si>
  <si>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</si>
  <si>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 faza II</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</si>
  <si>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</si>
  <si>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</si>
  <si>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</si>
  <si>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</si>
  <si>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</si>
  <si>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</si>
  <si>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</si>
  <si>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</si>
  <si>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</si>
  <si>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</si>
  <si>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</si>
  <si>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</si>
  <si>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</si>
  <si>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</si>
  <si>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</si>
  <si>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</si>
  <si>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</si>
  <si>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</si>
  <si>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</si>
  <si>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</si>
  <si>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</si>
  <si>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</si>
  <si>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 III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</si>
  <si>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</si>
  <si>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</si>
  <si>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</si>
  <si>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</si>
  <si>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</si>
  <si>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</si>
  <si>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</si>
  <si>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</si>
  <si>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</si>
  <si>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</si>
  <si>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</si>
  <si>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</si>
  <si>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</si>
  <si>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</si>
  <si>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</si>
  <si>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</si>
  <si>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</si>
  <si>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</si>
  <si>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</si>
  <si>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</si>
  <si>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</si>
  <si>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</si>
  <si>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</si>
  <si>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Učimo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</si>
  <si>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</si>
  <si>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</si>
  <si>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</si>
  <si>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</si>
  <si>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</si>
  <si>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</si>
  <si>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</si>
  <si>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</si>
  <si>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</si>
  <si>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</si>
  <si>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</si>
  <si>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</si>
  <si>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</si>
  <si>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</si>
  <si>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</si>
  <si>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</si>
  <si>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</si>
  <si>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</si>
  <si>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</si>
  <si>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</si>
  <si>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</si>
  <si>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</si>
  <si>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</si>
  <si>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</si>
  <si>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</si>
  <si>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</si>
  <si>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</si>
  <si>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</si>
  <si>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</si>
  <si>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</si>
  <si>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</si>
  <si>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</si>
  <si>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</si>
  <si>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</si>
  <si>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</si>
  <si>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</si>
  <si>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</si>
  <si>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</si>
  <si>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</si>
  <si>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</si>
  <si>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</si>
  <si>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učenicima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</si>
  <si>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</si>
  <si>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</si>
  <si>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</si>
  <si>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</si>
  <si>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</si>
  <si>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 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</si>
  <si>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</si>
  <si>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</si>
  <si>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</si>
  <si>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</si>
  <si>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</si>
  <si>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</si>
  <si>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</si>
  <si>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</si>
  <si>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</si>
  <si>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</si>
  <si>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</si>
  <si>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</si>
  <si>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</si>
  <si>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</si>
  <si>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</si>
  <si>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</si>
  <si>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</si>
  <si>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</si>
  <si>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</si>
  <si>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</si>
  <si>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</si>
  <si>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</si>
  <si>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</si>
  <si>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</si>
  <si>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</si>
  <si>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</si>
  <si>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</si>
  <si>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</si>
  <si>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</si>
  <si>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</si>
  <si>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</si>
  <si>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</si>
  <si>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</si>
  <si>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</si>
  <si>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</si>
  <si>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</si>
  <si>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</si>
  <si>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</si>
  <si>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</si>
  <si>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</si>
  <si>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</si>
  <si>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</si>
  <si>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</si>
  <si>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</si>
  <si>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</si>
  <si>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</si>
  <si>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</si>
  <si>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</si>
  <si>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 faza III</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</si>
  <si>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</si>
  <si>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</si>
  <si>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</si>
  <si>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</si>
  <si>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</si>
  <si>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</si>
  <si>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</si>
  <si>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</si>
  <si>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</si>
  <si>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</si>
  <si>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</si>
  <si>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</si>
  <si>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</si>
  <si>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</si>
  <si>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</si>
  <si>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</si>
  <si>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</si>
  <si>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</si>
  <si>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</si>
  <si>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</si>
  <si>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</si>
  <si>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</si>
  <si>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</si>
  <si>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</si>
  <si>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</si>
  <si>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</si>
  <si>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</si>
  <si>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</si>
  <si>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</si>
  <si>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</si>
  <si>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</si>
  <si>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</si>
  <si>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</si>
  <si>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</si>
  <si>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</si>
  <si>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</si>
  <si>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</si>
  <si>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</si>
  <si>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</si>
  <si>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</si>
  <si>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</si>
  <si>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</si>
  <si>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</si>
  <si>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</si>
  <si>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</si>
  <si>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</si>
  <si>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</si>
  <si>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</si>
  <si>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</si>
  <si>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</si>
  <si>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</si>
  <si>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</si>
  <si>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</si>
  <si>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</si>
  <si>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</si>
  <si>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</si>
  <si>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</si>
  <si>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</si>
  <si>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</si>
  <si>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</si>
  <si>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</si>
  <si>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</si>
  <si>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</si>
  <si>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</si>
  <si>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</si>
  <si>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</si>
  <si>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</si>
  <si>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</si>
  <si>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</si>
  <si>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</si>
  <si>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</si>
  <si>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</si>
  <si>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</si>
  <si>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</si>
  <si>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</si>
  <si>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</si>
  <si>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</si>
  <si>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</si>
  <si>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</si>
  <si>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</si>
  <si>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</si>
  <si>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</si>
  <si>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</si>
  <si>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</si>
  <si>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</si>
  <si>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</si>
  <si>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</si>
  <si>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</si>
  <si>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</si>
  <si>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</si>
  <si>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</si>
  <si>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</si>
  <si>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</si>
  <si>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</si>
  <si>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</si>
  <si>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</si>
  <si>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</si>
  <si>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</si>
  <si>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</si>
  <si>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</si>
  <si>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</si>
  <si>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</si>
  <si>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</si>
  <si>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</si>
  <si>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</si>
  <si>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</si>
  <si>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</si>
  <si>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</si>
  <si>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</si>
  <si>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</si>
  <si>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</si>
  <si>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</si>
  <si>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</si>
  <si>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</si>
  <si>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</si>
  <si>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</si>
  <si>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</si>
  <si>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</si>
  <si>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</si>
  <si>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</si>
  <si>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</si>
  <si>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</si>
  <si>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</si>
  <si>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</si>
  <si>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</si>
  <si>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</si>
  <si>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</si>
  <si>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</si>
  <si>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</si>
  <si>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</si>
  <si>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</si>
  <si>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</si>
  <si>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</si>
  <si>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</si>
  <si>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</si>
  <si>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</si>
  <si>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</si>
  <si>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</si>
  <si>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</si>
  <si>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</si>
  <si>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</si>
  <si>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</si>
  <si>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</si>
  <si>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</si>
  <si>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</si>
  <si>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</si>
  <si>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</si>
  <si>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</si>
  <si>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</si>
  <si>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</si>
  <si>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</si>
  <si>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</si>
  <si>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</si>
  <si>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</si>
  <si>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</si>
  <si>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</si>
  <si>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</si>
  <si>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IŠKULICĂ-ŠKOLICA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</si>
  <si>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</si>
  <si>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</si>
  <si>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</si>
  <si>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</si>
  <si>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</si>
  <si>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</si>
  <si>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</si>
  <si>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</si>
  <si>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</si>
  <si>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</si>
  <si>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</si>
  <si>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</si>
  <si>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</si>
  <si>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</si>
  <si>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</si>
  <si>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</si>
  <si>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</si>
  <si>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</si>
  <si>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</si>
  <si>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</si>
  <si>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</si>
  <si>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</si>
  <si>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</si>
  <si>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</si>
  <si>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</si>
  <si>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</si>
  <si>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</si>
  <si>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</si>
  <si>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</si>
  <si>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</si>
  <si>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</si>
  <si>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</si>
  <si>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</si>
  <si>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</si>
  <si>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</si>
  <si>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</si>
  <si>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</si>
  <si>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</si>
  <si>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</si>
  <si>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</si>
  <si>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</si>
  <si>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</si>
  <si>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</si>
  <si>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</si>
  <si>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</si>
  <si>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</si>
  <si>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</si>
  <si>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</si>
  <si>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</si>
  <si>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</si>
  <si>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</si>
  <si>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</si>
  <si>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</si>
  <si>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</si>
  <si>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</si>
  <si>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</si>
  <si>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</si>
  <si>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</si>
  <si>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</si>
  <si>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</si>
  <si>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</si>
  <si>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</si>
  <si>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</si>
  <si>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</si>
  <si>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</si>
  <si>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</si>
  <si>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</si>
  <si>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</si>
  <si>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</si>
  <si>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</si>
  <si>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</si>
  <si>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</si>
  <si>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</si>
  <si>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</si>
  <si>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</si>
  <si>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</si>
  <si>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</si>
  <si>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</si>
  <si>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</si>
  <si>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</si>
  <si>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</si>
  <si>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</si>
  <si>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</si>
  <si>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</si>
  <si>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</si>
  <si>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UP.03.2.1.06.0026</t>
  </si>
  <si>
    <t>Pomoćnici u nastavi/stručni komunikacijski posrednici kao potpora inkluzivnom obrazovanju, faza IV</t>
  </si>
  <si>
    <t>Grad Zagreb projektom „Pomoćnici u nastavi/stručni komunikacijski posrednici kao potpora inkluzivnom obrazovanju, faza IV“ nastoji učenicima s teškoćama u razvoju omogućiti postizanje boljih odgojno-obrazovnih uspjeha, uspješniju socijalizaciju, emocionalno funkcioniranje te razvoj vještina i sposobnosti, a sve u mjestu njihovog prebivališta, u primjerenim programima školovanja. Uz potporu osposobljenih pomoćnika u nastavi i stručnih komunikacijskih posrednika učenicima se osigurava pravo na kvalitetno obrazovanje te ih se priprema za samostalno sudjelovanje u društvu i na tržištu rada.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</si>
  <si>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</si>
  <si>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</si>
  <si>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</si>
  <si>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</si>
  <si>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</si>
  <si>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</si>
  <si>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</si>
  <si>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</si>
  <si>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</si>
  <si>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</si>
  <si>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</si>
  <si>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</si>
  <si>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</si>
  <si>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</si>
  <si>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</si>
  <si>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</si>
  <si>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</si>
  <si>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</si>
  <si>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</si>
  <si>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</si>
  <si>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</si>
  <si>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</si>
  <si>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</si>
  <si>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</si>
  <si>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</si>
  <si>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</si>
  <si>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</si>
  <si>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</si>
  <si>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</si>
  <si>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</si>
  <si>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</si>
  <si>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</si>
  <si>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</si>
  <si>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</si>
  <si>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</si>
  <si>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</si>
  <si>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</si>
  <si>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</si>
  <si>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</si>
  <si>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</si>
  <si>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</si>
  <si>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</si>
  <si>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Učimo zajedno IV</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</si>
  <si>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</si>
  <si>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</si>
  <si>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</si>
  <si>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</si>
  <si>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</si>
  <si>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</si>
  <si>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</si>
  <si>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</si>
  <si>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</si>
  <si>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</si>
  <si>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</si>
  <si>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</si>
  <si>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</si>
  <si>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</si>
  <si>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</si>
  <si>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</si>
  <si>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</si>
  <si>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</si>
  <si>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</si>
  <si>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</si>
  <si>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</si>
  <si>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</si>
  <si>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</si>
  <si>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</si>
  <si>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</si>
  <si>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</si>
  <si>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</si>
  <si>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</si>
  <si>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</si>
  <si>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UP.03.2.1.07.0001</t>
  </si>
  <si>
    <t>Osiguravanje pomoćnika u nastavi i stručnih komunikacijskih posrednika učenicima s teškoćama u razvoju u osnovnoškolskim i srednjoškolskim odgojno-obrazovnim ustanovama - faza V</t>
  </si>
  <si>
    <t>Pomoćnici u nastavi 4</t>
  </si>
  <si>
    <t>Projektom „Pomoćnici u nastavi 4“ doprinijeti će se rješavanju problema jedne ciljne skupine, 50 učenika s teškoćama u razvoju. Cilj ovog projekta je osigurati podršku učenicima s teškoćama u razvoju za kvalitetno uključivanje u redovni odgojno-obrazovni sustav kroz uvođenje educiranih PUN/SKP. Projektom je obuhvaćeno 9 osnovnih škola na području Grada Šibenika. Trajanje projekta je 12 mjeseci.</t>
  </si>
  <si>
    <t>UP.03.2.1.07.0002</t>
  </si>
  <si>
    <t>Iskrice 3</t>
  </si>
  <si>
    <t>UP.03.2.1.07.0003</t>
  </si>
  <si>
    <t>Paz(in)kluzivna škola 2</t>
  </si>
  <si>
    <t>Projektom "Paz(IN)kluzivna škola 2" nastaviti će se dobra praksa pružanja podrške osnovnoškolskim učenicima s teškoćama u razvoju (ciljana skupina) kroz osiguranje 19 PUN/SKP u osnovnoškolskim ustanovama Grada Pazina kako bi se osigurali uvjeti za još bolja obrazovna postignuća, socijalizaciju i emocionalno funkcioniranje učenika s TUR. Projektom ćemo postaviti temelje za osiguranje jednakih mogućnosti za svu djecu te će se povećati socijalna isključivost djece s TUR. Nositelj projekta je Grad Pazin, a partner je Osnovna škola Vladimira Nazora Pazin koja broji 1284 učenika.</t>
  </si>
  <si>
    <t>UP.03.2.1.07.0004</t>
  </si>
  <si>
    <t>Osiguravanje pomoćnika u nastavi učenicima s teškoćama u razvoju u Vinkovcima 2022/23</t>
  </si>
  <si>
    <t>Projektom "Osiguravanje pomoćnika u nastavi djeci s teškoćama u razvoju u Vinkovcima 2022/23" osigurat će se kvalitetna integracija 53 učenika s teškoćama u redoviti odgojno-obrazovni sustav kroz program edukacije i rad pomoćnika u nastavi, te stručnih komunikacijskih posrednika kroz jednu nastavnu godinu u sedam osnovnih i jednu srednju školu na području grada Vinkovaca.</t>
  </si>
  <si>
    <t>UP.03.2.1.07.0005</t>
  </si>
  <si>
    <t>Helping, faza V - projekt pružanja pomoći u nastavi učenicima s teškoćama u razvoju u osnovnim školama u Slavonskom Brodu</t>
  </si>
  <si>
    <t>Projektom »Helping, faza 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81 učenika s teškoćama u razvoju za vrijeme njihovog obrazovanja u osnovnim školama u Slavonskom Brodu u školskoj godini 2022./2023.</t>
  </si>
  <si>
    <t>UP.03.2.1.07.0006</t>
  </si>
  <si>
    <t>Prilika za sve 5</t>
  </si>
  <si>
    <t>Opći cilj projekta je povećanje socijalne uključenosti i integracije učenika s teškoćama u razvoju u osnovnoškolskim i srednjoškolskim odgojno-obrazovnim ustanovama kojima je KKŽ osnivač, dok je svrha projekta pružiti potporu uključivanju 59 učenika s teškoćama u razvoju u 11 OŠ i 5 SŠ odg-obr. ustanova kojima je osnivač KKŽ kako bi se osigurali uvjeti za poboljšanje njihovih obrazovnih postignuća, uspješniju socijalizaciju i emocionalno funkcioniranje u školskoj godini 2022./2023. Ciljna skupina u projektu je 59 učenika s teškoćama kojima će podršku pružati 57 PUN.</t>
  </si>
  <si>
    <t>UP.03.2.1.07.0007</t>
  </si>
  <si>
    <t>Odrastanje u jednakosti, Koprivnica - ODJEK V</t>
  </si>
  <si>
    <t>Projektom se želi odgovoriti na problem nejednakih mogućnosti s kojim se suočavaju učenici s teškoćama u razvoju te im je potrebna podrška u vidu pomoćnika u nastavi ili stručnog komunikacijskog posrednika čime će se u šk.god. 2022./2023.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</si>
  <si>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UP.03.2.1.07.0008</t>
  </si>
  <si>
    <t>Kutina - grad inkluzivnog obrazovanja II</t>
  </si>
  <si>
    <t>Projekt će povećati socijalnu uključenost i integraciju te osiguravanje uvjeta za poboljšanje obrazovnih postignuća, uspješnu socijalizaciju i emocionalno funkcioniranje za 34 učenika s teškoćama u razvoju kroz pružanje potpore od strane 34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</si>
  <si>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UP.03.2.1.07.0009</t>
  </si>
  <si>
    <t>Ravnomjerna socijalna i obrazovna inkluzija učenika s teškoćama u razvoju II (RAST II)</t>
  </si>
  <si>
    <t>Cilj projekta je povećanje socijalne uključenosti i integracije učenika s teškoćama u razvoju u redovne i posebne programe u osnovnoškolskim odgojno-obrazovnim ustanovama koje djeluju na području Grada Labina. Ciljna skupina projekta su osnovnoškolski učenici s teškoćama u razvoju. Glavni rezultati projekta biti će osigurana stručna podrška 17 pomoćnika u nastavi za ukupno 17 učenika s teškoćama u razvoju za školsku godinu 2022/2023.</t>
  </si>
  <si>
    <t>UP.03.2.1.07.0010</t>
  </si>
  <si>
    <t>Znanje za sve V</t>
  </si>
  <si>
    <t>Projektom ZNANJE ZA SVE V osigurava se podrška učenicima s teškoćama u razvoju u OŠ Vladimira Nazora i OŠ Zvonka Cara u Crikvenici u školskoj godini 2022./23. kroz rad educiranih pomoćnika u nastavi. Kroz rad pomoćnika u nastavi, 12 učenika s teškoćama u razvoju će tijekom sljedeće školske godine poboljšati svoj školski uspjeh, unaprijediti vještine i poboljšati socijalizaciju. Novozaposleni pomoćnici u nastavi će kroz program stručne edukacije steći potrebna znanja i vještine za uspješan rad s učenicima s teškoćama u razvoju.</t>
  </si>
  <si>
    <t>UP.03.2.1.07.0011</t>
  </si>
  <si>
    <t>Uz potporu sve je moguće, faza V</t>
  </si>
  <si>
    <t>Projektom se želi osigurati sveobuhvatan, interdisciplinarni pristup koji u središte stavlja potrebe učenika s teškoćama i potrebe njihove obitelji. Doprinijet će se kvaliteti i kvantiteti integracije za 59 učenika s teškoćama u razvoju unutar redovnog odgojno - obrazovnog sustava kao i emocionalnom funkcioniranju s tendencijom osamostaljivanja učenika u školskoj sredini i zajednici.</t>
  </si>
  <si>
    <t>UP.03.2.1.07.0012</t>
  </si>
  <si>
    <t>Projektom "Sinergijom do uspješnije zajednice" osigurat će se suradničko podučavanje za 51 učenika s teškoćama u razvoju u 5 osnovnih škola u Bjelovaru pri čemu će se zaposliti 44 pomoćnika u nastavi za razdoblje 2022./2023. Inkluzivnim obrazovanjem pridonijet će se jačanju osjećaja pripadnosti i samopoštovanja kod učenika s teškoćama u razvoju, olakšavanju procesa učenja te razvoja empatije kod drugih učenika, prihvaćanja i poštivanja individualnih razlika.</t>
  </si>
  <si>
    <t>UP.03.2.1.07.0013</t>
  </si>
  <si>
    <t>Učenici s teškoćama u razvoju predstavljaju posebno ranjivu skupinu djece. Recentna istraživanja ukazuju na važnost inkluzivnog obrazovanja. Cilj je osigurati pomoć za 10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</si>
  <si>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UP.03.2.1.07.0014</t>
  </si>
  <si>
    <t>Škola PUNa mogućnosti 6</t>
  </si>
  <si>
    <t>Svrha ovog Projekta je pružiti podršku uključivanju 121 učenika/ce s TUR u osnovne škole Grada Zadra tijekom školske 2022./2023. godine, čime će se izravno doprinijeti povećanju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</si>
  <si>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UP.03.2.1.07.0015</t>
  </si>
  <si>
    <t>Znati je fora</t>
  </si>
  <si>
    <t>Cilj projekta „Znati je fora“ je osigurati uslugu pomoćnika u nastavi kako bi se povećala socijalna uključenost i integracija Vukovarskih učenika s teškoćama u razvoju u osnovnoškolskim odgojno-obrazovnim ustanovama. Ciljna skupina ovog projekta su Vukovarski učenici s teškoćama u razvoju. Projektom će se osigurati 34 pomoćnika u nastavi za 41 učenika s teškoćama u razvoju.</t>
  </si>
  <si>
    <t>UP.03.2.1.07.0016</t>
  </si>
  <si>
    <t>PUNa torba zajedništva</t>
  </si>
  <si>
    <t>Projekt „PUNa torba zajedništva“ usmjeren je na nastavak uspješne provedbe i dobre prakse podrške učenicima s teškoćama u razvoju u osnovnoškolskim odgojno-obrazovnim ustanovama. Cilj projekta je povećanje socijalne uključenosti i integracije učenika s teškoćama u razvoju u redovne i posebne programe u osnovnoškolskim odgojno-obrazovnim ustanovama koje djeluju na području gradova osnivača Poreča i Rovinja. Projekt će doprinijeti osiguranju stručne podrške 45 pomoćnika u nastavi za ukupno 45 učenika s teškoćama u razvoju za školsku godinu 2022./2023.</t>
  </si>
  <si>
    <t>UP.03.2.1.07.0017</t>
  </si>
  <si>
    <t>Škole jednakih mogućnosti u Međimurskoj županiji u školskoj godini 2022./2023.</t>
  </si>
  <si>
    <t>Projektom ŠKOLE JEDNAKIH MOGUĆNOSTI Međimurska će županija nastaviti unaprijeđivati sustav neposredne podrške učenicima s teškoćama u razvoju u školskoj godini 2022./2023. i time riješiti problem nedostatka potpore učenicima s teškoćama u razvoju u Međimurskoj županiji koji ne mogu samostalno funkcionirati bez podrške pomoćnika u nastavi. Projektom će se osigurati podršku za ukupno 65 učenika s teškoćama u razvoju te tako poboljšati njihova obrazovna postignuća, emocionalno funkcioniranje i uključenost te postići njihovu uspješnu socijalizaciju.</t>
  </si>
  <si>
    <t>UP.03.2.1.07.0018</t>
  </si>
  <si>
    <t>Zajedno možemo</t>
  </si>
  <si>
    <t>Projekt kroz osiguravanje pomoćnika u nastavi i stručnih komunikacijskih posrednika učenicima s teškoćama u razvoju olakšava sudjelovanje u socijalnim i odgojno-obrazovnim procesima, doprinosi poboljšanju njihovih obrazovnih postignuća, uspješnijoj socijalizaciji i emocionalnom funkcioniranju, s ciljem ostvarivanja napretka u razvoju njihovih vještina i sposobnosti te osposobljavanjem za samostalni rad i život.</t>
  </si>
  <si>
    <t>UP.03.2.1.07.0019</t>
  </si>
  <si>
    <t>S pomoćnikom mogu bolje V</t>
  </si>
  <si>
    <t>Projektom "S pomoćnikom mogu bolje V" osigurava se potpora za 256 učenika s teškoćama u razvoju u 29 osnovnoškolskih ustanova Grada Splita u svrhu socijalne uključenosti i integracije učenika s teškoćama u razvoju u nastavne programe splitskih osnovnih škola. Zapošljavanjem 238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</si>
  <si>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UP.03.2.1.07.0020</t>
  </si>
  <si>
    <t xml:space="preserve">Projektom Znanje svima omogućena je socijalna uključenost i integracija 31. učenika s teškoćama u razvoju u proces odgoja i obrazovanja uz potporu stručno osposobljenih pomoćnika u nastavi. Na ovaj način učenicima će biti pružene jednake mogućnosti obrazovanja čime se omogućuje njihovo daljnje aktivno sudjelovanje u društvu. </t>
  </si>
  <si>
    <t>UP.03.2.1.07.0021</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</si>
  <si>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2022/23. zaposlit će se 65 pomoćnika za 65-ero djece. Projekt poboljšava odrastanje i kvalitetu života djece, njihovih obitelji te utječe na pozitivnu klimu u školi i zajednici.</t>
  </si>
  <si>
    <t>UP.03.2.1.07.0022</t>
  </si>
  <si>
    <t>Uz pomoćnike u nastavi do inkluzivnog obrazovanja u Primorsko-goranskoj županiji VI</t>
  </si>
  <si>
    <t>Projektom se planira osigurati potpora za 120 učenika s teškoćama u razvoju, koji se obrazuju u 26 OŠ,7 SŠ i 1 glazbenoj školi na području PGŽ.Županija i partneri-osnovne i srednje škole provest će selekciju kandidata za zapošljavanje pomoćnika u nastavi i stručnih komunikacijskih posrednika,koji će proći i program edukacije uvođenja u rad s djecom s teškoćama u razvoju.Kroz jednakost u obrazovanju, projektom će se promovirati prihvaćanje različitosti u lokalnoj zajednici te osigurati bolja obrazovna postignuća te socijalna uključenost te integracija učenika s teškoćama u razvoju u zajednicu.</t>
  </si>
  <si>
    <t>UP.03.2.1.07.0023</t>
  </si>
  <si>
    <t>OSIgurajmo im JEdnaKost 6</t>
  </si>
  <si>
    <t>Projekt rješava inkluziju osječkih učenika s teškoćama u razvoju i poboljšava njihova postignuća. Pruža stručnu pomoć za 112 učenika s teškoćama - unutar 17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</si>
  <si>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UP.03.2.1.07.0024</t>
  </si>
  <si>
    <t>Škola PUNa znanja 2022./2023.</t>
  </si>
  <si>
    <t>Cilj projekta Škola PUNa znanja 2022./2023. je pružiti podršku obrazovanju i socijalizaciji učenika s teškoćama u razvoju u redovitom programu obrazovanja kroz rad pomoćnika u nastavi/stručnih komunikacijskih posrednika. Projekt će uključiti 15 učenika OŠ Marije i Line i 7 učenika TOŠ Galileo Galilei koji će zahvaljujući pomoći ukupno 22 pomoćnika u nastavi/stručnih komunikacijskih posrednika postići bolji uspjeh u školi, lakše će se socijalizirati, emocionalno osnažiti i razviti niz vještina koje ih osposobljavaju za samostalni život.</t>
  </si>
  <si>
    <t>UP.03.2.1.07.0025</t>
  </si>
  <si>
    <t>Nositelj projekta je Virovitičko-podravska županija sa 15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48 učenika s teškoćama u razvoju uključenih u osnovnoškolske i srednjoškolske OU VPŽ.</t>
  </si>
  <si>
    <t>UP.03.2.1.07.0026</t>
  </si>
  <si>
    <t>Obrazujmo se zajedno VI</t>
  </si>
  <si>
    <t>Projektom će biti osigurano da u školskoj godini 2022./2023. pomoćnici u nastavi i stručni komunikacijski posrednik pružaju potporu uključivanju učenika s teškoćama (koji su ciljna skupina projekta, 65 učenika) u OS i SŠ na području Požeško-slavonske županije, kako bi se osigurali uvjeti za poboljšanje njihovih obrazovnih postignuća, uspješniju socijalizaciju i emocionalno funkcioniranje.</t>
  </si>
  <si>
    <t>UP.03.2.1.07.0027</t>
  </si>
  <si>
    <t>RInkluzija - Riječki model podrške učenicima s teškoćama</t>
  </si>
  <si>
    <t>Projekt RInkluzija pridonosi socijalnoj uključenosti i integraciji učenika s teškoćama u razvoju (TUR) zapošljavanjem 63 educirana pomoćnika u nastavi (PUN) u 22 redovne škole i 2 posebne odgojno-obrazovne ustanove kojima je osnivač Grad Rijeka. PUN-ovi će pružati podršku 70 učenika s TUR u odgojno-obrazovnom procesu čime će se osigurati uvjeti za poboljšanje njihovih obrazovnih postignuća, uspješnu socijalizaciju i emocionalno funkcioniranje. Također, ovaj projekt doprinosi široj viziji formiranja Centra potpore učenicima s TUR na području PGŽ-a.</t>
  </si>
  <si>
    <t>UP.03.2.1.07.0028</t>
  </si>
  <si>
    <t>Osiguravanje pomoćnika učenicima s teškoćama u OŠ Grada Čakovca - VI</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</si>
  <si>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PUN i stručnih komunikacijskih posrednika, škola i koordinatora u obrazovni proces, potičemo pripadnost, povezanost i integraciju ciljane skupine.</t>
  </si>
  <si>
    <t>UP.03.2.1.07.0029</t>
  </si>
  <si>
    <t>S osmijehom u školu - pomoćnici u nastavi makarskih školaraca - faza V</t>
  </si>
  <si>
    <t>Projektom "S osmijehom u školu" - pomoćnici u nastavi makarskih školaraca - faza V - zaposlit će se 19 pomoćnika u nastavi s ciljem povećanja socijalne uključenosti i integracije 25 učenika s teškoćama u razvoju u dvije makarske osnovne škole u Makarskoj kako bi se osigurali uvjeti za poboljšanje njihovih obrazovnih postignuća, uspješniju socijalizaciju i emocionalno funkcioniranje.</t>
  </si>
  <si>
    <t>UP.03.2.1.07.0030</t>
  </si>
  <si>
    <t>PETICA ZA DVOJE - Pomoć - Edukacija - Tim - Integracija - Ciljanost - Afirmacija ZA DVOJE - VI. faza</t>
  </si>
  <si>
    <t>Ciljna skupina projekta su učenici s teškoćama koji ovise o pomoći drugih te ne mogu samostalno svladavati nastavne sadržaje. Kroz uključivanje pomoćnika biti će im omogućeno kvalitetnije obrazovanje te usvajanje i svladavanje nastavnih sadržaja,doprinijet će se njihovoj uključenosti u izvođenje nastavnog plana i programa,boljoj uspostavi socijalne interakcije s ostalim učenicima te učiteljima i nastavnicima.</t>
  </si>
  <si>
    <t>UP.03.2.1.07.0031</t>
  </si>
  <si>
    <t>Korak uz korak, faza V</t>
  </si>
  <si>
    <t>Problem koji se želi riješiti ovim projektom je nedostatna potpora uključivanju učenika s teškoćama u razvoju u osnovnoškolskim odgojno 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učenicima,obavljanje poslova vezanih uz promidžbu i administraciju projekta.</t>
  </si>
  <si>
    <t>UP.03.2.1.07.0032</t>
  </si>
  <si>
    <t>Vjetar u leđa - faza V</t>
  </si>
  <si>
    <t>Osnovni cilj projekta je povećanje socijalne uključenosti i integracije učenika s teškoćama u razvoju u osnovnoškolskim ustanovama Grada Samobora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60 pomoćnika u nastavi koji će raditi s ukupno 65 djece u 5 osnovnih škola.</t>
  </si>
  <si>
    <t>UP.03.2.1.07.0033</t>
  </si>
  <si>
    <t>Osnovni cilj projekta je učenicima s teškoćama koji pohađaju OŠ i SŠ kojima je Karlovačka županija osnivač, putem podrške PUN, osigurati uvjete za kvalitetno obrazovanje i uspješniju socijalizaciju. Škole partneri će nakon selekcije i osposobljavanja zaključiti ugovore o radu s PUN koji će tijekom provedbe projekta u razdoblju nastavne godine 22/23 pružati podršku za 47 učenika koji imaju znatne razvojne teškoće u socijalizaciji i usvajanju nastavnog programa vodeći računa o razvoju samostalnosti učenika. Pomoćnici imaju podršku u radu od koordinatora škole - stručnog suradnika.</t>
  </si>
  <si>
    <t>UP.03.2.1.07.0034</t>
  </si>
  <si>
    <t>Korak u život jednakih mogućnosti - faza V</t>
  </si>
  <si>
    <t>Svrha projekta je pružiti pomoć i podršku za 39 učenika s teškoćama u razvoju koji su uključeni u redovni sustav osnovnoškolskog obrazovanja kako bi se poboljšala njihova obrazovna postignuća, povećala socijalizacija i integracija u zajednici i školi kroz zapošljavanje 35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</si>
  <si>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UP.03.2.1.07.0035</t>
  </si>
  <si>
    <t>Inkluzija korak bliže društvu bez prepreka faza III</t>
  </si>
  <si>
    <t>Projektom "Inkluzija korak bliže društvu bez prepreka faza III." u 12 mjeseci provedbe projekta za 100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</si>
  <si>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UP.03.2.1.07.0036</t>
  </si>
  <si>
    <t>Projektni prijedlog „Učimo zajedno“ traje 12 mjeseci, a ima za cilj povećanje socijalne uključenosti i integracije 148 učenika s teškoćama u razvoju u osnovnoškolskim i srednjoškolskim odgojno-obrazovnim ustanovama kroz pružanje podrške obrazovanju učenika s teškoćama u razvoju kroz 142 pomoćnika u nastavi/stručnog komunikacijskog posrednika za ciljnu skupinu, učenike s teškoćama u razvoju, za školsku godinu 2022./2023.</t>
  </si>
  <si>
    <t>UP.03.2.1.07.0037</t>
  </si>
  <si>
    <t>Prsten potpore V</t>
  </si>
  <si>
    <t>Projekt Prsten potpore 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omogućit će se postizanje boljih obrazovnih postignuća i uspješnije socijalizacije učenika s teškoćama te dugoročno razvoj njihovog punog potencijala i neovisnosti u odrasloj dobi.</t>
  </si>
  <si>
    <t>UP.03.2.1.07.0038</t>
  </si>
  <si>
    <t>Pomoćnici u nastavi/stručni komunikacijski posrednici kao potpora inkluzivnom obrazovanju, faza V</t>
  </si>
  <si>
    <t xml:space="preserve">Projektom „Pomoćnici u nastavi/stručni komunikacijski posrednici kao potpora inkluzivnom obrazovanju, faza V.“, Grad Zagreb nastoji učenicima s teškoćama u razvoju omogućiti postizanje boljih odgojno-obrazovnih uspjeha, uspješniju socijalizaciju, emocionalno funkcioniranje te razvoj vještina i sposobnosti, a sve u mjestu njihovog prebivališta, u primjerenim programima školovanja. Učenicima se osigurava pravo na kvalitetno obrazovanje te ih se priprema za samostalno sudjelovanje u društvu i na tržištu rada uz podršku osposobljenih pomoćnika u nastavi i stručnih komunikacijskih posrednika. </t>
  </si>
  <si>
    <t>UP.03.2.1.07.0039</t>
  </si>
  <si>
    <t>Korak prema jednakosti 3</t>
  </si>
  <si>
    <t>Projekt će doprinijeti jačanju socijalne uključenosti i integracije u odgojno-obrazovne procese za 22 učenika s teškoćama s područja Gospića, osiguravanjem uvjeta za poboljšanje njihovih obrazovnih postignuća, uspješniju socijalizaciju i emocionalno funkcioniranje. Aktivnosti promidžbe i vidljivosti su usmjerene na diseminaciju informacija o projektu.</t>
  </si>
  <si>
    <t>UP.03.2.1.07.0040</t>
  </si>
  <si>
    <t>Zajedno do znanja 4</t>
  </si>
  <si>
    <t>Projektom ZAJEDNO DO ZNANJA 4 omogućava se potrebna podrška za sudjelovanje u programima odgojno-obrazovnih ustanova učenicima s teškoćama u razvoju, osiguravanjem stručne pomoći PUN/SKP, tijekom nastavne godine 2022./2023. Cilj projekta je pružiti potporu uključivanju učenika s teškoćama u odgojno-obrazovne ustanove osnivača Grada Pule, kako bi osigurali uvjete za poboljšanje obrazovnih postignuća, uspješniju socijalizaciju i emocionalno funkcioniranje. Ciljna skupina je 128 učenika kojima je osigurana podrška 97 PUN/SKP. Ukupna vrijednost projekta je 4.394.274,60 HRK u trajanju 12 mjeseci.</t>
  </si>
  <si>
    <t>UP.03.2.1.07.0041</t>
  </si>
  <si>
    <t>Baltazar 6</t>
  </si>
  <si>
    <t>Projektom Baltazar 6 osigurat će se u novoj školskoj godini 2022./2023. 80 pomoćnika u nastavi/stručnih komunikacijskih stručnjaka za 94 učenika s teškoćama u razvoju u 33 osnovnoškolske i srednjoškolske odgojno-obrazovne ustanove na području Krapinsko-zagorske županije. Projektom se izravno utječe na poboljšanje integracije učenika s teškoćama u razvoju u redovite i posebne osnovnoškolske i srednjoškolske odgojno-obrazovne ustanove, te njihovu uspješniju socijalnu uključenost i emocionalno funkcioniranje.</t>
  </si>
  <si>
    <t>UP.03.2.1.07.0042</t>
  </si>
  <si>
    <t>PONOS III - POmoćnika u Nastavi - OSigurajmo učenicima s teškoćama u razvoju III</t>
  </si>
  <si>
    <t>Osnovni problem učenika s teškoćama je praćenje nastave, što negativno utječe na obrazovne rezultate te problem uspostave socijalnog kontakta s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</si>
  <si>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UP.03.2.1.07.0043</t>
  </si>
  <si>
    <t>ŠKOLA ZA SVE uz pomoćnike u nastavi V</t>
  </si>
  <si>
    <t>Projektom će se pružati potpora obrazovanju za 87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</si>
  <si>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UP.03.2.1.07.0044</t>
  </si>
  <si>
    <t>Učimo zajedno 6</t>
  </si>
  <si>
    <t>Umreženim partnerstvom 55 dionika s područja Osječko-baranjske županije u provedbi socijalne inkluzije i integracije učenika s teškoćama u razvoju, osiguravaju se uvjeti za poboljšanje obrazovnih postignuća, uspješniju socijalizaciju i emocionalno funkcioniranje 168 učenika s teškoćama u razvoju s osiguranom ciljanom stručnom podrškom 162 pomoćnika u nastavi te će se time povećati socijalna uključenost i integracija u redovit sustav obrazovanja na vrijeme od jedne nastavne godine.</t>
  </si>
  <si>
    <t>UP.03.2.1.07.0045</t>
  </si>
  <si>
    <t>S osmijehom u školu 5</t>
  </si>
  <si>
    <t>S OSMIJEHOM U ŠKOLU 5 - 29 škola u Brodsko-posavskoj županiji za 93 učenika s teškoćama u razvoju - inkluzivno obrazovanje, uspješnija socijalizacija i emocionalno funkcioniranje za samostalan život i rad.</t>
  </si>
  <si>
    <t>UP.03.2.1.07.0046</t>
  </si>
  <si>
    <t>Pomozimo jedni drugima V</t>
  </si>
  <si>
    <t>Problem-veliki broj djece s teškoćama u razvoju kojima je potrebna stručna pomoć.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</si>
  <si>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UP.03.2.1.07.0047</t>
  </si>
  <si>
    <t>Obrazovanje jednakih mogućnosti III</t>
  </si>
  <si>
    <t>Projektom će se pružiti potpora uključivanju 44 učenika s teškoćama u razvoju, u osam osnovnih škola i tri srednje škole kojima je osnivač Ličko senjska županija , angažiranjem 44 pomoćnika u nastavi/stručnih komunikacijskih posrednika, kako bi se osigurali uvjeti za poboljšanje obrazovnih postignuća, uspješniju socijalizaciju i emocionalno funkcioniranje učenika s teškoćama. Ciljana skupina projekta su 44 učenika s teškoćama u razvoju uključenih u osnovnoškolske ili srednjoškolske programe u osnovnoškolskim i srednjoškolskim odgojno-obrazovnim ustanovama kojima je LSŽ osnivač.</t>
  </si>
  <si>
    <t>UP.03.2.1.07.0048</t>
  </si>
  <si>
    <t>MOZAIK 5</t>
  </si>
  <si>
    <t>Projektom MOZAIK 5 daje se snažna podrška integraciji djece s teškoćama u razvoju u redovne osnovnoškolske i srednjoškolske ustanove u Istarskoj županiji osiguravanjem pomoćnika u nastavi/stručno komunikacijskih posrednika koji će im pružiti neposrednu potporu tijekom odgojno-obrazovnog procesa u školskoj godini 2022./2023. Ciljana skupina projekta je 104 učenika osnovnih i srednjih škola kojima je osnivač Istarska županija. Projektom se stvaraju preduvjeti za inkluzivno obrazovanje, poboljšanje obrazovnih postignuća i uspješniju socijalizaciju učenika s teškoćama u razvoju.</t>
  </si>
  <si>
    <t>UP.03.2.1.07.0049</t>
  </si>
  <si>
    <t>Rukom pod ruku - faza V</t>
  </si>
  <si>
    <t>Projektom „Rukom pod ruku - faza V“ pružiti će se podrška za 80 učenika s teškoćama u razvoju s ciljem njihovog uključivanja u redovni sustav odgoja i obrazovanja u svih devet osnovnih škola na području grada Siska. Škole – partneri provesti će selekciju za 70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</si>
  <si>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UP.03.2.1.07.0050</t>
  </si>
  <si>
    <t>Socijalna kohezija i jednake mogućnosti: integracija učenika s teškoćama u razvoju u sustav obrazovanja</t>
  </si>
  <si>
    <t>Projekt pod nazivom ""Socijalna kohezija i jednake mogućnosti: integracija učenika s teškoćama u razvoju u sustav obrazovanja", povećava socijalnu uključenost i integraciju, kroz pružanje potpore 66 pomoćnika u nastavi/stručno komunikacijskih posrednika za uključivanje 79 učenika s teškoćama u razvoju u osnovnoškolske i srednjoškolske ustanove na području Vukovarsko-srijemske županije u svrhu poboljšanja kvalitete njihova obrazovanja, socijalizacije i samopoštovanja. Vrijednost projekta iznosi: 2.989.918,80 kn.</t>
  </si>
  <si>
    <t>UP.03.2.1.07.0051</t>
  </si>
  <si>
    <t>Zajedno do znanja uz više elana IV</t>
  </si>
  <si>
    <t>Projektom „Zajedno do znanja uz više elana IV“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</si>
  <si>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UP.03.2.1.07.0052</t>
  </si>
  <si>
    <t>Pomoćnici u nastavi u osnovnim školama Grada Dubrovnika - faza V</t>
  </si>
  <si>
    <t>Cilj ovog projekta je pružanje potpore uključivanju, uz podršku 51 pomoćnika u nastavi, 53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</si>
  <si>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UP.03.2.1.07.0053</t>
  </si>
  <si>
    <t>Zajedno možemo sve! - 6</t>
  </si>
  <si>
    <t>Cilj projekta je osigurati pomoćnike u nastavi tijekom školske godine 2022./2023.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92 učenika s teškoćama pružati pomoć pri svladavanju nastavnog programa te podršku pri ostvarivanju njihovih punih potencijala.</t>
  </si>
  <si>
    <t>UP.03.2.1.07.0054</t>
  </si>
  <si>
    <t>Učimo zajedno V</t>
  </si>
  <si>
    <t>Kroz jednogodišnju provedbu projekta UZ V za 310 učenika s teškoćama, integrirana u odgojno-obrazovni proces u 69 školskih ustanova Splitsko-dalmatinske županije, osigurava se neposredna podrška primjerenom obrazovanju potporom 295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</si>
  <si>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</si>
  <si>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</si>
  <si>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</si>
  <si>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</si>
  <si>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</si>
  <si>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</si>
  <si>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</si>
  <si>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</si>
  <si>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</si>
  <si>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</si>
  <si>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</si>
  <si>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</si>
  <si>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</si>
  <si>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</si>
  <si>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</si>
  <si>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</si>
  <si>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</si>
  <si>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</si>
  <si>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</si>
  <si>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</si>
  <si>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</si>
  <si>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</si>
  <si>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</si>
  <si>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</si>
  <si>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</si>
  <si>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</si>
  <si>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</si>
  <si>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</si>
  <si>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</si>
  <si>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</si>
  <si>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</si>
  <si>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 Zadar</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</si>
  <si>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</si>
  <si>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</si>
  <si>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</si>
  <si>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 Varaždin</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</si>
  <si>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</si>
  <si>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</si>
  <si>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</si>
  <si>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</si>
  <si>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</si>
  <si>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</si>
  <si>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</si>
  <si>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 Zagreb</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</si>
  <si>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</si>
  <si>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</si>
  <si>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</si>
  <si>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</si>
  <si>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</si>
  <si>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 Zadar</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</si>
  <si>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</si>
  <si>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</si>
  <si>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</si>
  <si>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</si>
  <si>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</si>
  <si>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</si>
  <si>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</si>
  <si>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</si>
  <si>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 Zagreb</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</si>
  <si>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</si>
  <si>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</si>
  <si>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</si>
  <si>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</si>
  <si>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</si>
  <si>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</si>
  <si>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</si>
  <si>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</si>
  <si>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</si>
  <si>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</si>
  <si>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</si>
  <si>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</si>
  <si>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</si>
  <si>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</si>
  <si>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</si>
  <si>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</si>
  <si>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</si>
  <si>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</si>
  <si>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</si>
  <si>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</si>
  <si>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</si>
  <si>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</si>
  <si>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</si>
  <si>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</si>
  <si>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</si>
  <si>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</si>
  <si>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</si>
  <si>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 Zagreb</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</si>
  <si>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</si>
  <si>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</si>
  <si>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</si>
  <si>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 Split</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</si>
  <si>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</si>
  <si>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</si>
  <si>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</si>
  <si>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</si>
  <si>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</si>
  <si>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</si>
  <si>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</si>
  <si>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</si>
  <si>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</si>
  <si>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</si>
  <si>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</si>
  <si>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</si>
  <si>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</si>
  <si>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</si>
  <si>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</si>
  <si>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</si>
  <si>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</si>
  <si>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</si>
  <si>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</si>
  <si>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</si>
  <si>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</si>
  <si>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</si>
  <si>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</si>
  <si>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</si>
  <si>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</si>
  <si>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</si>
  <si>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</si>
  <si>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</si>
  <si>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</si>
  <si>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</si>
  <si>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</si>
  <si>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</si>
  <si>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</si>
  <si>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</si>
  <si>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</si>
  <si>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</si>
  <si>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</si>
  <si>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</si>
  <si>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</si>
  <si>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</si>
  <si>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</si>
  <si>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</si>
  <si>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</si>
  <si>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</si>
  <si>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</si>
  <si>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</si>
  <si>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</si>
  <si>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</si>
  <si>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</si>
  <si>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</si>
  <si>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</si>
  <si>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</si>
  <si>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</si>
  <si>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</si>
  <si>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</si>
  <si>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</si>
  <si>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</si>
  <si>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</si>
  <si>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</si>
  <si>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</si>
  <si>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</si>
  <si>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</si>
  <si>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</si>
  <si>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</si>
  <si>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</si>
  <si>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</si>
  <si>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</si>
  <si>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</si>
  <si>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</si>
  <si>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</si>
  <si>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</si>
  <si>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</si>
  <si>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</si>
  <si>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</si>
  <si>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</si>
  <si>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</si>
  <si>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</si>
  <si>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</si>
  <si>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</si>
  <si>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</si>
  <si>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</si>
  <si>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</si>
  <si>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</si>
  <si>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</si>
  <si>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</si>
  <si>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</si>
  <si>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</si>
  <si>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</si>
  <si>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</si>
  <si>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</si>
  <si>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</si>
  <si>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</si>
  <si>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Škola za grafiku, dizajn i medijsku produkciju, Zagreb</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</si>
  <si>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</si>
  <si>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</si>
  <si>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</si>
  <si>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</si>
  <si>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</si>
  <si>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</si>
  <si>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 Kaštel Štafilić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</si>
  <si>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</si>
  <si>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</si>
  <si>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</si>
  <si>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</si>
  <si>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</si>
  <si>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</si>
  <si>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</si>
  <si>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</si>
  <si>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</si>
  <si>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</si>
  <si>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</si>
  <si>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</si>
  <si>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</si>
  <si>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</si>
  <si>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</si>
  <si>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</si>
  <si>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</si>
  <si>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</si>
  <si>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</si>
  <si>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</si>
  <si>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</si>
  <si>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</si>
  <si>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</si>
  <si>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</si>
  <si>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</si>
  <si>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</si>
  <si>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</si>
  <si>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</si>
  <si>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</si>
  <si>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</si>
  <si>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</si>
  <si>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</si>
  <si>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</si>
  <si>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</si>
  <si>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</si>
  <si>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</si>
  <si>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</si>
  <si>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</si>
  <si>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</si>
  <si>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</si>
  <si>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</si>
  <si>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</si>
  <si>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</si>
  <si>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</si>
  <si>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</si>
  <si>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</si>
  <si>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</si>
  <si>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</si>
  <si>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</si>
  <si>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</si>
  <si>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</si>
  <si>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</si>
  <si>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</si>
  <si>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</si>
  <si>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</si>
  <si>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</si>
  <si>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</si>
  <si>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Srednja strukovna škola Velika Gorica </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</si>
  <si>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</si>
  <si>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</si>
  <si>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</si>
  <si>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</si>
  <si>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</si>
  <si>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</si>
  <si>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</si>
  <si>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</si>
  <si>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</si>
  <si>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</si>
  <si>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</si>
  <si>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</si>
  <si>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</si>
  <si>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</si>
  <si>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</si>
  <si>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</si>
  <si>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 Marčan</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</si>
  <si>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</si>
  <si>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</si>
  <si>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</si>
  <si>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</si>
  <si>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</si>
  <si>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</si>
  <si>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</si>
  <si>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</si>
  <si>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</si>
  <si>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</si>
  <si>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</si>
  <si>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</si>
  <si>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</si>
  <si>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</si>
  <si>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</si>
  <si>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</si>
  <si>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</si>
  <si>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 Požega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</si>
  <si>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</si>
  <si>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</si>
  <si>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</si>
  <si>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</si>
  <si>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</si>
  <si>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</si>
  <si>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</si>
  <si>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Uspostava Regionalnog centra kompetentnosti Medicinske škole Bjelovar</t>
  </si>
  <si>
    <t>Medicinska škola Bjelovar</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</si>
  <si>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</si>
  <si>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</si>
  <si>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</si>
  <si>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</si>
  <si>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</si>
  <si>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</si>
  <si>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</si>
  <si>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 Zagreb</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</si>
  <si>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</si>
  <si>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</si>
  <si>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</si>
  <si>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</si>
  <si>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</si>
  <si>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</si>
  <si>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</si>
  <si>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</si>
  <si>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</si>
  <si>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</si>
  <si>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</si>
  <si>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</si>
  <si>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</si>
  <si>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</si>
  <si>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</si>
  <si>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</si>
  <si>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</si>
  <si>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</si>
  <si>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 Slavonski Brod</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</si>
  <si>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</si>
  <si>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</si>
  <si>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</si>
  <si>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</si>
  <si>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</si>
  <si>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</si>
  <si>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</si>
  <si>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</si>
  <si>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Škola za medicinske sestre Mlinarska, Zagreb</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</si>
  <si>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</si>
  <si>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</si>
  <si>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</si>
  <si>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</si>
  <si>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</si>
  <si>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</si>
  <si>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</si>
  <si>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</si>
  <si>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</si>
  <si>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</si>
  <si>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</si>
  <si>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</si>
  <si>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turizmu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</si>
  <si>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</si>
  <si>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</si>
  <si>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</si>
  <si>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</si>
  <si>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kompetentnosti u turizmu i ugostiteljstvu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</si>
  <si>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</si>
  <si>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</si>
  <si>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</si>
  <si>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 Pula</t>
  </si>
  <si>
    <t>Škola za turizam, ugostiteljstvo i trgovinu, Pula</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</si>
  <si>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</si>
  <si>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</si>
  <si>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</si>
  <si>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 Osijek</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</si>
  <si>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</si>
  <si>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</si>
  <si>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</si>
  <si>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</si>
  <si>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</si>
  <si>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</si>
  <si>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</si>
  <si>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</si>
  <si>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</si>
  <si>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</si>
  <si>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</si>
  <si>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 - 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</si>
  <si>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</si>
  <si>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</si>
  <si>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</si>
  <si>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</si>
  <si>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</si>
  <si>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</si>
  <si>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</si>
  <si>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</si>
  <si>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</si>
  <si>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</si>
  <si>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</si>
  <si>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</si>
  <si>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</si>
  <si>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</si>
  <si>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Republike Hrvatske</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</si>
  <si>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</si>
  <si>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</si>
  <si>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</si>
  <si>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</si>
  <si>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</si>
  <si>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</si>
  <si>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</si>
  <si>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</si>
  <si>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</si>
  <si>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</si>
  <si>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</si>
  <si>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</si>
  <si>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</si>
  <si>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</si>
  <si>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</si>
  <si>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</si>
  <si>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</si>
  <si>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</si>
  <si>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</si>
  <si>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</si>
  <si>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</si>
  <si>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</si>
  <si>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</si>
  <si>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</si>
  <si>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</si>
  <si>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</si>
  <si>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</si>
  <si>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</si>
  <si>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</si>
  <si>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</si>
  <si>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</si>
  <si>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</si>
  <si>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</si>
  <si>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</si>
  <si>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</si>
  <si>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</si>
  <si>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</si>
  <si>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</si>
  <si>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</si>
  <si>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</si>
  <si>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</si>
  <si>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</si>
  <si>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</si>
  <si>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</si>
  <si>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</si>
  <si>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</si>
  <si>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</si>
  <si>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</si>
  <si>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</si>
  <si>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</si>
  <si>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</si>
  <si>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</si>
  <si>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</si>
  <si>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</si>
  <si>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</si>
  <si>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</si>
  <si>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</si>
  <si>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</si>
  <si>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</si>
  <si>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</si>
  <si>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</si>
  <si>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</si>
  <si>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</si>
  <si>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</si>
  <si>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</si>
  <si>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</si>
  <si>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</si>
  <si>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</si>
  <si>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</si>
  <si>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</si>
  <si>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</si>
  <si>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</si>
  <si>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</si>
  <si>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</si>
  <si>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</si>
  <si>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</si>
  <si>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</si>
  <si>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</si>
  <si>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</si>
  <si>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</si>
  <si>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</si>
  <si>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</si>
  <si>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</si>
  <si>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</si>
  <si>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</si>
  <si>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</si>
  <si>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</si>
  <si>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</si>
  <si>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</si>
  <si>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</si>
  <si>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</si>
  <si>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</si>
  <si>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</si>
  <si>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</si>
  <si>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</si>
  <si>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</si>
  <si>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</si>
  <si>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</si>
  <si>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</si>
  <si>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</si>
  <si>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</si>
  <si>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</si>
  <si>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</si>
  <si>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</si>
  <si>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</si>
  <si>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</si>
  <si>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</si>
  <si>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Carinskog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</si>
  <si>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</si>
  <si>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</si>
  <si>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</si>
  <si>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</si>
  <si>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</si>
  <si>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</si>
  <si>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</si>
  <si>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</si>
  <si>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</si>
  <si>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</si>
  <si>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UP.04.1.1.34.0001</t>
  </si>
  <si>
    <t>Uvođenje i razvoj funkcije e-forenzike u Poreznoj upravi RH uz nabavu opreme i alata te obuku</t>
  </si>
  <si>
    <t xml:space="preserve">S razvojem informatičke podrške poslovanju poduzetnika, potreba za e-forenzičkim alatima u poreznom nadzoru i suzbijanju poreznih prijevara je sve veća, jer su sve češće pojavnosti manipulacije podataka putem posbeno dizajniranih (zlonamjernih) programa s ciljem smanjenja prihoda i porezniih obveza. Projektom je predviđena nabava 4 kompleta specijalizirane opreme i programskih alata, te obuka i usvajanje znanja o metodama i tehnikama u korištenju e-forenzičke opreme i alata u procesu nadzora i suzbijanja poreznih prijevara. </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</si>
  <si>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</si>
  <si>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</si>
  <si>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</si>
  <si>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</si>
  <si>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</si>
  <si>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</si>
  <si>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</si>
  <si>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</si>
  <si>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</si>
  <si>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</si>
  <si>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</si>
  <si>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</si>
  <si>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</si>
  <si>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</si>
  <si>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</si>
  <si>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</si>
  <si>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UP.04.1.1.40.0001</t>
  </si>
  <si>
    <t>Poziv Ministarstvu financija – Poreznoj upravi za dostavu prijedloga operacije „Informacijski sustav za nagradne igre koje odobrava, prati i nadzire Porezna uprava i obuka djelatnika“</t>
  </si>
  <si>
    <t>Informacijski sustav za nagradne igre koje odobrava, prati i nadzire Porezna uprava i obuka djelatnika</t>
  </si>
  <si>
    <t>Putem Informacijskog sustava za nagradne igre, stranka bi zahtjev predavala kroz sustav e-Porezna. Nakon izrade rješenja, koristio bi se elektronički potpis i stranka bi dobreno rješenje zaprimila u svojem korisničkom pretincu u sustavu e-Poreza. Izrada Informacijskog sustava za nagradne igre olakšala bi korištenje statističkih podataka. Projektom se postižu financijske i vremenske uštede kako za porezne obveznike tako i za službenike Porezne uprave, te istovremeno projekt doprinosi automatizaciji procesa, poboljšanju ekonomičnosti i efikasnosti javne uprave te jačanju kapaciteta službenika.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</si>
  <si>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</si>
  <si>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</si>
  <si>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</si>
  <si>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</si>
  <si>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</si>
  <si>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</si>
  <si>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</si>
  <si>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</si>
  <si>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</si>
  <si>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</si>
  <si>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</si>
  <si>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</si>
  <si>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</si>
  <si>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</si>
  <si>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</si>
  <si>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</si>
  <si>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</si>
  <si>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</si>
  <si>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</si>
  <si>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</si>
  <si>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</si>
  <si>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Podrška organizatorima volontiranja za unaprjeđenje menadžmenta volontera i provedbu volonterskih programa</t>
  </si>
  <si>
    <t>Darujmo vrijeme za dobra djela</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</si>
  <si>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</si>
  <si>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</si>
  <si>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</si>
  <si>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</si>
  <si>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</si>
  <si>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</si>
  <si>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</si>
  <si>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</si>
  <si>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</si>
  <si>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</si>
  <si>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</si>
  <si>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</si>
  <si>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</si>
  <si>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</si>
  <si>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</si>
  <si>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</si>
  <si>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</si>
  <si>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</si>
  <si>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</si>
  <si>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</si>
  <si>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</si>
  <si>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</si>
  <si>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</si>
  <si>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</si>
  <si>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</si>
  <si>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</si>
  <si>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</si>
  <si>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</si>
  <si>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</si>
  <si>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Unaprjeđenje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</si>
  <si>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</si>
  <si>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</si>
  <si>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</si>
  <si>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</si>
  <si>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</si>
  <si>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</si>
  <si>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</si>
  <si>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</si>
  <si>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</si>
  <si>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</si>
  <si>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</si>
  <si>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</si>
  <si>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</si>
  <si>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Hrvatski centar za razvoj volonterstva</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</si>
  <si>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</si>
  <si>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</si>
  <si>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</si>
  <si>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</si>
  <si>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</si>
  <si>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</si>
  <si>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</si>
  <si>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</si>
  <si>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</si>
  <si>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</si>
  <si>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</si>
  <si>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</si>
  <si>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</si>
  <si>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</si>
  <si>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</si>
  <si>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</si>
  <si>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</si>
  <si>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</si>
  <si>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</si>
  <si>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</si>
  <si>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</si>
  <si>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</si>
  <si>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</si>
  <si>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</si>
  <si>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</si>
  <si>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</si>
  <si>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</si>
  <si>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</si>
  <si>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</si>
  <si>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</si>
  <si>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</si>
  <si>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</si>
  <si>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</si>
  <si>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</si>
  <si>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</si>
  <si>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</si>
  <si>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</si>
  <si>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</si>
  <si>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</si>
  <si>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</si>
  <si>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</si>
  <si>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</si>
  <si>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</si>
  <si>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</si>
  <si>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</si>
  <si>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</si>
  <si>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</si>
  <si>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</si>
  <si>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</si>
  <si>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</si>
  <si>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</si>
  <si>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</si>
  <si>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</si>
  <si>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</si>
  <si>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</si>
  <si>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</si>
  <si>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</si>
  <si>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</si>
  <si>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</si>
  <si>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</si>
  <si>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</si>
  <si>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</si>
  <si>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</si>
  <si>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</si>
  <si>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</si>
  <si>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</si>
  <si>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</si>
  <si>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</si>
  <si>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</si>
  <si>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</si>
  <si>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</si>
  <si>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</si>
  <si>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</si>
  <si>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anticipativnog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</si>
  <si>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</si>
  <si>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</si>
  <si>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</si>
  <si>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</si>
  <si>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</si>
  <si>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</si>
  <si>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</si>
  <si>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</si>
  <si>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</si>
  <si>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</si>
  <si>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</si>
  <si>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</si>
  <si>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</si>
  <si>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</si>
  <si>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</si>
  <si>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</si>
  <si>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</si>
  <si>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</si>
  <si>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</si>
  <si>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</si>
  <si>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</si>
  <si>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</si>
  <si>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</si>
  <si>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</si>
  <si>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</si>
  <si>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</si>
  <si>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</si>
  <si>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</si>
  <si>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</si>
  <si>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</si>
  <si>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</si>
  <si>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</si>
  <si>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</si>
  <si>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</si>
  <si>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</si>
  <si>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</si>
  <si>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</si>
  <si>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</si>
  <si>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</si>
  <si>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</si>
  <si>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</si>
  <si>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</si>
  <si>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</si>
  <si>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</si>
  <si>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</si>
  <si>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</si>
  <si>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</si>
  <si>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</si>
  <si>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</si>
  <si>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</si>
  <si>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</si>
  <si>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</si>
  <si>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</si>
  <si>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</si>
  <si>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</si>
  <si>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</si>
  <si>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</si>
  <si>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</si>
  <si>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</si>
  <si>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</si>
  <si>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</si>
  <si>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</si>
  <si>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</si>
  <si>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</si>
  <si>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</si>
  <si>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</si>
  <si>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</si>
  <si>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</si>
  <si>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</si>
  <si>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</si>
  <si>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</si>
  <si>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</si>
  <si>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</si>
  <si>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</si>
  <si>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</si>
  <si>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</si>
  <si>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</si>
  <si>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</si>
  <si>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</si>
  <si>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</si>
  <si>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</si>
  <si>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</si>
  <si>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</si>
  <si>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</si>
  <si>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</si>
  <si>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</si>
  <si>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</si>
  <si>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</si>
  <si>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</si>
  <si>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</si>
  <si>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</si>
  <si>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</si>
  <si>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</si>
  <si>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</si>
  <si>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</si>
  <si>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</si>
  <si>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</si>
  <si>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</si>
  <si>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</si>
  <si>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</si>
  <si>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Hrana i zajednica</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</si>
  <si>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</si>
  <si>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</si>
  <si>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</si>
  <si>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</si>
  <si>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</si>
  <si>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</si>
  <si>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</si>
  <si>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</si>
  <si>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</si>
  <si>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</si>
  <si>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</si>
  <si>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</si>
  <si>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</si>
  <si>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</si>
  <si>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</si>
  <si>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</si>
  <si>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</si>
  <si>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</si>
  <si>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</si>
  <si>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</si>
  <si>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</si>
  <si>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</si>
  <si>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</si>
  <si>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</si>
  <si>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</si>
  <si>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</si>
  <si>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</si>
  <si>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</si>
  <si>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</si>
  <si>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</si>
  <si>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</si>
  <si>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</si>
  <si>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</si>
  <si>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</si>
  <si>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</si>
  <si>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</si>
  <si>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</si>
  <si>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</si>
  <si>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</si>
  <si>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</si>
  <si>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</si>
  <si>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</si>
  <si>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</si>
  <si>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</si>
  <si>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</si>
  <si>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</si>
  <si>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</si>
  <si>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</si>
  <si>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 - 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</si>
  <si>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</si>
  <si>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</si>
  <si>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</si>
  <si>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</si>
  <si>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</si>
  <si>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</si>
  <si>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</si>
  <si>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</si>
  <si>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</si>
  <si>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</si>
  <si>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</si>
  <si>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</si>
  <si>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</si>
  <si>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</si>
  <si>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</si>
  <si>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</si>
  <si>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</si>
  <si>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</si>
  <si>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</si>
  <si>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</si>
  <si>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</si>
  <si>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</si>
  <si>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</si>
  <si>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</si>
  <si>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</si>
  <si>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</si>
  <si>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</si>
  <si>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</si>
  <si>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</si>
  <si>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</si>
  <si>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</si>
  <si>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</si>
  <si>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</si>
  <si>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</si>
  <si>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</si>
  <si>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</si>
  <si>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</si>
  <si>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</si>
  <si>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</si>
  <si>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</si>
  <si>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</si>
  <si>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</si>
  <si>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</si>
  <si>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</si>
  <si>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</si>
  <si>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</si>
  <si>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</si>
  <si>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</si>
  <si>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</si>
  <si>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</si>
  <si>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</si>
  <si>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</si>
  <si>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</si>
  <si>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</si>
  <si>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</si>
  <si>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</si>
  <si>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</si>
  <si>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</si>
  <si>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</si>
  <si>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</si>
  <si>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</si>
  <si>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</si>
  <si>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</si>
  <si>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</si>
  <si>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</si>
  <si>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</si>
  <si>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</si>
  <si>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</si>
  <si>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</si>
  <si>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</si>
  <si>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</si>
  <si>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</si>
  <si>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</si>
  <si>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</si>
  <si>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</si>
  <si>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</si>
  <si>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</si>
  <si>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</si>
  <si>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</si>
  <si>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</si>
  <si>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</si>
  <si>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</si>
  <si>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kadrovskih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</si>
  <si>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</si>
  <si>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</si>
  <si>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</si>
  <si>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</si>
  <si>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</si>
  <si>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</si>
  <si>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</si>
  <si>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</si>
  <si>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</si>
  <si>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</si>
  <si>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</si>
  <si>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</si>
  <si>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</si>
  <si>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</si>
  <si>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</si>
  <si>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</si>
  <si>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</si>
  <si>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</si>
  <si>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</si>
  <si>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</si>
  <si>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</si>
  <si>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</si>
  <si>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</si>
  <si>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</si>
  <si>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</si>
  <si>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</si>
  <si>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</si>
  <si>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</si>
  <si>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</si>
  <si>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</si>
  <si>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</si>
  <si>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</si>
  <si>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</si>
  <si>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</si>
  <si>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</si>
  <si>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</si>
  <si>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</si>
  <si>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</si>
  <si>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</si>
  <si>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</si>
  <si>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</si>
  <si>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</si>
  <si>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</si>
  <si>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</si>
  <si>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</si>
  <si>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</si>
  <si>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</si>
  <si>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</si>
  <si>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</si>
  <si>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</si>
  <si>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</si>
  <si>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</si>
  <si>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</si>
  <si>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</si>
  <si>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</si>
  <si>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</si>
  <si>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</si>
  <si>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</si>
  <si>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</si>
  <si>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</si>
  <si>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</si>
  <si>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</si>
  <si>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</si>
  <si>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</si>
  <si>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</si>
  <si>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</si>
  <si>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</si>
  <si>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</si>
  <si>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</si>
  <si>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</si>
  <si>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</si>
  <si>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</si>
  <si>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</si>
  <si>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</si>
  <si>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</si>
  <si>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</si>
  <si>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</si>
  <si>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</si>
  <si>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</si>
  <si>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</si>
  <si>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</si>
  <si>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</si>
  <si>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</si>
  <si>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</si>
  <si>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</si>
  <si>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</si>
  <si>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</si>
  <si>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</si>
  <si>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</si>
  <si>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</si>
  <si>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</si>
  <si>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</si>
  <si>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</si>
  <si>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</si>
  <si>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</si>
  <si>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</si>
  <si>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</si>
  <si>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</si>
  <si>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</si>
  <si>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</si>
  <si>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</si>
  <si>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</si>
  <si>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</si>
  <si>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</si>
  <si>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</si>
  <si>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</si>
  <si>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</si>
  <si>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</si>
  <si>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</si>
  <si>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</si>
  <si>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</si>
  <si>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</si>
  <si>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</si>
  <si>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</si>
  <si>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</si>
  <si>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</si>
  <si>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</si>
  <si>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</si>
  <si>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</si>
  <si>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</si>
  <si>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</si>
  <si>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</si>
  <si>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</si>
  <si>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</si>
  <si>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</si>
  <si>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</si>
  <si>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</si>
  <si>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</si>
  <si>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</si>
  <si>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</si>
  <si>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</si>
  <si>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</si>
  <si>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</si>
  <si>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</si>
  <si>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</si>
  <si>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</si>
  <si>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</si>
  <si>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</si>
  <si>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</si>
  <si>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</si>
  <si>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</si>
  <si>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</si>
  <si>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</si>
  <si>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</si>
  <si>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</si>
  <si>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</si>
  <si>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</si>
  <si>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</si>
  <si>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</si>
  <si>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</si>
  <si>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</si>
  <si>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</si>
  <si>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</si>
  <si>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</si>
  <si>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</si>
  <si>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</si>
  <si>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</si>
  <si>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</si>
  <si>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</si>
  <si>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</si>
  <si>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</si>
  <si>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</si>
  <si>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</si>
  <si>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</si>
  <si>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</si>
  <si>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</si>
  <si>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</si>
  <si>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</si>
  <si>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</si>
  <si>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</si>
  <si>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</si>
  <si>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</si>
  <si>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</si>
  <si>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</si>
  <si>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</si>
  <si>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</si>
  <si>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</si>
  <si>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</si>
  <si>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</si>
  <si>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</si>
  <si>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</si>
  <si>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</si>
  <si>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</si>
  <si>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</si>
  <si>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</si>
  <si>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</si>
  <si>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</si>
  <si>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</si>
  <si>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</si>
  <si>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</si>
  <si>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</si>
  <si>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</si>
  <si>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 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</si>
  <si>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</si>
  <si>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</si>
  <si>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</si>
  <si>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</si>
  <si>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</si>
  <si>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</si>
  <si>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</si>
  <si>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</si>
  <si>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</si>
  <si>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</si>
  <si>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</si>
  <si>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</si>
  <si>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</si>
  <si>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</si>
  <si>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</si>
  <si>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</si>
  <si>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</si>
  <si>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</si>
  <si>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 -ZaRUP</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</si>
  <si>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</si>
  <si>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</si>
  <si>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</si>
  <si>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</si>
  <si>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</si>
  <si>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</si>
  <si>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</si>
  <si>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</si>
  <si>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</si>
  <si>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</si>
  <si>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</si>
  <si>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</si>
  <si>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</si>
  <si>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</si>
  <si>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</si>
  <si>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</si>
  <si>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</si>
  <si>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</si>
  <si>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</si>
  <si>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</si>
  <si>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</si>
  <si>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</si>
  <si>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</si>
  <si>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</si>
  <si>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</si>
  <si>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</si>
  <si>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</si>
  <si>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</si>
  <si>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</si>
  <si>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</si>
  <si>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</si>
  <si>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</si>
  <si>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</si>
  <si>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</si>
  <si>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</si>
  <si>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</si>
  <si>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</si>
  <si>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</si>
  <si>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</si>
  <si>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</si>
  <si>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</si>
  <si>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</si>
  <si>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</si>
  <si>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</si>
  <si>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</si>
  <si>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</si>
  <si>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</si>
  <si>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</si>
  <si>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</si>
  <si>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</si>
  <si>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</si>
  <si>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</si>
  <si>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</si>
  <si>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</si>
  <si>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</si>
  <si>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</si>
  <si>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</si>
  <si>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</si>
  <si>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zdravo</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</si>
  <si>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</si>
  <si>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</si>
  <si>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</si>
  <si>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</si>
  <si>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</si>
  <si>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</si>
  <si>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</si>
  <si>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</si>
  <si>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</si>
  <si>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</si>
  <si>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</si>
  <si>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</si>
  <si>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</si>
  <si>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</si>
  <si>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</si>
  <si>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</si>
  <si>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</si>
  <si>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</si>
  <si>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</si>
  <si>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</si>
  <si>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</si>
  <si>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</si>
  <si>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</si>
  <si>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</si>
  <si>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</si>
  <si>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</si>
  <si>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</si>
  <si>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</si>
  <si>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</si>
  <si>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</si>
  <si>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</si>
  <si>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</si>
  <si>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</si>
  <si>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</si>
  <si>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</si>
  <si>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</si>
  <si>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</si>
  <si>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</si>
  <si>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</si>
  <si>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</si>
  <si>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</si>
  <si>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</si>
  <si>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</si>
  <si>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</si>
  <si>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</si>
  <si>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</si>
  <si>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</si>
  <si>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</si>
  <si>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</si>
  <si>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</si>
  <si>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</si>
  <si>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</si>
  <si>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</si>
  <si>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</si>
  <si>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</si>
  <si>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</si>
  <si>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</si>
  <si>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</si>
  <si>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</si>
  <si>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</si>
  <si>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</si>
  <si>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</si>
  <si>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</si>
  <si>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</si>
  <si>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</si>
  <si>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</si>
  <si>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</si>
  <si>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</si>
  <si>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</si>
  <si>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</si>
  <si>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</si>
  <si>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</si>
  <si>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</si>
  <si>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</si>
  <si>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</si>
  <si>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</si>
  <si>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</si>
  <si>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</si>
  <si>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</si>
  <si>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</si>
  <si>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</si>
  <si>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</si>
  <si>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</si>
  <si>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</si>
  <si>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</si>
  <si>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</si>
  <si>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</si>
  <si>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</si>
  <si>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</si>
  <si>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</si>
  <si>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</si>
  <si>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</si>
  <si>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</si>
  <si>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</si>
  <si>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Društveni-kulturni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</si>
  <si>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</si>
  <si>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</si>
  <si>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KUPID - Koprivničke Udruge Ponovno Imaju DOM</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</si>
  <si>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</si>
  <si>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</si>
  <si>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</si>
  <si>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</si>
  <si>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</si>
  <si>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</si>
  <si>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</si>
  <si>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</si>
  <si>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</si>
  <si>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</si>
  <si>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</si>
  <si>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</si>
  <si>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</si>
  <si>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</si>
  <si>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</si>
  <si>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</si>
  <si>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</si>
  <si>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infrastrukturu lokalne zajednice (Buš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</si>
  <si>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</si>
  <si>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</si>
  <si>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MOST SURADNJE - društveni centar za rekreaciju i rehabilitaciju osoba sa invaliditetom</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</si>
  <si>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</si>
  <si>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</si>
  <si>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</si>
  <si>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</si>
  <si>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</si>
  <si>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</si>
  <si>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</si>
  <si>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</si>
  <si>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</si>
  <si>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</si>
  <si>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</si>
  <si>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</si>
  <si>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</si>
  <si>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</si>
  <si>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</si>
  <si>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</si>
  <si>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</si>
  <si>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</si>
  <si>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</si>
  <si>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</si>
  <si>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</si>
  <si>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</si>
  <si>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</si>
  <si>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</si>
  <si>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</si>
  <si>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zagrebačka</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</si>
  <si>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</si>
  <si>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</si>
  <si>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</si>
  <si>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</si>
  <si>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</si>
  <si>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UP.02.1.1.16.0353</t>
  </si>
  <si>
    <t>Udruga obitelji poginulih, umrlih i nestalih hrvatskih branitelja Domovinskog rata</t>
  </si>
  <si>
    <t>Cilj projekta „Nikad nije kasno II“ je povećanje kvalitete života na području VSŽ zapošljavanjem teže zapošljivih žena te ujedno poticanje socijalne uključenosti krajnjih korisnika. Ciljanu skupinu projekta „Nikad nije kasno II “ čine žene s područja grada Vukovara i okolice s najviše završenim srednjoškolskim obrazovanjem, koje su prijavljene u evidenciju nezaposlenih HZZ-a, dok krajnje korisnike projekta čine starije i/ili nemoćne osobe na području grada Vukovara.</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</si>
  <si>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</si>
  <si>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</si>
  <si>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</si>
  <si>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</si>
  <si>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</si>
  <si>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</si>
  <si>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</si>
  <si>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</si>
  <si>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</si>
  <si>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</si>
  <si>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</si>
  <si>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</si>
  <si>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</si>
  <si>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</si>
  <si>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</si>
  <si>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</si>
  <si>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</si>
  <si>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</si>
  <si>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</si>
  <si>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</si>
  <si>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</si>
  <si>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</si>
  <si>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</si>
  <si>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</si>
  <si>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</si>
  <si>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</si>
  <si>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</si>
  <si>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</si>
  <si>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</si>
  <si>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</si>
  <si>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</si>
  <si>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</si>
  <si>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</si>
  <si>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</si>
  <si>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</si>
  <si>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</si>
  <si>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</si>
  <si>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</si>
  <si>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</si>
  <si>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</si>
  <si>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</si>
  <si>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</si>
  <si>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</si>
  <si>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</si>
  <si>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</si>
  <si>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</si>
  <si>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</si>
  <si>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</si>
  <si>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</si>
  <si>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</si>
  <si>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</si>
  <si>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</si>
  <si>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</si>
  <si>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</si>
  <si>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</si>
  <si>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</si>
  <si>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</si>
  <si>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</si>
  <si>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</si>
  <si>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</si>
  <si>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</si>
  <si>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</si>
  <si>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</si>
  <si>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</si>
  <si>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</si>
  <si>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</si>
  <si>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</si>
  <si>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</si>
  <si>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</si>
  <si>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</si>
  <si>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</si>
  <si>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 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</si>
  <si>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</si>
  <si>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</si>
  <si>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</si>
  <si>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</si>
  <si>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</si>
  <si>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</si>
  <si>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</si>
  <si>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</si>
  <si>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</si>
  <si>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</si>
  <si>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</si>
  <si>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</si>
  <si>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</si>
  <si>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</si>
  <si>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</si>
  <si>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</si>
  <si>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</si>
  <si>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</si>
  <si>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</si>
  <si>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</si>
  <si>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</si>
  <si>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</si>
  <si>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</si>
  <si>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</si>
  <si>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</si>
  <si>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</si>
  <si>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</si>
  <si>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</si>
  <si>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</si>
  <si>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</si>
  <si>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</si>
  <si>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</si>
  <si>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</si>
  <si>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</si>
  <si>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</si>
  <si>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</si>
  <si>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</si>
  <si>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</si>
  <si>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</si>
  <si>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</si>
  <si>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</si>
  <si>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</si>
  <si>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</si>
  <si>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</si>
  <si>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</si>
  <si>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</si>
  <si>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</si>
  <si>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</si>
  <si>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</si>
  <si>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</si>
  <si>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</si>
  <si>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</si>
  <si>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</si>
  <si>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</si>
  <si>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</si>
  <si>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</si>
  <si>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</si>
  <si>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</si>
  <si>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</si>
  <si>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</si>
  <si>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</si>
  <si>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</si>
  <si>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</si>
  <si>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</si>
  <si>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</si>
  <si>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</si>
  <si>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</si>
  <si>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</si>
  <si>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</si>
  <si>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</si>
  <si>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</si>
  <si>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</si>
  <si>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</si>
  <si>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</si>
  <si>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</si>
  <si>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</si>
  <si>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</si>
  <si>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</si>
  <si>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</si>
  <si>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</si>
  <si>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</si>
  <si>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</si>
  <si>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</si>
  <si>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</si>
  <si>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</si>
  <si>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</si>
  <si>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</si>
  <si>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</si>
  <si>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</si>
  <si>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</si>
  <si>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</si>
  <si>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</si>
  <si>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</si>
  <si>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</si>
  <si>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</si>
  <si>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</si>
  <si>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</si>
  <si>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</si>
  <si>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</si>
  <si>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</si>
  <si>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</si>
  <si>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</si>
  <si>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</si>
  <si>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</si>
  <si>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</si>
  <si>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</si>
  <si>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</si>
  <si>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</si>
  <si>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</si>
  <si>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</si>
  <si>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</si>
  <si>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</si>
  <si>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</si>
  <si>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</si>
  <si>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</si>
  <si>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</si>
  <si>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</si>
  <si>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</si>
  <si>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</si>
  <si>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</si>
  <si>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</si>
  <si>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</si>
  <si>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</si>
  <si>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</si>
  <si>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</si>
  <si>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</si>
  <si>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</si>
  <si>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Šibensko-kninske županije</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</si>
  <si>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</si>
  <si>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</si>
  <si>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</si>
  <si>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</si>
  <si>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</si>
  <si>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</si>
  <si>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</si>
  <si>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</si>
  <si>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</si>
  <si>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</si>
  <si>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</si>
  <si>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</si>
  <si>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</si>
  <si>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</si>
  <si>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</si>
  <si>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</si>
  <si>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</si>
  <si>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</si>
  <si>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</si>
  <si>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</si>
  <si>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</si>
  <si>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</si>
  <si>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</si>
  <si>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</si>
  <si>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</si>
  <si>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</si>
  <si>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</si>
  <si>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</si>
  <si>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</si>
  <si>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</si>
  <si>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</si>
  <si>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</si>
  <si>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</si>
  <si>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</si>
  <si>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</si>
  <si>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</si>
  <si>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</si>
  <si>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</si>
  <si>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</si>
  <si>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</si>
  <si>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</si>
  <si>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</si>
  <si>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</si>
  <si>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</si>
  <si>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</si>
  <si>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</si>
  <si>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</si>
  <si>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</si>
  <si>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</si>
  <si>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</si>
  <si>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</si>
  <si>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</si>
  <si>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</si>
  <si>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</si>
  <si>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</si>
  <si>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</si>
  <si>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</si>
  <si>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starenjem u Bjelovaru</t>
  </si>
  <si>
    <t>Bjelovarski slavuji - fakini</t>
  </si>
  <si>
    <t>Krapinsko-zagorska, Bjelovarsko-Bilogorska, Osječko-baranjska, Primorsko-goranska</t>
  </si>
  <si>
    <t>UP.04.2.1.09.0062</t>
  </si>
  <si>
    <t>Kreativne radionice za umirovljenike</t>
  </si>
  <si>
    <t>Radna udruga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</si>
  <si>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</si>
  <si>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</si>
  <si>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</si>
  <si>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</si>
  <si>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</si>
  <si>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</si>
  <si>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</si>
  <si>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</si>
  <si>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</si>
  <si>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</si>
  <si>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</si>
  <si>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</si>
  <si>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</si>
  <si>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</si>
  <si>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</si>
  <si>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</si>
  <si>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</si>
  <si>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</si>
  <si>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</si>
  <si>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</si>
  <si>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</si>
  <si>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</si>
  <si>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</si>
  <si>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</si>
  <si>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</si>
  <si>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</si>
  <si>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</si>
  <si>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</si>
  <si>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</si>
  <si>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</si>
  <si>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</si>
  <si>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</si>
  <si>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</si>
  <si>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</si>
  <si>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</si>
  <si>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</si>
  <si>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</si>
  <si>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</si>
  <si>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</si>
  <si>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</si>
  <si>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</si>
  <si>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</si>
  <si>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</si>
  <si>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</si>
  <si>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</si>
  <si>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</si>
  <si>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</si>
  <si>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</si>
  <si>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</si>
  <si>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</si>
  <si>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</si>
  <si>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</si>
  <si>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</si>
  <si>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</si>
  <si>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</si>
  <si>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</si>
  <si>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</si>
  <si>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</si>
  <si>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</si>
  <si>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</si>
  <si>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</si>
  <si>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</si>
  <si>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</si>
  <si>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</si>
  <si>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</si>
  <si>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</si>
  <si>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</si>
  <si>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</si>
  <si>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</si>
  <si>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</si>
  <si>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</si>
  <si>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</si>
  <si>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</si>
  <si>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</si>
  <si>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</si>
  <si>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</si>
  <si>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</si>
  <si>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</si>
  <si>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</si>
  <si>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</si>
  <si>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</si>
  <si>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</si>
  <si>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</si>
  <si>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</si>
  <si>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</si>
  <si>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</si>
  <si>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</si>
  <si>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</si>
  <si>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</si>
  <si>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</si>
  <si>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</si>
  <si>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</si>
  <si>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</si>
  <si>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</si>
  <si>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</si>
  <si>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</si>
  <si>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</si>
  <si>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</si>
  <si>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</si>
  <si>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</si>
  <si>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</si>
  <si>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</si>
  <si>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</si>
  <si>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</si>
  <si>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</si>
  <si>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</si>
  <si>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</si>
  <si>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</si>
  <si>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</si>
  <si>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</si>
  <si>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</si>
  <si>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</si>
  <si>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</si>
  <si>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</si>
  <si>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</si>
  <si>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</si>
  <si>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</si>
  <si>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</si>
  <si>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</si>
  <si>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</si>
  <si>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</si>
  <si>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</si>
  <si>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</si>
  <si>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</si>
  <si>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</si>
  <si>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</si>
  <si>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</si>
  <si>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</si>
  <si>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</si>
  <si>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</si>
  <si>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</si>
  <si>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</si>
  <si>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</si>
  <si>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</si>
  <si>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</si>
  <si>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</si>
  <si>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</si>
  <si>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</si>
  <si>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</si>
  <si>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</si>
  <si>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</si>
  <si>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</si>
  <si>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</si>
  <si>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</si>
  <si>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</si>
  <si>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</si>
  <si>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</si>
  <si>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</si>
  <si>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</si>
  <si>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</si>
  <si>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</si>
  <si>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</si>
  <si>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</si>
  <si>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</si>
  <si>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</si>
  <si>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</si>
  <si>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</si>
  <si>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</si>
  <si>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</si>
  <si>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</si>
  <si>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</si>
  <si>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</si>
  <si>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</si>
  <si>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</si>
  <si>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</si>
  <si>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</si>
  <si>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</si>
  <si>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</si>
  <si>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</si>
  <si>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</si>
  <si>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</si>
  <si>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</si>
  <si>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</si>
  <si>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</si>
  <si>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</si>
  <si>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 - Fondazione per la promozione del partenariato e dello sviluppo della societa civile</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</si>
  <si>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</si>
  <si>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</si>
  <si>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</si>
  <si>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</si>
  <si>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</si>
  <si>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</si>
  <si>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</si>
  <si>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</si>
  <si>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</si>
  <si>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</si>
  <si>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</si>
  <si>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</si>
  <si>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</si>
  <si>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</si>
  <si>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</si>
  <si>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</si>
  <si>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</si>
  <si>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</si>
  <si>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</si>
  <si>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</si>
  <si>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</si>
  <si>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</si>
  <si>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</si>
  <si>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</si>
  <si>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</si>
  <si>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</si>
  <si>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</si>
  <si>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</si>
  <si>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</si>
  <si>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</si>
  <si>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</si>
  <si>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</si>
  <si>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</si>
  <si>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</si>
  <si>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</si>
  <si>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</si>
  <si>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</si>
  <si>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</si>
  <si>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</si>
  <si>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</si>
  <si>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</si>
  <si>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</si>
  <si>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</si>
  <si>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</si>
  <si>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</si>
  <si>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</si>
  <si>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</si>
  <si>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</si>
  <si>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</si>
  <si>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</si>
  <si>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</si>
  <si>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</si>
  <si>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</si>
  <si>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</si>
  <si>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</si>
  <si>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</si>
  <si>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</si>
  <si>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</si>
  <si>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</si>
  <si>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UP.04.2.1.10.0115</t>
  </si>
  <si>
    <t>STEM - Budućnost za 5</t>
  </si>
  <si>
    <t>Savez društava Naša djeca Hrvatske</t>
  </si>
  <si>
    <t>Zagrebačka, Sisačko-moslavačka, Virovitičko-podravska, Osječko-baranjska, Grad Zagreb, Primorsko-goranska</t>
  </si>
  <si>
    <t>Projektom STEM - budućnost za 5 unaprjeđuju se kapaciteti Saveza društava Naša djeca Hrvatske za organizaciju i provedbu programa za djecu iz STEM područja. U sklopu projekta predviđen je razvoj edukacijskih modula za trenere koji će biti certificirani za osposobljavanje novih trenera u području popularizacije informatike, multimedije i robotike među djecom. Provest će se i pilot STEM program za djecu te jednodnevne robotičke i informatičke radionice u 5 hrvatskih gradova. Odabrani su iskusni i profesionalni partneri: Institut Ruđer Bošković i Grafički fakultet u Zagrebu.</t>
  </si>
  <si>
    <t>UP.04.2.1.10.0116</t>
  </si>
  <si>
    <t>Učimo kroz igru</t>
  </si>
  <si>
    <t>Igra znanja, udruga za digitalnu edukaciju i igru</t>
  </si>
  <si>
    <t>Sisačko-moslavačka, Osječko-baranjska, Grad Zagreb, Primorsko-goranska</t>
  </si>
  <si>
    <t>Projektom će se educirati članovi udruga prijavitelja i partnera za provođenje aktivnosti izrade i korištenja edukacijskih materijala za učenje kroz igru. Algebra, Grafički fakultet i FERIT svojim će kapacitetima pomoći u realizaciji ovog projekta. Trajno će ostati dostupna video igra za izradu satelita, interaktivni portal s video snimkama za učenje igranja i lokacije opremljene za igranje. U projektu će se organizirati i natjecanja za mlade s vrijednim nagradama poput boravka u ljetnoj školi Nacionalnog centra tehničke kulture u Kraljevici i posjet inkubatoru za izradu video igara u Novskoj.</t>
  </si>
  <si>
    <t>UP.04.2.1.10.0131</t>
  </si>
  <si>
    <t>Radna Akcija: STEM (raSTEM)</t>
  </si>
  <si>
    <t>Astronomsko društvo Višnjan</t>
  </si>
  <si>
    <t>Karlovačka, Varaždinska, Osječko-baranjska, Primorsko-goranska, Istarska</t>
  </si>
  <si>
    <t>Cilj projekta jačanje je kapaciteta 6 OCDa kroz međusobno povezivanje i usavršavanje s obrazovnim i fakultetskim ustanovama. To će se postići osmišljavanjem aktivnosti popularizacije među djecom i mladima. Okosnica projekta je medijska kampanja “Poznati za STEM” u kojoj prominentne osobe iz kulture i sporta uz pomoć znanstvenika objašnjavaju STEM koncepte koje koriste u svom radu. Kampanja će osvijestiti važnost STEMa dok će djeca i mladi biti pozvani na aktivno sudjelovanje na 10 festivala znanosti. Oni koji žele više imat će priliku sudjelovati na nekoj od 35 višednevnih radionica.</t>
  </si>
  <si>
    <t>UP.04.2.1.10.0133</t>
  </si>
  <si>
    <t>Pokretni STEM</t>
  </si>
  <si>
    <t>Sisačko-moslavačka, Karlovačka, Varaždinska, Grad Zagreb</t>
  </si>
  <si>
    <t>Udruga „Svi smo protiv“ prepoznala je nedostatak adekvatnih programa za djecu i mlade u STEM područjima te će u suradnji s 2 OCD-a (Klub mladih tehničara „Dankovec“ i Udrugom za popularizaciju tehničke kulture „Mehatronik“) 1 visoko-obrazovnom institucijom (Sveučilište Sjever) provesti 5 specijaliziranih programa koji će polaznicima pružili stjecanje kompetencija u STEM područjima. Kroz 18 mj. održat će se 200 radionica za ciljane skupine (djecu i mlade 13-29 g) koje će obuhvatiti ukupno 300 osoba te će se ojačati vještine 15 izvoditelja radionica i volontera.</t>
  </si>
  <si>
    <t>UP.04.2.1.10.0134</t>
  </si>
  <si>
    <t>darZa sySTEM - STEMiziraj se!</t>
  </si>
  <si>
    <t>Udruga za robotiku, inovativnost i kreativnost "ROBOTIC"</t>
  </si>
  <si>
    <t>Udruga za robotiku, inovativnost i kreativnost "ROBOTIC", u partnerstvu s Gradom Zadrom i Sveučilištem u Zadru će kroz suradnju organizacija civilnog društva, visoko obrazovne institucije te jedinice lokalne samouprave ojačati kapacitete OCD-ova i unaprijediti suradnju spomenutih organizacija te popularizirati STEM na području Zadarske županije. Projektom će se ojačati kapaciteti organizacija civilnog društva kako bi stečena znanja iskoristili prilikom popularizacije STEM-a prema krajnjim korisnicima.</t>
  </si>
  <si>
    <t>UP.04.2.1.10.0137</t>
  </si>
  <si>
    <t>STEMiziraj se i educiraj</t>
  </si>
  <si>
    <t>Zajednica tehničke kulture Daruvar</t>
  </si>
  <si>
    <t>Cilj projekta ''STEMiziraj se i educiraj!'' je jačanje kapaciteta OCD kako bi se aktivno uključilo djecu i mlade u popularizaciju STEM-a te povećanje broja aktivnosti za djecu i mlade iz STEM područja robotike, elektrotehnike i IKT-a. Uspostavom STEM laboratorija kontinuirano će se primjenjivati inovativni i interaktivni sadržaji usmjereni krajnjim korisnicima. Predviđeno trajanje projekta je 24 mjeseca.</t>
  </si>
  <si>
    <t>UP.04.2.1.10.0145</t>
  </si>
  <si>
    <t>From zero to STEM hero</t>
  </si>
  <si>
    <t>Međimurski informatički klub</t>
  </si>
  <si>
    <t>Projekt "FROM ZERO TO STEM HERO" jača civilni sektor i kapacitete OCDa u STEM području te disperzijom znanja i vještina na ustanove za predškolski i školski odgoj i obrazovanje, koristeći transfer znanja sa FOI - popularizira STEM te jača sustav obrazovanja u MŽ od malih nogu. Krajnji korisnici PP su: djeca i mladi od 4 – 14 godina starosti. PP omogućava stjecanje i transfer novih znanja sa najviših znanstvenih i istraživačkih razina u regiji čime se jačaju kapaciteti svih dionika PP.</t>
  </si>
  <si>
    <t>UP.04.2.1.10.0146</t>
  </si>
  <si>
    <t>BIOPLAnet</t>
  </si>
  <si>
    <t>Institut poduzetničkog obrazovanja i inovacija</t>
  </si>
  <si>
    <t>Cilj projekta je unaprijediti kapacitete organizacija civilnog društva i njihovu suradnju na nacionalnoj razini, u svrhu provedbe inovativnih programa u području popularizacije STEM područja. Unapređenje kapaciteta OCD-a i provedba aktivnosti odnosit će se na sva četiri STEM područja, s naglaskom na približavanje STEM područja djeci, mladima i općoj populaciji kao alata za kreiranje inovacija i doprinos zaštiti okoliša.</t>
  </si>
  <si>
    <t>UP.04.2.1.10.0147</t>
  </si>
  <si>
    <t>MUZZA interpretacijski centar za popularizaciju znanosti i STEM-a.</t>
  </si>
  <si>
    <t>Edukacijsko-savjetodavni centar "Sretna priča"</t>
  </si>
  <si>
    <t>Zagrebačka, Brodsko-posavska, Vukovarsko-srijemska, Međimurska, Grad Zagreb</t>
  </si>
  <si>
    <t>Projekt MUZZA interpretacijski centar za popularizaciju znanosti i STEM-a namijenjen je jačanju kapaciteta raznih kulturnih, tehničkih i ostalih OCD-a za popularizaciju STEM-a. Postavljanjem stalne i virtualne postavke, provedbom radionica i organiziranjem različitih događaja, povećat će se broj aktivnosti s ciljem popularizacije STEM-a. Unaprijedit će se suradnja OCD-ova, škola i sveučilišta u području popularizacije STEM-a. Sve navedeno popularizirat će STEM području ruralnih i urbanih područja RH.</t>
  </si>
  <si>
    <t>UP.04.2.1.10.0149</t>
  </si>
  <si>
    <t>Uz zdrav životni stil raSTEMo</t>
  </si>
  <si>
    <t>Specifični cilj projekta „Uz zdrav životni stil raSTEMo“ je ojačati kapacitete udruge IPEMED za aktivno uključivanje djece, mladih te opće populacije u popularizaciju STEM-a na području medicinske senzorike i 3D tehnologija u medicini. Projekt okuplja partnere udrugu IPEMED i dvije visokoobrazovne ustanove, MEFST i FESB. Projektom će se osigurati provedba programa mentorstva, jednodnevnih i višednevnih događanja za djecu i mlade na području medicinske senzorike i 3D tehnologija u medicini, opremanje prostora, uspostave trajnih postava kroz kreativne principe i povećanje vidljivosti.</t>
  </si>
  <si>
    <t>UP.04.2.1.10.0151</t>
  </si>
  <si>
    <t>Otoci u moru znanja</t>
  </si>
  <si>
    <t>Plavi svijet Institut za istraživanje i zaštitu mora</t>
  </si>
  <si>
    <t>Organizacijom treninga od strane znanstvenih institucija za edukatore udruga te osmišljavanjem edukativnih sadržaja cilj nam je osposobiti udruge za provedbu aktivnosti popularizacije STEM-a iz područja prirodoslovlja s naglaskom na morski okoliš. Osim treninga na otocima Lošinju i Visu, predviđeno je studijsko putovanje u Portugal, sudjelovanje na 3 konferencije, obnova i razvoj inovativnih interaktivnih sadržaja za krajnje korisnike (platforma za e-učenje, digitalizacija sadržaja i opremanje edukacijskih centara), organizacija radionica za djecu i mlade te jednodnevnih manifestacija.</t>
  </si>
  <si>
    <t>UP.04.2.1.10.0153</t>
  </si>
  <si>
    <t>Razvijamo STEM okruženje - RaSTEMo</t>
  </si>
  <si>
    <t>Hrvatska udruga inovatora - poduzetnika</t>
  </si>
  <si>
    <t>Projekt RaSTEMo ima za cilj jačanje kapaciteta organizacija civilnog društva u suradnji s visokoobrazovnom institucijom u svrhu popularizacije STEM-a. Poticanjem razvoja STEM okruženja na području Osječko-baranjske županije kroz educiranje djece i mladih te pripadnika opće populacije s pomoću inovativnih metoda poučavanja i najsuvremenijih tehnologija povećat će se broj aktivnosti te unaprijediti međusobna suradnja OCD-ova te suradnja neprofitnog sektora s znanstvenim istraživačima.</t>
  </si>
  <si>
    <t>UP.04.2.1.10.0158</t>
  </si>
  <si>
    <t>Djeca i STEM za budućnost</t>
  </si>
  <si>
    <t>Zagrebačka, Vukovarsko-srijemska, Grad Zagreb</t>
  </si>
  <si>
    <t>Projekt "Djeca i STEM za budućnost" će ojačati kapacitete organizacija civilnoga društva i povećati broj aktivnosti za uključivanje djece u popularizaciju STEM-a te unaprijediti suradnju organizacija civilnoga društva i odgojno-obrazovnih i visoko-obrazovnih institucija. U aktivnosti projekta će biti uključeno 15 članova organizacija civilnoga društva, 10 volontera i 350 djece s područja grada Zagreba, Zagrebačke, Vukovarsko-Srijemske županije.</t>
  </si>
  <si>
    <t>UP.04.2.1.10.0160</t>
  </si>
  <si>
    <t>O znanosti kroz sport - STEMsport</t>
  </si>
  <si>
    <t>Hrvatski judo savez</t>
  </si>
  <si>
    <t>Krapinsko-zagorska, Sisačko-moslavačka, Bjelovarsko-bilogorska, Grad Zagreb, Istarska</t>
  </si>
  <si>
    <t>Projektom O znanosti kroz sport - STEMsport želimo ojačati kapacitete organizacija civilnog društva kroz suradnju s visoko-obrazovnim institucijama za aktivno uključivanje djece i mladih te opće populacije u popularizaciji STEM-a kroz sport. U sklopu projekta educirat ćemo 35 trenera i popularizatora znanosti iz redova OCDa kako će tijekom višednevnih i jednodnevnih događanja diljem RH popularizirali STEM putem sporta djeci i mladima te općoj populaciji. Edukatori će na inovativan i interaktivan to učiniti korištenjem eksponata koji će se producirati za potrebe ovog projekta.</t>
  </si>
  <si>
    <t>UP.04.2.1.10.0161</t>
  </si>
  <si>
    <t>Retro bit - Interaktivno-obrazovni stalni postav retro računalne tehnike</t>
  </si>
  <si>
    <t>RETRO INFO - udruga za očuvanje informatičke baštine</t>
  </si>
  <si>
    <t>Suradnjom udruge RETRO INFO, FER-a i Pučkog otvorenog učilišta Buje realizira se dugo željeni interaktivno-obrazovni stalni postav retro računalne tehnike kroz koji se nudi inovativan set edukacija za djecu, mlade i opću populaciju u cilju podizanja svijesti o važnosti STEM-a, temeljene na novim metodama učenja koje su dodatno ojačane kroz predmetni projekt. Istovremeno, organiziraju se gostovanja mobilnog postava retro informatike osnovnim i srednjim školama u lokalnim zajednicama diljem Hrvatske te sudjelovanja na drugim tematskim manifestacijama za opću populaciju.</t>
  </si>
  <si>
    <t>UP.04.2.1.10.0163</t>
  </si>
  <si>
    <t>Jačanje kapaciteta HZI za provođenje STEM programa u radu s mladima</t>
  </si>
  <si>
    <t>Hrvatska zajednica inovatora</t>
  </si>
  <si>
    <t>Projektom Jačanje kapaciteta HZI za provođenje STEM programa u radu s mladima stvorit će se mrežni punkt za STEM popularizaciju programa među mladima u Zagrebu kroz inovativne radionice, konferencije i Multimedijski centar brodogradnje i istraživanja mora. Na projektu sudjeluje 7 mentora, 512 mladih i 12 ravnatelja. Projekt provodi Udruga inovatora Hrvatske u suradnji s IRB-om, Fakultetom strojarstva i brodogradnje, Agronomskim fakultetom i suradničkim institucijama I. Tehnička škola Tesla, OŠ Augusta Harambašića, Zakladom "InnoLab" i Brodarskim institutom.</t>
  </si>
  <si>
    <t>UP.04.2.1.10.0166</t>
  </si>
  <si>
    <t>Eco &amp; Blue STEM</t>
  </si>
  <si>
    <t>Zajednica tehničke kulture Rijeka</t>
  </si>
  <si>
    <t>Primorsko-goranska, Splitsko-dalmatinska, Istarska, Dubrovačko-neretvanska</t>
  </si>
  <si>
    <t>Projektom Eco &amp; Blue STEM omogućava se stvaranje mreže podrške za jačanje kapaciteta udruga za popularizaciju znanosti istraživanja mora među mladima i općom populacijom u kojima će sudjelovati 460 osnovnoškolaca. Prijavitelj je Zajednica za tehničku kulturu Rijeka, a partneri Zajednica za tehničku kulturu Dubrovačko-neretvanske županije, Savez inovatora PGŽ, CTI Tesla, Institut Ruđer Bošković, Agronomski fakultet, OŠ Vladimira Nazora Ploče, Grad Ploče i Općina Gradac uz potporu tri suradničke institucije.</t>
  </si>
  <si>
    <t>UP.04.2.1.10.0168</t>
  </si>
  <si>
    <t>STEM za bolji svijet</t>
  </si>
  <si>
    <t>Projektom "STEM ZA BOLJU BUDUĆNOST" ojačati će se kapaciteti OCD-a i povećati broj dostupnih i organiziranih aktivnosti za popularizaciju STEM-a kod djece i mladih te unaprijediti suradnju organizacija civilnoga društva i odgojno-obrazovnih i visoko-obrazovnih institucija. U projektu će sudjelovati min.400 djece ili mladih, 15 volontera te će 20 članova organizacija civilnoga društva će biti educirano o STEM-u</t>
  </si>
  <si>
    <t>UP.04.2.1.11.0002</t>
  </si>
  <si>
    <t>#nemaneide - u krizi kroz sport ostani svoj</t>
  </si>
  <si>
    <t>"Nema ne ide" - Udruga za unapređenje kvalitete života</t>
  </si>
  <si>
    <t>Kroz ovaj projekt angažirat će se lokalna zajednica kako bi (p)ostala aktivna te kako bi se umanjili negativni učinci pandemije odnosno izolacije. Kroz projekt ćemo provesti 200 on line treninga, 70 treninga na otvorenom u parku za vježbanje, provesti 12 stručnih seminara iz područja psihologije i nutricionizma te izraditi inovativnu kartu svih parkova za vježbanje kako bi stanovnici Grada Zagreba u svakom trenutku mogli provjeriti gdje se nalazi najbliži park za vježbanje.</t>
  </si>
  <si>
    <t>UP.04.2.1.11.0003</t>
  </si>
  <si>
    <t>SPONA - Solidarno u podršci mladima u riziku od siromaštva, socijalne isključenosti i nasilja te mladima u kriznim situacijama</t>
  </si>
  <si>
    <t>Zagrebačka, Sisačko-moslavačka, Osječko-baranjska, Grad Zagreb, Primorsko-goranska</t>
  </si>
  <si>
    <t>Projektom se osnažuju kapaciteti organizacija civilnog društva za pružanje učinkovitog odgovora na potrebe mladih iz skupina u riziku od socijalne isključenosti u 4 zajednice, osobito u kriznim situacijama. Podržava se obrazovanje, kapacitiranje i zajednički građanski angažman organizacija, samih mladih i ustanova koje rade s mladima u odgovaranju na potrebe ranjivih mladih kroz zajedničke građanske akcije koje organiziraju lokalne inicijative.</t>
  </si>
  <si>
    <t>UP.04.2.1.11.0005</t>
  </si>
  <si>
    <t>Na krilima struke – jačanje stručnih i operativnih kapaciteta organizacija prijavitelja i partnera</t>
  </si>
  <si>
    <t>Bjelovarsko-bjelovarska, Grad Zagreb</t>
  </si>
  <si>
    <t>Projektom „Na krilima struke“ osigurat će se kontinuirana i stručna podrška ključna za kvalitetno pružanje usluga savjetodavne pomoći korisnicima u potrebi uslijed krize i kriznih situacija. Kroz superviziju i edukacije osnaživat će se kadar za profesionalno djelovanje u području zaštite mentalnog zdravlja zajednice. Također, osim što će poticati i jačati volonterske snage organizacija civilnog društva, učinit će besplatne usluge savjetovanja dostupnijima svim članovima društva.</t>
  </si>
  <si>
    <t>UP.04.2.1.11.0006</t>
  </si>
  <si>
    <t>Connect 4.0 Lab</t>
  </si>
  <si>
    <t>Connect IT udruga za razvoj informacijsko - komunikacijskih tehnologija</t>
  </si>
  <si>
    <t>Svrha projekta "Connect 4.0 Lab" je oformiti partnerski konzorcij koji će kroz projekt ojačati svoje kapacitete kako za redovan rad i djelovanje u zajednici, tako i za suočavanje i prilagodbu kriznim situacijama. Ciljevi projekta su ojačati kapacitete partnerskih udruga za provedbu neformalnih programa obrazovanja i prilagodbu kriznim situacijama te podići svijest o važnosti volontiranja i društvenog angažmana, te tako osnažiti kapacitete OCD-a za rješavane problema i potreba u lokalnoj zajednici.</t>
  </si>
  <si>
    <t>UP.04.2.1.11.0012</t>
  </si>
  <si>
    <t>Hrvači Trešnjevke za sportske organizacije civilnog društva (SOCD) u kriznim situacijama</t>
  </si>
  <si>
    <t>Hrvački klub "Trešnjevka"</t>
  </si>
  <si>
    <t>Projektom će se ojačati kapaciteti prijavitelja i drugih sportskih OCD za provedbu aktivnosti prilagođenih lokalnim problemima te ojačati njihovi kapaciteti za neposredan rad na područjima koja se financiraju kroz Europski socijalni fond, a što će rezultirati većim mogućnostima za pružanje učinkovitog odgovora na potrebe lokalne zajednice u kriznim situacijama poput pandemije.</t>
  </si>
  <si>
    <t>UP.04.2.1.11.0013</t>
  </si>
  <si>
    <t>KOOD - Jačanje kapaciteta HGSS Stanice Slavonski Brod i HGSS Stanice Orahovica za unapređenje koordiniranog djelovanja u kriznim situacijama u uvjetima prilagođenim pandemiji virusom COVID-19 i ublažavanje posljedica krize promoviranjem volonterskih programa u zajednici</t>
  </si>
  <si>
    <t>Hrvatska gorska služba spašavanja Stanica Slavonski Brod</t>
  </si>
  <si>
    <t>Karlovačka, Virovitičko-podravska, Brodsko-posavska, Zadarska</t>
  </si>
  <si>
    <t>Cilj projekta je unaprijediti učinkovitost koordiniranog djelovanja HGSS Stanice Slavonski Brod i HGSS Stanice Orahovica u kriznim situacijama (poplave, potresi, potrage, medicinsko zbrinjavanje na neuređenim područjiima, snježna nevremena i dr.) kroz povećanje kompetencija, znanja i vještina članova/volontera u uvjetima prilagođenim pandemiji virusom COVID-19. Unapređenje učinkovitosti razvijat će se zajedničkim vježbama i implementacijom informatičko komunikacijkih metoda rada i edukacija. Unapređenjem komunikacije s javnošću promovirat će se krizni volonterizam.</t>
  </si>
  <si>
    <t>UP.04.2.1.11.0015</t>
  </si>
  <si>
    <t>Ne gubi dah, pobijedi strah</t>
  </si>
  <si>
    <t>Projektom će se ojačati 3 OCD-a u područjima suočavanja s kriznim situacijama, provedbe aktivnosti prilagođenih lokalnim potrebama i neposrednog rada na područjima koja se financiraju kroz Europski socijalni fond što doprinosi ujednačenom lokalnom, regionalno društvenoekonomskom rastu i demografskom razvoju RH.</t>
  </si>
  <si>
    <t>UP.04.2.1.11.0016</t>
  </si>
  <si>
    <t>Jačanje kapaciteta kroz izradu digitalnog priručnika, edukaciju i organizaciju besplatnih gimnastičkih sadržaja</t>
  </si>
  <si>
    <t>Hrvatski gimnastički savez</t>
  </si>
  <si>
    <t>Zagrebačka, Grad Zagreb, Sisačko-moslavačka, Karlovačka, Osječko-baranjska, Splitsko-dalmatinska</t>
  </si>
  <si>
    <t>Cilj projekta je jačanje kapaciteta saveza i partnera kroz izradu digitalnog priručnika, edukaciju i organizaciju besplatnih gimnastičkih sadržaja. Projekt će se odvijati prvenstveno u Gradu Zagrebu, te u Zagrebačkoj, Karlovačkoj i Sisačko-moslavačkoj županiji. Značajni sudionici projekta su volonteri. Krajnji korisnici su djeca i mlade osobe.</t>
  </si>
  <si>
    <t>UP.04.2.1.11.0019</t>
  </si>
  <si>
    <t>OTPORNI - OCD-i za lokalnu zajednicu</t>
  </si>
  <si>
    <t>ISKRA waldorfska inicijativa</t>
  </si>
  <si>
    <t>OTPORNI – OCD-i za lokalnu zajednicu je projekt u trajanju 15 mjeseci s namjerom jačanja kapaciteta organizacija civilnog društva kojeg provode 3 OCD-a i 1 ustanova, a koji uključuje neformalnu izobrazbu u području obrazovanja, socijalnog uključivanja i primjene IKT-a pod nazivom "Otporni za-jedno" namijenjenu zaposlenicima i volonterima OCD-a u svrhu stjecanja otpornosti na krizne situacije kako bi se inovativnim metodama i alatima putem web platforme "Otporno dijete" pravovremeno odgovorilo na krizne situacije i potrebe u lokalnoj zajednici.</t>
  </si>
  <si>
    <t>UP.04.2.1.11.0021</t>
  </si>
  <si>
    <t>Walking Croatia - faza I</t>
  </si>
  <si>
    <t>„Walking Croatia“ je inovativan projekt koji kao svoju glavnu okosnicu ima ojačati kapacitete prijavitelja i partnera za provedbu socijalne inovacije osnivanja rute te soc. uključivanja i rehabilitacije za krajnje korisnike, a pritom će razvijati suradnju s lokalnim vlastima te lokalnom zajednicom i stanovništvom. Nadalje, naglasak će biti i na provođenju savjetodavnih usluga, a sa svrhom promocije ranog otkrivanja raka dojke i pomoć ženama koje se oboljele/preboljele tu malignu bolest.</t>
  </si>
  <si>
    <t>UP.04.2.1.11.0025</t>
  </si>
  <si>
    <t>DoKUD možemo zajedno?</t>
  </si>
  <si>
    <t>Kulturno umjetničko društvo "Šubić" Novska</t>
  </si>
  <si>
    <t>Projektom „DoKUD možemo zajedno?“ prijavitelj KUD „Šubić“ Novska jača kapacitete i znanja svojih članova u okviru financijskog upravljanja i vođenja udruga. Neformalnim edukacijama članovi prijavitelja i partnerskih organizacija te ostala zainteresirana javnosti stječu potrebne kompetencije i znanja u okviru upravljanja i ponašanja u kriznim situacijama. Provedbom volonterskih akcija i malih građanskih akcija na lokalnoj razini podići će se svijest o važnosti volontiranja u zajednici prilikom nastupanja nepredvidivih događaja.</t>
  </si>
  <si>
    <t>UP.04.2.1.11.0026</t>
  </si>
  <si>
    <t>Aktivan ja za aktivnu zajednicu</t>
  </si>
  <si>
    <t>Projektom se želi doprinijeti razvoju stručnih znanja u području osobnog i profesionalnog razvoja zaposlenika, volontera i drugih predstavnika OCD-a kako bi osnaženi novim znanjima utjecali na rješavanja i identificiranje problema lokalne zajednice, a što će imati direktni utjecaj na lokalno stanovništvo kroz učestalije prijave projektnih prijedloga na Natječaje iz fondova EU. Predviđene aktivnosti su i pružanje psihosocijalne pomoći marginaliziranim skupinama, važnost psihološke pripreme na krizne situacije kao i educiranje starijih osoba o korištenju računalnih tehnologija.</t>
  </si>
  <si>
    <t>UP.04.2.1.11.0028</t>
  </si>
  <si>
    <t>LOKOMOTIVA - jačanje kompetencija, motivacije i timskog pristupa OCD-a u radu s ranjivim skupinama</t>
  </si>
  <si>
    <t>Liga za prevenciju ovisnosti</t>
  </si>
  <si>
    <t>U kriznim vremenima raste potreba za podrškom ranjivim skupinama društva, dok stručnjacima koji s njima rade često nedostaju stručni kapaciteti za provedbu kriznih intervencija. Stoga je cilj ovog projekta osnažiti kapacitete lokalnih OCD-a za primjenu učinkovitih intervencija u području socijalnog uključivanja i pružanja usluga kriznih intervencija ranjivim skupinama. Doprinijet ćemo povećanoj participaciji OCD-a u pružanju socijalnih usluga utemeljenih na potrebama zajednice te kreiranju inovativnih rješenja za oporavak društva od pandemije COVID-19, kao i u budućim potencijalnim krizama.</t>
  </si>
  <si>
    <t>UP.04.2.1.11.0030</t>
  </si>
  <si>
    <t>Osigurati pravovremeni odgovor na potrebe sada! - OPOPS!</t>
  </si>
  <si>
    <t>Médecins du Monde ASBL - Dokters van de Wereld VZW</t>
  </si>
  <si>
    <t>Zagrebačka, Grad Zagreb, Sisačko-moslavačka, Međimurska</t>
  </si>
  <si>
    <t>Projekt “Osigurati pravovremeni odgovor na potrebe sada! - OPOPS!” je usmjeren na provedbu edukativnih aktivnosti kojima će se ojačati i unaprijediti kapaciteti zaposlenika i volontera za rad sa ranjivim skupinama kojima je potrebno pružiti psihološku pomoć i podršku u socijalnom uključivanju te unaprijediti javnu svijest i zagovaranje rješavanja njihovih potreba u kontekstu COVID 19 i ostalih kriznih situacija. Projektom se žele razviti inovativni alati za samopomoć i ojačati resursi organizacija kako bi se održao kontinuitet rada u situaciji krize, te se osigurala njihova samoodrživost.</t>
  </si>
  <si>
    <t>UP.04.2.1.11.0031</t>
  </si>
  <si>
    <t>Digitalizacija virtualne rane intervencije (DI-VRI)</t>
  </si>
  <si>
    <t>Centar za ranu intervenciju u djetinjstvu MURID</t>
  </si>
  <si>
    <t>Projekt „Digitalizacija virtualne rane intervencije (DI-VRI)“ traje 18 mjeseci, a provode ga MURID i Platforma za Društveni centar Čakovec. Cilj projekta je osnaživanje kapaciteta za korištenje digitalnih tehnologija u evaluaciji učinaka rane intervencije kao odgovor na kriznu situaciju te korištenje komunikacijskih i zagovaračkih alata za osiguravanje održivosti i dostupnosti socijalne usluge rane intervencije u djetinjstvu. Digitalnim povezivanjem stručnjaka rane intervencije u djetinjstvu i roditelja djece s razvojnim i socijalnim rizicima usluga će biti brzo i lako dostupna svima.</t>
  </si>
  <si>
    <t>UP.04.2.1.11.0032</t>
  </si>
  <si>
    <t>D.O.T.S. - Djelotvoran odgovor na traumu i stres</t>
  </si>
  <si>
    <t>Mentor</t>
  </si>
  <si>
    <t>Projekt “D.O.T.S. - Djelotvoran odgovor na traumu i stres” ima za cilj jačanje kapaciteta OCD-a koje su u svom radu usmjerene na ranjive skupine, za učinkovitiji i pravovremeni odgovor na kriznu situaciju. Projektne aktivnosti uključuju supervizijsku podršku stručnjacima za online rad s korisnicima. Radna skupina stručnjaka izradit će online alat za samopomoć usmjeren osobama koje se nose sa stresom i traumom u kriznoj situaciji te online radionice za iste korisnike.</t>
  </si>
  <si>
    <t>UP.04.2.1.11.0033</t>
  </si>
  <si>
    <t>SpRETNI RODITELJI – SRETNO DIJETE</t>
  </si>
  <si>
    <t>Najsretnija beba Hrvatska</t>
  </si>
  <si>
    <t>Provedbom projekta “ SpRETNI RODITELJI – SRETNO DIJETE“ povećat će se kapaciteti 2 OCD-a iz područja roditeljstva i odgoja djece i mladih s problemima u ponašanju. Svrha projekta je doprinijeti razvoju civilnog društva u RH kroz unapređenje kapaciteta 2 OCD-a. Svrha projekta će se realizirati kroz razvoj novih programa te podizanje kompetencija volontera i zaposlenika udruga. Ciljne skupine projekta: 2 OCD-a.</t>
  </si>
  <si>
    <t>UP.04.2.1.11.0034</t>
  </si>
  <si>
    <t>Program podrške - projekt asistent</t>
  </si>
  <si>
    <t>Platforma za Društveni centar Čakovec</t>
  </si>
  <si>
    <t>Projektom PROGRAM PODRŠKE - PROJEKT ASISTENT članice Platforme za Društveni centar Čakovec i Općina Sveti Juraj na Bregu bit će osposobljeni vještinama prilagođenim lokalnim problemima, te ojačani za neposredan rad na područjima koja se financiraju kroz Europski socijalni fond. Aktivnostima projekta doprinjet će se pružanju učinkovitog odgovora na potrebe lokalne zajednice u kriznim situacijama. Projekt traje 12 mjeseci.</t>
  </si>
  <si>
    <t>UP.04.2.1.11.0035</t>
  </si>
  <si>
    <t>Izgradnja kapaciteta za provedbu prioritetne politike EU, zaštite potrošača, u Hrvatskoj</t>
  </si>
  <si>
    <t>Potrošačica - društvo za zaštitu potrošačica i potrošača Hrvatske</t>
  </si>
  <si>
    <t>Brodsko-posavska, Osječko-baranjska, Primorsko-goranska</t>
  </si>
  <si>
    <t>Svrha projekta je izraditi kapacitete OCD za provedbu politike zaštite potrošača u RH i usvojiti metode kriznog menadžmenta u upravljanju OCD-ovima. Projektno će se prenijeti znanje i vještine između OCD-ova i ojačati njihovi kapaciteti za provedbu aktivnosti. Stoga će se izraditi jedan digitalni priručnik putem kojeg će potrošači upoznati svoja najvažnija potrošačka prava i drugi digitalni priručnik putem kojeg će OCD-ovi biti upoznati s načinom prevencije kriznih situacija u udruzi te primjenjivim metodama kojima će se kriza ublažiti i spriječiti destabilizaciju</t>
  </si>
  <si>
    <t>UP.04.2.1.11.0036</t>
  </si>
  <si>
    <t>Jačanje kapaciteta OCD-a na području Baranje</t>
  </si>
  <si>
    <t>Projekt "Jačanje kapaciteta OCD-a na području Baranje" se bavi problemima s kojima se suočavaju OCD-i, a odnosi se na nedostatak kapaciteta. Projektom se rješavaju problemi nedostatka informacija, znanja i vještina zaposlenika i volontera u udrugama u području zapošljavanja, socijalnog uključivanja i obrazovanja. Opći cilj projekta je jačanje kapaciteta OCD-a aktivnih u lokalnim zajednicama na području Baranje kroz informiranje, savjetovanje, izobrazbu i umrežavanje. Ciljane skupine su OCD-i na području Baranje, a krajnji korisnici su OCD-i, aktivni pojedinci i neformalne skupine građana.</t>
  </si>
  <si>
    <t>UP.04.2.1.11.0037</t>
  </si>
  <si>
    <t>PLAN B - Civilno društvo otporno na krizne situacije</t>
  </si>
  <si>
    <t>Projekt PLAN B jača otpornost civilnoga društva na krize razvojem alata koji OCD-ima omogućuju samoprocjenu spremnosti na krizne situacije u lokalnoj zajednici te razvojem edukacija koje jačaju kapacitete OCD-a za brze odgovore u krizama i za prilagodbu aktivnosti s korisnicima u online radu. Ciljna skupina su OCD-i iz cijele RH koji skrbe o djeci. Projekt koordinira Roda, a provodi ga s partnerskim udrugama PRONI, CNZD i MURID. U svrhu unapređenja praksi i legislativa sastavit će se standardi minimalne zaštite djece tijekom kriza. Projekt traje 16 mjeseci, ukupni budžet je 499.996,48 kn.</t>
  </si>
  <si>
    <t>UP.04.2.1.11.0040</t>
  </si>
  <si>
    <t>Udruga djece s teškoćama u razvoju i osoba s invaliditetom "Djeca Pelješca"</t>
  </si>
  <si>
    <t>Sustav podrške za osobe s invaliditetom i za djecu s teškoćama u razvoju na području poluotoka Pelješca i Dubrovačko-neretvanskoj županiji nije adekvatno razvijen. Cilj projekta je osigurati razvoj i dugoročnu održivost aktivnosti udruga osoba s invaliditetom i djece s teškoćama u razvoju na području poluotoka Pelješca i Grada Dubrovnika kroz jačanje kapaciteta udruga, kroz edukacije za korisnike i roditelje korisnika, povezivanjem sa stručnjacima i promicanjem volontiranja.</t>
  </si>
  <si>
    <t>UP.04.2.1.11.0042</t>
  </si>
  <si>
    <t>Sunce za udruge</t>
  </si>
  <si>
    <t>Projekt SUNCE ZA UDRUGE ima za cilj povećanje i poboljšanje kapaciteta organizacija civlinog društva, njihovo bolje povezivanje kako međusobno tako i s jedinicama lokalne samouprave, te osposobljavanje za pripremu i provedbu samostalnih i suradničkih projekata.</t>
  </si>
  <si>
    <t>UP.04.2.1.11.0043</t>
  </si>
  <si>
    <t>Zajedno smo jači u zaštiti od požara i potresa</t>
  </si>
  <si>
    <t>Udruga predstavnika suvlasnika stambenih zgrada Grada Zagreba</t>
  </si>
  <si>
    <t>Ovim projektom adresira se problem educira se i organizira lokalnu zajednicu u postupanju prilikom kriznih situacija poput požara ili potresa. Napraviti će se 50 edukacija u mjesnim odborima na području cijelog Zagreba gdje će se ujedno mapirati potrebe lokalne zajednice te prikupljati i organizirati volonteri koji bi pomogli Civilnoj zaštiti u slučaju potrebe čime se doprinosi općem i specifičnim ciljevima ovoga Poziva i ostvarenju OPULJP.</t>
  </si>
  <si>
    <t>UP.04.2.1.11.0044</t>
  </si>
  <si>
    <t>e-NNI (edukacija nas ne smije iznenaditi)</t>
  </si>
  <si>
    <t>Krapinsko-zagorska, Karlovačka, Grad Zagreb</t>
  </si>
  <si>
    <t>Projekt eNNI je usmjeren jačanju kapaciteta organizacija civilnoga društva u partnerstvu te istovremeno doprinos krajnjim korisnicima projekta pogođenim kriznim situacijama. Projekt će donijeti nove vrijednosti: sadržaje, događaje i radionice na temu prirodnih katastrofa, koje će biti obrađene i pojašnjene na zanimljiv i znanstveno-popularni način na radionicama koje će se provoditi za krajnje korisnike odnosno kad se ukaže potreba u slučaju neke nove krizne situacije.</t>
  </si>
  <si>
    <t>UP.04.2.1.11.0045</t>
  </si>
  <si>
    <t>ZAMAh - Zajedno za mentalno zdravlje</t>
  </si>
  <si>
    <t>Ovim projektom bit će ojačani kapaciteti OCD-a kao ciljane skupine, aktivnih u Samoboru i Jastrebarskom za provedbu aktivnosti prilagođenih lokalnim problemima, a posebno će se unaprijediti kapacitete organizacija civilnoga društva za pružanje učinkovitog odgovora na potrebe lokalne zajednice u kriznim situacijama. Navedeni ciljevi bit će postignuti ciljanim projektnim aktivnostima koje uključuju nositelja i partnere.</t>
  </si>
  <si>
    <t>UP.04.2.1.11.0047</t>
  </si>
  <si>
    <t>Megafon</t>
  </si>
  <si>
    <t>Udruga za promicanje civilnog društva, medijske kulture i razmjene informacija - TRIS</t>
  </si>
  <si>
    <t>Projektom 'MEGAFON' u trajanju od dvanaest mjeseci ojačat će se kapaciteti članova udruge prijavitelja i partnera te omogućiti prijenos znanja i stjecanje vještina za daljnji održivi rad. Nabavit će se suvremena oprema za provedbu aktivnosti usmjerenih OCD-ima, ranjivim skupinama i široj javnosti, a kroz suradnju OCD-a, volontera i lokalne zajednice potaknut će se volonterizam, socijalna osviještenost i zanimanje mladih za ranjive skupine, aktivizam, kritičko promišljanje i vještine budućnosti.</t>
  </si>
  <si>
    <t>UP.04.2.1.11.0048</t>
  </si>
  <si>
    <t>E- SPORTKO, edukacija i volonterizam</t>
  </si>
  <si>
    <t>Cilj projekta „E- SPORTKO, edukacija i volonterizam“ je ojačati kapacitete Udruge Sportko i Sportko – Split za inovativne načine provedbe sportskih aktivnosti sa djecom sa i bez poteškoća u vanrednim situacijama na području SDŽ. Realizirat će se kroz edukaciju 2 djelatnika i 5 volontera te uz organizaciju volonterskog programa. Ciljna skupina (i partneri) su Udruga Sportko iz Imotskog i Sportko iz Splita, djelatnici i volonteri koji će imati direktnu korist od projekta. Krajnji korisnici su djeca sa i bez poteškoća, korisnici programa Sportka IM i ST, sa područja SDŽ</t>
  </si>
  <si>
    <t>UP.04.2.1.11.0049</t>
  </si>
  <si>
    <t>Razvojem OCD-a do razvoja lokalne zajednice</t>
  </si>
  <si>
    <t>Udruga za zaštitu životinja Zmijolovac</t>
  </si>
  <si>
    <t>Cilj projekta "Razvojem OCD-a do razvoja lokalne zajednice" je jačanje uloge, kapaciteta i suradnje organizacija civilnog društva na području Slavonije za provedbu aktivnosti prilagođenih lokalnim problemima. Kroz projekt će se jačati OCD-i i JLS-ovi u četiri područja ESF-a: obrazovanje, zapošljavanje, socijalno uključivanje i dobro upravljanje.</t>
  </si>
  <si>
    <t>UP.04.2.1.11.0050</t>
  </si>
  <si>
    <t>NA RASKRIŽJU PROMETNE KULTURE</t>
  </si>
  <si>
    <t>Udruga zagrebačkih Poljičana "Sveti Jure"</t>
  </si>
  <si>
    <t>U sklopu projekta NA RASKRIŽJU PROMETNE KULTURE adresira se problem educira se i organizira lokalnu zajednicu u važnim pitanjima prometne sigurnosti, poštivanja prometnog znakovlja te informatičkim vještinama. Održati će se 100 edukativno-informativnih aktivnosti za djecu i odrasle na području cijelog Zagreba gdje će se ujedno mapirati potrebe lokalne zajednice za problem sigurnosti u prometu te prikupljati i organizirati volonteri koji će pomoći u osvješćivanju građana o problematici prometne sigurnosti čime se doprinosi općem i specifičnim ciljevima ovoga Poziva i ostvarenju OPULJP.</t>
  </si>
  <si>
    <t>UP.04.2.1.11.0051</t>
  </si>
  <si>
    <t>Zajednica za zajednicu</t>
  </si>
  <si>
    <t>Zajednica kulturno-umjetničkih udruga Grada Jastrebarsko</t>
  </si>
  <si>
    <t>Izobrazbom zaposlenika i volontera ojačat će se kapaciteti OCD-a te Prijavitelja Zajednice kulturno-umjetničkih društava Jastrebarsko i Partnera Centra za kulturu Jastrebarsko u područjima financijskog upravljanja i zakonodavnog okvira te kriznog menadžmenta za djelovanje OCD, kao i u primjeni IKT-a i poticanju volonterstva. Time će se ostvariti održivi ciljevi poziva, te učinkovitije organiziranje, koordiniranje i financiranje amaterskih udruga u kulturi na području Grada Jastrebarskog.</t>
  </si>
  <si>
    <t>UP.04.2.1.11.0052</t>
  </si>
  <si>
    <t>RAGUsa 2.0 - Razvoj kApaciteta Gradskih Udruga</t>
  </si>
  <si>
    <t>Zajednica tehničke kulture Dubrovačko-neretvanske županije</t>
  </si>
  <si>
    <t>Projekt RAGUsa 2.0 - Razvoj kApaciteta Gradskih Udruga će pridonijeti jačanju kapaciteta OCD-a na području Dubrovačko-neretvanske županije za pružanje učinkovitijeg odgovora na potrebe lokalne zajednice te na kapacitete OCD-a kao poslodavca za vrijeme pandemije i sličnih kriznih situacija kroz realizaciju aktivnosti Uspostave kriznog psihološkog savjetovališta za mlade, razvojem aplikacija i provedbom edukacija s ciljem osnaživanja kapaciteta OCD-a. Projekt traje 18 mjeseci.</t>
  </si>
  <si>
    <t>UP.04.2.1.11.0053</t>
  </si>
  <si>
    <t>Izgradnja sustavne podrške organizacijama civilnog društva</t>
  </si>
  <si>
    <t>ZOE Centar za unapređenje i razvoj zajednice</t>
  </si>
  <si>
    <t>Projektom “Izgradnja sustavne podrške organizacijama civilnog društva” će se uspostaviti središnja informativna i savjetodavna točka za lokalne inicijative kao platforma za poticanje razvoja civilnog društva u Zadru te će se osnažiti OCD-e za pružanje inovativnih usluga utemeljenih na potrebama zajednice. Ovime se odgovara na utvrđenu potrebu za sustavnom podrškom u jačanju kapaciteta OCD-a te daje okvir za suradnju javnog i civilnoga sektora, a s ciljem učinkovitijeg rješavanja lokalnih problema te unapređenja kvalitete života u lokalnoj zajednici.</t>
  </si>
  <si>
    <t>UP.04.2.1.11.0055</t>
  </si>
  <si>
    <t>Poticanje razvoja djece predškolske i školske dobi kroz karate sport u Drnišu</t>
  </si>
  <si>
    <t>Karate klub "Drniš"</t>
  </si>
  <si>
    <t>Projekt će omogućiti jačanje kapaciteta udruge kroz edukaciju o neprofitnom računovodstvu i menadžmentu volonterstva dok će angažman kineziologa i nabava sportske opreme doprinijeti jačanju vidljivosti udruge i povećanju broja korisnika i volontera.</t>
  </si>
  <si>
    <t>UP.04.2.1.11.0056</t>
  </si>
  <si>
    <t>Misli europski, djeluj lokalno</t>
  </si>
  <si>
    <t>Udruge su bitan dionik u razvoju zajednice te su obično nastale samoorganiziranjem kao odgovor na probleme ili potrebe u lokalnoj zajednici, a mnoge od njih nemaju dovoljno kapaciteta za razvijanje značajnijih projekata, kao ni za prilagodbu djelovanja kriznim situacijama. Cilj projekta je jačanje kapaciteta lokalnih organizacija civilnog društva (min. 15) koje djeluju u ruralnim područjima Drniša, Kijeva i Unešića s naglaskom na zadovoljavanje lokalnih potreba u kriznim situacijama. Uz edukacije provest ćemo mapiranje potreba te izraditi Akcijske planove za djelovanje u kriznim situacijama.</t>
  </si>
  <si>
    <t>UP.04.2.1.11.0058</t>
  </si>
  <si>
    <t>Organizacijom i znanjem do zdravlja oboljelih od celijakije i dijabetesa</t>
  </si>
  <si>
    <t>CeliVita – Život s celijakijom</t>
  </si>
  <si>
    <t>Zagrebačka, Sisačko-moslavačka, Osječko-baranjska, Grad Zagreb, Zadarska, Splitsko-dalmatinska</t>
  </si>
  <si>
    <t>Povećanjem kapaciteta OCD-a, partnera na projektu, unaprijediti ćemo njihov rad, optimizirati korištenje ljudskih i financijskih resursa te posljedično povećati sigurnosti i kvalitetu života oboljelih od celijakije i dijabetesa. Stvoriti ćemo preduvjete za podizanje kapaciteta u ugostiteljskom sektoru, s ciljem dugoročnog, pametnog i održivog rasta tog sektora. U suradnji s tijelima javne vlasti kroz projekt ćemo razvijati strategije i alate za učinkovito upravljanje krizom, kad je u pitanju osiguravanje hrane za osobe s celijakijom i dijabetesom, kao posebno ranjivim skupinama.</t>
  </si>
  <si>
    <t>UP.04.2.1.11.0060</t>
  </si>
  <si>
    <t>Projekt jačanja kapaciteta organizacija civilnog društva za povezano pružanje socijalnih usluga korisnicima/ama u Poreču i razvoj podrške u doba krize: Točka na P - Podrška. Povezanost. Poreč.</t>
  </si>
  <si>
    <t>Projektom „Točka na P - Podrška. Povezanost. Poreč.“ će se unaprijediti okvir, okruženje i kapaciteti za djelovanje CGI-a, posebice u kriznim situacijama. Projekt odgovara na prepoznate potrebe za izgradnju ljudskih resursa CGI-a, nedostatak objedinjenih informacija o potrebama i uslugama svih pružatelja socijalnih usluga u lokalnoj zajednici i nedostatak plana podrške u kriznim situacijama. To će se postići jačanjem i razvijanjem kapaciteta CGI-a te izgradnjom dugoročnog inovativnog modela povezane međusektorske podrške korisnicima/ama sa ugrađenim mehanizmom djelovanja u kriznim situacijama.</t>
  </si>
  <si>
    <t>UP.04.2.1.11.0061</t>
  </si>
  <si>
    <t>BeUp2date</t>
  </si>
  <si>
    <t>Projekt BeUp2date osigurat će jačanje kapaciteta organizacija civilnoga društva kroz organiziranje izobrazbe zaposlenika za neposredan rad u području zapošljavanja i radnih odnosa s posebnim naglaskom na zapošljavanje i rad osoba s invaliditetom i radne odnose za vrijeme Covida 19 te suočavanje s kriznim situacijama. Također, organizirat će aktivnosti kojima se građanima osiguravaju usluge od općeg interesa prilagođene novonastaloj situaciji.</t>
  </si>
  <si>
    <t>UP.04.2.1.11.0062</t>
  </si>
  <si>
    <t>MI-MODE: Mitigacijski model u kriznim situacijama kao odgovor na potrebe lokalne zajednice</t>
  </si>
  <si>
    <t>Centar za poduzetništvo - za razvoj i promoviranje poduzetničkog ponašanja</t>
  </si>
  <si>
    <t>Požeško-slavonska, Osječko-baranjska</t>
  </si>
  <si>
    <t>Svrha projekta je jačanje kapaciteta Prijavitelja i Partnera kao organizacija civilnog društva aktivnih u lokalnoj zajednici za provedbu aktivnosti prilagođenih lokalnim problemima kroz inicijativu mitigacijskog modela kao odgovora na potrebe lokalne zajednice uslijed kriznih situacija. Prijavitelj: Centar za poduzetništvo - za razvoj i promoviranje poduzetničkog ponašanja. Partneri: Centar za mlade Dalj i udruga mladih "Mali most". Trajanje projekta: 12 mjeseci. Ciljna skupina: organizacije civilnog društva</t>
  </si>
  <si>
    <t>UP.04.2.1.11.0063</t>
  </si>
  <si>
    <t>Jačanje kapaciteta organizacija za online djelovanje u suzbijanju nasilja nad ženama</t>
  </si>
  <si>
    <t>Centar za žene žrtve rata – ROSA</t>
  </si>
  <si>
    <t>Projekt je usmjeren na jačanje kapaciteta OCD-a za neposredan rad u području zapošljavanja, socijalnog uključivanja i obrazovanja, zagovaranja i unapređivanja javne svijesti, online djelovanje u suzbijanju nasilja nad ženama te poticanje volonterstva u lokalnoj zajednici. U okviru jačanja kapaciteta o unapređenju javne svijesti i zagovaranja osmisliti će se i provesti kampanja na društvenim mrežama s ciljem unapređenja javne svijesti o problemu rodno utemeljenog nasilja i informiranja javnosti i žena žrtava nasilja o dostupnoj pomoći koje pružaju organizacije civilnog društva.</t>
  </si>
  <si>
    <t>UP.04.2.1.11.0067</t>
  </si>
  <si>
    <t>Pokrenimo kotačić u zajednici - osnaživanje lokalne zajednice za kvalitetniju dječju participaciju</t>
  </si>
  <si>
    <t>Društvo Naša djeca Opatija</t>
  </si>
  <si>
    <t>Cilj projekta je jačanje dječje participacije na lokalnoj razini kroz jačanje kapaciteta DND Opatija i Saveza DND Hrvatske za doprinos razvoju civilnog društva i osiguranju regionalno društveno-ekonomskog rasta i demokratskog razvoja RH. Osnažit će se kapaciteti DND Opatije i Saveza DND Hrvatske u primjeni dječje participacije i volonterstva, podići će se svijest o važnosti uključivanja djece u zajednicu, organiziranim edukacijama, izradom web publikacije o dječjim pravima, održanom lokalnom inicijativom, priručnikom za dječje volonterstvo i organiziranom volonterskom akcijom vršnjačke pomoći.</t>
  </si>
  <si>
    <t>UP.04.2.1.11.0069</t>
  </si>
  <si>
    <t>Jačanje kapaciteta organizacije "Mali zmaj"</t>
  </si>
  <si>
    <t>Društvo za poboljšanje kvalitete života siromašne i nezbrinute djece „MALI ZMAJ“</t>
  </si>
  <si>
    <t>Projektom „Jačanje kapaciteta organizacije Mali zmaj“ predviđa se edukacija zaposlenika udruge iz područja financijskog upravljanja, unaprjeđenje podrške korisnicima iz socijalno isključenih skupina zapošljavanjem stručnjaka za pružanje psihosocijalne potpore te poboljšanje sposobnosti organizacije za reakciju na potrebe zajednice, osobito u kriznim situacijama, i to razvojem mobilne IT aplikacije s modulima za organizaciju volonterskog rada, radnih akcija i prikupljanje humanitarne pomoći.</t>
  </si>
  <si>
    <t>UP.04.2.1.11.0074</t>
  </si>
  <si>
    <t>Dobre vibracije</t>
  </si>
  <si>
    <t>Gradska glazba "Trenkovi panduri" Požega</t>
  </si>
  <si>
    <t>Provedba projekta „Dobre vibracije“ ojačat će upravljačke kapacitete, ali i kapacitete članova udruga prijavitelja i partnera, potaknuti jačanje regionalnih partnerskih odnosa, aktivnije uključiti udruge u društveni život te povećati kvalitetu života društva.</t>
  </si>
  <si>
    <t>UP.04.2.1.11.0075</t>
  </si>
  <si>
    <t>Jači do cilja</t>
  </si>
  <si>
    <t>Projektom će se prvenstveno osnažiti kapaciteti Gradskog društva osoba s invaliditetom Đurđevac, Društva multiple skleroze Koprivničko-križevačke županije te Udruge osoba s invaliditetom „Bolje sutra“ kako bi što uspješnije mogle ispunjavat svoju ulogu u razvoju zajednice. U aktivnosti će se uključiti i druge organizacije civilnog društva s područja Koprivničko-križevačke županije i predstavnici lokalne samouprave te će se stvoriti partnerstvo koje će omogućiti prepoznavanje zajedničkih problema lokalne zajednice kako bi se zatim zajedničkim snagama usmjerili prema njihovom rješavanju.</t>
  </si>
  <si>
    <t>UP.04.2.1.11.0077</t>
  </si>
  <si>
    <t>IN-KULTUR - kulturnom inovacijom za rast zajednice</t>
  </si>
  <si>
    <t>Hrvatska udruga za turističke i kulturne rute "TUR KULTUR"</t>
  </si>
  <si>
    <t>IN-KULTUR - kulturnom inovacijom za rast zajednice ima za svrhu jačanje kapaciteta OCD-ova kao odgovor na potrebe lokalne zajednice u upravljanju krizom kroz stvaranje mogućnosti za gospodarski rast tijekom krize. Stoga projekt ima za cilj uključivanje OCD-ova u motiviranje ranjivih skupina za pokretanje vlastitog posla u kreativnim i kulturnim industrijama na području baštine, jer su se one pokazale vrlo stabilnim u kriznim situacijama (ekonomska kriza 2008. i trenutna COVID-19 pandemija).</t>
  </si>
  <si>
    <t>UP.04.2.1.11.0079</t>
  </si>
  <si>
    <t>Jačanje kapaciteta lokalnih organizacija za upravljanje kriznim situacijama na području grada Virovitice</t>
  </si>
  <si>
    <t>Provedba projektnih aktivnosti pridonijet će unaprjeđenju kapaciteta lokalnih OCD-a te cjelokupne lokalne zajednice u svrhu pružanja učinkovitog odgovora na pojavu kriznih situacija. Osim razvoja inovativnih planova i alata (elaborati, kartografski prikazi, simulacija stvarne situacije zaštite i spašavanja), provest će se i edukacije koje će znatno pridonijeti rješavanju potreba lokalne zajednice te pružanju kvalitetnih i adekvatnih usluga ranjivim skupinama društva uslijed krizne situacije na lokalnom području.</t>
  </si>
  <si>
    <t>UP.04.2.1.11.0080</t>
  </si>
  <si>
    <t>Misli globalno, djeluj lokalno</t>
  </si>
  <si>
    <t>Centralni problem koji se želio riješiti ovim projektom je nedostatak kapaciteta Prijavitelja i Partnera (OCD-a) za financijsko i zakonodavno upravljanje te za pribavljanje dodatnih sredstava podmirivanje potreba lokalne zajednice. Navedeni problem riješit će se ciljanom izobrazbom zaposlenika, razvojem digitalnih mapa lokalnih potreba i resursa kako bi pripreme za krizne situacije bile učinkovitije te izradom humanitarnog portala koji će povratiti povjerenje javnosti da pomoć dobivaju potrebiti i da se ona strogo namjenski troši.</t>
  </si>
  <si>
    <t>UP.04.2.1.11.0082</t>
  </si>
  <si>
    <t>Primjena inovativnih tehnologija za odgovor na krizne situacije nastale pojavom ekstremnog vremena</t>
  </si>
  <si>
    <t>Hrvatsko meteorološko društvo</t>
  </si>
  <si>
    <t>Grad Zagreb; Primorsko-goranska, Ličko-senjska</t>
  </si>
  <si>
    <t>Tuča i jaka kiša često se pojavljuju iznenada izazivajući velike poteškoće u prometu i poljoprivredi. Dojave o stanju na cestama stižu prekasno i rezervirane su uglavnom za glavne državne prometnice dok se u poljoprivredi nakon tuče javlja velika opasnost od razvoja raznih bolesti. Inovativne tehnologije mjerenja omogućuju nam da u realnom vremenu detektiramo pojavu tuče i jake kiše te putem raznih kanala distribuiramo informacije prema krajnjim korisnicima kako bi se minimizirao rizik od prometnih nezgoda te prevenirao razvoj bolesti na kulturama.</t>
  </si>
  <si>
    <t>UP.04.2.1.11.0087</t>
  </si>
  <si>
    <t>Dobro upravljanje OCD-a za razvoj zajednice</t>
  </si>
  <si>
    <t>Udruga "Putevi milosti" iz Osijeka projektom želi ojačati svoje kapacitete za bolje upravljanje i učinkovitije korištenje sredstava iz javno dostupnih izvora. Projektom će se povećati vidljivosti udruge u javnosti s ciljem privlačenja novih volontera i jačanja postojećih volonterskih kapaciteta. Kao rezultat projekta biti će unapređeni kapaciteti udruge za održivi nastavak rada udruge s potrebitim skupinama u lokalnoj zajednici. Projekt u trajanju od 18 mjeseci provodi se u partnerstvu s udrugom "Prijatelji svetog Martina" iz Belog Manastira.</t>
  </si>
  <si>
    <t>UP.04.2.1.11.0088</t>
  </si>
  <si>
    <t>Umrežavanjem do novih kompetencija</t>
  </si>
  <si>
    <t>Karlovačka, Vukovarsko-srijemska</t>
  </si>
  <si>
    <t>Projekt "Umrežavanjem do novih kompetencija" provodi LAG Vallis Colapis u partnerstvu s Udrugom za djecu s teškoćama u razvoju Zvončići i LEADER mrežom Hrvatske. Cilj projekta je osigurati ujednačen razvoj civilnog društva u Republici Hrvatskoj kroz jačanje i unaprijeđenje kapaciteta ruralnih OCD-a u Karlovačkoj i Vukovarsko-srijemskoj županiji za provedbu aktivnosti prilagođenih potrebama zajednice kroz provedbu edukacija i prilagodbu online poslovanja. Predviđeno trajanje projekta je 12 mjeseci.</t>
  </si>
  <si>
    <t>UP.04.2.1.11.0089</t>
  </si>
  <si>
    <t>LOKO LAG – Lokalne inicijative udruga</t>
  </si>
  <si>
    <t>Brodsko-posavska, Vukovarsko-srijemska</t>
  </si>
  <si>
    <t>Lokalne inicijative udruga – LOKO LAG promoviraju načelo sudioničke demokracije javnog, civilnog i gospodarskog sektora jačajući kapacitete aktivnih udruga na području dva LAG-a, Bosutski niz i Slavonska ravnica, za neposredan rad kroz dobro upravljanje i socijalno uključivanje te pružanje odgovora na potrebe svoje lokalne zajednice u kriznim situacijama. Projekt LOKO LAG omogućuje da se problemi razmatraju i rješavaju u lokalnom kontekstu mobilizirajući sve relevantne politike i sudionike što pridonosi demokratskom i društveno-ekonomskom razvoju RH kroz razvoj OCD-a na ruralnom području.</t>
  </si>
  <si>
    <t>UP.04.2.1.11.0090</t>
  </si>
  <si>
    <t>Znanjem do promjena</t>
  </si>
  <si>
    <t>Projekt ima za cilj doprinijeti povećanju kompetencija i znanja članova i predstavnika OCD-a u svrhu njihovog kvalitetnijeg rada, razvoja i napretka u poslovanju i provođenju aktivnosti na području Lokalne akcijske grupa Posavina.</t>
  </si>
  <si>
    <t>UP.04.2.1.11.0092</t>
  </si>
  <si>
    <t>GOAL- Jačanje kapaciteta Građanskih Organizacija civilnog društva Aktivnih u Lokalnim zajednicama za provedbu aktivnosti prilagođenih lokalnim potrebama.</t>
  </si>
  <si>
    <t>MALONOGOMETNI KLUB "VINKOVCI"-UČILIŠTE STUDIUM</t>
  </si>
  <si>
    <t>Projektom će se ojačati kapaciteti organizacija civilnog društva u svrhu kvalitetnijeg djelovanja OCD-a i ostalih članova kako bi se povećala kvaliteta života lokalne zajednice</t>
  </si>
  <si>
    <t>UP.04.2.1.11.0093</t>
  </si>
  <si>
    <t>U.S.P.J.E.H. (Uspješno Surađuj, Podrži, Jačaj Energično i Hvalevrijedno)</t>
  </si>
  <si>
    <t>Malonogometni klub JUG 2 Osijek</t>
  </si>
  <si>
    <t>Svrha i cilj provedbe projekta je osnaživanje OCD-a za unaprjeđen i kontinuirani nastavak sudjelovanja u aktivnostima zadovoljavanja potreba lokalne zajednice, odnosno za opće dobro zajednice i pružanje pomoći i podrške u novonastalim situacijama krize i katastrofe. Provedbom projekta dolazi do povećane uključenosti mladih osoba u civilno društvo na području OBŽ-a, odnosno grada Osijeka, te osvještavanja šire javnosti o aktivnostima rada OCD-a i pružanja pomoći djeci i mladima u uvjetima uzrokovanim pandemijom COVID-19.</t>
  </si>
  <si>
    <t>UP.04.2.1.11.0094</t>
  </si>
  <si>
    <t>Učim. Hodam. Osjećam.</t>
  </si>
  <si>
    <t>Matica umirovljenika grada Rijeke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</si>
  <si>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pokretanje socijalnog mentorstva dok će se za 50 umirovljenika i osoba starije životne osigurati informatičko opismenjavanje, radionice i predavanja te soc.mentortsvo.</t>
  </si>
  <si>
    <t>UP.04.2.1.11.0095</t>
  </si>
  <si>
    <t>AKTIVNI JUČER DANAS SUTRA - program podrške osobama starije životne dobi na području Splitsko - dalmatinske županije</t>
  </si>
  <si>
    <t>Matica umirovljenika Splitsko-dalmatinske županije</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</si>
  <si>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dok će se za 120 umirovljenika i osoba starije životne osigurati informatičko opismenjavanje, rad i predavanja te volonterske akcije.</t>
  </si>
  <si>
    <t>UP.04.2.1.11.0096</t>
  </si>
  <si>
    <t>Osnaživanjem partnerstva i znanja razlika je manja</t>
  </si>
  <si>
    <t>Mladi protiv gladi</t>
  </si>
  <si>
    <t>Projekt ima za cilj jačanje kapaciteta i poticanje djelovanja Prijavitelja i partnera za provedbu aktivnosti pružanja učinkovitog odgovora na potrebe lokalne zajednice kroz edukacije, radionice, zapošljavanje, poticanje dijaloga civilno-javnog partnerstva, podizanje svijesti,povećanje razine kvalitete života pružanjem inovativnih socijalnih usluga ugroženim i socijalno isključenim osobama uslijed COVID-19. Zapošljavanjem 1 nezaposlene osobe dobit će pristup teško dostupnom tržištu rada. Partneri na projektu su udruga Klupko, Društvo naša djeca i Grad Vinkovci.</t>
  </si>
  <si>
    <t>UP.04.2.1.11.0097</t>
  </si>
  <si>
    <t>SOS za OCD</t>
  </si>
  <si>
    <t>Mreža pružatelja socijalnih usluga SOS-NET</t>
  </si>
  <si>
    <t>Virovitičko-podravska, Požeško-slavonska, Brodsko-posavska, Osječko-baranjska, Vukovarsko- srijemska, Grad Zagreb, Splitsko-dalmatinska</t>
  </si>
  <si>
    <t>SOS za OCD - na jednom mjestu podrška i razmjena znanja i iskustva specifičnih za poslovanje i djelovanje OCD; kontinuirana podrška i prostor vođene rasprave za OCD, jačanje kapaciteta SOS NET i partnera te transfer znanja i praksi partnera za članice SOS NET kroz: Organiziranje izobrazbe predstavnika OCD; Help desk - on line platforma za pomoć i podršku; Jačanje kapaciteta projektnog tima OCD-a za unapređivanje javne svijesti i aktivnosti zagovaranja i uslijed kriznih situacija; Suradnja OCD s tijelima javne vlasti u razvoju strategija za upravljanje kriznim situacijama na lokalnoj razini</t>
  </si>
  <si>
    <t>UP.04.2.1.11.0098</t>
  </si>
  <si>
    <t>Jačajmo kapacitete OCD-a kako bi doprinijeli zbrinjavanju ranjivih skupina</t>
  </si>
  <si>
    <t>Nezavisni dragovoljci hrvatski Zagreb</t>
  </si>
  <si>
    <t>Projekt povećava kapaciete OCD-a za učinkovitiji rad s pripadnicima ranjivih skupina, omogućuje otvaranje Kluba za zapošljavanje kao modela povratak na tržište rada i omogućava djelovanje OCD-a u kriznim situacijama.</t>
  </si>
  <si>
    <t>UP.04.2.1.11.0100</t>
  </si>
  <si>
    <t xml:space="preserve">Potreban razvoj </t>
  </si>
  <si>
    <t>Nogometni klub "Velebit" Gračac</t>
  </si>
  <si>
    <t>Osnovni cilj projekta će biti jačanje kapacitete Prijavitelja, te uspostave sustava djelovanja u kriznim situacijama u Gračacu.</t>
  </si>
  <si>
    <t>UP.04.2.1.11.0103</t>
  </si>
  <si>
    <t>Činimo više - dišimo zajedno</t>
  </si>
  <si>
    <t>Zagrebačka, Bjelovarsko-bilogorska</t>
  </si>
  <si>
    <t>Projekt "Činimo više - dišimo zajedno" usmjeren je na jačanje organizacija civilnog društva na lokalnoj razini, kao i na doprinos kvaliteti življenja osoba s teškoćama. Projekt će provoditi Udruga Plava krila kao nositelj projekta, te Udruga osoba s intelektualnim teškoćama Bjelovar i Sportska udruga Argo kao projektni partneri. Projekt traje 18 mjeseci te će se provoditi na području Zagrebačke i Bjelovarsko-bilogorske županije.</t>
  </si>
  <si>
    <t>UP.04.2.1.11.0104</t>
  </si>
  <si>
    <t>Volontiranje za održivi razvoj na kopnu i otocima</t>
  </si>
  <si>
    <t>Projektom „Volontiranje za održivi razvoj na kopnu i otocima“ udruge Pozor! – Projekti i obrazovanje za održivi razvoj i LAG-5 osnažit će svoje kompetencije i prilagoditi svoje poslovanje uvjetima pandemije koronavirus COVID-19. Tijekom projekta razvit će se i provesti volonterski programi koji će pomoći mladima da nauče uređivati video sadržaje te poljoprivrednicima da nauče nove načine plasiranja svojih proizvoda putem Interneta.</t>
  </si>
  <si>
    <t>UP.04.2.1.11.0105</t>
  </si>
  <si>
    <t>Proaktivna mreža</t>
  </si>
  <si>
    <t>Projektom Proaktivna mreža bit će uspostavljena mreža osnaženih OCD-a i lokalnih dionika u OBŽ i VSŽ koja, uz pomoć oformljenih terenskih timova sačinjenih od obrazovanih djelatnika i volontera potpomognutih mentorskom podrškom i informacijsko-komunikacijskim tehnologijama te kroz provedbu konkretnih volonterskih aktivnosti temeljenih na propitanim potrebama s terena, kojima će biti osviještena javnost o postupanju i bontonu u kriznim situacijama, sustavno i proaktivno reagira na krizne situacije.</t>
  </si>
  <si>
    <t>UP.04.2.1.11.0107</t>
  </si>
  <si>
    <t>Osposobljavanje OCD-a radi provođenje projekata za ranjive skupine u lokalnoj zajednici</t>
  </si>
  <si>
    <t>Ragbi klub "Sinj"</t>
  </si>
  <si>
    <t>Kroz projektne aktivnosti ojačani i podignuti kapaciteti OCD-a za uspješnije rukovođenjem OCD-a, pribavljenje sredstava za rad OCD-a, nabavljena je oprema za pružanje usluga ranjivim skupinama, istreniran je rad u kriznim situacijama što je učinkovit odgovor na potrebe u lokalnoj zajednici.</t>
  </si>
  <si>
    <t>UP.04.2.1.11.0108</t>
  </si>
  <si>
    <t>Zaštita i sigurnost</t>
  </si>
  <si>
    <t>Ronilački klub "Adriaticro" Zagreb</t>
  </si>
  <si>
    <t>Predloženim projektom, ojačat će se kapaciteti prijavitelja za unapređivanje javne svijesti i aktivnosti zagovaranja i rješavanja potreba ranjivih skupina uslijed poplava i drugih prirodnih nepogoda. Organizirat će se volonterske aktivnosti uz uvođenje inovativnih alata i mehanizama za razvoj kriznog volontiranja na lokalnoj razini; mapirat će se potrebe i usluge na području Svete Nedelje za upravljanje kriznim situacijama te će se organizirati manje građanske akcije u suradnji volontera projekta i lokalne civilne zaštite.</t>
  </si>
  <si>
    <t>UP.04.2.1.11.0110</t>
  </si>
  <si>
    <t>NITI KOJE SPAJAJU – jačanje kapaciteta Društava „Naša djeca“ za lokalnu filantropiju, volonterstvo i otpornost zajednice</t>
  </si>
  <si>
    <t>Zagrebačka, Krapinsko-zagorska, Sisačko-moslavačka, Karlovačka, Varaždinska, Koprivničko-križevačka, Bjelovarsko-bilogorska, Brodsko-posavska, Osječko-baranjska, Vukovarsko-srijemska, Međimurska, Grad Zagreb, Primorsko-goranska, Ličko-senjska, Istarska, Dubrovačko-neretvanska</t>
  </si>
  <si>
    <t>Projektom „Niti koje spajaju – jačanje kapaciteta Društava „Naša djeca“ za lokalnu filantropiju, volonterstvo i otpornost zajednice, Savez društava „Naša djeca“ Hrvatske i partner Društvo „Naša djeca“ Zabok te posredno i 20 lokalnih društava „Naša djeca“ iz mreže Saveza ojačat će svoje financijske i volonterske kapacitete kako bi odgovorili na potrebe svojih korisnika u zajednici te u cilju jačanja otpornosti svojih zajednica. Savez DND će unaprijediti i online poslovanje za potrebe u izvanrednim (kriznim) situacijama i za rad na daljinu s ciljem učinkovitijeg upravljanja radnim procesima.</t>
  </si>
  <si>
    <t>UP.04.2.1.11.0111</t>
  </si>
  <si>
    <t>Umrežavanje i jačanje kapaciteta Udruga mladih na području Primorsko-goranske županije</t>
  </si>
  <si>
    <t>Savez udruga mladih Primorsko-goranske županije</t>
  </si>
  <si>
    <t>Kroz navedene edukacijske cikluse, u trajanju od 18 mjeseci SUMA PGŽ i KM Rijeka planiraju educirati postojeća vodstva i članove udruga kao i pojedince koji namjeravaju osnovati udruge mladih u svojim gradovima i općinama o dobrom upravljanju neprofitnom organizacijom. također cilj je umrežavanje i suradnja između srodnih udruga na lokalnoj i regionalnoj razini kroz uspostavu koordinacijskog info-centra za udruge mladih pgž. Bitan cilj je i uspostava volonterske mreže na lokalnoj i regionalnoj razini kao i osnivanje novih udruga mladih poglavito u manjim općinama i gradovima.</t>
  </si>
  <si>
    <t>UP.04.2.1.11.0112</t>
  </si>
  <si>
    <t>UDRUGE za UDRUGE</t>
  </si>
  <si>
    <t>Savjetovalište Lanterna Makarska</t>
  </si>
  <si>
    <t>Projekt UDRUGE ZA UDRUGE ima za cilj poboljšanje i povećanje kapaciteta organizacija civlinog društva, njihovo bolje povezivanje te osposobljavanje za pripremu i provedbu samostalnih i suradničkih projekata.</t>
  </si>
  <si>
    <t>UP.04.2.1.11.0113</t>
  </si>
  <si>
    <t>Scout city - grad po mjeri djece - II. generacije</t>
  </si>
  <si>
    <t>Splitski skautski zbor</t>
  </si>
  <si>
    <t>PROBLEM civilnog sektora u našoj lokalnoj sredini je nepovezanost, rascjepkanost i stihijski rad. OCD-i nemaju kapacitete za vlastitu održivost i - generalno gledajući - nepovezani su s institucijama. CILJ: Osobnim primjerom ćemo, kao i velikim brojkama i kroz znatnu vidljivost, biti primjerom mogućnosti s osnaženim kapacitetima, ostvariti povezanost s institucijama iz obrazovnog i javnog sektora, te ponuditi OCD-ima održive temelje kroz strateški pristup. Ciljne skupine: 1. Djeca uzrasta osnovne škole 2. Učenici Centra za odgoj i obrazovanje – s poteškoćama u razvoju</t>
  </si>
  <si>
    <t>UP.04.2.1.11.0114</t>
  </si>
  <si>
    <t>Lokalna sinergija</t>
  </si>
  <si>
    <t>Športsko društvo Brodski Stupnik - Stari Slatinik</t>
  </si>
  <si>
    <t>Cilj projekta je doprinijeti razvoju OCD-a u OBS koji će osigurati ujednačen regionalni društveno-ekonomski rast i demokratski razvoj OBS. Ujedno će se doprinijeti jačanju kapaciteta OCD-a s ciljem podizanja svijesti o važnosti pravilnog ophođenja u kriznim situacijama. Nakon provedenih aktivnosti ciljna skupina bit će osnažena u upravljanju kriznim situacijama, upravljanju udrugama, financijskom izvještavanju kao i pisanju i provedbi budućih EU projekata.</t>
  </si>
  <si>
    <t>UP.04.2.1.11.0115</t>
  </si>
  <si>
    <t>Budi muško</t>
  </si>
  <si>
    <t>Organizacija Status M</t>
  </si>
  <si>
    <t>Sisačko-moslavačka, Grad Zagreb, Ličko-senjska</t>
  </si>
  <si>
    <t>Projekt "Budi muško" ima za cilj unaprijediti kapacitete pet uključenih organizacija za kvalitetno provođenje rada s djecom i mladima u području mentalnog zdravlja. Kroz intenzivne programe osposobljavanja u području rada s mladima i volonterima osnažit će se preko 30 zaposlenika i volontera uključenih organizacija za kvalitetan rad s korisnicima u lokalnim zajednicama. U konačnici, projekt će doprinijeti smanjenju pojavnosti problema mentalnog zdravlja kod djece i mladih te unaprijediti njihovu kvalitetu života.</t>
  </si>
  <si>
    <t>UP.04.2.1.11.0116</t>
  </si>
  <si>
    <t>Budi moja podrška</t>
  </si>
  <si>
    <t>Streljački klub invalida rada - Zagreb</t>
  </si>
  <si>
    <t>Projekt “Budi moja podrška” provest će projekt s slijedećim ciljevima: SC1: povećati znanje 1 predstavnika OCD-a iz provedbe izobrazbe i drugih oblika jačanja i unaprjeđenja kapaciteta zaposlenika i/ili volontera, SC2 Povećati kapacitete OCD-a za potrebe 20 osoba na području Grada Zagreba, SC3:Ojačati kapacitet OCD-a na području Grada Zagreba socijalnim uključivanjem za 20 krajnjih korisnika. Projekt će trajati 13 mjeseci. Provodit će se u Gradu Zagrebu.</t>
  </si>
  <si>
    <t>UP.04.2.1.11.0117</t>
  </si>
  <si>
    <t>Po(s)tres: Vrednotama protiv potresa</t>
  </si>
  <si>
    <t>SSMH JIE će projektom ‘’Po(s)tres - Vrednotama protiv stresa’’ ojačati kapacitete SSM JIE i SSMH za neposredan rad u obrazovanju izobrazbom 15 zaposlenika i volontera SSM JIE i SSMH kako bi odgovorio na potrebu lokalne zajednice za jačanjem psihološke otpornosti djece uslijed kriza potresa te pandemije koronavirusa, kroz educiranje 50 djece od 10 do 14 godina, na području Grada Zagreba i Zagrebačke županije o vrijednostima; te kroz sastavljanje Tool Kit-a ‘’Vrednotama protiv stresa’’ s alatima za samopomoć djeci uslijed krize; i organiziranjem volonterske akcije sa svim sudionicima projekta.</t>
  </si>
  <si>
    <t>UP.04.2.1.11.0120</t>
  </si>
  <si>
    <t>SPOT - Stvori Promjenu, Ostavi Trag</t>
  </si>
  <si>
    <t>Udruga Eko Brezna s partnerima Udrugom Regoč i Učilištem Moneo provodi projekt SPOT - Stvori Promjenu, Ostavi Trag s ciljem jačanja stručnih i upravljačkih kapaciteta OCD-a s područja BPŽ za rješavanje lokalnih problema i unaprjeđenje kvalitete života krajnjih korisnika. Trajanje projekta 16 mjeseci.</t>
  </si>
  <si>
    <t>UP.04.2.1.11.0121</t>
  </si>
  <si>
    <t>Male organizacije za velike krize</t>
  </si>
  <si>
    <t>Udruga IZABERI ŽIVOT</t>
  </si>
  <si>
    <t>Zagrebačka, Sisačko-moslavačka, Bjelovarsko-bilogorska</t>
  </si>
  <si>
    <t>MALE ORGANIZACIJE ZA VELIKE KRIZE Projekt doprinosi izgradnji kapaciteta Udruge "Izaberi život" iz Daruvara (nositelj projekta) i udruge Tvornica mladih iz Zagreba (partner) nužnih za suočavanje s kriznim situacijama te jačanju kapaciteta za učinkovito rješavanje problema obitelji u riziku u svakoj od lokalnih zajednica. Ciljevi: 1. Jačanje kapacitete dvije OCD-a za neposredan rad na područjima koja se financiraju kroz Europski socijalni fond na lokalnoj razini; 2. Unaprjeđenje kapacitete dvije OCD-a za pružanjem učinkovitog odgovora na potrebe lokalne zajednice u kriznim situacijama.</t>
  </si>
  <si>
    <t>UP.04.2.1.11.0122</t>
  </si>
  <si>
    <t>Pokreni se i vozi - tko te treba, pomozi!</t>
  </si>
  <si>
    <t>Doprinijeti jačanju kapaciteta OCD-a za učinkoviti odgovor na potrebe lokalne zajednice u Vukovarsko-srijemskoj županiji kroz stručno usavršavanje i jačanje kompetencija u području zapošljavanja, dobrog upravljanja, socijalnog uključivanja i obrazovanja za razvoj i uključivanje u društvene aktivnosti osobito u kriznim situacijama te provedbu aktivnosti kao odgovora na potrebe lokalne zajednice s ciljem unapređenja kvalitete života. Planirana je uključenost najmanje 15 predstavnika, zaposlenika i volontera OCD-a i 15 volontera koji će sudjelovati u volonterskim programima.</t>
  </si>
  <si>
    <t>UP.04.2.1.11.0123</t>
  </si>
  <si>
    <t>Pr(a)vo lice množine</t>
  </si>
  <si>
    <t>Udruga KUMULUS za razvoj kompetencija, učenje, medijaciju, edukaciju, stručno usavršavanje i savjetovanje</t>
  </si>
  <si>
    <t>Cilj projekta je unaprijediti i jačati kapacitete OCD-ova za neposredan rad u pružanju psihosocijalne podrške u krizama zahvaćenim područjima 5 županija RH. Izradit će se preventivni program, te pružiti edukativna i psihosocijalna podrška stručnim suradnicima škola i učeničkih domova.</t>
  </si>
  <si>
    <t>UP.04.2.1.11.0125</t>
  </si>
  <si>
    <t>Budimo ruka podrške</t>
  </si>
  <si>
    <t>Udruga osoba s intelektualnim teškoćama i njihovih obitelji "Maslačak" Križevci</t>
  </si>
  <si>
    <t>Projekt će doprinijeti razvoju OCD-a u KOP-KRIŽ i BJ-BIL županiji i ublažavanju problema nastalih u kriznim situacijama. Opći cilj: doprinijeti razvoju i jačanju kapaciteta OCD-a te suradnje u lokalnoj zajednici. SC1: Osposobiti predstavnika OCD-a za prikupljanje sredstava te transparentno vođenje organizacija. SC2: Osnažiti predstavnike OCD-a i volontere za razvoj socijalnih usluga u zajednici i pružanje učinkovitih odgovora u kriznim situacijama. SC3: Osvijestiti lokalnu zajednicu o važnosti OCD-a i uslugama koje one pružaju posebno uslijed kriznih situacija.</t>
  </si>
  <si>
    <t>UP.04.2.1.11.0127</t>
  </si>
  <si>
    <t>Be strong! @ crisis- Budi j@k! u krizi</t>
  </si>
  <si>
    <t>Projekt "Be strong! @ crisis- Budi j@k! u krizi" ima za cilj kroz 18 mjeseci ojačati kapacitete organizacija civilnog društva za provedbu aktivnosti prilagođenih potrebama osoba s invaliditetom i pružanje učinkovitog odgovora na potrebe lokalne zajednice u kriznim situacijama, a kroz razvoj novih i poticanje korištenja postojećih rješenja, osmišljenih i prilagođenih za uvjete ove i potencijalnih budućih kriza.</t>
  </si>
  <si>
    <t>UP.04.2.1.11.0130</t>
  </si>
  <si>
    <t>Možemo zajedno</t>
  </si>
  <si>
    <t>Udruga za djecu, mlade i obitelj "Mali koraci" Benkovac</t>
  </si>
  <si>
    <t>Projektom „Možemo zajedno“ kroz jačanje međusektorske suradnje i umrežavanje te uspostavljanjem modela dobrog upravljanja i razvoja volonterizma ojačati će se kapaciteti 2 OCD-a s projektnog područja OCD-ova te kreirati sadržaji i aktivnosti kao odgovor na potrebe i probleme lokalne zajednice korištenjem EU fondova kao izvora financiranja čime će se doprinijeti ostvarenju općeg cilja poziva i osigurati razvoj civilnog društva u RH koji osigurava ujednačen regionalno-društveni ekonomski rast i demokratski razvoj RH</t>
  </si>
  <si>
    <t>UP.04.2.1.11.0131</t>
  </si>
  <si>
    <t>Korak u sigurnost</t>
  </si>
  <si>
    <t>Udruga za kreativno-održivi razvoj i konkurentnost (KORAK) Dubrovnik</t>
  </si>
  <si>
    <t>Korak u sigurnost je projekt kojim se podiže razina svijesti o važnosti edukacije i pripreme za krizne situacije kako bi cjelokupno društvo bilo spremnije i kako bi na njih učinkovitije odgovaralo. Ranjive skupine najugroženije su tijekom kriza te će se ovim projektom ojačati OCD-ove za rad s njima tijekom i neposredno nakon krize. Dobit će potrebne alate, znanja i vještine te dodatne educirane ljudske kapacitete za uspješno prevladavanje kriznih situacija kroz inovativne prakse.</t>
  </si>
  <si>
    <t>UP.04.2.1.11.0133</t>
  </si>
  <si>
    <t>Jačanje kapaciteta lokalnih OCD-a kroz aktivnosti ronjenja na dah</t>
  </si>
  <si>
    <t>Udruga za organiziranje natjecanja u ronjenju na dah „Aida Hrvatska“</t>
  </si>
  <si>
    <t>Osnovni problem koji se adresira ovim projektom jesu problemi s povedbenim kapacitetima OCD-a, uzrokovani pandemijom Covid19 koja je onemogućila obavljanje osnovnih djelatnosti. Projektne aktivnosti odnose se na stručne edukacije u polju ronjenja na dah, s ciljem unaprjeđenja rada OCD-a koje su važne u lokalnim sredinama te obrazovanja i jačanja kapaciteta OCD-a za rad u kriznim situacijama na lokalnoj razini. Ostale aktivnosti obuhvaćaju edukacije članova Prijavitelja i Partnera na temu prikupljanja finacijskih sredstava i zakonodavnog okvira djelovanja.</t>
  </si>
  <si>
    <t>UP.04.2.1.11.0134</t>
  </si>
  <si>
    <t>PrOTRESimo svijest o raku - zajedno za bolje sutra</t>
  </si>
  <si>
    <t>Udruga za pomoć ženama oboljelim od raka dojke Sv. Agata - Glina</t>
  </si>
  <si>
    <t>Projekt udruge SV. AGATA - GLINA želi doprinijeti poboljšanju ishoda liječenja za onkološke pacijente kroz pružanje psihosocijalne i fizioterapeutske pomoći, organizaciju grupe podrške te prijevoza za pacijente, kao i jačanju kapaciteta udruge edukacijom zaposlenika/članova, nabavom IT opreme nužne za komunikaciju s ciljanom skupinom te organizacijom redovitih preventivnih pregleda za žene u rizičnoj skupini od oboljenja raka dojke. Projekt će se provoditi za onkološke pacijente s potresom pogođenog područja - grad Glina i okolica.</t>
  </si>
  <si>
    <t>UP.04.2.1.11.0135</t>
  </si>
  <si>
    <t>Zajedno smo jači - znanjem protiv krize</t>
  </si>
  <si>
    <t>Projekt provodi 5 OCD-a nezavisne kulture s ciljem jačanja kapaciteta kroz prijenos znanja i praksi služeći se online i digitalnim alatima te specifičnim metodama rada u kontekstu krize. Kroz 7 radionica, 1 volonterski program, 3 otvorena razgovora, 3 dubinska intervjua i 1 proces mapiranja projekt će rezultirati online bazom suvremenih kulturnih i umjetničkih praksi i online priručnikom za besplatno korištenje, kao i zagovaračkim dokumentom kojim se prepoznaje važnost dokumentiranja kao prakse prijenosa znanja na nove generacije zaposlenika, aktivista i volontera u civilnom društvu.</t>
  </si>
  <si>
    <t>UP.04.2.1.11.0136</t>
  </si>
  <si>
    <t>Edukacije za jačanje civilnog društva</t>
  </si>
  <si>
    <t>Kroz projekt Edukacije za jačanje civinog društva će se ojačati ljudski kapaciteti Udruge ZAMISLI, Saveza SUMSI i Centra za mlade Zagreb kroz edukacije u području financijskog vođenja udruge/knjigovodstvo, praćenju troškova projekata i programa, vođenju promotivnih kampanja, usvajanje novih mogućnosti financiranja projekata, novih saznanja u području savjetovanja oko zapošljavanja marginaliziranih skupina, volontiranju te prijenos znanja s jedne organizacije na drugu. Po završetku projekta ojačani kapaciteti organizacija biti će u mogućnosti spremno odgovoriti na krizne situacije.</t>
  </si>
  <si>
    <t>UP.04.2.1.11.0137</t>
  </si>
  <si>
    <t>Osnažujemo sebe za osnaživanje drugih</t>
  </si>
  <si>
    <t>Osnaživanjem kapaciteta Udruge "Impress" i Centra društvenih inovacija dugoročno će ojačati organizacijski kapaciteti i ljudski potencijali nužni za ažurno, kvalitetno i sveobuhvatno pružanje široke lepeze usluga u lokalnoj zajednici na području Bjelovarsko-bilogorske županije.</t>
  </si>
  <si>
    <t>UP.04.2.1.11.0138</t>
  </si>
  <si>
    <t>IMPULS - Jačanje kapaciteta OCD-ova za pružanje i razvoj novih socijalnih usluga</t>
  </si>
  <si>
    <t>Udruga za psihosocijalnu podršku Feniks</t>
  </si>
  <si>
    <t>Projektom će se osigurati temeljni ljudski i materijalni resursi te unaprijediti postojeći kapaciteti organizacija civilnog društva, nužni za pružanje kvalitetne, dostupne i pravovremene psihosocijalne podrške osobama iz ranjivih skupina; omogućiti će se razvoj novih socijalnih usluga, koje nedostaju u lokalnoj zajednici, a čijim provođenjem će se dodatno osnažiti korisnici te razviti kompetencije stručnjaka koji s njima rade.</t>
  </si>
  <si>
    <t>UP.04.2.1.11.0139</t>
  </si>
  <si>
    <t>Zajednica skrbi</t>
  </si>
  <si>
    <t>Udruga za sindrom Down - Rijeka 21</t>
  </si>
  <si>
    <t>Projektom ZAJEDNICA SKRBI unaprijedit će se kapaciteti OCD-a za pružanje učinkovitog odgovora na potrebe osoba s Down sindromom (ODS) u Primorsko-goranskoj županiji. Nizom edukacija koje će provoditi partneri između sebe te uz podršku stručnjaka projektni konzorcij će se osposobiti za pružanje podrške ODS. U sklopu projekta pokrenut će se nekoliko lokalnih inicijativa s ciljem socijalnog uključivanja i unapređenja kvalitete života ODS. U suradnji s lokalnom zajednicom izradit će se plan pružanja podrške osobama s poteškoćama, s fokusom na krizne situacije.</t>
  </si>
  <si>
    <t>UP.04.2.1.11.0142</t>
  </si>
  <si>
    <t>FORUM_S - komunikacijom za razvoj Sesveta</t>
  </si>
  <si>
    <t>Projekt će obuhvatiti širok broj aktivnosti čiji će najveći korisnik biti Udruga ZiPS jer ima ljudske, prostorne i tehničke kapacitete kako bi postala središnja točka za sve lokalne inicijative i projekte od kojih će korist imati lokalna zajednica u Sesvetama. Provoditi će se napredne edukacije komunikacijskih vještina, izraditi će se mobilne aplikacija, edukacija iz psihološkog savjetovanja itd. Partneri posjeduju stručna znanja i vještine za provođenje projektnih aktivnosti i predstavljaju dodanu vrijednost za projekt. Potpisati će se MoM razumijevanju između partnera.</t>
  </si>
  <si>
    <t>UP.04.2.1.11.0143</t>
  </si>
  <si>
    <t>Osnaži, pomaži - zajednica rakobornih</t>
  </si>
  <si>
    <t>Udruga žena oboljelih i liječenih od raka SVE za NJU</t>
  </si>
  <si>
    <t>Projekt želi riješiti problem nedostatka dovoljne razine psihosocijalne pomoći onkološkim pacijentima u Hrvatskoj kroz osmišljavanje visoko specijaliziranih psiholoških programa, kreiranje modela supervizije savjetovatelja te organizacije susreta pacijenata dvaju udruga s ciljem razmjene praktičnih iskustava i međusobne socijalne potpore tijekom liječenja. Nadalje, projekt direktno i nedvojbeno utječe na jačanje kapaciteta OCD-a kroz organizaciju edukacija zaposlenika te nabavu nužno potrebne IT opreme s ciljem što kvalitetnijeg pružanja psihosocijalne pomoći pacijentima.</t>
  </si>
  <si>
    <t>UP.04.2.1.11.0148</t>
  </si>
  <si>
    <t>IzaZOVI u krizi</t>
  </si>
  <si>
    <t>Sisačko-moslavačka, Karlovačka, Varaždinska, Bjelovarsko-bilogorska, Virovitičko-podravska, Brodsko-posavska, Vukovarsko-srijemska, Grad Zagreb, Primorsko-goranska</t>
  </si>
  <si>
    <t>Projektom “IzaZOVI u krizi” jačat će se kapaciteti partnerskih organizacija u lokalnim zajednicama za primjenu članka 11. KPOSI Rizične situacije i humanitarna krizna stanja, poticati suradnja i razmjena znanja među reprezentativnim organizacijama osoba s invaliditetom, volonterima i lokalnim dionicima - predstavnicima JLR(P)S i operativnim snagama sustava civilne zaštite i građana u cilju pružanja učinkovitog odgovora na potrebe lokalne zajednice u kriznim situacijama. Jačat će se kapaciteti za online poslovanje i organiziranje rada na daljinu te razviti kontinuirana volonterska podrška.</t>
  </si>
  <si>
    <t>UP.04.2.1.11.0149</t>
  </si>
  <si>
    <t>Sustavom volontiranja protiv katastrofa</t>
  </si>
  <si>
    <t>Zajednica Talijana Zadar</t>
  </si>
  <si>
    <t>Cilj projekta Sustavom volontiranja protiv katastrofa je jačanje kapaciteta Zajednice Talijana i Udruge Šibenik Meteo. U okviru projekta provesti će se aktivnosti organiziranja i poticanja volonterstva, postaviti nova oprema za praćenje vremenskih prilika te će se mapirati potrebe zajednice za pružanje učinkovitog odgovora na katastrofe uslijed vremenskih nepogoda, izraditi hodogrami postupanja u slučajevima ekstremnih vremenskih uvjeta te uspostaviti sustav alarmiranja.</t>
  </si>
  <si>
    <t>UP.04.2.1.11.0151</t>
  </si>
  <si>
    <t>RUKe (Recikliram, Učim, Kreiram)</t>
  </si>
  <si>
    <t>Zaklada za lokalni razvoj i solidarnost "Volim Križevce"</t>
  </si>
  <si>
    <t>Projekt RUKe omogućuje uključivanje organizacija civilnog društva Križevaca i posebno osjetljivih skupina osoba s intelektualnim teškoćama u proces ublažavanja utjecaja klimatske krize i problema prekomjernog gomilanja otpada. Ciljevi projekta se ostvaruju kroz stjecanje znanja i vještina o klimatskim promjenama, otpadu i 4R (Reduce, Reuse, Recycle, Repair) principu te društvenom poduzetništvu i IT poslovanju kao mogućnosti za razvoj održivog poslovanja organizacija civilnog društva u lokalnoj zajednici.</t>
  </si>
  <si>
    <t>UP.04.2.1.11.0155</t>
  </si>
  <si>
    <t>Jačanje kapaciteta za osnaživanje lokalne zajednice</t>
  </si>
  <si>
    <t>Krapinsko-zagorska, Brodsko-posavska</t>
  </si>
  <si>
    <t>Projekt "Jačanje kapaciteta za osnaživanje lokalne zajednice" provodi Arteco Pavletić u partnerstvu s Udrugom mladih Feniks iz Oroslavja, Udrugom gluhih i nagluhih Nova Gradiška te Connect IT udrugom za razvoj informacijsko - komunikacijskih tehnologija iz Slavonskog Broda. Cilj projekta je osnažiti kapacitete prijavitelja i partnera za provedbu aktivnosti u lokalnoj zajednici usmjerenih na rješavanje problema ciljanih skupina s kojima rade te pripremljenost na kvalitetan nastavak rada organizacije i rad s volonterima u kriznim situacijama.</t>
  </si>
  <si>
    <t>UP.04.2.1.11.0156</t>
  </si>
  <si>
    <t>ZVONO - Znanjem i vještinama osnažujemo nevladine organizacije</t>
  </si>
  <si>
    <t>Projekt adresira problem organizacijske i financijske potkapacitiranosti lokalnih OCD-a koji se bave zaštitom ljudskih prava najugroženijih skupina s ciljem prenošenja znanja, iskustava i dobre prakse te formiranja lokalnih OCD-a i njihova osnaživanja kao dugoročno stabilnih i održivih organizacija koje će biti u mogućnosti pravovremeno identificirati probleme s kojima se susreću građani u njihovoj lokalnoj zajednici te učinkovito i kvalitetno na njih odgovoriti, osobito u kriznim situacijama, čime se potiče razvoj lokalnih zajednica i prosperitet građana kao krajnjih korisnika.</t>
  </si>
  <si>
    <t>UP.04.2.1.11.0157</t>
  </si>
  <si>
    <t>Big Band Požega - Novim znanjima do uspješnosti</t>
  </si>
  <si>
    <t>Big Band Požega</t>
  </si>
  <si>
    <t>Projekt će dobro promišljenim aktivnostima raditi na jačanju kapaciteta organizacije civilnog društva, razvoju partnerskih odnosa, aktivnijem sudjelovanjem udruge u životu zajednice i obratno što će rezultirati većom kvalitetom života društva u cjelini.</t>
  </si>
  <si>
    <t>UP.04.2.1.11.0160</t>
  </si>
  <si>
    <t>Jačanje kapaciteta Centra Sunce za lokalnu zajednicu- Sunce među nama</t>
  </si>
  <si>
    <t>Projektom će se izgraditi kapaciteti Centra Sunce i njegovih partnera za poboljšani odgovor na potrebe lokalne zajednice u situacijama krize te provedbu aktivnosti prilagođenih lokalnim potrebama čime se doprinosi razvoju civilnog društva općenito. Centar Sunce je OCD-korisnik koji djeluje u području socijalnog uključivanja, obrazovanja i cjeloživotnog učenja, zajedno sa svojim partnerima. Provedba aktivnosti uključuje nova znanja, vještine i iskustva za uključene udruge te uvođenje procesa koji su novi za Udruge, njihove korisnike i lokalnu zajednicu.</t>
  </si>
  <si>
    <t>UP.04.2.1.11.0161</t>
  </si>
  <si>
    <t>Jačanje kapaciteta organizacija civilnog društva radi učinkovitijeg djelovanja u zajednici</t>
  </si>
  <si>
    <t>Centar za socijalno uključivanje ranjivih skupina FENIX</t>
  </si>
  <si>
    <t>Kroz projekt će ojačati kapaciteti OCD-a za vođenje OCD-a i za pribavljanje sredstava na područjima koja se financiraju iz ESF-a te osposobiti i unaprijediti kapacitete OCD-a za pružanje učinkovitog odgovora na potrebe lokalne zajednice u kiznim situacijama.</t>
  </si>
  <si>
    <t>UP.04.2.1.11.0162</t>
  </si>
  <si>
    <t>PPCD - Pokrenimo Potencijale Civilnog Društva</t>
  </si>
  <si>
    <t>Cilj ovog projekta je osigurati razvoj i ojačati kapacitete lokalnih OCD-a kako bi što kvalitetnije mogli sudjelovati u učinkovitom rješavanju potreba, odnosno problema koji su identificirani u lokalnoj zajednici. Nakon jačanja kapaciteta, mapiranja lokalnih potreba i problema OCD-ovi će u suradnji drugim dionicima izraditi prijedlog mjera za njihovo rješavanje, te će se na kraju projekta održati volonterska akcija koja će pridonijeti rješavanju odabranog problema.</t>
  </si>
  <si>
    <t>UP.04.2.1.11.0166</t>
  </si>
  <si>
    <t>Ronjenjem do čistog okoliša Ploče</t>
  </si>
  <si>
    <t>Ekološko-roniteljski klub Periska Ploče</t>
  </si>
  <si>
    <t>Projekt povezuje ključne dionike na području Grada Ploča iz područja ekološkog djelovanja te educiranja građana s ciljem poticanja razvoja ekološkog aktivizma te educiranja građana o dobrobitima plivanja, ronjenja te drugih vodenih sportova. Projekt se temelji na jačanju kapaciteta udruge te stvaranju preduvjeta za razvoj ekološkog aktivizma na području Grada Ploča i pripadajućih naselja s ciljem poboljšanja kvalitete života svih građana.</t>
  </si>
  <si>
    <t>UP.04.2.1.11.0167</t>
  </si>
  <si>
    <t>UMREŽENI U KRIZI: Jačanje uloga OCD-a u pružanju podrške obiteljima u riziku od socijalne isključenosti</t>
  </si>
  <si>
    <t>EMA - Prostor emancipacije</t>
  </si>
  <si>
    <t>Projektom se umrežava iskusnije i manje organizacije civilnog društva te jačaju kapaciteti i omogučava prijenos iskustava u odgovoru na potrebe ranjivih obitelji, osobito u kriznim situacijama. Umrežavanje i prijenos znanja i vještina zatim se replicira i unutar zajednica u kojoj djeluju organizacije kroz mobilizaciju lokalne akcije usmjerene podršci obiteljima.</t>
  </si>
  <si>
    <t>UP.04.2.1.11.0170</t>
  </si>
  <si>
    <t>Udruge Gluhih – centri znanja i diseminacije pravovremenih i razumljivih informacija</t>
  </si>
  <si>
    <t>Sisačko-moslavačka, Bjelovarsko-bilogorska, Osječko-baranjska, Grad Zagreb, Primorsko-goranska, Splitsko-dalmatinska</t>
  </si>
  <si>
    <t>Ovim se projektom udrugama Gluhih osigurava jačanje kapaciteta kroz edukacije o digitalnoj komunikaciji kroz video sadržaj, radionice izrade online rječnika hrvatskog jezika uz objašnjenje značenja i prijevod na hrvatski znakovni jezik, prijevod 17 brošura o postupanju u kriznim situacijama te izradu Smjernica za prevoditelja u kriznim situacijama. Ovim aktivnostima udruge postaju centri znanja i diseminacije pravodobnih i razumljivih informacija za svoje članove, za zaposlene prevoditelje, ali i za sve gluhe i nagluhe u RH.</t>
  </si>
  <si>
    <t>UP.04.2.1.11.0172</t>
  </si>
  <si>
    <t>Dostupnost javnih usluga i zelenih površina za ranjive skupine (DORAS)</t>
  </si>
  <si>
    <t>Hrvatsko geografsko društvo - Zadar</t>
  </si>
  <si>
    <t>Brojne zemlje, uključujući Hrvatsku, još uvijek ne provode zakonske odredbe i standarde vezane za pristupačnost javnim uslugama (JU) i zelenim površinama (ZP) čime su dodatno ugrožene ranjive skupine stanovništva (RSS). Stoga je glavni cilj projekta DORAS izrada višekriterijskih GIS modela dostupnosti do JU i ZP za ranjive skupine u Zadru radi postizanja jednakih mogućnosti i nediskriminacije. RSS obuhvaćaju osobe s invaliditetom, djecu i trudnice, osobe starije životne dobi te osobe koje nemaju pristup JU i ZP u skladu sa predviđenom metodologijom.</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</si>
  <si>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</si>
  <si>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</si>
  <si>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</si>
  <si>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</si>
  <si>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UP.04.2.1.11.0174</t>
  </si>
  <si>
    <t>SPOJI SE ZA KAJ - SPOJKAJ</t>
  </si>
  <si>
    <t>Realizacijom će se riješiti problem nedostatnog znanja, vještina i alata potrebnih za pretvaranje ideja u konkretne akcije koji su prisutni kod prijavitelja (udruga Kajkaviana) i partnera (PD „Stubičan“) „Stubičan“ te će u partnerstvu s Gradom Donja Stubica postići cilj projekta koji se odnosi na jačanje kapaciteta prijavitelja i partnera aktivnih u lokalnoj zajednici za provedbu aktivnosti prilagođenih lokalnim problemima i vezanim uz dobro upravljanje te unapređenje kapaciteta istih za pružanje učinkovitog odgovora na potrebe lokalne zajednice u kriznim situacijama.</t>
  </si>
  <si>
    <t>UP.04.2.1.11.0175</t>
  </si>
  <si>
    <t>AKTIVNI KORAK – program podrške osobama starije životne dobi u Zagrebu</t>
  </si>
  <si>
    <t>Projektom se razvijaju kvalitetne aktivnosti za rješavanje potreba starijih osoba u uključivanju u lokalnoj zajednici s naglaskom na povećanje kapaciteta umirovljeničkih udruga te dostupnost usluga. Tijekom projekta će se uključiti 15 predstavnika prijavitelja i partnera koji će povećati kapacitete za pokretanje socijalnog mentorstva te 120 umirovljenika i osoba starije životne osigurati informatičko opismenjavanje, radionice i predavanja te volonterske akcije.</t>
  </si>
  <si>
    <t>UP.04.2.1.11.0176</t>
  </si>
  <si>
    <t>Napredovao bih</t>
  </si>
  <si>
    <t>Napretkov kulturni centar</t>
  </si>
  <si>
    <t>Izobrazbom zaposlenika i volontera ojačat će se kapaciteti 2 OCD-a u područjima financijskog upravljanja za djelovanje OCD, kao i u primjeni IKT-a i poticanju volonterstva. Time će se ostvariti održivi ciljevi poziva, te omogućiti provedba edukativnih i kulturnih događanja za povećanje socijalne uključenosti osoba mlađih od 25 te starijih od 54.</t>
  </si>
  <si>
    <t>UP.04.2.1.11.0177</t>
  </si>
  <si>
    <t>5 nijansi krize</t>
  </si>
  <si>
    <t>Ocean Znanja u Republici Hrvatskoj</t>
  </si>
  <si>
    <t>Projekt "5 nijansi krize" provodi se s ciljem jačanja kapaciteta prijavitelja i partnera za razvoj i provođenje aktivnosti prilagođenih lokalnim problemima, s naglaskom na prilagodbu nepovoljnim posljedicama COVID19 pandemije i potresa koji su pogodili Hrvatsku. Rezultati projekta doprinijet će razvoju dobrog upravljanja OCD-a te ponuditi nove pristupe u rješavanju potreba mladih u lokalnoj zajednici.</t>
  </si>
  <si>
    <t>UP.04.2.1.11.0178</t>
  </si>
  <si>
    <t>Budi-M-ok! - podrška mentalnom zdravlju</t>
  </si>
  <si>
    <t>Podružnica Betula</t>
  </si>
  <si>
    <t>Osječko-baranjska, Vukovarsko-srijemska, Dubrovačko-neretvanska</t>
  </si>
  <si>
    <t>Projekt „Budi-M-ok! – podrška mentalnom zdravlju“ u partnerstvu triju OCD-a iz tri županije – Osječko-baranjske, Vukovarsko-srijemske i Dubrovačko-neretvanske nastao je radi ublažavanja negativnih učinaka uzrokovanih širenjem COVID-19 krize. Projektom se osnažuju organizacije i razvijaju inovativni digitalni alati (aplikacija i priručnik) za podršku OCD-ima u lokalnim zajednicama za još kvalitetniji rad s ranjivim korisničkm skupinama djece i mladih radi prevencije i očuvanja njihova mentalnoga zdravlja.</t>
  </si>
  <si>
    <t>UP.04.2.1.11.0184</t>
  </si>
  <si>
    <t>ZAjedno za ZAjednicu</t>
  </si>
  <si>
    <t>Udruga "Brod" - grupa za ženska ljudska prava</t>
  </si>
  <si>
    <t>Udruga Brod u partnerstvu s Udrugom Eko Brezna provodi projekt ZAjedno za ZAjednicu s ciljem jačanja kapaciteta OCD-a za rad sa ženama žrtvama nasilja na području BPŽ te za senzibiliziranje javnosti o potrebama žrtava nasilja. Trajanje projekta 12 mjeseci.</t>
  </si>
  <si>
    <t>UP.04.2.1.11.0185</t>
  </si>
  <si>
    <t>Zajedno gradimo sustave podrške</t>
  </si>
  <si>
    <t>Udruga Amazonas</t>
  </si>
  <si>
    <t>"Zajedno gradimo sustave podrške" je projekt usmjeren na 3 OCD-a koji će ojačati kapacitete u području dobrog upravljanja i socijalnog uključivanja. Edukacije i mentorstvo predstavnika i zaposlenika pridonijeti će njihovom institucionalnom jačanju. Sve tri organizacije kroz osmišljavanje i provedbu programa za rad s djecom koja su doživjela stres i krizu te izradu alata za samopomoć povećati će kapacitete za pružanje odgovora na potrebe lokalnih zajednica u kriznim situacijama.Dostupnost kreiranih alata dugoročno dopriniosi i jačanju kapaciteta drugih organizacija.</t>
  </si>
  <si>
    <t>UP.04.2.1.11.0189</t>
  </si>
  <si>
    <t>Bjelovarsko-bilogorska, Sisačko-moslavačka</t>
  </si>
  <si>
    <t>Cilj projekta "Zajedno smo jači" je jačanje kapaciteta OCD-a s područja grada Daruvara za odgovaranje na potrebe lokalne zajednice. NOSITELJ PROJEKTA je Udruga osoba s invaliditetom Daruvar. PARTNERI PROJEKTA SU: Gradsko društvo Crvenog Križa Daruvar i Razvojna agencija Daruvar. Predviđeno trajanje projekta je 18 mjeseci.</t>
  </si>
  <si>
    <t>UP.04.2.1.11.0190</t>
  </si>
  <si>
    <t>Znanjem u promjene</t>
  </si>
  <si>
    <t>Provedba projekta “ Znanjem u promjene” rješava problema nedovoljno razvijenih kapaciteta organizacija civilnog društva na lokalnoj razini. Adresirani problem, projektni prijedlog nastoji riješiti jačanjem kapaciteta dviju organizaciju civilnog društva u provođenju aktivnosti jačanja kapaciteta prilagođenih lokalnim potrebama, jačanju kapaciteta za neposredan rad na područjima koji se financiraju kroz Europski socijalni fond te pružanju prilagođenih usluga prema potrebama korisnika u redovnom radu, kao i za vrijeme kriznih situacija.</t>
  </si>
  <si>
    <t>UP.04.2.1.11.0191</t>
  </si>
  <si>
    <t>Znanjem stvaramo prilike-pokrenimo se</t>
  </si>
  <si>
    <t>Udruge i ostali OCD-ovi su bitni čimbenici demokratizacije društva koji u svoj dnevni red stavljaju lokalne interese i potrebe te rješavaju probleme djelovanjem u svojoj sredini. Provedba projekta rješava krizne situacije u lokalnoj zajednici, pridobiva povjerenje sugrađana, znanjem ojačava udrugu i druge te izgrađuje dobre odnose sa svim sudionicima na području Primorsko-goranske županije.</t>
  </si>
  <si>
    <t>UP.04.2.1.11.0192</t>
  </si>
  <si>
    <t>SUPPORT - izgradnja kapaciteta OCD-a za rad s djecom i mladima s teškoćama u kriznim situacijama</t>
  </si>
  <si>
    <t>Svrha projekta je jačanje kapaciteta i međusobno umrežavanje udruga Vukovarsko-srijemske i Osječko-baranjske županije koje djeluju u području zdravstvene i socijalne skrbi i čiji su korisnici djeca i mladi s teškoćama te djeca iz udomiteljskih i socijalno ugroženih obitelji kako bi istima osigurali kontinuitet terapija i programa u kriznim situacijama i izvanrednim okolnostima.</t>
  </si>
  <si>
    <t>UP.04.2.1.11.0195</t>
  </si>
  <si>
    <t>Zajedno činimo dobro</t>
  </si>
  <si>
    <t>Udruga za prevenciju raka i pomoć oboljelima Budi dobro</t>
  </si>
  <si>
    <t>Projekt „Zajedno činimo dobro“ ima za cilj osnažiti OCD na području Samobora i okolice kako bi mogli provoditi aktivnosti prilagođene lokalnim potrebama, jačati kapacitete OCD-a za neposredan rad na područjima koji se financiraju kroz ESF na lokalnoj razini te unaprijediti organizacije na pružanje učinkovitog odgovora na potrebe lokalne zajednice u kriznim situacijama.</t>
  </si>
  <si>
    <t>UP.04.2.1.11.0196</t>
  </si>
  <si>
    <t>(Re)Build - rekonstrukcija, revitalizacija, regeneracija i izgradnja boljeg društva</t>
  </si>
  <si>
    <t>Projekt (Re)Build za cilj ima ojačati kapacitete organizacija civilnog društva s područja Sisačko-moslavačke županije (triju udruga te jedne koordinacije udruga u čiji sastav ulaze još šest udruga civilnoga društva), te mapirati potrebe mladih na području Sisačko-moslavačke županije radi kreiranja programa prilagođenog potrebama društvu, ali i komuniciranja potreba prema donositeljima odluka na gradskim i na županijskoj razini.</t>
  </si>
  <si>
    <t>UP.04.2.1.11.0202</t>
  </si>
  <si>
    <t>Na izvoru znanja – jačanje kapaciteta za podršku ranjivim skupinama</t>
  </si>
  <si>
    <t>Projektom „Na izvoru znanja – jačanje kapaciteta za podršku ranjivim skupinama“ se u 18 mjeseci, kroz edukacije jačaju kapacitete i kompetencije prijavitelja i partnera kako bi prilikom provedbe aktivnosti s korisnicima kvaliteta rada bila još bolja. Također, stječe se iskustvo pružanja pomoći i podrške ranjivim skupinama djece s teškoćama u razvoju i njihovim roditeljima kroz preko 1000 projektnih aktivnosti.</t>
  </si>
  <si>
    <t>UP.04.2.1.11.0204</t>
  </si>
  <si>
    <t>Lička kapa</t>
  </si>
  <si>
    <t>Svrha projekta LIČKA KAPA je jačati kapacitete OCD-ova kako bi mogli funkcionirati u kriznim situacijama te provoditi aktivnosti koje su prilagođene lokalnim problemima. To će se ostvariti pomoću različitih edukacija koje će usavršiti i nadograditi njihovo već postojeće znanje o tome kako provoditi projekte, te razviti usluge i sadržaje kako bi mogli što učinkovitije djelovati za dobrobit lokalne zajednice. Ciljana skupina projekta su OCD-ovi, a krajnji korisnici članovi udruga, drugi lokalni OCD-ovi, volonteri udruga, djeca s posebnim potrebama i njihove obitelji te lokalna zajednica.</t>
  </si>
  <si>
    <t>UP.04.2.1.11.0208</t>
  </si>
  <si>
    <t>Od vizije do modela</t>
  </si>
  <si>
    <t>Hrvatski savez brodomaketara</t>
  </si>
  <si>
    <t>Primorska-goranska, Zadarska, Dubrovačko-neretvanska</t>
  </si>
  <si>
    <t>Projekt Od vizije do modela uključuje 5 organizacija civilnog društva iz 3 hrvatske županije u svrhu provedbe aktivnosti širenja tehničke kulture, tehničkog odgoja u sklopu izvannastavnih aktivnosti s tendencijom privlačenja novih članova, volontera i korisnika, posebno djece i mladih, kako bi ih potaknuli ka povezivanju principa tehničkog stvaralaštva i tehnologije. Prijavitelj će s partnerima kroz 10 edukativnih aktivnosti ojačati kapacitete i postaviti temelje za daljnji razvoj partnerskih organizacija i zajedničkih projekata.</t>
  </si>
  <si>
    <t>UP.04.2.1.11.0209</t>
  </si>
  <si>
    <t>Čarobni pokret konja</t>
  </si>
  <si>
    <t>Konjički klub Alkar - 1968 Sinj</t>
  </si>
  <si>
    <t>Projektom „Čarobni pokret konja“ omogućit će se zaposlenicima i volonterima Konjičkog kluba Alkar 1968 te Zajednice športskih udruga grada Sinja, stjecanje i unaprjeđivanje znanja i vještina pomoću kojih će se povećati i razina kvalitete njihovog rada, s posebnim naglaskom na uslugu terapijskog jahanja. Projekt obuhvaća područja poput: socijalnog uključivanja marginaliziranih društvenih skupina, provedbu aktivnosti podizanja javne svijesti, mapiranje potreba zajednice (osoba s invaliditetom) te upravljanje volonterskim procesom.</t>
  </si>
  <si>
    <t>UP.04.2.1.11.0211</t>
  </si>
  <si>
    <t>Osnaženi stvaramo bolje sutra</t>
  </si>
  <si>
    <t>Projekt je usmjeren jačanju kapaciteta prijavitelja i partnera te jačanja mentalnog zdravlja i podizanja kvalitete života ranjivih skupina (stariji, osi, mladi, osobe koje su pretrpile stres i gubitak). Telefonskim savjetovanjima i volonterskim timovima na terenu, osigurati će se sustav podrške u kriznim situacijama. Utjecati će se na destigmatiziranje mentalnih bolesti. Članice Krugova i UIRV proći će niz edukacija iz upravljanja financijama, timovima, društv. poduzećem, digital. marketinga, savjetovanja, kako bi osnažili kapacitete za pružanje pravodobne i kontinuirane podrške korisnicima.</t>
  </si>
  <si>
    <t>UP.04.2.1.11.0213</t>
  </si>
  <si>
    <t>RISE with us</t>
  </si>
  <si>
    <t>Međunarodna komora mladih Zagreb</t>
  </si>
  <si>
    <t>Projekt RISE with us kroz primjenu metodologije Active Citizen Framework™, visok stupanj međuorganizacijske i međusektorske suradnje višestruko će utjecati na krajnje korisnike i zajednicu. Njegova snaga ogleda se u jačanju kompetencija 2 OCD educiranjem, panelima i volonterskim akcijama za društvo koje je spremno preuzeti inicijative u stanjima kriza. Razvojem online priručnika i javne baze podataka stvorit će se kvalitetni oblici podrške. Partnersko djelovanje, strukturirani menadžment volontera i inovativni alati doprinijet će održivosti inicijativa i kontinuiranoj podršci za zajednicu.</t>
  </si>
  <si>
    <t>UP.04.2.1.11.0215</t>
  </si>
  <si>
    <t>Jačanjem kapaciteta do društvenog i poslovnog uključivanja mladih u nepovoljnom položaju</t>
  </si>
  <si>
    <t>Tvornica umjetnosti</t>
  </si>
  <si>
    <t>Osnovni problem koji se adresira ovim projektom jesu problemi s provedbenim kapacitetima OCD-a, uzrokovani pandemijom Covid19 koja je onemogućila aktivan rad. Projektne aktivnosti obuhvaćaju edukacije članova Prijavitelja i Partnera na temu socijalnog uključivanja ranjivih skupina, radionice psihološke i savjetodavne pomoći, izradu online priručnika za ranjive skupine, edukacije o online poslovanju, volonterske aktivnosti te kreativne radionice za ranjivu skupinu. Aktivnosti doprinose jačanju kapaciteta i kompetencija OCD-a za rad u lokalnoj sredini, čime su ispunjeni ciljevi ovog Poziva.</t>
  </si>
  <si>
    <t>UP.04.2.1.11.0217</t>
  </si>
  <si>
    <t>Konstelacije zajednice</t>
  </si>
  <si>
    <t>Projekt “Konstelacije zajednice” koji u partnerstvu provode Bacači Sjenki, ALD Sisak i udruga Luč ima za cilj ojačati kapacitete organizacija civilnog društva (OCD) iz Sisačko moslavačke županije (SMŽ) za rad u zajednici kroz razvoj inovativnih alata i metode rada tijekom same krizne situacije, a zasnovan je na spoju umjetnosti, kreativnih metoda rada te poticanju i otkrivanju resursa i znanja ljudi sisačko-moslavačkog kraja.</t>
  </si>
  <si>
    <t>UP.04.2.1.11.0218</t>
  </si>
  <si>
    <t>Teška vremena traže digitalne mjere - jačanje kapaciteta Udruge Dugopolje aktivno radi</t>
  </si>
  <si>
    <t>Udruga Dugopolje aktivno radi</t>
  </si>
  <si>
    <t>Projektom će se izgraditi kapaciteti Udruge DAR za poboljšani odgovor na potrebe lokalne zajednice u situacijama krize te provedbu aktivnosti prilagođenih lokalnim potrebama čime se doprinosi razvoju civilnog društva općenito. Udruga DAR je korisnik koji djeluje u području socijalnog uključivanja, obrazovanja i cjeloživotno učenja, zajedno sa svojim partnerom. Provedba aktivnosti uključuje nova znanja, vještine i iskustva za udrugu te uvođenje procesa koji su novi za Udrugu, njihove korisnike i lokalnu zajednicu.</t>
  </si>
  <si>
    <t>UP.04.2.1.11.0220</t>
  </si>
  <si>
    <t>ZA-JEDNO-SVI</t>
  </si>
  <si>
    <t>Udruga invalida rada Zagreba</t>
  </si>
  <si>
    <t>Projekt ZA-JEDNO-SVI uključuje izgradnju kapaciteta udruga za digitalnu inkluziju i mapiranje potreba osoba s invaliditetom na području Zagreba, Zagrebačke županije i Petrinje. Projekt će uključiti planiranje i provedbu programa socijalizacije u prostorijama UIRZ i inkluzivnoj farmi Društva za socijalnu ekologiju Zeleno Zlato. Dio programa će se provoditi u fizičkim prostorima udruga, a dio će se prenositi putem interneta. Nacionalnim i međunarodnim umrežavanjem će se omogućiti razmjena dobrih praksi i planiranje novih inkluzivnih projekata sa srodnim organizacijama.</t>
  </si>
  <si>
    <t>UP.04.2.1.11.0222</t>
  </si>
  <si>
    <t>Jačanje kapaciteta udruga za pomoć djeci i mladima u kriznim situacijama</t>
  </si>
  <si>
    <t>Projekt „Jačanje kapaciteta udruga za pomoć djeci i mladima u kriznim situacijama” želi doprinijeti sustavnom rješavanju problema kroz koje u kriznim situacijama prolaze djeca i mladi te će kroz analize, edukacije, prijenose znanja i unaprjeđenje organizacijskih i volonterskih kapaciteta kreirati nove strateške odgovore uključenih udruga na probleme djece i mladih pogođenih krizom.</t>
  </si>
  <si>
    <t>UP.04.2.1.11.0223</t>
  </si>
  <si>
    <t>Pokaz-pravo</t>
  </si>
  <si>
    <t>Udruga za razvoj civilnog društva Bonsai</t>
  </si>
  <si>
    <t>Projekt POKAZ-PRAVO izgrađuje otpornost lokalnih zajednica u Dubrovačko-neretvanskoj županiji na krize kroz jačanje volonterstva. Cilj mu je izgraditi koordinirani, dobro organizirani i kapacitirani volonterski sustav kroz podizanje kapaciteta lokalnih OCD-ova za provođenje volonterskih programa, promoviranje modela vrednovanja utjecaja volonterstva te razvoj radijalnog model upravljanja kriznim volontiranjem u Dubrovniku. Projekt će izgraditi mrežu kapacitiranih OCD-ova koji mogu brzo i učinkovito mobilizirati resurse lokalne zajednice te koordinirano odgovoriti na krizne situacije.</t>
  </si>
  <si>
    <t>UP.04.2.1.11.0224</t>
  </si>
  <si>
    <t>Jačanje kapaciteta Ženskog odbojkaškog kluba ENNA Vukovar za odgovaranje na potrebe lokalne zajednice</t>
  </si>
  <si>
    <t>Ženski odbojkaški klub ENNA Vukovar</t>
  </si>
  <si>
    <t>Provedbom predmetnog projekta riješit će se problem nedostatnog znanja, vještina i alata potrebnih za pretvaranje ideja u konkretne akcije koji su prisutni kod prijavitelja ŽOK ENNA Vukovar te će postići specifični cilj projekta koji se odnosi na jačanje kapaciteta prijavitelja i drugih OCD-a aktivnih u lokalnoj zajednici za provedbu aktivnosti prilagođenih lokalnim problemima i vezanim uz dobro upravljanje te unapređenje kapaciteta istih za pružanje učinkovitog odgovora na potrebe lokalne zajednice u kriznim situacijama.</t>
  </si>
  <si>
    <t>UP.04.2.1.11.0228</t>
  </si>
  <si>
    <t>Pruži ruku - inovativna volontersko-humanitarna platforma</t>
  </si>
  <si>
    <t>Udruga Odgovorno društvo - za promicanje društveno-odgovornog ponašanja i socijalne inkluzije</t>
  </si>
  <si>
    <t>Pruži ruku je inovativna humanitarno-volonterska platforma koja pronalazi i osigurava donacije namijenjene organizacijama civilnog društva i lokalnoj zajednici od strane privatnog sektora s društveno-odgovornim poslovanjem. Kroz platformu Pruži ruku, lokalna zajednica dolazi u neposredan kontakt s volonterima te na sustavni i organizirani način mobilizira potrebne resurse te ih ravnomjerno raspodjeljuje do pojedinih kriznih područja. Platforma prikuplja i objedinjuje na jednom mjestu sve materijalne, financijske i ljudske resurse u svrhu zadovoljenja specifičnih potreba lokalne zajednice.</t>
  </si>
  <si>
    <t>UP.04.2.1.11.0230</t>
  </si>
  <si>
    <t>Oslonac - jačanje organizacijskih kapaciteta za pružanje stručne i volonterske psihosocijalne podrške u kriznim situacijama</t>
  </si>
  <si>
    <t>Jačanjem kapaciteta OCD-a u lokalnoj zajednici povećavati će dostupnost psiholoških i socijalnih usluga osobama u riziku te će se stvoriti dodatna vrijednost projekta edukacijom i uključivanjem volontera u provedbu aktivnosti.</t>
  </si>
  <si>
    <t>UP.04.2.1.11.0233</t>
  </si>
  <si>
    <t>Važnost psihofizičkog zdravlja za djelovanje u kriznim situacijama</t>
  </si>
  <si>
    <t>Projekt radi na izravnom jačanju kapaciteta OCD-a kroz treninge i edukacije kojima je cilj podizanje razine psihofizičkog zdravlja pojedinca koje je preduvjet za uspješno djelovanje u kriznim situacijama. Sve aktivnosti povećat će profesionalne kompetencije i stručna znanja uključenih dionika te služiti kao podrška stabilnom razvoju civilnog društva. Osim navedenog, poseban naglasak stavljen je na razvoj online volonterskog programa za pomoć ranjivim skupinama, te poticanje volonterstva u zajednici. Projekt iza sebe ostavlja inovativne digitalne alate dostupne na korištenje široj javnosti RH.</t>
  </si>
  <si>
    <t>UP.04.2.1.11.0234</t>
  </si>
  <si>
    <t>Osnažimo se za promjenu</t>
  </si>
  <si>
    <t>Centar za mir, nenasilje i ljudska prava - Osijek</t>
  </si>
  <si>
    <t>Zagrebačka, Osječko-baranjska, Sisačko-moslavačka</t>
  </si>
  <si>
    <t>Cilj projekta je doprinijeti jačanju kapaciteta OCDa iz lokalnih zajednica za provedbu aktivnosti i neposredan rad s ranjivim skupinama, te pružanja učinkovitog odgovora na potrebe lokalne zajednice u kriznim situacijama. Aktivnosti projekta obuhvaćaju zaposlenike i volontere lokalnih OCD-a i krajnje korisnike – djecu pripadnike romske nacionalne manjine i građane/ke s potresom pogođenog područja, a usmjerene su na pripremu i provedbu edukacija, poticanju volonterstva, te unaprjeđenje metoda rada s ranjivim skupinama.</t>
  </si>
  <si>
    <t>UP.04.2.1.11.0239</t>
  </si>
  <si>
    <t>#Ziherica - zajedno za zajednicu</t>
  </si>
  <si>
    <t>Članovi Matice i Udruge mobbing usvojit će nova znanja i vještine te osnažiti kapacitete OCD-a aktivnih u lokalnim sredinama. Usvajanjem te širenjem novih znanja o volontiranju u kriznim situacijama, kao i mentoriranju budućim volonterima unaprjeđuju se kapaciteti OCD-a, a kroz pružanje psihosocijalne i pravne pomoći doprinosi se rješavanju stvarnih lokalnih problema. Uvođenjem volonterskog sustava te istraživanjem na terenu jača se kapacitet OCD-a za provedbu aktivnosti prilagođenih lokalnim problemima.</t>
  </si>
  <si>
    <t>UP.04.2.1.11.0241</t>
  </si>
  <si>
    <t>Kultivator kao generator</t>
  </si>
  <si>
    <t>Udruga za medijsko promicanje kulture, baštine, tradicije i umjetnosti - Kultivator</t>
  </si>
  <si>
    <t>Projektom "Kultivator kao generator" želi se osigurati razvoj civilnog društva na području općine Nedelišće i Međimurske županije kroz unaprjeđenje prakse dobrog upravljanja. Ciljna skupina projekta je Udruga Kultivator, a krajnji korisnici su predstavnici organizacija civilnog društva. Ojačat će se kapaciteti članova Udruge Kultivator u području financijskog upravljanja i prikupljanja sredstava, dok će OCD-i ojačati kapacitete u aktivnostima promocije vidljivosti OCD-a i njihovih programa te izgradnji i održavanju kvalitetnih odnosa s medijima, građanima, članovima i institucijama.</t>
  </si>
  <si>
    <t>UP.04.2.1.11.0242</t>
  </si>
  <si>
    <t>Snažni u krizi</t>
  </si>
  <si>
    <t>Zagrebačka, Sisačko-moslavačka, Karlovačka, Virovitičko-podravska, Ličko-senjska</t>
  </si>
  <si>
    <t>Projekt se bavi jačanjem i unaprjeđenjem kapaciteta lokalnih organizacija civilnog društva s područja Karlovačke i Virovitičko-podravske županije te njihovoj učinkovitosti u radu u kriznim vremenima. Također, projekt doprinosi povećanju socijalne uključenosti i osnaživanju krajnje ciljne skupine - žrtava nasilja u obitelji i osoba pogođenih kriznom situacijom, kako je istaknuto kroz dva specifična cilja. Aktivnosti u projektu povećavaju učinkovitost odgovora na potrebe lokalne zajednice u kriznim situacijama te omogućuju još kvalitetniji rad ovih organizacija sa krajnjom ciljnom skupinom.</t>
  </si>
  <si>
    <t>UP.04.2.1.11.0243</t>
  </si>
  <si>
    <t>STEM u oblacima</t>
  </si>
  <si>
    <t>Kriza izazvana pandemijom COVID-19 promijenila je način na koji radimo, surađujemo, komuniciramo, planiramo i organiziramo svoje djelovanje, a u nekim momentima ga je i onemogućila. Projektom „STEM u oblacima“ ojačat ćemo kapacitete pet organizacija civilnog društva za provedbu online edukacija iz STEM područja, s naglaskom na djecu i mlade iz manjih sredina. Učinit ćemo to kroz edukaciju naših djelatnika, osmišljavanje volonterskog programa za rad s djecom i mladima u online okruženju te izradom i provedbom online edukativnih programa iz STEM područja.</t>
  </si>
  <si>
    <t>UP.04.2.1.11.0244</t>
  </si>
  <si>
    <t>Mehanizam strukturiranog dijaloga – osnaživanje OCD-ova na području Istarske županije</t>
  </si>
  <si>
    <t>Projekt "Mehanizam strukturiranog dijaloga – osnaživanje OCD-ova na području Istarske županije" ima za cilj jačati kapacitete uudruga Institut Pula i Čarobnjakov šešir na području Istarske županije za provedbu aktivnosti prilagođenih lokalnim problemima, za neposredan rad na područjima zapošljavanje i socijalno uključivanje na lokalnoj razini te za pružanje učinkovitog odgovora na potrebe lokalne zajednice u kriznim situacijama. Partnersko djelovanje, strukturirani menadžment volontera i inovativni alati doprinijet će održivosti inicijativa i kontinuiranoj podršci za zajednicu.</t>
  </si>
  <si>
    <t>UP.04.2.1.11.0245</t>
  </si>
  <si>
    <t>Snaga lokalne zajednice</t>
  </si>
  <si>
    <t>Projekt SNAGA LOKALNE ZAJEDNICE za cilj ima ojačati kapacitete 3 organizacije civilnog društva s područja Nove Gradiške za provedbu aktivnosti u lokalnoj zajednici i neposredan rad s korisnicima u okviru 4 prioritetne osi ESF-a</t>
  </si>
  <si>
    <t>UP.04.2.1.11.0248</t>
  </si>
  <si>
    <t>Jačanje kapaciteta OCD-a kod upravljanja kriznih situacija i etičnog poslovanja</t>
  </si>
  <si>
    <t>Udruga "Nikola Tesla - Genij za budućnost"</t>
  </si>
  <si>
    <t>Projektom "Jačanje kapaciteta OCD-a kod upravljanja kriznih situacija i etičnog poslovanja" na osnovi suradnje Udruga te suradničke institucije Transparency International Hrvatska doprinijeti će se jačanju kohezije zajednice, izgradnji društvenog kapitala, te gospodarski napredak na lokalnoj razini kroz radionice, konferencije te dodjelu nagrade za etično poslovanje. Na projektu će sudjelovati predstavnici Udruga, predstavnik Transparency Internationala Hrvatska, 10 predavača na radionicama, više od 180 sudionika na radionicama.</t>
  </si>
  <si>
    <t>UP.04.2.1.11.0254</t>
  </si>
  <si>
    <t>Jednake mogućnosti</t>
  </si>
  <si>
    <t>GENERACIJA.hr - Udruga za promicanje medijske kulture, međugeneracijske solidarnosti i zaštite prava mladih, obitelji i umirovljenika</t>
  </si>
  <si>
    <t>Projekt 'Jednake mogućnosti' uključit će edukaciju najmanje 7 novinara, tj. medijskih djelatnika koji će objaviti najmanje 70 medijskih objava u svrhu dizanja svijesti javnosti o problemima (ne)uključenosti osoba s oštećenjem vida - slijepih i slabovidnih osoba u hrvatsko društvo, kao i u svijet tržišta rada, edukacije, kulture i zabave. Projekt će osnažiti organizacije civilnog društva kroz edukaciju i dodatne mogućnosti samoobrazovanja i pristupa kulturnim sadržajima, te njihovom jačanju samopouzdanja i radnih sposobnosti i (re)integraciji u društvo.</t>
  </si>
  <si>
    <t>UP.04.2.1.11.0255</t>
  </si>
  <si>
    <t>Ljudi za ljude</t>
  </si>
  <si>
    <t>Informativno dokumentacijski centar Banije i Korduna</t>
  </si>
  <si>
    <t>Projektom „Ljudi za ljude“ partnerske udruge „IDC Banije i Korduna“ i „Pozor! - Projekti i obrazovanje za održivi razvoj“ će osnažiti svoje kapacitete, unaprijediti volonterske programe te prilagoditi rad uvjetima u kriznim situacija kao što su potres i pandemija koronavirus COVID-19. Projektom će se nabaviti oprema te izraditi i provesti volonterski program pružanja humanitarne i ostale pomoći osobama stradalima u potresima i osobama koje su socijalno isključene zbog pandemije COVID-19.</t>
  </si>
  <si>
    <t>UP.04.2.1.11.0256</t>
  </si>
  <si>
    <t>Pokrenimo i ohrabrimo potrebite</t>
  </si>
  <si>
    <t>Srpska pravoslavna crkva u Hrvatskoj, eparhija zagrebačko-ljubljanska, crkvena općina Zagreb</t>
  </si>
  <si>
    <t>Projektom „Pokrenimo i ohrabrimo potrebite“ nositelj projekta Srpska pravoslavna crkva i partner SPD Privrednik ojačati će svoje kapacitete organiziranjem izobrazbe predstavnika u području financijskog upravljanja i prikupljanja sredstava te zakonodavnog okvira za djelovanje. Provesti će se izobrazba za jačanje i unaprjeđenje kapaciteta zaposlenika i volontera i to za neposredan rad u području zapošljavanja, socijalnog uključivanja i obrazovanja. Jačanjem kapaciteta prijavitelja i partnera osigurat će se pružanje učinkovitog odgovora na potrebe lokalne zajednice, posebno u kriznim situacijama.</t>
  </si>
  <si>
    <t>UP.04.2.1.11.0259</t>
  </si>
  <si>
    <t>Zajednica za budućnost</t>
  </si>
  <si>
    <t>Udruga Vestigium</t>
  </si>
  <si>
    <t>Projektom će se ojačati stručni kapaciteti dvije organizacije civilnog društva, potaknut će se održivost postojećih i razvoj novih programa socijalnog uključivanja i dobrog upravljanja, povećat će se kvaliteta i broj usluga temeljenih na potrebama lokalne zajednice, posebno za trajanja pandemije Covida-19 i posljedica potresa.</t>
  </si>
  <si>
    <t>UP.04.2.1.11.0261</t>
  </si>
  <si>
    <t>LAMPSI - Podrška lokalnoj zajednici</t>
  </si>
  <si>
    <t>Udruga hrvatske policije branitelja Pakraca i Lipika</t>
  </si>
  <si>
    <t>Projekt ''LAMPSI - Podrška lokalnoj zajednici'' omogućava stjecanje znanja i vještina za trajni boljitak rada udruge,prilagođavanje aktivnosti kriznim situacijama,oplemenjivanje zajednice adekvatnim reagiranjem na njene potrebe te je ovaj projekt polazište za jačanje kapaciteta udruge koja u svojoj maloj zajednici može učiniti velike korake s ciljem podrške svojim članovima,ali i zajednice u cjelini.</t>
  </si>
  <si>
    <t>UP.04.2.1.11.0264</t>
  </si>
  <si>
    <t>Odgovor na krizu – osnaži lokalno! (OKOL)</t>
  </si>
  <si>
    <t>Institut za društveno odgovorno poslovanje</t>
  </si>
  <si>
    <t>3 partnera imaju jednaki cilj – osnaživanje kapaciteta projektnog konzorcija kako bi se doprinijelo koordiniranom pristupu u rješavanju problema prouzrokovanih novonastalom situacijom (pandemija koronavirusa i potresi). OCD igraju važnu ulogu u adresiranju novonastale krize, kao akteri društva koji su u redovitom kontaktu sa lokalnom zajednicom unutar koje djeluju. Kako bi takav doprinos se uspješno nastavio potrebne su 3 ključne stavke – osnaživanje kapaciteta setom novih znanja i vještina, financijska održivost i razvoj programa korporativnog volontiranja „Naš grad“.</t>
  </si>
  <si>
    <t>UP.04.2.1.11.0268</t>
  </si>
  <si>
    <t>Tradicija u sadašnjosti</t>
  </si>
  <si>
    <t>Zajednica hrvatskih kulturno umjetničkih udruga Općine Klinča Sela</t>
  </si>
  <si>
    <t>Projektom se razvijaju kvalitetne kulturno umjetničke aktivnosti u ruralnoj zajednici Klinča Sela, a koje imaju potencijal za ublažavanje negativnih posljedica pandemije i potresa. Tijekom projekta će se uključiti 10 predstavnika prijavitelja i partnera koji će povećati kapacitete za razvoj projekta, te kvalitetniji rad sa svojim korisnicima te će se uključiti 80 odraslih, djece i mladih u kulturno umjetničke aktivnosti (ples, pjevanje i sviranje, izrada tradicijskih suvenira, volonterstvo.</t>
  </si>
  <si>
    <t>UP.04.2.1.11.0271</t>
  </si>
  <si>
    <t>Binaropedia</t>
  </si>
  <si>
    <t>DrONe</t>
  </si>
  <si>
    <t>Partnerstvo ima cilj jačati kapacitete OCD-a na lokalnoj razini za digitalni rad u kriznim situacijama putem prebacivanja društvenih usluga u online format i kapacitiranje digitalni rad. Naglasak je na procesu, koji će rezultirati alatima za digitalizaciju dostupnim nakon završetka projekta. Osim partnerstva, ciljane skupine su OCD-i koji će novim kompetencijama unaprijediti dostupnost društvenih usluga građanima, posebno ranjivim skupinama: mladi, mladi u ruralnim područjima, žene žrtve nasilja.</t>
  </si>
  <si>
    <t>UP.04.2.1.11.0275</t>
  </si>
  <si>
    <t>VolontirAJMO zajedno kroz krizne situacije</t>
  </si>
  <si>
    <t>Projekt doprinosi osnaživanju kapaciteta organizacija civilnoga društva s područja grada Zaboka, grada Pregrade i grada Donje Stubice kroz provedbu edukativnih aktivnosti, izradu smjernica za efikasno i odgovorno djelovanje prilikom kriznih situacija, provedbu demonstracija i vježbi odgovarajućeg reagiranja na krizne situacije, te volonterskih i građanskih akcija. Aktivnosti omogućuju povezivanje i razvoj međusektorske suradnje između udruga za mlade, Gradskih društava Crvenih križeva, dobrovoljnih vatrogasnih društava, Lokalne akcijske grupe i jedinice lokalne samouprave.</t>
  </si>
  <si>
    <t>UP.04.2.1.11.0276</t>
  </si>
  <si>
    <t>Jačanje kapaciteta Udruge Maštara za odgovaranje na potrebe lokalne zajednice</t>
  </si>
  <si>
    <t>Udruga Maštara</t>
  </si>
  <si>
    <t>Jačanjem kapaciteta dvaju OCD-ova za odgovaranje na potrebe dviju zajednica, neposrednim radom na područjima dobrog upravljanja i socijalnog uključivanja koja se financiraju kroz ESF i pružanjem učinkovitog odgovora na potrebe lokalnih zajednica u kriznim situacijama edukacijom iz pružanja prve pomoći, osiguravanjem boravka za djecu uslijed straha od potresa te pokretanjem online psih. savjetovanja, projekt doprinosi smanjenju nejednake razvijenosti OCD-ova po regijama i pridonosi razvoju civilnoga društva koje osigurava ujednačen regionalni društvenoekonomski rast i demokratski razvoj RH.</t>
  </si>
  <si>
    <t>UP.04.2.1.11.0278</t>
  </si>
  <si>
    <t>Pravo na dom i mirna reintegracija Hrvatskog Podunavlja</t>
  </si>
  <si>
    <t>Zajednica povratnika Osječko-baranjske županije</t>
  </si>
  <si>
    <t>Zajednica povratnika želi u narednom razdoblju sudjelovati u stvaranju uvjeta za zaustavljanje iseljavanja iz ranije okupiranih prostora Osječko-baranjske županije, stvoriti uvjete za zapošljavanja s pristojnim primanjima te poticati povratak onih ljudi koji su zbog nedostatka radnih mjesta napustili Hrvatsku. Dugoročno, to bi jamčilo opstanak u tim područjima i daljnje jačanje svekolikih kapaciteta jedinica lokalne samouprave i njihovu učinkovitost u dobrom upravljanju zbog povratka mladih obrazovanih ljudi - kadrova koji kronično nedostaju u ratom stradalim područjima OBŽ-a.</t>
  </si>
  <si>
    <t>UP.04.2.1.11.0279</t>
  </si>
  <si>
    <t>PROAKTA - Proaktivno djelovanje OCD-a u skladu s potrebama lokalne zajednice</t>
  </si>
  <si>
    <t>ADOPTA - Udruga za potporu posvajanju</t>
  </si>
  <si>
    <t>Varaždinska, Vukovarsko-srijemska, Grad Zagreb, Primorsko-goranska, Splitsko-dalmatinska</t>
  </si>
  <si>
    <t>„PROAKTA - Proaktivno djelovanje OCD-a u skladu s potrebama lokalne zajednice“ je projekt usmjeren na unapređenje kompetencija i digitalnih alata OCD-a, u svrhu povećanja financijske i programske održivosti, prilagodbe metodologije usluga za krajnje korisnike online provedbi, izgradnje ljudskih i tehničkih resursa za prevenciju rizika i upravljanje kriznim situacijama. ADOPTA s pet partnerskih udruga, kroz projekt osigurava uvjete za širenje stečenih znanja i resursa na komplementarne OCD-e u čitavoj RH te potiče razvoj specifičnih kompetencija za rad s ciljanim skupinama krajnjih korisnika.</t>
  </si>
  <si>
    <t>UP.04.2.1.11.0280</t>
  </si>
  <si>
    <t>Jačanje kapaciteta udruge AKOSIS te razvoj atletike osoba s invaliditetom</t>
  </si>
  <si>
    <t>Atletski klub osoba s invaliditetom Samobor</t>
  </si>
  <si>
    <t>Projekt "Jačanje kapaciteta udruge AKOSIS te razvoj atletike osoba s invaliditetom" uključuje edukaciju vodstva prijavitelja i partnera iz područja upravljanja udrugom, financiranja i project managmenta. Mappingom volontera za senzibilizaciju javnosti i za rad sa osobama s invaliditetom dobiti ćemo educirane, motivirane i sposobne trenere na lokalnoj razini, a građanskom akcijom dobiti ćemo snažnu podršku šire javnosti za održivi rast i razvoj atletike za osobe s invaliditetom.</t>
  </si>
  <si>
    <t>UP.04.2.1.11.0285</t>
  </si>
  <si>
    <t>OCD kao odgovor na krizu</t>
  </si>
  <si>
    <t>Projektom „OCD kao odgovor na krize“ kroz provedbu aktivnosti mapiranja, edukacijama upravljanja kapacitetima OCD-a u krizama, jačanjem volonterizma, tečajem zaštite i sigurnosti, praktičnom zajedničkom vježbom, on line priručnikom za ponašanje u kriznoj situaciji, umrežavanjem te osiguravanjem preduvjeta za korištenje sredstava iz različitih izvora financiranja ojačati će se i unaprijediti OCD sa područja Bukovice i Kotara za izgradnju vlastitih kapaciteta za suočavanje s kriznom situacijom čime će se razviti inovativni model odgovora na krize na području Ravnih Kotara i Bukovice.</t>
  </si>
  <si>
    <t>UP.04.2.1.11.0288</t>
  </si>
  <si>
    <t>Digitalna volonterska zajednica</t>
  </si>
  <si>
    <t>Startup - udruga za poticanje i razvoj IT sektora Splita i regije</t>
  </si>
  <si>
    <t>Projekt "Digitalna volonterska zajednca" je PILOT program digitalizacije i digitalne transformacije OCD-ova u području organizacije i upravljanja volonterskim aktivnostima. Cilj projekta je mapirati poslovne procese i razviti nove digitalne alate za organizaciju volonterskih aktivnosti te razviti i provesti niz edukacijskih programa koji bi podržalo transformaciju OCD-ova kao modernih digitalnih organizacija.</t>
  </si>
  <si>
    <t>UP.04.2.1.11.0289</t>
  </si>
  <si>
    <t>OCD kao odgovor na potrebe lokalne zajednice</t>
  </si>
  <si>
    <t>Opći cilj projekta je osigurati razvoj civilnog društva u Osječko-baranjskoj županiji sa svrhom povećanja društveno – ekonomskog rasta u RH. Specifični cilj 1 je jačanje predstavnika lokalnih OCD-a koji se bave osobama s invaliditetom kako bi mogli dati učinkovitiji odgovor na njihove potrebe. Specifični cilj 2 je jačanje tih istih OCD-a za uspješno djelovanje i u kriznim situacijama korištenjem digitalne tehnologije.</t>
  </si>
  <si>
    <t>UP.04.2.1.11.0290</t>
  </si>
  <si>
    <t>ŠUTNJA NIJE ZLATO - knjigom i razgovorom do rješenja</t>
  </si>
  <si>
    <t>Udruga učeničkih domova Republike Hrvatske</t>
  </si>
  <si>
    <t>Projekt "ŠUTNJA NIJE ZLATO - knjigom i razgovorom do rješenja" pokreću Udruga učeničkih domova RH, Udruga POZOR! i POU DR. ANTE STARČEVIĆ Gospić, s ciljem osnaživanja kapaciteta za poslovanje u kriznim uvjetima, te razvijanja volonterskih programa pomoći i podrške tinejdžerima u prevladavanju stresa uzrokovanog pandemijom, potresima i drugim izazovima odrastanja. Prema potrebama lokalne zajednice izradit će se i provesti 3 nova volonterska programa "Nije lako biti tinejdžer"; "Pandemija, škola, obitelj i ja" i "Potres na stres" na području Zagreba, Ličko–senjske i Sisačko–moslavačke županije.</t>
  </si>
  <si>
    <t>UP.04.2.1.11.0291</t>
  </si>
  <si>
    <t>Moć znanja - zalog budućnosti Latica</t>
  </si>
  <si>
    <t>Projekt "Moć znanja - zalog budućnosti Latica" bavi se izazovima jačanja organizacija civilnog društva kako bi se kroz snažne organizacije i inovativne modele djelovanja pružio učinkovit odgovor na potrebe osoba s intelektualnim poteškoćama, posebice u vrijeme krize i time poboljšala njihova kvaliteta života.</t>
  </si>
  <si>
    <t>UP.04.2.1.11.0294</t>
  </si>
  <si>
    <t>zaMISLI budućnost</t>
  </si>
  <si>
    <t>Projekt “zaMISLI budućnost” za cilj ima ojačati sposobnosti i kapacitete pet organizacija civilnoga društva te korisnika, s naglaskom na djecu i mlade iz slabije razvijenih područja, u cilju stvaranja otpornosti za odgovore na izazove budućnosti.</t>
  </si>
  <si>
    <t>UP.04.2.1.11.0295</t>
  </si>
  <si>
    <t>Budimo spremni</t>
  </si>
  <si>
    <t>Projekt "Budimo spremni" rezultirati će sa dva ojačana OCD-a koja će sustavno i kvalitetno nastaviti provoditi edukaciju građanstva te kroz projekt osnažiti još dodatnih 25 lokalnih OCD-a za djelovanje u kriznim i izvanrednim situacijama. Također će u sklopu aktivnosti ojačati volonterstvo i povećati uključenost građana za rješavanje problema na lokalnim razinama.</t>
  </si>
  <si>
    <t>UP.04.2.1.11.0297</t>
  </si>
  <si>
    <t>Jači od stresa</t>
  </si>
  <si>
    <t>Udruga „Park božanske energije“</t>
  </si>
  <si>
    <t>Provedbom projekta “Jači od stresa“ povećat će se kvaliteta socijalnih usluga za odrasle i djecu u kriznim situacijama. Svrha projekta je doprinijeti razvoju civilnog društva u RH kroz unapređenje kapaciteta 2 OCD-a. Svrha projekta će se realizirati kroz edukacije volontera i zaposlenika prijavitelja i partnera te razvojem novih programa. Ciljne skupine projekta su 2 OCD-a koji promiču fizičko i mentalno zdravlje.</t>
  </si>
  <si>
    <t>UP.04.2.1.11.0301</t>
  </si>
  <si>
    <t>Dnevne aktivnosti za radost (DAR) - osnaživanje roditelja djece s teškoćama u nošenju s COVID-19 krizom</t>
  </si>
  <si>
    <t>Altruizam</t>
  </si>
  <si>
    <t>Projekt SOCIJALNO UKLJUČUJE i OBRAZUJE više od 540 roditelja djece s teškoćama, povezujući ih s 10 volontera na korištenju online programa samopomoći za nošenje s COVID-19 krizom. Program se temelji na znanstveno dokazanom i u Hrvatskoj INOVATIVNOM UN-ovom konceptu i inicijativi "Action for Happiness" i bit će dostupan za svih 30.000 roditelja učenika s posebnim potrebama u RH koje ćemo promocijom na društvenim mrežama informirat o njegovim koristima i pozvati u online zajednicu DAR. Udruga će projektom ojačati kapacitete za rad na socijalnom uključivanju i obrazovanju.</t>
  </si>
  <si>
    <t>UP.04.2.1.11.0302</t>
  </si>
  <si>
    <t>FORTES - F.acilitacija, O.rganizacija, R.acionalizacija, T.ehnologija, E.konomičnost i S.uradnja</t>
  </si>
  <si>
    <t>Boćarski klub osoba s invaliditetom "Nada" Grada Požege i Požeško-slavonske županije</t>
  </si>
  <si>
    <t>Boćarski klub osoba s invaliditetom "Nada" grada Požege i PSŽ zajedno sa svojim partnerima kroz raznovrsne edukacije i radionice želi jačati kapacitete tri civilne organizacije za kvalitetno provođenje projekata, sudjelovanje u natječajima, upravljanje volonterima, te upravljanje zaposlenicima i korisnicima u kriznim situacijama u cilju stvaranja administrativne, tehničke i provedbene stabilnosti udruga za rad s marginaliziranim skupinama i pružanje socijalnih usluga u zajednici.</t>
  </si>
  <si>
    <t>UP.04.2.1.11.0303</t>
  </si>
  <si>
    <t>U(z)druge</t>
  </si>
  <si>
    <t>Centar za poduku i savjetovanje Lumos</t>
  </si>
  <si>
    <t>U(Z)DRUGE rješava probleme s kojima se manje i slabije kapacitirane udruge nose u svom svakodnevnom poslovanju kao i nošenju s kriznim situacijama u lokalnoj zajednici. Cilj projekta je da tim koji čine dvije udruge s bogatim iskustvom u različitim područjima djelovanja i korištenja sredstava iz ESF transferira svoja znanja i vještine na manje iskusne, koje će kroz projektne aktivnosti postati organiziranije i učinkovitije u odgovaranju na potrebe krajnjih korisnika. Širokom lepezom aktivnosti i edukacija istovremeno djelujemo na jačanje različitih znanja i vještina za sve sudionike projekta.</t>
  </si>
  <si>
    <t>UP.04.2.1.11.0306</t>
  </si>
  <si>
    <t>Jačajući sebe, bolji smo za druge</t>
  </si>
  <si>
    <t>Cilj projekta je jačanje kapaciteta udruge za održivi nastavak rada i odgovaranja na potrebe krajnjih korisnika, starijih, bolesnih, osamljenih i socijalno isključenih osoba te povećanje vidljivosti udruge u javnosti s ciljem privlačenja novih volontera i jačanja postojećih volonterskih kapaciteta. Kao rezultat projekta bit će unaprjeđeni kapaciteti udruge za održivi nastavak rada s potrebitim skupinama u lokalnoj zajednici. Projekt u trajanju od 18 mjeseci provodi udruga "Amadea" u partnerstvu s Gradom Đakovo na području Osječko-baranjske županije.</t>
  </si>
  <si>
    <t>UP.04.2.1.11.0307</t>
  </si>
  <si>
    <t>Ready2Respond - poboljšanje pripreme i odgovora na krize</t>
  </si>
  <si>
    <t>Projektne aktivnosti doprinose jačanju kapaciteta GDCK Čakovec, Varaždin i Koprivnica za reagiranje u hitnim slučajevima i kriznim situacijama, u vidu njihovog pohađanja edukacija koje se odnose na pravilno i pravodobno rješavanje kriznih situacija te upravljanje istima. Zaposlenici tri GDCK i 20 volontera iz istih, pohađat će spomenute edukacije kako bi ojačali svoja znanja i vještine te uspješno pružili pomoć i podršku onima koji su pogođeni katastrofama te se nalaze u kriznim situacijama.</t>
  </si>
  <si>
    <t>UP.04.2.1.11.0310</t>
  </si>
  <si>
    <t>Znanjem do zdravlja</t>
  </si>
  <si>
    <t>Sisačko-moslavačka, Koprivničko-križevačka, Grad Zagreb</t>
  </si>
  <si>
    <t>Kroz projekt "Znanjem do zdravlja" radimo na edukaciji organizacija civilnog društva koje rade s onkološkim bolesnicima kako bismo ojačali njihove kapacitete za podršku onkološkim bolesnicima, što je osobito važno u kriznim vremenima kao što su ova. Jačat ćemo kapacitete organizacija iz triju lokalnih zajednica na četiri razine: osnaživanje njihovih zagovaračkih kapaciteta, kroz jačanje i sistematizaciju njihove volonterske mreže te kroz jačanje njihovih stručnih kapaciteta za odgovaranje na potrebe onkoloških bolesnika.</t>
  </si>
  <si>
    <t>UP.04.2.1.11.0315</t>
  </si>
  <si>
    <t>Novljanske mažuretkinje</t>
  </si>
  <si>
    <t>Ovim projektom želi se doprinijeti razvoju OCD-a koje aktivno djeluju na području Novske za provedbu aktivnosti prilagođenih lokalnim potrebama osiguravanjem uvjeta za njihovu izgradnju i jačanje vlastitih kapaciteta te za potrebe djelovanja u kriznim situacijama. Provedbom ovog projekta i ulaganjem u jačanje kapaciteta OCD koje djeluju u manjim lokalnim zajednicama povećat će se njihovo djelovanje i pomoć lokalnom stanovništvu u kriznim situacijama za ublažavanje posljedica istih.</t>
  </si>
  <si>
    <t>UP.04.2.1.11.0320</t>
  </si>
  <si>
    <t>Jaka udruga - sretna zajednica</t>
  </si>
  <si>
    <t>Udruga "Dobar dan"</t>
  </si>
  <si>
    <t>Jaka udruga - Sretna zajednica je jednogodišnji projekt u kojem će se provesti mapiranje potreba, umrežiti volontere, osnovati 5 volonterskih programa, provesti inovativni volonterski program banke vremena u 3 županije Sisačko-moslavačkoj, Karlovačkoj i Gradu Zagrebu te kroz stručne edukacije ojačati kapacitete 6 zaposlenika i 10 volontera iz 5 OCD-a za provedbu projektnih aktivnosti i snažniju participaciju u rješavanju potreba lokalnih zajednica u kriznim situacijama, socijalnog uključivanja, obrazovanja, zapošljavanja i dobrog upravljanja.</t>
  </si>
  <si>
    <t>UP.04.2.1.11.0322</t>
  </si>
  <si>
    <t>POMOZI - Podrška i oblikovanje modaliteta odgovora na zajedničke izazove</t>
  </si>
  <si>
    <t>Hrvatski Crveni križ, Društvo Crvenog križa Osječko-baranjske županije</t>
  </si>
  <si>
    <t>POMOZI - Podrška i oblikovanje modaliteta odgovora na zajedničke izazove projekt je koji Društvo Crvenog križa OBŽ provodi u partnerstvu sa 7 organizacija civilnog društva - šest gradskih društava Crvenog križa (GDCK) (Beli Manastir, Donji Miholjac, Đakovo, Našice, Osijek i Valpovo) te Općinskim društvom Crvenog križa (ODCK) Darda te Osječko-baranjskom županijom kao JLS s ciljem osnaživanja kapaciteta društava Crvenog križa s područja Osječko-baranjske županije za pomoć zajednici i pružanje kvalitetnog odgovora na krizne situacije.</t>
  </si>
  <si>
    <t>UP.04.2.1.11.0323</t>
  </si>
  <si>
    <t>postCOVID hipoterapija</t>
  </si>
  <si>
    <t>Konjogojska udruga Petrijevci</t>
  </si>
  <si>
    <t>Svrha projekta je ojačati kapacitete tri udruge u svrhu stjecanja znanja i vještina s pomoću kojih će se pomoći marginaliziranim skupinama u svladavanju postCOVID depresije i ponovnom uključivanju u život lokalne zajednice uz pomoć hipoterapije, a uz to će udruge se osposobiti za slične ili istovjetne projekte u budućnosti, vratiti se "normalnom" životu i opremiti potrebitom opremom. Vrijednost projekta iznosi 499.650,00 HRK.</t>
  </si>
  <si>
    <t>UP.04.2.1.11.0324</t>
  </si>
  <si>
    <t>Akademija liderstva za organizacije civilnog društva</t>
  </si>
  <si>
    <t>Profesionalna mreža žena i muškaraca Hrvatske, Udruga za promicanje izvrsnosti u profesionalnom djelovanju žena i muškaraca</t>
  </si>
  <si>
    <t>"Akademija liderstva organizacija civilnog društva" ima za cilj ojačati liderstvo u OCD-ovima, kako bi oni što uspješnije ostvarivali svoju organizacijsku viziju i misiju. Projekt će mapirati potrebe OCD-a te će sukladno smjernicama razviti i provesti program osposobljavanja za razvoj liderskih vještina upotpunjen sa individualiziranim mentorstvom i coachingom. Dodatno, organizirat će se i pilot radionica razvijanja liderskog potencijala djece u osnovnoj školi.</t>
  </si>
  <si>
    <t>UP.04.2.1.11.0325</t>
  </si>
  <si>
    <t>Jačanjem udruge za sindrom Down do osnažene zajednice</t>
  </si>
  <si>
    <t>Udruga za sindrom Down - Zagreb</t>
  </si>
  <si>
    <t>Zagrebačka, Grad Zagreb, Zadarska</t>
  </si>
  <si>
    <t>Projektom ''Jačanjem udruge za sindrom Down (SD) do osnažene zajednice'' osnažit će se kapaciteti za bolje funkcioniranje udruga za sindrom Down te će imati pozitivne učinke na krajnje korisnike - djecu sa SD. Navedeno će se ostvariti kroz izobrazbe djelatnica za neposredan rad u području obrazovanja djece sa SD te kroz unaprjeđenje načina pružanja usluga, kao i financiranje inovativnih pristupa uslugama koristeći digitalne materijale i uvodeći tranzicijski plan u rad udruge.</t>
  </si>
  <si>
    <t>UP.04.2.1.11.0327</t>
  </si>
  <si>
    <t>Digitalna edukacija</t>
  </si>
  <si>
    <t>Jadranska aero-svemirska asocijacija</t>
  </si>
  <si>
    <t>Projektom Digitalna edukacija educirati će se članovi udruga A3, Igra znanja i HZTK za provođenje aktivnosti izrade i korištenja edukacijskih materijala za odgovor na krizne situacije. Razvit će se mehanizmi međugeneracijske solidarnosti i učenja starijih uz pomoć mlađih u području IKTa. Trajno će ostati dostupni digitalni edukacijski materijali. U projektu će se organizirati i razvoj strategija i inovativnih alata za upravljanje kriznim situacijama za Sisačko-moslavačku županiju u području digitalnih satelitskih podataka.</t>
  </si>
  <si>
    <t>UP.04.2.1.11.0329</t>
  </si>
  <si>
    <t>CUKAR 5.0</t>
  </si>
  <si>
    <t>Udruga djece oboljele od dijabetesa i njihovih roditelja "Cukrići" - Zadar</t>
  </si>
  <si>
    <t>Projekt CUKAR 5.0 doprinosi razvoju i jačanju kapaciteta lokalnih OCD-a za provedbu aktivnosti prilagođenih lokalnim potrebama u području socijalnog uključivanja s naglaskom na djelovanje u kriznim situacijama. Provedbom projektnih aktivnosti jačanja lokalnih organizacija civilnoga društva doprinijeti će se unapređenju kvalitete života građana na lokalnim razinama, jačanju kohezije zajednice i njenom razvoju te umrežavanju i inovacijama u rješavanju problema. Projekt doprinosi podizanju svijesti i znanja građana o dijabetesu.</t>
  </si>
  <si>
    <t>UP.04.2.1.11.0330</t>
  </si>
  <si>
    <t>Karika koja nedostaje!</t>
  </si>
  <si>
    <t>Udruga romskog prijateljstva Luna</t>
  </si>
  <si>
    <t>Projektom Karika koja nedostaje! unapređuju se kapaciteti udruge Luna kroz partnerstvo s Sportskim učilištem PESG za rad na područjima uključivanja, obrazovanja i dobrog upravljanja prilagođenih lokalnim potrebama te unapređenju kapaciteti koji će učinkovito odgovoriti na potrebe Belog Manastiga i okolice u kriznim situacijama. Kroz 14 mjeseci će se provesti 2 edukacije prilagođene OCD-ima na kojima će unaprijediti znanja, provesti će se 2 lokalne inicijative te razviti i provesti 2 inovativne radionice u kojima će sudjelovati odrasli Romi i djeca izložena stresu u kriznim situacijama.</t>
  </si>
  <si>
    <t>UP.04.2.1.11.0332</t>
  </si>
  <si>
    <t>Mladi za Krapje</t>
  </si>
  <si>
    <t>Udruga mladih "Krapje"</t>
  </si>
  <si>
    <t>Udruga mladih "Krapje" kao nositelj, u partnerstvu s Udrugom mladih Novska i Javnom ustanovom Park prirode Lonjsko polje, ovim projektnim prijedlogom nastoji ojačati kapacitete OCD-a kroz niz aktivnosti u području financijskog upravljanja, osiguravanja sredstava za rad, volonterstva, fleksibilnog poslovanja i društvenog poduzetništva u kriznim situacijama. Predviđeno trajanje projekta je 18 mjeseci.</t>
  </si>
  <si>
    <t>UP.04.2.1.11.0333</t>
  </si>
  <si>
    <t>Izgradnja kapaciteta za Zeleni europski plan po mjeri lokalne zajednice</t>
  </si>
  <si>
    <t>Centar za prevenciju otpada od hrane - CEPOH</t>
  </si>
  <si>
    <t>Projekt će poboljšati doniranje hrane u kriznim situacijama i unaprijediti krizno komuniciranje. O obje teme partneri će na radionicama izraditi priručnike koje će distribuirati drugim OCD-ovima i javno objaviti. Za OCD-ove će se organizirati webinari na iste teme. Projektom će se prenijeti znanje i vještine između OCD-ova i ojačati njihovi kapaciteti za provedbu aktivnosti prilagođenih lokalnim problemima te unaprijediti za pružanje učinkovitog odgovora na potrebe lokalne zajednice u krizama.</t>
  </si>
  <si>
    <t>UP.04.2.1.11.0334</t>
  </si>
  <si>
    <t>Multisportskim obrazovanjem do zdravijeg društva i poslovne konkurentnosti</t>
  </si>
  <si>
    <t>Društvo športske rekreacije Šestine</t>
  </si>
  <si>
    <t>Grad Zagreb, Zadarska</t>
  </si>
  <si>
    <t>Provedbom projekta “Multisportskim obrazovanjem do zdravijeg društva i poslovne konkurentnosti“ povećat će se kapaciteti 4 OCD-a iz područja rekreativnih sportova. Svrha projekta je doprinijeti razvoju civilnog društva u RH kroz unapređenje kapaciteta 4 OCD-a. Svrha projekta i specifični ciljevi će se realizirati kroz razvoj novog programa za obuku u rekreativnim sportovima, kroz edukacije volontera za rad s krajnjim korisnicima u kriznim situacijama uz pomoć digitalne tehnologije te poticanje volonterstva putem organizacije volonterskih programa. Ciljne skupine projekta: 4 OCD-a.</t>
  </si>
  <si>
    <t>UP.04.2.1.11.0335</t>
  </si>
  <si>
    <t>Inkluzivna mreža - jači smo zajedno</t>
  </si>
  <si>
    <t>Sisačko-moslavačka, Bjelovarsko-bilogorska, Požeško-slavonska, Brodsko-posavska, Osječko-baranjska, Grad Zagreb, Šibensko-kninska</t>
  </si>
  <si>
    <t>Predloženim projektom se uspostavlja inkluzivna mreža OCD-a na području 7 županija (s mogućnošću daljnjeg širenja) koja, spajanjem novostečenih znanja i vještina s iskustvom života u lokalnoj zajednici, ojačava kapacitete OCD-a za dobro upravljanje i postizanje većeg stupnja odgovornosti prema okruženju i zajednici u kojoj djeluju.</t>
  </si>
  <si>
    <t>UP.04.2.1.11.0337</t>
  </si>
  <si>
    <t>VolonterIKS 2021</t>
  </si>
  <si>
    <t>VolonterIKS 2021 usmjeren je na jačanje partnerskih organizacija u znanju i ostalim resursima kako bi na adekvatan i siguran način djelovale u kriznim situacijama te učinkovito adresirale potrebe i probleme lokalne zajednice. Ulaganjem u svoje kapacitete žele osigurati kontinuirani razvoj kako bi svojim djelovanjem doprinijeli ujednačenom regionalnom društveno-ekonomskom rastu i demokratskom razvoju RH (opći cilj). Projekt neposredno utječe i uključuje međusobnu suradnju i partnerstvo između OCD-a, JLS-a, civilne zaštite, mlade školarce, mlade nezaposlene i lokalno stanovništvo SMŽ.</t>
  </si>
  <si>
    <t>UP.04.2.1.11.0338</t>
  </si>
  <si>
    <t>JAKOB - Jačanje kompetencija za obrazovanje</t>
  </si>
  <si>
    <t>Hrvatski institut za razvoj obrazovanja</t>
  </si>
  <si>
    <t>Projekt 'JAKOB – jačanje kompetencija za obrazovanje' provodi udruga Hrvatski institut za razvoj obrazovanja u suradnji s partnerskom udrugom Perspektiva. Cilj projekta je jačanje kapaciteta udruga u području organiziranja volonterskih aktivnosti i pripreme i provedbe EU projekata. Provest će se 270 sati edukacija za jačanje digitalnih kompetencija 70 mladih (12-15 godina) i 30 odraslih osoba. U provedbi projekta sudjeluje 5 članova projektnog tima i 10 volontera koji će razvijati svoje kompetencije za provedbu programa u području obrazovanja koji odgovaraju na potrebe lokalne zajednice.</t>
  </si>
  <si>
    <t>UP.04.2.1.11.0342</t>
  </si>
  <si>
    <t>Braniteljski centar za društveni razvoj</t>
  </si>
  <si>
    <t>Jačanjem kapaciteta OCD-a će se omogućiti bolje pružanje usluga krajnjim korisnicima kroz programe pružanja psihosocijalne podrške, obrazovanja, zapošljavanja i socijalnog uključivanja. Stjecanjem novih znanja u području savladavanja posljedica PTSP-a i socijalnog poduzetništva, će se omogućiti poboljšanje kvalitete života braniteljske /stradalničke populacije, ranjivih skupina, osoba starije dobi, u nepovoljnom položaju, te osoba s invaliditetom kroz stvaranje uvjeta za otvaranje novih radnih mjesta. Program obuhvaća oko 60 korisnika s područja VSŽ.</t>
  </si>
  <si>
    <t>UP.04.2.1.11.0345</t>
  </si>
  <si>
    <t>Pogled prema naprijed</t>
  </si>
  <si>
    <t>Udruga umirovljenika Grada Knina</t>
  </si>
  <si>
    <t>Udruge svojim radom kontinuirano podržavaju svoje članove u učenju i razvoju kako bi svojim znanjima bili temelj razvoja društva. Obrazovanjem i sudjelovanjem ojačat će se provedbena struktura, a sudjelovanje u radionicama omogućit će stjecanje novih znanja kako bi svojim radom mogli doprinijeti društveno-ekonomskom rastu zajednice. Stečena znanja će moći primijeniti u različitim segmentima življenja. Volonteri udruga svojim znanjima i vještinama doprinijet će kvalitetnoj provedbi radionica te će biti podrška u realizaciji cjelokupnog projekta.</t>
  </si>
  <si>
    <t>UP.04.2.1.11.0346</t>
  </si>
  <si>
    <t>Zajedno za zajednicu</t>
  </si>
  <si>
    <t>Projektom Zajedno za zajednicu osnažiti ćemo kapacitete aktivnih OCD-a, kako bi u budućnosti provodili aktivnosti prilagođene potrebama zajednice i time osigurali razvoj civilnog društva, ekonomski rast i demokratski razvoj. Postiže se veća otpornost malih i srednje velikih OCD-a na buduće krize, djeluje se na jačanje njihovih kapaciteta za postizanje veće diferenciranosti izvora financiranja, te se unaprjeđuju kompetencije zaposlenika, volontera i članova OCD-a za volontiranje. Potiče se i snažnija suradnja civilnog i javnog sektora u izgradnji veće otpornosti zajednice na krizne situacije.</t>
  </si>
  <si>
    <t>UP.04.2.1.11.0351</t>
  </si>
  <si>
    <t>B.Ready – Snažne udruge za otpornu zajednicu</t>
  </si>
  <si>
    <t>Ekološka udruga Zrmanja</t>
  </si>
  <si>
    <t>Projektom B.Ready postiže se veća otpornost malih i srednje velikih OCD-a u Zadarskoj županiji na buduće krize, djeluje se na jačanje njihovih kapaciteta za postizanje veće diferenciranosti izvora financiranja te se unaprjeđuju kompetencije zaposlenika, volontera i članova OCD-a za volontiranje i online organizaciju volontiranja, kao i njihove kompetencije za transfer poslovanja na online modalitet. Potiče se i snažnija suradnja civilnog i javnog sektora u izgradnji veće otpornosti zajednice na krizne situacije.</t>
  </si>
  <si>
    <t>UP.04.2.1.11.0353</t>
  </si>
  <si>
    <t>Osposobljavanjem OCD-a do bolje i ljepše zajednice</t>
  </si>
  <si>
    <t>Provedbom predloženog projekta omogućit će se jačanje kapaciteta lokalnih OCD-a kroz sudjelovanje na formalnim izobrazbama na polju financijskog upravljanja i procesa javne nabave. Također, provedbom neformalnih edukacija o volonterstvu i volonterskih akcija/programa omogućit će se jačanje volonterske scene u lokalnoj zajednici.</t>
  </si>
  <si>
    <t>UP.04.2.1.11.0354</t>
  </si>
  <si>
    <t>Digiceda- abeceda digitalne pismenosti i zapošljivosti</t>
  </si>
  <si>
    <t>Hrvatska udruga društava za tržišno komuniciranje - HURA!</t>
  </si>
  <si>
    <t>Jačanje kapaciteta organizacija civilnog društva kao ciljnih skupina u području financijskog upravljanja i neposrednog rada (digitalni marketing, psihološka otpornost i prevencija ovisnosti, prikupljanje sredstava za društveno korisne akcije, rad sa skupinama u nepovoljnijem položaju), s posebnim naglaskom na jačanje kapaciteta lokalnih OCD-a s područja Sisačko-moslavačke županije educiranjem u području rada u digitalnom okruženju. Provedba programa digitalne pismenosti i prevencije digitalne ovisnosti za djecu starijeg osnovnoškolskog i srednjoškolskog uzrasta, studente i nezaposlene.</t>
  </si>
  <si>
    <t>UP.04.2.1.11.0355</t>
  </si>
  <si>
    <t>Znakuj i ti</t>
  </si>
  <si>
    <t>Zagrebačka, Grad Zagreb, Splitsko-dalmatinska</t>
  </si>
  <si>
    <t>Osnovni cilj projekta je implementirati održivi sustavni model jačanja operativnih kapaciteta organizacija koje su primarno i jedine vezane za gluhoslijepe građane RH. Implementacijom provedenih mjera biti će osigurana kontinuirana održivost kvalitetnih mjera jačanja znanja i mogućnosti osoba koje su zadužene za pružanje socijalnih usluga gluhoslijepim građanima RH.</t>
  </si>
  <si>
    <t>UP.04.2.1.11.0357</t>
  </si>
  <si>
    <t>OCD kao pokretač promjena u lokalnoj zajednici</t>
  </si>
  <si>
    <t>Cilj projekta „OCD kao pokretač promjena u lokalnoj zajednici“ je kroz edukacije i volonterske akcije ojačati kapacitete osoba ovlaštenih za zastupanje i zaposlenika prijaviteljske i partnerskih organizacija. Na taj način osnažit će se i razviti civilno društvo za odgovor na probleme s područja Brodsko-posavske županije, učinkovito rješavanje kriznih situacija i za neposredan rad na područjima koja se financiraju kroz ESF.</t>
  </si>
  <si>
    <t>UP.04.2.1.11.0359</t>
  </si>
  <si>
    <t>Zagrebačka, Sisačko-moslavačka, Karvovačka</t>
  </si>
  <si>
    <t>Projektom "Zajedno jači" u trajanju od 12 mjeseci ojačati će se kapacitet Udruge, povećati socijalna uključenost i unaprijediti kvaliteta života OSI na području Karlovačke, Zagrebačke i Sisačko-moslavačke županije kroz edukacije, savjetovanja, osiguravanje kontinuiranog rada ureda te zapošljavanje voditeljice projekta , administratora i psihologa.</t>
  </si>
  <si>
    <t>UP.04.2.1.11.0360</t>
  </si>
  <si>
    <t>Jačanje kapaciteta organizacija u Ličko-senjskoj županiji za suzbijanje nasilja nad ženama</t>
  </si>
  <si>
    <t>Udruga žena NIT Korenica</t>
  </si>
  <si>
    <t>Projekt je usmjeren na jačanje kapaciteta organizacija civilnog društva u Ličko-senjskoj županiji, kao važnih aktera demokratskog društva, za socijalno uključivanje marginaliziranih skupina, zagovarački rad i unapređivanje javne svijesti, online djelovanje u suzbijanju nasilja nad ženama te menadžment volontera. Također, cilj je ojačati kapacitete partnerskih organizacija putem mentorskog programa za učinkovit odgovor kao poslodavca u kriznim situacijama odnosno za online poslovanje i organiziranje rada na daljinu.</t>
  </si>
  <si>
    <t>UP.04.2.1.11.0362</t>
  </si>
  <si>
    <t>MI za zajednicu</t>
  </si>
  <si>
    <t>"MI" Udruga roditelja djece i osoba s poteškoćama u razvoju</t>
  </si>
  <si>
    <t>Projekt "MI za zajednicu" će svojim projektnim partnerstvom i provedenim aktivnostima dovesti do jačanja kapaciteta organizacije civilnog društva (Udruge "MI"), boljem i kvalitetnijem radu Udruge, aktivnijem sudjelovanjem Udruge u životu zajednice, što će utjecati na efikasnije društvo, veće zadovoljstvo i kvalitetu života i efikasniju zajednicu.</t>
  </si>
  <si>
    <t>UP.04.2.1.11.0373</t>
  </si>
  <si>
    <t>KRUG - krizne reakcije udruženih građana Lipovljana</t>
  </si>
  <si>
    <t>Kulturno umjetničko društvo "Lipa" Lipovljani</t>
  </si>
  <si>
    <t>KUD Lipa, KPD Ukrajinaca Karpati i Češke beseda općine Lipovljani ovim projektom će, kroz sudjelovanje u inovativnim edukacijama i radionicama, ojačati svoje kapacitete i povećati spremnost na djelovanje u kriznim situacijama na dobrobit cijele lokalne zajednice. Trajanje projekta je 18 mjeseci.</t>
  </si>
  <si>
    <t>UP.04.2.1.11.0375</t>
  </si>
  <si>
    <t>POMOZIMO ZAJEDNO</t>
  </si>
  <si>
    <t>Pomozimo zajedno - braniteljima i članovima njihovih obitelji na području potresom pogođene Sisačko-moslavačke županije. Projekt je usmjeren jačanju kapaciteta OCD na području SMŽ da mogu i u kriznoj situaciji odgovoriti na potrebe branitelja, članova njihovih obitelji i lokalne zajednice, te im omogućiti psiho-socijalnu, materijalnu, duhovnu i ljudsku podršku.</t>
  </si>
  <si>
    <t>UP.04.2.1.11.0377</t>
  </si>
  <si>
    <t>Antistresne radionice "Vjeruj u sebe"</t>
  </si>
  <si>
    <t>Udruga Hrvatska kuća "Materina priča"</t>
  </si>
  <si>
    <t>Projektom "Vjeruj u sebe" udruga Hrvatska Kuća, u partnerstvu s udrugom R.O.D.A., organizirat će brojne kreativne art radionice i promotivne aktivnosti te izraditi priručnik i video snimke, a u svrhu povećanja vlastitih kapaciteta za daljnje educiranje krajnjih korisnika – ranjivih skupina s ciljem lakše integracije u društvu.</t>
  </si>
  <si>
    <t>UP.02.1.1.13.0454</t>
  </si>
  <si>
    <t>Zaposlena žena, osnažena žena II</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</si>
  <si>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</si>
  <si>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UP.04.2.1.11.0384</t>
  </si>
  <si>
    <t>IMPETU-Centar za podršku razvoja civilnog društva Pakrac”</t>
  </si>
  <si>
    <t>Udruga roditelja djece i osoba s posebnim potrebama gradova Pakraca i Lipika "Latica"</t>
  </si>
  <si>
    <t>Realizacija projekta i provedba aktivnosti doprinosi razvoju civilnog društva kroz jačanje kapaciteta za provedbu aktivnosti na lokalnoj razini, za neposredan rad na područjima zapošljavanja, obrazovanja, socijalnog uključivanja i dobrog upravljanja te unaprjeđenje kapaciteta za poslovanje u kriznim situacijama. Trajanje projekta je 12 mjeseci.</t>
  </si>
  <si>
    <t>UP.04.2.1.11.0389</t>
  </si>
  <si>
    <t>MORE Mreža online razmjene i edukacije</t>
  </si>
  <si>
    <t>Projekt "MORE Mreža online razmjene i edukacije" provode udruge Institut za STEM edukaciju i afterschool programe, Gradionica i Srce za Volosko, u cilju jačanja vlastitih kapaciteta za provedbu aktivnosti prilagođenih lokalnim problemima, neposredan rad u području socijalnog uključivanja i obrazovanja, te pružanje učinkovitog odgovora na potrebe lokalne zajednice u kriznim situacijama. U okviru projekta kreirat će se i inovativni online alati za razmjenu informacija, edukaciju i koordinaciju volonterskih aktivnosti.</t>
  </si>
  <si>
    <t>UP.04.2.1.11.0393</t>
  </si>
  <si>
    <t>Češka beseda Prekopakra</t>
  </si>
  <si>
    <t>Udruga ČBP (nositelj) i KUD Seljačka sloga Prekopakra (partner) ovim će projektom ojačati vlastite kapacitete za rad na području sela Prekopakre te okolnih naselja kao cjeline koja spada u ruralno i nerazvijeno područje kako bi se osigurao ujednačen društveno-ekonomski razvoj u RH. Razviti će se javna svijest o dobrobiti volonterstva. Mladi će steći prva profesionalna iskustva,samopoštovanje,nova znanja i socijalne vještine,mogućnosti utjecanja na društvene promjene. Cilj je stvaranje potencijalnog okruženja za razvoj i jačanje kapaciteta udruga te uključivanje mladih u rad udruga ČBP i KUD-a.</t>
  </si>
  <si>
    <t>UP.04.2.1.11.0396</t>
  </si>
  <si>
    <t>GDCK Samobor odgovara na sve izazove</t>
  </si>
  <si>
    <t>Aktivnosti u sklopu projekta usmjerene su na jačanje kapaciteta partnerskih organizacija za pripremu i odgovor na krizne situacije kroz obuku i stjecanje praktičnog znanja i vještina. Stečeno će se primijeniti u lokalnoj zajednici kroz osmišljen i proveden volonterski program i provedbu građanskih akcija "Činim pravu stvar".</t>
  </si>
  <si>
    <t>UP.04.2.1.11.0399</t>
  </si>
  <si>
    <t>Nauči me, osnaži me, vodi me!</t>
  </si>
  <si>
    <t>Udruga roditelja ZAJEDNICA SUSRET - Zagreb</t>
  </si>
  <si>
    <t>Opći cilj projekta je doprinijeti razvoju i održivosti civilnog društva s ciljem društveno-ekonomskog i demokratskog razvoja RH. Specifični cilj projekta je ojačati kapacitete Udruge roditelja Zajednica susret Zagreb i Humanitarne organizacije "Zajednica susret" za potrebe lokalne zajednice i prilagodba novim metodama rada uslijed kriznih situacija.</t>
  </si>
  <si>
    <t>UP.04.2.1.11.0400</t>
  </si>
  <si>
    <t>Pouči me!</t>
  </si>
  <si>
    <t>Udruga za obrazovanje Roma - "UZOR"</t>
  </si>
  <si>
    <t>Međimurska, Grad Zagreb, Zadarska</t>
  </si>
  <si>
    <t>Projektom se povećavaju kapaciteti OCD-ova kroz formiranje trajnog partnerstva sa znanstveno-obrazovnim institucijama s ciljem pomoći u učenju djece u nepovoljnom položaju (nacionalne manjine, djeca u sustavu udomiteljstva). OCD-ovi povećavaju svoje kompetencije za povlačenje EU sredstava i za socijalno uključivanje. Izradom i pilotiranjem volonterskog programa prijavitelj i partneri stječu upravljačke, provedbene i praktične vještine koji podižu kapacitete za buduće volonterske aktivnosti.</t>
  </si>
  <si>
    <t>UP.04.2.1.11.0401</t>
  </si>
  <si>
    <t>Ojačajmo Civilno Društvo</t>
  </si>
  <si>
    <t>Centar za inkluzivne radne aktivnosti</t>
  </si>
  <si>
    <t>Projektom se jačaju kapaciteti zaposlenika OCD-a u 7 županija za neposredan rad u području socijalnog uključivanja i jačanja radnih potencijala OIT, kroz stjecanje znanja i vještina zaposlenika za uvođenje inovativnih usluga i programa. U Gradu Zagrebu, mapiranjem potreba OIT u kriznim situacijama i usluga te objavom dobivenih rezultatima jačaju se kapaciteti zaposlenika OCD-a za pružanje učinkovitog odgovora na potrebe OIT u budućim kriznim situacijama, a CIRA izobrazbom zaposlenika i izradom digitalnog alata za podršku OIT, jača svoje kapacitete za rad s krajnim korisnicima OIT.</t>
  </si>
  <si>
    <t>UP.04.2.1.11.0405</t>
  </si>
  <si>
    <t>U dobroj FORMI – ciljano jačanje kapaciteta organizacije za provedbu kvalitetnih aktivnosti usmjerenih na socijalno uključivanje</t>
  </si>
  <si>
    <t>U sklopu projekta „U dobroj Formi“ kroz 18 mjeseci udruga će osnažiti vlastite kapacitete, unaprijediti svoj rad te usluge koje nudimo te biti u mogućnosti pomoći i podržati druge koji se trenutno osjećaju demotivirano kroz uključivanje u fizičke aktivnosti. Aktivnosti će se provoditi u online obliku te „uživo“. Provedbom aktivnosti doći će do poboljšanja psiho-fizičkog stanja osoba koje se uključe u projekt.</t>
  </si>
  <si>
    <t>UP.04.2.1.11.0407</t>
  </si>
  <si>
    <t>Povezani u doba korone</t>
  </si>
  <si>
    <t>Projekt "Povezani u doba korone" provode udruge Matice umirovljenika Trnje, Matica umirovljenika Pešćenica i POZOR! sa svrhom jačanja svojih kapaciteta kako bi mogli odgovoriti na izazove rada u uvjetima pandemije te pružiti umirovljenicima pomoć i podršku u prevladavanju straha i apatije uzrokovane pandemijom i potresima. Provest će se 3 edukacije vezane uz jačanje rada i djelovanja udruga, ojačat će se vještine volontera za rad sa osobama starije životne dobi te razviti i provesti 3 radionice/akcije sa svrhom povećanja kvalitete života umirovljenika u kriznim i stresnim situacijama.</t>
  </si>
  <si>
    <t>UP.04.2.1.11.0410</t>
  </si>
  <si>
    <t>Jačanje kapaciteta OCD-a radi rješavanje problema ranjivih skupina na lokalnom nivou</t>
  </si>
  <si>
    <t>Konjički klub Samarica - Udruga za aktivnosti i terapiju pomoću konja</t>
  </si>
  <si>
    <t>Projekt jača kapacitete OCD-a za provedbu aktivnosti koji rješavaju probleme ranjivih skupina na lokalnom nivou, povećanju kapaciteta za djelovanje u kriznim situacijama. Projekt omogućava nabavku opreme, organiziranje rada na daljinu što sve rezultira pružanjem učinkovitog odgovora na potrebe lokalne zajednice s naglaskom na krizne situacije.</t>
  </si>
  <si>
    <t>UP.04.2.1.11.0411</t>
  </si>
  <si>
    <t>ZAKLON, Zaštita od krize u lokalnim zajednicama</t>
  </si>
  <si>
    <t>Lokalna akcijska grupa "More 249"</t>
  </si>
  <si>
    <t>Na području LAG-a i ŠKŽ nedovoljna je uključenost građana u volonterizam i djelovanje u zajednici, a lokalne samouprave u rad udruga što za posljedicu ima nedovoljnu prepoznatljivost rada udruga kao važnog faktora u razvoju zajednice. Ovim projektom žele se ojačati kapaciteti udruga na području održivog razvoja i dobrog upravljanja s naglaskom na krizne situacije. Ciljna skupina su lokalne udruge koje će ojačati kapacitete i svojim radom doprinijeti prepoznatljivosti u lokalnoj zajednici.</t>
  </si>
  <si>
    <t>UP.04.2.1.11.0412</t>
  </si>
  <si>
    <t>Ojačaj me da jačam druge!</t>
  </si>
  <si>
    <t>Međunarodna mreža poslovnih žena</t>
  </si>
  <si>
    <t>Projektom Ojačaj me da jačam druge! jačaju se kapaciteti udruge MPŽ MREŽA za rad u kriznim uvjetima kako bi osigurali vlastitu održivost i pružili učinkovitu podršku drugim OCD-ovima, razvijali volonterstvo i suradnju s poduzetnicima u uvjetima krize. Kroz 15 mjeseci će se djelatnici proći edukaciju osobnog razvoja te će se izraditi i provesti 5 različitih edukacija te dvije lokalne inicijative za jačanje znanja i vještina članova udruge i volontera te poduzetnika.</t>
  </si>
  <si>
    <t>UP.04.2.1.11.0413</t>
  </si>
  <si>
    <t>Boravak u Frendofonu - jačanje kapaciteta udruge za pružanje usluge dnevnog boravka djece s poteškoćama u razvoju</t>
  </si>
  <si>
    <t>Udruga za inkluziju i promicanje kvalitete življenja djece i mladih s teškoćama Frendofon</t>
  </si>
  <si>
    <t>Kako bi se ojačali kapaciteti udruga Frendofon i Carpe Diem za provedbu aktivnosti inkluzije djece s teškoćama u razvoju u Karlovcu, u okviru projekta provest će se niz edukacija iz područja prikupljanja sredstava, menadžmenta volontera te rada s djecom s teškoćama u razvoju. Nakon što se izgrade kapaciteti obje udruge, u okviru projekta pokrenut će se inovativna usluga dnevnog boravka za djecu s teškoćama u razvoju u Karlovcu.</t>
  </si>
  <si>
    <t>UP.04.2.1.11.0415</t>
  </si>
  <si>
    <t>KASom u budućnost</t>
  </si>
  <si>
    <t>Projekt „KASom u budućnost“ provodit će se 16 mjeseci u partnerstvu s Udrugom OSIT Sisak u Sisku. U aktivnostima projekta ojačat će se kapaciteti lokalnih organizacija civilnog društava te će se poboljšati odgovor na potencijalne krizne situacije kroz specijalizirane edukacije i nabavu opreme. Osim toga, u projektu će se udruga educirati o zakonodavnom okviru, unaprjeđivati javnu svijest o osobama s invaliditetom te izraditi digitalni priručnik za samopomoć.</t>
  </si>
  <si>
    <t>UP.04.2.1.11.0417</t>
  </si>
  <si>
    <t>Zajedno u krizi</t>
  </si>
  <si>
    <t>Projekt "Zajedno u krizi" usmjeren je jačanju kapaciteta udruga za učinkovito djelovanje i jačanju kapaciteta lokalne zajednice za samopomoć i samoorganiziranje u kriznim situacijama. Aktivnosti projekta će osigurati razvoj kompetencija zaposlenika i članova Udruge MoSt, Savjetovališta Lanterna i predstavnika Grada Splita te izradu smjernica za postupanje i organiziranje pomoći u kriznim situacijama i osposobljavanje školskih volonterskih timova za krizno volontiranje.</t>
  </si>
  <si>
    <t>UP.04.2.1.11.0418</t>
  </si>
  <si>
    <t>Zajedno za Kutinu!</t>
  </si>
  <si>
    <t>Glavni problem lokalnih organizacija su neredoviti i/ili mali prihodi. Potrebno je osigurati uvjete OCD-a za izgradnju vlastitih kapaciteta za upravljanje, financiranje, volonterstvo te suočavanje s kriznim situacijama. Projektom će se razviti inovativni alati, mehanizmi i dokumenti za podizanje razine usluga od općeg interesa te kvaliteta življenja građana u lokalnoj zajednici.</t>
  </si>
  <si>
    <t>UP.04.2.1.11.0421</t>
  </si>
  <si>
    <t>SALIKS - Spasilačka akcija u Legradu i kreativno stvaranje</t>
  </si>
  <si>
    <t>Dobrovoljno vatrogasno društvo Legrad</t>
  </si>
  <si>
    <t>Specifični ciljevi projekta SALIKS su jačati kapacitete OCD-a aktivnih na području općine Legrad u Koprivničko-križevačkoj županiji za provedbu aktivnosti prilagođenih lokalnim problemima, jačati kapacitete OCD-a za neposredan rad na područjima koja se financiraju kroz ESF na razini općine Legrad i unaprijediti kapacitete organizacija civilnoga društva za pružanje učinkovitog odgovora na potrebe općine Legrad u kriznim situacijama. Prijavitelj projekta je DVD Legrad, dok su partneri KUD „Zrin“ Legrad i Općina Legrad.</t>
  </si>
  <si>
    <t>UP.04.2.1.11.0422</t>
  </si>
  <si>
    <t>Agilna otpornost zajednica</t>
  </si>
  <si>
    <t>Hrvatska permakultura</t>
  </si>
  <si>
    <t>Zagrebačka, Grad Zagreb, Varaždinska, Koprivničko-križevačka, Požeško-slavonska, Primorsko-goranska, Šibensko-kninska, Splitsko-dalmatinska</t>
  </si>
  <si>
    <t>Projektom “Agilna otpornost zajednica” 4 udruge jačaju svoje kapacitete za agilan razvoj i pružanje programa u lokalnim zajednicama usmjerenima na razvoj lokalne otpornosti na krize, te svoje iskustvo prenose na druge OCD-e i neformalne inicijative građana u drugim krajevima. Agilan pristup je inkrementalan i iterativan. Koristimo više metoda i evaluacijom u svakom koraku pronalazimo što u određenoj zajednici funkcionira najbolje. Kroz projekt decentraliziramo znanje i stvaramo mrežu kvalitetnih lokalnih praktičara i edukatora, budućih mentora građanskih akcija u lokalnim zajednicama.</t>
  </si>
  <si>
    <t>UP.04.2.1.11.0424</t>
  </si>
  <si>
    <t>IKT Cloud-io</t>
  </si>
  <si>
    <t>Udruga turističkih vodiča "Međimurski vodiči"</t>
  </si>
  <si>
    <t>Projektom se povećavaju kapaciteti 4 OCD-a s područja turizma, zaštite okoliša i socijalne djelatnosti. Suradnja s obrazovnom ustanovom, utječe na povećanje kapaciteta u područjima financijskog upravljanja, korištenju nužnih IT alata i komunikaciji s osjetljivim skupinama. Uvođenjem CRM/DMS/Cloud sustava unaprijediti će se poslovanje OCD-a korištenjem novih IKT rješenja. Kroz 2 nova volonterska programa partneri će steći upravljačke vještine koji podižu kapacitete za buduće volonterske akcije.</t>
  </si>
  <si>
    <t>UP.04.2.1.11.0425</t>
  </si>
  <si>
    <t>Tu sam za tebe!</t>
  </si>
  <si>
    <t>Udruga za suzbijanje zloupotreba droga i pomoći obitelji ovisnika "Nada"</t>
  </si>
  <si>
    <t>Projekt TU SAM ZA TEBE ima za cilj provedbom edukacija, programa podrške i motivacije, savjetovanjem, izradom priručnika te organizacijom volonterskih aktivnosti postići ujednačen razvoj civilnog društva i ojačati kapacitete OCD-a za provedbu aktivnosti prilagođenih lokalnim potrebama s naglaskom na djelovanje u kriznim situacijama i području socijalnog uključivanja, osnažiti svijest građana o problemima ovisnika, a krajnjim korisnicima osigurati bolju kvalitetu života.</t>
  </si>
  <si>
    <t>UP.04.2.1.11.0429</t>
  </si>
  <si>
    <t>Rješavanje lokalnih problema kroz jačanje kapaciteta OCD-a radi ujednačenog regionalnog društveno-ekonomskog rasta i demokratskog razvoja zajednice</t>
  </si>
  <si>
    <t>Projekt podiže kapacitete lokalnih OCD-a i drugih dionika radi održivosti njihovih programa s naglaskom za neposredan rad na područjima koja se financiraju kroz Europski socijalni fond (zapošljavanje, obrazovanje, socijalno uključivanje, dobro upravljanje) na lokalnoj razini. Prilagođavaju se djelovanju u kriznim situacijama kako bi doprinijeli učinkovitom rješavanju problema ranjivih skupina u lokalnim zajednicama.</t>
  </si>
  <si>
    <t>UP.04.2.1.11.0431</t>
  </si>
  <si>
    <t>ZAJEDNO - razvoj vođen zajednicom</t>
  </si>
  <si>
    <t>Provedbom projektnih aktivnosti omogućavaju se programi za zaposlenike i volontere Hrvatskog crvenog križa - Gradskog društva Crvenog križa Zagreb koji su usmjereni na jačanje kapaciteta organizacije i volonterskog sustava u svrhu mogućnosti pružanja adekvatnih odgovora na potrebe zajednice u kriznim situacijama. Projektom se mapiraju potrebe lokalne zajednice i kroz implementiranje inovativnih modela rada unaprjeđuje sustav volonterstva i pružanja socijalnih usluga na razini organizacije.</t>
  </si>
  <si>
    <t>UP.04.2.1.11.0433</t>
  </si>
  <si>
    <t>Nauči, Uoči, Reagiraj</t>
  </si>
  <si>
    <t>Društvo Naša djeca Vinkovci</t>
  </si>
  <si>
    <t>Provedbom projekta ojačat će se kapaciteti organizacija civilnoga društva na području grada Vinkovaca i povećati kompetencije za njihov rad putem njihove izobrazbe i stvaranja socijalnog dijaloga između lokalne vlasti i samih OCD-a, a kako bi pružili učinkoviti odgovor na uočene potrebe lokalne zajednice, posebice u kriznoj situaciji uzrokovanoj COVID-19 virusom.</t>
  </si>
  <si>
    <t>UP.04.2.1.11.0438</t>
  </si>
  <si>
    <t>Ambulanta SPARK: solidarnost, participacija, kokreacija</t>
  </si>
  <si>
    <t>Udruga za razvoj društvene odgovornosti, očuvanja tradicije i poboljšanja uvjeta života na otocima "ODRŽIVI OTOK"</t>
  </si>
  <si>
    <t>Riječ Ambulanta dolazi od lat. Ambulare što znači šetati, biti mobilan. U vremenu globalne zdravstvene, ekonomske i ekološke krize, organizacije civilnog društva otoka Hvara koriste ovaj projekt kao polazišnu točku jačanja kapaciteta za solidarno, uključivo i kreativno djelovanje prema prepoznavanju i koordiniranom odgovoru na najhitnije potrebe lokalne zajednice.</t>
  </si>
  <si>
    <t>UP.04.2.1.11.0440</t>
  </si>
  <si>
    <t>Budi REkreativan</t>
  </si>
  <si>
    <t>Karate klub Šibenik 1066</t>
  </si>
  <si>
    <t>Projektom ''Budi REkreativan'' osigurat će se usavršavanje 8 osoba (zaposlenici i volonteri nositelja i partnera) na temu volontiranja, 8 osoba na temu socijalnog uključivanja osoba s invaliditetom, radionica o volontiranju, a jedna osoba će se osposobiti za knjigovodstvo. Projekt će putem „Info kampanja o zdravom načinu života kroz sport“ doprinijeti jačanju svijesti o dobrobiti sporta za zdrav tjelesni i psihički razvoj djece i mladih.</t>
  </si>
  <si>
    <t>UP.04.2.1.11.0441</t>
  </si>
  <si>
    <t>Važni i snažni</t>
  </si>
  <si>
    <t>Cilj projekta "Važni i snažni" je potaknuti kreiranje mehanizma za konzultiranje i uključivanje osnaženih OCD-a u Sisku u upravljanje kriznim situacijama, uz vođenje kampanje educiranja javnosti o ponašanju u kriznim situacijama. Projekt će omogućiti ciljnoj skupini od barem 7 OCD s područja Siska stjecanje znanja i vještina za održiviji razvoj te razvoj upravljačkih, zagovaračkih kapaciteta i razvoj kapaciteta za upravljanje kriznim situacijama potičući ih na unapređenje suradnje s drugim relevantnim 5 lokalnim akterima.</t>
  </si>
  <si>
    <t>UP.04.2.1.11.0447</t>
  </si>
  <si>
    <t>SPAS (Sigurnost – podrška - asistencija – samopouzdanje)</t>
  </si>
  <si>
    <t>Udruga za zaštitu i promicanje prava ljudi treće životne dobi</t>
  </si>
  <si>
    <t>Projekt SPAS (Sigurnost – podrška - asistencija –samopouzdanje) usmjeren je na ranjivu skupinu, ljudi starije životne dobi koji su smješteni/zatvoreni u domove za starije osobe, ali i one koji žive u samačkim staračkim domaćinstvima u ruralnom području nerazvijene Sisačko – moslavačke županije, pružajući im pomoć kroz susrete podrške, edukacije i razonode, a sve u svrhu prevencije u doba pandemije COVID-19 i privikavanja na život u novo-normalnim situacijama kao i posljedica nedavnog potresa.</t>
  </si>
  <si>
    <t>UP.04.2.1.11.0453</t>
  </si>
  <si>
    <t>Pametna udruga - pokretač promjena u zajednici</t>
  </si>
  <si>
    <t>Udruga za skrb autističnih osoba</t>
  </si>
  <si>
    <t>Udruga za skrb autističnih osoba Rijeka, u suradnji sa partnerima Udrugom za sindrom Down - Rijeka 21 i Centrom za rehabilitaciju Rijeka, aktivno je radila na projektu u svrhu pronalaženja najboljih rješenja za zajednicu koja uključuje osobe s PSA i Down sy. i njihove obitelji. Projektom su predviđene aktivnosti kao što su edukacija članova Udruge, psihosocijalna podrška obiteljima osoba s invaliditetom (Down sy. i PSA), edukacija i uključivanje rada volontera, izrada alata za samopomoć, podrška ranjivim skupinama i radionice socijalnog uključivanja.</t>
  </si>
  <si>
    <t>UP.04.2.1.11.0459</t>
  </si>
  <si>
    <t>Jačanje kapaciteta OCD-a za djelovanje u kriznim situacijama</t>
  </si>
  <si>
    <t>Provedbom projektnih aktivnosti omogućavaju se programi za zaposlenike i članove HUHIV-a i SZOD-a koji su usmjereni na jačanje kapaciteta organizacija, a u svrhu mogućnosti pružanja adekvatnih odgovora na potrebe zajednice u kriznim situacijama. Projektom se mapiraju potrebe lokalne zajednice i kroz implementiranje inovativnih modela rada unaprjeđuje sustav pružanja socijalnih usluga na razini organizacija civilnoga društva.</t>
  </si>
  <si>
    <t>UP.04.2.1.11.0478</t>
  </si>
  <si>
    <t>OCD ONLINE HUB - Inovativni pristup zahedničkom djelovanju</t>
  </si>
  <si>
    <t>Kroz projekt OCD ONLINE HUB - inovativni pristup zajedničkom djelovanju udruge Carpe Diem, DrONe i Savez udruga KAoperativa jačaju kapacitete te stvaraju inovativna rješenja za prevladavanje krize te post kriznog razdoblja kroz opremanje studija za digitanu i online provedbu aktivnosti OCD u Karlovcu. U partnerstvu s Gradom Karlovcem izradit će se plan djelovanja u kriznim situacijama te praktični priručnik za OCD koji će služiti kao vodič za pomoć u kriznim siutacijama.</t>
  </si>
  <si>
    <t>UP.04.2.1.11.0487</t>
  </si>
  <si>
    <t>Osnažene udruge jačaju otpornost zajednice</t>
  </si>
  <si>
    <t>Projekt se bavi slabom razvijenošću civilnog društva i nedostatnim kapacitetima OCD za učinkovit i održiv odgovor na brojne i nagomilane socijalne potrebe zajednica u hrvatskom Pounju, koje su posebno pogođene dugotrajnom ekonomskom krizom, epidemijom i potresom. Cilj projekta je unaprijediti kapacitete i ulogu OCD u jačanju otpornosti zajednice jačanjem kapaciteta za aktivaciju i mobilizaciju resursa zajednice u podršci ranjivim skupinama i uspostavom modela održive i sustavne suradnje lokalnih vlasti, pružatelja javnih usluga i lokalnih OCD u zadovoljavanju ključnih potreba zajednice.</t>
  </si>
  <si>
    <t>UP.04.2.1.11.0491</t>
  </si>
  <si>
    <t>Zajedno smo sigurni</t>
  </si>
  <si>
    <t>Provedbom projekta "Zajedno smo sigurni" Gradsko društvo Crvenog križa Ludbreg i Društvo Crvenog križa Varaždinske županije namjerava uspostaviti nove mehanizme pomoći žrtvama obiteljskog nasilja u lokalnoj zajednici te osnažiti kapacitete prijavitelja i partnera za pružanje pomoći u kriznim situacijama kroz provedbu aktivnosti uključivanja i osposobljavanja volontera, izradu Plana koordiniranog postupanja, provedbu simulacijskih vježbi sa svrhom unapređenja spremnosti stanovništva za pravovremeni odgovor na katastrofe i drugih sličnih aktivnosti.</t>
  </si>
  <si>
    <t>UP.04.2.1.11.0497</t>
  </si>
  <si>
    <t>KLINČIĆI- razvojni program podrške djeci na području općine Klinča Sela</t>
  </si>
  <si>
    <t>EDUKA - Centar lokalnog razvoja</t>
  </si>
  <si>
    <t>Projektom se razvijaju kvalitetne aktivnosti u ruralnoj zajednici Klinča Sela a koje imaju potencijal za ublažavanje negativnih posljedica pandemije i potresa. Tijekom projekta će se uključiti 20 predstavnika prijavitelja i partnera koji će povećati kapacitete za razvoj projekta te pokretanje volonterskih programa te će se uključiti 100 djece i mladih u aktivnosti pomoći u učenju, edukativno razvojne radionice, logopedsku podršku, novinarstvo, volontiranje i sl.</t>
  </si>
  <si>
    <t>UP.04.2.1.11.0583</t>
  </si>
  <si>
    <t>Suradnjom i praksom do održive zajednice</t>
  </si>
  <si>
    <t>Projekt će ojačati kapacitete lokalnih organizacija civilnog društva na području Karlovca i Karlovačke županije u cilju pravovremenog i učinkovitog odgovora na potrebe lokalne zajednice u kriznim situacijama. Navedeno će ostvariti kroz pružanje izobrazbe i praktičnim djelovanjem u suradnji sa jedinicama lokalne i regionalne samouprave i službama civilne zaštite u cilju daljnjeg demokratskog razvoja društva.</t>
  </si>
  <si>
    <t>UP.04.2.1.11.0615</t>
  </si>
  <si>
    <t>Zaigraj znanje - jačanje kapaciteta lokalne zajednice</t>
  </si>
  <si>
    <t>Hrvatska udruga izrađivača videoigara</t>
  </si>
  <si>
    <t>Projektom Zaigraj znanje - jačanje kapaciteta lokalne zajednice utjecat će se na kvalitetu i jačanje kapaciteta Hrvatske udruge izrađivača videoigara za odgovaranje na potrebe lokalne zajednice. Aktivnostima projekta koje obuhvaćaju edukacije iz raznih područja izobrazbe povećat će se znanja članova udruge, projektnog tima, sudionika projekta i šire javnosti te će stečenim znanjem kvalitetno konkurirati na tržištu rada. Projekt će se provoditi na području Sisačko-moslavačke županije i trajat će 18 mjeseci.</t>
  </si>
  <si>
    <t>UP.02.1.1.16.0250</t>
  </si>
  <si>
    <t>Zaposlena žena osnažena žena III</t>
  </si>
  <si>
    <t>Tijekom projekta zaposlit ćemo nezaposlene žene u nepovoljnom položaju, time ih ekonomski i socijalno osnažiti, unaprijediti njihov radni</t>
  </si>
  <si>
    <t>UP.04.2.1.11.0721</t>
  </si>
  <si>
    <t>Pomozimo svojoj zajednici</t>
  </si>
  <si>
    <t>Projekt je usmjeren na jačanje kapaciteta organizacija civilnoga društva u području volonterstva, pružanju socijalnih usluga (psihološke radionice i radionice za jačanje imuniteta). Također će se izraditi 2 digitalna i online priručnika koja će biti dostupna zainteresiranoj javnosti. Edukacijom za volonterstvo organizacijama civilnoga društva će moći uspostaviti vlastite volonterske programe i privući veći broj volontera.</t>
  </si>
  <si>
    <t>UP.04.2.1.11.0722</t>
  </si>
  <si>
    <t>Zajedno kroz krizno razdoblje</t>
  </si>
  <si>
    <t>Udruga policije branitelja Jastrebarsko</t>
  </si>
  <si>
    <t>Projekt „ZAJEDNO KROZ KRIZNO RAZDOBLJE“ u kojem sudjeluju udruge iz Zagrebačke, Sisačko – moslavačke i Karlovačke županije naziva nastoji unaprijediti sustav suradnje udruga na području 3 županije pogođene prirodnim katastrofama, povećati kvalitetu i broj edukativnih sadržaja udruga, ulaganjem u edukacije i zaposlenja stručnih djelatnika, edukacije članova, volontera udruga i zaposlenja administrativnog osoblja za obavljanje projektnih aktivnosti.</t>
  </si>
  <si>
    <t>UP.04.2.1.11.0725</t>
  </si>
  <si>
    <t>Individualnim tretmanima do zajedničke koristi – osnaživanje potrebitih u doba krize</t>
  </si>
  <si>
    <t>Pružit ćemo izvaninstitucionalne socijalne usluge stručnjaka (psiholog, logoped, radni terapeut i fizioterapeut) za djecu koja žive na području djelovanja Udruge. Provest ćemo medijsku kampanju i edukaciju o ranoj intervenciji te o postupanju nakon potresa i za vrijeme COVID-a. Izradit ćemo elektronički priručnik s navedenim edukacijama. Održat ćemo skup/webinar za poslodavce o zapošljavanju osoba s invaliditetom.</t>
  </si>
  <si>
    <t>UP.04.2.1.11.0728</t>
  </si>
  <si>
    <t>Gorimo, ali ne izgaramo</t>
  </si>
  <si>
    <t>Udruga umirovljenika INA-NAFTAPLIN</t>
  </si>
  <si>
    <t>U sklopu projekta "Gorio, ali ne izgaramo" ojačati će se OCD-i i doprinjeti razvoju civilnog društva i postupanju u kriznim situacijama. Ovo će se postići putem organiziranja volonterskih akcija, psiholoških savjetovanja, sportskih i informatičkih radionica te izradom digitalnog priručnika.</t>
  </si>
  <si>
    <t>UP.04.2.1.11.0729</t>
  </si>
  <si>
    <t>Napredujmo zajedno!</t>
  </si>
  <si>
    <t>Kroz projekt Napredujemo zajedno! pružit će se podrška razvoju OCD-a s područja Općine Pisarovina, te ojačati međusektorska suradnja u cilju zajedničkog djelovanja u kriznim situacijama.</t>
  </si>
  <si>
    <t>UP.04.2.1.11.0731</t>
  </si>
  <si>
    <t>Vrijedne ruke zlata vrijede</t>
  </si>
  <si>
    <t>Udruga umirovljenika Knežija</t>
  </si>
  <si>
    <t>Projektom se želi ojačati kapaciteti prijavitelja i partnera, povećati broj i kvaliteta pružanja usluga, edukaciju osoba za menadžment volonterstva za neposredan rad u području socijalnog uključivanja na području Zagrebačke, Karlovačke i Sisačko-moslavačke županije.</t>
  </si>
  <si>
    <t>UP.04.2.1.11.0732</t>
  </si>
  <si>
    <t>Pomozimo našim krajevima</t>
  </si>
  <si>
    <t>Zagrebačka, Sisačko-moslavačka</t>
  </si>
  <si>
    <t>Projekt je usmjeren na jačanje kapaciteta organizacija civilnoga društva u području volonterstva, pružanju raznovrsnih usluga (edukativne radionice za postupanje tijekom kriznih situacija i kreativno-stvaralačke radionice). Također će se izraditi digitalni i online priručnik koji će biti dostupna zainteresiranoj javnosti. Edukacijom za volonterstvo organizacijama civilnoga društva će moći uspostaviti vlastite volonterske programe i privući veći broj volontera.</t>
  </si>
  <si>
    <t>UP.04.2.1.11.0735</t>
  </si>
  <si>
    <t>Osokolimo se</t>
  </si>
  <si>
    <t>Športski gimnastički klub „Sokol“ Sisak</t>
  </si>
  <si>
    <t>Projektom "Osokolimo se" odgovoriti će se na potrebe kluba SGK "Sokol" Sisak u svrhu jačanja njihovih financijskih, materijalnih i ljudskih kapaciteta za daljnje provođenje gimnastičkih aktivnosti, te će se doprinijeti do razvijanja lokalne zajednice pogođene razornim potresom i pandemijom COVID-19.</t>
  </si>
  <si>
    <t>UP.04.2.1.11.0736</t>
  </si>
  <si>
    <t>Osnaženi i uključeni</t>
  </si>
  <si>
    <t>Projekt "Osnaženi i uključeni" usmjeren je na jačanje kapaciteta Hrvatskih udruga paraplegičara i tetraplegičara i Karlovačke udruge spinalno ozlijeđenih za neposredan rad u lokalnoj zajednici. Pokrenut će se volonterske aktivnosti na području Karlovačke, Zagrebačke i Sisačko-moslavačke županije te omogućiti pružanje psihološke i savjetodavne pomoći članovima Udruga koji žive u navedenim županijama.</t>
  </si>
  <si>
    <t>UP.04.2.1.11.0737</t>
  </si>
  <si>
    <t>POP POmoć i Podrška</t>
  </si>
  <si>
    <t>Tijekom projekta pružit će se usluga psihosocijalne potpore za 40 osoba sa intelektualnim i/ili psihosocijalnim teškoćama, a partner će uz potporu prijavitelja pripremiti dokumentaciju i organizirati Centar usluga u zajednici. Telefonska i online potpora osobama sa područja SMŽ biti će organizirana tijekom cijelog projekta. Svi zaposlenici dobit će edukaciju vezano za korištenje IT tehnologije i edukaciju za pružanje usluga u zajednici. Istovremeno će se organizirati izložba radova korisnika usluga i osoba s invaliditetom.</t>
  </si>
  <si>
    <t>UP.04.2.1.11.0738</t>
  </si>
  <si>
    <t>Mali ljudi velikog srca</t>
  </si>
  <si>
    <t>Klub žena Pokupsko</t>
  </si>
  <si>
    <t>Projekt „Mali ljudi velikog srca“ doprinosi razvoju civilnog društva na području Općine Pokupsko kroz organizaciju edukacija, društvenih, kulturnih i sportskih aktivnosti za lokalnu zajednicu. Provedba projekta osnažit će 5 OCD-ova te 2 lokalna dionika za provedbu aktivnosti koje će doprinijeti poboljšanju zapošljivosti, neformalnog obrazovanja, socijalnog uključivanja, dobrog upravljanja te reagiranja na krizne situacije na pokupskom području. Osnaživanje lokalnog civilnog društva doprinijeti će lokalnom društvenom i ekonomskom rastu te podizanju kvalitete života.</t>
  </si>
  <si>
    <t>UP.04.2.1.11.0740</t>
  </si>
  <si>
    <t>Zajedno za Petrinju</t>
  </si>
  <si>
    <t>Hrvatsko pjevačko društvo Slavulj Petrinja</t>
  </si>
  <si>
    <t>Cilj projekta ZAJEDNO ZA PETRINJU jest da se pozitivno utječe na kvalitetu života, da im se poveća stupanj socijalizacije, da se starije osobe ponovno integrira u društvo i da im se poveća stupanj socijalne interakcije s osobama različite dobi, zanimanja, djelatnosti i preferencija. U sklopu provedenih aktivnosti i edukacija biti će organizirani i volonteri koji će pomoći u daljnjim potrebama lokalne zajednice.</t>
  </si>
  <si>
    <t>UP.04.2.1.11.0742</t>
  </si>
  <si>
    <t>Za bolju Petrinju</t>
  </si>
  <si>
    <t>Ogranak Matice Hrvatske u Petrinji</t>
  </si>
  <si>
    <t>Ovim projektom adresira se problem educira se i organizira grad Petrinju i lokalnu zajednicu unutar Sisačko-Moslovačke županije u postupanju prilikom kriznih situacija te se jačaju kapaciteti OCD-a. Održati će se psihološka savjetovanja, predavanja o zdravlju, preda anja o volontiranju te izraditi digitalni priručnici. Mapirati će se potrebe lokalne zajednice za Petrinju i okolicu te prikupljati i organizirati volonteri koji bi pomogli Civilnoj zaštiti u slučaju potrebe čime se doprinosi općem i specifičnim ciljevima ovoga Poziva i ostvarenju OPULJP.</t>
  </si>
  <si>
    <t>UP.04.2.1.11.0744</t>
  </si>
  <si>
    <t>SNAŽNO KROZ KRIZU</t>
  </si>
  <si>
    <t>Ovim projektom adresira se problem educira se i organizira lokalnu zajednicu u postupanju prilikom kriznih situacija poput požara ili epidemija. Napraviti će se 80 edukacija na području potresom pogođenih županija gdje će se ujedno mapirati potrebe lokalne zajednice te prikupljati i organizirati volonteri koji bi pomogli Civilnoj zaštiti u slučaju potrebe čime se doprinosi općem i specifičnim ciljevima ovoga Poziva i ostvarenju OPULJP.</t>
  </si>
  <si>
    <t>UP.04.2.1.11.0747</t>
  </si>
  <si>
    <t>Baština nakon potresa</t>
  </si>
  <si>
    <t>Udruga učenja, rada i aktivnog građanstva "URA"</t>
  </si>
  <si>
    <t>Udruga URA projektom Baština nakon potresa započinje postupak jačanja organizacija civilnog društva na području Zagrebačke, Sisačko-moslavačke i Karlovačke županije. Jačanje se odvija kroz aktivnosti poput izobrazbe organizacija civilnog društva, građanske akcije i podrške poslovanju udruga u online okruženju kao odgovor na krizne situacije. Opći cilj projekta je osigurati razvoj civilnog društva kroz osposobljavanje za preuzimanje uloge inicijatora obnove potresom oštećene kulturne baštine. Projekt će se provoditi u razdoblju od 12 mjeseci.</t>
  </si>
  <si>
    <t>UP.04.2.1.11.0750</t>
  </si>
  <si>
    <t>Jačanje kapaciteta za razvoj i održivost UOSI SMŽ i partnera</t>
  </si>
  <si>
    <t>Jačati kapacitete OCD-a za provedbu aktivnosti prilagođenih lokalnim problemima i unaprijediti kapacitete organizacija civilnoga društva za pružanje učinkovitog odgovora na potrebe lokalne zajednice u kriznim situacijama s ciljem osiguranja kvalitetnijeg života, boljeg socijalnog uključivanja u zajednicu te sprječavanja institucionalizacije djece i mladih s teškoćama u razvoju i osoba s invaliditetom.</t>
  </si>
  <si>
    <t>UP.04.2.1.11.0752</t>
  </si>
  <si>
    <t>(ob)Nova SMŽ - Jačanje, pripravnost i održivost lokalne zajednice u odgovoru na krize</t>
  </si>
  <si>
    <t>Projekt doprinosi osiguravanju sposobnosti odgovora lokalnih zajednica na krize te predviđanja i rješavanja budućih rizika u višestruko depriviranom području Sisačko-moslavačke županije. Cilj je jačanje kapaciteta lokalnih organizacija civilnog društva te njihovog odgovora na potrebe lokalne zajednice i jačanje zaštite pogođenih ljudi i očuvanju ljudskog dostojanstva s posebnim naglaskom na ranjive skupine i grupe s rizikom od socijalne isključenosti. Dodatno, projekt ima inovativni pristup i podržava uvođenje digitalnih tehnologija za pružanje učinkovite i pravovremene humanitarne pomoći.</t>
  </si>
  <si>
    <t>UP.04.2.1.11.0753</t>
  </si>
  <si>
    <t>Centar za razvoj poduzetništva</t>
  </si>
  <si>
    <t>Projekt "Centar za razvoj poduzetništva" realizirat ćemo u trajanju od 12 mjeseci na području grada Siska i Sisačko-moslavačke županije koje je pretrpjelo oštećenja nakon potresa. Cilj projekta je kroz projektne aktivnosti osnažiti osobe i razviti poduzetničke vještine i kompetencije sa ciljem veće konkurentnosti na tržištu rada te odabira smjera poduzetništva za mogućnost smanjenja posljedica krizne situacije radi poboljšanja ekonomskog i egzistencijalnog stanja te povećanja kvalitete života.</t>
  </si>
  <si>
    <t>UP.04.2.1.11.0754</t>
  </si>
  <si>
    <t>Učenje-rast-razvoj</t>
  </si>
  <si>
    <t>Cilj projekta „Učenje-rast-razvoj“ jest jačanje kapaciteta udruga uključivanjem zaposlenika, članova, partnerskih organizacija i ostalih suradnika u provedbu aktivnosti obrazovanja i socijalnog uključivanja na području Karlovačke županije, poticanje volonterstva te razvoj dobrog upravljanja u kriznim situacijama s naglaskom na rješavanje problema lokalnih zajednica (snijeg, poplave, COVID-19 kriza, potres).</t>
  </si>
  <si>
    <t>UP.04.2.1.11.0756</t>
  </si>
  <si>
    <t>Volontiraj s nama</t>
  </si>
  <si>
    <t>Glavni problem lokalnih organizacija su neredoviti i/ili mali prihodi. Potrebno je osigurati uvjete OCD-a za izgradnju vlastitih kapaciteta za upravljanje, financiranje, volonterstvo te suočavanje s kriznim situacijama. Projektom ''Volontiraj s nama“ želi se doprinijeti jačanju kapaciteta 2 OCD-a u gradu Kutini koji će svojim radom potaknuti društveno koristan rad, socijalni razvoj i poboljšanje kvalitete života. Formiranjem skupine volontera lokalnih OCD-a potaknuti će se na aktivniji angažman u lokalnoj zajednici čime će razvijati svoje vještine i kompetencije.</t>
  </si>
  <si>
    <t>UP.04.2.1.11.0757</t>
  </si>
  <si>
    <t>Sportom i prirodom protiv stresa</t>
  </si>
  <si>
    <t>Udruga specijalne jedinice policije iz Domovinskog rata "RIS" Kutina</t>
  </si>
  <si>
    <t>Sisačko-moslavačka, Zagrebačka, Karlovačka</t>
  </si>
  <si>
    <t>Poticanje mladih na bavljenje sportskom aktivnošću je važno i zbog stjecanja i jačanja različitih vještina kao i promoviranja zdravog načina života te će se kroz aktivnosti projekta min. 50 mladih do 29 godina omogućiti kvalitetno provođenje vremena i poboljšati dostupnost besplatnih sportskih sadržaje kako bi se povećala njihova socijalna uključenost u lokalnoj zajednici.</t>
  </si>
  <si>
    <t>UP.04.2.1.11.0758</t>
  </si>
  <si>
    <t>Kreativni i aktivni</t>
  </si>
  <si>
    <t>Društvo Naša djeca Kutina</t>
  </si>
  <si>
    <t>Projekt će osigurati razvoj kapaciteta organizacija civilnoga društva putem edukacija o neprofitnom računovodstvu, volonterstvu i niz aktivnosti za povećanje socijalne uključenosti i dobrog upravljanja. Udruge uključene u projekt će ojačati vlastite kapacitete u rješavanju lokalnih problema te doprinjeti razvoju volonterstva u lokalnoj zajednici</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</si>
  <si>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</si>
  <si>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</si>
  <si>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</si>
  <si>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</si>
  <si>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MRMS - Tehnička pomoć OPULJP, faza I</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</si>
  <si>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</si>
  <si>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</si>
  <si>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</si>
  <si>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MZOS - Tehnička pomoć OPULJP, faza I</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</si>
  <si>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</si>
  <si>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UP.05.1.1.01.0004</t>
  </si>
  <si>
    <t>MINT – Tehnička pomoć OPULJP, faza I</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</si>
  <si>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</si>
  <si>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</si>
  <si>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MIZ – Tehnička pomoć OPULJP, faza I</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</si>
  <si>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</si>
  <si>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</si>
  <si>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MK – Tehnička pomoć OPULJP, faza I</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</si>
  <si>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</si>
  <si>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</si>
  <si>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</si>
  <si>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MF - Tehnička pomoć OPULJP, faza I</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</si>
  <si>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</si>
  <si>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</si>
  <si>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ASOO - Tehnička pomoć OPULJP, faza I</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</si>
  <si>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</si>
  <si>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</si>
  <si>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UZUVRH - Tehnička pomoć OPULJP, faza I</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</si>
  <si>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</si>
  <si>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</si>
  <si>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HZZ - Tehnička pomoć OPULJP, faza I</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</si>
  <si>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</si>
  <si>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</si>
  <si>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ARPA - Tehnička pomoć OPULJP, faza I</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</si>
  <si>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</si>
  <si>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</si>
  <si>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</si>
  <si>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NZRCD – Tehnička pomoć OPULJP, faza I</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</si>
  <si>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</si>
  <si>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</si>
  <si>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</si>
  <si>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</si>
  <si>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121. Priprema, provedba, praćenje i nadzor</t>
  </si>
  <si>
    <t>UP.05.1.2.01.0002</t>
  </si>
  <si>
    <t>Odobravanjem tehničke pomoći osigurat će se Izrada sažetka operacije i projektne/natječajne dokumentacije za Projekt "Uspostava učinkovitijeg sustava financijskog i statističkog izvještavanja" te pravovremeni početak njegove provedbe.</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</si>
  <si>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</si>
  <si>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</si>
  <si>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</si>
  <si>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</si>
  <si>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</si>
  <si>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</si>
  <si>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</si>
  <si>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</si>
  <si>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DGU – Tehnička pomoć OPULJP, KI</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</si>
  <si>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</si>
  <si>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</si>
  <si>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</si>
  <si>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</si>
  <si>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</si>
  <si>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</si>
  <si>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</si>
  <si>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</si>
  <si>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</si>
  <si>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</si>
  <si>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</si>
  <si>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</si>
  <si>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</si>
  <si>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</si>
  <si>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</si>
  <si>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</si>
  <si>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</si>
  <si>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HZMO- Tehnička pomoć OPULJP, KI</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</si>
  <si>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</si>
  <si>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</si>
  <si>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</si>
  <si>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</si>
  <si>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</si>
  <si>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</si>
  <si>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</si>
  <si>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</si>
  <si>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</si>
  <si>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</si>
  <si>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</si>
  <si>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</si>
  <si>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UP.06.1.1.01.0001</t>
  </si>
  <si>
    <t>6. Poticanje sanacije krize u kontekstu pandemije COVID-19</t>
  </si>
  <si>
    <t>13.i.1. - Očuvanje radnih mjesta u kontekstu pandemije COVID-19</t>
  </si>
  <si>
    <t>Poziv Hrvatskom zavodu za zapošljavanje za dostavu prijedloga operacije „Ublažavanje socio-ekonomskih posljedica pandemije koronavirusa očuvanjem radnih mjesta“</t>
  </si>
  <si>
    <t>Ublažavanje socio-ekonomskih posljedica pandemije koronavirusa očuvanjem radnih mjesta</t>
  </si>
  <si>
    <t>100%</t>
  </si>
  <si>
    <t>Nastavno na izrazito negativne učinke koje je pandemija koronavirusa ostavila na tržištu rada, Vlada Republike Hrvatske donijela je prijedlog zaključka o mjerama za pomoć gospodarstvu uslijed pandemije koronavirusa. Jedna od donesenih mjera odnosi se na „Potporu za očuvanje radnih mjesta u sektorima pogođenim koronavirusom“, a koja predstavlja temelj za provedbu predmetne operacije „Ublažavanje socio-ekonomskih posljedica pandemije koronavirusa očuvanjem radnih mjesta.“</t>
  </si>
  <si>
    <t>106. Prilagodba radnika, poduzeća i poduzetnika promjenama</t>
  </si>
  <si>
    <r>
      <rPr>
        <b/>
        <sz val="10"/>
        <color rgb="FFFFFF00"/>
        <rFont val="Calibri"/>
        <family val="2"/>
        <charset val="238"/>
        <scheme val="minor"/>
      </rPr>
      <t>ŠIFRA UGOVORA</t>
    </r>
    <r>
      <rPr>
        <b/>
        <sz val="10"/>
        <color theme="0"/>
        <rFont val="Calibri"/>
        <family val="2"/>
        <charset val="238"/>
        <scheme val="minor"/>
      </rPr>
      <t xml:space="preserve">
CONTRACT CODE</t>
    </r>
  </si>
  <si>
    <r>
      <rPr>
        <sz val="10"/>
        <color rgb="FFFFFF00"/>
        <rFont val="Calibri"/>
        <family val="2"/>
        <charset val="238"/>
        <scheme val="minor"/>
      </rPr>
      <t xml:space="preserve">PRIORITETNA OS
</t>
    </r>
    <r>
      <rPr>
        <sz val="10"/>
        <color theme="0"/>
        <rFont val="Calibri"/>
        <family val="2"/>
        <charset val="238"/>
        <scheme val="minor"/>
      </rPr>
      <t>PRIORITY AXIS</t>
    </r>
  </si>
  <si>
    <r>
      <rPr>
        <sz val="10"/>
        <color rgb="FFFFFF00"/>
        <rFont val="Calibri"/>
        <family val="2"/>
        <charset val="238"/>
        <scheme val="minor"/>
      </rPr>
      <t>SPECIFIČNI CILJ</t>
    </r>
    <r>
      <rPr>
        <sz val="10"/>
        <rFont val="Calibri"/>
        <family val="2"/>
        <charset val="238"/>
        <scheme val="minor"/>
      </rPr>
      <t xml:space="preserve">
</t>
    </r>
    <r>
      <rPr>
        <sz val="10"/>
        <color theme="0"/>
        <rFont val="Calibri"/>
        <family val="2"/>
        <charset val="238"/>
        <scheme val="minor"/>
      </rPr>
      <t>SPECIFIC OBJECTIVE</t>
    </r>
  </si>
  <si>
    <r>
      <rPr>
        <sz val="10"/>
        <color rgb="FFFFFF00"/>
        <rFont val="Calibri"/>
        <family val="2"/>
        <charset val="238"/>
        <scheme val="minor"/>
      </rPr>
      <t xml:space="preserve">VRSTA POSTUPKA DODJELE
</t>
    </r>
    <r>
      <rPr>
        <sz val="10"/>
        <color theme="0"/>
        <rFont val="Calibri"/>
        <family val="2"/>
        <charset val="238"/>
        <scheme val="minor"/>
      </rPr>
      <t>TYPE OF AWARD PROCEDURE</t>
    </r>
  </si>
  <si>
    <r>
      <rPr>
        <sz val="10"/>
        <color rgb="FFFFFF00"/>
        <rFont val="Calibri"/>
        <family val="2"/>
        <charset val="238"/>
        <scheme val="minor"/>
      </rPr>
      <t>NAZIV OPERACIJE</t>
    </r>
    <r>
      <rPr>
        <sz val="10"/>
        <rFont val="Calibri"/>
        <family val="2"/>
        <charset val="238"/>
        <scheme val="minor"/>
      </rPr>
      <t xml:space="preserve">
</t>
    </r>
    <r>
      <rPr>
        <sz val="10"/>
        <color theme="0"/>
        <rFont val="Calibri"/>
        <family val="2"/>
        <charset val="238"/>
        <scheme val="minor"/>
      </rPr>
      <t>NAME OF OPERATION</t>
    </r>
  </si>
  <si>
    <r>
      <rPr>
        <sz val="10"/>
        <color rgb="FFFFFF00"/>
        <rFont val="Calibri"/>
        <family val="2"/>
        <charset val="238"/>
        <scheme val="minor"/>
      </rPr>
      <t>NAZIV KORISNIKA (pravna osoba)</t>
    </r>
    <r>
      <rPr>
        <sz val="10"/>
        <rFont val="Calibri"/>
        <family val="2"/>
        <charset val="238"/>
        <scheme val="minor"/>
      </rPr>
      <t xml:space="preserve">
</t>
    </r>
    <r>
      <rPr>
        <sz val="10"/>
        <color theme="0"/>
        <rFont val="Calibri"/>
        <family val="2"/>
        <charset val="238"/>
        <scheme val="minor"/>
      </rPr>
      <t>BENEFICIARY NAME (legal entity)</t>
    </r>
  </si>
  <si>
    <r>
      <rPr>
        <sz val="10"/>
        <color rgb="FFFFFF00"/>
        <rFont val="Calibri"/>
        <family val="2"/>
        <charset val="238"/>
        <scheme val="minor"/>
      </rPr>
      <t>STATUS PROVEDBE PROJEKTNIH AKTIVNOSTI</t>
    </r>
    <r>
      <rPr>
        <sz val="10"/>
        <color theme="0"/>
        <rFont val="Calibri"/>
        <family val="2"/>
        <charset val="238"/>
        <scheme val="minor"/>
      </rPr>
      <t xml:space="preserve">
PROJECT ACTIVITIES IMPLEMENTATION STATUS</t>
    </r>
  </si>
  <si>
    <r>
      <rPr>
        <sz val="10"/>
        <color rgb="FFFFFF00"/>
        <rFont val="Calibri"/>
        <family val="2"/>
        <charset val="238"/>
        <scheme val="minor"/>
      </rPr>
      <t>LOKACIJA PROVEDBE PROJEKTA (županija)</t>
    </r>
    <r>
      <rPr>
        <sz val="10"/>
        <rFont val="Calibri"/>
        <family val="2"/>
        <charset val="238"/>
        <scheme val="minor"/>
      </rPr>
      <t xml:space="preserve">
</t>
    </r>
    <r>
      <rPr>
        <sz val="10"/>
        <color theme="0"/>
        <rFont val="Calibri"/>
        <family val="2"/>
        <charset val="238"/>
        <scheme val="minor"/>
      </rPr>
      <t>PROJECT IMPLEMENTATION LOCATION (County)</t>
    </r>
  </si>
  <si>
    <r>
      <rPr>
        <sz val="10"/>
        <color rgb="FFFFFF00"/>
        <rFont val="Calibri"/>
        <family val="2"/>
        <charset val="238"/>
        <scheme val="minor"/>
      </rPr>
      <t>LOKACIJA NOSITELJA PROJEKTA (županija)</t>
    </r>
    <r>
      <rPr>
        <sz val="10"/>
        <rFont val="Calibri"/>
        <family val="2"/>
        <charset val="238"/>
        <scheme val="minor"/>
      </rPr>
      <t xml:space="preserve">
</t>
    </r>
    <r>
      <rPr>
        <sz val="10"/>
        <color theme="0"/>
        <rFont val="Calibri"/>
        <family val="2"/>
        <charset val="238"/>
        <scheme val="minor"/>
      </rPr>
      <t>PROJECT BENEFICIARY LOCATION (County)</t>
    </r>
  </si>
  <si>
    <r>
      <rPr>
        <sz val="10"/>
        <color rgb="FFFFFF00"/>
        <rFont val="Calibri"/>
        <family val="2"/>
        <charset val="238"/>
        <scheme val="minor"/>
      </rPr>
      <t>EU STOPA SUFINANCIRANJA %</t>
    </r>
    <r>
      <rPr>
        <sz val="10"/>
        <rFont val="Calibri"/>
        <family val="2"/>
        <charset val="238"/>
        <scheme val="minor"/>
      </rPr>
      <t xml:space="preserve">
</t>
    </r>
    <r>
      <rPr>
        <sz val="10"/>
        <color theme="0"/>
        <rFont val="Calibri"/>
        <family val="2"/>
        <charset val="238"/>
        <scheme val="minor"/>
      </rPr>
      <t>EU CO-FINANCING RATE %</t>
    </r>
  </si>
  <si>
    <r>
      <t xml:space="preserve">UKUPNI PRIHVATLJIVI IZDACI
</t>
    </r>
    <r>
      <rPr>
        <sz val="10"/>
        <color theme="0"/>
        <rFont val="Calibri"/>
        <family val="2"/>
        <charset val="238"/>
        <scheme val="minor"/>
      </rPr>
      <t>TOTAL ELIGIBLE EXPENDITURE
= Bespovratna sredstva ukupno + doprinos korisnika
= Ukupni prihvatljivi troškovi
= Ukupna ugovorena vrijednost projekta HRK</t>
    </r>
  </si>
  <si>
    <r>
      <rPr>
        <sz val="10"/>
        <color rgb="FFFFFF00"/>
        <rFont val="Calibri"/>
        <family val="2"/>
        <charset val="238"/>
        <scheme val="minor"/>
      </rPr>
      <t>POSREDNIČKO TIJELO RAZINE 1</t>
    </r>
    <r>
      <rPr>
        <sz val="10"/>
        <rFont val="Calibri"/>
        <family val="2"/>
        <charset val="238"/>
        <scheme val="minor"/>
      </rPr>
      <t xml:space="preserve">
</t>
    </r>
    <r>
      <rPr>
        <sz val="10"/>
        <color theme="0"/>
        <rFont val="Calibri"/>
        <family val="2"/>
        <charset val="238"/>
        <scheme val="minor"/>
      </rPr>
      <t>INTERMEDIATE BODY LEVEL 1</t>
    </r>
  </si>
  <si>
    <r>
      <rPr>
        <sz val="10"/>
        <color rgb="FFFFFF00"/>
        <rFont val="Calibri"/>
        <family val="2"/>
        <charset val="238"/>
        <scheme val="minor"/>
      </rPr>
      <t>POSREDNIČKO TIJELO RAZINE 2</t>
    </r>
    <r>
      <rPr>
        <sz val="10"/>
        <rFont val="Calibri"/>
        <family val="2"/>
        <charset val="238"/>
        <scheme val="minor"/>
      </rPr>
      <t xml:space="preserve">
</t>
    </r>
    <r>
      <rPr>
        <sz val="10"/>
        <color theme="0"/>
        <rFont val="Calibri"/>
        <family val="2"/>
        <charset val="238"/>
        <scheme val="minor"/>
      </rPr>
      <t>INTERMEDIATE BODY LEVEL 2</t>
    </r>
  </si>
  <si>
    <r>
      <rPr>
        <b/>
        <sz val="10"/>
        <color rgb="FFFFFF00"/>
        <rFont val="Calibri"/>
        <family val="2"/>
        <charset val="238"/>
        <scheme val="minor"/>
      </rPr>
      <t>SAŽETAK OPERACIJE</t>
    </r>
    <r>
      <rPr>
        <b/>
        <sz val="10"/>
        <color theme="1"/>
        <rFont val="Calibri"/>
        <family val="2"/>
        <charset val="238"/>
        <scheme val="minor"/>
      </rPr>
      <t xml:space="preserve">
</t>
    </r>
    <r>
      <rPr>
        <b/>
        <sz val="10"/>
        <color theme="0"/>
        <rFont val="Calibri"/>
        <family val="2"/>
        <charset val="238"/>
        <scheme val="minor"/>
      </rPr>
      <t>OPERATION SUMMARY</t>
    </r>
  </si>
  <si>
    <r>
      <rPr>
        <sz val="10"/>
        <color rgb="FFFFFF00"/>
        <rFont val="Calibri"/>
        <family val="2"/>
        <charset val="238"/>
        <scheme val="minor"/>
      </rPr>
      <t>KATEGORIJA INTERVENCIJE</t>
    </r>
    <r>
      <rPr>
        <sz val="10"/>
        <color theme="1"/>
        <rFont val="Calibri"/>
        <family val="2"/>
        <charset val="238"/>
        <scheme val="minor"/>
      </rPr>
      <t xml:space="preserve">
</t>
    </r>
    <r>
      <rPr>
        <sz val="10"/>
        <color theme="0"/>
        <rFont val="Calibri"/>
        <family val="2"/>
        <charset val="238"/>
        <scheme val="minor"/>
      </rPr>
      <t>NAME OF CATEGORY OF INTERVENTION</t>
    </r>
  </si>
  <si>
    <r>
      <t>Cilj projekta "Povećanje dostupnosti izvaninstitucijskih socijalnih usluga za ovisnike</t>
    </r>
    <r>
      <rPr>
        <b/>
        <sz val="10"/>
        <rFont val="Calibri"/>
        <family val="2"/>
        <charset val="238"/>
        <scheme val="minor"/>
      </rPr>
      <t xml:space="preserve">" </t>
    </r>
    <r>
      <rPr>
        <sz val="10"/>
        <rFont val="Calibri"/>
        <family val="2"/>
        <charset val="238"/>
        <scheme val="minor"/>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</si>
  <si>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NAZIV POSTUPKA DODJELE 
CALL FOR PROPOSALS</t>
  </si>
  <si>
    <t>Datum posljednjeg ažuriranja Popisa operacija: 31. prosinac 2023.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</si>
</sst>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yy\.;@"/>
    <numFmt numFmtId="165" formatCode="_-* #,##0.00\ [$kn-41A]_-;\-* #,##0.00\ [$kn-41A]_-;_-* &quot;-&quot;??\ [$kn-41A]_-;_-@_-"/>
    <numFmt numFmtId="166" formatCode="_-* #,##0.00\ [$EUR]_-;\-* #,##0.00\ [$EUR]_-;_-* &quot;-&quot;??\ [$EUR]_-;_-@_-"/>
    <numFmt numFmtId="167" formatCode="#,##0.00\ &quot;kn&quot;"/>
    <numFmt numFmtId="168" formatCode="0.00000"/>
    <numFmt numFmtId="169" formatCode="#,##0.00\ [$EUR];\-#,##0.00\ [$EUR]"/>
    <numFmt numFmtId="170" formatCode="#,##0.0000"/>
  </numFmts>
  <fonts count="19" x14ac:knownFonts="1">
    <font>
      <sz val="11"/>
      <color theme="1"/>
      <name val="Calibri"/>
      <family val="2"/>
      <charset val="238"/>
      <scheme val="minor"/>
    </font>
    <font>
      <sz val="11"/>
      <color theme="1"/>
      <name val="Calibri"/>
      <family val="2"/>
      <charset val="238"/>
      <scheme val="minor"/>
    </font>
    <font>
      <b/>
      <sz val="10"/>
      <color theme="0"/>
      <name val="Calibri"/>
      <family val="2"/>
      <charset val="238"/>
      <scheme val="minor"/>
    </font>
    <font>
      <b/>
      <sz val="10"/>
      <color rgb="FFFFFF00"/>
      <name val="Calibri"/>
      <family val="2"/>
      <charset val="238"/>
      <scheme val="minor"/>
    </font>
    <font>
      <sz val="10"/>
      <name val="Calibri"/>
      <family val="2"/>
      <charset val="238"/>
      <scheme val="minor"/>
    </font>
    <font>
      <sz val="10"/>
      <color rgb="FFFFFF00"/>
      <name val="Calibri"/>
      <family val="2"/>
      <charset val="238"/>
      <scheme val="minor"/>
    </font>
    <font>
      <sz val="10"/>
      <color theme="0"/>
      <name val="Calibri"/>
      <family val="2"/>
      <charset val="238"/>
      <scheme val="minor"/>
    </font>
    <font>
      <b/>
      <sz val="10"/>
      <color theme="1"/>
      <name val="Calibri"/>
      <family val="2"/>
      <charset val="238"/>
      <scheme val="minor"/>
    </font>
    <font>
      <sz val="10"/>
      <color theme="1"/>
      <name val="Calibri"/>
      <family val="2"/>
      <charset val="238"/>
      <scheme val="minor"/>
    </font>
    <font>
      <b/>
      <sz val="11"/>
      <color rgb="FFFA7D00"/>
      <name val="Calibri"/>
      <family val="2"/>
      <charset val="186"/>
      <scheme val="minor"/>
    </font>
    <font>
      <sz val="10"/>
      <name val="Calibri"/>
      <family val="2"/>
      <charset val="186"/>
      <scheme val="minor"/>
    </font>
    <font>
      <sz val="10"/>
      <name val="Calibri"/>
      <family val="2"/>
      <scheme val="minor"/>
    </font>
    <font>
      <sz val="10"/>
      <color rgb="FF000000"/>
      <name val="Calibri"/>
      <family val="2"/>
      <charset val="238"/>
      <scheme val="minor"/>
    </font>
    <font>
      <sz val="10"/>
      <color theme="1"/>
      <name val="Calibri"/>
      <family val="2"/>
      <scheme val="minor"/>
    </font>
    <font>
      <b/>
      <sz val="10"/>
      <name val="Calibri"/>
      <family val="2"/>
      <charset val="186"/>
      <scheme val="minor"/>
    </font>
    <font>
      <sz val="11"/>
      <color rgb="FF000000"/>
      <name val="Calibri"/>
      <family val="2"/>
      <charset val="238"/>
    </font>
    <font>
      <b/>
      <sz val="10"/>
      <name val="Calibri"/>
      <family val="2"/>
      <charset val="238"/>
      <scheme val="minor"/>
    </font>
    <font>
      <sz val="10"/>
      <color rgb="FFFF0000"/>
      <name val="Calibri"/>
      <family val="2"/>
      <charset val="238"/>
      <scheme val="minor"/>
    </font>
    <font>
      <sz val="10"/>
      <color theme="8" tint="-0.499984740745262"/>
      <name val="Calibri"/>
      <family val="2"/>
      <charset val="238"/>
      <scheme val="minor"/>
    </font>
  </fonts>
  <fills count="6">
    <fill>
      <patternFill patternType="none"/>
    </fill>
    <fill>
      <patternFill patternType="gray125"/>
    </fill>
    <fill>
      <patternFill patternType="solid">
        <fgColor rgb="FFF2F2F2"/>
      </patternFill>
    </fill>
    <fill>
      <patternFill patternType="solid">
        <fgColor rgb="FF0070C0"/>
        <bgColor indexed="64"/>
      </patternFill>
    </fill>
    <fill>
      <patternFill patternType="solid">
        <fgColor theme="0"/>
        <bgColor indexed="64"/>
      </patternFill>
    </fill>
    <fill>
      <patternFill patternType="solid">
        <fgColor theme="4" tint="0.79998168889431442"/>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auto="1"/>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style="thin">
        <color indexed="64"/>
      </left>
      <right/>
      <top style="thin">
        <color auto="1"/>
      </top>
      <bottom style="thin">
        <color indexed="64"/>
      </bottom>
      <diagonal/>
    </border>
    <border>
      <left style="thin">
        <color indexed="64"/>
      </left>
      <right/>
      <top style="thin">
        <color auto="1"/>
      </top>
      <bottom/>
      <diagonal/>
    </border>
    <border>
      <left/>
      <right/>
      <top style="thin">
        <color indexed="64"/>
      </top>
      <bottom style="thin">
        <color auto="1"/>
      </bottom>
      <diagonal/>
    </border>
  </borders>
  <cellStyleXfs count="4">
    <xf numFmtId="0" fontId="0" fillId="0" borderId="0"/>
    <xf numFmtId="9" fontId="1" fillId="0" borderId="0" applyFont="0" applyFill="0" applyBorder="0" applyAlignment="0" applyProtection="0"/>
    <xf numFmtId="0" fontId="9" fillId="2" borderId="1" applyNumberFormat="0" applyAlignment="0" applyProtection="0"/>
    <xf numFmtId="0" fontId="1" fillId="0" borderId="0"/>
  </cellStyleXfs>
  <cellXfs count="138">
    <xf numFmtId="0" fontId="0" fillId="0" borderId="0" xfId="0"/>
    <xf numFmtId="0" fontId="2"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4" fillId="3" borderId="3" xfId="0" applyFont="1" applyFill="1" applyBorder="1" applyAlignment="1">
      <alignment horizontal="center" vertical="center" wrapText="1"/>
    </xf>
    <xf numFmtId="164" fontId="6" fillId="3" borderId="3"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 fontId="4" fillId="0" borderId="0" xfId="0" applyNumberFormat="1" applyFont="1" applyAlignment="1">
      <alignment horizontal="center" vertical="center" wrapText="1"/>
    </xf>
    <xf numFmtId="0" fontId="4" fillId="0" borderId="0" xfId="0" applyFont="1" applyAlignment="1">
      <alignment horizontal="center" wrapText="1"/>
    </xf>
    <xf numFmtId="0" fontId="4" fillId="0" borderId="2" xfId="0" applyFont="1" applyBorder="1" applyAlignment="1">
      <alignment horizontal="center" vertical="center"/>
    </xf>
    <xf numFmtId="49" fontId="4" fillId="0" borderId="2"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xf>
    <xf numFmtId="14" fontId="4" fillId="0" borderId="2" xfId="0" applyNumberFormat="1" applyFont="1" applyBorder="1" applyAlignment="1">
      <alignment vertical="center" wrapText="1"/>
    </xf>
    <xf numFmtId="49" fontId="4" fillId="0" borderId="2" xfId="0" applyNumberFormat="1" applyFont="1" applyBorder="1" applyAlignment="1">
      <alignment horizontal="center" vertical="center" wrapText="1"/>
    </xf>
    <xf numFmtId="164" fontId="4" fillId="0" borderId="2" xfId="0" applyNumberFormat="1" applyFont="1" applyBorder="1" applyAlignment="1">
      <alignment horizontal="center" vertical="center"/>
    </xf>
    <xf numFmtId="14" fontId="4" fillId="0" borderId="2" xfId="0" applyNumberFormat="1" applyFont="1" applyBorder="1" applyAlignment="1">
      <alignment horizontal="center" vertical="center"/>
    </xf>
    <xf numFmtId="9" fontId="4" fillId="0" borderId="2" xfId="1" applyFont="1" applyFill="1" applyBorder="1" applyAlignment="1">
      <alignment horizontal="center" vertical="center"/>
    </xf>
    <xf numFmtId="165" fontId="4" fillId="0" borderId="2" xfId="1" applyNumberFormat="1" applyFont="1" applyFill="1" applyBorder="1" applyAlignment="1">
      <alignment horizontal="center" vertical="center"/>
    </xf>
    <xf numFmtId="166" fontId="4" fillId="0" borderId="2" xfId="1" applyNumberFormat="1" applyFont="1" applyFill="1" applyBorder="1" applyAlignment="1">
      <alignment horizontal="center" vertical="center"/>
    </xf>
    <xf numFmtId="165" fontId="4" fillId="0" borderId="2" xfId="1" applyNumberFormat="1" applyFont="1" applyFill="1" applyBorder="1" applyAlignment="1">
      <alignment vertical="center"/>
    </xf>
    <xf numFmtId="166" fontId="4" fillId="0" borderId="2" xfId="1" applyNumberFormat="1" applyFont="1" applyFill="1" applyBorder="1" applyAlignment="1">
      <alignment vertical="center"/>
    </xf>
    <xf numFmtId="0" fontId="4" fillId="0" borderId="0" xfId="0" applyFont="1"/>
    <xf numFmtId="0" fontId="8" fillId="0" borderId="2" xfId="2" applyNumberFormat="1" applyFont="1" applyFill="1" applyBorder="1" applyAlignment="1">
      <alignment horizontal="center" vertical="center"/>
    </xf>
    <xf numFmtId="49" fontId="4" fillId="0" borderId="2" xfId="2" applyNumberFormat="1" applyFont="1" applyFill="1" applyBorder="1" applyAlignment="1">
      <alignment horizontal="left" vertical="center" wrapText="1"/>
    </xf>
    <xf numFmtId="0" fontId="4" fillId="0" borderId="2" xfId="2" applyNumberFormat="1" applyFont="1" applyFill="1" applyBorder="1" applyAlignment="1">
      <alignment horizontal="left" vertical="center" wrapText="1"/>
    </xf>
    <xf numFmtId="0" fontId="4" fillId="0" borderId="2" xfId="2" applyNumberFormat="1" applyFont="1" applyFill="1" applyBorder="1" applyAlignment="1">
      <alignment horizontal="center" vertical="center" wrapText="1"/>
    </xf>
    <xf numFmtId="49" fontId="4" fillId="0" borderId="2" xfId="2" applyNumberFormat="1" applyFont="1" applyFill="1" applyBorder="1" applyAlignment="1">
      <alignment horizontal="center" vertical="center" wrapText="1"/>
    </xf>
    <xf numFmtId="164" fontId="4" fillId="0" borderId="2" xfId="2" applyNumberFormat="1" applyFont="1" applyFill="1" applyBorder="1" applyAlignment="1">
      <alignment horizontal="center" vertical="center"/>
    </xf>
    <xf numFmtId="10" fontId="4" fillId="0" borderId="2" xfId="1" applyNumberFormat="1" applyFont="1" applyFill="1" applyBorder="1" applyAlignment="1">
      <alignment horizontal="center" vertical="center"/>
    </xf>
    <xf numFmtId="0" fontId="4" fillId="0" borderId="2" xfId="2" applyNumberFormat="1" applyFont="1" applyFill="1" applyBorder="1" applyAlignment="1">
      <alignment horizontal="center" vertical="center"/>
    </xf>
    <xf numFmtId="14" fontId="4" fillId="0" borderId="2" xfId="2" applyNumberFormat="1" applyFont="1" applyFill="1" applyBorder="1" applyAlignment="1">
      <alignment vertical="center" wrapText="1"/>
    </xf>
    <xf numFmtId="0" fontId="10" fillId="0" borderId="2" xfId="2" applyNumberFormat="1" applyFont="1" applyFill="1" applyBorder="1" applyAlignment="1">
      <alignment horizontal="left" vertical="center" wrapText="1"/>
    </xf>
    <xf numFmtId="14" fontId="8" fillId="0" borderId="2" xfId="2" applyNumberFormat="1" applyFont="1" applyFill="1" applyBorder="1" applyAlignment="1">
      <alignment vertical="center" wrapText="1"/>
    </xf>
    <xf numFmtId="164" fontId="4" fillId="0" borderId="2" xfId="0" applyNumberFormat="1" applyFont="1" applyBorder="1" applyAlignment="1">
      <alignment horizontal="center" vertical="center" wrapText="1"/>
    </xf>
    <xf numFmtId="0" fontId="11" fillId="0" borderId="2" xfId="2" applyNumberFormat="1" applyFont="1" applyFill="1" applyBorder="1" applyAlignment="1">
      <alignment horizontal="center" vertical="center"/>
    </xf>
    <xf numFmtId="49" fontId="11" fillId="0" borderId="2" xfId="2" applyNumberFormat="1" applyFont="1" applyFill="1" applyBorder="1" applyAlignment="1">
      <alignment horizontal="center" vertical="center" wrapText="1"/>
    </xf>
    <xf numFmtId="9" fontId="11" fillId="0" borderId="2" xfId="1" applyFont="1" applyFill="1" applyBorder="1" applyAlignment="1">
      <alignment horizontal="center" vertical="center"/>
    </xf>
    <xf numFmtId="2" fontId="4" fillId="0" borderId="2" xfId="2" applyNumberFormat="1" applyFont="1" applyFill="1" applyBorder="1" applyAlignment="1">
      <alignment horizontal="center" vertical="center"/>
    </xf>
    <xf numFmtId="0" fontId="11" fillId="0" borderId="2" xfId="2" applyNumberFormat="1" applyFont="1" applyFill="1" applyBorder="1" applyAlignment="1">
      <alignment horizontal="left" vertical="center" wrapText="1"/>
    </xf>
    <xf numFmtId="14" fontId="4" fillId="0" borderId="2" xfId="0" quotePrefix="1" applyNumberFormat="1" applyFont="1" applyBorder="1" applyAlignment="1">
      <alignment vertical="center" wrapText="1"/>
    </xf>
    <xf numFmtId="0" fontId="12" fillId="0" borderId="2" xfId="3" applyFont="1" applyBorder="1" applyAlignment="1">
      <alignment wrapText="1"/>
    </xf>
    <xf numFmtId="49" fontId="4" fillId="0" borderId="2" xfId="0" applyNumberFormat="1" applyFont="1" applyBorder="1" applyAlignment="1">
      <alignment vertical="center" wrapText="1"/>
    </xf>
    <xf numFmtId="14" fontId="11" fillId="0" borderId="2" xfId="2" applyNumberFormat="1" applyFont="1" applyFill="1" applyBorder="1" applyAlignment="1">
      <alignment vertical="center" wrapText="1"/>
    </xf>
    <xf numFmtId="0" fontId="11" fillId="4" borderId="2" xfId="2" applyNumberFormat="1" applyFont="1" applyFill="1" applyBorder="1" applyAlignment="1">
      <alignment horizontal="center" vertical="center"/>
    </xf>
    <xf numFmtId="49" fontId="4" fillId="0" borderId="2" xfId="1" applyNumberFormat="1" applyFont="1" applyFill="1" applyBorder="1" applyAlignment="1">
      <alignment horizontal="center" vertical="center"/>
    </xf>
    <xf numFmtId="164" fontId="8" fillId="0" borderId="2" xfId="0" applyNumberFormat="1" applyFont="1" applyBorder="1" applyAlignment="1">
      <alignment horizontal="center" vertical="center"/>
    </xf>
    <xf numFmtId="0" fontId="8" fillId="0" borderId="2" xfId="2" applyNumberFormat="1" applyFont="1" applyFill="1" applyBorder="1" applyAlignment="1">
      <alignment horizontal="center" vertical="center" wrapText="1"/>
    </xf>
    <xf numFmtId="164" fontId="4" fillId="0" borderId="2" xfId="2" applyNumberFormat="1" applyFont="1" applyFill="1" applyBorder="1" applyAlignment="1" applyProtection="1">
      <alignment horizontal="center" vertical="center"/>
      <protection locked="0"/>
    </xf>
    <xf numFmtId="49" fontId="4" fillId="0" borderId="2" xfId="2" applyNumberFormat="1" applyFont="1" applyFill="1" applyBorder="1" applyAlignment="1" applyProtection="1">
      <alignment horizontal="center" vertical="center" wrapText="1"/>
      <protection locked="0"/>
    </xf>
    <xf numFmtId="165" fontId="4" fillId="0" borderId="2" xfId="1" applyNumberFormat="1" applyFont="1" applyFill="1" applyBorder="1" applyAlignment="1" applyProtection="1">
      <alignment horizontal="center" vertical="center"/>
      <protection locked="0"/>
    </xf>
    <xf numFmtId="166" fontId="4" fillId="0" borderId="2" xfId="1" applyNumberFormat="1" applyFont="1" applyFill="1" applyBorder="1" applyAlignment="1" applyProtection="1">
      <alignment horizontal="center" vertical="center"/>
      <protection locked="0"/>
    </xf>
    <xf numFmtId="14" fontId="4" fillId="0" borderId="2" xfId="0" applyNumberFormat="1" applyFont="1" applyBorder="1" applyAlignment="1" applyProtection="1">
      <alignment vertical="center" wrapText="1"/>
      <protection locked="0"/>
    </xf>
    <xf numFmtId="49" fontId="4" fillId="0" borderId="2" xfId="0" applyNumberFormat="1" applyFont="1" applyBorder="1" applyAlignment="1" applyProtection="1">
      <alignment horizontal="center" vertical="center" wrapText="1"/>
      <protection locked="0"/>
    </xf>
    <xf numFmtId="165" fontId="4" fillId="0" borderId="2" xfId="0" applyNumberFormat="1" applyFont="1" applyBorder="1" applyAlignment="1">
      <alignment horizontal="center" vertical="center"/>
    </xf>
    <xf numFmtId="166" fontId="4" fillId="0" borderId="2" xfId="0" applyNumberFormat="1" applyFont="1" applyBorder="1" applyAlignment="1">
      <alignment horizontal="center" vertical="center"/>
    </xf>
    <xf numFmtId="165" fontId="4" fillId="0" borderId="2" xfId="0" applyNumberFormat="1" applyFont="1" applyBorder="1" applyAlignment="1">
      <alignment vertical="center"/>
    </xf>
    <xf numFmtId="166" fontId="4" fillId="0" borderId="2" xfId="0" applyNumberFormat="1" applyFont="1" applyBorder="1" applyAlignment="1">
      <alignment vertical="center"/>
    </xf>
    <xf numFmtId="49" fontId="11" fillId="0" borderId="2" xfId="1" applyNumberFormat="1" applyFont="1" applyFill="1" applyBorder="1" applyAlignment="1">
      <alignment horizontal="center" vertical="center"/>
    </xf>
    <xf numFmtId="0" fontId="13" fillId="0" borderId="2" xfId="2" applyNumberFormat="1" applyFont="1" applyFill="1" applyBorder="1" applyAlignment="1">
      <alignment horizontal="center" vertical="center"/>
    </xf>
    <xf numFmtId="164" fontId="11" fillId="0" borderId="2" xfId="2" applyNumberFormat="1" applyFont="1" applyFill="1" applyBorder="1" applyAlignment="1">
      <alignment horizontal="center" vertical="center"/>
    </xf>
    <xf numFmtId="165" fontId="11" fillId="0" borderId="2" xfId="1" applyNumberFormat="1" applyFont="1" applyFill="1" applyBorder="1" applyAlignment="1">
      <alignment horizontal="center" vertical="center"/>
    </xf>
    <xf numFmtId="166" fontId="11" fillId="0" borderId="2" xfId="1" applyNumberFormat="1" applyFont="1" applyFill="1" applyBorder="1" applyAlignment="1">
      <alignment horizontal="center" vertical="center"/>
    </xf>
    <xf numFmtId="165" fontId="11" fillId="0" borderId="2" xfId="1" applyNumberFormat="1" applyFont="1" applyFill="1" applyBorder="1" applyAlignment="1">
      <alignment vertical="center"/>
    </xf>
    <xf numFmtId="166" fontId="11" fillId="0" borderId="2" xfId="1" applyNumberFormat="1" applyFont="1" applyFill="1" applyBorder="1" applyAlignment="1">
      <alignment vertical="center"/>
    </xf>
    <xf numFmtId="0" fontId="11" fillId="0" borderId="2" xfId="2" applyNumberFormat="1" applyFont="1" applyFill="1" applyBorder="1" applyAlignment="1">
      <alignment horizontal="center" vertical="center" wrapText="1"/>
    </xf>
    <xf numFmtId="2" fontId="11" fillId="0" borderId="2" xfId="2" applyNumberFormat="1" applyFont="1" applyFill="1" applyBorder="1" applyAlignment="1">
      <alignment horizontal="center" vertical="center"/>
    </xf>
    <xf numFmtId="0" fontId="4" fillId="0" borderId="2" xfId="0" applyFont="1" applyBorder="1" applyAlignment="1" applyProtection="1">
      <alignment horizontal="center" vertical="center" wrapText="1"/>
      <protection locked="0"/>
    </xf>
    <xf numFmtId="49" fontId="4" fillId="0" borderId="4" xfId="2" applyNumberFormat="1" applyFont="1" applyFill="1" applyBorder="1" applyAlignment="1">
      <alignment horizontal="left" vertical="center" wrapText="1"/>
    </xf>
    <xf numFmtId="164" fontId="4" fillId="0" borderId="2" xfId="0" applyNumberFormat="1" applyFont="1" applyBorder="1" applyAlignment="1" applyProtection="1">
      <alignment horizontal="center" vertical="center"/>
      <protection locked="0"/>
    </xf>
    <xf numFmtId="0" fontId="11" fillId="0" borderId="2" xfId="0" applyFont="1" applyBorder="1" applyAlignment="1">
      <alignment horizontal="center" vertical="center"/>
    </xf>
    <xf numFmtId="0" fontId="4" fillId="0" borderId="2" xfId="2" applyNumberFormat="1" applyFont="1" applyFill="1" applyBorder="1" applyAlignment="1">
      <alignment vertical="center" wrapText="1"/>
    </xf>
    <xf numFmtId="0" fontId="14" fillId="0" borderId="2" xfId="2" applyNumberFormat="1" applyFont="1" applyFill="1" applyBorder="1" applyAlignment="1">
      <alignment horizontal="center" vertical="center" wrapText="1"/>
    </xf>
    <xf numFmtId="0" fontId="4" fillId="0" borderId="5" xfId="0" applyFont="1" applyBorder="1" applyAlignment="1">
      <alignment horizontal="center" vertical="center"/>
    </xf>
    <xf numFmtId="49" fontId="4" fillId="0" borderId="5" xfId="0" applyNumberFormat="1"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14" fontId="4" fillId="0" borderId="5" xfId="0" applyNumberFormat="1" applyFont="1" applyBorder="1" applyAlignment="1">
      <alignment vertical="center" wrapText="1"/>
    </xf>
    <xf numFmtId="49" fontId="4"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xf>
    <xf numFmtId="9" fontId="4" fillId="0" borderId="5" xfId="1" applyFont="1" applyFill="1" applyBorder="1" applyAlignment="1">
      <alignment horizontal="center" vertical="center"/>
    </xf>
    <xf numFmtId="165" fontId="4" fillId="0" borderId="5" xfId="1" applyNumberFormat="1" applyFont="1" applyFill="1" applyBorder="1" applyAlignment="1">
      <alignment horizontal="center" vertical="center"/>
    </xf>
    <xf numFmtId="166" fontId="4" fillId="0" borderId="5" xfId="1" applyNumberFormat="1" applyFont="1" applyFill="1" applyBorder="1" applyAlignment="1">
      <alignment horizontal="center" vertical="center"/>
    </xf>
    <xf numFmtId="165" fontId="4" fillId="0" borderId="5" xfId="1" applyNumberFormat="1" applyFont="1" applyFill="1" applyBorder="1" applyAlignment="1">
      <alignment vertical="center"/>
    </xf>
    <xf numFmtId="166" fontId="4" fillId="0" borderId="5" xfId="1" applyNumberFormat="1" applyFont="1" applyFill="1" applyBorder="1" applyAlignment="1">
      <alignment vertical="center"/>
    </xf>
    <xf numFmtId="49" fontId="4" fillId="0" borderId="4" xfId="0" applyNumberFormat="1" applyFont="1" applyBorder="1" applyAlignment="1">
      <alignment horizontal="left" vertical="center" wrapText="1"/>
    </xf>
    <xf numFmtId="0" fontId="4" fillId="0" borderId="0" xfId="0" applyFont="1" applyAlignment="1">
      <alignment horizontal="left" vertical="center" wrapText="1"/>
    </xf>
    <xf numFmtId="0" fontId="15" fillId="0" borderId="2" xfId="0" applyFont="1" applyBorder="1" applyAlignment="1">
      <alignment vertical="center"/>
    </xf>
    <xf numFmtId="0" fontId="4" fillId="0" borderId="2" xfId="2" applyNumberFormat="1" applyFont="1" applyFill="1" applyBorder="1" applyAlignment="1">
      <alignment horizontal="left" wrapText="1"/>
    </xf>
    <xf numFmtId="49" fontId="4" fillId="0" borderId="2" xfId="2" applyNumberFormat="1" applyFont="1" applyFill="1" applyBorder="1" applyAlignment="1">
      <alignment horizontal="left" vertical="top" wrapText="1"/>
    </xf>
    <xf numFmtId="0" fontId="4" fillId="0" borderId="6" xfId="2" applyNumberFormat="1" applyFont="1" applyFill="1" applyBorder="1" applyAlignment="1">
      <alignment horizontal="left" vertical="center" wrapText="1"/>
    </xf>
    <xf numFmtId="0" fontId="11" fillId="0" borderId="6" xfId="2" applyNumberFormat="1" applyFont="1" applyFill="1" applyBorder="1" applyAlignment="1">
      <alignment horizontal="left" vertical="center" wrapText="1"/>
    </xf>
    <xf numFmtId="14" fontId="4" fillId="0" borderId="2" xfId="2" applyNumberFormat="1" applyFont="1" applyFill="1" applyBorder="1" applyAlignment="1" applyProtection="1">
      <alignment vertical="center" wrapText="1"/>
      <protection locked="0"/>
    </xf>
    <xf numFmtId="165" fontId="11" fillId="0" borderId="2" xfId="0" applyNumberFormat="1" applyFont="1" applyBorder="1" applyAlignment="1">
      <alignment horizontal="center" vertical="center"/>
    </xf>
    <xf numFmtId="166" fontId="11" fillId="0" borderId="2" xfId="0" applyNumberFormat="1" applyFont="1" applyBorder="1" applyAlignment="1">
      <alignment horizontal="center" vertical="center"/>
    </xf>
    <xf numFmtId="165" fontId="11" fillId="0" borderId="2" xfId="0" applyNumberFormat="1" applyFont="1" applyBorder="1" applyAlignment="1">
      <alignment vertical="center"/>
    </xf>
    <xf numFmtId="166" fontId="11" fillId="0" borderId="2" xfId="0" applyNumberFormat="1" applyFont="1" applyBorder="1" applyAlignment="1">
      <alignment vertical="center"/>
    </xf>
    <xf numFmtId="0" fontId="4" fillId="0" borderId="6" xfId="0" applyFont="1" applyBorder="1" applyAlignment="1">
      <alignment horizontal="left" vertical="center" wrapText="1"/>
    </xf>
    <xf numFmtId="0" fontId="12" fillId="0" borderId="6" xfId="3" applyFont="1" applyBorder="1" applyAlignment="1">
      <alignment wrapText="1"/>
    </xf>
    <xf numFmtId="165" fontId="4" fillId="0" borderId="2" xfId="1" applyNumberFormat="1" applyFont="1" applyFill="1" applyBorder="1" applyAlignment="1" applyProtection="1">
      <alignment horizontal="center" vertical="center" wrapText="1"/>
      <protection locked="0"/>
    </xf>
    <xf numFmtId="166" fontId="4" fillId="0" borderId="2" xfId="1" applyNumberFormat="1" applyFont="1" applyFill="1" applyBorder="1" applyAlignment="1" applyProtection="1">
      <alignment horizontal="center" vertical="center" wrapText="1"/>
      <protection locked="0"/>
    </xf>
    <xf numFmtId="0" fontId="4" fillId="0" borderId="2" xfId="0" applyFont="1" applyBorder="1" applyAlignment="1">
      <alignment vertical="center" wrapText="1"/>
    </xf>
    <xf numFmtId="0" fontId="4" fillId="0" borderId="6" xfId="3" applyFont="1" applyBorder="1" applyAlignment="1">
      <alignment horizontal="left" vertical="center" wrapText="1"/>
    </xf>
    <xf numFmtId="0" fontId="4" fillId="0" borderId="0" xfId="2" applyNumberFormat="1" applyFont="1" applyFill="1" applyBorder="1" applyAlignment="1">
      <alignment horizontal="center" vertical="center"/>
    </xf>
    <xf numFmtId="0" fontId="4" fillId="0" borderId="5" xfId="2" applyNumberFormat="1" applyFont="1" applyFill="1" applyBorder="1" applyAlignment="1">
      <alignment horizontal="center" vertical="center"/>
    </xf>
    <xf numFmtId="14" fontId="4" fillId="0" borderId="5" xfId="2" applyNumberFormat="1" applyFont="1" applyFill="1" applyBorder="1" applyAlignment="1">
      <alignment vertical="center" wrapText="1"/>
    </xf>
    <xf numFmtId="49" fontId="11" fillId="0" borderId="5" xfId="2" applyNumberFormat="1" applyFont="1" applyFill="1" applyBorder="1" applyAlignment="1">
      <alignment horizontal="center" vertical="center" wrapText="1"/>
    </xf>
    <xf numFmtId="0" fontId="11" fillId="0" borderId="7" xfId="2" applyNumberFormat="1" applyFont="1" applyFill="1" applyBorder="1" applyAlignment="1">
      <alignment horizontal="left" vertical="center" wrapText="1"/>
    </xf>
    <xf numFmtId="164" fontId="4" fillId="0" borderId="0" xfId="0" applyNumberFormat="1" applyFont="1" applyAlignment="1">
      <alignment horizontal="center" vertical="center"/>
    </xf>
    <xf numFmtId="164" fontId="4" fillId="0" borderId="8" xfId="0" applyNumberFormat="1" applyFont="1" applyBorder="1" applyAlignment="1">
      <alignment horizontal="center" vertical="center"/>
    </xf>
    <xf numFmtId="49" fontId="4" fillId="0" borderId="0" xfId="0" applyNumberFormat="1" applyFont="1" applyAlignment="1">
      <alignment horizontal="center" vertical="center" wrapText="1"/>
    </xf>
    <xf numFmtId="49" fontId="11" fillId="0" borderId="2" xfId="2" applyNumberFormat="1" applyFont="1" applyFill="1" applyBorder="1" applyAlignment="1">
      <alignment horizontal="left" vertical="center" wrapText="1"/>
    </xf>
    <xf numFmtId="14" fontId="4" fillId="0" borderId="2" xfId="2" applyNumberFormat="1" applyFont="1" applyFill="1" applyBorder="1" applyAlignment="1">
      <alignment horizontal="left" vertical="center" wrapText="1"/>
    </xf>
    <xf numFmtId="164" fontId="8" fillId="0" borderId="2" xfId="2" applyNumberFormat="1" applyFont="1" applyFill="1" applyBorder="1" applyAlignment="1">
      <alignment horizontal="center" vertical="center"/>
    </xf>
    <xf numFmtId="0" fontId="11" fillId="0" borderId="2" xfId="2" applyNumberFormat="1" applyFont="1" applyFill="1" applyBorder="1" applyAlignment="1">
      <alignment horizontal="left" vertical="top" wrapText="1"/>
    </xf>
    <xf numFmtId="14" fontId="4" fillId="0" borderId="0" xfId="0" applyNumberFormat="1" applyFont="1" applyAlignment="1">
      <alignment vertical="center" wrapText="1"/>
    </xf>
    <xf numFmtId="14" fontId="4" fillId="0" borderId="2" xfId="0" applyNumberFormat="1" applyFont="1" applyBorder="1" applyAlignment="1">
      <alignment horizontal="left" vertical="center" wrapText="1"/>
    </xf>
    <xf numFmtId="164" fontId="4" fillId="5" borderId="2" xfId="2" applyNumberFormat="1" applyFont="1" applyFill="1" applyBorder="1" applyAlignment="1">
      <alignment horizontal="center" vertical="center"/>
    </xf>
    <xf numFmtId="0" fontId="4" fillId="5" borderId="2" xfId="0" applyFont="1" applyFill="1" applyBorder="1" applyAlignment="1">
      <alignment vertical="center" wrapText="1"/>
    </xf>
    <xf numFmtId="167" fontId="4" fillId="0" borderId="0" xfId="0" applyNumberFormat="1" applyFont="1" applyAlignment="1">
      <alignment horizontal="center" vertical="center"/>
    </xf>
    <xf numFmtId="9" fontId="4" fillId="0" borderId="2" xfId="0" applyNumberFormat="1" applyFont="1" applyBorder="1" applyAlignment="1">
      <alignment horizontal="center" vertical="center"/>
    </xf>
    <xf numFmtId="169" fontId="4" fillId="0" borderId="2" xfId="0" applyNumberFormat="1" applyFont="1" applyBorder="1" applyAlignment="1">
      <alignment horizontal="center" vertical="center"/>
    </xf>
    <xf numFmtId="49" fontId="4" fillId="0" borderId="0" xfId="0" applyNumberFormat="1" applyFont="1" applyAlignment="1">
      <alignment horizontal="left" vertical="center" wrapText="1"/>
    </xf>
    <xf numFmtId="0" fontId="4" fillId="0" borderId="0" xfId="0" applyFont="1" applyAlignment="1">
      <alignment horizontal="center" vertical="center"/>
    </xf>
    <xf numFmtId="0" fontId="8" fillId="0" borderId="0" xfId="0" applyFont="1"/>
    <xf numFmtId="14" fontId="4" fillId="0" borderId="0" xfId="0" applyNumberFormat="1" applyFont="1" applyAlignment="1">
      <alignment horizontal="center" vertical="center"/>
    </xf>
    <xf numFmtId="0" fontId="8" fillId="0" borderId="0" xfId="0" applyFont="1" applyAlignment="1">
      <alignment horizontal="center"/>
    </xf>
    <xf numFmtId="4" fontId="4" fillId="0" borderId="0" xfId="0" applyNumberFormat="1" applyFont="1" applyAlignment="1">
      <alignment horizontal="center" vertical="center"/>
    </xf>
    <xf numFmtId="168" fontId="4" fillId="0" borderId="0" xfId="0" applyNumberFormat="1" applyFont="1" applyAlignment="1">
      <alignment horizontal="center" vertical="center" wrapText="1"/>
    </xf>
    <xf numFmtId="170" fontId="4" fillId="0" borderId="0" xfId="0" applyNumberFormat="1" applyFont="1" applyAlignment="1">
      <alignment horizontal="center" vertical="center" wrapText="1"/>
    </xf>
    <xf numFmtId="170" fontId="16" fillId="0" borderId="0" xfId="0" applyNumberFormat="1" applyFont="1" applyAlignment="1">
      <alignment horizontal="center" vertical="center" wrapText="1"/>
    </xf>
    <xf numFmtId="0" fontId="11" fillId="0" borderId="0" xfId="2" applyNumberFormat="1" applyFont="1" applyFill="1" applyBorder="1" applyAlignment="1">
      <alignment horizontal="center" vertical="center"/>
    </xf>
    <xf numFmtId="164" fontId="17" fillId="0" borderId="2" xfId="2" applyNumberFormat="1" applyFont="1" applyFill="1" applyBorder="1" applyAlignment="1">
      <alignment horizontal="center" vertical="center"/>
    </xf>
    <xf numFmtId="49" fontId="18" fillId="3" borderId="2" xfId="0" applyNumberFormat="1"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14" fontId="4" fillId="0" borderId="0" xfId="0" applyNumberFormat="1" applyFont="1" applyAlignment="1">
      <alignment horizontal="center" vertical="center"/>
    </xf>
    <xf numFmtId="14" fontId="4" fillId="0" borderId="0" xfId="0" applyNumberFormat="1" applyFont="1" applyAlignment="1">
      <alignment horizontal="left" vertical="center"/>
    </xf>
  </cellXfs>
  <cellStyles count="4">
    <cellStyle name="Calculation 2 3 9" xfId="2" xr:uid="{06302F63-4B59-4258-B247-50B839360BDC}"/>
    <cellStyle name="Normalno" xfId="0" builtinId="0"/>
    <cellStyle name="Normalno 27" xfId="3" xr:uid="{4D37D33C-B5CC-473F-B75E-EA8A0B8DB173}"/>
    <cellStyle name="Postotak" xfId="1" builtinId="5"/>
  </cellStyles>
  <dxfs count="65">
    <dxf>
      <font>
        <color rgb="FF9C0006"/>
      </font>
      <fill>
        <patternFill>
          <bgColor rgb="FFFFC7CE"/>
        </patternFill>
      </fill>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strike val="0"/>
        <outline val="0"/>
        <shadow val="0"/>
        <u val="none"/>
        <vertAlign val="baseline"/>
        <sz val="10"/>
        <color auto="1"/>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9" formatCode="#,##0.00\ [$EUR];\-#,##0.00\ [$EUR]"/>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6" formatCode="_-* #,##0.00\ [$EUR]_-;\-* #,##0.00\ [$EUR]_-;_-* &quot;-&quot;??\ [$EUR]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numFmt numFmtId="165" formatCode="_-* #,##0.00\ [$kn-41A]_-;\-* #,##0.00\ [$kn-41A]_-;_-* &quot;-&quot;??\ [$kn-41A]_-;_-@_-"/>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5" formatCode="_-* #,##0.00\ [$kn-41A]_-;\-* #,##0.00\ [$kn-41A]_-;_-* &quot;-&quot;??\ [$kn-41A]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3" formatCode="0%"/>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9"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9"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4"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4"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164" formatCode="d\.m\.yyyy\.;@"/>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164" formatCode="d\.m\.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strike val="0"/>
        <outline val="0"/>
        <shadow val="0"/>
        <u val="none"/>
        <vertAlign val="baseline"/>
        <sz val="10"/>
        <color auto="1"/>
      </font>
      <numFmt numFmtId="19" formatCode="d/m/yyyy"/>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19" formatCode="d/m/yyyy"/>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color auto="1"/>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auto="1"/>
        </top>
        <bottom style="thin">
          <color indexed="64"/>
        </bottom>
        <vertical/>
        <horizontal/>
      </border>
    </dxf>
    <dxf>
      <font>
        <b val="0"/>
        <i val="0"/>
        <strike val="0"/>
        <condense val="0"/>
        <extend val="0"/>
        <outline val="0"/>
        <shadow val="0"/>
        <u val="none"/>
        <vertAlign val="baseline"/>
        <sz val="10"/>
        <color auto="1"/>
        <name val="Calibri"/>
        <family val="2"/>
        <charset val="238"/>
        <scheme val="minor"/>
      </font>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numFmt numFmtId="30" formatCode="@"/>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family val="2"/>
        <charset val="238"/>
        <scheme val="minor"/>
      </font>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auto="1"/>
        </top>
        <bottom style="thin">
          <color indexed="64"/>
        </bottom>
      </border>
    </dxf>
    <dxf>
      <font>
        <strike val="0"/>
        <outline val="0"/>
        <shadow val="0"/>
        <u val="none"/>
        <vertAlign val="baseline"/>
        <sz val="10"/>
      </font>
      <numFmt numFmtId="4" formatCode="#,##0.00"/>
      <alignment horizontal="center" vertical="center" textRotation="0" wrapText="0" indent="0" justifyLastLine="0" shrinkToFit="0" readingOrder="0"/>
    </dxf>
    <dxf>
      <border outline="0">
        <right style="thin">
          <color auto="1"/>
        </right>
        <top style="thin">
          <color auto="1"/>
        </top>
        <bottom style="thin">
          <color indexed="64"/>
        </bottom>
      </border>
    </dxf>
    <dxf>
      <font>
        <strike val="0"/>
        <outline val="0"/>
        <shadow val="0"/>
        <u val="none"/>
        <vertAlign val="baseline"/>
        <sz val="10"/>
      </font>
      <fill>
        <patternFill patternType="none">
          <fgColor indexed="64"/>
          <bgColor auto="1"/>
        </patternFill>
      </fill>
    </dxf>
    <dxf>
      <font>
        <b val="0"/>
        <i val="0"/>
        <strike val="0"/>
        <condense val="0"/>
        <extend val="0"/>
        <outline val="0"/>
        <shadow val="0"/>
        <u val="none"/>
        <vertAlign val="baseline"/>
        <sz val="10"/>
        <color auto="1"/>
        <name val="Calibri"/>
        <scheme val="minor"/>
      </font>
      <numFmt numFmtId="4" formatCode="#,##0.00"/>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eetMetadata" Target="metadata.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4008</xdr:row>
      <xdr:rowOff>0</xdr:rowOff>
    </xdr:from>
    <xdr:to>
      <xdr:col>8</xdr:col>
      <xdr:colOff>859516</xdr:colOff>
      <xdr:row>4008</xdr:row>
      <xdr:rowOff>921685</xdr:rowOff>
    </xdr:to>
    <xdr:pic>
      <xdr:nvPicPr>
        <xdr:cNvPr id="6" name="Slika 5">
          <a:extLst>
            <a:ext uri="{FF2B5EF4-FFF2-40B4-BE49-F238E27FC236}">
              <a16:creationId xmlns:a16="http://schemas.microsoft.com/office/drawing/2014/main" id="{05B7B213-C5B3-4C76-B5D4-EB2C77C3D4D7}"/>
            </a:ext>
          </a:extLst>
        </xdr:cNvPr>
        <xdr:cNvPicPr>
          <a:picLocks noChangeAspect="1"/>
        </xdr:cNvPicPr>
      </xdr:nvPicPr>
      <xdr:blipFill>
        <a:blip xmlns:r="http://schemas.openxmlformats.org/officeDocument/2006/relationships" r:embed="rId1"/>
        <a:stretch>
          <a:fillRect/>
        </a:stretch>
      </xdr:blipFill>
      <xdr:spPr>
        <a:xfrm>
          <a:off x="21312188" y="3422975438"/>
          <a:ext cx="2280102" cy="918282"/>
        </a:xfrm>
        <a:prstGeom prst="rect">
          <a:avLst/>
        </a:prstGeom>
      </xdr:spPr>
    </xdr:pic>
    <xdr:clientData/>
  </xdr:twoCellAnchor>
  <xdr:oneCellAnchor>
    <xdr:from>
      <xdr:col>0</xdr:col>
      <xdr:colOff>476250</xdr:colOff>
      <xdr:row>0</xdr:row>
      <xdr:rowOff>136072</xdr:rowOff>
    </xdr:from>
    <xdr:ext cx="2326821" cy="776352"/>
    <xdr:pic>
      <xdr:nvPicPr>
        <xdr:cNvPr id="2" name="Slika 1">
          <a:extLst>
            <a:ext uri="{FF2B5EF4-FFF2-40B4-BE49-F238E27FC236}">
              <a16:creationId xmlns:a16="http://schemas.microsoft.com/office/drawing/2014/main" id="{11DEAF6F-55E3-4CC1-B3B4-E261053AAAE9}"/>
            </a:ext>
          </a:extLst>
        </xdr:cNvPr>
        <xdr:cNvPicPr>
          <a:picLocks noChangeAspect="1"/>
        </xdr:cNvPicPr>
      </xdr:nvPicPr>
      <xdr:blipFill>
        <a:blip xmlns:r="http://schemas.openxmlformats.org/officeDocument/2006/relationships" r:embed="rId2"/>
        <a:stretch>
          <a:fillRect/>
        </a:stretch>
      </xdr:blipFill>
      <xdr:spPr>
        <a:xfrm>
          <a:off x="476250" y="136072"/>
          <a:ext cx="2326821" cy="776352"/>
        </a:xfrm>
        <a:prstGeom prst="rect">
          <a:avLst/>
        </a:prstGeom>
        <a:noFill/>
        <a:ln cap="flat">
          <a:noFill/>
        </a:ln>
      </xdr:spPr>
    </xdr:pic>
    <xdr:clientData/>
  </xdr:oneCellAnchor>
  <xdr:twoCellAnchor editAs="oneCell">
    <xdr:from>
      <xdr:col>11</xdr:col>
      <xdr:colOff>0</xdr:colOff>
      <xdr:row>4056</xdr:row>
      <xdr:rowOff>0</xdr:rowOff>
    </xdr:from>
    <xdr:to>
      <xdr:col>12</xdr:col>
      <xdr:colOff>565602</xdr:colOff>
      <xdr:row>4061</xdr:row>
      <xdr:rowOff>37220</xdr:rowOff>
    </xdr:to>
    <xdr:pic>
      <xdr:nvPicPr>
        <xdr:cNvPr id="3" name="Slika 2">
          <a:extLst>
            <a:ext uri="{FF2B5EF4-FFF2-40B4-BE49-F238E27FC236}">
              <a16:creationId xmlns:a16="http://schemas.microsoft.com/office/drawing/2014/main" id="{2664EAFF-973E-477D-9959-95DFED63D9D6}"/>
            </a:ext>
          </a:extLst>
        </xdr:cNvPr>
        <xdr:cNvPicPr>
          <a:picLocks noChangeAspect="1"/>
        </xdr:cNvPicPr>
      </xdr:nvPicPr>
      <xdr:blipFill>
        <a:blip xmlns:r="http://schemas.openxmlformats.org/officeDocument/2006/relationships" r:embed="rId1"/>
        <a:stretch>
          <a:fillRect/>
        </a:stretch>
      </xdr:blipFill>
      <xdr:spPr>
        <a:xfrm>
          <a:off x="36099750" y="3497906571"/>
          <a:ext cx="2280102" cy="9216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C7D4D89-93D7-4B43-B45E-3B7D9DC8C3B4}" name="Ugovori_OPULJP" displayName="Ugovori_OPULJP" ref="A3:AD4055" totalsRowCount="1" headerRowDxfId="64" dataDxfId="63" totalsRowDxfId="61" tableBorderDxfId="62" totalsRowCellStyle="Calculation 2 3 9">
  <autoFilter ref="A3:AD4054" xr:uid="{6C7D4D89-93D7-4B43-B45E-3B7D9DC8C3B4}"/>
  <tableColumns count="30">
    <tableColumn id="6" xr3:uid="{5DF87BC8-1CD8-442B-95C6-DC2FE83EB673}" name="ŠIFRA UGOVORA_x000a_CONTRACT CODE" totalsRowFunction="count" dataDxfId="60" totalsRowDxfId="59" dataCellStyle="Calculation 2 3 9"/>
    <tableColumn id="2" xr3:uid="{C4AF70C7-F308-43F6-8D85-F486E60BB1CF}" name="PRIORITETNA OS_x000a_PRIORITY AXIS" dataDxfId="58" totalsRowDxfId="57" dataCellStyle="Calculation 2 3 9"/>
    <tableColumn id="3" xr3:uid="{86717378-A515-48AA-BB27-4F1178C46642}" name="SPECIFIČNI CILJ_x000a_SPECIFIC OBJECTIVE" dataDxfId="56" totalsRowDxfId="55" dataCellStyle="Calculation 2 3 9"/>
    <tableColumn id="4" xr3:uid="{96537831-6B6D-4AFE-A7B4-822E512644A4}" name="NAZIV POSTUPKA DODJELE _x000a_CALL FOR PROPOSALS" dataDxfId="54" totalsRowDxfId="53" dataCellStyle="Calculation 2 3 9"/>
    <tableColumn id="19" xr3:uid="{52383A67-E562-4A7C-A31C-F13748DAF5A2}" name="VRSTA POSTUPKA DODJELE_x000a_TYPE OF AWARD PROCEDURE" totalsRowFunction="custom" dataDxfId="52" totalsRowDxfId="51" dataCellStyle="Calculation 2 3 9">
      <totalsRowFormula array="1">SUMPRODUCT(--(FREQUENCY(MATCH(E4:E4054,E4:E4054,0),ROW(E4:E4054)-ROW(E4)+1)&gt;0))</totalsRowFormula>
    </tableColumn>
    <tableColumn id="15" xr3:uid="{0A1AF8FD-4F87-4EA9-A9CA-BFA49579CA21}" name="NAZIV OPERACIJE_x000a_NAME OF OPERATION" dataDxfId="50" totalsRowDxfId="49" dataCellStyle="Calculation 2 3 9"/>
    <tableColumn id="10" xr3:uid="{E414C65F-C7AE-44B9-9FFF-0EBF665A9EE0}" name="NAZIV KORISNIKA (pravna osoba)_x000a_BENEFICIARY NAME (legal entity)" totalsRowFunction="custom" dataDxfId="48" totalsRowDxfId="47" dataCellStyle="Calculation 2 3 9">
      <totalsRowFormula array="1">SUMPRODUCT(--(FREQUENCY(MATCH(G4:G4054,G4:G4054,0),ROW(G4:G4054)-ROW(G4)+1)&gt;0))</totalsRowFormula>
    </tableColumn>
    <tableColumn id="27" xr3:uid="{084AC0E1-0693-4EC3-92F3-D946B5950292}" name="DATUM POČETKA OPERACIJE" dataDxfId="46" totalsRowDxfId="45" dataCellStyle="Calculation 2 3 9"/>
    <tableColumn id="16" xr3:uid="{CAFFDC7C-BA41-4776-99DF-E25BC259F6B6}" name="DATUM ZAVRŠETKA OPERACIJE" dataDxfId="44" totalsRowDxfId="43" dataCellStyle="Calculation 2 3 9"/>
    <tableColumn id="17" xr3:uid="{B1565972-099D-4DC0-A40A-CA51B0988A0B}" name="STATUS PROVEDBE PROJEKTNIH AKTIVNOSTI_x000a_PROJECT ACTIVITIES IMPLEMENTATION STATUS" dataDxfId="42" totalsRowDxfId="41" dataCellStyle="Calculation 2 3 9">
      <calculatedColumnFormula>IF(Ugovori_OPULJP[[#This Row],[DATUM ZAVRŠETKA OPERACIJE]]&gt;DATE(2023,12,31),"u provedbi","završen")</calculatedColumnFormula>
    </tableColumn>
    <tableColumn id="11" xr3:uid="{22FFAD51-4FDD-42AA-8DC3-A255C72AD123}" name="LOKACIJA PROVEDBE PROJEKTA (županija)_x000a_PROJECT IMPLEMENTATION LOCATION (County)" dataDxfId="40" totalsRowDxfId="39" dataCellStyle="Calculation 2 3 9"/>
    <tableColumn id="20" xr3:uid="{8763B882-3B95-40DE-B47C-DB16435537C1}" name="LOKACIJA NOSITELJA PROJEKTA (županija)_x000a_PROJECT BENEFICIARY LOCATION (County)" dataDxfId="38" totalsRowDxfId="37" dataCellStyle="Calculation 2 3 9"/>
    <tableColumn id="42" xr3:uid="{6F9E851C-E75E-4D00-827A-0749F1D40147}" name="EU STOPA SUFINANCIRANJA %_x000a_EU CO-FINANCING RATE %" dataDxfId="36" totalsRowDxfId="35"/>
    <tableColumn id="44" xr3:uid="{DD1333E9-829F-4BE8-8847-141EF9F9E5F3}" name="STOPA NACIONALNOG SUFINANCIRANJA %" dataDxfId="34" totalsRowDxfId="33"/>
    <tableColumn id="38" xr3:uid="{3FBFD322-614F-418B-9EC2-410443C330F5}" name="Bespovratna sredstva - EU dio - HRK" totalsRowFunction="sum" dataDxfId="32" totalsRowDxfId="31">
      <calculatedColumnFormula>Ugovori_OPULJP[[#This Row],[Bespovratna sredstva - Ukupno (EU+Nac) HRK
= Ukupna ugovorena vrijednost bespovratnih sredstava]]*Ugovori_OPULJP[[#This Row],[EU STOPA SUFINANCIRANJA %
EU CO-FINANCING RATE %]]</calculatedColumnFormula>
    </tableColumn>
    <tableColumn id="47" xr3:uid="{964EAB31-3CCD-4E8D-A426-2305915DC814}" name="Bespovratna sredstva - EU dio - EUR" totalsRowFunction="sum" dataDxfId="30" totalsRowDxfId="29" dataCellStyle="Postotak">
      <calculatedColumnFormula>Ugovori_OPULJP[[#This Row],[Bespovratna sredstva - EU dio - HRK]]/7.5345</calculatedColumnFormula>
    </tableColumn>
    <tableColumn id="37" xr3:uid="{EC4E5EB4-0C17-48F1-8F13-EE88CB6BC94B}" name="Bespovratna sredstva - Nacionalni dio - HRK" totalsRowFunction="sum" dataDxfId="28" totalsRowDxfId="27">
      <calculatedColumnFormula>Ugovori_OPULJP[[#This Row],[Bespovratna sredstva - Ukupno (EU+Nac) HRK
= Ukupna ugovorena vrijednost bespovratnih sredstava]]*Ugovori_OPULJP[[#This Row],[STOPA NACIONALNOG SUFINANCIRANJA %]]</calculatedColumnFormula>
    </tableColumn>
    <tableColumn id="48" xr3:uid="{71955761-67F7-44A3-8373-58C5B7FBF9F8}" name="Bespovratna sredstva - Nacionalni dio - EUR" totalsRowFunction="sum" dataDxfId="26" totalsRowDxfId="25" dataCellStyle="Postotak">
      <calculatedColumnFormula>Ugovori_OPULJP[[#This Row],[Bespovratna sredstva - Nacionalni dio - HRK]]/7.5345</calculatedColumnFormula>
    </tableColumn>
    <tableColumn id="39" xr3:uid="{24C83AD0-4D10-4714-A946-CFC6CFE98524}" name="Bespovratna sredstva - Ukupno (EU+Nac) HRK_x000a_= Ukupna ugovorena vrijednost bespovratnih sredstava" totalsRowFunction="sum" dataDxfId="24" totalsRowDxfId="23"/>
    <tableColumn id="49" xr3:uid="{15CCC5D5-54DA-47FA-8304-72CC0CDD5E83}" name="Bespovratna sredstva - Ukupno (EU+Nac) EUR_x000a_= Ukupna ugovorena vrijednost bespovratnih sredstava" totalsRowFunction="sum" dataDxfId="22" totalsRowDxfId="21" dataCellStyle="Postotak">
      <calculatedColumnFormula>Ugovori_OPULJP[[#This Row],[Bespovratna sredstva - Ukupno (EU+Nac) HRK
= Ukupna ugovorena vrijednost bespovratnih sredstava]]/7.5345</calculatedColumnFormula>
    </tableColumn>
    <tableColumn id="35" xr3:uid="{C62C83D0-7958-4D94-94DB-3F3BB59D32E7}" name="Javni doprinos korisnika - HRK" totalsRowFunction="sum" dataDxfId="20" totalsRowDxfId="19"/>
    <tableColumn id="50" xr3:uid="{F76BF894-5D1A-4D8F-84F1-4BFF1C5BF17F}" name="Javni doprinos korisnika - EUR" totalsRowFunction="sum" dataDxfId="18" totalsRowDxfId="17" dataCellStyle="Postotak">
      <calculatedColumnFormula>Ugovori_OPULJP[[#This Row],[Javni doprinos korisnika - HRK]]/7.5345</calculatedColumnFormula>
    </tableColumn>
    <tableColumn id="34" xr3:uid="{5D02971D-8FEA-4352-B713-4968A833211E}" name="Privatni doprinos korisnika - HRK" totalsRowFunction="sum" dataDxfId="16" totalsRowDxfId="15"/>
    <tableColumn id="51" xr3:uid="{9CB3CFE4-C8AA-47E3-8E19-5340915A5ABF}" name="Privatni doprinos korisnika - EUR" totalsRowFunction="sum" dataDxfId="14" totalsRowDxfId="13" dataCellStyle="Postotak">
      <calculatedColumnFormula>Ugovori_OPULJP[[#This Row],[Privatni doprinos korisnika - HRK]]/7.5345</calculatedColumnFormula>
    </tableColumn>
    <tableColumn id="33" xr3:uid="{D53EDB2A-393B-48CE-82A7-4B85F3669FF2}" name="UKUPNI PRIHVATLJIVI IZDACI_x000a_TOTAL ELIGIBLE EXPENDITURE_x000a_= Bespovratna sredstva ukupno + doprinos korisnika_x000a_= Ukupni prihvatljivi troškovi_x000a_= Ukupna ugovorena vrijednost projekta HRK" totalsRowFunction="sum" dataDxfId="12" totalsRowDxfId="11">
      <calculatedColumnFormula>Ugovori_OPULJP[[#This Row],[Bespovratna sredstva - Ukupno (EU+Nac) HRK
= Ukupna ugovorena vrijednost bespovratnih sredstava]]+Ugovori_OPULJP[[#This Row],[Javni doprinos korisnika - HRK]]+Ugovori_OPULJP[[#This Row],[Privatni doprinos korisnika - HRK]]</calculatedColumnFormula>
    </tableColumn>
    <tableColumn id="52" xr3:uid="{13D28499-8C33-4F35-BFF5-2EBDF4D4AA08}" name="UKUPNI PRIHVATLJIVI IZDACI_x000a_TOTAL ELIGIBLE EXPENDITURE_x000a_= Bespovratna sredstva ukupno + doprinos korisnika_x000a_= Ukupni prihvatljivi troškovi_x000a_= Ukupna ugovorena vrijednost projekta EUR" totalsRowFunction="sum" dataDxfId="10" totalsRowDxfId="9" dataCellStyle="Postotak">
      <calculatedColumnFormula>Ugovori_OPULJP[[#This Row],[UKUPNI PRIHVATLJIVI IZDACI
TOTAL ELIGIBLE EXPENDITURE
= Bespovratna sredstva ukupno + doprinos korisnika
= Ukupni prihvatljivi troškovi
= Ukupna ugovorena vrijednost projekta HRK]]/7.5345</calculatedColumnFormula>
    </tableColumn>
    <tableColumn id="26" xr3:uid="{47041AD7-084E-481C-87D3-38D29947D894}" name="POSREDNIČKO TIJELO RAZINE 1_x000a_INTERMEDIATE BODY LEVEL 1" dataDxfId="8" totalsRowDxfId="7" dataCellStyle="Calculation 2 3 9"/>
    <tableColumn id="29" xr3:uid="{24A131CA-9053-4A76-BC9C-D9692E3555FD}" name="POSREDNIČKO TIJELO RAZINE 2_x000a_INTERMEDIATE BODY LEVEL 2" dataDxfId="6" totalsRowDxfId="5" dataCellStyle="Calculation 2 3 9"/>
    <tableColumn id="21" xr3:uid="{9B754FD0-77CA-411C-8C38-3E1122216993}" name="SAŽETAK OPERACIJE_x000a_OPERATION SUMMARY" dataDxfId="4" totalsRowDxfId="3" dataCellStyle="Calculation 2 3 9"/>
    <tableColumn id="28" xr3:uid="{27623F96-C6DB-46D5-88AB-DC0D5A524286}" name="KATEGORIJA INTERVENCIJE_x000a_NAME OF CATEGORY OF INTERVENTION" dataDxfId="2" totalsRowDxfId="1" dataCellStyle="Calculation 2 3 9"/>
  </tableColumns>
  <tableStyleInfo name="TableStyleLight2" showFirstColumn="0" showLastColumn="0" showRowStripes="1" showColumnStripes="0"/>
</table>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42E23-235D-4FBE-A32B-00B975A35670}">
  <dimension ref="A1:AE4135"/>
  <sheetViews>
    <sheetView tabSelected="1" zoomScale="80" zoomScaleNormal="80" workbookViewId="0">
      <selection activeCell="Z3" sqref="Z3"/>
    </sheetView>
  </sheetViews>
  <sheetFormatPr defaultColWidth="9.109375" defaultRowHeight="13.8" x14ac:dyDescent="0.3"/>
  <cols>
    <col min="1" max="1" width="18.33203125" style="126" customWidth="1"/>
    <col min="2" max="2" width="24.33203125" style="123" customWidth="1"/>
    <col min="3" max="3" width="44.5546875" style="123" customWidth="1"/>
    <col min="4" max="4" width="41.88671875" style="124" customWidth="1"/>
    <col min="5" max="5" width="19" style="124" customWidth="1"/>
    <col min="6" max="6" width="43" style="125" customWidth="1"/>
    <col min="7" max="7" width="31.44140625" style="125" customWidth="1"/>
    <col min="8" max="8" width="21.5546875" style="109" customWidth="1"/>
    <col min="9" max="9" width="19.6640625" style="109" customWidth="1"/>
    <col min="10" max="10" width="15.88671875" style="126" customWidth="1"/>
    <col min="11" max="11" width="40.5546875" style="127" customWidth="1"/>
    <col min="12" max="12" width="25.6640625" style="111" customWidth="1"/>
    <col min="13" max="14" width="19.44140625" style="111" customWidth="1"/>
    <col min="15" max="15" width="23" style="111" customWidth="1"/>
    <col min="16" max="16" width="27.44140625" style="111" customWidth="1"/>
    <col min="17" max="17" width="21" style="111" customWidth="1"/>
    <col min="18" max="18" width="25.88671875" style="111" customWidth="1"/>
    <col min="19" max="19" width="25.44140625" style="111" bestFit="1" customWidth="1"/>
    <col min="20" max="20" width="23.44140625" style="111" customWidth="1"/>
    <col min="21" max="21" width="23.6640625" style="111" customWidth="1"/>
    <col min="22" max="22" width="27.44140625" style="111" customWidth="1"/>
    <col min="23" max="24" width="19" style="111" customWidth="1"/>
    <col min="25" max="26" width="34.109375" style="111" customWidth="1"/>
    <col min="27" max="27" width="27" style="125" customWidth="1"/>
    <col min="28" max="28" width="26.33203125" style="128" customWidth="1"/>
    <col min="29" max="29" width="61.44140625" style="128" customWidth="1"/>
    <col min="30" max="30" width="48.88671875" style="124" customWidth="1"/>
    <col min="31" max="16384" width="9.109375" style="23"/>
  </cols>
  <sheetData>
    <row r="1" spans="1:31" ht="75.75" customHeight="1" x14ac:dyDescent="0.3">
      <c r="A1" s="136"/>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row>
    <row r="2" spans="1:31" ht="72.75" customHeight="1" x14ac:dyDescent="0.3">
      <c r="A2" s="137" t="s">
        <v>14739</v>
      </c>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row>
    <row r="3" spans="1:31" s="9" customFormat="1" ht="96.6" x14ac:dyDescent="0.3">
      <c r="A3" s="1" t="s">
        <v>14722</v>
      </c>
      <c r="B3" s="2" t="s">
        <v>14723</v>
      </c>
      <c r="C3" s="2" t="s">
        <v>14724</v>
      </c>
      <c r="D3" s="3" t="s">
        <v>14738</v>
      </c>
      <c r="E3" s="4" t="s">
        <v>14725</v>
      </c>
      <c r="F3" s="5" t="s">
        <v>14726</v>
      </c>
      <c r="G3" s="5" t="s">
        <v>14727</v>
      </c>
      <c r="H3" s="6" t="s">
        <v>0</v>
      </c>
      <c r="I3" s="6" t="s">
        <v>1</v>
      </c>
      <c r="J3" s="4" t="s">
        <v>14728</v>
      </c>
      <c r="K3" s="5" t="s">
        <v>14729</v>
      </c>
      <c r="L3" s="5" t="s">
        <v>14730</v>
      </c>
      <c r="M3" s="5" t="s">
        <v>14731</v>
      </c>
      <c r="N3" s="4" t="s">
        <v>2</v>
      </c>
      <c r="O3" s="7" t="s">
        <v>3</v>
      </c>
      <c r="P3" s="134" t="s">
        <v>4</v>
      </c>
      <c r="Q3" s="7" t="s">
        <v>5</v>
      </c>
      <c r="R3" s="134" t="s">
        <v>6</v>
      </c>
      <c r="S3" s="7" t="s">
        <v>7</v>
      </c>
      <c r="T3" s="134" t="s">
        <v>8</v>
      </c>
      <c r="U3" s="7" t="s">
        <v>9</v>
      </c>
      <c r="V3" s="134" t="s">
        <v>10</v>
      </c>
      <c r="W3" s="7" t="s">
        <v>11</v>
      </c>
      <c r="X3" s="134" t="s">
        <v>12</v>
      </c>
      <c r="Y3" s="135" t="s">
        <v>14732</v>
      </c>
      <c r="Z3" s="134" t="s">
        <v>13</v>
      </c>
      <c r="AA3" s="5" t="s">
        <v>14733</v>
      </c>
      <c r="AB3" s="5" t="s">
        <v>14734</v>
      </c>
      <c r="AC3" s="5" t="s">
        <v>14735</v>
      </c>
      <c r="AD3" s="5" t="s">
        <v>14736</v>
      </c>
      <c r="AE3" s="8"/>
    </row>
    <row r="4" spans="1:31" ht="51" customHeight="1" x14ac:dyDescent="0.3">
      <c r="A4" s="10" t="s">
        <v>14</v>
      </c>
      <c r="B4" s="11" t="s">
        <v>15</v>
      </c>
      <c r="C4" s="12" t="s">
        <v>16</v>
      </c>
      <c r="D4" s="12" t="s">
        <v>17</v>
      </c>
      <c r="E4" s="13" t="s">
        <v>18</v>
      </c>
      <c r="F4" s="14" t="s">
        <v>17</v>
      </c>
      <c r="G4" s="14" t="s">
        <v>19</v>
      </c>
      <c r="H4" s="16">
        <v>42005</v>
      </c>
      <c r="I4" s="16">
        <v>44196</v>
      </c>
      <c r="J4" s="17" t="str">
        <f>IF(Ugovori_OPULJP[[#This Row],[DATUM ZAVRŠETKA OPERACIJE]]&gt;DATE(2023,12,31),"u provedbi","završen")</f>
        <v>završen</v>
      </c>
      <c r="K4" s="15" t="s">
        <v>20</v>
      </c>
      <c r="L4" s="15" t="s">
        <v>21</v>
      </c>
      <c r="M4" s="18">
        <v>0.85</v>
      </c>
      <c r="N4" s="18">
        <v>0.15</v>
      </c>
      <c r="O4" s="19">
        <f>Ugovori_OPULJP[[#This Row],[Bespovratna sredstva - Ukupno (EU+Nac) HRK
= Ukupna ugovorena vrijednost bespovratnih sredstava]]*Ugovori_OPULJP[[#This Row],[EU STOPA SUFINANCIRANJA %
EU CO-FINANCING RATE %]]</f>
        <v>65025000</v>
      </c>
      <c r="P4" s="20">
        <f>Ugovori_OPULJP[[#This Row],[Bespovratna sredstva - EU dio - HRK]]/7.5345</f>
        <v>8630300.6171610579</v>
      </c>
      <c r="Q4" s="19">
        <f>Ugovori_OPULJP[[#This Row],[Bespovratna sredstva - Ukupno (EU+Nac) HRK
= Ukupna ugovorena vrijednost bespovratnih sredstava]]*Ugovori_OPULJP[[#This Row],[STOPA NACIONALNOG SUFINANCIRANJA %]]</f>
        <v>11475000</v>
      </c>
      <c r="R4" s="20">
        <f>Ugovori_OPULJP[[#This Row],[Bespovratna sredstva - Nacionalni dio - HRK]]/7.5345</f>
        <v>1522994.2265578338</v>
      </c>
      <c r="S4" s="19">
        <v>76500000</v>
      </c>
      <c r="T4" s="20">
        <f>Ugovori_OPULJP[[#This Row],[Bespovratna sredstva - Ukupno (EU+Nac) HRK
= Ukupna ugovorena vrijednost bespovratnih sredstava]]/7.5345</f>
        <v>10153294.843718892</v>
      </c>
      <c r="U4" s="19">
        <v>0</v>
      </c>
      <c r="V4" s="20">
        <f>Ugovori_OPULJP[[#This Row],[Javni doprinos korisnika - HRK]]/7.5345</f>
        <v>0</v>
      </c>
      <c r="W4" s="19">
        <v>0</v>
      </c>
      <c r="X4" s="20">
        <f>Ugovori_OPULJP[[#This Row],[Privatni doprinos korisnika - HRK]]/7.5345</f>
        <v>0</v>
      </c>
      <c r="Y4" s="21">
        <f>Ugovori_OPULJP[[#This Row],[Bespovratna sredstva - Ukupno (EU+Nac) HRK
= Ukupna ugovorena vrijednost bespovratnih sredstava]]+Ugovori_OPULJP[[#This Row],[Javni doprinos korisnika - HRK]]+Ugovori_OPULJP[[#This Row],[Privatni doprinos korisnika - HRK]]</f>
        <v>76500000</v>
      </c>
      <c r="Z4" s="22">
        <f>Ugovori_OPULJP[[#This Row],[UKUPNI PRIHVATLJIVI IZDACI
TOTAL ELIGIBLE EXPENDITURE
= Bespovratna sredstva ukupno + doprinos korisnika
= Ukupni prihvatljivi troškovi
= Ukupna ugovorena vrijednost projekta HRK]]/7.5345</f>
        <v>10153294.843718892</v>
      </c>
      <c r="AA4" s="13" t="s">
        <v>22</v>
      </c>
      <c r="AB4" s="13" t="s">
        <v>19</v>
      </c>
      <c r="AC4" s="12" t="s">
        <v>23</v>
      </c>
      <c r="AD4" s="12" t="s">
        <v>24</v>
      </c>
    </row>
    <row r="5" spans="1:31" ht="51" customHeight="1" x14ac:dyDescent="0.3">
      <c r="A5" s="10" t="s">
        <v>25</v>
      </c>
      <c r="B5" s="11" t="s">
        <v>15</v>
      </c>
      <c r="C5" s="12" t="s">
        <v>16</v>
      </c>
      <c r="D5" s="12" t="s">
        <v>26</v>
      </c>
      <c r="E5" s="13" t="s">
        <v>18</v>
      </c>
      <c r="F5" s="14" t="s">
        <v>26</v>
      </c>
      <c r="G5" s="14" t="s">
        <v>19</v>
      </c>
      <c r="H5" s="16">
        <v>42005</v>
      </c>
      <c r="I5" s="16">
        <v>44012</v>
      </c>
      <c r="J5" s="17" t="str">
        <f>IF(Ugovori_OPULJP[[#This Row],[DATUM ZAVRŠETKA OPERACIJE]]&gt;DATE(2023,12,31),"u provedbi","završen")</f>
        <v>završen</v>
      </c>
      <c r="K5" s="15" t="s">
        <v>20</v>
      </c>
      <c r="L5" s="15" t="s">
        <v>21</v>
      </c>
      <c r="M5" s="18">
        <v>0.85</v>
      </c>
      <c r="N5" s="18">
        <v>0.15</v>
      </c>
      <c r="O5" s="19">
        <f>Ugovori_OPULJP[[#This Row],[Bespovratna sredstva - Ukupno (EU+Nac) HRK
= Ukupna ugovorena vrijednost bespovratnih sredstava]]*Ugovori_OPULJP[[#This Row],[EU STOPA SUFINANCIRANJA %
EU CO-FINANCING RATE %]]</f>
        <v>162562500</v>
      </c>
      <c r="P5" s="20">
        <f>Ugovori_OPULJP[[#This Row],[Bespovratna sredstva - EU dio - HRK]]/7.5345</f>
        <v>21575751.542902648</v>
      </c>
      <c r="Q5" s="19">
        <f>Ugovori_OPULJP[[#This Row],[Bespovratna sredstva - Ukupno (EU+Nac) HRK
= Ukupna ugovorena vrijednost bespovratnih sredstava]]*Ugovori_OPULJP[[#This Row],[STOPA NACIONALNOG SUFINANCIRANJA %]]</f>
        <v>28687500</v>
      </c>
      <c r="R5" s="20">
        <f>Ugovori_OPULJP[[#This Row],[Bespovratna sredstva - Nacionalni dio - HRK]]/7.5345</f>
        <v>3807485.5663945847</v>
      </c>
      <c r="S5" s="19">
        <v>191250000</v>
      </c>
      <c r="T5" s="20">
        <f>Ugovori_OPULJP[[#This Row],[Bespovratna sredstva - Ukupno (EU+Nac) HRK
= Ukupna ugovorena vrijednost bespovratnih sredstava]]/7.5345</f>
        <v>25383237.109297231</v>
      </c>
      <c r="U5" s="19">
        <v>0</v>
      </c>
      <c r="V5" s="20">
        <f>Ugovori_OPULJP[[#This Row],[Javni doprinos korisnika - HRK]]/7.5345</f>
        <v>0</v>
      </c>
      <c r="W5" s="19">
        <v>0</v>
      </c>
      <c r="X5" s="20">
        <f>Ugovori_OPULJP[[#This Row],[Privatni doprinos korisnika - HRK]]/7.5345</f>
        <v>0</v>
      </c>
      <c r="Y5" s="21">
        <f>Ugovori_OPULJP[[#This Row],[Bespovratna sredstva - Ukupno (EU+Nac) HRK
= Ukupna ugovorena vrijednost bespovratnih sredstava]]+Ugovori_OPULJP[[#This Row],[Javni doprinos korisnika - HRK]]+Ugovori_OPULJP[[#This Row],[Privatni doprinos korisnika - HRK]]</f>
        <v>191250000</v>
      </c>
      <c r="Z5" s="22">
        <f>Ugovori_OPULJP[[#This Row],[UKUPNI PRIHVATLJIVI IZDACI
TOTAL ELIGIBLE EXPENDITURE
= Bespovratna sredstva ukupno + doprinos korisnika
= Ukupni prihvatljivi troškovi
= Ukupna ugovorena vrijednost projekta HRK]]/7.5345</f>
        <v>25383237.109297231</v>
      </c>
      <c r="AA5" s="13" t="s">
        <v>22</v>
      </c>
      <c r="AB5" s="13" t="s">
        <v>19</v>
      </c>
      <c r="AC5" s="12" t="s">
        <v>27</v>
      </c>
      <c r="AD5" s="12" t="s">
        <v>24</v>
      </c>
    </row>
    <row r="6" spans="1:31" ht="64.5" customHeight="1" x14ac:dyDescent="0.3">
      <c r="A6" s="10" t="s">
        <v>28</v>
      </c>
      <c r="B6" s="11" t="s">
        <v>15</v>
      </c>
      <c r="C6" s="12" t="s">
        <v>16</v>
      </c>
      <c r="D6" s="12" t="s">
        <v>29</v>
      </c>
      <c r="E6" s="13" t="s">
        <v>18</v>
      </c>
      <c r="F6" s="14" t="s">
        <v>30</v>
      </c>
      <c r="G6" s="14" t="s">
        <v>19</v>
      </c>
      <c r="H6" s="16">
        <v>42019</v>
      </c>
      <c r="I6" s="16">
        <v>45291</v>
      </c>
      <c r="J6" s="17" t="str">
        <f>IF(Ugovori_OPULJP[[#This Row],[DATUM ZAVRŠETKA OPERACIJE]]&gt;DATE(2023,12,31),"u provedbi","završen")</f>
        <v>završen</v>
      </c>
      <c r="K6" s="15" t="s">
        <v>20</v>
      </c>
      <c r="L6" s="15" t="s">
        <v>21</v>
      </c>
      <c r="M6" s="18">
        <v>0.85</v>
      </c>
      <c r="N6" s="18">
        <v>0.15</v>
      </c>
      <c r="O6" s="19">
        <f>Ugovori_OPULJP[[#This Row],[Bespovratna sredstva - Ukupno (EU+Nac) HRK
= Ukupna ugovorena vrijednost bespovratnih sredstava]]*Ugovori_OPULJP[[#This Row],[EU STOPA SUFINANCIRANJA %
EU CO-FINANCING RATE %]]</f>
        <v>242148833.84999999</v>
      </c>
      <c r="P6" s="20">
        <f>Ugovori_OPULJP[[#This Row],[Bespovratna sredstva - EU dio - HRK]]/7.5345</f>
        <v>32138673.282898664</v>
      </c>
      <c r="Q6" s="19">
        <f>Ugovori_OPULJP[[#This Row],[Bespovratna sredstva - Ukupno (EU+Nac) HRK
= Ukupna ugovorena vrijednost bespovratnih sredstava]]*Ugovori_OPULJP[[#This Row],[STOPA NACIONALNOG SUFINANCIRANJA %]]</f>
        <v>42732147.149999999</v>
      </c>
      <c r="R6" s="20">
        <f>Ugovori_OPULJP[[#This Row],[Bespovratna sredstva - Nacionalni dio - HRK]]/7.5345</f>
        <v>5671530.5793350581</v>
      </c>
      <c r="S6" s="19">
        <v>284880981</v>
      </c>
      <c r="T6" s="20">
        <f>Ugovori_OPULJP[[#This Row],[Bespovratna sredstva - Ukupno (EU+Nac) HRK
= Ukupna ugovorena vrijednost bespovratnih sredstava]]/7.5345</f>
        <v>37810203.862233721</v>
      </c>
      <c r="U6" s="19">
        <v>0</v>
      </c>
      <c r="V6" s="20">
        <f>Ugovori_OPULJP[[#This Row],[Javni doprinos korisnika - HRK]]/7.5345</f>
        <v>0</v>
      </c>
      <c r="W6" s="19">
        <v>0</v>
      </c>
      <c r="X6" s="20">
        <f>Ugovori_OPULJP[[#This Row],[Privatni doprinos korisnika - HRK]]/7.5345</f>
        <v>0</v>
      </c>
      <c r="Y6" s="21">
        <f>Ugovori_OPULJP[[#This Row],[Bespovratna sredstva - Ukupno (EU+Nac) HRK
= Ukupna ugovorena vrijednost bespovratnih sredstava]]+Ugovori_OPULJP[[#This Row],[Javni doprinos korisnika - HRK]]+Ugovori_OPULJP[[#This Row],[Privatni doprinos korisnika - HRK]]</f>
        <v>284880981</v>
      </c>
      <c r="Z6" s="22">
        <f>Ugovori_OPULJP[[#This Row],[UKUPNI PRIHVATLJIVI IZDACI
TOTAL ELIGIBLE EXPENDITURE
= Bespovratna sredstva ukupno + doprinos korisnika
= Ukupni prihvatljivi troškovi
= Ukupna ugovorena vrijednost projekta HRK]]/7.5345</f>
        <v>37810203.862233721</v>
      </c>
      <c r="AA6" s="13" t="s">
        <v>22</v>
      </c>
      <c r="AB6" s="13" t="s">
        <v>19</v>
      </c>
      <c r="AC6" s="12" t="s">
        <v>31</v>
      </c>
      <c r="AD6" s="12" t="s">
        <v>24</v>
      </c>
    </row>
    <row r="7" spans="1:31" ht="51" customHeight="1" x14ac:dyDescent="0.3">
      <c r="A7" s="10" t="s">
        <v>32</v>
      </c>
      <c r="B7" s="11" t="s">
        <v>15</v>
      </c>
      <c r="C7" s="12" t="s">
        <v>33</v>
      </c>
      <c r="D7" s="12" t="s">
        <v>34</v>
      </c>
      <c r="E7" s="13" t="s">
        <v>18</v>
      </c>
      <c r="F7" s="14" t="s">
        <v>34</v>
      </c>
      <c r="G7" s="14" t="s">
        <v>19</v>
      </c>
      <c r="H7" s="16">
        <v>42005</v>
      </c>
      <c r="I7" s="16">
        <v>44012</v>
      </c>
      <c r="J7" s="17" t="str">
        <f>IF(Ugovori_OPULJP[[#This Row],[DATUM ZAVRŠETKA OPERACIJE]]&gt;DATE(2023,12,31),"u provedbi","završen")</f>
        <v>završen</v>
      </c>
      <c r="K7" s="15" t="s">
        <v>20</v>
      </c>
      <c r="L7" s="15" t="s">
        <v>21</v>
      </c>
      <c r="M7" s="18">
        <v>0.85</v>
      </c>
      <c r="N7" s="18">
        <v>0.15</v>
      </c>
      <c r="O7" s="19">
        <f>Ugovori_OPULJP[[#This Row],[Bespovratna sredstva - Ukupno (EU+Nac) HRK
= Ukupna ugovorena vrijednost bespovratnih sredstava]]*Ugovori_OPULJP[[#This Row],[EU STOPA SUFINANCIRANJA %
EU CO-FINANCING RATE %]]</f>
        <v>149557500</v>
      </c>
      <c r="P7" s="20">
        <f>Ugovori_OPULJP[[#This Row],[Bespovratna sredstva - EU dio - HRK]]/7.5345</f>
        <v>19849691.419470433</v>
      </c>
      <c r="Q7" s="19">
        <f>Ugovori_OPULJP[[#This Row],[Bespovratna sredstva - Ukupno (EU+Nac) HRK
= Ukupna ugovorena vrijednost bespovratnih sredstava]]*Ugovori_OPULJP[[#This Row],[STOPA NACIONALNOG SUFINANCIRANJA %]]</f>
        <v>26392500</v>
      </c>
      <c r="R7" s="20">
        <f>Ugovori_OPULJP[[#This Row],[Bespovratna sredstva - Nacionalni dio - HRK]]/7.5345</f>
        <v>3502886.721083018</v>
      </c>
      <c r="S7" s="19">
        <v>175950000</v>
      </c>
      <c r="T7" s="20">
        <f>Ugovori_OPULJP[[#This Row],[Bespovratna sredstva - Ukupno (EU+Nac) HRK
= Ukupna ugovorena vrijednost bespovratnih sredstava]]/7.5345</f>
        <v>23352578.140553452</v>
      </c>
      <c r="U7" s="19">
        <v>0</v>
      </c>
      <c r="V7" s="20">
        <f>Ugovori_OPULJP[[#This Row],[Javni doprinos korisnika - HRK]]/7.5345</f>
        <v>0</v>
      </c>
      <c r="W7" s="19">
        <v>0</v>
      </c>
      <c r="X7" s="20">
        <f>Ugovori_OPULJP[[#This Row],[Privatni doprinos korisnika - HRK]]/7.5345</f>
        <v>0</v>
      </c>
      <c r="Y7" s="21">
        <f>Ugovori_OPULJP[[#This Row],[Bespovratna sredstva - Ukupno (EU+Nac) HRK
= Ukupna ugovorena vrijednost bespovratnih sredstava]]+Ugovori_OPULJP[[#This Row],[Javni doprinos korisnika - HRK]]+Ugovori_OPULJP[[#This Row],[Privatni doprinos korisnika - HRK]]</f>
        <v>175950000</v>
      </c>
      <c r="Z7" s="22">
        <f>Ugovori_OPULJP[[#This Row],[UKUPNI PRIHVATLJIVI IZDACI
TOTAL ELIGIBLE EXPENDITURE
= Bespovratna sredstva ukupno + doprinos korisnika
= Ukupni prihvatljivi troškovi
= Ukupna ugovorena vrijednost projekta HRK]]/7.5345</f>
        <v>23352578.140553452</v>
      </c>
      <c r="AA7" s="13" t="s">
        <v>22</v>
      </c>
      <c r="AB7" s="13" t="s">
        <v>19</v>
      </c>
      <c r="AC7" s="12" t="s">
        <v>35</v>
      </c>
      <c r="AD7" s="12" t="s">
        <v>24</v>
      </c>
    </row>
    <row r="8" spans="1:31" ht="51" customHeight="1" x14ac:dyDescent="0.3">
      <c r="A8" s="10" t="s">
        <v>36</v>
      </c>
      <c r="B8" s="11" t="s">
        <v>15</v>
      </c>
      <c r="C8" s="12" t="s">
        <v>33</v>
      </c>
      <c r="D8" s="12" t="s">
        <v>37</v>
      </c>
      <c r="E8" s="13" t="s">
        <v>18</v>
      </c>
      <c r="F8" s="14" t="s">
        <v>38</v>
      </c>
      <c r="G8" s="14" t="s">
        <v>19</v>
      </c>
      <c r="H8" s="16">
        <v>42829</v>
      </c>
      <c r="I8" s="16">
        <v>45291</v>
      </c>
      <c r="J8" s="17" t="str">
        <f>IF(Ugovori_OPULJP[[#This Row],[DATUM ZAVRŠETKA OPERACIJE]]&gt;DATE(2023,12,31),"u provedbi","završen")</f>
        <v>završen</v>
      </c>
      <c r="K8" s="15" t="s">
        <v>20</v>
      </c>
      <c r="L8" s="15" t="s">
        <v>21</v>
      </c>
      <c r="M8" s="18">
        <v>0.85</v>
      </c>
      <c r="N8" s="18">
        <v>0.15</v>
      </c>
      <c r="O8" s="19">
        <f>Ugovori_OPULJP[[#This Row],[Bespovratna sredstva - Ukupno (EU+Nac) HRK
= Ukupna ugovorena vrijednost bespovratnih sredstava]]*Ugovori_OPULJP[[#This Row],[EU STOPA SUFINANCIRANJA %
EU CO-FINANCING RATE %]]</f>
        <v>806650000</v>
      </c>
      <c r="P8" s="20">
        <f>Ugovori_OPULJP[[#This Row],[Bespovratna sredstva - EU dio - HRK]]/7.5345</f>
        <v>107060853.4076581</v>
      </c>
      <c r="Q8" s="19">
        <f>Ugovori_OPULJP[[#This Row],[Bespovratna sredstva - Ukupno (EU+Nac) HRK
= Ukupna ugovorena vrijednost bespovratnih sredstava]]*Ugovori_OPULJP[[#This Row],[STOPA NACIONALNOG SUFINANCIRANJA %]]</f>
        <v>142350000</v>
      </c>
      <c r="R8" s="20">
        <f>Ugovori_OPULJP[[#This Row],[Bespovratna sredstva - Nacionalni dio - HRK]]/7.5345</f>
        <v>18893091.777822018</v>
      </c>
      <c r="S8" s="19">
        <v>949000000</v>
      </c>
      <c r="T8" s="20">
        <f>Ugovori_OPULJP[[#This Row],[Bespovratna sredstva - Ukupno (EU+Nac) HRK
= Ukupna ugovorena vrijednost bespovratnih sredstava]]/7.5345</f>
        <v>125953945.18548012</v>
      </c>
      <c r="U8" s="19">
        <v>0</v>
      </c>
      <c r="V8" s="20">
        <f>Ugovori_OPULJP[[#This Row],[Javni doprinos korisnika - HRK]]/7.5345</f>
        <v>0</v>
      </c>
      <c r="W8" s="19">
        <v>0</v>
      </c>
      <c r="X8" s="20">
        <f>Ugovori_OPULJP[[#This Row],[Privatni doprinos korisnika - HRK]]/7.5345</f>
        <v>0</v>
      </c>
      <c r="Y8" s="21">
        <f>Ugovori_OPULJP[[#This Row],[Bespovratna sredstva - Ukupno (EU+Nac) HRK
= Ukupna ugovorena vrijednost bespovratnih sredstava]]+Ugovori_OPULJP[[#This Row],[Javni doprinos korisnika - HRK]]+Ugovori_OPULJP[[#This Row],[Privatni doprinos korisnika - HRK]]</f>
        <v>949000000</v>
      </c>
      <c r="Z8" s="22">
        <f>Ugovori_OPULJP[[#This Row],[UKUPNI PRIHVATLJIVI IZDACI
TOTAL ELIGIBLE EXPENDITURE
= Bespovratna sredstva ukupno + doprinos korisnika
= Ukupni prihvatljivi troškovi
= Ukupna ugovorena vrijednost projekta HRK]]/7.5345</f>
        <v>125953945.18548012</v>
      </c>
      <c r="AA8" s="13" t="s">
        <v>22</v>
      </c>
      <c r="AB8" s="13" t="s">
        <v>19</v>
      </c>
      <c r="AC8" s="12" t="s">
        <v>39</v>
      </c>
      <c r="AD8" s="12" t="s">
        <v>24</v>
      </c>
    </row>
    <row r="9" spans="1:31" ht="51" customHeight="1" x14ac:dyDescent="0.3">
      <c r="A9" s="10" t="s">
        <v>41</v>
      </c>
      <c r="B9" s="11" t="s">
        <v>15</v>
      </c>
      <c r="C9" s="12" t="s">
        <v>42</v>
      </c>
      <c r="D9" s="12" t="s">
        <v>43</v>
      </c>
      <c r="E9" s="13" t="s">
        <v>18</v>
      </c>
      <c r="F9" s="14" t="s">
        <v>43</v>
      </c>
      <c r="G9" s="14" t="s">
        <v>19</v>
      </c>
      <c r="H9" s="16">
        <v>42005</v>
      </c>
      <c r="I9" s="16">
        <v>44196</v>
      </c>
      <c r="J9" s="17" t="str">
        <f>IF(Ugovori_OPULJP[[#This Row],[DATUM ZAVRŠETKA OPERACIJE]]&gt;DATE(2023,12,31),"u provedbi","završen")</f>
        <v>završen</v>
      </c>
      <c r="K9" s="15" t="s">
        <v>20</v>
      </c>
      <c r="L9" s="15" t="s">
        <v>21</v>
      </c>
      <c r="M9" s="18">
        <v>0.85</v>
      </c>
      <c r="N9" s="18">
        <v>0.15</v>
      </c>
      <c r="O9" s="19">
        <f>Ugovori_OPULJP[[#This Row],[Bespovratna sredstva - Ukupno (EU+Nac) HRK
= Ukupna ugovorena vrijednost bespovratnih sredstava]]*Ugovori_OPULJP[[#This Row],[EU STOPA SUFINANCIRANJA %
EU CO-FINANCING RATE %]]</f>
        <v>56571750</v>
      </c>
      <c r="P9" s="20">
        <f>Ugovori_OPULJP[[#This Row],[Bespovratna sredstva - EU dio - HRK]]/7.5345</f>
        <v>7508361.5369301215</v>
      </c>
      <c r="Q9" s="19">
        <f>Ugovori_OPULJP[[#This Row],[Bespovratna sredstva - Ukupno (EU+Nac) HRK
= Ukupna ugovorena vrijednost bespovratnih sredstava]]*Ugovori_OPULJP[[#This Row],[STOPA NACIONALNOG SUFINANCIRANJA %]]</f>
        <v>9983250</v>
      </c>
      <c r="R9" s="20">
        <f>Ugovori_OPULJP[[#This Row],[Bespovratna sredstva - Nacionalni dio - HRK]]/7.5345</f>
        <v>1325004.9771053155</v>
      </c>
      <c r="S9" s="19">
        <v>66555000</v>
      </c>
      <c r="T9" s="20">
        <f>Ugovori_OPULJP[[#This Row],[Bespovratna sredstva - Ukupno (EU+Nac) HRK
= Ukupna ugovorena vrijednost bespovratnih sredstava]]/7.5345</f>
        <v>8833366.5140354373</v>
      </c>
      <c r="U9" s="19">
        <v>0</v>
      </c>
      <c r="V9" s="20">
        <f>Ugovori_OPULJP[[#This Row],[Javni doprinos korisnika - HRK]]/7.5345</f>
        <v>0</v>
      </c>
      <c r="W9" s="19">
        <v>0</v>
      </c>
      <c r="X9" s="20">
        <f>Ugovori_OPULJP[[#This Row],[Privatni doprinos korisnika - HRK]]/7.5345</f>
        <v>0</v>
      </c>
      <c r="Y9" s="21">
        <f>Ugovori_OPULJP[[#This Row],[Bespovratna sredstva - Ukupno (EU+Nac) HRK
= Ukupna ugovorena vrijednost bespovratnih sredstava]]+Ugovori_OPULJP[[#This Row],[Javni doprinos korisnika - HRK]]+Ugovori_OPULJP[[#This Row],[Privatni doprinos korisnika - HRK]]</f>
        <v>66555000</v>
      </c>
      <c r="Z9" s="22">
        <f>Ugovori_OPULJP[[#This Row],[UKUPNI PRIHVATLJIVI IZDACI
TOTAL ELIGIBLE EXPENDITURE
= Bespovratna sredstva ukupno + doprinos korisnika
= Ukupni prihvatljivi troškovi
= Ukupna ugovorena vrijednost projekta HRK]]/7.5345</f>
        <v>8833366.5140354373</v>
      </c>
      <c r="AA9" s="13" t="s">
        <v>22</v>
      </c>
      <c r="AB9" s="13" t="s">
        <v>19</v>
      </c>
      <c r="AC9" s="12" t="s">
        <v>44</v>
      </c>
      <c r="AD9" s="12" t="s">
        <v>24</v>
      </c>
    </row>
    <row r="10" spans="1:31" ht="51" customHeight="1" x14ac:dyDescent="0.3">
      <c r="A10" s="10" t="s">
        <v>45</v>
      </c>
      <c r="B10" s="11" t="s">
        <v>15</v>
      </c>
      <c r="C10" s="12" t="s">
        <v>42</v>
      </c>
      <c r="D10" s="12" t="s">
        <v>46</v>
      </c>
      <c r="E10" s="13" t="s">
        <v>18</v>
      </c>
      <c r="F10" s="14" t="s">
        <v>46</v>
      </c>
      <c r="G10" s="14" t="s">
        <v>19</v>
      </c>
      <c r="H10" s="16">
        <v>42005</v>
      </c>
      <c r="I10" s="16">
        <v>44865</v>
      </c>
      <c r="J10" s="17" t="str">
        <f>IF(Ugovori_OPULJP[[#This Row],[DATUM ZAVRŠETKA OPERACIJE]]&gt;DATE(2023,12,31),"u provedbi","završen")</f>
        <v>završen</v>
      </c>
      <c r="K10" s="15" t="s">
        <v>20</v>
      </c>
      <c r="L10" s="15" t="s">
        <v>21</v>
      </c>
      <c r="M10" s="18">
        <v>0.85</v>
      </c>
      <c r="N10" s="18">
        <v>0.15</v>
      </c>
      <c r="O10" s="19">
        <f>Ugovori_OPULJP[[#This Row],[Bespovratna sredstva - Ukupno (EU+Nac) HRK
= Ukupna ugovorena vrijednost bespovratnih sredstava]]*Ugovori_OPULJP[[#This Row],[EU STOPA SUFINANCIRANJA %
EU CO-FINANCING RATE %]]</f>
        <v>26860000</v>
      </c>
      <c r="P10" s="20">
        <f>Ugovori_OPULJP[[#This Row],[Bespovratna sredstva - EU dio - HRK]]/7.5345</f>
        <v>3564934.6340168556</v>
      </c>
      <c r="Q10" s="19">
        <f>Ugovori_OPULJP[[#This Row],[Bespovratna sredstva - Ukupno (EU+Nac) HRK
= Ukupna ugovorena vrijednost bespovratnih sredstava]]*Ugovori_OPULJP[[#This Row],[STOPA NACIONALNOG SUFINANCIRANJA %]]</f>
        <v>4740000</v>
      </c>
      <c r="R10" s="20">
        <f>Ugovori_OPULJP[[#This Row],[Bespovratna sredstva - Nacionalni dio - HRK]]/7.5345</f>
        <v>629106.1118853275</v>
      </c>
      <c r="S10" s="19">
        <v>31600000</v>
      </c>
      <c r="T10" s="20">
        <f>Ugovori_OPULJP[[#This Row],[Bespovratna sredstva - Ukupno (EU+Nac) HRK
= Ukupna ugovorena vrijednost bespovratnih sredstava]]/7.5345</f>
        <v>4194040.745902183</v>
      </c>
      <c r="U10" s="19">
        <v>0</v>
      </c>
      <c r="V10" s="20">
        <f>Ugovori_OPULJP[[#This Row],[Javni doprinos korisnika - HRK]]/7.5345</f>
        <v>0</v>
      </c>
      <c r="W10" s="19">
        <v>0</v>
      </c>
      <c r="X10" s="20">
        <f>Ugovori_OPULJP[[#This Row],[Privatni doprinos korisnika - HRK]]/7.5345</f>
        <v>0</v>
      </c>
      <c r="Y10" s="21">
        <f>Ugovori_OPULJP[[#This Row],[Bespovratna sredstva - Ukupno (EU+Nac) HRK
= Ukupna ugovorena vrijednost bespovratnih sredstava]]+Ugovori_OPULJP[[#This Row],[Javni doprinos korisnika - HRK]]+Ugovori_OPULJP[[#This Row],[Privatni doprinos korisnika - HRK]]</f>
        <v>31600000</v>
      </c>
      <c r="Z10" s="22">
        <f>Ugovori_OPULJP[[#This Row],[UKUPNI PRIHVATLJIVI IZDACI
TOTAL ELIGIBLE EXPENDITURE
= Bespovratna sredstva ukupno + doprinos korisnika
= Ukupni prihvatljivi troškovi
= Ukupna ugovorena vrijednost projekta HRK]]/7.5345</f>
        <v>4194040.745902183</v>
      </c>
      <c r="AA10" s="13" t="s">
        <v>22</v>
      </c>
      <c r="AB10" s="13" t="s">
        <v>19</v>
      </c>
      <c r="AC10" s="12" t="s">
        <v>47</v>
      </c>
      <c r="AD10" s="12" t="s">
        <v>24</v>
      </c>
    </row>
    <row r="11" spans="1:31" ht="51" customHeight="1" x14ac:dyDescent="0.3">
      <c r="A11" s="24" t="s">
        <v>48</v>
      </c>
      <c r="B11" s="25" t="s">
        <v>15</v>
      </c>
      <c r="C11" s="26" t="s">
        <v>42</v>
      </c>
      <c r="D11" s="26" t="s">
        <v>49</v>
      </c>
      <c r="E11" s="27" t="s">
        <v>18</v>
      </c>
      <c r="F11" s="25" t="s">
        <v>49</v>
      </c>
      <c r="G11" s="25" t="s">
        <v>19</v>
      </c>
      <c r="H11" s="29">
        <v>43891</v>
      </c>
      <c r="I11" s="29">
        <v>44530</v>
      </c>
      <c r="J11" s="17" t="str">
        <f>IF(Ugovori_OPULJP[[#This Row],[DATUM ZAVRŠETKA OPERACIJE]]&gt;DATE(2023,12,31),"u provedbi","završen")</f>
        <v>završen</v>
      </c>
      <c r="K11" s="15" t="s">
        <v>20</v>
      </c>
      <c r="L11" s="15" t="s">
        <v>21</v>
      </c>
      <c r="M11" s="18">
        <v>0.85</v>
      </c>
      <c r="N11" s="18">
        <v>0.15</v>
      </c>
      <c r="O11" s="19">
        <f>Ugovori_OPULJP[[#This Row],[Bespovratna sredstva - Ukupno (EU+Nac) HRK
= Ukupna ugovorena vrijednost bespovratnih sredstava]]*Ugovori_OPULJP[[#This Row],[EU STOPA SUFINANCIRANJA %
EU CO-FINANCING RATE %]]</f>
        <v>710600000</v>
      </c>
      <c r="P11" s="20">
        <f>Ugovori_OPULJP[[#This Row],[Bespovratna sredstva - EU dio - HRK]]/7.5345</f>
        <v>94312827.659433275</v>
      </c>
      <c r="Q11" s="19">
        <f>Ugovori_OPULJP[[#This Row],[Bespovratna sredstva - Ukupno (EU+Nac) HRK
= Ukupna ugovorena vrijednost bespovratnih sredstava]]*Ugovori_OPULJP[[#This Row],[STOPA NACIONALNOG SUFINANCIRANJA %]]</f>
        <v>125400000</v>
      </c>
      <c r="R11" s="20">
        <f>Ugovori_OPULJP[[#This Row],[Bespovratna sredstva - Nacionalni dio - HRK]]/7.5345</f>
        <v>16643440.175194107</v>
      </c>
      <c r="S11" s="21">
        <v>836000000</v>
      </c>
      <c r="T11" s="22">
        <f>Ugovori_OPULJP[[#This Row],[Bespovratna sredstva - Ukupno (EU+Nac) HRK
= Ukupna ugovorena vrijednost bespovratnih sredstava]]/7.5345</f>
        <v>110956267.83462738</v>
      </c>
      <c r="U11" s="19">
        <v>0</v>
      </c>
      <c r="V11" s="20">
        <f>Ugovori_OPULJP[[#This Row],[Javni doprinos korisnika - HRK]]/7.5345</f>
        <v>0</v>
      </c>
      <c r="W11" s="19">
        <v>0</v>
      </c>
      <c r="X11" s="20">
        <f>Ugovori_OPULJP[[#This Row],[Privatni doprinos korisnika - HRK]]/7.5345</f>
        <v>0</v>
      </c>
      <c r="Y11" s="21">
        <f>Ugovori_OPULJP[[#This Row],[Bespovratna sredstva - Ukupno (EU+Nac) HRK
= Ukupna ugovorena vrijednost bespovratnih sredstava]]+Ugovori_OPULJP[[#This Row],[Javni doprinos korisnika - HRK]]+Ugovori_OPULJP[[#This Row],[Privatni doprinos korisnika - HRK]]</f>
        <v>836000000</v>
      </c>
      <c r="Z11" s="22">
        <f>Ugovori_OPULJP[[#This Row],[UKUPNI PRIHVATLJIVI IZDACI
TOTAL ELIGIBLE EXPENDITURE
= Bespovratna sredstva ukupno + doprinos korisnika
= Ukupni prihvatljivi troškovi
= Ukupna ugovorena vrijednost projekta HRK]]/7.5345</f>
        <v>110956267.83462738</v>
      </c>
      <c r="AA11" s="13" t="s">
        <v>22</v>
      </c>
      <c r="AB11" s="13" t="s">
        <v>19</v>
      </c>
      <c r="AC11" s="26" t="s">
        <v>50</v>
      </c>
      <c r="AD11" s="12" t="s">
        <v>24</v>
      </c>
    </row>
    <row r="12" spans="1:31" ht="51" customHeight="1" x14ac:dyDescent="0.3">
      <c r="A12" s="10" t="s">
        <v>51</v>
      </c>
      <c r="B12" s="11" t="s">
        <v>15</v>
      </c>
      <c r="C12" s="12" t="s">
        <v>52</v>
      </c>
      <c r="D12" s="12" t="s">
        <v>53</v>
      </c>
      <c r="E12" s="13" t="s">
        <v>18</v>
      </c>
      <c r="F12" s="14" t="s">
        <v>54</v>
      </c>
      <c r="G12" s="14" t="s">
        <v>19</v>
      </c>
      <c r="H12" s="16">
        <v>42005</v>
      </c>
      <c r="I12" s="16">
        <v>44196</v>
      </c>
      <c r="J12" s="17" t="str">
        <f>IF(Ugovori_OPULJP[[#This Row],[DATUM ZAVRŠETKA OPERACIJE]]&gt;DATE(2023,12,31),"u provedbi","završen")</f>
        <v>završen</v>
      </c>
      <c r="K12" s="15" t="s">
        <v>20</v>
      </c>
      <c r="L12" s="15" t="s">
        <v>21</v>
      </c>
      <c r="M12" s="30">
        <v>0.91891891591700003</v>
      </c>
      <c r="N12" s="30">
        <v>8.1081084082999993E-2</v>
      </c>
      <c r="O12" s="19">
        <f>Ugovori_OPULJP[[#This Row],[Bespovratna sredstva - Ukupno (EU+Nac) HRK
= Ukupna ugovorena vrijednost bespovratnih sredstava]]*Ugovori_OPULJP[[#This Row],[EU STOPA SUFINANCIRANJA %
EU CO-FINANCING RATE %]]</f>
        <v>1017791154.9356264</v>
      </c>
      <c r="P12" s="20">
        <f>Ugovori_OPULJP[[#This Row],[Bespovratna sredstva - EU dio - HRK]]/7.5345</f>
        <v>135084100.46262211</v>
      </c>
      <c r="Q12" s="19">
        <f>Ugovori_OPULJP[[#This Row],[Bespovratna sredstva - Ukupno (EU+Nac) HRK
= Ukupna ugovorena vrijednost bespovratnih sredstava]]*Ugovori_OPULJP[[#This Row],[STOPA NACIONALNOG SUFINANCIRANJA %]]</f>
        <v>89805105.524373621</v>
      </c>
      <c r="R12" s="20">
        <f>Ugovori_OPULJP[[#This Row],[Bespovratna sredstva - Nacionalni dio - HRK]]/7.5345</f>
        <v>11919185.815166716</v>
      </c>
      <c r="S12" s="19">
        <v>1107596260.46</v>
      </c>
      <c r="T12" s="20">
        <f>Ugovori_OPULJP[[#This Row],[Bespovratna sredstva - Ukupno (EU+Nac) HRK
= Ukupna ugovorena vrijednost bespovratnih sredstava]]/7.5345</f>
        <v>147003286.27778885</v>
      </c>
      <c r="U12" s="19">
        <v>0</v>
      </c>
      <c r="V12" s="20">
        <f>Ugovori_OPULJP[[#This Row],[Javni doprinos korisnika - HRK]]/7.5345</f>
        <v>0</v>
      </c>
      <c r="W12" s="19">
        <v>0</v>
      </c>
      <c r="X12" s="20">
        <f>Ugovori_OPULJP[[#This Row],[Privatni doprinos korisnika - HRK]]/7.5345</f>
        <v>0</v>
      </c>
      <c r="Y12" s="21">
        <f>Ugovori_OPULJP[[#This Row],[Bespovratna sredstva - Ukupno (EU+Nac) HRK
= Ukupna ugovorena vrijednost bespovratnih sredstava]]+Ugovori_OPULJP[[#This Row],[Javni doprinos korisnika - HRK]]+Ugovori_OPULJP[[#This Row],[Privatni doprinos korisnika - HRK]]</f>
        <v>1107596260.46</v>
      </c>
      <c r="Z12" s="22">
        <f>Ugovori_OPULJP[[#This Row],[UKUPNI PRIHVATLJIVI IZDACI
TOTAL ELIGIBLE EXPENDITURE
= Bespovratna sredstva ukupno + doprinos korisnika
= Ukupni prihvatljivi troškovi
= Ukupna ugovorena vrijednost projekta HRK]]/7.5345</f>
        <v>147003286.27778885</v>
      </c>
      <c r="AA12" s="13" t="s">
        <v>22</v>
      </c>
      <c r="AB12" s="13" t="s">
        <v>19</v>
      </c>
      <c r="AC12" s="12" t="s">
        <v>55</v>
      </c>
      <c r="AD12" s="12" t="s">
        <v>56</v>
      </c>
    </row>
    <row r="13" spans="1:31" ht="51" customHeight="1" x14ac:dyDescent="0.3">
      <c r="A13" s="10" t="s">
        <v>57</v>
      </c>
      <c r="B13" s="11" t="s">
        <v>15</v>
      </c>
      <c r="C13" s="12" t="s">
        <v>52</v>
      </c>
      <c r="D13" s="12" t="s">
        <v>58</v>
      </c>
      <c r="E13" s="13" t="s">
        <v>18</v>
      </c>
      <c r="F13" s="14" t="s">
        <v>59</v>
      </c>
      <c r="G13" s="14" t="s">
        <v>19</v>
      </c>
      <c r="H13" s="16">
        <v>42033</v>
      </c>
      <c r="I13" s="16">
        <v>45291</v>
      </c>
      <c r="J13" s="17" t="str">
        <f>IF(Ugovori_OPULJP[[#This Row],[DATUM ZAVRŠETKA OPERACIJE]]&gt;DATE(2023,12,31),"u provedbi","završen")</f>
        <v>završen</v>
      </c>
      <c r="K13" s="15" t="s">
        <v>20</v>
      </c>
      <c r="L13" s="15" t="s">
        <v>21</v>
      </c>
      <c r="M13" s="30">
        <v>0.91891891591700003</v>
      </c>
      <c r="N13" s="30">
        <v>8.1081084082999993E-2</v>
      </c>
      <c r="O13" s="19">
        <f>Ugovori_OPULJP[[#This Row],[Bespovratna sredstva - Ukupno (EU+Nac) HRK
= Ukupna ugovorena vrijednost bespovratnih sredstava]]*Ugovori_OPULJP[[#This Row],[EU STOPA SUFINANCIRANJA %
EU CO-FINANCING RATE %]]</f>
        <v>483244144.28080034</v>
      </c>
      <c r="P13" s="20">
        <f>Ugovori_OPULJP[[#This Row],[Bespovratna sredstva - EU dio - HRK]]/7.5345</f>
        <v>64137519.978870571</v>
      </c>
      <c r="Q13" s="19">
        <f>Ugovori_OPULJP[[#This Row],[Bespovratna sredstva - Ukupno (EU+Nac) HRK
= Ukupna ugovorena vrijednost bespovratnih sredstava]]*Ugovori_OPULJP[[#This Row],[STOPA NACIONALNOG SUFINANCIRANJA %]]</f>
        <v>42639190.919199668</v>
      </c>
      <c r="R13" s="20">
        <f>Ugovori_OPULJP[[#This Row],[Bespovratna sredstva - Nacionalni dio - HRK]]/7.5345</f>
        <v>5659193.1673236005</v>
      </c>
      <c r="S13" s="19">
        <v>525883335.19999999</v>
      </c>
      <c r="T13" s="20">
        <f>Ugovori_OPULJP[[#This Row],[Bespovratna sredstva - Ukupno (EU+Nac) HRK
= Ukupna ugovorena vrijednost bespovratnih sredstava]]/7.5345</f>
        <v>69796713.146194175</v>
      </c>
      <c r="U13" s="19">
        <v>0</v>
      </c>
      <c r="V13" s="20">
        <f>Ugovori_OPULJP[[#This Row],[Javni doprinos korisnika - HRK]]/7.5345</f>
        <v>0</v>
      </c>
      <c r="W13" s="19">
        <v>0</v>
      </c>
      <c r="X13" s="20">
        <f>Ugovori_OPULJP[[#This Row],[Privatni doprinos korisnika - HRK]]/7.5345</f>
        <v>0</v>
      </c>
      <c r="Y13" s="21">
        <f>Ugovori_OPULJP[[#This Row],[Bespovratna sredstva - Ukupno (EU+Nac) HRK
= Ukupna ugovorena vrijednost bespovratnih sredstava]]+Ugovori_OPULJP[[#This Row],[Javni doprinos korisnika - HRK]]+Ugovori_OPULJP[[#This Row],[Privatni doprinos korisnika - HRK]]</f>
        <v>525883335.19999999</v>
      </c>
      <c r="Z13" s="22">
        <f>Ugovori_OPULJP[[#This Row],[UKUPNI PRIHVATLJIVI IZDACI
TOTAL ELIGIBLE EXPENDITURE
= Bespovratna sredstva ukupno + doprinos korisnika
= Ukupni prihvatljivi troškovi
= Ukupna ugovorena vrijednost projekta HRK]]/7.5345</f>
        <v>69796713.146194175</v>
      </c>
      <c r="AA13" s="13" t="s">
        <v>22</v>
      </c>
      <c r="AB13" s="13" t="s">
        <v>19</v>
      </c>
      <c r="AC13" s="12" t="s">
        <v>60</v>
      </c>
      <c r="AD13" s="12" t="s">
        <v>56</v>
      </c>
    </row>
    <row r="14" spans="1:31" ht="63.75" customHeight="1" x14ac:dyDescent="0.3">
      <c r="A14" s="31" t="s">
        <v>61</v>
      </c>
      <c r="B14" s="25" t="s">
        <v>15</v>
      </c>
      <c r="C14" s="26" t="s">
        <v>52</v>
      </c>
      <c r="D14" s="26" t="s">
        <v>62</v>
      </c>
      <c r="E14" s="27" t="s">
        <v>63</v>
      </c>
      <c r="F14" s="32" t="s">
        <v>64</v>
      </c>
      <c r="G14" s="32" t="s">
        <v>65</v>
      </c>
      <c r="H14" s="29">
        <v>44383</v>
      </c>
      <c r="I14" s="29">
        <v>45113</v>
      </c>
      <c r="J14" s="17" t="str">
        <f>IF(Ugovori_OPULJP[[#This Row],[DATUM ZAVRŠETKA OPERACIJE]]&gt;DATE(2023,12,31),"u provedbi","završen")</f>
        <v>završen</v>
      </c>
      <c r="K14" s="28" t="s">
        <v>66</v>
      </c>
      <c r="L14" s="28" t="s">
        <v>66</v>
      </c>
      <c r="M14" s="30">
        <v>0.91891891591700003</v>
      </c>
      <c r="N14" s="30">
        <v>8.1081084082999993E-2</v>
      </c>
      <c r="O14" s="19">
        <f>Ugovori_OPULJP[[#This Row],[Bespovratna sredstva - Ukupno (EU+Nac) HRK
= Ukupna ugovorena vrijednost bespovratnih sredstava]]*Ugovori_OPULJP[[#This Row],[EU STOPA SUFINANCIRANJA %
EU CO-FINANCING RATE %]]</f>
        <v>1677806.1361405745</v>
      </c>
      <c r="P14" s="20">
        <f>Ugovori_OPULJP[[#This Row],[Bespovratna sredstva - EU dio - HRK]]/7.5345</f>
        <v>222683.14236386944</v>
      </c>
      <c r="Q14" s="19">
        <f>Ugovori_OPULJP[[#This Row],[Bespovratna sredstva - Ukupno (EU+Nac) HRK
= Ukupna ugovorena vrijednost bespovratnih sredstava]]*Ugovori_OPULJP[[#This Row],[STOPA NACIONALNOG SUFINANCIRANJA %]]</f>
        <v>148041.72385942561</v>
      </c>
      <c r="R14" s="20">
        <f>Ugovori_OPULJP[[#This Row],[Bespovratna sredstva - Nacionalni dio - HRK]]/7.5345</f>
        <v>19648.513353165519</v>
      </c>
      <c r="S14" s="21">
        <v>1825847.86</v>
      </c>
      <c r="T14" s="22">
        <f>Ugovori_OPULJP[[#This Row],[Bespovratna sredstva - Ukupno (EU+Nac) HRK
= Ukupna ugovorena vrijednost bespovratnih sredstava]]/7.5345</f>
        <v>242331.65571703497</v>
      </c>
      <c r="U14" s="19">
        <v>0</v>
      </c>
      <c r="V14" s="20">
        <f>Ugovori_OPULJP[[#This Row],[Javni doprinos korisnika - HRK]]/7.5345</f>
        <v>0</v>
      </c>
      <c r="W14" s="19">
        <v>0</v>
      </c>
      <c r="X14" s="20">
        <f>Ugovori_OPULJP[[#This Row],[Privatni doprinos korisnika - HRK]]/7.5345</f>
        <v>0</v>
      </c>
      <c r="Y14" s="21">
        <f>Ugovori_OPULJP[[#This Row],[Bespovratna sredstva - Ukupno (EU+Nac) HRK
= Ukupna ugovorena vrijednost bespovratnih sredstava]]+Ugovori_OPULJP[[#This Row],[Javni doprinos korisnika - HRK]]+Ugovori_OPULJP[[#This Row],[Privatni doprinos korisnika - HRK]]</f>
        <v>1825847.86</v>
      </c>
      <c r="Z14" s="22">
        <f>Ugovori_OPULJP[[#This Row],[UKUPNI PRIHVATLJIVI IZDACI
TOTAL ELIGIBLE EXPENDITURE
= Bespovratna sredstva ukupno + doprinos korisnika
= Ukupni prihvatljivi troškovi
= Ukupna ugovorena vrijednost projekta HRK]]/7.5345</f>
        <v>242331.65571703497</v>
      </c>
      <c r="AA14" s="13" t="s">
        <v>22</v>
      </c>
      <c r="AB14" s="27" t="s">
        <v>19</v>
      </c>
      <c r="AC14" s="26" t="s">
        <v>67</v>
      </c>
      <c r="AD14" s="33" t="s">
        <v>56</v>
      </c>
    </row>
    <row r="15" spans="1:31" ht="51" customHeight="1" x14ac:dyDescent="0.3">
      <c r="A15" s="31" t="s">
        <v>68</v>
      </c>
      <c r="B15" s="25" t="s">
        <v>15</v>
      </c>
      <c r="C15" s="26" t="s">
        <v>52</v>
      </c>
      <c r="D15" s="26" t="s">
        <v>62</v>
      </c>
      <c r="E15" s="27" t="s">
        <v>63</v>
      </c>
      <c r="F15" s="32" t="s">
        <v>69</v>
      </c>
      <c r="G15" s="32" t="s">
        <v>70</v>
      </c>
      <c r="H15" s="29">
        <v>44389</v>
      </c>
      <c r="I15" s="29">
        <v>45119</v>
      </c>
      <c r="J15" s="17" t="str">
        <f>IF(Ugovori_OPULJP[[#This Row],[DATUM ZAVRŠETKA OPERACIJE]]&gt;DATE(2023,12,31),"u provedbi","završen")</f>
        <v>završen</v>
      </c>
      <c r="K15" s="28" t="s">
        <v>71</v>
      </c>
      <c r="L15" s="28" t="s">
        <v>71</v>
      </c>
      <c r="M15" s="30">
        <v>0.91891891591700003</v>
      </c>
      <c r="N15" s="30">
        <v>8.1081084082999993E-2</v>
      </c>
      <c r="O15" s="19">
        <f>Ugovori_OPULJP[[#This Row],[Bespovratna sredstva - Ukupno (EU+Nac) HRK
= Ukupna ugovorena vrijednost bespovratnih sredstava]]*Ugovori_OPULJP[[#This Row],[EU STOPA SUFINANCIRANJA %
EU CO-FINANCING RATE %]]</f>
        <v>1468524.3195269578</v>
      </c>
      <c r="P15" s="20">
        <f>Ugovori_OPULJP[[#This Row],[Bespovratna sredstva - EU dio - HRK]]/7.5345</f>
        <v>194906.67191279551</v>
      </c>
      <c r="Q15" s="19">
        <f>Ugovori_OPULJP[[#This Row],[Bespovratna sredstva - Ukupno (EU+Nac) HRK
= Ukupna ugovorena vrijednost bespovratnih sredstava]]*Ugovori_OPULJP[[#This Row],[STOPA NACIONALNOG SUFINANCIRANJA %]]</f>
        <v>129575.68047304229</v>
      </c>
      <c r="R15" s="20">
        <f>Ugovori_OPULJP[[#This Row],[Bespovratna sredstva - Nacionalni dio - HRK]]/7.5345</f>
        <v>17197.648214618392</v>
      </c>
      <c r="S15" s="21">
        <v>1598100</v>
      </c>
      <c r="T15" s="22">
        <f>Ugovori_OPULJP[[#This Row],[Bespovratna sredstva - Ukupno (EU+Nac) HRK
= Ukupna ugovorena vrijednost bespovratnih sredstava]]/7.5345</f>
        <v>212104.32012741387</v>
      </c>
      <c r="U15" s="19">
        <v>0</v>
      </c>
      <c r="V15" s="20">
        <f>Ugovori_OPULJP[[#This Row],[Javni doprinos korisnika - HRK]]/7.5345</f>
        <v>0</v>
      </c>
      <c r="W15" s="19">
        <v>0</v>
      </c>
      <c r="X15" s="20">
        <f>Ugovori_OPULJP[[#This Row],[Privatni doprinos korisnika - HRK]]/7.5345</f>
        <v>0</v>
      </c>
      <c r="Y15" s="21">
        <f>Ugovori_OPULJP[[#This Row],[Bespovratna sredstva - Ukupno (EU+Nac) HRK
= Ukupna ugovorena vrijednost bespovratnih sredstava]]+Ugovori_OPULJP[[#This Row],[Javni doprinos korisnika - HRK]]+Ugovori_OPULJP[[#This Row],[Privatni doprinos korisnika - HRK]]</f>
        <v>1598100</v>
      </c>
      <c r="Z15" s="22">
        <f>Ugovori_OPULJP[[#This Row],[UKUPNI PRIHVATLJIVI IZDACI
TOTAL ELIGIBLE EXPENDITURE
= Bespovratna sredstva ukupno + doprinos korisnika
= Ukupni prihvatljivi troškovi
= Ukupna ugovorena vrijednost projekta HRK]]/7.5345</f>
        <v>212104.32012741387</v>
      </c>
      <c r="AA15" s="27" t="s">
        <v>22</v>
      </c>
      <c r="AB15" s="27" t="s">
        <v>19</v>
      </c>
      <c r="AC15" s="26" t="s">
        <v>72</v>
      </c>
      <c r="AD15" s="33" t="s">
        <v>56</v>
      </c>
    </row>
    <row r="16" spans="1:31" ht="63.75" customHeight="1" x14ac:dyDescent="0.3">
      <c r="A16" s="31" t="s">
        <v>73</v>
      </c>
      <c r="B16" s="25" t="s">
        <v>15</v>
      </c>
      <c r="C16" s="26" t="s">
        <v>52</v>
      </c>
      <c r="D16" s="26" t="s">
        <v>62</v>
      </c>
      <c r="E16" s="27" t="s">
        <v>63</v>
      </c>
      <c r="F16" s="32" t="s">
        <v>74</v>
      </c>
      <c r="G16" s="32" t="s">
        <v>75</v>
      </c>
      <c r="H16" s="29">
        <v>44389</v>
      </c>
      <c r="I16" s="29">
        <v>45119</v>
      </c>
      <c r="J16" s="17" t="str">
        <f>IF(Ugovori_OPULJP[[#This Row],[DATUM ZAVRŠETKA OPERACIJE]]&gt;DATE(2023,12,31),"u provedbi","završen")</f>
        <v>završen</v>
      </c>
      <c r="K16" s="28" t="s">
        <v>76</v>
      </c>
      <c r="L16" s="28" t="s">
        <v>71</v>
      </c>
      <c r="M16" s="30">
        <v>0.91891891591700003</v>
      </c>
      <c r="N16" s="30">
        <v>8.1081084082999993E-2</v>
      </c>
      <c r="O16" s="19">
        <f>Ugovori_OPULJP[[#This Row],[Bespovratna sredstva - Ukupno (EU+Nac) HRK
= Ukupna ugovorena vrijednost bespovratnih sredstava]]*Ugovori_OPULJP[[#This Row],[EU STOPA SUFINANCIRANJA %
EU CO-FINANCING RATE %]]</f>
        <v>1252008.6445585941</v>
      </c>
      <c r="P16" s="20">
        <f>Ugovori_OPULJP[[#This Row],[Bespovratna sredstva - EU dio - HRK]]/7.5345</f>
        <v>166170.10346520593</v>
      </c>
      <c r="Q16" s="19">
        <f>Ugovori_OPULJP[[#This Row],[Bespovratna sredstva - Ukupno (EU+Nac) HRK
= Ukupna ugovorena vrijednost bespovratnih sredstava]]*Ugovori_OPULJP[[#This Row],[STOPA NACIONALNOG SUFINANCIRANJA %]]</f>
        <v>110471.35544140583</v>
      </c>
      <c r="R16" s="20">
        <f>Ugovori_OPULJP[[#This Row],[Bespovratna sredstva - Nacionalni dio - HRK]]/7.5345</f>
        <v>14662.068543553763</v>
      </c>
      <c r="S16" s="21">
        <v>1362480</v>
      </c>
      <c r="T16" s="22">
        <f>Ugovori_OPULJP[[#This Row],[Bespovratna sredstva - Ukupno (EU+Nac) HRK
= Ukupna ugovorena vrijednost bespovratnih sredstava]]/7.5345</f>
        <v>180832.17200875969</v>
      </c>
      <c r="U16" s="19">
        <v>0</v>
      </c>
      <c r="V16" s="20">
        <f>Ugovori_OPULJP[[#This Row],[Javni doprinos korisnika - HRK]]/7.5345</f>
        <v>0</v>
      </c>
      <c r="W16" s="19">
        <v>0</v>
      </c>
      <c r="X16" s="20">
        <f>Ugovori_OPULJP[[#This Row],[Privatni doprinos korisnika - HRK]]/7.5345</f>
        <v>0</v>
      </c>
      <c r="Y16" s="21">
        <f>Ugovori_OPULJP[[#This Row],[Bespovratna sredstva - Ukupno (EU+Nac) HRK
= Ukupna ugovorena vrijednost bespovratnih sredstava]]+Ugovori_OPULJP[[#This Row],[Javni doprinos korisnika - HRK]]+Ugovori_OPULJP[[#This Row],[Privatni doprinos korisnika - HRK]]</f>
        <v>1362480</v>
      </c>
      <c r="Z16" s="22">
        <f>Ugovori_OPULJP[[#This Row],[UKUPNI PRIHVATLJIVI IZDACI
TOTAL ELIGIBLE EXPENDITURE
= Bespovratna sredstva ukupno + doprinos korisnika
= Ukupni prihvatljivi troškovi
= Ukupna ugovorena vrijednost projekta HRK]]/7.5345</f>
        <v>180832.17200875969</v>
      </c>
      <c r="AA16" s="27" t="s">
        <v>22</v>
      </c>
      <c r="AB16" s="27" t="s">
        <v>19</v>
      </c>
      <c r="AC16" s="26" t="s">
        <v>77</v>
      </c>
      <c r="AD16" s="33" t="s">
        <v>56</v>
      </c>
    </row>
    <row r="17" spans="1:30" ht="51" customHeight="1" x14ac:dyDescent="0.3">
      <c r="A17" s="31" t="s">
        <v>78</v>
      </c>
      <c r="B17" s="25" t="s">
        <v>15</v>
      </c>
      <c r="C17" s="26" t="s">
        <v>52</v>
      </c>
      <c r="D17" s="26" t="s">
        <v>62</v>
      </c>
      <c r="E17" s="27" t="s">
        <v>63</v>
      </c>
      <c r="F17" s="32" t="s">
        <v>79</v>
      </c>
      <c r="G17" s="32" t="s">
        <v>80</v>
      </c>
      <c r="H17" s="29">
        <v>44383</v>
      </c>
      <c r="I17" s="29">
        <v>45113</v>
      </c>
      <c r="J17" s="17" t="str">
        <f>IF(Ugovori_OPULJP[[#This Row],[DATUM ZAVRŠETKA OPERACIJE]]&gt;DATE(2023,12,31),"u provedbi","završen")</f>
        <v>završen</v>
      </c>
      <c r="K17" s="28" t="s">
        <v>81</v>
      </c>
      <c r="L17" s="28" t="s">
        <v>81</v>
      </c>
      <c r="M17" s="30">
        <v>0.91891891591700003</v>
      </c>
      <c r="N17" s="30">
        <v>8.1081084082999993E-2</v>
      </c>
      <c r="O17" s="19">
        <f>Ugovori_OPULJP[[#This Row],[Bespovratna sredstva - Ukupno (EU+Nac) HRK
= Ukupna ugovorena vrijednost bespovratnih sredstava]]*Ugovori_OPULJP[[#This Row],[EU STOPA SUFINANCIRANJA %
EU CO-FINANCING RATE %]]</f>
        <v>1617885.400120107</v>
      </c>
      <c r="P17" s="20">
        <f>Ugovori_OPULJP[[#This Row],[Bespovratna sredstva - EU dio - HRK]]/7.5345</f>
        <v>214730.29399696155</v>
      </c>
      <c r="Q17" s="19">
        <f>Ugovori_OPULJP[[#This Row],[Bespovratna sredstva - Ukupno (EU+Nac) HRK
= Ukupna ugovorena vrijednost bespovratnih sredstava]]*Ugovori_OPULJP[[#This Row],[STOPA NACIONALNOG SUFINANCIRANJA %]]</f>
        <v>142754.5998798931</v>
      </c>
      <c r="R17" s="20">
        <f>Ugovori_OPULJP[[#This Row],[Bespovratna sredstva - Nacionalni dio - HRK]]/7.5345</f>
        <v>18946.79141016565</v>
      </c>
      <c r="S17" s="21">
        <v>1760640</v>
      </c>
      <c r="T17" s="22">
        <f>Ugovori_OPULJP[[#This Row],[Bespovratna sredstva - Ukupno (EU+Nac) HRK
= Ukupna ugovorena vrijednost bespovratnih sredstava]]/7.5345</f>
        <v>233677.08540712719</v>
      </c>
      <c r="U17" s="19">
        <v>0</v>
      </c>
      <c r="V17" s="20">
        <f>Ugovori_OPULJP[[#This Row],[Javni doprinos korisnika - HRK]]/7.5345</f>
        <v>0</v>
      </c>
      <c r="W17" s="19">
        <v>0</v>
      </c>
      <c r="X17" s="20">
        <f>Ugovori_OPULJP[[#This Row],[Privatni doprinos korisnika - HRK]]/7.5345</f>
        <v>0</v>
      </c>
      <c r="Y17" s="21">
        <f>Ugovori_OPULJP[[#This Row],[Bespovratna sredstva - Ukupno (EU+Nac) HRK
= Ukupna ugovorena vrijednost bespovratnih sredstava]]+Ugovori_OPULJP[[#This Row],[Javni doprinos korisnika - HRK]]+Ugovori_OPULJP[[#This Row],[Privatni doprinos korisnika - HRK]]</f>
        <v>1760640</v>
      </c>
      <c r="Z17" s="22">
        <f>Ugovori_OPULJP[[#This Row],[UKUPNI PRIHVATLJIVI IZDACI
TOTAL ELIGIBLE EXPENDITURE
= Bespovratna sredstva ukupno + doprinos korisnika
= Ukupni prihvatljivi troškovi
= Ukupna ugovorena vrijednost projekta HRK]]/7.5345</f>
        <v>233677.08540712719</v>
      </c>
      <c r="AA17" s="27" t="s">
        <v>22</v>
      </c>
      <c r="AB17" s="27" t="s">
        <v>19</v>
      </c>
      <c r="AC17" s="26" t="s">
        <v>82</v>
      </c>
      <c r="AD17" s="33" t="s">
        <v>56</v>
      </c>
    </row>
    <row r="18" spans="1:30" ht="51" customHeight="1" x14ac:dyDescent="0.3">
      <c r="A18" s="31" t="s">
        <v>83</v>
      </c>
      <c r="B18" s="25" t="s">
        <v>15</v>
      </c>
      <c r="C18" s="26" t="s">
        <v>52</v>
      </c>
      <c r="D18" s="26" t="s">
        <v>62</v>
      </c>
      <c r="E18" s="27" t="s">
        <v>63</v>
      </c>
      <c r="F18" s="32" t="s">
        <v>84</v>
      </c>
      <c r="G18" s="32" t="s">
        <v>85</v>
      </c>
      <c r="H18" s="29">
        <v>44383</v>
      </c>
      <c r="I18" s="16">
        <v>45052</v>
      </c>
      <c r="J18" s="17" t="str">
        <f>IF(Ugovori_OPULJP[[#This Row],[DATUM ZAVRŠETKA OPERACIJE]]&gt;DATE(2023,12,31),"u provedbi","završen")</f>
        <v>završen</v>
      </c>
      <c r="K18" s="28" t="s">
        <v>86</v>
      </c>
      <c r="L18" s="28" t="s">
        <v>86</v>
      </c>
      <c r="M18" s="30">
        <v>0.91891891591700003</v>
      </c>
      <c r="N18" s="30">
        <v>8.1081084082999993E-2</v>
      </c>
      <c r="O18" s="19">
        <f>Ugovori_OPULJP[[#This Row],[Bespovratna sredstva - Ukupno (EU+Nac) HRK
= Ukupna ugovorena vrijednost bespovratnih sredstava]]*Ugovori_OPULJP[[#This Row],[EU STOPA SUFINANCIRANJA %
EU CO-FINANCING RATE %]]</f>
        <v>822542.28650211298</v>
      </c>
      <c r="P18" s="20">
        <f>Ugovori_OPULJP[[#This Row],[Bespovratna sredstva - EU dio - HRK]]/7.5345</f>
        <v>109170.12230434839</v>
      </c>
      <c r="Q18" s="19">
        <f>Ugovori_OPULJP[[#This Row],[Bespovratna sredstva - Ukupno (EU+Nac) HRK
= Ukupna ugovorena vrijednost bespovratnih sredstava]]*Ugovori_OPULJP[[#This Row],[STOPA NACIONALNOG SUFINANCIRANJA %]]</f>
        <v>72577.263497887121</v>
      </c>
      <c r="R18" s="20">
        <f>Ugovori_OPULJP[[#This Row],[Bespovratna sredstva - Nacionalni dio - HRK]]/7.5345</f>
        <v>9632.6582384879039</v>
      </c>
      <c r="S18" s="21">
        <v>895119.55</v>
      </c>
      <c r="T18" s="22">
        <f>Ugovori_OPULJP[[#This Row],[Bespovratna sredstva - Ukupno (EU+Nac) HRK
= Ukupna ugovorena vrijednost bespovratnih sredstava]]/7.5345</f>
        <v>118802.78054283629</v>
      </c>
      <c r="U18" s="19">
        <v>0</v>
      </c>
      <c r="V18" s="20">
        <f>Ugovori_OPULJP[[#This Row],[Javni doprinos korisnika - HRK]]/7.5345</f>
        <v>0</v>
      </c>
      <c r="W18" s="19">
        <v>0</v>
      </c>
      <c r="X18" s="20">
        <f>Ugovori_OPULJP[[#This Row],[Privatni doprinos korisnika - HRK]]/7.5345</f>
        <v>0</v>
      </c>
      <c r="Y18" s="21">
        <f>Ugovori_OPULJP[[#This Row],[Bespovratna sredstva - Ukupno (EU+Nac) HRK
= Ukupna ugovorena vrijednost bespovratnih sredstava]]+Ugovori_OPULJP[[#This Row],[Javni doprinos korisnika - HRK]]+Ugovori_OPULJP[[#This Row],[Privatni doprinos korisnika - HRK]]</f>
        <v>895119.55</v>
      </c>
      <c r="Z18" s="22">
        <f>Ugovori_OPULJP[[#This Row],[UKUPNI PRIHVATLJIVI IZDACI
TOTAL ELIGIBLE EXPENDITURE
= Bespovratna sredstva ukupno + doprinos korisnika
= Ukupni prihvatljivi troškovi
= Ukupna ugovorena vrijednost projekta HRK]]/7.5345</f>
        <v>118802.78054283629</v>
      </c>
      <c r="AA18" s="27" t="s">
        <v>22</v>
      </c>
      <c r="AB18" s="27" t="s">
        <v>19</v>
      </c>
      <c r="AC18" s="26" t="s">
        <v>87</v>
      </c>
      <c r="AD18" s="33" t="s">
        <v>56</v>
      </c>
    </row>
    <row r="19" spans="1:30" ht="51" customHeight="1" x14ac:dyDescent="0.3">
      <c r="A19" s="31" t="s">
        <v>88</v>
      </c>
      <c r="B19" s="25" t="s">
        <v>15</v>
      </c>
      <c r="C19" s="26" t="s">
        <v>52</v>
      </c>
      <c r="D19" s="26" t="s">
        <v>62</v>
      </c>
      <c r="E19" s="27" t="s">
        <v>63</v>
      </c>
      <c r="F19" s="32" t="s">
        <v>89</v>
      </c>
      <c r="G19" s="32" t="s">
        <v>90</v>
      </c>
      <c r="H19" s="29">
        <v>44393</v>
      </c>
      <c r="I19" s="29">
        <v>45123</v>
      </c>
      <c r="J19" s="17" t="str">
        <f>IF(Ugovori_OPULJP[[#This Row],[DATUM ZAVRŠETKA OPERACIJE]]&gt;DATE(2023,12,31),"u provedbi","završen")</f>
        <v>završen</v>
      </c>
      <c r="K19" s="28" t="s">
        <v>91</v>
      </c>
      <c r="L19" s="28" t="s">
        <v>91</v>
      </c>
      <c r="M19" s="30">
        <v>0.91891891591700003</v>
      </c>
      <c r="N19" s="30">
        <v>8.1081084082999993E-2</v>
      </c>
      <c r="O19" s="19">
        <f>Ugovori_OPULJP[[#This Row],[Bespovratna sredstva - Ukupno (EU+Nac) HRK
= Ukupna ugovorena vrijednost bespovratnih sredstava]]*Ugovori_OPULJP[[#This Row],[EU STOPA SUFINANCIRANJA %
EU CO-FINANCING RATE %]]</f>
        <v>1237461.8824439533</v>
      </c>
      <c r="P19" s="20">
        <f>Ugovori_OPULJP[[#This Row],[Bespovratna sredstva - EU dio - HRK]]/7.5345</f>
        <v>164239.41634401132</v>
      </c>
      <c r="Q19" s="19">
        <f>Ugovori_OPULJP[[#This Row],[Bespovratna sredstva - Ukupno (EU+Nac) HRK
= Ukupna ugovorena vrijednost bespovratnih sredstava]]*Ugovori_OPULJP[[#This Row],[STOPA NACIONALNOG SUFINANCIRANJA %]]</f>
        <v>109187.81755604671</v>
      </c>
      <c r="R19" s="20">
        <f>Ugovori_OPULJP[[#This Row],[Bespovratna sredstva - Nacionalni dio - HRK]]/7.5345</f>
        <v>14491.71379070233</v>
      </c>
      <c r="S19" s="21">
        <v>1346649.7</v>
      </c>
      <c r="T19" s="22">
        <f>Ugovori_OPULJP[[#This Row],[Bespovratna sredstva - Ukupno (EU+Nac) HRK
= Ukupna ugovorena vrijednost bespovratnih sredstava]]/7.5345</f>
        <v>178731.13013471363</v>
      </c>
      <c r="U19" s="19">
        <v>0</v>
      </c>
      <c r="V19" s="20">
        <f>Ugovori_OPULJP[[#This Row],[Javni doprinos korisnika - HRK]]/7.5345</f>
        <v>0</v>
      </c>
      <c r="W19" s="19">
        <v>0</v>
      </c>
      <c r="X19" s="20">
        <f>Ugovori_OPULJP[[#This Row],[Privatni doprinos korisnika - HRK]]/7.5345</f>
        <v>0</v>
      </c>
      <c r="Y19" s="21">
        <f>Ugovori_OPULJP[[#This Row],[Bespovratna sredstva - Ukupno (EU+Nac) HRK
= Ukupna ugovorena vrijednost bespovratnih sredstava]]+Ugovori_OPULJP[[#This Row],[Javni doprinos korisnika - HRK]]+Ugovori_OPULJP[[#This Row],[Privatni doprinos korisnika - HRK]]</f>
        <v>1346649.7</v>
      </c>
      <c r="Z19" s="22">
        <f>Ugovori_OPULJP[[#This Row],[UKUPNI PRIHVATLJIVI IZDACI
TOTAL ELIGIBLE EXPENDITURE
= Bespovratna sredstva ukupno + doprinos korisnika
= Ukupni prihvatljivi troškovi
= Ukupna ugovorena vrijednost projekta HRK]]/7.5345</f>
        <v>178731.13013471363</v>
      </c>
      <c r="AA19" s="27" t="s">
        <v>22</v>
      </c>
      <c r="AB19" s="27" t="s">
        <v>19</v>
      </c>
      <c r="AC19" s="26" t="s">
        <v>92</v>
      </c>
      <c r="AD19" s="33" t="s">
        <v>56</v>
      </c>
    </row>
    <row r="20" spans="1:30" ht="51" customHeight="1" x14ac:dyDescent="0.3">
      <c r="A20" s="31" t="s">
        <v>93</v>
      </c>
      <c r="B20" s="25" t="s">
        <v>15</v>
      </c>
      <c r="C20" s="26" t="s">
        <v>52</v>
      </c>
      <c r="D20" s="26" t="s">
        <v>62</v>
      </c>
      <c r="E20" s="27" t="s">
        <v>63</v>
      </c>
      <c r="F20" s="32" t="s">
        <v>94</v>
      </c>
      <c r="G20" s="14" t="s">
        <v>95</v>
      </c>
      <c r="H20" s="29">
        <v>44392</v>
      </c>
      <c r="I20" s="29">
        <v>45122</v>
      </c>
      <c r="J20" s="17" t="str">
        <f>IF(Ugovori_OPULJP[[#This Row],[DATUM ZAVRŠETKA OPERACIJE]]&gt;DATE(2023,12,31),"u provedbi","završen")</f>
        <v>završen</v>
      </c>
      <c r="K20" s="28" t="s">
        <v>96</v>
      </c>
      <c r="L20" s="28" t="s">
        <v>86</v>
      </c>
      <c r="M20" s="30">
        <v>0.91891891591700003</v>
      </c>
      <c r="N20" s="30">
        <v>8.1081084082999993E-2</v>
      </c>
      <c r="O20" s="19">
        <f>Ugovori_OPULJP[[#This Row],[Bespovratna sredstva - Ukupno (EU+Nac) HRK
= Ukupna ugovorena vrijednost bespovratnih sredstava]]*Ugovori_OPULJP[[#This Row],[EU STOPA SUFINANCIRANJA %
EU CO-FINANCING RATE %]]</f>
        <v>1440545.8023210606</v>
      </c>
      <c r="P20" s="20">
        <f>Ugovori_OPULJP[[#This Row],[Bespovratna sredstva - EU dio - HRK]]/7.5345</f>
        <v>191193.2845339519</v>
      </c>
      <c r="Q20" s="19">
        <f>Ugovori_OPULJP[[#This Row],[Bespovratna sredstva - Ukupno (EU+Nac) HRK
= Ukupna ugovorena vrijednost bespovratnih sredstava]]*Ugovori_OPULJP[[#This Row],[STOPA NACIONALNOG SUFINANCIRANJA %]]</f>
        <v>127106.98767893953</v>
      </c>
      <c r="R20" s="20">
        <f>Ugovori_OPULJP[[#This Row],[Bespovratna sredstva - Nacionalni dio - HRK]]/7.5345</f>
        <v>16869.996373872124</v>
      </c>
      <c r="S20" s="21">
        <v>1567652.79</v>
      </c>
      <c r="T20" s="22">
        <f>Ugovori_OPULJP[[#This Row],[Bespovratna sredstva - Ukupno (EU+Nac) HRK
= Ukupna ugovorena vrijednost bespovratnih sredstava]]/7.5345</f>
        <v>208063.280907824</v>
      </c>
      <c r="U20" s="19">
        <v>0</v>
      </c>
      <c r="V20" s="20">
        <f>Ugovori_OPULJP[[#This Row],[Javni doprinos korisnika - HRK]]/7.5345</f>
        <v>0</v>
      </c>
      <c r="W20" s="19">
        <v>0</v>
      </c>
      <c r="X20" s="20">
        <f>Ugovori_OPULJP[[#This Row],[Privatni doprinos korisnika - HRK]]/7.5345</f>
        <v>0</v>
      </c>
      <c r="Y20" s="21">
        <f>Ugovori_OPULJP[[#This Row],[Bespovratna sredstva - Ukupno (EU+Nac) HRK
= Ukupna ugovorena vrijednost bespovratnih sredstava]]+Ugovori_OPULJP[[#This Row],[Javni doprinos korisnika - HRK]]+Ugovori_OPULJP[[#This Row],[Privatni doprinos korisnika - HRK]]</f>
        <v>1567652.79</v>
      </c>
      <c r="Z20" s="22">
        <f>Ugovori_OPULJP[[#This Row],[UKUPNI PRIHVATLJIVI IZDACI
TOTAL ELIGIBLE EXPENDITURE
= Bespovratna sredstva ukupno + doprinos korisnika
= Ukupni prihvatljivi troškovi
= Ukupna ugovorena vrijednost projekta HRK]]/7.5345</f>
        <v>208063.280907824</v>
      </c>
      <c r="AA20" s="27" t="s">
        <v>22</v>
      </c>
      <c r="AB20" s="27" t="s">
        <v>19</v>
      </c>
      <c r="AC20" s="26" t="s">
        <v>97</v>
      </c>
      <c r="AD20" s="33" t="s">
        <v>56</v>
      </c>
    </row>
    <row r="21" spans="1:30" ht="51" customHeight="1" x14ac:dyDescent="0.3">
      <c r="A21" s="31" t="s">
        <v>98</v>
      </c>
      <c r="B21" s="25" t="s">
        <v>15</v>
      </c>
      <c r="C21" s="26" t="s">
        <v>52</v>
      </c>
      <c r="D21" s="26" t="s">
        <v>62</v>
      </c>
      <c r="E21" s="27" t="s">
        <v>63</v>
      </c>
      <c r="F21" s="32" t="s">
        <v>99</v>
      </c>
      <c r="G21" s="32" t="s">
        <v>100</v>
      </c>
      <c r="H21" s="29">
        <v>44383</v>
      </c>
      <c r="I21" s="29">
        <v>45113</v>
      </c>
      <c r="J21" s="17" t="str">
        <f>IF(Ugovori_OPULJP[[#This Row],[DATUM ZAVRŠETKA OPERACIJE]]&gt;DATE(2023,12,31),"u provedbi","završen")</f>
        <v>završen</v>
      </c>
      <c r="K21" s="28" t="s">
        <v>21</v>
      </c>
      <c r="L21" s="28" t="s">
        <v>21</v>
      </c>
      <c r="M21" s="30">
        <v>0.91891891591700003</v>
      </c>
      <c r="N21" s="30">
        <v>8.1081084082999993E-2</v>
      </c>
      <c r="O21" s="19">
        <f>Ugovori_OPULJP[[#This Row],[Bespovratna sredstva - Ukupno (EU+Nac) HRK
= Ukupna ugovorena vrijednost bespovratnih sredstava]]*Ugovori_OPULJP[[#This Row],[EU STOPA SUFINANCIRANJA %
EU CO-FINANCING RATE %]]</f>
        <v>1837102.6967012666</v>
      </c>
      <c r="P21" s="20">
        <f>Ugovori_OPULJP[[#This Row],[Bespovratna sredstva - EU dio - HRK]]/7.5345</f>
        <v>243825.42925227506</v>
      </c>
      <c r="Q21" s="19">
        <f>Ugovori_OPULJP[[#This Row],[Bespovratna sredstva - Ukupno (EU+Nac) HRK
= Ukupna ugovorena vrijednost bespovratnih sredstava]]*Ugovori_OPULJP[[#This Row],[STOPA NACIONALNOG SUFINANCIRANJA %]]</f>
        <v>162097.30329873358</v>
      </c>
      <c r="R21" s="20">
        <f>Ugovori_OPULJP[[#This Row],[Bespovratna sredstva - Nacionalni dio - HRK]]/7.5345</f>
        <v>21514.009330245346</v>
      </c>
      <c r="S21" s="21">
        <v>1999200</v>
      </c>
      <c r="T21" s="22">
        <f>Ugovori_OPULJP[[#This Row],[Bespovratna sredstva - Ukupno (EU+Nac) HRK
= Ukupna ugovorena vrijednost bespovratnih sredstava]]/7.5345</f>
        <v>265339.43858252041</v>
      </c>
      <c r="U21" s="19">
        <v>0</v>
      </c>
      <c r="V21" s="20">
        <f>Ugovori_OPULJP[[#This Row],[Javni doprinos korisnika - HRK]]/7.5345</f>
        <v>0</v>
      </c>
      <c r="W21" s="19">
        <v>0</v>
      </c>
      <c r="X21" s="20">
        <f>Ugovori_OPULJP[[#This Row],[Privatni doprinos korisnika - HRK]]/7.5345</f>
        <v>0</v>
      </c>
      <c r="Y21" s="21">
        <f>Ugovori_OPULJP[[#This Row],[Bespovratna sredstva - Ukupno (EU+Nac) HRK
= Ukupna ugovorena vrijednost bespovratnih sredstava]]+Ugovori_OPULJP[[#This Row],[Javni doprinos korisnika - HRK]]+Ugovori_OPULJP[[#This Row],[Privatni doprinos korisnika - HRK]]</f>
        <v>1999200</v>
      </c>
      <c r="Z21" s="22">
        <f>Ugovori_OPULJP[[#This Row],[UKUPNI PRIHVATLJIVI IZDACI
TOTAL ELIGIBLE EXPENDITURE
= Bespovratna sredstva ukupno + doprinos korisnika
= Ukupni prihvatljivi troškovi
= Ukupna ugovorena vrijednost projekta HRK]]/7.5345</f>
        <v>265339.43858252041</v>
      </c>
      <c r="AA21" s="27" t="s">
        <v>22</v>
      </c>
      <c r="AB21" s="27" t="s">
        <v>19</v>
      </c>
      <c r="AC21" s="26" t="s">
        <v>101</v>
      </c>
      <c r="AD21" s="33" t="s">
        <v>56</v>
      </c>
    </row>
    <row r="22" spans="1:30" ht="51" customHeight="1" x14ac:dyDescent="0.3">
      <c r="A22" s="31" t="s">
        <v>102</v>
      </c>
      <c r="B22" s="25" t="s">
        <v>15</v>
      </c>
      <c r="C22" s="26" t="s">
        <v>52</v>
      </c>
      <c r="D22" s="26" t="s">
        <v>62</v>
      </c>
      <c r="E22" s="27" t="s">
        <v>63</v>
      </c>
      <c r="F22" s="32" t="s">
        <v>103</v>
      </c>
      <c r="G22" s="32" t="s">
        <v>104</v>
      </c>
      <c r="H22" s="29">
        <v>44389</v>
      </c>
      <c r="I22" s="29">
        <v>45119</v>
      </c>
      <c r="J22" s="17" t="str">
        <f>IF(Ugovori_OPULJP[[#This Row],[DATUM ZAVRŠETKA OPERACIJE]]&gt;DATE(2023,12,31),"u provedbi","završen")</f>
        <v>završen</v>
      </c>
      <c r="K22" s="28" t="s">
        <v>91</v>
      </c>
      <c r="L22" s="28" t="s">
        <v>91</v>
      </c>
      <c r="M22" s="30">
        <v>0.91891891591700003</v>
      </c>
      <c r="N22" s="30">
        <v>8.1081084082999993E-2</v>
      </c>
      <c r="O22" s="19">
        <f>Ugovori_OPULJP[[#This Row],[Bespovratna sredstva - Ukupno (EU+Nac) HRK
= Ukupna ugovorena vrijednost bespovratnih sredstava]]*Ugovori_OPULJP[[#This Row],[EU STOPA SUFINANCIRANJA %
EU CO-FINANCING RATE %]]</f>
        <v>1086717.7369904576</v>
      </c>
      <c r="P22" s="20">
        <f>Ugovori_OPULJP[[#This Row],[Bespovratna sredstva - EU dio - HRK]]/7.5345</f>
        <v>144232.23000736049</v>
      </c>
      <c r="Q22" s="19">
        <f>Ugovori_OPULJP[[#This Row],[Bespovratna sredstva - Ukupno (EU+Nac) HRK
= Ukupna ugovorena vrijednost bespovratnih sredstava]]*Ugovori_OPULJP[[#This Row],[STOPA NACIONALNOG SUFINANCIRANJA %]]</f>
        <v>95886.863009542576</v>
      </c>
      <c r="R22" s="20">
        <f>Ugovori_OPULJP[[#This Row],[Bespovratna sredstva - Nacionalni dio - HRK]]/7.5345</f>
        <v>12726.373748695012</v>
      </c>
      <c r="S22" s="21">
        <v>1182604.6000000001</v>
      </c>
      <c r="T22" s="22">
        <f>Ugovori_OPULJP[[#This Row],[Bespovratna sredstva - Ukupno (EU+Nac) HRK
= Ukupna ugovorena vrijednost bespovratnih sredstava]]/7.5345</f>
        <v>156958.60375605547</v>
      </c>
      <c r="U22" s="19">
        <v>0</v>
      </c>
      <c r="V22" s="20">
        <f>Ugovori_OPULJP[[#This Row],[Javni doprinos korisnika - HRK]]/7.5345</f>
        <v>0</v>
      </c>
      <c r="W22" s="19">
        <v>0</v>
      </c>
      <c r="X22" s="20">
        <f>Ugovori_OPULJP[[#This Row],[Privatni doprinos korisnika - HRK]]/7.5345</f>
        <v>0</v>
      </c>
      <c r="Y22" s="21">
        <f>Ugovori_OPULJP[[#This Row],[Bespovratna sredstva - Ukupno (EU+Nac) HRK
= Ukupna ugovorena vrijednost bespovratnih sredstava]]+Ugovori_OPULJP[[#This Row],[Javni doprinos korisnika - HRK]]+Ugovori_OPULJP[[#This Row],[Privatni doprinos korisnika - HRK]]</f>
        <v>1182604.6000000001</v>
      </c>
      <c r="Z22" s="22">
        <f>Ugovori_OPULJP[[#This Row],[UKUPNI PRIHVATLJIVI IZDACI
TOTAL ELIGIBLE EXPENDITURE
= Bespovratna sredstva ukupno + doprinos korisnika
= Ukupni prihvatljivi troškovi
= Ukupna ugovorena vrijednost projekta HRK]]/7.5345</f>
        <v>156958.60375605547</v>
      </c>
      <c r="AA22" s="27" t="s">
        <v>22</v>
      </c>
      <c r="AB22" s="27" t="s">
        <v>19</v>
      </c>
      <c r="AC22" s="26" t="s">
        <v>105</v>
      </c>
      <c r="AD22" s="33" t="s">
        <v>56</v>
      </c>
    </row>
    <row r="23" spans="1:30" ht="51" customHeight="1" x14ac:dyDescent="0.3">
      <c r="A23" s="31" t="s">
        <v>106</v>
      </c>
      <c r="B23" s="25" t="s">
        <v>15</v>
      </c>
      <c r="C23" s="26" t="s">
        <v>52</v>
      </c>
      <c r="D23" s="26" t="s">
        <v>62</v>
      </c>
      <c r="E23" s="27" t="s">
        <v>63</v>
      </c>
      <c r="F23" s="32" t="s">
        <v>107</v>
      </c>
      <c r="G23" s="32" t="s">
        <v>108</v>
      </c>
      <c r="H23" s="29">
        <v>44389</v>
      </c>
      <c r="I23" s="29">
        <v>44938</v>
      </c>
      <c r="J23" s="17" t="str">
        <f>IF(Ugovori_OPULJP[[#This Row],[DATUM ZAVRŠETKA OPERACIJE]]&gt;DATE(2023,12,31),"u provedbi","završen")</f>
        <v>završen</v>
      </c>
      <c r="K23" s="28" t="s">
        <v>96</v>
      </c>
      <c r="L23" s="28" t="s">
        <v>86</v>
      </c>
      <c r="M23" s="30">
        <v>0.91891891591700003</v>
      </c>
      <c r="N23" s="30">
        <v>8.1081084082999993E-2</v>
      </c>
      <c r="O23" s="19">
        <f>Ugovori_OPULJP[[#This Row],[Bespovratna sredstva - Ukupno (EU+Nac) HRK
= Ukupna ugovorena vrijednost bespovratnih sredstava]]*Ugovori_OPULJP[[#This Row],[EU STOPA SUFINANCIRANJA %
EU CO-FINANCING RATE %]]</f>
        <v>1431329.6153241408</v>
      </c>
      <c r="P23" s="20">
        <f>Ugovori_OPULJP[[#This Row],[Bespovratna sredstva - EU dio - HRK]]/7.5345</f>
        <v>189970.08631284634</v>
      </c>
      <c r="Q23" s="19">
        <f>Ugovori_OPULJP[[#This Row],[Bespovratna sredstva - Ukupno (EU+Nac) HRK
= Ukupna ugovorena vrijednost bespovratnih sredstava]]*Ugovori_OPULJP[[#This Row],[STOPA NACIONALNOG SUFINANCIRANJA %]]</f>
        <v>126293.79467585917</v>
      </c>
      <c r="R23" s="20">
        <f>Ugovori_OPULJP[[#This Row],[Bespovratna sredstva - Nacionalni dio - HRK]]/7.5345</f>
        <v>16762.067114720176</v>
      </c>
      <c r="S23" s="21">
        <v>1557623.41</v>
      </c>
      <c r="T23" s="22">
        <f>Ugovori_OPULJP[[#This Row],[Bespovratna sredstva - Ukupno (EU+Nac) HRK
= Ukupna ugovorena vrijednost bespovratnih sredstava]]/7.5345</f>
        <v>206732.15342756652</v>
      </c>
      <c r="U23" s="19">
        <v>0</v>
      </c>
      <c r="V23" s="20">
        <f>Ugovori_OPULJP[[#This Row],[Javni doprinos korisnika - HRK]]/7.5345</f>
        <v>0</v>
      </c>
      <c r="W23" s="19">
        <v>0</v>
      </c>
      <c r="X23" s="20">
        <f>Ugovori_OPULJP[[#This Row],[Privatni doprinos korisnika - HRK]]/7.5345</f>
        <v>0</v>
      </c>
      <c r="Y23" s="21">
        <f>Ugovori_OPULJP[[#This Row],[Bespovratna sredstva - Ukupno (EU+Nac) HRK
= Ukupna ugovorena vrijednost bespovratnih sredstava]]+Ugovori_OPULJP[[#This Row],[Javni doprinos korisnika - HRK]]+Ugovori_OPULJP[[#This Row],[Privatni doprinos korisnika - HRK]]</f>
        <v>1557623.41</v>
      </c>
      <c r="Z23" s="22">
        <f>Ugovori_OPULJP[[#This Row],[UKUPNI PRIHVATLJIVI IZDACI
TOTAL ELIGIBLE EXPENDITURE
= Bespovratna sredstva ukupno + doprinos korisnika
= Ukupni prihvatljivi troškovi
= Ukupna ugovorena vrijednost projekta HRK]]/7.5345</f>
        <v>206732.15342756652</v>
      </c>
      <c r="AA23" s="27" t="s">
        <v>22</v>
      </c>
      <c r="AB23" s="27" t="s">
        <v>19</v>
      </c>
      <c r="AC23" s="26" t="s">
        <v>109</v>
      </c>
      <c r="AD23" s="33" t="s">
        <v>56</v>
      </c>
    </row>
    <row r="24" spans="1:30" ht="51" customHeight="1" x14ac:dyDescent="0.3">
      <c r="A24" s="31" t="s">
        <v>110</v>
      </c>
      <c r="B24" s="25" t="s">
        <v>15</v>
      </c>
      <c r="C24" s="26" t="s">
        <v>52</v>
      </c>
      <c r="D24" s="26" t="s">
        <v>62</v>
      </c>
      <c r="E24" s="27" t="s">
        <v>63</v>
      </c>
      <c r="F24" s="32" t="s">
        <v>111</v>
      </c>
      <c r="G24" s="32" t="s">
        <v>112</v>
      </c>
      <c r="H24" s="29">
        <v>44383</v>
      </c>
      <c r="I24" s="29">
        <v>45113</v>
      </c>
      <c r="J24" s="17" t="str">
        <f>IF(Ugovori_OPULJP[[#This Row],[DATUM ZAVRŠETKA OPERACIJE]]&gt;DATE(2023,12,31),"u provedbi","završen")</f>
        <v>završen</v>
      </c>
      <c r="K24" s="28" t="s">
        <v>21</v>
      </c>
      <c r="L24" s="28" t="s">
        <v>21</v>
      </c>
      <c r="M24" s="30">
        <v>0.91891891591700003</v>
      </c>
      <c r="N24" s="30">
        <v>8.1081084082999993E-2</v>
      </c>
      <c r="O24" s="19">
        <f>Ugovori_OPULJP[[#This Row],[Bespovratna sredstva - Ukupno (EU+Nac) HRK
= Ukupna ugovorena vrijednost bespovratnih sredstava]]*Ugovori_OPULJP[[#This Row],[EU STOPA SUFINANCIRANJA %
EU CO-FINANCING RATE %]]</f>
        <v>1752351.9261673191</v>
      </c>
      <c r="P24" s="20">
        <f>Ugovori_OPULJP[[#This Row],[Bespovratna sredstva - EU dio - HRK]]/7.5345</f>
        <v>232577.068971706</v>
      </c>
      <c r="Q24" s="19">
        <f>Ugovori_OPULJP[[#This Row],[Bespovratna sredstva - Ukupno (EU+Nac) HRK
= Ukupna ugovorena vrijednost bespovratnih sredstava]]*Ugovori_OPULJP[[#This Row],[STOPA NACIONALNOG SUFINANCIRANJA %]]</f>
        <v>154619.29383268108</v>
      </c>
      <c r="R24" s="20">
        <f>Ugovori_OPULJP[[#This Row],[Bespovratna sredstva - Nacionalni dio - HRK]]/7.5345</f>
        <v>20521.506912559704</v>
      </c>
      <c r="S24" s="21">
        <v>1906971.22</v>
      </c>
      <c r="T24" s="22">
        <f>Ugovori_OPULJP[[#This Row],[Bespovratna sredstva - Ukupno (EU+Nac) HRK
= Ukupna ugovorena vrijednost bespovratnih sredstava]]/7.5345</f>
        <v>253098.57588426568</v>
      </c>
      <c r="U24" s="19">
        <v>0</v>
      </c>
      <c r="V24" s="20">
        <f>Ugovori_OPULJP[[#This Row],[Javni doprinos korisnika - HRK]]/7.5345</f>
        <v>0</v>
      </c>
      <c r="W24" s="19">
        <v>0</v>
      </c>
      <c r="X24" s="20">
        <f>Ugovori_OPULJP[[#This Row],[Privatni doprinos korisnika - HRK]]/7.5345</f>
        <v>0</v>
      </c>
      <c r="Y24" s="21">
        <f>Ugovori_OPULJP[[#This Row],[Bespovratna sredstva - Ukupno (EU+Nac) HRK
= Ukupna ugovorena vrijednost bespovratnih sredstava]]+Ugovori_OPULJP[[#This Row],[Javni doprinos korisnika - HRK]]+Ugovori_OPULJP[[#This Row],[Privatni doprinos korisnika - HRK]]</f>
        <v>1906971.22</v>
      </c>
      <c r="Z24" s="22">
        <f>Ugovori_OPULJP[[#This Row],[UKUPNI PRIHVATLJIVI IZDACI
TOTAL ELIGIBLE EXPENDITURE
= Bespovratna sredstva ukupno + doprinos korisnika
= Ukupni prihvatljivi troškovi
= Ukupna ugovorena vrijednost projekta HRK]]/7.5345</f>
        <v>253098.57588426568</v>
      </c>
      <c r="AA24" s="27" t="s">
        <v>22</v>
      </c>
      <c r="AB24" s="27" t="s">
        <v>19</v>
      </c>
      <c r="AC24" s="26" t="s">
        <v>113</v>
      </c>
      <c r="AD24" s="33" t="s">
        <v>56</v>
      </c>
    </row>
    <row r="25" spans="1:30" ht="63.75" customHeight="1" x14ac:dyDescent="0.3">
      <c r="A25" s="31" t="s">
        <v>114</v>
      </c>
      <c r="B25" s="25" t="s">
        <v>15</v>
      </c>
      <c r="C25" s="26" t="s">
        <v>52</v>
      </c>
      <c r="D25" s="26" t="s">
        <v>62</v>
      </c>
      <c r="E25" s="27" t="s">
        <v>63</v>
      </c>
      <c r="F25" s="32" t="s">
        <v>115</v>
      </c>
      <c r="G25" s="32" t="s">
        <v>116</v>
      </c>
      <c r="H25" s="29">
        <v>44383</v>
      </c>
      <c r="I25" s="29">
        <v>45113</v>
      </c>
      <c r="J25" s="17" t="str">
        <f>IF(Ugovori_OPULJP[[#This Row],[DATUM ZAVRŠETKA OPERACIJE]]&gt;DATE(2023,12,31),"u provedbi","završen")</f>
        <v>završen</v>
      </c>
      <c r="K25" s="28" t="s">
        <v>117</v>
      </c>
      <c r="L25" s="28" t="s">
        <v>117</v>
      </c>
      <c r="M25" s="30">
        <v>0.91891891591700003</v>
      </c>
      <c r="N25" s="30">
        <v>8.1081084082999993E-2</v>
      </c>
      <c r="O25" s="19">
        <f>Ugovori_OPULJP[[#This Row],[Bespovratna sredstva - Ukupno (EU+Nac) HRK
= Ukupna ugovorena vrijednost bespovratnih sredstava]]*Ugovori_OPULJP[[#This Row],[EU STOPA SUFINANCIRANJA %
EU CO-FINANCING RATE %]]</f>
        <v>1837102.6967012666</v>
      </c>
      <c r="P25" s="20">
        <f>Ugovori_OPULJP[[#This Row],[Bespovratna sredstva - EU dio - HRK]]/7.5345</f>
        <v>243825.42925227506</v>
      </c>
      <c r="Q25" s="19">
        <f>Ugovori_OPULJP[[#This Row],[Bespovratna sredstva - Ukupno (EU+Nac) HRK
= Ukupna ugovorena vrijednost bespovratnih sredstava]]*Ugovori_OPULJP[[#This Row],[STOPA NACIONALNOG SUFINANCIRANJA %]]</f>
        <v>162097.30329873358</v>
      </c>
      <c r="R25" s="20">
        <f>Ugovori_OPULJP[[#This Row],[Bespovratna sredstva - Nacionalni dio - HRK]]/7.5345</f>
        <v>21514.009330245346</v>
      </c>
      <c r="S25" s="21">
        <v>1999200</v>
      </c>
      <c r="T25" s="22">
        <f>Ugovori_OPULJP[[#This Row],[Bespovratna sredstva - Ukupno (EU+Nac) HRK
= Ukupna ugovorena vrijednost bespovratnih sredstava]]/7.5345</f>
        <v>265339.43858252041</v>
      </c>
      <c r="U25" s="19">
        <v>0</v>
      </c>
      <c r="V25" s="20">
        <f>Ugovori_OPULJP[[#This Row],[Javni doprinos korisnika - HRK]]/7.5345</f>
        <v>0</v>
      </c>
      <c r="W25" s="19">
        <v>0</v>
      </c>
      <c r="X25" s="20">
        <f>Ugovori_OPULJP[[#This Row],[Privatni doprinos korisnika - HRK]]/7.5345</f>
        <v>0</v>
      </c>
      <c r="Y25" s="21">
        <f>Ugovori_OPULJP[[#This Row],[Bespovratna sredstva - Ukupno (EU+Nac) HRK
= Ukupna ugovorena vrijednost bespovratnih sredstava]]+Ugovori_OPULJP[[#This Row],[Javni doprinos korisnika - HRK]]+Ugovori_OPULJP[[#This Row],[Privatni doprinos korisnika - HRK]]</f>
        <v>1999200</v>
      </c>
      <c r="Z25" s="22">
        <f>Ugovori_OPULJP[[#This Row],[UKUPNI PRIHVATLJIVI IZDACI
TOTAL ELIGIBLE EXPENDITURE
= Bespovratna sredstva ukupno + doprinos korisnika
= Ukupni prihvatljivi troškovi
= Ukupna ugovorena vrijednost projekta HRK]]/7.5345</f>
        <v>265339.43858252041</v>
      </c>
      <c r="AA25" s="27" t="s">
        <v>22</v>
      </c>
      <c r="AB25" s="27" t="s">
        <v>19</v>
      </c>
      <c r="AC25" s="26" t="s">
        <v>118</v>
      </c>
      <c r="AD25" s="33" t="s">
        <v>56</v>
      </c>
    </row>
    <row r="26" spans="1:30" ht="51" customHeight="1" x14ac:dyDescent="0.3">
      <c r="A26" s="31" t="s">
        <v>119</v>
      </c>
      <c r="B26" s="25" t="s">
        <v>15</v>
      </c>
      <c r="C26" s="26" t="s">
        <v>52</v>
      </c>
      <c r="D26" s="26" t="s">
        <v>62</v>
      </c>
      <c r="E26" s="27" t="s">
        <v>63</v>
      </c>
      <c r="F26" s="32" t="s">
        <v>120</v>
      </c>
      <c r="G26" s="32" t="s">
        <v>121</v>
      </c>
      <c r="H26" s="29">
        <v>44383</v>
      </c>
      <c r="I26" s="29">
        <v>45113</v>
      </c>
      <c r="J26" s="17" t="str">
        <f>IF(Ugovori_OPULJP[[#This Row],[DATUM ZAVRŠETKA OPERACIJE]]&gt;DATE(2023,12,31),"u provedbi","završen")</f>
        <v>završen</v>
      </c>
      <c r="K26" s="28" t="s">
        <v>86</v>
      </c>
      <c r="L26" s="28" t="s">
        <v>86</v>
      </c>
      <c r="M26" s="30">
        <v>0.91891891591700003</v>
      </c>
      <c r="N26" s="30">
        <v>8.1081084082999993E-2</v>
      </c>
      <c r="O26" s="19">
        <f>Ugovori_OPULJP[[#This Row],[Bespovratna sredstva - Ukupno (EU+Nac) HRK
= Ukupna ugovorena vrijednost bespovratnih sredstava]]*Ugovori_OPULJP[[#This Row],[EU STOPA SUFINANCIRANJA %
EU CO-FINANCING RATE %]]</f>
        <v>1168912.323208431</v>
      </c>
      <c r="P26" s="20">
        <f>Ugovori_OPULJP[[#This Row],[Bespovratna sredstva - EU dio - HRK]]/7.5345</f>
        <v>155141.32632668802</v>
      </c>
      <c r="Q26" s="19">
        <f>Ugovori_OPULJP[[#This Row],[Bespovratna sredstva - Ukupno (EU+Nac) HRK
= Ukupna ugovorena vrijednost bespovratnih sredstava]]*Ugovori_OPULJP[[#This Row],[STOPA NACIONALNOG SUFINANCIRANJA %]]</f>
        <v>103139.32679156888</v>
      </c>
      <c r="R26" s="20">
        <f>Ugovori_OPULJP[[#This Row],[Bespovratna sredstva - Nacionalni dio - HRK]]/7.5345</f>
        <v>13688.941109770903</v>
      </c>
      <c r="S26" s="21">
        <v>1272051.6499999999</v>
      </c>
      <c r="T26" s="22">
        <f>Ugovori_OPULJP[[#This Row],[Bespovratna sredstva - Ukupno (EU+Nac) HRK
= Ukupna ugovorena vrijednost bespovratnih sredstava]]/7.5345</f>
        <v>168830.26743645893</v>
      </c>
      <c r="U26" s="19">
        <v>0</v>
      </c>
      <c r="V26" s="20">
        <f>Ugovori_OPULJP[[#This Row],[Javni doprinos korisnika - HRK]]/7.5345</f>
        <v>0</v>
      </c>
      <c r="W26" s="19">
        <v>0</v>
      </c>
      <c r="X26" s="20">
        <f>Ugovori_OPULJP[[#This Row],[Privatni doprinos korisnika - HRK]]/7.5345</f>
        <v>0</v>
      </c>
      <c r="Y26" s="21">
        <f>Ugovori_OPULJP[[#This Row],[Bespovratna sredstva - Ukupno (EU+Nac) HRK
= Ukupna ugovorena vrijednost bespovratnih sredstava]]+Ugovori_OPULJP[[#This Row],[Javni doprinos korisnika - HRK]]+Ugovori_OPULJP[[#This Row],[Privatni doprinos korisnika - HRK]]</f>
        <v>1272051.6499999999</v>
      </c>
      <c r="Z26" s="22">
        <f>Ugovori_OPULJP[[#This Row],[UKUPNI PRIHVATLJIVI IZDACI
TOTAL ELIGIBLE EXPENDITURE
= Bespovratna sredstva ukupno + doprinos korisnika
= Ukupni prihvatljivi troškovi
= Ukupna ugovorena vrijednost projekta HRK]]/7.5345</f>
        <v>168830.26743645893</v>
      </c>
      <c r="AA26" s="27" t="s">
        <v>22</v>
      </c>
      <c r="AB26" s="27" t="s">
        <v>19</v>
      </c>
      <c r="AC26" s="26" t="s">
        <v>123</v>
      </c>
      <c r="AD26" s="33" t="s">
        <v>56</v>
      </c>
    </row>
    <row r="27" spans="1:30" ht="51" customHeight="1" x14ac:dyDescent="0.3">
      <c r="A27" s="31" t="s">
        <v>124</v>
      </c>
      <c r="B27" s="25" t="s">
        <v>15</v>
      </c>
      <c r="C27" s="26" t="s">
        <v>52</v>
      </c>
      <c r="D27" s="26" t="s">
        <v>62</v>
      </c>
      <c r="E27" s="27" t="s">
        <v>63</v>
      </c>
      <c r="F27" s="32" t="s">
        <v>125</v>
      </c>
      <c r="G27" s="32" t="s">
        <v>126</v>
      </c>
      <c r="H27" s="29">
        <v>44383</v>
      </c>
      <c r="I27" s="29">
        <v>45113</v>
      </c>
      <c r="J27" s="17" t="str">
        <f>IF(Ugovori_OPULJP[[#This Row],[DATUM ZAVRŠETKA OPERACIJE]]&gt;DATE(2023,12,31),"u provedbi","završen")</f>
        <v>završen</v>
      </c>
      <c r="K27" s="28" t="s">
        <v>127</v>
      </c>
      <c r="L27" s="28" t="s">
        <v>21</v>
      </c>
      <c r="M27" s="30">
        <v>0.91891891591700003</v>
      </c>
      <c r="N27" s="30">
        <v>8.1081084082999993E-2</v>
      </c>
      <c r="O27" s="19">
        <f>Ugovori_OPULJP[[#This Row],[Bespovratna sredstva - Ukupno (EU+Nac) HRK
= Ukupna ugovorena vrijednost bespovratnih sredstava]]*Ugovori_OPULJP[[#This Row],[EU STOPA SUFINANCIRANJA %
EU CO-FINANCING RATE %]]</f>
        <v>1062392.3727455989</v>
      </c>
      <c r="P27" s="20">
        <f>Ugovori_OPULJP[[#This Row],[Bespovratna sredstva - EU dio - HRK]]/7.5345</f>
        <v>141003.6993490741</v>
      </c>
      <c r="Q27" s="19">
        <f>Ugovori_OPULJP[[#This Row],[Bespovratna sredstva - Ukupno (EU+Nac) HRK
= Ukupna ugovorena vrijednost bespovratnih sredstava]]*Ugovori_OPULJP[[#This Row],[STOPA NACIONALNOG SUFINANCIRANJA %]]</f>
        <v>93740.507254400931</v>
      </c>
      <c r="R27" s="20">
        <f>Ugovori_OPULJP[[#This Row],[Bespovratna sredstva - Nacionalni dio - HRK]]/7.5345</f>
        <v>12441.503385015718</v>
      </c>
      <c r="S27" s="21">
        <v>1156132.8799999999</v>
      </c>
      <c r="T27" s="22">
        <f>Ugovori_OPULJP[[#This Row],[Bespovratna sredstva - Ukupno (EU+Nac) HRK
= Ukupna ugovorena vrijednost bespovratnih sredstava]]/7.5345</f>
        <v>153445.20273408983</v>
      </c>
      <c r="U27" s="19">
        <v>0</v>
      </c>
      <c r="V27" s="20">
        <f>Ugovori_OPULJP[[#This Row],[Javni doprinos korisnika - HRK]]/7.5345</f>
        <v>0</v>
      </c>
      <c r="W27" s="19">
        <v>0</v>
      </c>
      <c r="X27" s="20">
        <f>Ugovori_OPULJP[[#This Row],[Privatni doprinos korisnika - HRK]]/7.5345</f>
        <v>0</v>
      </c>
      <c r="Y27" s="21">
        <f>Ugovori_OPULJP[[#This Row],[Bespovratna sredstva - Ukupno (EU+Nac) HRK
= Ukupna ugovorena vrijednost bespovratnih sredstava]]+Ugovori_OPULJP[[#This Row],[Javni doprinos korisnika - HRK]]+Ugovori_OPULJP[[#This Row],[Privatni doprinos korisnika - HRK]]</f>
        <v>1156132.8799999999</v>
      </c>
      <c r="Z27" s="22">
        <f>Ugovori_OPULJP[[#This Row],[UKUPNI PRIHVATLJIVI IZDACI
TOTAL ELIGIBLE EXPENDITURE
= Bespovratna sredstva ukupno + doprinos korisnika
= Ukupni prihvatljivi troškovi
= Ukupna ugovorena vrijednost projekta HRK]]/7.5345</f>
        <v>153445.20273408983</v>
      </c>
      <c r="AA27" s="27" t="s">
        <v>22</v>
      </c>
      <c r="AB27" s="27" t="s">
        <v>19</v>
      </c>
      <c r="AC27" s="26" t="s">
        <v>128</v>
      </c>
      <c r="AD27" s="33" t="s">
        <v>56</v>
      </c>
    </row>
    <row r="28" spans="1:30" ht="51" customHeight="1" x14ac:dyDescent="0.3">
      <c r="A28" s="31" t="s">
        <v>129</v>
      </c>
      <c r="B28" s="25" t="s">
        <v>15</v>
      </c>
      <c r="C28" s="26" t="s">
        <v>52</v>
      </c>
      <c r="D28" s="26" t="s">
        <v>62</v>
      </c>
      <c r="E28" s="27" t="s">
        <v>63</v>
      </c>
      <c r="F28" s="32" t="s">
        <v>130</v>
      </c>
      <c r="G28" s="32" t="s">
        <v>131</v>
      </c>
      <c r="H28" s="29">
        <v>44384</v>
      </c>
      <c r="I28" s="29">
        <v>45114</v>
      </c>
      <c r="J28" s="17" t="str">
        <f>IF(Ugovori_OPULJP[[#This Row],[DATUM ZAVRŠETKA OPERACIJE]]&gt;DATE(2023,12,31),"u provedbi","završen")</f>
        <v>završen</v>
      </c>
      <c r="K28" s="28" t="s">
        <v>21</v>
      </c>
      <c r="L28" s="28" t="s">
        <v>21</v>
      </c>
      <c r="M28" s="30">
        <v>0.91891891591700003</v>
      </c>
      <c r="N28" s="30">
        <v>8.1081084082999993E-2</v>
      </c>
      <c r="O28" s="19">
        <f>Ugovori_OPULJP[[#This Row],[Bespovratna sredstva - Ukupno (EU+Nac) HRK
= Ukupna ugovorena vrijednost bespovratnih sredstava]]*Ugovori_OPULJP[[#This Row],[EU STOPA SUFINANCIRANJA %
EU CO-FINANCING RATE %]]</f>
        <v>1823335.5178273222</v>
      </c>
      <c r="P28" s="20">
        <f>Ugovori_OPULJP[[#This Row],[Bespovratna sredstva - EU dio - HRK]]/7.5345</f>
        <v>241998.21060817866</v>
      </c>
      <c r="Q28" s="19">
        <f>Ugovori_OPULJP[[#This Row],[Bespovratna sredstva - Ukupno (EU+Nac) HRK
= Ukupna ugovorena vrijednost bespovratnih sredstava]]*Ugovori_OPULJP[[#This Row],[STOPA NACIONALNOG SUFINANCIRANJA %]]</f>
        <v>160882.55217267797</v>
      </c>
      <c r="R28" s="20">
        <f>Ugovori_OPULJP[[#This Row],[Bespovratna sredstva - Nacionalni dio - HRK]]/7.5345</f>
        <v>21352.784149270417</v>
      </c>
      <c r="S28" s="21">
        <v>1984218.07</v>
      </c>
      <c r="T28" s="22">
        <f>Ugovori_OPULJP[[#This Row],[Bespovratna sredstva - Ukupno (EU+Nac) HRK
= Ukupna ugovorena vrijednost bespovratnih sredstava]]/7.5345</f>
        <v>263350.99475744908</v>
      </c>
      <c r="U28" s="19">
        <v>0</v>
      </c>
      <c r="V28" s="20">
        <f>Ugovori_OPULJP[[#This Row],[Javni doprinos korisnika - HRK]]/7.5345</f>
        <v>0</v>
      </c>
      <c r="W28" s="19">
        <v>0</v>
      </c>
      <c r="X28" s="20">
        <f>Ugovori_OPULJP[[#This Row],[Privatni doprinos korisnika - HRK]]/7.5345</f>
        <v>0</v>
      </c>
      <c r="Y28" s="21">
        <f>Ugovori_OPULJP[[#This Row],[Bespovratna sredstva - Ukupno (EU+Nac) HRK
= Ukupna ugovorena vrijednost bespovratnih sredstava]]+Ugovori_OPULJP[[#This Row],[Javni doprinos korisnika - HRK]]+Ugovori_OPULJP[[#This Row],[Privatni doprinos korisnika - HRK]]</f>
        <v>1984218.07</v>
      </c>
      <c r="Z28" s="22">
        <f>Ugovori_OPULJP[[#This Row],[UKUPNI PRIHVATLJIVI IZDACI
TOTAL ELIGIBLE EXPENDITURE
= Bespovratna sredstva ukupno + doprinos korisnika
= Ukupni prihvatljivi troškovi
= Ukupna ugovorena vrijednost projekta HRK]]/7.5345</f>
        <v>263350.99475744908</v>
      </c>
      <c r="AA28" s="27" t="s">
        <v>22</v>
      </c>
      <c r="AB28" s="27" t="s">
        <v>19</v>
      </c>
      <c r="AC28" s="26" t="s">
        <v>132</v>
      </c>
      <c r="AD28" s="33" t="s">
        <v>56</v>
      </c>
    </row>
    <row r="29" spans="1:30" ht="63.75" customHeight="1" x14ac:dyDescent="0.3">
      <c r="A29" s="31" t="s">
        <v>133</v>
      </c>
      <c r="B29" s="25" t="s">
        <v>15</v>
      </c>
      <c r="C29" s="26" t="s">
        <v>52</v>
      </c>
      <c r="D29" s="26" t="s">
        <v>62</v>
      </c>
      <c r="E29" s="27" t="s">
        <v>63</v>
      </c>
      <c r="F29" s="32" t="s">
        <v>134</v>
      </c>
      <c r="G29" s="32" t="s">
        <v>135</v>
      </c>
      <c r="H29" s="29">
        <v>44383</v>
      </c>
      <c r="I29" s="29">
        <v>45113</v>
      </c>
      <c r="J29" s="17" t="str">
        <f>IF(Ugovori_OPULJP[[#This Row],[DATUM ZAVRŠETKA OPERACIJE]]&gt;DATE(2023,12,31),"u provedbi","završen")</f>
        <v>završen</v>
      </c>
      <c r="K29" s="28" t="s">
        <v>136</v>
      </c>
      <c r="L29" s="28" t="s">
        <v>117</v>
      </c>
      <c r="M29" s="30">
        <v>0.91891891591700003</v>
      </c>
      <c r="N29" s="30">
        <v>8.1081084082999993E-2</v>
      </c>
      <c r="O29" s="19">
        <f>Ugovori_OPULJP[[#This Row],[Bespovratna sredstva - Ukupno (EU+Nac) HRK
= Ukupna ugovorena vrijednost bespovratnih sredstava]]*Ugovori_OPULJP[[#This Row],[EU STOPA SUFINANCIRANJA %
EU CO-FINANCING RATE %]]</f>
        <v>1714705.0311551685</v>
      </c>
      <c r="P29" s="20">
        <f>Ugovori_OPULJP[[#This Row],[Bespovratna sredstva - EU dio - HRK]]/7.5345</f>
        <v>227580.46733760281</v>
      </c>
      <c r="Q29" s="19">
        <f>Ugovori_OPULJP[[#This Row],[Bespovratna sredstva - Ukupno (EU+Nac) HRK
= Ukupna ugovorena vrijednost bespovratnih sredstava]]*Ugovori_OPULJP[[#This Row],[STOPA NACIONALNOG SUFINANCIRANJA %]]</f>
        <v>151297.50884483155</v>
      </c>
      <c r="R29" s="20">
        <f>Ugovori_OPULJP[[#This Row],[Bespovratna sredstva - Nacionalni dio - HRK]]/7.5345</f>
        <v>20080.630280022768</v>
      </c>
      <c r="S29" s="21">
        <v>1866002.54</v>
      </c>
      <c r="T29" s="22">
        <f>Ugovori_OPULJP[[#This Row],[Bespovratna sredstva - Ukupno (EU+Nac) HRK
= Ukupna ugovorena vrijednost bespovratnih sredstava]]/7.5345</f>
        <v>247661.09761762558</v>
      </c>
      <c r="U29" s="19">
        <v>0</v>
      </c>
      <c r="V29" s="20">
        <f>Ugovori_OPULJP[[#This Row],[Javni doprinos korisnika - HRK]]/7.5345</f>
        <v>0</v>
      </c>
      <c r="W29" s="19">
        <v>0</v>
      </c>
      <c r="X29" s="20">
        <f>Ugovori_OPULJP[[#This Row],[Privatni doprinos korisnika - HRK]]/7.5345</f>
        <v>0</v>
      </c>
      <c r="Y29" s="21">
        <f>Ugovori_OPULJP[[#This Row],[Bespovratna sredstva - Ukupno (EU+Nac) HRK
= Ukupna ugovorena vrijednost bespovratnih sredstava]]+Ugovori_OPULJP[[#This Row],[Javni doprinos korisnika - HRK]]+Ugovori_OPULJP[[#This Row],[Privatni doprinos korisnika - HRK]]</f>
        <v>1866002.54</v>
      </c>
      <c r="Z29" s="22">
        <f>Ugovori_OPULJP[[#This Row],[UKUPNI PRIHVATLJIVI IZDACI
TOTAL ELIGIBLE EXPENDITURE
= Bespovratna sredstva ukupno + doprinos korisnika
= Ukupni prihvatljivi troškovi
= Ukupna ugovorena vrijednost projekta HRK]]/7.5345</f>
        <v>247661.09761762558</v>
      </c>
      <c r="AA29" s="27" t="s">
        <v>22</v>
      </c>
      <c r="AB29" s="27" t="s">
        <v>19</v>
      </c>
      <c r="AC29" s="26" t="s">
        <v>137</v>
      </c>
      <c r="AD29" s="33" t="s">
        <v>56</v>
      </c>
    </row>
    <row r="30" spans="1:30" ht="51" customHeight="1" x14ac:dyDescent="0.3">
      <c r="A30" s="31" t="s">
        <v>7129</v>
      </c>
      <c r="B30" s="25" t="s">
        <v>15</v>
      </c>
      <c r="C30" s="26" t="s">
        <v>52</v>
      </c>
      <c r="D30" s="26" t="s">
        <v>62</v>
      </c>
      <c r="E30" s="27" t="s">
        <v>63</v>
      </c>
      <c r="F30" s="32" t="s">
        <v>7130</v>
      </c>
      <c r="G30" s="32" t="s">
        <v>7131</v>
      </c>
      <c r="H30" s="29">
        <v>44383</v>
      </c>
      <c r="I30" s="29">
        <v>45113</v>
      </c>
      <c r="J30" s="17" t="str">
        <f>IF(Ugovori_OPULJP[[#This Row],[DATUM ZAVRŠETKA OPERACIJE]]&gt;DATE(2023,12,31),"u provedbi","završen")</f>
        <v>završen</v>
      </c>
      <c r="K30" s="28" t="s">
        <v>173</v>
      </c>
      <c r="L30" s="15" t="s">
        <v>380</v>
      </c>
      <c r="M30" s="30">
        <v>0.91891891591700003</v>
      </c>
      <c r="N30" s="30">
        <v>8.1081084082999993E-2</v>
      </c>
      <c r="O30" s="19">
        <f>Ugovori_OPULJP[[#This Row],[Bespovratna sredstva - Ukupno (EU+Nac) HRK
= Ukupna ugovorena vrijednost bespovratnih sredstava]]*Ugovori_OPULJP[[#This Row],[EU STOPA SUFINANCIRANJA %
EU CO-FINANCING RATE %]]</f>
        <v>1250693.2488872157</v>
      </c>
      <c r="P30" s="20">
        <f>Ugovori_OPULJP[[#This Row],[Bespovratna sredstva - EU dio - HRK]]/7.5345</f>
        <v>165995.52045752414</v>
      </c>
      <c r="Q30" s="19">
        <f>Ugovori_OPULJP[[#This Row],[Bespovratna sredstva - Ukupno (EU+Nac) HRK
= Ukupna ugovorena vrijednost bespovratnih sredstava]]*Ugovori_OPULJP[[#This Row],[STOPA NACIONALNOG SUFINANCIRANJA %]]</f>
        <v>110355.29111278438</v>
      </c>
      <c r="R30" s="20">
        <f>Ugovori_OPULJP[[#This Row],[Bespovratna sredstva - Nacionalni dio - HRK]]/7.5345</f>
        <v>14646.664159902366</v>
      </c>
      <c r="S30" s="21">
        <v>1361048.54</v>
      </c>
      <c r="T30" s="22">
        <f>Ugovori_OPULJP[[#This Row],[Bespovratna sredstva - Ukupno (EU+Nac) HRK
= Ukupna ugovorena vrijednost bespovratnih sredstava]]/7.5345</f>
        <v>180642.18461742651</v>
      </c>
      <c r="U30" s="19">
        <v>0</v>
      </c>
      <c r="V30" s="20">
        <f>Ugovori_OPULJP[[#This Row],[Javni doprinos korisnika - HRK]]/7.5345</f>
        <v>0</v>
      </c>
      <c r="W30" s="19">
        <v>0</v>
      </c>
      <c r="X30" s="20">
        <f>Ugovori_OPULJP[[#This Row],[Privatni doprinos korisnika - HRK]]/7.5345</f>
        <v>0</v>
      </c>
      <c r="Y30" s="21">
        <f>Ugovori_OPULJP[[#This Row],[Bespovratna sredstva - Ukupno (EU+Nac) HRK
= Ukupna ugovorena vrijednost bespovratnih sredstava]]+Ugovori_OPULJP[[#This Row],[Javni doprinos korisnika - HRK]]+Ugovori_OPULJP[[#This Row],[Privatni doprinos korisnika - HRK]]</f>
        <v>1361048.54</v>
      </c>
      <c r="Z30" s="22">
        <f>Ugovori_OPULJP[[#This Row],[UKUPNI PRIHVATLJIVI IZDACI
TOTAL ELIGIBLE EXPENDITURE
= Bespovratna sredstva ukupno + doprinos korisnika
= Ukupni prihvatljivi troškovi
= Ukupna ugovorena vrijednost projekta HRK]]/7.5345</f>
        <v>180642.18461742651</v>
      </c>
      <c r="AA30" s="27" t="s">
        <v>22</v>
      </c>
      <c r="AB30" s="27" t="s">
        <v>19</v>
      </c>
      <c r="AC30" s="26" t="s">
        <v>7132</v>
      </c>
      <c r="AD30" s="33" t="s">
        <v>56</v>
      </c>
    </row>
    <row r="31" spans="1:30" ht="51" customHeight="1" x14ac:dyDescent="0.3">
      <c r="A31" s="31" t="s">
        <v>148</v>
      </c>
      <c r="B31" s="25" t="s">
        <v>15</v>
      </c>
      <c r="C31" s="26" t="s">
        <v>52</v>
      </c>
      <c r="D31" s="26" t="s">
        <v>62</v>
      </c>
      <c r="E31" s="27" t="s">
        <v>63</v>
      </c>
      <c r="F31" s="32" t="s">
        <v>149</v>
      </c>
      <c r="G31" s="32" t="s">
        <v>150</v>
      </c>
      <c r="H31" s="29">
        <v>44383</v>
      </c>
      <c r="I31" s="29">
        <v>45113</v>
      </c>
      <c r="J31" s="17" t="str">
        <f>IF(Ugovori_OPULJP[[#This Row],[DATUM ZAVRŠETKA OPERACIJE]]&gt;DATE(2023,12,31),"u provedbi","završen")</f>
        <v>završen</v>
      </c>
      <c r="K31" s="28" t="s">
        <v>151</v>
      </c>
      <c r="L31" s="28" t="s">
        <v>21</v>
      </c>
      <c r="M31" s="30">
        <v>0.91891891591700003</v>
      </c>
      <c r="N31" s="30">
        <v>8.1081084082999993E-2</v>
      </c>
      <c r="O31" s="19">
        <f>Ugovori_OPULJP[[#This Row],[Bespovratna sredstva - Ukupno (EU+Nac) HRK
= Ukupna ugovorena vrijednost bespovratnih sredstava]]*Ugovori_OPULJP[[#This Row],[EU STOPA SUFINANCIRANJA %
EU CO-FINANCING RATE %]]</f>
        <v>1543783.7787405602</v>
      </c>
      <c r="P31" s="20">
        <f>Ugovori_OPULJP[[#This Row],[Bespovratna sredstva - EU dio - HRK]]/7.5345</f>
        <v>204895.3186993908</v>
      </c>
      <c r="Q31" s="19">
        <f>Ugovori_OPULJP[[#This Row],[Bespovratna sredstva - Ukupno (EU+Nac) HRK
= Ukupna ugovorena vrijednost bespovratnih sredstava]]*Ugovori_OPULJP[[#This Row],[STOPA NACIONALNOG SUFINANCIRANJA %]]</f>
        <v>136216.22125943998</v>
      </c>
      <c r="R31" s="20">
        <f>Ugovori_OPULJP[[#This Row],[Bespovratna sredstva - Nacionalni dio - HRK]]/7.5345</f>
        <v>18078.999437180963</v>
      </c>
      <c r="S31" s="21">
        <v>1680000</v>
      </c>
      <c r="T31" s="22">
        <f>Ugovori_OPULJP[[#This Row],[Bespovratna sredstva - Ukupno (EU+Nac) HRK
= Ukupna ugovorena vrijednost bespovratnih sredstava]]/7.5345</f>
        <v>222974.31813657176</v>
      </c>
      <c r="U31" s="19">
        <v>0</v>
      </c>
      <c r="V31" s="20">
        <f>Ugovori_OPULJP[[#This Row],[Javni doprinos korisnika - HRK]]/7.5345</f>
        <v>0</v>
      </c>
      <c r="W31" s="19">
        <v>0</v>
      </c>
      <c r="X31" s="20">
        <f>Ugovori_OPULJP[[#This Row],[Privatni doprinos korisnika - HRK]]/7.5345</f>
        <v>0</v>
      </c>
      <c r="Y31" s="21">
        <f>Ugovori_OPULJP[[#This Row],[Bespovratna sredstva - Ukupno (EU+Nac) HRK
= Ukupna ugovorena vrijednost bespovratnih sredstava]]+Ugovori_OPULJP[[#This Row],[Javni doprinos korisnika - HRK]]+Ugovori_OPULJP[[#This Row],[Privatni doprinos korisnika - HRK]]</f>
        <v>1680000</v>
      </c>
      <c r="Z31" s="22">
        <f>Ugovori_OPULJP[[#This Row],[UKUPNI PRIHVATLJIVI IZDACI
TOTAL ELIGIBLE EXPENDITURE
= Bespovratna sredstva ukupno + doprinos korisnika
= Ukupni prihvatljivi troškovi
= Ukupna ugovorena vrijednost projekta HRK]]/7.5345</f>
        <v>222974.31813657176</v>
      </c>
      <c r="AA31" s="27" t="s">
        <v>22</v>
      </c>
      <c r="AB31" s="27" t="s">
        <v>19</v>
      </c>
      <c r="AC31" s="26" t="s">
        <v>152</v>
      </c>
      <c r="AD31" s="33" t="s">
        <v>56</v>
      </c>
    </row>
    <row r="32" spans="1:30" ht="51" customHeight="1" x14ac:dyDescent="0.3">
      <c r="A32" s="31" t="s">
        <v>153</v>
      </c>
      <c r="B32" s="25" t="s">
        <v>15</v>
      </c>
      <c r="C32" s="26" t="s">
        <v>52</v>
      </c>
      <c r="D32" s="26" t="s">
        <v>62</v>
      </c>
      <c r="E32" s="27" t="s">
        <v>63</v>
      </c>
      <c r="F32" s="32" t="s">
        <v>154</v>
      </c>
      <c r="G32" s="32" t="s">
        <v>155</v>
      </c>
      <c r="H32" s="29">
        <v>44386</v>
      </c>
      <c r="I32" s="29">
        <v>45116</v>
      </c>
      <c r="J32" s="17" t="str">
        <f>IF(Ugovori_OPULJP[[#This Row],[DATUM ZAVRŠETKA OPERACIJE]]&gt;DATE(2023,12,31),"u provedbi","završen")</f>
        <v>završen</v>
      </c>
      <c r="K32" s="28" t="s">
        <v>21</v>
      </c>
      <c r="L32" s="28" t="s">
        <v>21</v>
      </c>
      <c r="M32" s="30">
        <v>0.91891891591700003</v>
      </c>
      <c r="N32" s="30">
        <v>8.1081084082999993E-2</v>
      </c>
      <c r="O32" s="19">
        <f>Ugovori_OPULJP[[#This Row],[Bespovratna sredstva - Ukupno (EU+Nac) HRK
= Ukupna ugovorena vrijednost bespovratnih sredstava]]*Ugovori_OPULJP[[#This Row],[EU STOPA SUFINANCIRANJA %
EU CO-FINANCING RATE %]]</f>
        <v>1355833.249624826</v>
      </c>
      <c r="P32" s="20">
        <f>Ugovori_OPULJP[[#This Row],[Bespovratna sredstva - EU dio - HRK]]/7.5345</f>
        <v>179949.99663213565</v>
      </c>
      <c r="Q32" s="19">
        <f>Ugovori_OPULJP[[#This Row],[Bespovratna sredstva - Ukupno (EU+Nac) HRK
= Ukupna ugovorena vrijednost bespovratnih sredstava]]*Ugovori_OPULJP[[#This Row],[STOPA NACIONALNOG SUFINANCIRANJA %]]</f>
        <v>119632.35037517405</v>
      </c>
      <c r="R32" s="20">
        <f>Ugovori_OPULJP[[#This Row],[Bespovratna sredstva - Nacionalni dio - HRK]]/7.5345</f>
        <v>15877.941519035641</v>
      </c>
      <c r="S32" s="21">
        <v>1475465.6</v>
      </c>
      <c r="T32" s="22">
        <f>Ugovori_OPULJP[[#This Row],[Bespovratna sredstva - Ukupno (EU+Nac) HRK
= Ukupna ugovorena vrijednost bespovratnih sredstava]]/7.5345</f>
        <v>195827.93815117129</v>
      </c>
      <c r="U32" s="19">
        <v>0</v>
      </c>
      <c r="V32" s="20">
        <f>Ugovori_OPULJP[[#This Row],[Javni doprinos korisnika - HRK]]/7.5345</f>
        <v>0</v>
      </c>
      <c r="W32" s="19">
        <v>0</v>
      </c>
      <c r="X32" s="20">
        <f>Ugovori_OPULJP[[#This Row],[Privatni doprinos korisnika - HRK]]/7.5345</f>
        <v>0</v>
      </c>
      <c r="Y32" s="21">
        <f>Ugovori_OPULJP[[#This Row],[Bespovratna sredstva - Ukupno (EU+Nac) HRK
= Ukupna ugovorena vrijednost bespovratnih sredstava]]+Ugovori_OPULJP[[#This Row],[Javni doprinos korisnika - HRK]]+Ugovori_OPULJP[[#This Row],[Privatni doprinos korisnika - HRK]]</f>
        <v>1475465.6</v>
      </c>
      <c r="Z32" s="22">
        <f>Ugovori_OPULJP[[#This Row],[UKUPNI PRIHVATLJIVI IZDACI
TOTAL ELIGIBLE EXPENDITURE
= Bespovratna sredstva ukupno + doprinos korisnika
= Ukupni prihvatljivi troškovi
= Ukupna ugovorena vrijednost projekta HRK]]/7.5345</f>
        <v>195827.93815117129</v>
      </c>
      <c r="AA32" s="27" t="s">
        <v>22</v>
      </c>
      <c r="AB32" s="27" t="s">
        <v>19</v>
      </c>
      <c r="AC32" s="26" t="s">
        <v>156</v>
      </c>
      <c r="AD32" s="33" t="s">
        <v>56</v>
      </c>
    </row>
    <row r="33" spans="1:30" ht="51" customHeight="1" x14ac:dyDescent="0.3">
      <c r="A33" s="31" t="s">
        <v>157</v>
      </c>
      <c r="B33" s="25" t="s">
        <v>15</v>
      </c>
      <c r="C33" s="26" t="s">
        <v>52</v>
      </c>
      <c r="D33" s="26" t="s">
        <v>62</v>
      </c>
      <c r="E33" s="27" t="s">
        <v>63</v>
      </c>
      <c r="F33" s="32" t="s">
        <v>158</v>
      </c>
      <c r="G33" s="14" t="s">
        <v>159</v>
      </c>
      <c r="H33" s="29">
        <v>44383</v>
      </c>
      <c r="I33" s="29">
        <v>45113</v>
      </c>
      <c r="J33" s="17" t="str">
        <f>IF(Ugovori_OPULJP[[#This Row],[DATUM ZAVRŠETKA OPERACIJE]]&gt;DATE(2023,12,31),"u provedbi","završen")</f>
        <v>završen</v>
      </c>
      <c r="K33" s="28" t="s">
        <v>21</v>
      </c>
      <c r="L33" s="28" t="s">
        <v>21</v>
      </c>
      <c r="M33" s="30">
        <v>0.91891891591700003</v>
      </c>
      <c r="N33" s="30">
        <v>8.1081084082999993E-2</v>
      </c>
      <c r="O33" s="19">
        <f>Ugovori_OPULJP[[#This Row],[Bespovratna sredstva - Ukupno (EU+Nac) HRK
= Ukupna ugovorena vrijednost bespovratnih sredstava]]*Ugovori_OPULJP[[#This Row],[EU STOPA SUFINANCIRANJA %
EU CO-FINANCING RATE %]]</f>
        <v>1089422.4829275676</v>
      </c>
      <c r="P33" s="20">
        <f>Ugovori_OPULJP[[#This Row],[Bespovratna sredstva - EU dio - HRK]]/7.5345</f>
        <v>144591.21148418175</v>
      </c>
      <c r="Q33" s="19">
        <f>Ugovori_OPULJP[[#This Row],[Bespovratna sredstva - Ukupno (EU+Nac) HRK
= Ukupna ugovorena vrijednost bespovratnih sredstava]]*Ugovori_OPULJP[[#This Row],[STOPA NACIONALNOG SUFINANCIRANJA %]]</f>
        <v>96125.517072432471</v>
      </c>
      <c r="R33" s="20">
        <f>Ugovori_OPULJP[[#This Row],[Bespovratna sredstva - Nacionalni dio - HRK]]/7.5345</f>
        <v>12758.04858616132</v>
      </c>
      <c r="S33" s="21">
        <v>1185548</v>
      </c>
      <c r="T33" s="22">
        <f>Ugovori_OPULJP[[#This Row],[Bespovratna sredstva - Ukupno (EU+Nac) HRK
= Ukupna ugovorena vrijednost bespovratnih sredstava]]/7.5345</f>
        <v>157349.26007034307</v>
      </c>
      <c r="U33" s="19">
        <v>0</v>
      </c>
      <c r="V33" s="20">
        <f>Ugovori_OPULJP[[#This Row],[Javni doprinos korisnika - HRK]]/7.5345</f>
        <v>0</v>
      </c>
      <c r="W33" s="19">
        <v>0</v>
      </c>
      <c r="X33" s="20">
        <f>Ugovori_OPULJP[[#This Row],[Privatni doprinos korisnika - HRK]]/7.5345</f>
        <v>0</v>
      </c>
      <c r="Y33" s="21">
        <f>Ugovori_OPULJP[[#This Row],[Bespovratna sredstva - Ukupno (EU+Nac) HRK
= Ukupna ugovorena vrijednost bespovratnih sredstava]]+Ugovori_OPULJP[[#This Row],[Javni doprinos korisnika - HRK]]+Ugovori_OPULJP[[#This Row],[Privatni doprinos korisnika - HRK]]</f>
        <v>1185548</v>
      </c>
      <c r="Z33" s="22">
        <f>Ugovori_OPULJP[[#This Row],[UKUPNI PRIHVATLJIVI IZDACI
TOTAL ELIGIBLE EXPENDITURE
= Bespovratna sredstva ukupno + doprinos korisnika
= Ukupni prihvatljivi troškovi
= Ukupna ugovorena vrijednost projekta HRK]]/7.5345</f>
        <v>157349.26007034307</v>
      </c>
      <c r="AA33" s="27" t="s">
        <v>22</v>
      </c>
      <c r="AB33" s="27" t="s">
        <v>19</v>
      </c>
      <c r="AC33" s="26" t="s">
        <v>160</v>
      </c>
      <c r="AD33" s="33" t="s">
        <v>56</v>
      </c>
    </row>
    <row r="34" spans="1:30" ht="51" customHeight="1" x14ac:dyDescent="0.3">
      <c r="A34" s="31" t="s">
        <v>161</v>
      </c>
      <c r="B34" s="25" t="s">
        <v>15</v>
      </c>
      <c r="C34" s="26" t="s">
        <v>52</v>
      </c>
      <c r="D34" s="26" t="s">
        <v>62</v>
      </c>
      <c r="E34" s="27" t="s">
        <v>63</v>
      </c>
      <c r="F34" s="32" t="s">
        <v>162</v>
      </c>
      <c r="G34" s="14" t="s">
        <v>163</v>
      </c>
      <c r="H34" s="29">
        <v>44383</v>
      </c>
      <c r="I34" s="29">
        <v>45113</v>
      </c>
      <c r="J34" s="17" t="str">
        <f>IF(Ugovori_OPULJP[[#This Row],[DATUM ZAVRŠETKA OPERACIJE]]&gt;DATE(2023,12,31),"u provedbi","završen")</f>
        <v>završen</v>
      </c>
      <c r="K34" s="28" t="s">
        <v>164</v>
      </c>
      <c r="L34" s="28" t="s">
        <v>164</v>
      </c>
      <c r="M34" s="30">
        <v>0.91891891591700003</v>
      </c>
      <c r="N34" s="30">
        <v>8.1081084082999993E-2</v>
      </c>
      <c r="O34" s="19">
        <f>Ugovori_OPULJP[[#This Row],[Bespovratna sredstva - Ukupno (EU+Nac) HRK
= Ukupna ugovorena vrijednost bespovratnih sredstava]]*Ugovori_OPULJP[[#This Row],[EU STOPA SUFINANCIRANJA %
EU CO-FINANCING RATE %]]</f>
        <v>1819512.5118938652</v>
      </c>
      <c r="P34" s="20">
        <f>Ugovori_OPULJP[[#This Row],[Bespovratna sredstva - EU dio - HRK]]/7.5345</f>
        <v>241490.81052410445</v>
      </c>
      <c r="Q34" s="19">
        <f>Ugovori_OPULJP[[#This Row],[Bespovratna sredstva - Ukupno (EU+Nac) HRK
= Ukupna ugovorena vrijednost bespovratnih sredstava]]*Ugovori_OPULJP[[#This Row],[STOPA NACIONALNOG SUFINANCIRANJA %]]</f>
        <v>160545.22810613495</v>
      </c>
      <c r="R34" s="20">
        <f>Ugovori_OPULJP[[#This Row],[Bespovratna sredstva - Nacionalni dio - HRK]]/7.5345</f>
        <v>21308.013551812986</v>
      </c>
      <c r="S34" s="21">
        <v>1980057.74</v>
      </c>
      <c r="T34" s="22">
        <f>Ugovori_OPULJP[[#This Row],[Bespovratna sredstva - Ukupno (EU+Nac) HRK
= Ukupna ugovorena vrijednost bespovratnih sredstava]]/7.5345</f>
        <v>262798.82407591742</v>
      </c>
      <c r="U34" s="19">
        <v>0</v>
      </c>
      <c r="V34" s="20">
        <f>Ugovori_OPULJP[[#This Row],[Javni doprinos korisnika - HRK]]/7.5345</f>
        <v>0</v>
      </c>
      <c r="W34" s="19">
        <v>0</v>
      </c>
      <c r="X34" s="20">
        <f>Ugovori_OPULJP[[#This Row],[Privatni doprinos korisnika - HRK]]/7.5345</f>
        <v>0</v>
      </c>
      <c r="Y34" s="21">
        <f>Ugovori_OPULJP[[#This Row],[Bespovratna sredstva - Ukupno (EU+Nac) HRK
= Ukupna ugovorena vrijednost bespovratnih sredstava]]+Ugovori_OPULJP[[#This Row],[Javni doprinos korisnika - HRK]]+Ugovori_OPULJP[[#This Row],[Privatni doprinos korisnika - HRK]]</f>
        <v>1980057.74</v>
      </c>
      <c r="Z34" s="22">
        <f>Ugovori_OPULJP[[#This Row],[UKUPNI PRIHVATLJIVI IZDACI
TOTAL ELIGIBLE EXPENDITURE
= Bespovratna sredstva ukupno + doprinos korisnika
= Ukupni prihvatljivi troškovi
= Ukupna ugovorena vrijednost projekta HRK]]/7.5345</f>
        <v>262798.82407591742</v>
      </c>
      <c r="AA34" s="27" t="s">
        <v>22</v>
      </c>
      <c r="AB34" s="27" t="s">
        <v>19</v>
      </c>
      <c r="AC34" s="26" t="s">
        <v>165</v>
      </c>
      <c r="AD34" s="33" t="s">
        <v>56</v>
      </c>
    </row>
    <row r="35" spans="1:30" ht="51" customHeight="1" x14ac:dyDescent="0.3">
      <c r="A35" s="31" t="s">
        <v>166</v>
      </c>
      <c r="B35" s="25" t="s">
        <v>15</v>
      </c>
      <c r="C35" s="26" t="s">
        <v>52</v>
      </c>
      <c r="D35" s="26" t="s">
        <v>62</v>
      </c>
      <c r="E35" s="27" t="s">
        <v>63</v>
      </c>
      <c r="F35" s="32" t="s">
        <v>167</v>
      </c>
      <c r="G35" s="32" t="s">
        <v>168</v>
      </c>
      <c r="H35" s="29">
        <v>44383</v>
      </c>
      <c r="I35" s="29">
        <v>45113</v>
      </c>
      <c r="J35" s="17" t="str">
        <f>IF(Ugovori_OPULJP[[#This Row],[DATUM ZAVRŠETKA OPERACIJE]]&gt;DATE(2023,12,31),"u provedbi","završen")</f>
        <v>završen</v>
      </c>
      <c r="K35" s="28" t="s">
        <v>21</v>
      </c>
      <c r="L35" s="28" t="s">
        <v>21</v>
      </c>
      <c r="M35" s="30">
        <v>0.91891891591700003</v>
      </c>
      <c r="N35" s="30">
        <v>8.1081084082999993E-2</v>
      </c>
      <c r="O35" s="19">
        <f>Ugovori_OPULJP[[#This Row],[Bespovratna sredstva - Ukupno (EU+Nac) HRK
= Ukupna ugovorena vrijednost bespovratnih sredstava]]*Ugovori_OPULJP[[#This Row],[EU STOPA SUFINANCIRANJA %
EU CO-FINANCING RATE %]]</f>
        <v>1810657.4692200902</v>
      </c>
      <c r="P35" s="20">
        <f>Ugovori_OPULJP[[#This Row],[Bespovratna sredstva - EU dio - HRK]]/7.5345</f>
        <v>240315.5443918097</v>
      </c>
      <c r="Q35" s="19">
        <f>Ugovori_OPULJP[[#This Row],[Bespovratna sredstva - Ukupno (EU+Nac) HRK
= Ukupna ugovorena vrijednost bespovratnih sredstava]]*Ugovori_OPULJP[[#This Row],[STOPA NACIONALNOG SUFINANCIRANJA %]]</f>
        <v>159763.90077991004</v>
      </c>
      <c r="R35" s="20">
        <f>Ugovori_OPULJP[[#This Row],[Bespovratna sredstva - Nacionalni dio - HRK]]/7.5345</f>
        <v>21204.313594785326</v>
      </c>
      <c r="S35" s="21">
        <v>1970421.37</v>
      </c>
      <c r="T35" s="22">
        <f>Ugovori_OPULJP[[#This Row],[Bespovratna sredstva - Ukupno (EU+Nac) HRK
= Ukupna ugovorena vrijednost bespovratnih sredstava]]/7.5345</f>
        <v>261519.85798659499</v>
      </c>
      <c r="U35" s="19">
        <v>0</v>
      </c>
      <c r="V35" s="20">
        <f>Ugovori_OPULJP[[#This Row],[Javni doprinos korisnika - HRK]]/7.5345</f>
        <v>0</v>
      </c>
      <c r="W35" s="19">
        <v>0</v>
      </c>
      <c r="X35" s="20">
        <f>Ugovori_OPULJP[[#This Row],[Privatni doprinos korisnika - HRK]]/7.5345</f>
        <v>0</v>
      </c>
      <c r="Y35" s="21">
        <f>Ugovori_OPULJP[[#This Row],[Bespovratna sredstva - Ukupno (EU+Nac) HRK
= Ukupna ugovorena vrijednost bespovratnih sredstava]]+Ugovori_OPULJP[[#This Row],[Javni doprinos korisnika - HRK]]+Ugovori_OPULJP[[#This Row],[Privatni doprinos korisnika - HRK]]</f>
        <v>1970421.37</v>
      </c>
      <c r="Z35" s="22">
        <f>Ugovori_OPULJP[[#This Row],[UKUPNI PRIHVATLJIVI IZDACI
TOTAL ELIGIBLE EXPENDITURE
= Bespovratna sredstva ukupno + doprinos korisnika
= Ukupni prihvatljivi troškovi
= Ukupna ugovorena vrijednost projekta HRK]]/7.5345</f>
        <v>261519.85798659499</v>
      </c>
      <c r="AA35" s="27" t="s">
        <v>22</v>
      </c>
      <c r="AB35" s="27" t="s">
        <v>19</v>
      </c>
      <c r="AC35" s="26" t="s">
        <v>169</v>
      </c>
      <c r="AD35" s="33" t="s">
        <v>56</v>
      </c>
    </row>
    <row r="36" spans="1:30" ht="51" customHeight="1" x14ac:dyDescent="0.3">
      <c r="A36" s="31" t="s">
        <v>170</v>
      </c>
      <c r="B36" s="25" t="s">
        <v>15</v>
      </c>
      <c r="C36" s="26" t="s">
        <v>52</v>
      </c>
      <c r="D36" s="26" t="s">
        <v>62</v>
      </c>
      <c r="E36" s="27" t="s">
        <v>63</v>
      </c>
      <c r="F36" s="32" t="s">
        <v>171</v>
      </c>
      <c r="G36" s="32" t="s">
        <v>172</v>
      </c>
      <c r="H36" s="29">
        <v>44383</v>
      </c>
      <c r="I36" s="29">
        <v>45113</v>
      </c>
      <c r="J36" s="17" t="str">
        <f>IF(Ugovori_OPULJP[[#This Row],[DATUM ZAVRŠETKA OPERACIJE]]&gt;DATE(2023,12,31),"u provedbi","završen")</f>
        <v>završen</v>
      </c>
      <c r="K36" s="28" t="s">
        <v>173</v>
      </c>
      <c r="L36" s="28" t="s">
        <v>21</v>
      </c>
      <c r="M36" s="30">
        <v>0.91891891591700003</v>
      </c>
      <c r="N36" s="30">
        <v>8.1081084082999993E-2</v>
      </c>
      <c r="O36" s="19">
        <f>Ugovori_OPULJP[[#This Row],[Bespovratna sredstva - Ukupno (EU+Nac) HRK
= Ukupna ugovorena vrijednost bespovratnih sredstava]]*Ugovori_OPULJP[[#This Row],[EU STOPA SUFINANCIRANJA %
EU CO-FINANCING RATE %]]</f>
        <v>1761457.291542979</v>
      </c>
      <c r="P36" s="20">
        <f>Ugovori_OPULJP[[#This Row],[Bespovratna sredstva - EU dio - HRK]]/7.5345</f>
        <v>233785.55863600489</v>
      </c>
      <c r="Q36" s="19">
        <f>Ugovori_OPULJP[[#This Row],[Bespovratna sredstva - Ukupno (EU+Nac) HRK
= Ukupna ugovorena vrijednost bespovratnih sredstava]]*Ugovori_OPULJP[[#This Row],[STOPA NACIONALNOG SUFINANCIRANJA %]]</f>
        <v>155422.70845702101</v>
      </c>
      <c r="R36" s="20">
        <f>Ugovori_OPULJP[[#This Row],[Bespovratna sredstva - Nacionalni dio - HRK]]/7.5345</f>
        <v>20628.138357823478</v>
      </c>
      <c r="S36" s="21">
        <v>1916880</v>
      </c>
      <c r="T36" s="22">
        <f>Ugovori_OPULJP[[#This Row],[Bespovratna sredstva - Ukupno (EU+Nac) HRK
= Ukupna ugovorena vrijednost bespovratnih sredstava]]/7.5345</f>
        <v>254413.69699382837</v>
      </c>
      <c r="U36" s="19">
        <v>0</v>
      </c>
      <c r="V36" s="20">
        <f>Ugovori_OPULJP[[#This Row],[Javni doprinos korisnika - HRK]]/7.5345</f>
        <v>0</v>
      </c>
      <c r="W36" s="19">
        <v>0</v>
      </c>
      <c r="X36" s="20">
        <f>Ugovori_OPULJP[[#This Row],[Privatni doprinos korisnika - HRK]]/7.5345</f>
        <v>0</v>
      </c>
      <c r="Y36" s="21">
        <f>Ugovori_OPULJP[[#This Row],[Bespovratna sredstva - Ukupno (EU+Nac) HRK
= Ukupna ugovorena vrijednost bespovratnih sredstava]]+Ugovori_OPULJP[[#This Row],[Javni doprinos korisnika - HRK]]+Ugovori_OPULJP[[#This Row],[Privatni doprinos korisnika - HRK]]</f>
        <v>1916880</v>
      </c>
      <c r="Z36" s="22">
        <f>Ugovori_OPULJP[[#This Row],[UKUPNI PRIHVATLJIVI IZDACI
TOTAL ELIGIBLE EXPENDITURE
= Bespovratna sredstva ukupno + doprinos korisnika
= Ukupni prihvatljivi troškovi
= Ukupna ugovorena vrijednost projekta HRK]]/7.5345</f>
        <v>254413.69699382837</v>
      </c>
      <c r="AA36" s="27" t="s">
        <v>22</v>
      </c>
      <c r="AB36" s="27" t="s">
        <v>19</v>
      </c>
      <c r="AC36" s="26" t="s">
        <v>174</v>
      </c>
      <c r="AD36" s="33" t="s">
        <v>56</v>
      </c>
    </row>
    <row r="37" spans="1:30" ht="51" customHeight="1" x14ac:dyDescent="0.3">
      <c r="A37" s="31" t="s">
        <v>175</v>
      </c>
      <c r="B37" s="25" t="s">
        <v>15</v>
      </c>
      <c r="C37" s="26" t="s">
        <v>52</v>
      </c>
      <c r="D37" s="26" t="s">
        <v>62</v>
      </c>
      <c r="E37" s="27" t="s">
        <v>63</v>
      </c>
      <c r="F37" s="32" t="s">
        <v>176</v>
      </c>
      <c r="G37" s="32" t="s">
        <v>177</v>
      </c>
      <c r="H37" s="29">
        <v>44383</v>
      </c>
      <c r="I37" s="29">
        <v>45113</v>
      </c>
      <c r="J37" s="17" t="str">
        <f>IF(Ugovori_OPULJP[[#This Row],[DATUM ZAVRŠETKA OPERACIJE]]&gt;DATE(2023,12,31),"u provedbi","završen")</f>
        <v>završen</v>
      </c>
      <c r="K37" s="28" t="s">
        <v>178</v>
      </c>
      <c r="L37" s="28" t="s">
        <v>178</v>
      </c>
      <c r="M37" s="30">
        <v>0.91891891591700003</v>
      </c>
      <c r="N37" s="30">
        <v>8.1081084082999993E-2</v>
      </c>
      <c r="O37" s="19">
        <f>Ugovori_OPULJP[[#This Row],[Bespovratna sredstva - Ukupno (EU+Nac) HRK
= Ukupna ugovorena vrijednost bespovratnih sredstava]]*Ugovori_OPULJP[[#This Row],[EU STOPA SUFINANCIRANJA %
EU CO-FINANCING RATE %]]</f>
        <v>1265902.6985672594</v>
      </c>
      <c r="P37" s="20">
        <f>Ugovori_OPULJP[[#This Row],[Bespovratna sredstva - EU dio - HRK]]/7.5345</f>
        <v>168014.16133350047</v>
      </c>
      <c r="Q37" s="19">
        <f>Ugovori_OPULJP[[#This Row],[Bespovratna sredstva - Ukupno (EU+Nac) HRK
= Ukupna ugovorena vrijednost bespovratnih sredstava]]*Ugovori_OPULJP[[#This Row],[STOPA NACIONALNOG SUFINANCIRANJA %]]</f>
        <v>111697.30143274079</v>
      </c>
      <c r="R37" s="20">
        <f>Ugovori_OPULJP[[#This Row],[Bespovratna sredstva - Nacionalni dio - HRK]]/7.5345</f>
        <v>14824.77953848839</v>
      </c>
      <c r="S37" s="21">
        <v>1377600</v>
      </c>
      <c r="T37" s="22">
        <f>Ugovori_OPULJP[[#This Row],[Bespovratna sredstva - Ukupno (EU+Nac) HRK
= Ukupna ugovorena vrijednost bespovratnih sredstava]]/7.5345</f>
        <v>182838.94087198883</v>
      </c>
      <c r="U37" s="19">
        <v>0</v>
      </c>
      <c r="V37" s="20">
        <f>Ugovori_OPULJP[[#This Row],[Javni doprinos korisnika - HRK]]/7.5345</f>
        <v>0</v>
      </c>
      <c r="W37" s="19">
        <v>0</v>
      </c>
      <c r="X37" s="20">
        <f>Ugovori_OPULJP[[#This Row],[Privatni doprinos korisnika - HRK]]/7.5345</f>
        <v>0</v>
      </c>
      <c r="Y37" s="21">
        <f>Ugovori_OPULJP[[#This Row],[Bespovratna sredstva - Ukupno (EU+Nac) HRK
= Ukupna ugovorena vrijednost bespovratnih sredstava]]+Ugovori_OPULJP[[#This Row],[Javni doprinos korisnika - HRK]]+Ugovori_OPULJP[[#This Row],[Privatni doprinos korisnika - HRK]]</f>
        <v>1377600</v>
      </c>
      <c r="Z37" s="22">
        <f>Ugovori_OPULJP[[#This Row],[UKUPNI PRIHVATLJIVI IZDACI
TOTAL ELIGIBLE EXPENDITURE
= Bespovratna sredstva ukupno + doprinos korisnika
= Ukupni prihvatljivi troškovi
= Ukupna ugovorena vrijednost projekta HRK]]/7.5345</f>
        <v>182838.94087198883</v>
      </c>
      <c r="AA37" s="27" t="s">
        <v>22</v>
      </c>
      <c r="AB37" s="27" t="s">
        <v>19</v>
      </c>
      <c r="AC37" s="26" t="s">
        <v>179</v>
      </c>
      <c r="AD37" s="33" t="s">
        <v>56</v>
      </c>
    </row>
    <row r="38" spans="1:30" ht="63.75" customHeight="1" x14ac:dyDescent="0.3">
      <c r="A38" s="31" t="s">
        <v>180</v>
      </c>
      <c r="B38" s="25" t="s">
        <v>15</v>
      </c>
      <c r="C38" s="26" t="s">
        <v>52</v>
      </c>
      <c r="D38" s="26" t="s">
        <v>62</v>
      </c>
      <c r="E38" s="27" t="s">
        <v>63</v>
      </c>
      <c r="F38" s="32" t="s">
        <v>181</v>
      </c>
      <c r="G38" s="32" t="s">
        <v>182</v>
      </c>
      <c r="H38" s="29">
        <v>44383</v>
      </c>
      <c r="I38" s="29">
        <v>45113</v>
      </c>
      <c r="J38" s="17" t="str">
        <f>IF(Ugovori_OPULJP[[#This Row],[DATUM ZAVRŠETKA OPERACIJE]]&gt;DATE(2023,12,31),"u provedbi","završen")</f>
        <v>završen</v>
      </c>
      <c r="K38" s="28" t="s">
        <v>71</v>
      </c>
      <c r="L38" s="28" t="s">
        <v>71</v>
      </c>
      <c r="M38" s="30">
        <v>0.91891891591700003</v>
      </c>
      <c r="N38" s="30">
        <v>8.1081084082999993E-2</v>
      </c>
      <c r="O38" s="19">
        <f>Ugovori_OPULJP[[#This Row],[Bespovratna sredstva - Ukupno (EU+Nac) HRK
= Ukupna ugovorena vrijednost bespovratnih sredstava]]*Ugovori_OPULJP[[#This Row],[EU STOPA SUFINANCIRANJA %
EU CO-FINANCING RATE %]]</f>
        <v>1204151.3474176368</v>
      </c>
      <c r="P38" s="20">
        <f>Ugovori_OPULJP[[#This Row],[Bespovratna sredstva - EU dio - HRK]]/7.5345</f>
        <v>159818.3485855248</v>
      </c>
      <c r="Q38" s="19">
        <f>Ugovori_OPULJP[[#This Row],[Bespovratna sredstva - Ukupno (EU+Nac) HRK
= Ukupna ugovorena vrijednost bespovratnih sredstava]]*Ugovori_OPULJP[[#This Row],[STOPA NACIONALNOG SUFINANCIRANJA %]]</f>
        <v>106248.6525823632</v>
      </c>
      <c r="R38" s="20">
        <f>Ugovori_OPULJP[[#This Row],[Bespovratna sredstva - Nacionalni dio - HRK]]/7.5345</f>
        <v>14101.619561001153</v>
      </c>
      <c r="S38" s="21">
        <v>1310400</v>
      </c>
      <c r="T38" s="22">
        <f>Ugovori_OPULJP[[#This Row],[Bespovratna sredstva - Ukupno (EU+Nac) HRK
= Ukupna ugovorena vrijednost bespovratnih sredstava]]/7.5345</f>
        <v>173919.96814652596</v>
      </c>
      <c r="U38" s="19">
        <v>0</v>
      </c>
      <c r="V38" s="20">
        <f>Ugovori_OPULJP[[#This Row],[Javni doprinos korisnika - HRK]]/7.5345</f>
        <v>0</v>
      </c>
      <c r="W38" s="19">
        <v>0</v>
      </c>
      <c r="X38" s="20">
        <f>Ugovori_OPULJP[[#This Row],[Privatni doprinos korisnika - HRK]]/7.5345</f>
        <v>0</v>
      </c>
      <c r="Y38" s="21">
        <f>Ugovori_OPULJP[[#This Row],[Bespovratna sredstva - Ukupno (EU+Nac) HRK
= Ukupna ugovorena vrijednost bespovratnih sredstava]]+Ugovori_OPULJP[[#This Row],[Javni doprinos korisnika - HRK]]+Ugovori_OPULJP[[#This Row],[Privatni doprinos korisnika - HRK]]</f>
        <v>1310400</v>
      </c>
      <c r="Z38" s="22">
        <f>Ugovori_OPULJP[[#This Row],[UKUPNI PRIHVATLJIVI IZDACI
TOTAL ELIGIBLE EXPENDITURE
= Bespovratna sredstva ukupno + doprinos korisnika
= Ukupni prihvatljivi troškovi
= Ukupna ugovorena vrijednost projekta HRK]]/7.5345</f>
        <v>173919.96814652596</v>
      </c>
      <c r="AA38" s="27" t="s">
        <v>22</v>
      </c>
      <c r="AB38" s="27" t="s">
        <v>19</v>
      </c>
      <c r="AC38" s="26" t="s">
        <v>183</v>
      </c>
      <c r="AD38" s="33" t="s">
        <v>56</v>
      </c>
    </row>
    <row r="39" spans="1:30" ht="51" customHeight="1" x14ac:dyDescent="0.3">
      <c r="A39" s="31" t="s">
        <v>184</v>
      </c>
      <c r="B39" s="25" t="s">
        <v>15</v>
      </c>
      <c r="C39" s="26" t="s">
        <v>52</v>
      </c>
      <c r="D39" s="26" t="s">
        <v>62</v>
      </c>
      <c r="E39" s="27" t="s">
        <v>63</v>
      </c>
      <c r="F39" s="32" t="s">
        <v>185</v>
      </c>
      <c r="G39" s="32" t="s">
        <v>186</v>
      </c>
      <c r="H39" s="29">
        <v>44393</v>
      </c>
      <c r="I39" s="29">
        <v>45123</v>
      </c>
      <c r="J39" s="17" t="str">
        <f>IF(Ugovori_OPULJP[[#This Row],[DATUM ZAVRŠETKA OPERACIJE]]&gt;DATE(2023,12,31),"u provedbi","završen")</f>
        <v>završen</v>
      </c>
      <c r="K39" s="28" t="s">
        <v>187</v>
      </c>
      <c r="L39" s="15" t="s">
        <v>71</v>
      </c>
      <c r="M39" s="30">
        <v>0.91891891591700003</v>
      </c>
      <c r="N39" s="30">
        <v>8.1081084082999993E-2</v>
      </c>
      <c r="O39" s="19">
        <f>Ugovori_OPULJP[[#This Row],[Bespovratna sredstva - Ukupno (EU+Nac) HRK
= Ukupna ugovorena vrijednost bespovratnih sredstava]]*Ugovori_OPULJP[[#This Row],[EU STOPA SUFINANCIRANJA %
EU CO-FINANCING RATE %]]</f>
        <v>1835867.6696782741</v>
      </c>
      <c r="P39" s="20">
        <f>Ugovori_OPULJP[[#This Row],[Bespovratna sredstva - EU dio - HRK]]/7.5345</f>
        <v>243661.51299731556</v>
      </c>
      <c r="Q39" s="19">
        <f>Ugovori_OPULJP[[#This Row],[Bespovratna sredstva - Ukupno (EU+Nac) HRK
= Ukupna ugovorena vrijednost bespovratnih sredstava]]*Ugovori_OPULJP[[#This Row],[STOPA NACIONALNOG SUFINANCIRANJA %]]</f>
        <v>161988.33032172604</v>
      </c>
      <c r="R39" s="20">
        <f>Ugovori_OPULJP[[#This Row],[Bespovratna sredstva - Nacionalni dio - HRK]]/7.5345</f>
        <v>21499.546130695606</v>
      </c>
      <c r="S39" s="21">
        <v>1997856</v>
      </c>
      <c r="T39" s="22">
        <f>Ugovori_OPULJP[[#This Row],[Bespovratna sredstva - Ukupno (EU+Nac) HRK
= Ukupna ugovorena vrijednost bespovratnih sredstava]]/7.5345</f>
        <v>265161.05912801111</v>
      </c>
      <c r="U39" s="19">
        <v>0</v>
      </c>
      <c r="V39" s="20">
        <f>Ugovori_OPULJP[[#This Row],[Javni doprinos korisnika - HRK]]/7.5345</f>
        <v>0</v>
      </c>
      <c r="W39" s="19">
        <v>0</v>
      </c>
      <c r="X39" s="20">
        <f>Ugovori_OPULJP[[#This Row],[Privatni doprinos korisnika - HRK]]/7.5345</f>
        <v>0</v>
      </c>
      <c r="Y39" s="21">
        <f>Ugovori_OPULJP[[#This Row],[Bespovratna sredstva - Ukupno (EU+Nac) HRK
= Ukupna ugovorena vrijednost bespovratnih sredstava]]+Ugovori_OPULJP[[#This Row],[Javni doprinos korisnika - HRK]]+Ugovori_OPULJP[[#This Row],[Privatni doprinos korisnika - HRK]]</f>
        <v>1997856</v>
      </c>
      <c r="Z39" s="22">
        <f>Ugovori_OPULJP[[#This Row],[UKUPNI PRIHVATLJIVI IZDACI
TOTAL ELIGIBLE EXPENDITURE
= Bespovratna sredstva ukupno + doprinos korisnika
= Ukupni prihvatljivi troškovi
= Ukupna ugovorena vrijednost projekta HRK]]/7.5345</f>
        <v>265161.05912801111</v>
      </c>
      <c r="AA39" s="27" t="s">
        <v>22</v>
      </c>
      <c r="AB39" s="27" t="s">
        <v>19</v>
      </c>
      <c r="AC39" s="26" t="s">
        <v>188</v>
      </c>
      <c r="AD39" s="33" t="s">
        <v>56</v>
      </c>
    </row>
    <row r="40" spans="1:30" ht="51" customHeight="1" x14ac:dyDescent="0.3">
      <c r="A40" s="31" t="s">
        <v>189</v>
      </c>
      <c r="B40" s="25" t="s">
        <v>15</v>
      </c>
      <c r="C40" s="26" t="s">
        <v>52</v>
      </c>
      <c r="D40" s="26" t="s">
        <v>62</v>
      </c>
      <c r="E40" s="27" t="s">
        <v>63</v>
      </c>
      <c r="F40" s="32" t="s">
        <v>190</v>
      </c>
      <c r="G40" s="34" t="s">
        <v>191</v>
      </c>
      <c r="H40" s="29">
        <v>44383</v>
      </c>
      <c r="I40" s="29">
        <v>45113</v>
      </c>
      <c r="J40" s="17" t="str">
        <f>IF(Ugovori_OPULJP[[#This Row],[DATUM ZAVRŠETKA OPERACIJE]]&gt;DATE(2023,12,31),"u provedbi","završen")</f>
        <v>završen</v>
      </c>
      <c r="K40" s="28" t="s">
        <v>192</v>
      </c>
      <c r="L40" s="28" t="s">
        <v>192</v>
      </c>
      <c r="M40" s="30">
        <v>0.91891891591700003</v>
      </c>
      <c r="N40" s="30">
        <v>8.1081084082999993E-2</v>
      </c>
      <c r="O40" s="19">
        <f>Ugovori_OPULJP[[#This Row],[Bespovratna sredstva - Ukupno (EU+Nac) HRK
= Ukupna ugovorena vrijednost bespovratnih sredstava]]*Ugovori_OPULJP[[#This Row],[EU STOPA SUFINANCIRANJA %
EU CO-FINANCING RATE %]]</f>
        <v>1747091.6575358545</v>
      </c>
      <c r="P40" s="20">
        <f>Ugovori_OPULJP[[#This Row],[Bespovratna sredstva - EU dio - HRK]]/7.5345</f>
        <v>231878.91134592268</v>
      </c>
      <c r="Q40" s="19">
        <f>Ugovori_OPULJP[[#This Row],[Bespovratna sredstva - Ukupno (EU+Nac) HRK
= Ukupna ugovorena vrijednost bespovratnih sredstava]]*Ugovori_OPULJP[[#This Row],[STOPA NACIONALNOG SUFINANCIRANJA %]]</f>
        <v>154155.1524641455</v>
      </c>
      <c r="R40" s="20">
        <f>Ugovori_OPULJP[[#This Row],[Bespovratna sredstva - Nacionalni dio - HRK]]/7.5345</f>
        <v>20459.904766626252</v>
      </c>
      <c r="S40" s="21">
        <v>1901246.81</v>
      </c>
      <c r="T40" s="22">
        <f>Ugovori_OPULJP[[#This Row],[Bespovratna sredstva - Ukupno (EU+Nac) HRK
= Ukupna ugovorena vrijednost bespovratnih sredstava]]/7.5345</f>
        <v>252338.81611254893</v>
      </c>
      <c r="U40" s="19">
        <v>0</v>
      </c>
      <c r="V40" s="20">
        <f>Ugovori_OPULJP[[#This Row],[Javni doprinos korisnika - HRK]]/7.5345</f>
        <v>0</v>
      </c>
      <c r="W40" s="19">
        <v>79835.73</v>
      </c>
      <c r="X40" s="20">
        <f>Ugovori_OPULJP[[#This Row],[Privatni doprinos korisnika - HRK]]/7.5345</f>
        <v>10596.022297431813</v>
      </c>
      <c r="Y40" s="21">
        <f>Ugovori_OPULJP[[#This Row],[Bespovratna sredstva - Ukupno (EU+Nac) HRK
= Ukupna ugovorena vrijednost bespovratnih sredstava]]+Ugovori_OPULJP[[#This Row],[Javni doprinos korisnika - HRK]]+Ugovori_OPULJP[[#This Row],[Privatni doprinos korisnika - HRK]]</f>
        <v>1981082.54</v>
      </c>
      <c r="Z40" s="22">
        <f>Ugovori_OPULJP[[#This Row],[UKUPNI PRIHVATLJIVI IZDACI
TOTAL ELIGIBLE EXPENDITURE
= Bespovratna sredstva ukupno + doprinos korisnika
= Ukupni prihvatljivi troškovi
= Ukupna ugovorena vrijednost projekta HRK]]/7.5345</f>
        <v>262934.83840998076</v>
      </c>
      <c r="AA40" s="27" t="s">
        <v>22</v>
      </c>
      <c r="AB40" s="27" t="s">
        <v>19</v>
      </c>
      <c r="AC40" s="26" t="s">
        <v>193</v>
      </c>
      <c r="AD40" s="33" t="s">
        <v>56</v>
      </c>
    </row>
    <row r="41" spans="1:30" ht="49.5" customHeight="1" x14ac:dyDescent="0.3">
      <c r="A41" s="31" t="s">
        <v>194</v>
      </c>
      <c r="B41" s="25" t="s">
        <v>15</v>
      </c>
      <c r="C41" s="26" t="s">
        <v>52</v>
      </c>
      <c r="D41" s="26" t="s">
        <v>62</v>
      </c>
      <c r="E41" s="27" t="s">
        <v>63</v>
      </c>
      <c r="F41" s="32" t="s">
        <v>195</v>
      </c>
      <c r="G41" s="32" t="s">
        <v>196</v>
      </c>
      <c r="H41" s="29">
        <v>44383</v>
      </c>
      <c r="I41" s="29">
        <v>45113</v>
      </c>
      <c r="J41" s="17" t="str">
        <f>IF(Ugovori_OPULJP[[#This Row],[DATUM ZAVRŠETKA OPERACIJE]]&gt;DATE(2023,12,31),"u provedbi","završen")</f>
        <v>završen</v>
      </c>
      <c r="K41" s="28" t="s">
        <v>197</v>
      </c>
      <c r="L41" s="28" t="s">
        <v>21</v>
      </c>
      <c r="M41" s="30">
        <v>0.91891891591700003</v>
      </c>
      <c r="N41" s="30">
        <v>8.1081084082999993E-2</v>
      </c>
      <c r="O41" s="19">
        <f>Ugovori_OPULJP[[#This Row],[Bespovratna sredstva - Ukupno (EU+Nac) HRK
= Ukupna ugovorena vrijednost bespovratnih sredstava]]*Ugovori_OPULJP[[#This Row],[EU STOPA SUFINANCIRANJA %
EU CO-FINANCING RATE %]]</f>
        <v>1067118.4554328627</v>
      </c>
      <c r="P41" s="20">
        <f>Ugovori_OPULJP[[#This Row],[Bespovratna sredstva - EU dio - HRK]]/7.5345</f>
        <v>141630.95831612751</v>
      </c>
      <c r="Q41" s="19">
        <f>Ugovori_OPULJP[[#This Row],[Bespovratna sredstva - Ukupno (EU+Nac) HRK
= Ukupna ugovorena vrijednost bespovratnih sredstava]]*Ugovori_OPULJP[[#This Row],[STOPA NACIONALNOG SUFINANCIRANJA %]]</f>
        <v>94157.514567137376</v>
      </c>
      <c r="R41" s="20">
        <f>Ugovori_OPULJP[[#This Row],[Bespovratna sredstva - Nacionalni dio - HRK]]/7.5345</f>
        <v>12496.849766691535</v>
      </c>
      <c r="S41" s="21">
        <v>1161275.97</v>
      </c>
      <c r="T41" s="22">
        <f>Ugovori_OPULJP[[#This Row],[Bespovratna sredstva - Ukupno (EU+Nac) HRK
= Ukupna ugovorena vrijednost bespovratnih sredstava]]/7.5345</f>
        <v>154127.80808281901</v>
      </c>
      <c r="U41" s="19">
        <v>0</v>
      </c>
      <c r="V41" s="20">
        <f>Ugovori_OPULJP[[#This Row],[Javni doprinos korisnika - HRK]]/7.5345</f>
        <v>0</v>
      </c>
      <c r="W41" s="19">
        <v>0</v>
      </c>
      <c r="X41" s="20">
        <f>Ugovori_OPULJP[[#This Row],[Privatni doprinos korisnika - HRK]]/7.5345</f>
        <v>0</v>
      </c>
      <c r="Y41" s="21">
        <f>Ugovori_OPULJP[[#This Row],[Bespovratna sredstva - Ukupno (EU+Nac) HRK
= Ukupna ugovorena vrijednost bespovratnih sredstava]]+Ugovori_OPULJP[[#This Row],[Javni doprinos korisnika - HRK]]+Ugovori_OPULJP[[#This Row],[Privatni doprinos korisnika - HRK]]</f>
        <v>1161275.97</v>
      </c>
      <c r="Z41" s="22">
        <f>Ugovori_OPULJP[[#This Row],[UKUPNI PRIHVATLJIVI IZDACI
TOTAL ELIGIBLE EXPENDITURE
= Bespovratna sredstva ukupno + doprinos korisnika
= Ukupni prihvatljivi troškovi
= Ukupna ugovorena vrijednost projekta HRK]]/7.5345</f>
        <v>154127.80808281901</v>
      </c>
      <c r="AA41" s="27" t="s">
        <v>22</v>
      </c>
      <c r="AB41" s="27" t="s">
        <v>19</v>
      </c>
      <c r="AC41" s="26" t="s">
        <v>198</v>
      </c>
      <c r="AD41" s="33" t="s">
        <v>56</v>
      </c>
    </row>
    <row r="42" spans="1:30" ht="63.75" customHeight="1" x14ac:dyDescent="0.3">
      <c r="A42" s="31" t="s">
        <v>199</v>
      </c>
      <c r="B42" s="25" t="s">
        <v>15</v>
      </c>
      <c r="C42" s="26" t="s">
        <v>52</v>
      </c>
      <c r="D42" s="26" t="s">
        <v>62</v>
      </c>
      <c r="E42" s="27" t="s">
        <v>63</v>
      </c>
      <c r="F42" s="32" t="s">
        <v>200</v>
      </c>
      <c r="G42" s="32" t="s">
        <v>201</v>
      </c>
      <c r="H42" s="29">
        <v>44389</v>
      </c>
      <c r="I42" s="29">
        <v>45119</v>
      </c>
      <c r="J42" s="17" t="str">
        <f>IF(Ugovori_OPULJP[[#This Row],[DATUM ZAVRŠETKA OPERACIJE]]&gt;DATE(2023,12,31),"u provedbi","završen")</f>
        <v>završen</v>
      </c>
      <c r="K42" s="28" t="s">
        <v>202</v>
      </c>
      <c r="L42" s="28" t="s">
        <v>144</v>
      </c>
      <c r="M42" s="30">
        <v>0.91891891591700003</v>
      </c>
      <c r="N42" s="30">
        <v>8.1081084082999993E-2</v>
      </c>
      <c r="O42" s="19">
        <f>Ugovori_OPULJP[[#This Row],[Bespovratna sredstva - Ukupno (EU+Nac) HRK
= Ukupna ugovorena vrijednost bespovratnih sredstava]]*Ugovori_OPULJP[[#This Row],[EU STOPA SUFINANCIRANJA %
EU CO-FINANCING RATE %]]</f>
        <v>1717459.453848873</v>
      </c>
      <c r="P42" s="20">
        <f>Ugovori_OPULJP[[#This Row],[Bespovratna sredstva - EU dio - HRK]]/7.5345</f>
        <v>227946.04205307225</v>
      </c>
      <c r="Q42" s="19">
        <f>Ugovori_OPULJP[[#This Row],[Bespovratna sredstva - Ukupno (EU+Nac) HRK
= Ukupna ugovorena vrijednost bespovratnih sredstava]]*Ugovori_OPULJP[[#This Row],[STOPA NACIONALNOG SUFINANCIRANJA %]]</f>
        <v>151540.546151127</v>
      </c>
      <c r="R42" s="20">
        <f>Ugovori_OPULJP[[#This Row],[Bespovratna sredstva - Nacionalni dio - HRK]]/7.5345</f>
        <v>20112.886873863827</v>
      </c>
      <c r="S42" s="21">
        <v>1869000</v>
      </c>
      <c r="T42" s="22">
        <f>Ugovori_OPULJP[[#This Row],[Bespovratna sredstva - Ukupno (EU+Nac) HRK
= Ukupna ugovorena vrijednost bespovratnih sredstava]]/7.5345</f>
        <v>248058.92892693609</v>
      </c>
      <c r="U42" s="19">
        <v>0</v>
      </c>
      <c r="V42" s="20">
        <f>Ugovori_OPULJP[[#This Row],[Javni doprinos korisnika - HRK]]/7.5345</f>
        <v>0</v>
      </c>
      <c r="W42" s="19">
        <v>0</v>
      </c>
      <c r="X42" s="20">
        <f>Ugovori_OPULJP[[#This Row],[Privatni doprinos korisnika - HRK]]/7.5345</f>
        <v>0</v>
      </c>
      <c r="Y42" s="21">
        <f>Ugovori_OPULJP[[#This Row],[Bespovratna sredstva - Ukupno (EU+Nac) HRK
= Ukupna ugovorena vrijednost bespovratnih sredstava]]+Ugovori_OPULJP[[#This Row],[Javni doprinos korisnika - HRK]]+Ugovori_OPULJP[[#This Row],[Privatni doprinos korisnika - HRK]]</f>
        <v>1869000</v>
      </c>
      <c r="Z42" s="22">
        <f>Ugovori_OPULJP[[#This Row],[UKUPNI PRIHVATLJIVI IZDACI
TOTAL ELIGIBLE EXPENDITURE
= Bespovratna sredstva ukupno + doprinos korisnika
= Ukupni prihvatljivi troškovi
= Ukupna ugovorena vrijednost projekta HRK]]/7.5345</f>
        <v>248058.92892693609</v>
      </c>
      <c r="AA42" s="27" t="s">
        <v>22</v>
      </c>
      <c r="AB42" s="27" t="s">
        <v>19</v>
      </c>
      <c r="AC42" s="26" t="s">
        <v>203</v>
      </c>
      <c r="AD42" s="33" t="s">
        <v>56</v>
      </c>
    </row>
    <row r="43" spans="1:30" ht="63.75" customHeight="1" x14ac:dyDescent="0.3">
      <c r="A43" s="31" t="s">
        <v>204</v>
      </c>
      <c r="B43" s="25" t="s">
        <v>15</v>
      </c>
      <c r="C43" s="26" t="s">
        <v>52</v>
      </c>
      <c r="D43" s="26" t="s">
        <v>62</v>
      </c>
      <c r="E43" s="27" t="s">
        <v>63</v>
      </c>
      <c r="F43" s="32" t="s">
        <v>205</v>
      </c>
      <c r="G43" s="32" t="s">
        <v>206</v>
      </c>
      <c r="H43" s="29">
        <v>44391</v>
      </c>
      <c r="I43" s="29">
        <v>45121</v>
      </c>
      <c r="J43" s="17" t="str">
        <f>IF(Ugovori_OPULJP[[#This Row],[DATUM ZAVRŠETKA OPERACIJE]]&gt;DATE(2023,12,31),"u provedbi","završen")</f>
        <v>završen</v>
      </c>
      <c r="K43" s="28" t="s">
        <v>207</v>
      </c>
      <c r="L43" s="28" t="s">
        <v>21</v>
      </c>
      <c r="M43" s="30">
        <v>0.91891891591700003</v>
      </c>
      <c r="N43" s="30">
        <v>8.1081084082999993E-2</v>
      </c>
      <c r="O43" s="19">
        <f>Ugovori_OPULJP[[#This Row],[Bespovratna sredstva - Ukupno (EU+Nac) HRK
= Ukupna ugovorena vrijednost bespovratnih sredstava]]*Ugovori_OPULJP[[#This Row],[EU STOPA SUFINANCIRANJA %
EU CO-FINANCING RATE %]]</f>
        <v>1652728.8481143888</v>
      </c>
      <c r="P43" s="20">
        <f>Ugovori_OPULJP[[#This Row],[Bespovratna sredstva - EU dio - HRK]]/7.5345</f>
        <v>219354.81426961161</v>
      </c>
      <c r="Q43" s="19">
        <f>Ugovori_OPULJP[[#This Row],[Bespovratna sredstva - Ukupno (EU+Nac) HRK
= Ukupna ugovorena vrijednost bespovratnih sredstava]]*Ugovori_OPULJP[[#This Row],[STOPA NACIONALNOG SUFINANCIRANJA %]]</f>
        <v>145829.02188561138</v>
      </c>
      <c r="R43" s="20">
        <f>Ugovori_OPULJP[[#This Row],[Bespovratna sredstva - Nacionalni dio - HRK]]/7.5345</f>
        <v>19354.837333016309</v>
      </c>
      <c r="S43" s="21">
        <v>1798557.87</v>
      </c>
      <c r="T43" s="22">
        <f>Ugovori_OPULJP[[#This Row],[Bespovratna sredstva - Ukupno (EU+Nac) HRK
= Ukupna ugovorena vrijednost bespovratnih sredstava]]/7.5345</f>
        <v>238709.65160262791</v>
      </c>
      <c r="U43" s="19">
        <v>0</v>
      </c>
      <c r="V43" s="20">
        <f>Ugovori_OPULJP[[#This Row],[Javni doprinos korisnika - HRK]]/7.5345</f>
        <v>0</v>
      </c>
      <c r="W43" s="19">
        <v>0</v>
      </c>
      <c r="X43" s="20">
        <f>Ugovori_OPULJP[[#This Row],[Privatni doprinos korisnika - HRK]]/7.5345</f>
        <v>0</v>
      </c>
      <c r="Y43" s="21">
        <f>Ugovori_OPULJP[[#This Row],[Bespovratna sredstva - Ukupno (EU+Nac) HRK
= Ukupna ugovorena vrijednost bespovratnih sredstava]]+Ugovori_OPULJP[[#This Row],[Javni doprinos korisnika - HRK]]+Ugovori_OPULJP[[#This Row],[Privatni doprinos korisnika - HRK]]</f>
        <v>1798557.87</v>
      </c>
      <c r="Z43" s="22">
        <f>Ugovori_OPULJP[[#This Row],[UKUPNI PRIHVATLJIVI IZDACI
TOTAL ELIGIBLE EXPENDITURE
= Bespovratna sredstva ukupno + doprinos korisnika
= Ukupni prihvatljivi troškovi
= Ukupna ugovorena vrijednost projekta HRK]]/7.5345</f>
        <v>238709.65160262791</v>
      </c>
      <c r="AA43" s="27" t="s">
        <v>22</v>
      </c>
      <c r="AB43" s="27" t="s">
        <v>19</v>
      </c>
      <c r="AC43" s="26" t="s">
        <v>208</v>
      </c>
      <c r="AD43" s="33" t="s">
        <v>56</v>
      </c>
    </row>
    <row r="44" spans="1:30" ht="51" customHeight="1" x14ac:dyDescent="0.3">
      <c r="A44" s="31" t="s">
        <v>209</v>
      </c>
      <c r="B44" s="25" t="s">
        <v>15</v>
      </c>
      <c r="C44" s="26" t="s">
        <v>52</v>
      </c>
      <c r="D44" s="26" t="s">
        <v>62</v>
      </c>
      <c r="E44" s="27" t="s">
        <v>63</v>
      </c>
      <c r="F44" s="32" t="s">
        <v>210</v>
      </c>
      <c r="G44" s="32" t="s">
        <v>211</v>
      </c>
      <c r="H44" s="29">
        <v>44383</v>
      </c>
      <c r="I44" s="29">
        <v>45113</v>
      </c>
      <c r="J44" s="17" t="str">
        <f>IF(Ugovori_OPULJP[[#This Row],[DATUM ZAVRŠETKA OPERACIJE]]&gt;DATE(2023,12,31),"u provedbi","završen")</f>
        <v>završen</v>
      </c>
      <c r="K44" s="28" t="s">
        <v>21</v>
      </c>
      <c r="L44" s="28" t="s">
        <v>21</v>
      </c>
      <c r="M44" s="30">
        <v>0.91891891591700003</v>
      </c>
      <c r="N44" s="30">
        <v>8.1081084082999993E-2</v>
      </c>
      <c r="O44" s="19">
        <f>Ugovori_OPULJP[[#This Row],[Bespovratna sredstva - Ukupno (EU+Nac) HRK
= Ukupna ugovorena vrijednost bespovratnih sredstava]]*Ugovori_OPULJP[[#This Row],[EU STOPA SUFINANCIRANJA %
EU CO-FINANCING RATE %]]</f>
        <v>1593541.2439834182</v>
      </c>
      <c r="P44" s="20">
        <f>Ugovori_OPULJP[[#This Row],[Bespovratna sredstva - EU dio - HRK]]/7.5345</f>
        <v>211499.26922601607</v>
      </c>
      <c r="Q44" s="19">
        <f>Ugovori_OPULJP[[#This Row],[Bespovratna sredstva - Ukupno (EU+Nac) HRK
= Ukupna ugovorena vrijednost bespovratnih sredstava]]*Ugovori_OPULJP[[#This Row],[STOPA NACIONALNOG SUFINANCIRANJA %]]</f>
        <v>140606.58601658198</v>
      </c>
      <c r="R44" s="20">
        <f>Ugovori_OPULJP[[#This Row],[Bespovratna sredstva - Nacionalni dio - HRK]]/7.5345</f>
        <v>18661.700977713448</v>
      </c>
      <c r="S44" s="21">
        <v>1734147.83</v>
      </c>
      <c r="T44" s="22">
        <f>Ugovori_OPULJP[[#This Row],[Bespovratna sredstva - Ukupno (EU+Nac) HRK
= Ukupna ugovorena vrijednost bespovratnih sredstava]]/7.5345</f>
        <v>230160.97020372952</v>
      </c>
      <c r="U44" s="19">
        <v>0</v>
      </c>
      <c r="V44" s="20">
        <f>Ugovori_OPULJP[[#This Row],[Javni doprinos korisnika - HRK]]/7.5345</f>
        <v>0</v>
      </c>
      <c r="W44" s="19">
        <v>0</v>
      </c>
      <c r="X44" s="20">
        <f>Ugovori_OPULJP[[#This Row],[Privatni doprinos korisnika - HRK]]/7.5345</f>
        <v>0</v>
      </c>
      <c r="Y44" s="21">
        <f>Ugovori_OPULJP[[#This Row],[Bespovratna sredstva - Ukupno (EU+Nac) HRK
= Ukupna ugovorena vrijednost bespovratnih sredstava]]+Ugovori_OPULJP[[#This Row],[Javni doprinos korisnika - HRK]]+Ugovori_OPULJP[[#This Row],[Privatni doprinos korisnika - HRK]]</f>
        <v>1734147.83</v>
      </c>
      <c r="Z44" s="22">
        <f>Ugovori_OPULJP[[#This Row],[UKUPNI PRIHVATLJIVI IZDACI
TOTAL ELIGIBLE EXPENDITURE
= Bespovratna sredstva ukupno + doprinos korisnika
= Ukupni prihvatljivi troškovi
= Ukupna ugovorena vrijednost projekta HRK]]/7.5345</f>
        <v>230160.97020372952</v>
      </c>
      <c r="AA44" s="27" t="s">
        <v>22</v>
      </c>
      <c r="AB44" s="27" t="s">
        <v>19</v>
      </c>
      <c r="AC44" s="26" t="s">
        <v>212</v>
      </c>
      <c r="AD44" s="33" t="s">
        <v>56</v>
      </c>
    </row>
    <row r="45" spans="1:30" ht="51" customHeight="1" x14ac:dyDescent="0.3">
      <c r="A45" s="10" t="s">
        <v>213</v>
      </c>
      <c r="B45" s="11" t="s">
        <v>15</v>
      </c>
      <c r="C45" s="12" t="s">
        <v>214</v>
      </c>
      <c r="D45" s="12" t="s">
        <v>215</v>
      </c>
      <c r="E45" s="13" t="s">
        <v>18</v>
      </c>
      <c r="F45" s="14" t="s">
        <v>215</v>
      </c>
      <c r="G45" s="14" t="s">
        <v>19</v>
      </c>
      <c r="H45" s="16">
        <v>42005</v>
      </c>
      <c r="I45" s="16">
        <v>43646</v>
      </c>
      <c r="J45" s="17" t="str">
        <f>IF(Ugovori_OPULJP[[#This Row],[DATUM ZAVRŠETKA OPERACIJE]]&gt;DATE(2023,12,31),"u provedbi","završen")</f>
        <v>završen</v>
      </c>
      <c r="K45" s="15" t="s">
        <v>20</v>
      </c>
      <c r="L45" s="15" t="s">
        <v>21</v>
      </c>
      <c r="M45" s="18">
        <v>0.85</v>
      </c>
      <c r="N45" s="18">
        <v>0.15</v>
      </c>
      <c r="O45" s="19">
        <f>Ugovori_OPULJP[[#This Row],[Bespovratna sredstva - Ukupno (EU+Nac) HRK
= Ukupna ugovorena vrijednost bespovratnih sredstava]]*Ugovori_OPULJP[[#This Row],[EU STOPA SUFINANCIRANJA %
EU CO-FINANCING RATE %]]</f>
        <v>94592803.859999999</v>
      </c>
      <c r="P45" s="20">
        <f>Ugovori_OPULJP[[#This Row],[Bespovratna sredstva - EU dio - HRK]]/7.5345</f>
        <v>12554622.584113078</v>
      </c>
      <c r="Q45" s="19">
        <f>Ugovori_OPULJP[[#This Row],[Bespovratna sredstva - Ukupno (EU+Nac) HRK
= Ukupna ugovorena vrijednost bespovratnih sredstava]]*Ugovori_OPULJP[[#This Row],[STOPA NACIONALNOG SUFINANCIRANJA %]]</f>
        <v>16692847.739999998</v>
      </c>
      <c r="R45" s="20">
        <f>Ugovori_OPULJP[[#This Row],[Bespovratna sredstva - Nacionalni dio - HRK]]/7.5345</f>
        <v>2215521.6324905432</v>
      </c>
      <c r="S45" s="19">
        <v>111285651.59999999</v>
      </c>
      <c r="T45" s="20">
        <f>Ugovori_OPULJP[[#This Row],[Bespovratna sredstva - Ukupno (EU+Nac) HRK
= Ukupna ugovorena vrijednost bespovratnih sredstava]]/7.5345</f>
        <v>14770144.216603622</v>
      </c>
      <c r="U45" s="19">
        <v>0</v>
      </c>
      <c r="V45" s="20">
        <f>Ugovori_OPULJP[[#This Row],[Javni doprinos korisnika - HRK]]/7.5345</f>
        <v>0</v>
      </c>
      <c r="W45" s="19">
        <v>0</v>
      </c>
      <c r="X45" s="20">
        <f>Ugovori_OPULJP[[#This Row],[Privatni doprinos korisnika - HRK]]/7.5345</f>
        <v>0</v>
      </c>
      <c r="Y45" s="21">
        <f>Ugovori_OPULJP[[#This Row],[Bespovratna sredstva - Ukupno (EU+Nac) HRK
= Ukupna ugovorena vrijednost bespovratnih sredstava]]+Ugovori_OPULJP[[#This Row],[Javni doprinos korisnika - HRK]]+Ugovori_OPULJP[[#This Row],[Privatni doprinos korisnika - HRK]]</f>
        <v>111285651.59999999</v>
      </c>
      <c r="Z45" s="22">
        <f>Ugovori_OPULJP[[#This Row],[UKUPNI PRIHVATLJIVI IZDACI
TOTAL ELIGIBLE EXPENDITURE
= Bespovratna sredstva ukupno + doprinos korisnika
= Ukupni prihvatljivi troškovi
= Ukupna ugovorena vrijednost projekta HRK]]/7.5345</f>
        <v>14770144.216603622</v>
      </c>
      <c r="AA45" s="13" t="s">
        <v>22</v>
      </c>
      <c r="AB45" s="13" t="s">
        <v>19</v>
      </c>
      <c r="AC45" s="12" t="s">
        <v>216</v>
      </c>
      <c r="AD45" s="12" t="s">
        <v>56</v>
      </c>
    </row>
    <row r="46" spans="1:30" ht="51" customHeight="1" x14ac:dyDescent="0.3">
      <c r="A46" s="10" t="s">
        <v>217</v>
      </c>
      <c r="B46" s="11" t="s">
        <v>15</v>
      </c>
      <c r="C46" s="12" t="s">
        <v>214</v>
      </c>
      <c r="D46" s="12" t="s">
        <v>218</v>
      </c>
      <c r="E46" s="13" t="s">
        <v>18</v>
      </c>
      <c r="F46" s="14" t="s">
        <v>218</v>
      </c>
      <c r="G46" s="14" t="s">
        <v>19</v>
      </c>
      <c r="H46" s="16">
        <v>42030</v>
      </c>
      <c r="I46" s="16">
        <v>45291</v>
      </c>
      <c r="J46" s="17" t="str">
        <f>IF(Ugovori_OPULJP[[#This Row],[DATUM ZAVRŠETKA OPERACIJE]]&gt;DATE(2023,12,31),"u provedbi","završen")</f>
        <v>završen</v>
      </c>
      <c r="K46" s="15" t="s">
        <v>20</v>
      </c>
      <c r="L46" s="15" t="s">
        <v>21</v>
      </c>
      <c r="M46" s="18">
        <v>0.85</v>
      </c>
      <c r="N46" s="18">
        <v>0.15</v>
      </c>
      <c r="O46" s="19">
        <f>Ugovori_OPULJP[[#This Row],[Bespovratna sredstva - Ukupno (EU+Nac) HRK
= Ukupna ugovorena vrijednost bespovratnih sredstava]]*Ugovori_OPULJP[[#This Row],[EU STOPA SUFINANCIRANJA %
EU CO-FINANCING RATE %]]</f>
        <v>480245240</v>
      </c>
      <c r="P46" s="20">
        <f>Ugovori_OPULJP[[#This Row],[Bespovratna sredstva - EU dio - HRK]]/7.5345</f>
        <v>63739496.980556108</v>
      </c>
      <c r="Q46" s="19">
        <f>Ugovori_OPULJP[[#This Row],[Bespovratna sredstva - Ukupno (EU+Nac) HRK
= Ukupna ugovorena vrijednost bespovratnih sredstava]]*Ugovori_OPULJP[[#This Row],[STOPA NACIONALNOG SUFINANCIRANJA %]]</f>
        <v>84749160</v>
      </c>
      <c r="R46" s="20">
        <f>Ugovori_OPULJP[[#This Row],[Bespovratna sredstva - Nacionalni dio - HRK]]/7.5345</f>
        <v>11248146.525980489</v>
      </c>
      <c r="S46" s="19">
        <v>564994400</v>
      </c>
      <c r="T46" s="20">
        <f>Ugovori_OPULJP[[#This Row],[Bespovratna sredstva - Ukupno (EU+Nac) HRK
= Ukupna ugovorena vrijednost bespovratnih sredstava]]/7.5345</f>
        <v>74987643.506536588</v>
      </c>
      <c r="U46" s="19">
        <v>0</v>
      </c>
      <c r="V46" s="20">
        <f>Ugovori_OPULJP[[#This Row],[Javni doprinos korisnika - HRK]]/7.5345</f>
        <v>0</v>
      </c>
      <c r="W46" s="19">
        <v>0</v>
      </c>
      <c r="X46" s="20">
        <f>Ugovori_OPULJP[[#This Row],[Privatni doprinos korisnika - HRK]]/7.5345</f>
        <v>0</v>
      </c>
      <c r="Y46" s="21">
        <f>Ugovori_OPULJP[[#This Row],[Bespovratna sredstva - Ukupno (EU+Nac) HRK
= Ukupna ugovorena vrijednost bespovratnih sredstava]]+Ugovori_OPULJP[[#This Row],[Javni doprinos korisnika - HRK]]+Ugovori_OPULJP[[#This Row],[Privatni doprinos korisnika - HRK]]</f>
        <v>564994400</v>
      </c>
      <c r="Z46" s="22">
        <f>Ugovori_OPULJP[[#This Row],[UKUPNI PRIHVATLJIVI IZDACI
TOTAL ELIGIBLE EXPENDITURE
= Bespovratna sredstva ukupno + doprinos korisnika
= Ukupni prihvatljivi troškovi
= Ukupna ugovorena vrijednost projekta HRK]]/7.5345</f>
        <v>74987643.506536588</v>
      </c>
      <c r="AA46" s="13" t="s">
        <v>22</v>
      </c>
      <c r="AB46" s="13" t="s">
        <v>19</v>
      </c>
      <c r="AC46" s="12" t="s">
        <v>219</v>
      </c>
      <c r="AD46" s="12" t="s">
        <v>56</v>
      </c>
    </row>
    <row r="47" spans="1:30" ht="51" customHeight="1" x14ac:dyDescent="0.3">
      <c r="A47" s="10" t="s">
        <v>220</v>
      </c>
      <c r="B47" s="11" t="s">
        <v>15</v>
      </c>
      <c r="C47" s="12" t="s">
        <v>221</v>
      </c>
      <c r="D47" s="12" t="s">
        <v>222</v>
      </c>
      <c r="E47" s="13" t="s">
        <v>223</v>
      </c>
      <c r="F47" s="14" t="s">
        <v>224</v>
      </c>
      <c r="G47" s="14" t="s">
        <v>225</v>
      </c>
      <c r="H47" s="16">
        <v>43550</v>
      </c>
      <c r="I47" s="16">
        <v>43916</v>
      </c>
      <c r="J47" s="17" t="str">
        <f>IF(Ugovori_OPULJP[[#This Row],[DATUM ZAVRŠETKA OPERACIJE]]&gt;DATE(2023,12,31),"u provedbi","završen")</f>
        <v>završen</v>
      </c>
      <c r="K47" s="15" t="s">
        <v>86</v>
      </c>
      <c r="L47" s="15" t="s">
        <v>86</v>
      </c>
      <c r="M47" s="18">
        <v>0.85</v>
      </c>
      <c r="N47" s="18">
        <v>0.15</v>
      </c>
      <c r="O47" s="19">
        <f>Ugovori_OPULJP[[#This Row],[Bespovratna sredstva - Ukupno (EU+Nac) HRK
= Ukupna ugovorena vrijednost bespovratnih sredstava]]*Ugovori_OPULJP[[#This Row],[EU STOPA SUFINANCIRANJA %
EU CO-FINANCING RATE %]]</f>
        <v>619580.95449999999</v>
      </c>
      <c r="P47" s="20">
        <f>Ugovori_OPULJP[[#This Row],[Bespovratna sredstva - EU dio - HRK]]/7.5345</f>
        <v>82232.524321454635</v>
      </c>
      <c r="Q47" s="19">
        <f>Ugovori_OPULJP[[#This Row],[Bespovratna sredstva - Ukupno (EU+Nac) HRK
= Ukupna ugovorena vrijednost bespovratnih sredstava]]*Ugovori_OPULJP[[#This Row],[STOPA NACIONALNOG SUFINANCIRANJA %]]</f>
        <v>109337.8155</v>
      </c>
      <c r="R47" s="20">
        <f>Ugovori_OPULJP[[#This Row],[Bespovratna sredstva - Nacionalni dio - HRK]]/7.5345</f>
        <v>14511.621939080229</v>
      </c>
      <c r="S47" s="19">
        <v>728918.77</v>
      </c>
      <c r="T47" s="20">
        <f>Ugovori_OPULJP[[#This Row],[Bespovratna sredstva - Ukupno (EU+Nac) HRK
= Ukupna ugovorena vrijednost bespovratnih sredstava]]/7.5345</f>
        <v>96744.146260534864</v>
      </c>
      <c r="U47" s="19">
        <v>0</v>
      </c>
      <c r="V47" s="20">
        <f>Ugovori_OPULJP[[#This Row],[Javni doprinos korisnika - HRK]]/7.5345</f>
        <v>0</v>
      </c>
      <c r="W47" s="19">
        <v>0</v>
      </c>
      <c r="X47" s="20">
        <f>Ugovori_OPULJP[[#This Row],[Privatni doprinos korisnika - HRK]]/7.5345</f>
        <v>0</v>
      </c>
      <c r="Y47" s="21">
        <f>Ugovori_OPULJP[[#This Row],[Bespovratna sredstva - Ukupno (EU+Nac) HRK
= Ukupna ugovorena vrijednost bespovratnih sredstava]]+Ugovori_OPULJP[[#This Row],[Javni doprinos korisnika - HRK]]+Ugovori_OPULJP[[#This Row],[Privatni doprinos korisnika - HRK]]</f>
        <v>728918.77</v>
      </c>
      <c r="Z47" s="22">
        <f>Ugovori_OPULJP[[#This Row],[UKUPNI PRIHVATLJIVI IZDACI
TOTAL ELIGIBLE EXPENDITURE
= Bespovratna sredstva ukupno + doprinos korisnika
= Ukupni prihvatljivi troškovi
= Ukupna ugovorena vrijednost projekta HRK]]/7.5345</f>
        <v>96744.146260534864</v>
      </c>
      <c r="AA47" s="13" t="s">
        <v>22</v>
      </c>
      <c r="AB47" s="13" t="s">
        <v>19</v>
      </c>
      <c r="AC47" s="12" t="s">
        <v>226</v>
      </c>
      <c r="AD47" s="12" t="s">
        <v>227</v>
      </c>
    </row>
    <row r="48" spans="1:30" ht="51" customHeight="1" x14ac:dyDescent="0.3">
      <c r="A48" s="10" t="s">
        <v>228</v>
      </c>
      <c r="B48" s="11" t="s">
        <v>15</v>
      </c>
      <c r="C48" s="12" t="s">
        <v>221</v>
      </c>
      <c r="D48" s="12" t="s">
        <v>222</v>
      </c>
      <c r="E48" s="13" t="s">
        <v>223</v>
      </c>
      <c r="F48" s="14" t="s">
        <v>229</v>
      </c>
      <c r="G48" s="14" t="s">
        <v>230</v>
      </c>
      <c r="H48" s="16">
        <v>43234</v>
      </c>
      <c r="I48" s="16">
        <v>44149</v>
      </c>
      <c r="J48" s="17" t="str">
        <f>IF(Ugovori_OPULJP[[#This Row],[DATUM ZAVRŠETKA OPERACIJE]]&gt;DATE(2023,12,31),"u provedbi","završen")</f>
        <v>završen</v>
      </c>
      <c r="K48" s="15" t="s">
        <v>144</v>
      </c>
      <c r="L48" s="15" t="s">
        <v>144</v>
      </c>
      <c r="M48" s="18">
        <v>0.85</v>
      </c>
      <c r="N48" s="18">
        <v>0.15</v>
      </c>
      <c r="O48" s="19">
        <f>Ugovori_OPULJP[[#This Row],[Bespovratna sredstva - Ukupno (EU+Nac) HRK
= Ukupna ugovorena vrijednost bespovratnih sredstava]]*Ugovori_OPULJP[[#This Row],[EU STOPA SUFINANCIRANJA %
EU CO-FINANCING RATE %]]</f>
        <v>1698261.2655</v>
      </c>
      <c r="P48" s="20">
        <f>Ugovori_OPULJP[[#This Row],[Bespovratna sredstva - EU dio - HRK]]/7.5345</f>
        <v>225398.00457893687</v>
      </c>
      <c r="Q48" s="19">
        <f>Ugovori_OPULJP[[#This Row],[Bespovratna sredstva - Ukupno (EU+Nac) HRK
= Ukupna ugovorena vrijednost bespovratnih sredstava]]*Ugovori_OPULJP[[#This Row],[STOPA NACIONALNOG SUFINANCIRANJA %]]</f>
        <v>299693.16449999996</v>
      </c>
      <c r="R48" s="20">
        <f>Ugovori_OPULJP[[#This Row],[Bespovratna sredstva - Nacionalni dio - HRK]]/7.5345</f>
        <v>39776.118455106502</v>
      </c>
      <c r="S48" s="19">
        <v>1997954.43</v>
      </c>
      <c r="T48" s="20">
        <f>Ugovori_OPULJP[[#This Row],[Bespovratna sredstva - Ukupno (EU+Nac) HRK
= Ukupna ugovorena vrijednost bespovratnih sredstava]]/7.5345</f>
        <v>265174.12303404335</v>
      </c>
      <c r="U48" s="19">
        <v>0</v>
      </c>
      <c r="V48" s="20">
        <f>Ugovori_OPULJP[[#This Row],[Javni doprinos korisnika - HRK]]/7.5345</f>
        <v>0</v>
      </c>
      <c r="W48" s="19">
        <v>0</v>
      </c>
      <c r="X48" s="20">
        <f>Ugovori_OPULJP[[#This Row],[Privatni doprinos korisnika - HRK]]/7.5345</f>
        <v>0</v>
      </c>
      <c r="Y48" s="21">
        <f>Ugovori_OPULJP[[#This Row],[Bespovratna sredstva - Ukupno (EU+Nac) HRK
= Ukupna ugovorena vrijednost bespovratnih sredstava]]+Ugovori_OPULJP[[#This Row],[Javni doprinos korisnika - HRK]]+Ugovori_OPULJP[[#This Row],[Privatni doprinos korisnika - HRK]]</f>
        <v>1997954.43</v>
      </c>
      <c r="Z48" s="22">
        <f>Ugovori_OPULJP[[#This Row],[UKUPNI PRIHVATLJIVI IZDACI
TOTAL ELIGIBLE EXPENDITURE
= Bespovratna sredstva ukupno + doprinos korisnika
= Ukupni prihvatljivi troškovi
= Ukupna ugovorena vrijednost projekta HRK]]/7.5345</f>
        <v>265174.12303404335</v>
      </c>
      <c r="AA48" s="13" t="s">
        <v>22</v>
      </c>
      <c r="AB48" s="13" t="s">
        <v>19</v>
      </c>
      <c r="AC48" s="12" t="s">
        <v>231</v>
      </c>
      <c r="AD48" s="12" t="s">
        <v>227</v>
      </c>
    </row>
    <row r="49" spans="1:30" ht="51" customHeight="1" x14ac:dyDescent="0.3">
      <c r="A49" s="10" t="s">
        <v>232</v>
      </c>
      <c r="B49" s="11" t="s">
        <v>15</v>
      </c>
      <c r="C49" s="12" t="s">
        <v>221</v>
      </c>
      <c r="D49" s="12" t="s">
        <v>222</v>
      </c>
      <c r="E49" s="13" t="s">
        <v>223</v>
      </c>
      <c r="F49" s="14" t="s">
        <v>233</v>
      </c>
      <c r="G49" s="14" t="s">
        <v>234</v>
      </c>
      <c r="H49" s="16">
        <v>43234</v>
      </c>
      <c r="I49" s="16">
        <v>44149</v>
      </c>
      <c r="J49" s="17" t="str">
        <f>IF(Ugovori_OPULJP[[#This Row],[DATUM ZAVRŠETKA OPERACIJE]]&gt;DATE(2023,12,31),"u provedbi","završen")</f>
        <v>završen</v>
      </c>
      <c r="K49" s="15" t="s">
        <v>235</v>
      </c>
      <c r="L49" s="15" t="s">
        <v>235</v>
      </c>
      <c r="M49" s="18">
        <v>0.85</v>
      </c>
      <c r="N49" s="18">
        <v>0.15</v>
      </c>
      <c r="O49" s="19">
        <f>Ugovori_OPULJP[[#This Row],[Bespovratna sredstva - Ukupno (EU+Nac) HRK
= Ukupna ugovorena vrijednost bespovratnih sredstava]]*Ugovori_OPULJP[[#This Row],[EU STOPA SUFINANCIRANJA %
EU CO-FINANCING RATE %]]</f>
        <v>1272186.1089999999</v>
      </c>
      <c r="P49" s="20">
        <f>Ugovori_OPULJP[[#This Row],[Bespovratna sredstva - EU dio - HRK]]/7.5345</f>
        <v>168848.11321255556</v>
      </c>
      <c r="Q49" s="19">
        <f>Ugovori_OPULJP[[#This Row],[Bespovratna sredstva - Ukupno (EU+Nac) HRK
= Ukupna ugovorena vrijednost bespovratnih sredstava]]*Ugovori_OPULJP[[#This Row],[STOPA NACIONALNOG SUFINANCIRANJA %]]</f>
        <v>224503.43100000001</v>
      </c>
      <c r="R49" s="20">
        <f>Ugovori_OPULJP[[#This Row],[Bespovratna sredstva - Nacionalni dio - HRK]]/7.5345</f>
        <v>29796.72586103922</v>
      </c>
      <c r="S49" s="19">
        <v>1496689.54</v>
      </c>
      <c r="T49" s="20">
        <f>Ugovori_OPULJP[[#This Row],[Bespovratna sredstva - Ukupno (EU+Nac) HRK
= Ukupna ugovorena vrijednost bespovratnih sredstava]]/7.5345</f>
        <v>198644.83907359481</v>
      </c>
      <c r="U49" s="19">
        <v>0</v>
      </c>
      <c r="V49" s="20">
        <f>Ugovori_OPULJP[[#This Row],[Javni doprinos korisnika - HRK]]/7.5345</f>
        <v>0</v>
      </c>
      <c r="W49" s="19">
        <v>0</v>
      </c>
      <c r="X49" s="20">
        <f>Ugovori_OPULJP[[#This Row],[Privatni doprinos korisnika - HRK]]/7.5345</f>
        <v>0</v>
      </c>
      <c r="Y49" s="21">
        <f>Ugovori_OPULJP[[#This Row],[Bespovratna sredstva - Ukupno (EU+Nac) HRK
= Ukupna ugovorena vrijednost bespovratnih sredstava]]+Ugovori_OPULJP[[#This Row],[Javni doprinos korisnika - HRK]]+Ugovori_OPULJP[[#This Row],[Privatni doprinos korisnika - HRK]]</f>
        <v>1496689.54</v>
      </c>
      <c r="Z49" s="22">
        <f>Ugovori_OPULJP[[#This Row],[UKUPNI PRIHVATLJIVI IZDACI
TOTAL ELIGIBLE EXPENDITURE
= Bespovratna sredstva ukupno + doprinos korisnika
= Ukupni prihvatljivi troškovi
= Ukupna ugovorena vrijednost projekta HRK]]/7.5345</f>
        <v>198644.83907359481</v>
      </c>
      <c r="AA49" s="13" t="s">
        <v>22</v>
      </c>
      <c r="AB49" s="13" t="s">
        <v>19</v>
      </c>
      <c r="AC49" s="12" t="s">
        <v>236</v>
      </c>
      <c r="AD49" s="12" t="s">
        <v>227</v>
      </c>
    </row>
    <row r="50" spans="1:30" ht="51" customHeight="1" x14ac:dyDescent="0.3">
      <c r="A50" s="10" t="s">
        <v>237</v>
      </c>
      <c r="B50" s="11" t="s">
        <v>15</v>
      </c>
      <c r="C50" s="12" t="s">
        <v>221</v>
      </c>
      <c r="D50" s="12" t="s">
        <v>222</v>
      </c>
      <c r="E50" s="13" t="s">
        <v>223</v>
      </c>
      <c r="F50" s="14" t="s">
        <v>238</v>
      </c>
      <c r="G50" s="14" t="s">
        <v>239</v>
      </c>
      <c r="H50" s="16">
        <v>43550</v>
      </c>
      <c r="I50" s="16">
        <v>44100</v>
      </c>
      <c r="J50" s="17" t="str">
        <f>IF(Ugovori_OPULJP[[#This Row],[DATUM ZAVRŠETKA OPERACIJE]]&gt;DATE(2023,12,31),"u provedbi","završen")</f>
        <v>završen</v>
      </c>
      <c r="K50" s="15" t="s">
        <v>240</v>
      </c>
      <c r="L50" s="15" t="s">
        <v>240</v>
      </c>
      <c r="M50" s="18">
        <v>0.85</v>
      </c>
      <c r="N50" s="18">
        <v>0.15</v>
      </c>
      <c r="O50" s="19">
        <f>Ugovori_OPULJP[[#This Row],[Bespovratna sredstva - Ukupno (EU+Nac) HRK
= Ukupna ugovorena vrijednost bespovratnih sredstava]]*Ugovori_OPULJP[[#This Row],[EU STOPA SUFINANCIRANJA %
EU CO-FINANCING RATE %]]</f>
        <v>771206.90399999998</v>
      </c>
      <c r="P50" s="20">
        <f>Ugovori_OPULJP[[#This Row],[Bespovratna sredstva - EU dio - HRK]]/7.5345</f>
        <v>102356.74616762889</v>
      </c>
      <c r="Q50" s="19">
        <f>Ugovori_OPULJP[[#This Row],[Bespovratna sredstva - Ukupno (EU+Nac) HRK
= Ukupna ugovorena vrijednost bespovratnih sredstava]]*Ugovori_OPULJP[[#This Row],[STOPA NACIONALNOG SUFINANCIRANJA %]]</f>
        <v>136095.33599999998</v>
      </c>
      <c r="R50" s="20">
        <f>Ugovori_OPULJP[[#This Row],[Bespovratna sredstva - Nacionalni dio - HRK]]/7.5345</f>
        <v>18062.955206052156</v>
      </c>
      <c r="S50" s="19">
        <v>907302.24</v>
      </c>
      <c r="T50" s="20">
        <f>Ugovori_OPULJP[[#This Row],[Bespovratna sredstva - Ukupno (EU+Nac) HRK
= Ukupna ugovorena vrijednost bespovratnih sredstava]]/7.5345</f>
        <v>120419.70137368106</v>
      </c>
      <c r="U50" s="19">
        <v>0</v>
      </c>
      <c r="V50" s="20">
        <f>Ugovori_OPULJP[[#This Row],[Javni doprinos korisnika - HRK]]/7.5345</f>
        <v>0</v>
      </c>
      <c r="W50" s="19">
        <v>0</v>
      </c>
      <c r="X50" s="20">
        <f>Ugovori_OPULJP[[#This Row],[Privatni doprinos korisnika - HRK]]/7.5345</f>
        <v>0</v>
      </c>
      <c r="Y50" s="21">
        <f>Ugovori_OPULJP[[#This Row],[Bespovratna sredstva - Ukupno (EU+Nac) HRK
= Ukupna ugovorena vrijednost bespovratnih sredstava]]+Ugovori_OPULJP[[#This Row],[Javni doprinos korisnika - HRK]]+Ugovori_OPULJP[[#This Row],[Privatni doprinos korisnika - HRK]]</f>
        <v>907302.24</v>
      </c>
      <c r="Z50" s="22">
        <f>Ugovori_OPULJP[[#This Row],[UKUPNI PRIHVATLJIVI IZDACI
TOTAL ELIGIBLE EXPENDITURE
= Bespovratna sredstva ukupno + doprinos korisnika
= Ukupni prihvatljivi troškovi
= Ukupna ugovorena vrijednost projekta HRK]]/7.5345</f>
        <v>120419.70137368106</v>
      </c>
      <c r="AA50" s="13" t="s">
        <v>22</v>
      </c>
      <c r="AB50" s="13" t="s">
        <v>19</v>
      </c>
      <c r="AC50" s="12" t="s">
        <v>241</v>
      </c>
      <c r="AD50" s="12" t="s">
        <v>227</v>
      </c>
    </row>
    <row r="51" spans="1:30" ht="51" customHeight="1" x14ac:dyDescent="0.3">
      <c r="A51" s="10" t="s">
        <v>242</v>
      </c>
      <c r="B51" s="11" t="s">
        <v>15</v>
      </c>
      <c r="C51" s="12" t="s">
        <v>221</v>
      </c>
      <c r="D51" s="12" t="s">
        <v>222</v>
      </c>
      <c r="E51" s="13" t="s">
        <v>223</v>
      </c>
      <c r="F51" s="14" t="s">
        <v>243</v>
      </c>
      <c r="G51" s="14" t="s">
        <v>244</v>
      </c>
      <c r="H51" s="16">
        <v>43550</v>
      </c>
      <c r="I51" s="16">
        <v>44465</v>
      </c>
      <c r="J51" s="17" t="str">
        <f>IF(Ugovori_OPULJP[[#This Row],[DATUM ZAVRŠETKA OPERACIJE]]&gt;DATE(2023,12,31),"u provedbi","završen")</f>
        <v>završen</v>
      </c>
      <c r="K51" s="15" t="s">
        <v>245</v>
      </c>
      <c r="L51" s="15" t="s">
        <v>21</v>
      </c>
      <c r="M51" s="18">
        <v>0.85</v>
      </c>
      <c r="N51" s="18">
        <v>0.15</v>
      </c>
      <c r="O51" s="19">
        <f>Ugovori_OPULJP[[#This Row],[Bespovratna sredstva - Ukupno (EU+Nac) HRK
= Ukupna ugovorena vrijednost bespovratnih sredstava]]*Ugovori_OPULJP[[#This Row],[EU STOPA SUFINANCIRANJA %
EU CO-FINANCING RATE %]]</f>
        <v>759005.56199999992</v>
      </c>
      <c r="P51" s="20">
        <f>Ugovori_OPULJP[[#This Row],[Bespovratna sredstva - EU dio - HRK]]/7.5345</f>
        <v>100737.34979096155</v>
      </c>
      <c r="Q51" s="19">
        <f>Ugovori_OPULJP[[#This Row],[Bespovratna sredstva - Ukupno (EU+Nac) HRK
= Ukupna ugovorena vrijednost bespovratnih sredstava]]*Ugovori_OPULJP[[#This Row],[STOPA NACIONALNOG SUFINANCIRANJA %]]</f>
        <v>133942.158</v>
      </c>
      <c r="R51" s="20">
        <f>Ugovori_OPULJP[[#This Row],[Bespovratna sredstva - Nacionalni dio - HRK]]/7.5345</f>
        <v>17777.17937487557</v>
      </c>
      <c r="S51" s="19">
        <v>892947.72</v>
      </c>
      <c r="T51" s="20">
        <f>Ugovori_OPULJP[[#This Row],[Bespovratna sredstva - Ukupno (EU+Nac) HRK
= Ukupna ugovorena vrijednost bespovratnih sredstava]]/7.5345</f>
        <v>118514.52916583714</v>
      </c>
      <c r="U51" s="19">
        <v>0</v>
      </c>
      <c r="V51" s="20">
        <f>Ugovori_OPULJP[[#This Row],[Javni doprinos korisnika - HRK]]/7.5345</f>
        <v>0</v>
      </c>
      <c r="W51" s="19">
        <v>0</v>
      </c>
      <c r="X51" s="20">
        <f>Ugovori_OPULJP[[#This Row],[Privatni doprinos korisnika - HRK]]/7.5345</f>
        <v>0</v>
      </c>
      <c r="Y51" s="21">
        <f>Ugovori_OPULJP[[#This Row],[Bespovratna sredstva - Ukupno (EU+Nac) HRK
= Ukupna ugovorena vrijednost bespovratnih sredstava]]+Ugovori_OPULJP[[#This Row],[Javni doprinos korisnika - HRK]]+Ugovori_OPULJP[[#This Row],[Privatni doprinos korisnika - HRK]]</f>
        <v>892947.72</v>
      </c>
      <c r="Z51" s="22">
        <f>Ugovori_OPULJP[[#This Row],[UKUPNI PRIHVATLJIVI IZDACI
TOTAL ELIGIBLE EXPENDITURE
= Bespovratna sredstva ukupno + doprinos korisnika
= Ukupni prihvatljivi troškovi
= Ukupna ugovorena vrijednost projekta HRK]]/7.5345</f>
        <v>118514.52916583714</v>
      </c>
      <c r="AA51" s="13" t="s">
        <v>22</v>
      </c>
      <c r="AB51" s="13" t="s">
        <v>19</v>
      </c>
      <c r="AC51" s="12" t="s">
        <v>246</v>
      </c>
      <c r="AD51" s="12" t="s">
        <v>227</v>
      </c>
    </row>
    <row r="52" spans="1:30" ht="51" customHeight="1" x14ac:dyDescent="0.3">
      <c r="A52" s="10" t="s">
        <v>247</v>
      </c>
      <c r="B52" s="11" t="s">
        <v>15</v>
      </c>
      <c r="C52" s="12" t="s">
        <v>221</v>
      </c>
      <c r="D52" s="12" t="s">
        <v>222</v>
      </c>
      <c r="E52" s="13" t="s">
        <v>223</v>
      </c>
      <c r="F52" s="14" t="s">
        <v>248</v>
      </c>
      <c r="G52" s="14" t="s">
        <v>249</v>
      </c>
      <c r="H52" s="16">
        <v>43550</v>
      </c>
      <c r="I52" s="16">
        <v>44465</v>
      </c>
      <c r="J52" s="17" t="str">
        <f>IF(Ugovori_OPULJP[[#This Row],[DATUM ZAVRŠETKA OPERACIJE]]&gt;DATE(2023,12,31),"u provedbi","završen")</f>
        <v>završen</v>
      </c>
      <c r="K52" s="15" t="s">
        <v>21</v>
      </c>
      <c r="L52" s="15" t="s">
        <v>21</v>
      </c>
      <c r="M52" s="18">
        <v>0.85</v>
      </c>
      <c r="N52" s="18">
        <v>0.15</v>
      </c>
      <c r="O52" s="19">
        <f>Ugovori_OPULJP[[#This Row],[Bespovratna sredstva - Ukupno (EU+Nac) HRK
= Ukupna ugovorena vrijednost bespovratnih sredstava]]*Ugovori_OPULJP[[#This Row],[EU STOPA SUFINANCIRANJA %
EU CO-FINANCING RATE %]]</f>
        <v>832617.5</v>
      </c>
      <c r="P52" s="20">
        <f>Ugovori_OPULJP[[#This Row],[Bespovratna sredstva - EU dio - HRK]]/7.5345</f>
        <v>110507.3329351649</v>
      </c>
      <c r="Q52" s="19">
        <f>Ugovori_OPULJP[[#This Row],[Bespovratna sredstva - Ukupno (EU+Nac) HRK
= Ukupna ugovorena vrijednost bespovratnih sredstava]]*Ugovori_OPULJP[[#This Row],[STOPA NACIONALNOG SUFINANCIRANJA %]]</f>
        <v>146932.5</v>
      </c>
      <c r="R52" s="20">
        <f>Ugovori_OPULJP[[#This Row],[Bespovratna sredstva - Nacionalni dio - HRK]]/7.5345</f>
        <v>19501.294047382042</v>
      </c>
      <c r="S52" s="19">
        <v>979550</v>
      </c>
      <c r="T52" s="20">
        <f>Ugovori_OPULJP[[#This Row],[Bespovratna sredstva - Ukupno (EU+Nac) HRK
= Ukupna ugovorena vrijednost bespovratnih sredstava]]/7.5345</f>
        <v>130008.62698254695</v>
      </c>
      <c r="U52" s="19">
        <v>0</v>
      </c>
      <c r="V52" s="20">
        <f>Ugovori_OPULJP[[#This Row],[Javni doprinos korisnika - HRK]]/7.5345</f>
        <v>0</v>
      </c>
      <c r="W52" s="19">
        <v>0</v>
      </c>
      <c r="X52" s="20">
        <f>Ugovori_OPULJP[[#This Row],[Privatni doprinos korisnika - HRK]]/7.5345</f>
        <v>0</v>
      </c>
      <c r="Y52" s="21">
        <f>Ugovori_OPULJP[[#This Row],[Bespovratna sredstva - Ukupno (EU+Nac) HRK
= Ukupna ugovorena vrijednost bespovratnih sredstava]]+Ugovori_OPULJP[[#This Row],[Javni doprinos korisnika - HRK]]+Ugovori_OPULJP[[#This Row],[Privatni doprinos korisnika - HRK]]</f>
        <v>979550</v>
      </c>
      <c r="Z52" s="22">
        <f>Ugovori_OPULJP[[#This Row],[UKUPNI PRIHVATLJIVI IZDACI
TOTAL ELIGIBLE EXPENDITURE
= Bespovratna sredstva ukupno + doprinos korisnika
= Ukupni prihvatljivi troškovi
= Ukupna ugovorena vrijednost projekta HRK]]/7.5345</f>
        <v>130008.62698254695</v>
      </c>
      <c r="AA52" s="13" t="s">
        <v>22</v>
      </c>
      <c r="AB52" s="13" t="s">
        <v>19</v>
      </c>
      <c r="AC52" s="12" t="s">
        <v>250</v>
      </c>
      <c r="AD52" s="12" t="s">
        <v>227</v>
      </c>
    </row>
    <row r="53" spans="1:30" ht="51" customHeight="1" x14ac:dyDescent="0.3">
      <c r="A53" s="10" t="s">
        <v>251</v>
      </c>
      <c r="B53" s="11" t="s">
        <v>15</v>
      </c>
      <c r="C53" s="12" t="s">
        <v>221</v>
      </c>
      <c r="D53" s="12" t="s">
        <v>222</v>
      </c>
      <c r="E53" s="13" t="s">
        <v>223</v>
      </c>
      <c r="F53" s="14" t="s">
        <v>252</v>
      </c>
      <c r="G53" s="14" t="s">
        <v>253</v>
      </c>
      <c r="H53" s="16">
        <v>43550</v>
      </c>
      <c r="I53" s="16">
        <v>44100</v>
      </c>
      <c r="J53" s="17" t="str">
        <f>IF(Ugovori_OPULJP[[#This Row],[DATUM ZAVRŠETKA OPERACIJE]]&gt;DATE(2023,12,31),"u provedbi","završen")</f>
        <v>završen</v>
      </c>
      <c r="K53" s="15" t="s">
        <v>192</v>
      </c>
      <c r="L53" s="15" t="s">
        <v>192</v>
      </c>
      <c r="M53" s="18">
        <v>0.85</v>
      </c>
      <c r="N53" s="18">
        <v>0.15</v>
      </c>
      <c r="O53" s="19">
        <f>Ugovori_OPULJP[[#This Row],[Bespovratna sredstva - Ukupno (EU+Nac) HRK
= Ukupna ugovorena vrijednost bespovratnih sredstava]]*Ugovori_OPULJP[[#This Row],[EU STOPA SUFINANCIRANJA %
EU CO-FINANCING RATE %]]</f>
        <v>690092.32199999993</v>
      </c>
      <c r="P53" s="20">
        <f>Ugovori_OPULJP[[#This Row],[Bespovratna sredstva - EU dio - HRK]]/7.5345</f>
        <v>91590.991041210422</v>
      </c>
      <c r="Q53" s="19">
        <f>Ugovori_OPULJP[[#This Row],[Bespovratna sredstva - Ukupno (EU+Nac) HRK
= Ukupna ugovorena vrijednost bespovratnih sredstava]]*Ugovori_OPULJP[[#This Row],[STOPA NACIONALNOG SUFINANCIRANJA %]]</f>
        <v>121780.99799999999</v>
      </c>
      <c r="R53" s="20">
        <f>Ugovori_OPULJP[[#This Row],[Bespovratna sredstva - Nacionalni dio - HRK]]/7.5345</f>
        <v>16163.116066095956</v>
      </c>
      <c r="S53" s="19">
        <v>811873.32</v>
      </c>
      <c r="T53" s="20">
        <f>Ugovori_OPULJP[[#This Row],[Bespovratna sredstva - Ukupno (EU+Nac) HRK
= Ukupna ugovorena vrijednost bespovratnih sredstava]]/7.5345</f>
        <v>107754.10710730638</v>
      </c>
      <c r="U53" s="19">
        <v>0</v>
      </c>
      <c r="V53" s="20">
        <f>Ugovori_OPULJP[[#This Row],[Javni doprinos korisnika - HRK]]/7.5345</f>
        <v>0</v>
      </c>
      <c r="W53" s="19">
        <v>0</v>
      </c>
      <c r="X53" s="20">
        <f>Ugovori_OPULJP[[#This Row],[Privatni doprinos korisnika - HRK]]/7.5345</f>
        <v>0</v>
      </c>
      <c r="Y53" s="21">
        <f>Ugovori_OPULJP[[#This Row],[Bespovratna sredstva - Ukupno (EU+Nac) HRK
= Ukupna ugovorena vrijednost bespovratnih sredstava]]+Ugovori_OPULJP[[#This Row],[Javni doprinos korisnika - HRK]]+Ugovori_OPULJP[[#This Row],[Privatni doprinos korisnika - HRK]]</f>
        <v>811873.32</v>
      </c>
      <c r="Z53" s="22">
        <f>Ugovori_OPULJP[[#This Row],[UKUPNI PRIHVATLJIVI IZDACI
TOTAL ELIGIBLE EXPENDITURE
= Bespovratna sredstva ukupno + doprinos korisnika
= Ukupni prihvatljivi troškovi
= Ukupna ugovorena vrijednost projekta HRK]]/7.5345</f>
        <v>107754.10710730638</v>
      </c>
      <c r="AA53" s="13" t="s">
        <v>22</v>
      </c>
      <c r="AB53" s="13" t="s">
        <v>19</v>
      </c>
      <c r="AC53" s="12" t="s">
        <v>254</v>
      </c>
      <c r="AD53" s="12" t="s">
        <v>227</v>
      </c>
    </row>
    <row r="54" spans="1:30" ht="51" customHeight="1" x14ac:dyDescent="0.3">
      <c r="A54" s="10" t="s">
        <v>255</v>
      </c>
      <c r="B54" s="11" t="s">
        <v>15</v>
      </c>
      <c r="C54" s="12" t="s">
        <v>221</v>
      </c>
      <c r="D54" s="12" t="s">
        <v>222</v>
      </c>
      <c r="E54" s="13" t="s">
        <v>223</v>
      </c>
      <c r="F54" s="14" t="s">
        <v>256</v>
      </c>
      <c r="G54" s="14" t="s">
        <v>257</v>
      </c>
      <c r="H54" s="16">
        <v>43550</v>
      </c>
      <c r="I54" s="16">
        <v>44281</v>
      </c>
      <c r="J54" s="17" t="str">
        <f>IF(Ugovori_OPULJP[[#This Row],[DATUM ZAVRŠETKA OPERACIJE]]&gt;DATE(2023,12,31),"u provedbi","završen")</f>
        <v>završen</v>
      </c>
      <c r="K54" s="15" t="s">
        <v>173</v>
      </c>
      <c r="L54" s="15" t="s">
        <v>21</v>
      </c>
      <c r="M54" s="18">
        <v>0.85</v>
      </c>
      <c r="N54" s="18">
        <v>0.15</v>
      </c>
      <c r="O54" s="19">
        <f>Ugovori_OPULJP[[#This Row],[Bespovratna sredstva - Ukupno (EU+Nac) HRK
= Ukupna ugovorena vrijednost bespovratnih sredstava]]*Ugovori_OPULJP[[#This Row],[EU STOPA SUFINANCIRANJA %
EU CO-FINANCING RATE %]]</f>
        <v>763446.70149999997</v>
      </c>
      <c r="P54" s="20">
        <f>Ugovori_OPULJP[[#This Row],[Bespovratna sredstva - EU dio - HRK]]/7.5345</f>
        <v>101326.7902979627</v>
      </c>
      <c r="Q54" s="19">
        <f>Ugovori_OPULJP[[#This Row],[Bespovratna sredstva - Ukupno (EU+Nac) HRK
= Ukupna ugovorena vrijednost bespovratnih sredstava]]*Ugovori_OPULJP[[#This Row],[STOPA NACIONALNOG SUFINANCIRANJA %]]</f>
        <v>134725.8885</v>
      </c>
      <c r="R54" s="20">
        <f>Ugovori_OPULJP[[#This Row],[Bespovratna sredstva - Nacionalni dio - HRK]]/7.5345</f>
        <v>17881.19828787577</v>
      </c>
      <c r="S54" s="19">
        <v>898172.59</v>
      </c>
      <c r="T54" s="20">
        <f>Ugovori_OPULJP[[#This Row],[Bespovratna sredstva - Ukupno (EU+Nac) HRK
= Ukupna ugovorena vrijednost bespovratnih sredstava]]/7.5345</f>
        <v>119207.98858583847</v>
      </c>
      <c r="U54" s="19">
        <v>0</v>
      </c>
      <c r="V54" s="20">
        <f>Ugovori_OPULJP[[#This Row],[Javni doprinos korisnika - HRK]]/7.5345</f>
        <v>0</v>
      </c>
      <c r="W54" s="19">
        <v>0</v>
      </c>
      <c r="X54" s="20">
        <f>Ugovori_OPULJP[[#This Row],[Privatni doprinos korisnika - HRK]]/7.5345</f>
        <v>0</v>
      </c>
      <c r="Y54" s="21">
        <f>Ugovori_OPULJP[[#This Row],[Bespovratna sredstva - Ukupno (EU+Nac) HRK
= Ukupna ugovorena vrijednost bespovratnih sredstava]]+Ugovori_OPULJP[[#This Row],[Javni doprinos korisnika - HRK]]+Ugovori_OPULJP[[#This Row],[Privatni doprinos korisnika - HRK]]</f>
        <v>898172.59</v>
      </c>
      <c r="Z54" s="22">
        <f>Ugovori_OPULJP[[#This Row],[UKUPNI PRIHVATLJIVI IZDACI
TOTAL ELIGIBLE EXPENDITURE
= Bespovratna sredstva ukupno + doprinos korisnika
= Ukupni prihvatljivi troškovi
= Ukupna ugovorena vrijednost projekta HRK]]/7.5345</f>
        <v>119207.98858583847</v>
      </c>
      <c r="AA54" s="13" t="s">
        <v>22</v>
      </c>
      <c r="AB54" s="13" t="s">
        <v>19</v>
      </c>
      <c r="AC54" s="12" t="s">
        <v>258</v>
      </c>
      <c r="AD54" s="12" t="s">
        <v>227</v>
      </c>
    </row>
    <row r="55" spans="1:30" ht="51" customHeight="1" x14ac:dyDescent="0.3">
      <c r="A55" s="10" t="s">
        <v>259</v>
      </c>
      <c r="B55" s="11" t="s">
        <v>15</v>
      </c>
      <c r="C55" s="12" t="s">
        <v>221</v>
      </c>
      <c r="D55" s="12" t="s">
        <v>222</v>
      </c>
      <c r="E55" s="13" t="s">
        <v>223</v>
      </c>
      <c r="F55" s="14" t="s">
        <v>260</v>
      </c>
      <c r="G55" s="14" t="s">
        <v>261</v>
      </c>
      <c r="H55" s="16">
        <v>43234</v>
      </c>
      <c r="I55" s="16">
        <v>44149</v>
      </c>
      <c r="J55" s="17" t="str">
        <f>IF(Ugovori_OPULJP[[#This Row],[DATUM ZAVRŠETKA OPERACIJE]]&gt;DATE(2023,12,31),"u provedbi","završen")</f>
        <v>završen</v>
      </c>
      <c r="K55" s="15" t="s">
        <v>262</v>
      </c>
      <c r="L55" s="15" t="s">
        <v>262</v>
      </c>
      <c r="M55" s="18">
        <v>0.85</v>
      </c>
      <c r="N55" s="18">
        <v>0.15</v>
      </c>
      <c r="O55" s="19">
        <f>Ugovori_OPULJP[[#This Row],[Bespovratna sredstva - Ukupno (EU+Nac) HRK
= Ukupna ugovorena vrijednost bespovratnih sredstava]]*Ugovori_OPULJP[[#This Row],[EU STOPA SUFINANCIRANJA %
EU CO-FINANCING RATE %]]</f>
        <v>1472713.638</v>
      </c>
      <c r="P55" s="20">
        <f>Ugovori_OPULJP[[#This Row],[Bespovratna sredstva - EU dio - HRK]]/7.5345</f>
        <v>195462.69002588093</v>
      </c>
      <c r="Q55" s="19">
        <f>Ugovori_OPULJP[[#This Row],[Bespovratna sredstva - Ukupno (EU+Nac) HRK
= Ukupna ugovorena vrijednost bespovratnih sredstava]]*Ugovori_OPULJP[[#This Row],[STOPA NACIONALNOG SUFINANCIRANJA %]]</f>
        <v>259890.64199999999</v>
      </c>
      <c r="R55" s="20">
        <f>Ugovori_OPULJP[[#This Row],[Bespovratna sredstva - Nacionalni dio - HRK]]/7.5345</f>
        <v>34493.415886920164</v>
      </c>
      <c r="S55" s="19">
        <v>1732604.28</v>
      </c>
      <c r="T55" s="20">
        <f>Ugovori_OPULJP[[#This Row],[Bespovratna sredstva - Ukupno (EU+Nac) HRK
= Ukupna ugovorena vrijednost bespovratnih sredstava]]/7.5345</f>
        <v>229956.10591280111</v>
      </c>
      <c r="U55" s="19">
        <v>0</v>
      </c>
      <c r="V55" s="20">
        <f>Ugovori_OPULJP[[#This Row],[Javni doprinos korisnika - HRK]]/7.5345</f>
        <v>0</v>
      </c>
      <c r="W55" s="19">
        <v>0</v>
      </c>
      <c r="X55" s="20">
        <f>Ugovori_OPULJP[[#This Row],[Privatni doprinos korisnika - HRK]]/7.5345</f>
        <v>0</v>
      </c>
      <c r="Y55" s="21">
        <f>Ugovori_OPULJP[[#This Row],[Bespovratna sredstva - Ukupno (EU+Nac) HRK
= Ukupna ugovorena vrijednost bespovratnih sredstava]]+Ugovori_OPULJP[[#This Row],[Javni doprinos korisnika - HRK]]+Ugovori_OPULJP[[#This Row],[Privatni doprinos korisnika - HRK]]</f>
        <v>1732604.28</v>
      </c>
      <c r="Z55" s="22">
        <f>Ugovori_OPULJP[[#This Row],[UKUPNI PRIHVATLJIVI IZDACI
TOTAL ELIGIBLE EXPENDITURE
= Bespovratna sredstva ukupno + doprinos korisnika
= Ukupni prihvatljivi troškovi
= Ukupna ugovorena vrijednost projekta HRK]]/7.5345</f>
        <v>229956.10591280111</v>
      </c>
      <c r="AA55" s="13" t="s">
        <v>22</v>
      </c>
      <c r="AB55" s="13" t="s">
        <v>19</v>
      </c>
      <c r="AC55" s="12" t="s">
        <v>263</v>
      </c>
      <c r="AD55" s="12" t="s">
        <v>227</v>
      </c>
    </row>
    <row r="56" spans="1:30" ht="51" customHeight="1" x14ac:dyDescent="0.3">
      <c r="A56" s="10" t="s">
        <v>264</v>
      </c>
      <c r="B56" s="11" t="s">
        <v>15</v>
      </c>
      <c r="C56" s="12" t="s">
        <v>221</v>
      </c>
      <c r="D56" s="12" t="s">
        <v>222</v>
      </c>
      <c r="E56" s="13" t="s">
        <v>223</v>
      </c>
      <c r="F56" s="14" t="s">
        <v>265</v>
      </c>
      <c r="G56" s="14" t="s">
        <v>266</v>
      </c>
      <c r="H56" s="16">
        <v>43234</v>
      </c>
      <c r="I56" s="16">
        <v>43691</v>
      </c>
      <c r="J56" s="17" t="str">
        <f>IF(Ugovori_OPULJP[[#This Row],[DATUM ZAVRŠETKA OPERACIJE]]&gt;DATE(2023,12,31),"u provedbi","završen")</f>
        <v>završen</v>
      </c>
      <c r="K56" s="15" t="s">
        <v>81</v>
      </c>
      <c r="L56" s="15" t="s">
        <v>81</v>
      </c>
      <c r="M56" s="18">
        <v>0.85</v>
      </c>
      <c r="N56" s="18">
        <v>0.15</v>
      </c>
      <c r="O56" s="19">
        <f>Ugovori_OPULJP[[#This Row],[Bespovratna sredstva - Ukupno (EU+Nac) HRK
= Ukupna ugovorena vrijednost bespovratnih sredstava]]*Ugovori_OPULJP[[#This Row],[EU STOPA SUFINANCIRANJA %
EU CO-FINANCING RATE %]]</f>
        <v>576788.75</v>
      </c>
      <c r="P56" s="20">
        <f>Ugovori_OPULJP[[#This Row],[Bespovratna sredstva - EU dio - HRK]]/7.5345</f>
        <v>76553.022761961634</v>
      </c>
      <c r="Q56" s="19">
        <f>Ugovori_OPULJP[[#This Row],[Bespovratna sredstva - Ukupno (EU+Nac) HRK
= Ukupna ugovorena vrijednost bespovratnih sredstava]]*Ugovori_OPULJP[[#This Row],[STOPA NACIONALNOG SUFINANCIRANJA %]]</f>
        <v>101786.25</v>
      </c>
      <c r="R56" s="20">
        <f>Ugovori_OPULJP[[#This Row],[Bespovratna sredstva - Nacionalni dio - HRK]]/7.5345</f>
        <v>13509.35695799323</v>
      </c>
      <c r="S56" s="19">
        <v>678575</v>
      </c>
      <c r="T56" s="20">
        <f>Ugovori_OPULJP[[#This Row],[Bespovratna sredstva - Ukupno (EU+Nac) HRK
= Ukupna ugovorena vrijednost bespovratnih sredstava]]/7.5345</f>
        <v>90062.379719954872</v>
      </c>
      <c r="U56" s="19">
        <v>0</v>
      </c>
      <c r="V56" s="20">
        <f>Ugovori_OPULJP[[#This Row],[Javni doprinos korisnika - HRK]]/7.5345</f>
        <v>0</v>
      </c>
      <c r="W56" s="19">
        <v>0</v>
      </c>
      <c r="X56" s="20">
        <f>Ugovori_OPULJP[[#This Row],[Privatni doprinos korisnika - HRK]]/7.5345</f>
        <v>0</v>
      </c>
      <c r="Y56" s="21">
        <f>Ugovori_OPULJP[[#This Row],[Bespovratna sredstva - Ukupno (EU+Nac) HRK
= Ukupna ugovorena vrijednost bespovratnih sredstava]]+Ugovori_OPULJP[[#This Row],[Javni doprinos korisnika - HRK]]+Ugovori_OPULJP[[#This Row],[Privatni doprinos korisnika - HRK]]</f>
        <v>678575</v>
      </c>
      <c r="Z56" s="22">
        <f>Ugovori_OPULJP[[#This Row],[UKUPNI PRIHVATLJIVI IZDACI
TOTAL ELIGIBLE EXPENDITURE
= Bespovratna sredstva ukupno + doprinos korisnika
= Ukupni prihvatljivi troškovi
= Ukupna ugovorena vrijednost projekta HRK]]/7.5345</f>
        <v>90062.379719954872</v>
      </c>
      <c r="AA56" s="13" t="s">
        <v>22</v>
      </c>
      <c r="AB56" s="13" t="s">
        <v>19</v>
      </c>
      <c r="AC56" s="12" t="s">
        <v>267</v>
      </c>
      <c r="AD56" s="12" t="s">
        <v>227</v>
      </c>
    </row>
    <row r="57" spans="1:30" ht="63.75" customHeight="1" x14ac:dyDescent="0.3">
      <c r="A57" s="10" t="s">
        <v>268</v>
      </c>
      <c r="B57" s="11" t="s">
        <v>15</v>
      </c>
      <c r="C57" s="12" t="s">
        <v>221</v>
      </c>
      <c r="D57" s="12" t="s">
        <v>222</v>
      </c>
      <c r="E57" s="13" t="s">
        <v>223</v>
      </c>
      <c r="F57" s="14" t="s">
        <v>269</v>
      </c>
      <c r="G57" s="14" t="s">
        <v>270</v>
      </c>
      <c r="H57" s="16">
        <v>43234</v>
      </c>
      <c r="I57" s="16">
        <v>43965</v>
      </c>
      <c r="J57" s="17" t="str">
        <f>IF(Ugovori_OPULJP[[#This Row],[DATUM ZAVRŠETKA OPERACIJE]]&gt;DATE(2023,12,31),"u provedbi","završen")</f>
        <v>završen</v>
      </c>
      <c r="K57" s="15" t="s">
        <v>91</v>
      </c>
      <c r="L57" s="15" t="s">
        <v>91</v>
      </c>
      <c r="M57" s="18">
        <v>0.85</v>
      </c>
      <c r="N57" s="18">
        <v>0.15</v>
      </c>
      <c r="O57" s="19">
        <f>Ugovori_OPULJP[[#This Row],[Bespovratna sredstva - Ukupno (EU+Nac) HRK
= Ukupna ugovorena vrijednost bespovratnih sredstava]]*Ugovori_OPULJP[[#This Row],[EU STOPA SUFINANCIRANJA %
EU CO-FINANCING RATE %]]</f>
        <v>829856.11349999998</v>
      </c>
      <c r="P57" s="20">
        <f>Ugovori_OPULJP[[#This Row],[Bespovratna sredstva - EU dio - HRK]]/7.5345</f>
        <v>110140.83396376666</v>
      </c>
      <c r="Q57" s="19">
        <f>Ugovori_OPULJP[[#This Row],[Bespovratna sredstva - Ukupno (EU+Nac) HRK
= Ukupna ugovorena vrijednost bespovratnih sredstava]]*Ugovori_OPULJP[[#This Row],[STOPA NACIONALNOG SUFINANCIRANJA %]]</f>
        <v>146445.19649999999</v>
      </c>
      <c r="R57" s="20">
        <f>Ugovori_OPULJP[[#This Row],[Bespovratna sredstva - Nacionalni dio - HRK]]/7.5345</f>
        <v>19436.617758311764</v>
      </c>
      <c r="S57" s="19">
        <v>976301.31</v>
      </c>
      <c r="T57" s="20">
        <f>Ugovori_OPULJP[[#This Row],[Bespovratna sredstva - Ukupno (EU+Nac) HRK
= Ukupna ugovorena vrijednost bespovratnih sredstava]]/7.5345</f>
        <v>129577.45172207843</v>
      </c>
      <c r="U57" s="19">
        <v>0</v>
      </c>
      <c r="V57" s="20">
        <f>Ugovori_OPULJP[[#This Row],[Javni doprinos korisnika - HRK]]/7.5345</f>
        <v>0</v>
      </c>
      <c r="W57" s="19">
        <v>0</v>
      </c>
      <c r="X57" s="20">
        <f>Ugovori_OPULJP[[#This Row],[Privatni doprinos korisnika - HRK]]/7.5345</f>
        <v>0</v>
      </c>
      <c r="Y57" s="21">
        <f>Ugovori_OPULJP[[#This Row],[Bespovratna sredstva - Ukupno (EU+Nac) HRK
= Ukupna ugovorena vrijednost bespovratnih sredstava]]+Ugovori_OPULJP[[#This Row],[Javni doprinos korisnika - HRK]]+Ugovori_OPULJP[[#This Row],[Privatni doprinos korisnika - HRK]]</f>
        <v>976301.31</v>
      </c>
      <c r="Z57" s="22">
        <f>Ugovori_OPULJP[[#This Row],[UKUPNI PRIHVATLJIVI IZDACI
TOTAL ELIGIBLE EXPENDITURE
= Bespovratna sredstva ukupno + doprinos korisnika
= Ukupni prihvatljivi troškovi
= Ukupna ugovorena vrijednost projekta HRK]]/7.5345</f>
        <v>129577.45172207843</v>
      </c>
      <c r="AA57" s="13" t="s">
        <v>22</v>
      </c>
      <c r="AB57" s="13" t="s">
        <v>19</v>
      </c>
      <c r="AC57" s="12" t="s">
        <v>271</v>
      </c>
      <c r="AD57" s="12" t="s">
        <v>227</v>
      </c>
    </row>
    <row r="58" spans="1:30" ht="51" customHeight="1" x14ac:dyDescent="0.3">
      <c r="A58" s="10" t="s">
        <v>272</v>
      </c>
      <c r="B58" s="11" t="s">
        <v>15</v>
      </c>
      <c r="C58" s="12" t="s">
        <v>221</v>
      </c>
      <c r="D58" s="12" t="s">
        <v>222</v>
      </c>
      <c r="E58" s="13" t="s">
        <v>223</v>
      </c>
      <c r="F58" s="14" t="s">
        <v>273</v>
      </c>
      <c r="G58" s="14" t="s">
        <v>274</v>
      </c>
      <c r="H58" s="16">
        <v>43234</v>
      </c>
      <c r="I58" s="16">
        <v>44149</v>
      </c>
      <c r="J58" s="17" t="str">
        <f>IF(Ugovori_OPULJP[[#This Row],[DATUM ZAVRŠETKA OPERACIJE]]&gt;DATE(2023,12,31),"u provedbi","završen")</f>
        <v>završen</v>
      </c>
      <c r="K58" s="15" t="s">
        <v>91</v>
      </c>
      <c r="L58" s="15" t="s">
        <v>91</v>
      </c>
      <c r="M58" s="18">
        <v>0.85</v>
      </c>
      <c r="N58" s="18">
        <v>0.15</v>
      </c>
      <c r="O58" s="19">
        <f>Ugovori_OPULJP[[#This Row],[Bespovratna sredstva - Ukupno (EU+Nac) HRK
= Ukupna ugovorena vrijednost bespovratnih sredstava]]*Ugovori_OPULJP[[#This Row],[EU STOPA SUFINANCIRANJA %
EU CO-FINANCING RATE %]]</f>
        <v>1697913.1310000001</v>
      </c>
      <c r="P58" s="20">
        <f>Ugovori_OPULJP[[#This Row],[Bespovratna sredstva - EU dio - HRK]]/7.5345</f>
        <v>225351.79919039086</v>
      </c>
      <c r="Q58" s="19">
        <f>Ugovori_OPULJP[[#This Row],[Bespovratna sredstva - Ukupno (EU+Nac) HRK
= Ukupna ugovorena vrijednost bespovratnih sredstava]]*Ugovori_OPULJP[[#This Row],[STOPA NACIONALNOG SUFINANCIRANJA %]]</f>
        <v>299631.72899999999</v>
      </c>
      <c r="R58" s="20">
        <f>Ugovori_OPULJP[[#This Row],[Bespovratna sredstva - Nacionalni dio - HRK]]/7.5345</f>
        <v>39767.964563010151</v>
      </c>
      <c r="S58" s="19">
        <v>1997544.86</v>
      </c>
      <c r="T58" s="20">
        <f>Ugovori_OPULJP[[#This Row],[Bespovratna sredstva - Ukupno (EU+Nac) HRK
= Ukupna ugovorena vrijednost bespovratnih sredstava]]/7.5345</f>
        <v>265119.763753401</v>
      </c>
      <c r="U58" s="19">
        <v>0</v>
      </c>
      <c r="V58" s="20">
        <f>Ugovori_OPULJP[[#This Row],[Javni doprinos korisnika - HRK]]/7.5345</f>
        <v>0</v>
      </c>
      <c r="W58" s="19">
        <v>0</v>
      </c>
      <c r="X58" s="20">
        <f>Ugovori_OPULJP[[#This Row],[Privatni doprinos korisnika - HRK]]/7.5345</f>
        <v>0</v>
      </c>
      <c r="Y58" s="21">
        <f>Ugovori_OPULJP[[#This Row],[Bespovratna sredstva - Ukupno (EU+Nac) HRK
= Ukupna ugovorena vrijednost bespovratnih sredstava]]+Ugovori_OPULJP[[#This Row],[Javni doprinos korisnika - HRK]]+Ugovori_OPULJP[[#This Row],[Privatni doprinos korisnika - HRK]]</f>
        <v>1997544.86</v>
      </c>
      <c r="Z58" s="22">
        <f>Ugovori_OPULJP[[#This Row],[UKUPNI PRIHVATLJIVI IZDACI
TOTAL ELIGIBLE EXPENDITURE
= Bespovratna sredstva ukupno + doprinos korisnika
= Ukupni prihvatljivi troškovi
= Ukupna ugovorena vrijednost projekta HRK]]/7.5345</f>
        <v>265119.763753401</v>
      </c>
      <c r="AA58" s="13" t="s">
        <v>22</v>
      </c>
      <c r="AB58" s="13" t="s">
        <v>19</v>
      </c>
      <c r="AC58" s="12" t="s">
        <v>275</v>
      </c>
      <c r="AD58" s="12" t="s">
        <v>227</v>
      </c>
    </row>
    <row r="59" spans="1:30" ht="51" customHeight="1" x14ac:dyDescent="0.3">
      <c r="A59" s="10" t="s">
        <v>276</v>
      </c>
      <c r="B59" s="11" t="s">
        <v>15</v>
      </c>
      <c r="C59" s="12" t="s">
        <v>221</v>
      </c>
      <c r="D59" s="12" t="s">
        <v>222</v>
      </c>
      <c r="E59" s="13" t="s">
        <v>223</v>
      </c>
      <c r="F59" s="14" t="s">
        <v>277</v>
      </c>
      <c r="G59" s="14" t="s">
        <v>278</v>
      </c>
      <c r="H59" s="16">
        <v>43234</v>
      </c>
      <c r="I59" s="16">
        <v>44149</v>
      </c>
      <c r="J59" s="17" t="str">
        <f>IF(Ugovori_OPULJP[[#This Row],[DATUM ZAVRŠETKA OPERACIJE]]&gt;DATE(2023,12,31),"u provedbi","završen")</f>
        <v>završen</v>
      </c>
      <c r="K59" s="15" t="s">
        <v>144</v>
      </c>
      <c r="L59" s="15" t="s">
        <v>144</v>
      </c>
      <c r="M59" s="18">
        <v>0.85</v>
      </c>
      <c r="N59" s="18">
        <v>0.15</v>
      </c>
      <c r="O59" s="19">
        <f>Ugovori_OPULJP[[#This Row],[Bespovratna sredstva - Ukupno (EU+Nac) HRK
= Ukupna ugovorena vrijednost bespovratnih sredstava]]*Ugovori_OPULJP[[#This Row],[EU STOPA SUFINANCIRANJA %
EU CO-FINANCING RATE %]]</f>
        <v>753450.50599999994</v>
      </c>
      <c r="P59" s="20">
        <f>Ugovori_OPULJP[[#This Row],[Bespovratna sredstva - EU dio - HRK]]/7.5345</f>
        <v>100000.06715774104</v>
      </c>
      <c r="Q59" s="19">
        <f>Ugovori_OPULJP[[#This Row],[Bespovratna sredstva - Ukupno (EU+Nac) HRK
= Ukupna ugovorena vrijednost bespovratnih sredstava]]*Ugovori_OPULJP[[#This Row],[STOPA NACIONALNOG SUFINANCIRANJA %]]</f>
        <v>132961.85399999999</v>
      </c>
      <c r="R59" s="20">
        <f>Ugovori_OPULJP[[#This Row],[Bespovratna sredstva - Nacionalni dio - HRK]]/7.5345</f>
        <v>17647.07067489548</v>
      </c>
      <c r="S59" s="19">
        <v>886412.36</v>
      </c>
      <c r="T59" s="20">
        <f>Ugovori_OPULJP[[#This Row],[Bespovratna sredstva - Ukupno (EU+Nac) HRK
= Ukupna ugovorena vrijednost bespovratnih sredstava]]/7.5345</f>
        <v>117647.13783263652</v>
      </c>
      <c r="U59" s="19">
        <v>0</v>
      </c>
      <c r="V59" s="20">
        <f>Ugovori_OPULJP[[#This Row],[Javni doprinos korisnika - HRK]]/7.5345</f>
        <v>0</v>
      </c>
      <c r="W59" s="19">
        <v>0</v>
      </c>
      <c r="X59" s="20">
        <f>Ugovori_OPULJP[[#This Row],[Privatni doprinos korisnika - HRK]]/7.5345</f>
        <v>0</v>
      </c>
      <c r="Y59" s="21">
        <f>Ugovori_OPULJP[[#This Row],[Bespovratna sredstva - Ukupno (EU+Nac) HRK
= Ukupna ugovorena vrijednost bespovratnih sredstava]]+Ugovori_OPULJP[[#This Row],[Javni doprinos korisnika - HRK]]+Ugovori_OPULJP[[#This Row],[Privatni doprinos korisnika - HRK]]</f>
        <v>886412.36</v>
      </c>
      <c r="Z59" s="22">
        <f>Ugovori_OPULJP[[#This Row],[UKUPNI PRIHVATLJIVI IZDACI
TOTAL ELIGIBLE EXPENDITURE
= Bespovratna sredstva ukupno + doprinos korisnika
= Ukupni prihvatljivi troškovi
= Ukupna ugovorena vrijednost projekta HRK]]/7.5345</f>
        <v>117647.13783263652</v>
      </c>
      <c r="AA59" s="13" t="s">
        <v>22</v>
      </c>
      <c r="AB59" s="13" t="s">
        <v>19</v>
      </c>
      <c r="AC59" s="12" t="s">
        <v>279</v>
      </c>
      <c r="AD59" s="12" t="s">
        <v>227</v>
      </c>
    </row>
    <row r="60" spans="1:30" ht="51" customHeight="1" x14ac:dyDescent="0.3">
      <c r="A60" s="10" t="s">
        <v>280</v>
      </c>
      <c r="B60" s="11" t="s">
        <v>15</v>
      </c>
      <c r="C60" s="12" t="s">
        <v>221</v>
      </c>
      <c r="D60" s="12" t="s">
        <v>222</v>
      </c>
      <c r="E60" s="13" t="s">
        <v>223</v>
      </c>
      <c r="F60" s="14" t="s">
        <v>281</v>
      </c>
      <c r="G60" s="14" t="s">
        <v>282</v>
      </c>
      <c r="H60" s="16">
        <v>43234</v>
      </c>
      <c r="I60" s="16">
        <v>44057</v>
      </c>
      <c r="J60" s="17" t="str">
        <f>IF(Ugovori_OPULJP[[#This Row],[DATUM ZAVRŠETKA OPERACIJE]]&gt;DATE(2023,12,31),"u provedbi","završen")</f>
        <v>završen</v>
      </c>
      <c r="K60" s="15" t="s">
        <v>71</v>
      </c>
      <c r="L60" s="15" t="s">
        <v>71</v>
      </c>
      <c r="M60" s="18">
        <v>0.85</v>
      </c>
      <c r="N60" s="18">
        <v>0.15</v>
      </c>
      <c r="O60" s="19">
        <f>Ugovori_OPULJP[[#This Row],[Bespovratna sredstva - Ukupno (EU+Nac) HRK
= Ukupna ugovorena vrijednost bespovratnih sredstava]]*Ugovori_OPULJP[[#This Row],[EU STOPA SUFINANCIRANJA %
EU CO-FINANCING RATE %]]</f>
        <v>730594.125</v>
      </c>
      <c r="P60" s="20">
        <f>Ugovori_OPULJP[[#This Row],[Bespovratna sredstva - EU dio - HRK]]/7.5345</f>
        <v>96966.504081226347</v>
      </c>
      <c r="Q60" s="19">
        <f>Ugovori_OPULJP[[#This Row],[Bespovratna sredstva - Ukupno (EU+Nac) HRK
= Ukupna ugovorena vrijednost bespovratnih sredstava]]*Ugovori_OPULJP[[#This Row],[STOPA NACIONALNOG SUFINANCIRANJA %]]</f>
        <v>128928.375</v>
      </c>
      <c r="R60" s="20">
        <f>Ugovori_OPULJP[[#This Row],[Bespovratna sredstva - Nacionalni dio - HRK]]/7.5345</f>
        <v>17111.736014334063</v>
      </c>
      <c r="S60" s="19">
        <v>859522.5</v>
      </c>
      <c r="T60" s="20">
        <f>Ugovori_OPULJP[[#This Row],[Bespovratna sredstva - Ukupno (EU+Nac) HRK
= Ukupna ugovorena vrijednost bespovratnih sredstava]]/7.5345</f>
        <v>114078.24009556041</v>
      </c>
      <c r="U60" s="19">
        <v>0</v>
      </c>
      <c r="V60" s="20">
        <f>Ugovori_OPULJP[[#This Row],[Javni doprinos korisnika - HRK]]/7.5345</f>
        <v>0</v>
      </c>
      <c r="W60" s="19">
        <v>0</v>
      </c>
      <c r="X60" s="20">
        <f>Ugovori_OPULJP[[#This Row],[Privatni doprinos korisnika - HRK]]/7.5345</f>
        <v>0</v>
      </c>
      <c r="Y60" s="21">
        <f>Ugovori_OPULJP[[#This Row],[Bespovratna sredstva - Ukupno (EU+Nac) HRK
= Ukupna ugovorena vrijednost bespovratnih sredstava]]+Ugovori_OPULJP[[#This Row],[Javni doprinos korisnika - HRK]]+Ugovori_OPULJP[[#This Row],[Privatni doprinos korisnika - HRK]]</f>
        <v>859522.5</v>
      </c>
      <c r="Z60" s="22">
        <f>Ugovori_OPULJP[[#This Row],[UKUPNI PRIHVATLJIVI IZDACI
TOTAL ELIGIBLE EXPENDITURE
= Bespovratna sredstva ukupno + doprinos korisnika
= Ukupni prihvatljivi troškovi
= Ukupna ugovorena vrijednost projekta HRK]]/7.5345</f>
        <v>114078.24009556041</v>
      </c>
      <c r="AA60" s="13" t="s">
        <v>22</v>
      </c>
      <c r="AB60" s="13" t="s">
        <v>19</v>
      </c>
      <c r="AC60" s="12" t="s">
        <v>283</v>
      </c>
      <c r="AD60" s="12" t="s">
        <v>227</v>
      </c>
    </row>
    <row r="61" spans="1:30" ht="51" customHeight="1" x14ac:dyDescent="0.3">
      <c r="A61" s="10" t="s">
        <v>284</v>
      </c>
      <c r="B61" s="11" t="s">
        <v>15</v>
      </c>
      <c r="C61" s="12" t="s">
        <v>221</v>
      </c>
      <c r="D61" s="12" t="s">
        <v>222</v>
      </c>
      <c r="E61" s="13" t="s">
        <v>223</v>
      </c>
      <c r="F61" s="14" t="s">
        <v>285</v>
      </c>
      <c r="G61" s="14" t="s">
        <v>286</v>
      </c>
      <c r="H61" s="16">
        <v>43550</v>
      </c>
      <c r="I61" s="35">
        <v>44373</v>
      </c>
      <c r="J61" s="17" t="str">
        <f>IF(Ugovori_OPULJP[[#This Row],[DATUM ZAVRŠETKA OPERACIJE]]&gt;DATE(2023,12,31),"u provedbi","završen")</f>
        <v>završen</v>
      </c>
      <c r="K61" s="15" t="s">
        <v>81</v>
      </c>
      <c r="L61" s="15" t="s">
        <v>81</v>
      </c>
      <c r="M61" s="18">
        <v>0.85</v>
      </c>
      <c r="N61" s="18">
        <v>0.15</v>
      </c>
      <c r="O61" s="19">
        <f>Ugovori_OPULJP[[#This Row],[Bespovratna sredstva - Ukupno (EU+Nac) HRK
= Ukupna ugovorena vrijednost bespovratnih sredstava]]*Ugovori_OPULJP[[#This Row],[EU STOPA SUFINANCIRANJA %
EU CO-FINANCING RATE %]]</f>
        <v>850000</v>
      </c>
      <c r="P61" s="20">
        <f>Ugovori_OPULJP[[#This Row],[Bespovratna sredstva - EU dio - HRK]]/7.5345</f>
        <v>112814.38715243214</v>
      </c>
      <c r="Q61" s="19">
        <f>Ugovori_OPULJP[[#This Row],[Bespovratna sredstva - Ukupno (EU+Nac) HRK
= Ukupna ugovorena vrijednost bespovratnih sredstava]]*Ugovori_OPULJP[[#This Row],[STOPA NACIONALNOG SUFINANCIRANJA %]]</f>
        <v>150000</v>
      </c>
      <c r="R61" s="20">
        <f>Ugovori_OPULJP[[#This Row],[Bespovratna sredstva - Nacionalni dio - HRK]]/7.5345</f>
        <v>19908.421262193908</v>
      </c>
      <c r="S61" s="19">
        <v>1000000</v>
      </c>
      <c r="T61" s="20">
        <f>Ugovori_OPULJP[[#This Row],[Bespovratna sredstva - Ukupno (EU+Nac) HRK
= Ukupna ugovorena vrijednost bespovratnih sredstava]]/7.5345</f>
        <v>132722.80841462605</v>
      </c>
      <c r="U61" s="19">
        <v>0</v>
      </c>
      <c r="V61" s="20">
        <f>Ugovori_OPULJP[[#This Row],[Javni doprinos korisnika - HRK]]/7.5345</f>
        <v>0</v>
      </c>
      <c r="W61" s="19">
        <v>117501.2</v>
      </c>
      <c r="X61" s="20">
        <f>Ugovori_OPULJP[[#This Row],[Privatni doprinos korisnika - HRK]]/7.5345</f>
        <v>15595.089256088657</v>
      </c>
      <c r="Y61" s="21">
        <f>Ugovori_OPULJP[[#This Row],[Bespovratna sredstva - Ukupno (EU+Nac) HRK
= Ukupna ugovorena vrijednost bespovratnih sredstava]]+Ugovori_OPULJP[[#This Row],[Javni doprinos korisnika - HRK]]+Ugovori_OPULJP[[#This Row],[Privatni doprinos korisnika - HRK]]</f>
        <v>1117501.2</v>
      </c>
      <c r="Z61" s="22">
        <f>Ugovori_OPULJP[[#This Row],[UKUPNI PRIHVATLJIVI IZDACI
TOTAL ELIGIBLE EXPENDITURE
= Bespovratna sredstva ukupno + doprinos korisnika
= Ukupni prihvatljivi troškovi
= Ukupna ugovorena vrijednost projekta HRK]]/7.5345</f>
        <v>148317.89767071471</v>
      </c>
      <c r="AA61" s="13" t="s">
        <v>22</v>
      </c>
      <c r="AB61" s="13" t="s">
        <v>19</v>
      </c>
      <c r="AC61" s="12" t="s">
        <v>287</v>
      </c>
      <c r="AD61" s="12" t="s">
        <v>227</v>
      </c>
    </row>
    <row r="62" spans="1:30" ht="51" customHeight="1" x14ac:dyDescent="0.3">
      <c r="A62" s="10" t="s">
        <v>288</v>
      </c>
      <c r="B62" s="11" t="s">
        <v>15</v>
      </c>
      <c r="C62" s="12" t="s">
        <v>221</v>
      </c>
      <c r="D62" s="12" t="s">
        <v>222</v>
      </c>
      <c r="E62" s="13" t="s">
        <v>223</v>
      </c>
      <c r="F62" s="14" t="s">
        <v>289</v>
      </c>
      <c r="G62" s="14" t="s">
        <v>290</v>
      </c>
      <c r="H62" s="16">
        <v>43550</v>
      </c>
      <c r="I62" s="16">
        <v>44013</v>
      </c>
      <c r="J62" s="17" t="str">
        <f>IF(Ugovori_OPULJP[[#This Row],[DATUM ZAVRŠETKA OPERACIJE]]&gt;DATE(2023,12,31),"u provedbi","završen")</f>
        <v>završen</v>
      </c>
      <c r="K62" s="15" t="s">
        <v>291</v>
      </c>
      <c r="L62" s="15" t="s">
        <v>21</v>
      </c>
      <c r="M62" s="18">
        <v>0.85</v>
      </c>
      <c r="N62" s="18">
        <v>0.15</v>
      </c>
      <c r="O62" s="19">
        <f>Ugovori_OPULJP[[#This Row],[Bespovratna sredstva - Ukupno (EU+Nac) HRK
= Ukupna ugovorena vrijednost bespovratnih sredstava]]*Ugovori_OPULJP[[#This Row],[EU STOPA SUFINANCIRANJA %
EU CO-FINANCING RATE %]]</f>
        <v>697834.5895</v>
      </c>
      <c r="P62" s="20">
        <f>Ugovori_OPULJP[[#This Row],[Bespovratna sredstva - EU dio - HRK]]/7.5345</f>
        <v>92618.566527307717</v>
      </c>
      <c r="Q62" s="19">
        <f>Ugovori_OPULJP[[#This Row],[Bespovratna sredstva - Ukupno (EU+Nac) HRK
= Ukupna ugovorena vrijednost bespovratnih sredstava]]*Ugovori_OPULJP[[#This Row],[STOPA NACIONALNOG SUFINANCIRANJA %]]</f>
        <v>123147.28049999999</v>
      </c>
      <c r="R62" s="20">
        <f>Ugovori_OPULJP[[#This Row],[Bespovratna sredstva - Nacionalni dio - HRK]]/7.5345</f>
        <v>16344.452916583714</v>
      </c>
      <c r="S62" s="19">
        <v>820981.87</v>
      </c>
      <c r="T62" s="20">
        <f>Ugovori_OPULJP[[#This Row],[Bespovratna sredstva - Ukupno (EU+Nac) HRK
= Ukupna ugovorena vrijednost bespovratnih sredstava]]/7.5345</f>
        <v>108963.01944389143</v>
      </c>
      <c r="U62" s="19">
        <v>0</v>
      </c>
      <c r="V62" s="20">
        <f>Ugovori_OPULJP[[#This Row],[Javni doprinos korisnika - HRK]]/7.5345</f>
        <v>0</v>
      </c>
      <c r="W62" s="19">
        <v>0</v>
      </c>
      <c r="X62" s="20">
        <f>Ugovori_OPULJP[[#This Row],[Privatni doprinos korisnika - HRK]]/7.5345</f>
        <v>0</v>
      </c>
      <c r="Y62" s="21">
        <f>Ugovori_OPULJP[[#This Row],[Bespovratna sredstva - Ukupno (EU+Nac) HRK
= Ukupna ugovorena vrijednost bespovratnih sredstava]]+Ugovori_OPULJP[[#This Row],[Javni doprinos korisnika - HRK]]+Ugovori_OPULJP[[#This Row],[Privatni doprinos korisnika - HRK]]</f>
        <v>820981.87</v>
      </c>
      <c r="Z62" s="22">
        <f>Ugovori_OPULJP[[#This Row],[UKUPNI PRIHVATLJIVI IZDACI
TOTAL ELIGIBLE EXPENDITURE
= Bespovratna sredstva ukupno + doprinos korisnika
= Ukupni prihvatljivi troškovi
= Ukupna ugovorena vrijednost projekta HRK]]/7.5345</f>
        <v>108963.01944389143</v>
      </c>
      <c r="AA62" s="13" t="s">
        <v>22</v>
      </c>
      <c r="AB62" s="13" t="s">
        <v>19</v>
      </c>
      <c r="AC62" s="12" t="s">
        <v>292</v>
      </c>
      <c r="AD62" s="12" t="s">
        <v>227</v>
      </c>
    </row>
    <row r="63" spans="1:30" ht="51" customHeight="1" x14ac:dyDescent="0.3">
      <c r="A63" s="10" t="s">
        <v>293</v>
      </c>
      <c r="B63" s="11" t="s">
        <v>15</v>
      </c>
      <c r="C63" s="12" t="s">
        <v>221</v>
      </c>
      <c r="D63" s="12" t="s">
        <v>222</v>
      </c>
      <c r="E63" s="13" t="s">
        <v>223</v>
      </c>
      <c r="F63" s="14" t="s">
        <v>294</v>
      </c>
      <c r="G63" s="14" t="s">
        <v>295</v>
      </c>
      <c r="H63" s="16">
        <v>43234</v>
      </c>
      <c r="I63" s="16">
        <v>44149</v>
      </c>
      <c r="J63" s="17" t="str">
        <f>IF(Ugovori_OPULJP[[#This Row],[DATUM ZAVRŠETKA OPERACIJE]]&gt;DATE(2023,12,31),"u provedbi","završen")</f>
        <v>završen</v>
      </c>
      <c r="K63" s="15" t="s">
        <v>192</v>
      </c>
      <c r="L63" s="15" t="s">
        <v>192</v>
      </c>
      <c r="M63" s="18">
        <v>0.85</v>
      </c>
      <c r="N63" s="18">
        <v>0.15</v>
      </c>
      <c r="O63" s="19">
        <f>Ugovori_OPULJP[[#This Row],[Bespovratna sredstva - Ukupno (EU+Nac) HRK
= Ukupna ugovorena vrijednost bespovratnih sredstava]]*Ugovori_OPULJP[[#This Row],[EU STOPA SUFINANCIRANJA %
EU CO-FINANCING RATE %]]</f>
        <v>1652351.3459999999</v>
      </c>
      <c r="P63" s="20">
        <f>Ugovori_OPULJP[[#This Row],[Bespovratna sredstva - EU dio - HRK]]/7.5345</f>
        <v>219304.71112880745</v>
      </c>
      <c r="Q63" s="19">
        <f>Ugovori_OPULJP[[#This Row],[Bespovratna sredstva - Ukupno (EU+Nac) HRK
= Ukupna ugovorena vrijednost bespovratnih sredstava]]*Ugovori_OPULJP[[#This Row],[STOPA NACIONALNOG SUFINANCIRANJA %]]</f>
        <v>291591.41399999999</v>
      </c>
      <c r="R63" s="20">
        <f>Ugovori_OPULJP[[#This Row],[Bespovratna sredstva - Nacionalni dio - HRK]]/7.5345</f>
        <v>38700.831375671907</v>
      </c>
      <c r="S63" s="19">
        <v>1943942.76</v>
      </c>
      <c r="T63" s="20">
        <f>Ugovori_OPULJP[[#This Row],[Bespovratna sredstva - Ukupno (EU+Nac) HRK
= Ukupna ugovorena vrijednost bespovratnih sredstava]]/7.5345</f>
        <v>258005.54250447938</v>
      </c>
      <c r="U63" s="19">
        <v>0</v>
      </c>
      <c r="V63" s="20">
        <f>Ugovori_OPULJP[[#This Row],[Javni doprinos korisnika - HRK]]/7.5345</f>
        <v>0</v>
      </c>
      <c r="W63" s="19">
        <v>0</v>
      </c>
      <c r="X63" s="20">
        <f>Ugovori_OPULJP[[#This Row],[Privatni doprinos korisnika - HRK]]/7.5345</f>
        <v>0</v>
      </c>
      <c r="Y63" s="21">
        <f>Ugovori_OPULJP[[#This Row],[Bespovratna sredstva - Ukupno (EU+Nac) HRK
= Ukupna ugovorena vrijednost bespovratnih sredstava]]+Ugovori_OPULJP[[#This Row],[Javni doprinos korisnika - HRK]]+Ugovori_OPULJP[[#This Row],[Privatni doprinos korisnika - HRK]]</f>
        <v>1943942.76</v>
      </c>
      <c r="Z63" s="22">
        <f>Ugovori_OPULJP[[#This Row],[UKUPNI PRIHVATLJIVI IZDACI
TOTAL ELIGIBLE EXPENDITURE
= Bespovratna sredstva ukupno + doprinos korisnika
= Ukupni prihvatljivi troškovi
= Ukupna ugovorena vrijednost projekta HRK]]/7.5345</f>
        <v>258005.54250447938</v>
      </c>
      <c r="AA63" s="13" t="s">
        <v>22</v>
      </c>
      <c r="AB63" s="13" t="s">
        <v>19</v>
      </c>
      <c r="AC63" s="12" t="s">
        <v>296</v>
      </c>
      <c r="AD63" s="12" t="s">
        <v>227</v>
      </c>
    </row>
    <row r="64" spans="1:30" ht="51" customHeight="1" x14ac:dyDescent="0.3">
      <c r="A64" s="10" t="s">
        <v>297</v>
      </c>
      <c r="B64" s="11" t="s">
        <v>15</v>
      </c>
      <c r="C64" s="12" t="s">
        <v>221</v>
      </c>
      <c r="D64" s="12" t="s">
        <v>222</v>
      </c>
      <c r="E64" s="13" t="s">
        <v>223</v>
      </c>
      <c r="F64" s="14" t="s">
        <v>298</v>
      </c>
      <c r="G64" s="14" t="s">
        <v>299</v>
      </c>
      <c r="H64" s="16">
        <v>43234</v>
      </c>
      <c r="I64" s="16">
        <v>43783</v>
      </c>
      <c r="J64" s="17" t="str">
        <f>IF(Ugovori_OPULJP[[#This Row],[DATUM ZAVRŠETKA OPERACIJE]]&gt;DATE(2023,12,31),"u provedbi","završen")</f>
        <v>završen</v>
      </c>
      <c r="K64" s="15" t="s">
        <v>21</v>
      </c>
      <c r="L64" s="15" t="s">
        <v>21</v>
      </c>
      <c r="M64" s="18">
        <v>0.85</v>
      </c>
      <c r="N64" s="18">
        <v>0.15</v>
      </c>
      <c r="O64" s="19">
        <f>Ugovori_OPULJP[[#This Row],[Bespovratna sredstva - Ukupno (EU+Nac) HRK
= Ukupna ugovorena vrijednost bespovratnih sredstava]]*Ugovori_OPULJP[[#This Row],[EU STOPA SUFINANCIRANJA %
EU CO-FINANCING RATE %]]</f>
        <v>836751.36450000003</v>
      </c>
      <c r="P64" s="20">
        <f>Ugovori_OPULJP[[#This Row],[Bespovratna sredstva - EU dio - HRK]]/7.5345</f>
        <v>111055.99104121044</v>
      </c>
      <c r="Q64" s="19">
        <f>Ugovori_OPULJP[[#This Row],[Bespovratna sredstva - Ukupno (EU+Nac) HRK
= Ukupna ugovorena vrijednost bespovratnih sredstava]]*Ugovori_OPULJP[[#This Row],[STOPA NACIONALNOG SUFINANCIRANJA %]]</f>
        <v>147662.0055</v>
      </c>
      <c r="R64" s="20">
        <f>Ugovori_OPULJP[[#This Row],[Bespovratna sredstva - Nacionalni dio - HRK]]/7.5345</f>
        <v>19598.116066095958</v>
      </c>
      <c r="S64" s="19">
        <v>984413.37</v>
      </c>
      <c r="T64" s="20">
        <f>Ugovori_OPULJP[[#This Row],[Bespovratna sredstva - Ukupno (EU+Nac) HRK
= Ukupna ugovorena vrijednost bespovratnih sredstava]]/7.5345</f>
        <v>130654.10710730638</v>
      </c>
      <c r="U64" s="19">
        <v>0</v>
      </c>
      <c r="V64" s="20">
        <f>Ugovori_OPULJP[[#This Row],[Javni doprinos korisnika - HRK]]/7.5345</f>
        <v>0</v>
      </c>
      <c r="W64" s="19">
        <v>0</v>
      </c>
      <c r="X64" s="20">
        <f>Ugovori_OPULJP[[#This Row],[Privatni doprinos korisnika - HRK]]/7.5345</f>
        <v>0</v>
      </c>
      <c r="Y64" s="21">
        <f>Ugovori_OPULJP[[#This Row],[Bespovratna sredstva - Ukupno (EU+Nac) HRK
= Ukupna ugovorena vrijednost bespovratnih sredstava]]+Ugovori_OPULJP[[#This Row],[Javni doprinos korisnika - HRK]]+Ugovori_OPULJP[[#This Row],[Privatni doprinos korisnika - HRK]]</f>
        <v>984413.37</v>
      </c>
      <c r="Z64" s="22">
        <f>Ugovori_OPULJP[[#This Row],[UKUPNI PRIHVATLJIVI IZDACI
TOTAL ELIGIBLE EXPENDITURE
= Bespovratna sredstva ukupno + doprinos korisnika
= Ukupni prihvatljivi troškovi
= Ukupna ugovorena vrijednost projekta HRK]]/7.5345</f>
        <v>130654.10710730638</v>
      </c>
      <c r="AA64" s="13" t="s">
        <v>22</v>
      </c>
      <c r="AB64" s="13" t="s">
        <v>19</v>
      </c>
      <c r="AC64" s="12" t="s">
        <v>300</v>
      </c>
      <c r="AD64" s="12" t="s">
        <v>227</v>
      </c>
    </row>
    <row r="65" spans="1:30" ht="51" customHeight="1" x14ac:dyDescent="0.3">
      <c r="A65" s="10" t="s">
        <v>301</v>
      </c>
      <c r="B65" s="11" t="s">
        <v>15</v>
      </c>
      <c r="C65" s="12" t="s">
        <v>221</v>
      </c>
      <c r="D65" s="12" t="s">
        <v>222</v>
      </c>
      <c r="E65" s="13" t="s">
        <v>223</v>
      </c>
      <c r="F65" s="14" t="s">
        <v>302</v>
      </c>
      <c r="G65" s="14" t="s">
        <v>303</v>
      </c>
      <c r="H65" s="16">
        <v>43550</v>
      </c>
      <c r="I65" s="16">
        <v>44281</v>
      </c>
      <c r="J65" s="17" t="str">
        <f>IF(Ugovori_OPULJP[[#This Row],[DATUM ZAVRŠETKA OPERACIJE]]&gt;DATE(2023,12,31),"u provedbi","završen")</f>
        <v>završen</v>
      </c>
      <c r="K65" s="15" t="s">
        <v>207</v>
      </c>
      <c r="L65" s="15" t="s">
        <v>21</v>
      </c>
      <c r="M65" s="18">
        <v>0.85</v>
      </c>
      <c r="N65" s="18">
        <v>0.15</v>
      </c>
      <c r="O65" s="19">
        <f>Ugovori_OPULJP[[#This Row],[Bespovratna sredstva - Ukupno (EU+Nac) HRK
= Ukupna ugovorena vrijednost bespovratnih sredstava]]*Ugovori_OPULJP[[#This Row],[EU STOPA SUFINANCIRANJA %
EU CO-FINANCING RATE %]]</f>
        <v>775612.60699999996</v>
      </c>
      <c r="P65" s="20">
        <f>Ugovori_OPULJP[[#This Row],[Bespovratna sredstva - EU dio - HRK]]/7.5345</f>
        <v>102941.48344282965</v>
      </c>
      <c r="Q65" s="19">
        <f>Ugovori_OPULJP[[#This Row],[Bespovratna sredstva - Ukupno (EU+Nac) HRK
= Ukupna ugovorena vrijednost bespovratnih sredstava]]*Ugovori_OPULJP[[#This Row],[STOPA NACIONALNOG SUFINANCIRANJA %]]</f>
        <v>136872.81299999999</v>
      </c>
      <c r="R65" s="20">
        <f>Ugovori_OPULJP[[#This Row],[Bespovratna sredstva - Nacionalni dio - HRK]]/7.5345</f>
        <v>18166.144136969935</v>
      </c>
      <c r="S65" s="19">
        <v>912485.42</v>
      </c>
      <c r="T65" s="20">
        <f>Ugovori_OPULJP[[#This Row],[Bespovratna sredstva - Ukupno (EU+Nac) HRK
= Ukupna ugovorena vrijednost bespovratnih sredstava]]/7.5345</f>
        <v>121107.62757979959</v>
      </c>
      <c r="U65" s="19">
        <v>0</v>
      </c>
      <c r="V65" s="20">
        <f>Ugovori_OPULJP[[#This Row],[Javni doprinos korisnika - HRK]]/7.5345</f>
        <v>0</v>
      </c>
      <c r="W65" s="19">
        <v>0</v>
      </c>
      <c r="X65" s="20">
        <f>Ugovori_OPULJP[[#This Row],[Privatni doprinos korisnika - HRK]]/7.5345</f>
        <v>0</v>
      </c>
      <c r="Y65" s="21">
        <f>Ugovori_OPULJP[[#This Row],[Bespovratna sredstva - Ukupno (EU+Nac) HRK
= Ukupna ugovorena vrijednost bespovratnih sredstava]]+Ugovori_OPULJP[[#This Row],[Javni doprinos korisnika - HRK]]+Ugovori_OPULJP[[#This Row],[Privatni doprinos korisnika - HRK]]</f>
        <v>912485.42</v>
      </c>
      <c r="Z65" s="22">
        <f>Ugovori_OPULJP[[#This Row],[UKUPNI PRIHVATLJIVI IZDACI
TOTAL ELIGIBLE EXPENDITURE
= Bespovratna sredstva ukupno + doprinos korisnika
= Ukupni prihvatljivi troškovi
= Ukupna ugovorena vrijednost projekta HRK]]/7.5345</f>
        <v>121107.62757979959</v>
      </c>
      <c r="AA65" s="13" t="s">
        <v>22</v>
      </c>
      <c r="AB65" s="13" t="s">
        <v>19</v>
      </c>
      <c r="AC65" s="12" t="s">
        <v>304</v>
      </c>
      <c r="AD65" s="12" t="s">
        <v>227</v>
      </c>
    </row>
    <row r="66" spans="1:30" ht="51" customHeight="1" x14ac:dyDescent="0.3">
      <c r="A66" s="10" t="s">
        <v>305</v>
      </c>
      <c r="B66" s="11" t="s">
        <v>15</v>
      </c>
      <c r="C66" s="12" t="s">
        <v>221</v>
      </c>
      <c r="D66" s="26" t="s">
        <v>222</v>
      </c>
      <c r="E66" s="13" t="s">
        <v>223</v>
      </c>
      <c r="F66" s="14" t="s">
        <v>306</v>
      </c>
      <c r="G66" s="14" t="s">
        <v>307</v>
      </c>
      <c r="H66" s="16">
        <v>43234</v>
      </c>
      <c r="I66" s="16">
        <v>44149</v>
      </c>
      <c r="J66" s="17" t="str">
        <f>IF(Ugovori_OPULJP[[#This Row],[DATUM ZAVRŠETKA OPERACIJE]]&gt;DATE(2023,12,31),"u provedbi","završen")</f>
        <v>završen</v>
      </c>
      <c r="K66" s="15" t="s">
        <v>21</v>
      </c>
      <c r="L66" s="15" t="s">
        <v>21</v>
      </c>
      <c r="M66" s="18">
        <v>0.85</v>
      </c>
      <c r="N66" s="18">
        <v>0.15</v>
      </c>
      <c r="O66" s="19">
        <f>Ugovori_OPULJP[[#This Row],[Bespovratna sredstva - Ukupno (EU+Nac) HRK
= Ukupna ugovorena vrijednost bespovratnih sredstava]]*Ugovori_OPULJP[[#This Row],[EU STOPA SUFINANCIRANJA %
EU CO-FINANCING RATE %]]</f>
        <v>1692753.3589999999</v>
      </c>
      <c r="P66" s="20">
        <f>Ugovori_OPULJP[[#This Row],[Bespovratna sredstva - EU dio - HRK]]/7.5345</f>
        <v>224666.9797597717</v>
      </c>
      <c r="Q66" s="19">
        <f>Ugovori_OPULJP[[#This Row],[Bespovratna sredstva - Ukupno (EU+Nac) HRK
= Ukupna ugovorena vrijednost bespovratnih sredstava]]*Ugovori_OPULJP[[#This Row],[STOPA NACIONALNOG SUFINANCIRANJA %]]</f>
        <v>298721.18099999998</v>
      </c>
      <c r="R66" s="20">
        <f>Ugovori_OPULJP[[#This Row],[Bespovratna sredstva - Nacionalni dio - HRK]]/7.5345</f>
        <v>39647.114075253827</v>
      </c>
      <c r="S66" s="19">
        <v>1991474.54</v>
      </c>
      <c r="T66" s="20">
        <f>Ugovori_OPULJP[[#This Row],[Bespovratna sredstva - Ukupno (EU+Nac) HRK
= Ukupna ugovorena vrijednost bespovratnih sredstava]]/7.5345</f>
        <v>264314.09383502556</v>
      </c>
      <c r="U66" s="19">
        <v>0</v>
      </c>
      <c r="V66" s="20">
        <f>Ugovori_OPULJP[[#This Row],[Javni doprinos korisnika - HRK]]/7.5345</f>
        <v>0</v>
      </c>
      <c r="W66" s="19">
        <v>0</v>
      </c>
      <c r="X66" s="20">
        <f>Ugovori_OPULJP[[#This Row],[Privatni doprinos korisnika - HRK]]/7.5345</f>
        <v>0</v>
      </c>
      <c r="Y66" s="21">
        <f>Ugovori_OPULJP[[#This Row],[Bespovratna sredstva - Ukupno (EU+Nac) HRK
= Ukupna ugovorena vrijednost bespovratnih sredstava]]+Ugovori_OPULJP[[#This Row],[Javni doprinos korisnika - HRK]]+Ugovori_OPULJP[[#This Row],[Privatni doprinos korisnika - HRK]]</f>
        <v>1991474.54</v>
      </c>
      <c r="Z66" s="22">
        <f>Ugovori_OPULJP[[#This Row],[UKUPNI PRIHVATLJIVI IZDACI
TOTAL ELIGIBLE EXPENDITURE
= Bespovratna sredstva ukupno + doprinos korisnika
= Ukupni prihvatljivi troškovi
= Ukupna ugovorena vrijednost projekta HRK]]/7.5345</f>
        <v>264314.09383502556</v>
      </c>
      <c r="AA66" s="13" t="s">
        <v>22</v>
      </c>
      <c r="AB66" s="13" t="s">
        <v>19</v>
      </c>
      <c r="AC66" s="12" t="s">
        <v>308</v>
      </c>
      <c r="AD66" s="12" t="s">
        <v>227</v>
      </c>
    </row>
    <row r="67" spans="1:30" ht="51" customHeight="1" x14ac:dyDescent="0.3">
      <c r="A67" s="10" t="s">
        <v>309</v>
      </c>
      <c r="B67" s="11" t="s">
        <v>15</v>
      </c>
      <c r="C67" s="12" t="s">
        <v>221</v>
      </c>
      <c r="D67" s="12" t="s">
        <v>222</v>
      </c>
      <c r="E67" s="13" t="s">
        <v>223</v>
      </c>
      <c r="F67" s="14" t="s">
        <v>310</v>
      </c>
      <c r="G67" s="14" t="s">
        <v>311</v>
      </c>
      <c r="H67" s="16">
        <v>43550</v>
      </c>
      <c r="I67" s="16">
        <v>44465</v>
      </c>
      <c r="J67" s="17" t="str">
        <f>IF(Ugovori_OPULJP[[#This Row],[DATUM ZAVRŠETKA OPERACIJE]]&gt;DATE(2023,12,31),"u provedbi","završen")</f>
        <v>završen</v>
      </c>
      <c r="K67" s="15" t="s">
        <v>192</v>
      </c>
      <c r="L67" s="15" t="s">
        <v>192</v>
      </c>
      <c r="M67" s="18">
        <v>0.85</v>
      </c>
      <c r="N67" s="18">
        <v>0.15</v>
      </c>
      <c r="O67" s="19">
        <f>Ugovori_OPULJP[[#This Row],[Bespovratna sredstva - Ukupno (EU+Nac) HRK
= Ukupna ugovorena vrijednost bespovratnih sredstava]]*Ugovori_OPULJP[[#This Row],[EU STOPA SUFINANCIRANJA %
EU CO-FINANCING RATE %]]</f>
        <v>659526.57699999993</v>
      </c>
      <c r="P67" s="20">
        <f>Ugovori_OPULJP[[#This Row],[Bespovratna sredstva - EU dio - HRK]]/7.5345</f>
        <v>87534.219523525098</v>
      </c>
      <c r="Q67" s="19">
        <f>Ugovori_OPULJP[[#This Row],[Bespovratna sredstva - Ukupno (EU+Nac) HRK
= Ukupna ugovorena vrijednost bespovratnih sredstava]]*Ugovori_OPULJP[[#This Row],[STOPA NACIONALNOG SUFINANCIRANJA %]]</f>
        <v>116387.04299999999</v>
      </c>
      <c r="R67" s="20">
        <f>Ugovori_OPULJP[[#This Row],[Bespovratna sredstva - Nacionalni dio - HRK]]/7.5345</f>
        <v>15447.215210033843</v>
      </c>
      <c r="S67" s="19">
        <v>775913.62</v>
      </c>
      <c r="T67" s="20">
        <f>Ugovori_OPULJP[[#This Row],[Bespovratna sredstva - Ukupno (EU+Nac) HRK
= Ukupna ugovorena vrijednost bespovratnih sredstava]]/7.5345</f>
        <v>102981.43473355896</v>
      </c>
      <c r="U67" s="19">
        <v>0</v>
      </c>
      <c r="V67" s="20">
        <f>Ugovori_OPULJP[[#This Row],[Javni doprinos korisnika - HRK]]/7.5345</f>
        <v>0</v>
      </c>
      <c r="W67" s="19">
        <v>0</v>
      </c>
      <c r="X67" s="20">
        <f>Ugovori_OPULJP[[#This Row],[Privatni doprinos korisnika - HRK]]/7.5345</f>
        <v>0</v>
      </c>
      <c r="Y67" s="21">
        <f>Ugovori_OPULJP[[#This Row],[Bespovratna sredstva - Ukupno (EU+Nac) HRK
= Ukupna ugovorena vrijednost bespovratnih sredstava]]+Ugovori_OPULJP[[#This Row],[Javni doprinos korisnika - HRK]]+Ugovori_OPULJP[[#This Row],[Privatni doprinos korisnika - HRK]]</f>
        <v>775913.62</v>
      </c>
      <c r="Z67" s="22">
        <f>Ugovori_OPULJP[[#This Row],[UKUPNI PRIHVATLJIVI IZDACI
TOTAL ELIGIBLE EXPENDITURE
= Bespovratna sredstva ukupno + doprinos korisnika
= Ukupni prihvatljivi troškovi
= Ukupna ugovorena vrijednost projekta HRK]]/7.5345</f>
        <v>102981.43473355896</v>
      </c>
      <c r="AA67" s="13" t="s">
        <v>22</v>
      </c>
      <c r="AB67" s="13" t="s">
        <v>19</v>
      </c>
      <c r="AC67" s="12" t="s">
        <v>312</v>
      </c>
      <c r="AD67" s="12" t="s">
        <v>227</v>
      </c>
    </row>
    <row r="68" spans="1:30" ht="51" customHeight="1" x14ac:dyDescent="0.3">
      <c r="A68" s="10" t="s">
        <v>313</v>
      </c>
      <c r="B68" s="11" t="s">
        <v>15</v>
      </c>
      <c r="C68" s="12" t="s">
        <v>221</v>
      </c>
      <c r="D68" s="12" t="s">
        <v>222</v>
      </c>
      <c r="E68" s="13" t="s">
        <v>223</v>
      </c>
      <c r="F68" s="14" t="s">
        <v>314</v>
      </c>
      <c r="G68" s="14" t="s">
        <v>315</v>
      </c>
      <c r="H68" s="16">
        <v>43550</v>
      </c>
      <c r="I68" s="16">
        <v>44281</v>
      </c>
      <c r="J68" s="17" t="str">
        <f>IF(Ugovori_OPULJP[[#This Row],[DATUM ZAVRŠETKA OPERACIJE]]&gt;DATE(2023,12,31),"u provedbi","završen")</f>
        <v>završen</v>
      </c>
      <c r="K68" s="15" t="s">
        <v>240</v>
      </c>
      <c r="L68" s="15" t="s">
        <v>240</v>
      </c>
      <c r="M68" s="18">
        <v>0.85</v>
      </c>
      <c r="N68" s="18">
        <v>0.15</v>
      </c>
      <c r="O68" s="19">
        <f>Ugovori_OPULJP[[#This Row],[Bespovratna sredstva - Ukupno (EU+Nac) HRK
= Ukupna ugovorena vrijednost bespovratnih sredstava]]*Ugovori_OPULJP[[#This Row],[EU STOPA SUFINANCIRANJA %
EU CO-FINANCING RATE %]]</f>
        <v>810305.76500000001</v>
      </c>
      <c r="P68" s="20">
        <f>Ugovori_OPULJP[[#This Row],[Bespovratna sredstva - EU dio - HRK]]/7.5345</f>
        <v>107546.05680536199</v>
      </c>
      <c r="Q68" s="19">
        <f>Ugovori_OPULJP[[#This Row],[Bespovratna sredstva - Ukupno (EU+Nac) HRK
= Ukupna ugovorena vrijednost bespovratnih sredstava]]*Ugovori_OPULJP[[#This Row],[STOPA NACIONALNOG SUFINANCIRANJA %]]</f>
        <v>142995.13500000001</v>
      </c>
      <c r="R68" s="20">
        <f>Ugovori_OPULJP[[#This Row],[Bespovratna sredstva - Nacionalni dio - HRK]]/7.5345</f>
        <v>18978.715906828587</v>
      </c>
      <c r="S68" s="19">
        <v>953300.9</v>
      </c>
      <c r="T68" s="20">
        <f>Ugovori_OPULJP[[#This Row],[Bespovratna sredstva - Ukupno (EU+Nac) HRK
= Ukupna ugovorena vrijednost bespovratnih sredstava]]/7.5345</f>
        <v>126524.77271219059</v>
      </c>
      <c r="U68" s="19">
        <v>0</v>
      </c>
      <c r="V68" s="20">
        <f>Ugovori_OPULJP[[#This Row],[Javni doprinos korisnika - HRK]]/7.5345</f>
        <v>0</v>
      </c>
      <c r="W68" s="19">
        <v>0</v>
      </c>
      <c r="X68" s="20">
        <f>Ugovori_OPULJP[[#This Row],[Privatni doprinos korisnika - HRK]]/7.5345</f>
        <v>0</v>
      </c>
      <c r="Y68" s="21">
        <f>Ugovori_OPULJP[[#This Row],[Bespovratna sredstva - Ukupno (EU+Nac) HRK
= Ukupna ugovorena vrijednost bespovratnih sredstava]]+Ugovori_OPULJP[[#This Row],[Javni doprinos korisnika - HRK]]+Ugovori_OPULJP[[#This Row],[Privatni doprinos korisnika - HRK]]</f>
        <v>953300.9</v>
      </c>
      <c r="Z68" s="22">
        <f>Ugovori_OPULJP[[#This Row],[UKUPNI PRIHVATLJIVI IZDACI
TOTAL ELIGIBLE EXPENDITURE
= Bespovratna sredstva ukupno + doprinos korisnika
= Ukupni prihvatljivi troškovi
= Ukupna ugovorena vrijednost projekta HRK]]/7.5345</f>
        <v>126524.77271219059</v>
      </c>
      <c r="AA68" s="13" t="s">
        <v>22</v>
      </c>
      <c r="AB68" s="13" t="s">
        <v>19</v>
      </c>
      <c r="AC68" s="12" t="s">
        <v>316</v>
      </c>
      <c r="AD68" s="12" t="s">
        <v>227</v>
      </c>
    </row>
    <row r="69" spans="1:30" ht="51" customHeight="1" x14ac:dyDescent="0.3">
      <c r="A69" s="10" t="s">
        <v>317</v>
      </c>
      <c r="B69" s="11" t="s">
        <v>15</v>
      </c>
      <c r="C69" s="12" t="s">
        <v>221</v>
      </c>
      <c r="D69" s="12" t="s">
        <v>222</v>
      </c>
      <c r="E69" s="13" t="s">
        <v>223</v>
      </c>
      <c r="F69" s="14" t="s">
        <v>318</v>
      </c>
      <c r="G69" s="14" t="s">
        <v>319</v>
      </c>
      <c r="H69" s="16">
        <v>43550</v>
      </c>
      <c r="I69" s="16">
        <v>44008</v>
      </c>
      <c r="J69" s="17" t="str">
        <f>IF(Ugovori_OPULJP[[#This Row],[DATUM ZAVRŠETKA OPERACIJE]]&gt;DATE(2023,12,31),"u provedbi","završen")</f>
        <v>završen</v>
      </c>
      <c r="K69" s="15" t="s">
        <v>91</v>
      </c>
      <c r="L69" s="15" t="s">
        <v>91</v>
      </c>
      <c r="M69" s="18">
        <v>0.85</v>
      </c>
      <c r="N69" s="18">
        <v>0.15</v>
      </c>
      <c r="O69" s="19">
        <f>Ugovori_OPULJP[[#This Row],[Bespovratna sredstva - Ukupno (EU+Nac) HRK
= Ukupna ugovorena vrijednost bespovratnih sredstava]]*Ugovori_OPULJP[[#This Row],[EU STOPA SUFINANCIRANJA %
EU CO-FINANCING RATE %]]</f>
        <v>740648.39250000007</v>
      </c>
      <c r="P69" s="20">
        <f>Ugovori_OPULJP[[#This Row],[Bespovratna sredstva - EU dio - HRK]]/7.5345</f>
        <v>98300.93470037826</v>
      </c>
      <c r="Q69" s="19">
        <f>Ugovori_OPULJP[[#This Row],[Bespovratna sredstva - Ukupno (EU+Nac) HRK
= Ukupna ugovorena vrijednost bespovratnih sredstava]]*Ugovori_OPULJP[[#This Row],[STOPA NACIONALNOG SUFINANCIRANJA %]]</f>
        <v>130702.6575</v>
      </c>
      <c r="R69" s="20">
        <f>Ugovori_OPULJP[[#This Row],[Bespovratna sredstva - Nacionalni dio - HRK]]/7.5345</f>
        <v>17347.223770654986</v>
      </c>
      <c r="S69" s="19">
        <v>871351.05</v>
      </c>
      <c r="T69" s="20">
        <f>Ugovori_OPULJP[[#This Row],[Bespovratna sredstva - Ukupno (EU+Nac) HRK
= Ukupna ugovorena vrijednost bespovratnih sredstava]]/7.5345</f>
        <v>115648.15847103325</v>
      </c>
      <c r="U69" s="19">
        <v>0</v>
      </c>
      <c r="V69" s="20">
        <f>Ugovori_OPULJP[[#This Row],[Javni doprinos korisnika - HRK]]/7.5345</f>
        <v>0</v>
      </c>
      <c r="W69" s="19">
        <v>0</v>
      </c>
      <c r="X69" s="20">
        <f>Ugovori_OPULJP[[#This Row],[Privatni doprinos korisnika - HRK]]/7.5345</f>
        <v>0</v>
      </c>
      <c r="Y69" s="21">
        <f>Ugovori_OPULJP[[#This Row],[Bespovratna sredstva - Ukupno (EU+Nac) HRK
= Ukupna ugovorena vrijednost bespovratnih sredstava]]+Ugovori_OPULJP[[#This Row],[Javni doprinos korisnika - HRK]]+Ugovori_OPULJP[[#This Row],[Privatni doprinos korisnika - HRK]]</f>
        <v>871351.05</v>
      </c>
      <c r="Z69" s="22">
        <f>Ugovori_OPULJP[[#This Row],[UKUPNI PRIHVATLJIVI IZDACI
TOTAL ELIGIBLE EXPENDITURE
= Bespovratna sredstva ukupno + doprinos korisnika
= Ukupni prihvatljivi troškovi
= Ukupna ugovorena vrijednost projekta HRK]]/7.5345</f>
        <v>115648.15847103325</v>
      </c>
      <c r="AA69" s="13" t="s">
        <v>22</v>
      </c>
      <c r="AB69" s="13" t="s">
        <v>19</v>
      </c>
      <c r="AC69" s="12" t="s">
        <v>320</v>
      </c>
      <c r="AD69" s="12" t="s">
        <v>227</v>
      </c>
    </row>
    <row r="70" spans="1:30" ht="51" customHeight="1" x14ac:dyDescent="0.3">
      <c r="A70" s="10" t="s">
        <v>321</v>
      </c>
      <c r="B70" s="11" t="s">
        <v>15</v>
      </c>
      <c r="C70" s="12" t="s">
        <v>221</v>
      </c>
      <c r="D70" s="12" t="s">
        <v>222</v>
      </c>
      <c r="E70" s="13" t="s">
        <v>223</v>
      </c>
      <c r="F70" s="14" t="s">
        <v>322</v>
      </c>
      <c r="G70" s="14" t="s">
        <v>323</v>
      </c>
      <c r="H70" s="16">
        <v>43550</v>
      </c>
      <c r="I70" s="16">
        <v>44281</v>
      </c>
      <c r="J70" s="17" t="str">
        <f>IF(Ugovori_OPULJP[[#This Row],[DATUM ZAVRŠETKA OPERACIJE]]&gt;DATE(2023,12,31),"u provedbi","završen")</f>
        <v>završen</v>
      </c>
      <c r="K70" s="15" t="s">
        <v>324</v>
      </c>
      <c r="L70" s="15" t="s">
        <v>324</v>
      </c>
      <c r="M70" s="18">
        <v>0.85</v>
      </c>
      <c r="N70" s="18">
        <v>0.15</v>
      </c>
      <c r="O70" s="19">
        <f>Ugovori_OPULJP[[#This Row],[Bespovratna sredstva - Ukupno (EU+Nac) HRK
= Ukupna ugovorena vrijednost bespovratnih sredstava]]*Ugovori_OPULJP[[#This Row],[EU STOPA SUFINANCIRANJA %
EU CO-FINANCING RATE %]]</f>
        <v>678221.97849999997</v>
      </c>
      <c r="P70" s="20">
        <f>Ugovori_OPULJP[[#This Row],[Bespovratna sredstva - EU dio - HRK]]/7.5345</f>
        <v>90015.525715044118</v>
      </c>
      <c r="Q70" s="19">
        <f>Ugovori_OPULJP[[#This Row],[Bespovratna sredstva - Ukupno (EU+Nac) HRK
= Ukupna ugovorena vrijednost bespovratnih sredstava]]*Ugovori_OPULJP[[#This Row],[STOPA NACIONALNOG SUFINANCIRANJA %]]</f>
        <v>119686.23149999999</v>
      </c>
      <c r="R70" s="20">
        <f>Ugovori_OPULJP[[#This Row],[Bespovratna sredstva - Nacionalni dio - HRK]]/7.5345</f>
        <v>15885.092773243081</v>
      </c>
      <c r="S70" s="19">
        <v>797908.21</v>
      </c>
      <c r="T70" s="20">
        <f>Ugovori_OPULJP[[#This Row],[Bespovratna sredstva - Ukupno (EU+Nac) HRK
= Ukupna ugovorena vrijednost bespovratnih sredstava]]/7.5345</f>
        <v>105900.6184882872</v>
      </c>
      <c r="U70" s="19">
        <v>0</v>
      </c>
      <c r="V70" s="20">
        <f>Ugovori_OPULJP[[#This Row],[Javni doprinos korisnika - HRK]]/7.5345</f>
        <v>0</v>
      </c>
      <c r="W70" s="19">
        <v>0</v>
      </c>
      <c r="X70" s="20">
        <f>Ugovori_OPULJP[[#This Row],[Privatni doprinos korisnika - HRK]]/7.5345</f>
        <v>0</v>
      </c>
      <c r="Y70" s="21">
        <f>Ugovori_OPULJP[[#This Row],[Bespovratna sredstva - Ukupno (EU+Nac) HRK
= Ukupna ugovorena vrijednost bespovratnih sredstava]]+Ugovori_OPULJP[[#This Row],[Javni doprinos korisnika - HRK]]+Ugovori_OPULJP[[#This Row],[Privatni doprinos korisnika - HRK]]</f>
        <v>797908.21</v>
      </c>
      <c r="Z70" s="22">
        <f>Ugovori_OPULJP[[#This Row],[UKUPNI PRIHVATLJIVI IZDACI
TOTAL ELIGIBLE EXPENDITURE
= Bespovratna sredstva ukupno + doprinos korisnika
= Ukupni prihvatljivi troškovi
= Ukupna ugovorena vrijednost projekta HRK]]/7.5345</f>
        <v>105900.6184882872</v>
      </c>
      <c r="AA70" s="13" t="s">
        <v>22</v>
      </c>
      <c r="AB70" s="13" t="s">
        <v>19</v>
      </c>
      <c r="AC70" s="12" t="s">
        <v>325</v>
      </c>
      <c r="AD70" s="12" t="s">
        <v>227</v>
      </c>
    </row>
    <row r="71" spans="1:30" ht="51" customHeight="1" x14ac:dyDescent="0.3">
      <c r="A71" s="10" t="s">
        <v>326</v>
      </c>
      <c r="B71" s="11" t="s">
        <v>15</v>
      </c>
      <c r="C71" s="12" t="s">
        <v>221</v>
      </c>
      <c r="D71" s="12" t="s">
        <v>222</v>
      </c>
      <c r="E71" s="13" t="s">
        <v>223</v>
      </c>
      <c r="F71" s="14" t="s">
        <v>327</v>
      </c>
      <c r="G71" s="14" t="s">
        <v>328</v>
      </c>
      <c r="H71" s="16">
        <v>43234</v>
      </c>
      <c r="I71" s="16">
        <v>43783</v>
      </c>
      <c r="J71" s="17" t="str">
        <f>IF(Ugovori_OPULJP[[#This Row],[DATUM ZAVRŠETKA OPERACIJE]]&gt;DATE(2023,12,31),"u provedbi","završen")</f>
        <v>završen</v>
      </c>
      <c r="K71" s="15" t="s">
        <v>329</v>
      </c>
      <c r="L71" s="15" t="s">
        <v>329</v>
      </c>
      <c r="M71" s="18">
        <v>0.85</v>
      </c>
      <c r="N71" s="18">
        <v>0.15</v>
      </c>
      <c r="O71" s="19">
        <f>Ugovori_OPULJP[[#This Row],[Bespovratna sredstva - Ukupno (EU+Nac) HRK
= Ukupna ugovorena vrijednost bespovratnih sredstava]]*Ugovori_OPULJP[[#This Row],[EU STOPA SUFINANCIRANJA %
EU CO-FINANCING RATE %]]</f>
        <v>592319.73749999993</v>
      </c>
      <c r="P71" s="20">
        <f>Ugovori_OPULJP[[#This Row],[Bespovratna sredstva - EU dio - HRK]]/7.5345</f>
        <v>78614.339040414081</v>
      </c>
      <c r="Q71" s="19">
        <f>Ugovori_OPULJP[[#This Row],[Bespovratna sredstva - Ukupno (EU+Nac) HRK
= Ukupna ugovorena vrijednost bespovratnih sredstava]]*Ugovori_OPULJP[[#This Row],[STOPA NACIONALNOG SUFINANCIRANJA %]]</f>
        <v>104527.0125</v>
      </c>
      <c r="R71" s="20">
        <f>Ugovori_OPULJP[[#This Row],[Bespovratna sredstva - Nacionalni dio - HRK]]/7.5345</f>
        <v>13873.118654190721</v>
      </c>
      <c r="S71" s="19">
        <v>696846.75</v>
      </c>
      <c r="T71" s="20">
        <f>Ugovori_OPULJP[[#This Row],[Bespovratna sredstva - Ukupno (EU+Nac) HRK
= Ukupna ugovorena vrijednost bespovratnih sredstava]]/7.5345</f>
        <v>92487.457694604818</v>
      </c>
      <c r="U71" s="19">
        <v>0</v>
      </c>
      <c r="V71" s="20">
        <f>Ugovori_OPULJP[[#This Row],[Javni doprinos korisnika - HRK]]/7.5345</f>
        <v>0</v>
      </c>
      <c r="W71" s="19">
        <v>0</v>
      </c>
      <c r="X71" s="20">
        <f>Ugovori_OPULJP[[#This Row],[Privatni doprinos korisnika - HRK]]/7.5345</f>
        <v>0</v>
      </c>
      <c r="Y71" s="21">
        <f>Ugovori_OPULJP[[#This Row],[Bespovratna sredstva - Ukupno (EU+Nac) HRK
= Ukupna ugovorena vrijednost bespovratnih sredstava]]+Ugovori_OPULJP[[#This Row],[Javni doprinos korisnika - HRK]]+Ugovori_OPULJP[[#This Row],[Privatni doprinos korisnika - HRK]]</f>
        <v>696846.75</v>
      </c>
      <c r="Z71" s="22">
        <f>Ugovori_OPULJP[[#This Row],[UKUPNI PRIHVATLJIVI IZDACI
TOTAL ELIGIBLE EXPENDITURE
= Bespovratna sredstva ukupno + doprinos korisnika
= Ukupni prihvatljivi troškovi
= Ukupna ugovorena vrijednost projekta HRK]]/7.5345</f>
        <v>92487.457694604818</v>
      </c>
      <c r="AA71" s="13" t="s">
        <v>22</v>
      </c>
      <c r="AB71" s="13" t="s">
        <v>19</v>
      </c>
      <c r="AC71" s="12" t="s">
        <v>330</v>
      </c>
      <c r="AD71" s="12" t="s">
        <v>227</v>
      </c>
    </row>
    <row r="72" spans="1:30" ht="51" customHeight="1" x14ac:dyDescent="0.3">
      <c r="A72" s="10" t="s">
        <v>331</v>
      </c>
      <c r="B72" s="11" t="s">
        <v>15</v>
      </c>
      <c r="C72" s="12" t="s">
        <v>221</v>
      </c>
      <c r="D72" s="12" t="s">
        <v>222</v>
      </c>
      <c r="E72" s="13" t="s">
        <v>223</v>
      </c>
      <c r="F72" s="14" t="s">
        <v>332</v>
      </c>
      <c r="G72" s="14" t="s">
        <v>333</v>
      </c>
      <c r="H72" s="16">
        <v>43234</v>
      </c>
      <c r="I72" s="16">
        <v>44149</v>
      </c>
      <c r="J72" s="17" t="str">
        <f>IF(Ugovori_OPULJP[[#This Row],[DATUM ZAVRŠETKA OPERACIJE]]&gt;DATE(2023,12,31),"u provedbi","završen")</f>
        <v>završen</v>
      </c>
      <c r="K72" s="15" t="s">
        <v>164</v>
      </c>
      <c r="L72" s="15" t="s">
        <v>164</v>
      </c>
      <c r="M72" s="18">
        <v>0.85</v>
      </c>
      <c r="N72" s="18">
        <v>0.15</v>
      </c>
      <c r="O72" s="19">
        <f>Ugovori_OPULJP[[#This Row],[Bespovratna sredstva - Ukupno (EU+Nac) HRK
= Ukupna ugovorena vrijednost bespovratnih sredstava]]*Ugovori_OPULJP[[#This Row],[EU STOPA SUFINANCIRANJA %
EU CO-FINANCING RATE %]]</f>
        <v>1689268.1125</v>
      </c>
      <c r="P72" s="20">
        <f>Ugovori_OPULJP[[#This Row],[Bespovratna sredstva - EU dio - HRK]]/7.5345</f>
        <v>224204.40805627446</v>
      </c>
      <c r="Q72" s="19">
        <f>Ugovori_OPULJP[[#This Row],[Bespovratna sredstva - Ukupno (EU+Nac) HRK
= Ukupna ugovorena vrijednost bespovratnih sredstava]]*Ugovori_OPULJP[[#This Row],[STOPA NACIONALNOG SUFINANCIRANJA %]]</f>
        <v>298106.13750000001</v>
      </c>
      <c r="R72" s="20">
        <f>Ugovori_OPULJP[[#This Row],[Bespovratna sredstva - Nacionalni dio - HRK]]/7.5345</f>
        <v>39565.483774636668</v>
      </c>
      <c r="S72" s="19">
        <v>1987374.25</v>
      </c>
      <c r="T72" s="20">
        <f>Ugovori_OPULJP[[#This Row],[Bespovratna sredstva - Ukupno (EU+Nac) HRK
= Ukupna ugovorena vrijednost bespovratnih sredstava]]/7.5345</f>
        <v>263769.8918309111</v>
      </c>
      <c r="U72" s="19">
        <v>0</v>
      </c>
      <c r="V72" s="20">
        <f>Ugovori_OPULJP[[#This Row],[Javni doprinos korisnika - HRK]]/7.5345</f>
        <v>0</v>
      </c>
      <c r="W72" s="19">
        <v>0</v>
      </c>
      <c r="X72" s="20">
        <f>Ugovori_OPULJP[[#This Row],[Privatni doprinos korisnika - HRK]]/7.5345</f>
        <v>0</v>
      </c>
      <c r="Y72" s="21">
        <f>Ugovori_OPULJP[[#This Row],[Bespovratna sredstva - Ukupno (EU+Nac) HRK
= Ukupna ugovorena vrijednost bespovratnih sredstava]]+Ugovori_OPULJP[[#This Row],[Javni doprinos korisnika - HRK]]+Ugovori_OPULJP[[#This Row],[Privatni doprinos korisnika - HRK]]</f>
        <v>1987374.25</v>
      </c>
      <c r="Z72" s="22">
        <f>Ugovori_OPULJP[[#This Row],[UKUPNI PRIHVATLJIVI IZDACI
TOTAL ELIGIBLE EXPENDITURE
= Bespovratna sredstva ukupno + doprinos korisnika
= Ukupni prihvatljivi troškovi
= Ukupna ugovorena vrijednost projekta HRK]]/7.5345</f>
        <v>263769.8918309111</v>
      </c>
      <c r="AA72" s="13" t="s">
        <v>22</v>
      </c>
      <c r="AB72" s="13" t="s">
        <v>19</v>
      </c>
      <c r="AC72" s="12" t="s">
        <v>334</v>
      </c>
      <c r="AD72" s="12" t="s">
        <v>227</v>
      </c>
    </row>
    <row r="73" spans="1:30" ht="51" customHeight="1" x14ac:dyDescent="0.3">
      <c r="A73" s="10" t="s">
        <v>335</v>
      </c>
      <c r="B73" s="11" t="s">
        <v>15</v>
      </c>
      <c r="C73" s="12" t="s">
        <v>221</v>
      </c>
      <c r="D73" s="12" t="s">
        <v>222</v>
      </c>
      <c r="E73" s="13" t="s">
        <v>223</v>
      </c>
      <c r="F73" s="14" t="s">
        <v>336</v>
      </c>
      <c r="G73" s="14" t="s">
        <v>337</v>
      </c>
      <c r="H73" s="16">
        <v>43234</v>
      </c>
      <c r="I73" s="16">
        <v>44149</v>
      </c>
      <c r="J73" s="17" t="str">
        <f>IF(Ugovori_OPULJP[[#This Row],[DATUM ZAVRŠETKA OPERACIJE]]&gt;DATE(2023,12,31),"u provedbi","završen")</f>
        <v>završen</v>
      </c>
      <c r="K73" s="15" t="s">
        <v>117</v>
      </c>
      <c r="L73" s="15" t="s">
        <v>117</v>
      </c>
      <c r="M73" s="18">
        <v>0.85</v>
      </c>
      <c r="N73" s="18">
        <v>0.15</v>
      </c>
      <c r="O73" s="19">
        <f>Ugovori_OPULJP[[#This Row],[Bespovratna sredstva - Ukupno (EU+Nac) HRK
= Ukupna ugovorena vrijednost bespovratnih sredstava]]*Ugovori_OPULJP[[#This Row],[EU STOPA SUFINANCIRANJA %
EU CO-FINANCING RATE %]]</f>
        <v>1697623.3659999999</v>
      </c>
      <c r="P73" s="20">
        <f>Ugovori_OPULJP[[#This Row],[Bespovratna sredstva - EU dio - HRK]]/7.5345</f>
        <v>225313.34076581057</v>
      </c>
      <c r="Q73" s="19">
        <f>Ugovori_OPULJP[[#This Row],[Bespovratna sredstva - Ukupno (EU+Nac) HRK
= Ukupna ugovorena vrijednost bespovratnih sredstava]]*Ugovori_OPULJP[[#This Row],[STOPA NACIONALNOG SUFINANCIRANJA %]]</f>
        <v>299580.59399999998</v>
      </c>
      <c r="R73" s="20">
        <f>Ugovori_OPULJP[[#This Row],[Bespovratna sredstva - Nacionalni dio - HRK]]/7.5345</f>
        <v>39761.17778220187</v>
      </c>
      <c r="S73" s="19">
        <v>1997203.96</v>
      </c>
      <c r="T73" s="20">
        <f>Ugovori_OPULJP[[#This Row],[Bespovratna sredstva - Ukupno (EU+Nac) HRK
= Ukupna ugovorena vrijednost bespovratnih sredstava]]/7.5345</f>
        <v>265074.51854801248</v>
      </c>
      <c r="U73" s="19">
        <v>0</v>
      </c>
      <c r="V73" s="20">
        <f>Ugovori_OPULJP[[#This Row],[Javni doprinos korisnika - HRK]]/7.5345</f>
        <v>0</v>
      </c>
      <c r="W73" s="19">
        <v>0</v>
      </c>
      <c r="X73" s="20">
        <f>Ugovori_OPULJP[[#This Row],[Privatni doprinos korisnika - HRK]]/7.5345</f>
        <v>0</v>
      </c>
      <c r="Y73" s="21">
        <f>Ugovori_OPULJP[[#This Row],[Bespovratna sredstva - Ukupno (EU+Nac) HRK
= Ukupna ugovorena vrijednost bespovratnih sredstava]]+Ugovori_OPULJP[[#This Row],[Javni doprinos korisnika - HRK]]+Ugovori_OPULJP[[#This Row],[Privatni doprinos korisnika - HRK]]</f>
        <v>1997203.96</v>
      </c>
      <c r="Z73" s="22">
        <f>Ugovori_OPULJP[[#This Row],[UKUPNI PRIHVATLJIVI IZDACI
TOTAL ELIGIBLE EXPENDITURE
= Bespovratna sredstva ukupno + doprinos korisnika
= Ukupni prihvatljivi troškovi
= Ukupna ugovorena vrijednost projekta HRK]]/7.5345</f>
        <v>265074.51854801248</v>
      </c>
      <c r="AA73" s="13" t="s">
        <v>22</v>
      </c>
      <c r="AB73" s="13" t="s">
        <v>19</v>
      </c>
      <c r="AC73" s="12" t="s">
        <v>338</v>
      </c>
      <c r="AD73" s="12" t="s">
        <v>227</v>
      </c>
    </row>
    <row r="74" spans="1:30" ht="51" customHeight="1" x14ac:dyDescent="0.3">
      <c r="A74" s="10" t="s">
        <v>339</v>
      </c>
      <c r="B74" s="11" t="s">
        <v>15</v>
      </c>
      <c r="C74" s="12" t="s">
        <v>221</v>
      </c>
      <c r="D74" s="12" t="s">
        <v>222</v>
      </c>
      <c r="E74" s="13" t="s">
        <v>223</v>
      </c>
      <c r="F74" s="14" t="s">
        <v>340</v>
      </c>
      <c r="G74" s="14" t="s">
        <v>341</v>
      </c>
      <c r="H74" s="16">
        <v>43234</v>
      </c>
      <c r="I74" s="16">
        <v>44149</v>
      </c>
      <c r="J74" s="17" t="str">
        <f>IF(Ugovori_OPULJP[[#This Row],[DATUM ZAVRŠETKA OPERACIJE]]&gt;DATE(2023,12,31),"u provedbi","završen")</f>
        <v>završen</v>
      </c>
      <c r="K74" s="15" t="s">
        <v>329</v>
      </c>
      <c r="L74" s="15" t="s">
        <v>329</v>
      </c>
      <c r="M74" s="18">
        <v>0.85</v>
      </c>
      <c r="N74" s="18">
        <v>0.15</v>
      </c>
      <c r="O74" s="19">
        <f>Ugovori_OPULJP[[#This Row],[Bespovratna sredstva - Ukupno (EU+Nac) HRK
= Ukupna ugovorena vrijednost bespovratnih sredstava]]*Ugovori_OPULJP[[#This Row],[EU STOPA SUFINANCIRANJA %
EU CO-FINANCING RATE %]]</f>
        <v>1683819.621</v>
      </c>
      <c r="P74" s="20">
        <f>Ugovori_OPULJP[[#This Row],[Bespovratna sredstva - EU dio - HRK]]/7.5345</f>
        <v>223481.26896277125</v>
      </c>
      <c r="Q74" s="19">
        <f>Ugovori_OPULJP[[#This Row],[Bespovratna sredstva - Ukupno (EU+Nac) HRK
= Ukupna ugovorena vrijednost bespovratnih sredstava]]*Ugovori_OPULJP[[#This Row],[STOPA NACIONALNOG SUFINANCIRANJA %]]</f>
        <v>297144.63899999997</v>
      </c>
      <c r="R74" s="20">
        <f>Ugovori_OPULJP[[#This Row],[Bespovratna sredstva - Nacionalni dio - HRK]]/7.5345</f>
        <v>39437.870993430217</v>
      </c>
      <c r="S74" s="19">
        <v>1980964.26</v>
      </c>
      <c r="T74" s="20">
        <f>Ugovori_OPULJP[[#This Row],[Bespovratna sredstva - Ukupno (EU+Nac) HRK
= Ukupna ugovorena vrijednost bespovratnih sredstava]]/7.5345</f>
        <v>262919.13995620148</v>
      </c>
      <c r="U74" s="19">
        <v>18462.760000000009</v>
      </c>
      <c r="V74" s="20">
        <f>Ugovori_OPULJP[[#This Row],[Javni doprinos korisnika - HRK]]/7.5345</f>
        <v>2450.4293582852224</v>
      </c>
      <c r="W74" s="19">
        <v>0</v>
      </c>
      <c r="X74" s="20">
        <f>Ugovori_OPULJP[[#This Row],[Privatni doprinos korisnika - HRK]]/7.5345</f>
        <v>0</v>
      </c>
      <c r="Y74" s="21">
        <f>Ugovori_OPULJP[[#This Row],[Bespovratna sredstva - Ukupno (EU+Nac) HRK
= Ukupna ugovorena vrijednost bespovratnih sredstava]]+Ugovori_OPULJP[[#This Row],[Javni doprinos korisnika - HRK]]+Ugovori_OPULJP[[#This Row],[Privatni doprinos korisnika - HRK]]</f>
        <v>1999427.02</v>
      </c>
      <c r="Z74" s="22">
        <f>Ugovori_OPULJP[[#This Row],[UKUPNI PRIHVATLJIVI IZDACI
TOTAL ELIGIBLE EXPENDITURE
= Bespovratna sredstva ukupno + doprinos korisnika
= Ukupni prihvatljivi troškovi
= Ukupna ugovorena vrijednost projekta HRK]]/7.5345</f>
        <v>265369.5693144867</v>
      </c>
      <c r="AA74" s="13" t="s">
        <v>22</v>
      </c>
      <c r="AB74" s="13" t="s">
        <v>19</v>
      </c>
      <c r="AC74" s="12" t="s">
        <v>342</v>
      </c>
      <c r="AD74" s="12" t="s">
        <v>227</v>
      </c>
    </row>
    <row r="75" spans="1:30" ht="51" customHeight="1" x14ac:dyDescent="0.3">
      <c r="A75" s="10" t="s">
        <v>343</v>
      </c>
      <c r="B75" s="11" t="s">
        <v>15</v>
      </c>
      <c r="C75" s="12" t="s">
        <v>221</v>
      </c>
      <c r="D75" s="12" t="s">
        <v>222</v>
      </c>
      <c r="E75" s="13" t="s">
        <v>223</v>
      </c>
      <c r="F75" s="14" t="s">
        <v>344</v>
      </c>
      <c r="G75" s="14" t="s">
        <v>345</v>
      </c>
      <c r="H75" s="16">
        <v>43550</v>
      </c>
      <c r="I75" s="16">
        <v>44038</v>
      </c>
      <c r="J75" s="17" t="str">
        <f>IF(Ugovori_OPULJP[[#This Row],[DATUM ZAVRŠETKA OPERACIJE]]&gt;DATE(2023,12,31),"u provedbi","završen")</f>
        <v>završen</v>
      </c>
      <c r="K75" s="15" t="s">
        <v>91</v>
      </c>
      <c r="L75" s="15" t="s">
        <v>91</v>
      </c>
      <c r="M75" s="18">
        <v>0.85</v>
      </c>
      <c r="N75" s="18">
        <v>0.15</v>
      </c>
      <c r="O75" s="19">
        <f>Ugovori_OPULJP[[#This Row],[Bespovratna sredstva - Ukupno (EU+Nac) HRK
= Ukupna ugovorena vrijednost bespovratnih sredstava]]*Ugovori_OPULJP[[#This Row],[EU STOPA SUFINANCIRANJA %
EU CO-FINANCING RATE %]]</f>
        <v>551633</v>
      </c>
      <c r="P75" s="20">
        <f>Ugovori_OPULJP[[#This Row],[Bespovratna sredstva - EU dio - HRK]]/7.5345</f>
        <v>73214.280974185414</v>
      </c>
      <c r="Q75" s="19">
        <f>Ugovori_OPULJP[[#This Row],[Bespovratna sredstva - Ukupno (EU+Nac) HRK
= Ukupna ugovorena vrijednost bespovratnih sredstava]]*Ugovori_OPULJP[[#This Row],[STOPA NACIONALNOG SUFINANCIRANJA %]]</f>
        <v>97347</v>
      </c>
      <c r="R75" s="20">
        <f>Ugovori_OPULJP[[#This Row],[Bespovratna sredstva - Nacionalni dio - HRK]]/7.5345</f>
        <v>12920.167230738602</v>
      </c>
      <c r="S75" s="19">
        <v>648980</v>
      </c>
      <c r="T75" s="20">
        <f>Ugovori_OPULJP[[#This Row],[Bespovratna sredstva - Ukupno (EU+Nac) HRK
= Ukupna ugovorena vrijednost bespovratnih sredstava]]/7.5345</f>
        <v>86134.448204924018</v>
      </c>
      <c r="U75" s="19">
        <v>0</v>
      </c>
      <c r="V75" s="20">
        <f>Ugovori_OPULJP[[#This Row],[Javni doprinos korisnika - HRK]]/7.5345</f>
        <v>0</v>
      </c>
      <c r="W75" s="19">
        <v>0</v>
      </c>
      <c r="X75" s="20">
        <f>Ugovori_OPULJP[[#This Row],[Privatni doprinos korisnika - HRK]]/7.5345</f>
        <v>0</v>
      </c>
      <c r="Y75" s="21">
        <f>Ugovori_OPULJP[[#This Row],[Bespovratna sredstva - Ukupno (EU+Nac) HRK
= Ukupna ugovorena vrijednost bespovratnih sredstava]]+Ugovori_OPULJP[[#This Row],[Javni doprinos korisnika - HRK]]+Ugovori_OPULJP[[#This Row],[Privatni doprinos korisnika - HRK]]</f>
        <v>648980</v>
      </c>
      <c r="Z75" s="22">
        <f>Ugovori_OPULJP[[#This Row],[UKUPNI PRIHVATLJIVI IZDACI
TOTAL ELIGIBLE EXPENDITURE
= Bespovratna sredstva ukupno + doprinos korisnika
= Ukupni prihvatljivi troškovi
= Ukupna ugovorena vrijednost projekta HRK]]/7.5345</f>
        <v>86134.448204924018</v>
      </c>
      <c r="AA75" s="13" t="s">
        <v>22</v>
      </c>
      <c r="AB75" s="13" t="s">
        <v>19</v>
      </c>
      <c r="AC75" s="12" t="s">
        <v>346</v>
      </c>
      <c r="AD75" s="12" t="s">
        <v>227</v>
      </c>
    </row>
    <row r="76" spans="1:30" ht="51" customHeight="1" x14ac:dyDescent="0.3">
      <c r="A76" s="10" t="s">
        <v>347</v>
      </c>
      <c r="B76" s="11" t="s">
        <v>15</v>
      </c>
      <c r="C76" s="12" t="s">
        <v>221</v>
      </c>
      <c r="D76" s="12" t="s">
        <v>222</v>
      </c>
      <c r="E76" s="13" t="s">
        <v>223</v>
      </c>
      <c r="F76" s="14" t="s">
        <v>348</v>
      </c>
      <c r="G76" s="14" t="s">
        <v>349</v>
      </c>
      <c r="H76" s="16">
        <v>43550</v>
      </c>
      <c r="I76" s="16">
        <v>43977</v>
      </c>
      <c r="J76" s="17" t="str">
        <f>IF(Ugovori_OPULJP[[#This Row],[DATUM ZAVRŠETKA OPERACIJE]]&gt;DATE(2023,12,31),"u provedbi","završen")</f>
        <v>završen</v>
      </c>
      <c r="K76" s="15" t="s">
        <v>91</v>
      </c>
      <c r="L76" s="15" t="s">
        <v>91</v>
      </c>
      <c r="M76" s="18">
        <v>0.85</v>
      </c>
      <c r="N76" s="18">
        <v>0.15</v>
      </c>
      <c r="O76" s="19">
        <f>Ugovori_OPULJP[[#This Row],[Bespovratna sredstva - Ukupno (EU+Nac) HRK
= Ukupna ugovorena vrijednost bespovratnih sredstava]]*Ugovori_OPULJP[[#This Row],[EU STOPA SUFINANCIRANJA %
EU CO-FINANCING RATE %]]</f>
        <v>395496.5</v>
      </c>
      <c r="P76" s="20">
        <f>Ugovori_OPULJP[[#This Row],[Bespovratna sredstva - EU dio - HRK]]/7.5345</f>
        <v>52491.406198155149</v>
      </c>
      <c r="Q76" s="19">
        <f>Ugovori_OPULJP[[#This Row],[Bespovratna sredstva - Ukupno (EU+Nac) HRK
= Ukupna ugovorena vrijednost bespovratnih sredstava]]*Ugovori_OPULJP[[#This Row],[STOPA NACIONALNOG SUFINANCIRANJA %]]</f>
        <v>69793.5</v>
      </c>
      <c r="R76" s="20">
        <f>Ugovori_OPULJP[[#This Row],[Bespovratna sredstva - Nacionalni dio - HRK]]/7.5345</f>
        <v>9263.1893290862026</v>
      </c>
      <c r="S76" s="19">
        <v>465290</v>
      </c>
      <c r="T76" s="20">
        <f>Ugovori_OPULJP[[#This Row],[Bespovratna sredstva - Ukupno (EU+Nac) HRK
= Ukupna ugovorena vrijednost bespovratnih sredstava]]/7.5345</f>
        <v>61754.595527241356</v>
      </c>
      <c r="U76" s="19">
        <v>0</v>
      </c>
      <c r="V76" s="20">
        <f>Ugovori_OPULJP[[#This Row],[Javni doprinos korisnika - HRK]]/7.5345</f>
        <v>0</v>
      </c>
      <c r="W76" s="19">
        <v>0</v>
      </c>
      <c r="X76" s="20">
        <f>Ugovori_OPULJP[[#This Row],[Privatni doprinos korisnika - HRK]]/7.5345</f>
        <v>0</v>
      </c>
      <c r="Y76" s="21">
        <f>Ugovori_OPULJP[[#This Row],[Bespovratna sredstva - Ukupno (EU+Nac) HRK
= Ukupna ugovorena vrijednost bespovratnih sredstava]]+Ugovori_OPULJP[[#This Row],[Javni doprinos korisnika - HRK]]+Ugovori_OPULJP[[#This Row],[Privatni doprinos korisnika - HRK]]</f>
        <v>465290</v>
      </c>
      <c r="Z76" s="22">
        <f>Ugovori_OPULJP[[#This Row],[UKUPNI PRIHVATLJIVI IZDACI
TOTAL ELIGIBLE EXPENDITURE
= Bespovratna sredstva ukupno + doprinos korisnika
= Ukupni prihvatljivi troškovi
= Ukupna ugovorena vrijednost projekta HRK]]/7.5345</f>
        <v>61754.595527241356</v>
      </c>
      <c r="AA76" s="13" t="s">
        <v>22</v>
      </c>
      <c r="AB76" s="13" t="s">
        <v>19</v>
      </c>
      <c r="AC76" s="12" t="s">
        <v>350</v>
      </c>
      <c r="AD76" s="12" t="s">
        <v>227</v>
      </c>
    </row>
    <row r="77" spans="1:30" ht="51" customHeight="1" x14ac:dyDescent="0.3">
      <c r="A77" s="10" t="s">
        <v>351</v>
      </c>
      <c r="B77" s="11" t="s">
        <v>15</v>
      </c>
      <c r="C77" s="12" t="s">
        <v>221</v>
      </c>
      <c r="D77" s="12" t="s">
        <v>222</v>
      </c>
      <c r="E77" s="13" t="s">
        <v>223</v>
      </c>
      <c r="F77" s="14" t="s">
        <v>352</v>
      </c>
      <c r="G77" s="14" t="s">
        <v>353</v>
      </c>
      <c r="H77" s="16">
        <v>43234</v>
      </c>
      <c r="I77" s="16">
        <v>43599</v>
      </c>
      <c r="J77" s="17" t="str">
        <f>IF(Ugovori_OPULJP[[#This Row],[DATUM ZAVRŠETKA OPERACIJE]]&gt;DATE(2023,12,31),"u provedbi","završen")</f>
        <v>završen</v>
      </c>
      <c r="K77" s="15" t="s">
        <v>91</v>
      </c>
      <c r="L77" s="15" t="s">
        <v>91</v>
      </c>
      <c r="M77" s="18">
        <v>0.85</v>
      </c>
      <c r="N77" s="18">
        <v>0.15</v>
      </c>
      <c r="O77" s="19">
        <f>Ugovori_OPULJP[[#This Row],[Bespovratna sredstva - Ukupno (EU+Nac) HRK
= Ukupna ugovorena vrijednost bespovratnih sredstava]]*Ugovori_OPULJP[[#This Row],[EU STOPA SUFINANCIRANJA %
EU CO-FINANCING RATE %]]</f>
        <v>811450.61300000001</v>
      </c>
      <c r="P77" s="20">
        <f>Ugovori_OPULJP[[#This Row],[Bespovratna sredstva - EU dio - HRK]]/7.5345</f>
        <v>107698.00424712987</v>
      </c>
      <c r="Q77" s="19">
        <f>Ugovori_OPULJP[[#This Row],[Bespovratna sredstva - Ukupno (EU+Nac) HRK
= Ukupna ugovorena vrijednost bespovratnih sredstava]]*Ugovori_OPULJP[[#This Row],[STOPA NACIONALNOG SUFINANCIRANJA %]]</f>
        <v>143197.16699999999</v>
      </c>
      <c r="R77" s="20">
        <f>Ugovori_OPULJP[[#This Row],[Bespovratna sredstva - Nacionalni dio - HRK]]/7.5345</f>
        <v>19005.530161258208</v>
      </c>
      <c r="S77" s="19">
        <v>954647.78</v>
      </c>
      <c r="T77" s="20">
        <f>Ugovori_OPULJP[[#This Row],[Bespovratna sredstva - Ukupno (EU+Nac) HRK
= Ukupna ugovorena vrijednost bespovratnih sredstava]]/7.5345</f>
        <v>126703.53440838808</v>
      </c>
      <c r="U77" s="19">
        <v>0</v>
      </c>
      <c r="V77" s="20">
        <f>Ugovori_OPULJP[[#This Row],[Javni doprinos korisnika - HRK]]/7.5345</f>
        <v>0</v>
      </c>
      <c r="W77" s="19">
        <v>0</v>
      </c>
      <c r="X77" s="20">
        <f>Ugovori_OPULJP[[#This Row],[Privatni doprinos korisnika - HRK]]/7.5345</f>
        <v>0</v>
      </c>
      <c r="Y77" s="21">
        <f>Ugovori_OPULJP[[#This Row],[Bespovratna sredstva - Ukupno (EU+Nac) HRK
= Ukupna ugovorena vrijednost bespovratnih sredstava]]+Ugovori_OPULJP[[#This Row],[Javni doprinos korisnika - HRK]]+Ugovori_OPULJP[[#This Row],[Privatni doprinos korisnika - HRK]]</f>
        <v>954647.78</v>
      </c>
      <c r="Z77" s="22">
        <f>Ugovori_OPULJP[[#This Row],[UKUPNI PRIHVATLJIVI IZDACI
TOTAL ELIGIBLE EXPENDITURE
= Bespovratna sredstva ukupno + doprinos korisnika
= Ukupni prihvatljivi troškovi
= Ukupna ugovorena vrijednost projekta HRK]]/7.5345</f>
        <v>126703.53440838808</v>
      </c>
      <c r="AA77" s="13" t="s">
        <v>22</v>
      </c>
      <c r="AB77" s="13" t="s">
        <v>19</v>
      </c>
      <c r="AC77" s="12" t="s">
        <v>354</v>
      </c>
      <c r="AD77" s="12" t="s">
        <v>227</v>
      </c>
    </row>
    <row r="78" spans="1:30" ht="51" customHeight="1" x14ac:dyDescent="0.3">
      <c r="A78" s="10" t="s">
        <v>355</v>
      </c>
      <c r="B78" s="11" t="s">
        <v>15</v>
      </c>
      <c r="C78" s="12" t="s">
        <v>221</v>
      </c>
      <c r="D78" s="12" t="s">
        <v>222</v>
      </c>
      <c r="E78" s="13" t="s">
        <v>223</v>
      </c>
      <c r="F78" s="14" t="s">
        <v>356</v>
      </c>
      <c r="G78" s="14" t="s">
        <v>357</v>
      </c>
      <c r="H78" s="16">
        <v>43550</v>
      </c>
      <c r="I78" s="16">
        <v>44119</v>
      </c>
      <c r="J78" s="17" t="str">
        <f>IF(Ugovori_OPULJP[[#This Row],[DATUM ZAVRŠETKA OPERACIJE]]&gt;DATE(2023,12,31),"u provedbi","završen")</f>
        <v>završen</v>
      </c>
      <c r="K78" s="15" t="s">
        <v>21</v>
      </c>
      <c r="L78" s="15" t="s">
        <v>21</v>
      </c>
      <c r="M78" s="18">
        <v>0.85</v>
      </c>
      <c r="N78" s="18">
        <v>0.15</v>
      </c>
      <c r="O78" s="19">
        <f>Ugovori_OPULJP[[#This Row],[Bespovratna sredstva - Ukupno (EU+Nac) HRK
= Ukupna ugovorena vrijednost bespovratnih sredstava]]*Ugovori_OPULJP[[#This Row],[EU STOPA SUFINANCIRANJA %
EU CO-FINANCING RATE %]]</f>
        <v>838286.26049999997</v>
      </c>
      <c r="P78" s="20">
        <f>Ugovori_OPULJP[[#This Row],[Bespovratna sredstva - EU dio - HRK]]/7.5345</f>
        <v>111259.70674895479</v>
      </c>
      <c r="Q78" s="19">
        <f>Ugovori_OPULJP[[#This Row],[Bespovratna sredstva - Ukupno (EU+Nac) HRK
= Ukupna ugovorena vrijednost bespovratnih sredstava]]*Ugovori_OPULJP[[#This Row],[STOPA NACIONALNOG SUFINANCIRANJA %]]</f>
        <v>147932.8695</v>
      </c>
      <c r="R78" s="20">
        <f>Ugovori_OPULJP[[#This Row],[Bespovratna sredstva - Nacionalni dio - HRK]]/7.5345</f>
        <v>19634.065896874377</v>
      </c>
      <c r="S78" s="19">
        <v>986219.13</v>
      </c>
      <c r="T78" s="20">
        <f>Ugovori_OPULJP[[#This Row],[Bespovratna sredstva - Ukupno (EU+Nac) HRK
= Ukupna ugovorena vrijednost bespovratnih sredstava]]/7.5345</f>
        <v>130893.77264582917</v>
      </c>
      <c r="U78" s="19">
        <v>0</v>
      </c>
      <c r="V78" s="20">
        <f>Ugovori_OPULJP[[#This Row],[Javni doprinos korisnika - HRK]]/7.5345</f>
        <v>0</v>
      </c>
      <c r="W78" s="19">
        <v>0</v>
      </c>
      <c r="X78" s="20">
        <f>Ugovori_OPULJP[[#This Row],[Privatni doprinos korisnika - HRK]]/7.5345</f>
        <v>0</v>
      </c>
      <c r="Y78" s="21">
        <f>Ugovori_OPULJP[[#This Row],[Bespovratna sredstva - Ukupno (EU+Nac) HRK
= Ukupna ugovorena vrijednost bespovratnih sredstava]]+Ugovori_OPULJP[[#This Row],[Javni doprinos korisnika - HRK]]+Ugovori_OPULJP[[#This Row],[Privatni doprinos korisnika - HRK]]</f>
        <v>986219.13</v>
      </c>
      <c r="Z78" s="22">
        <f>Ugovori_OPULJP[[#This Row],[UKUPNI PRIHVATLJIVI IZDACI
TOTAL ELIGIBLE EXPENDITURE
= Bespovratna sredstva ukupno + doprinos korisnika
= Ukupni prihvatljivi troškovi
= Ukupna ugovorena vrijednost projekta HRK]]/7.5345</f>
        <v>130893.77264582917</v>
      </c>
      <c r="AA78" s="13" t="s">
        <v>22</v>
      </c>
      <c r="AB78" s="13" t="s">
        <v>19</v>
      </c>
      <c r="AC78" s="12" t="s">
        <v>358</v>
      </c>
      <c r="AD78" s="12" t="s">
        <v>227</v>
      </c>
    </row>
    <row r="79" spans="1:30" ht="51" customHeight="1" x14ac:dyDescent="0.3">
      <c r="A79" s="10" t="s">
        <v>359</v>
      </c>
      <c r="B79" s="11" t="s">
        <v>15</v>
      </c>
      <c r="C79" s="12" t="s">
        <v>221</v>
      </c>
      <c r="D79" s="12" t="s">
        <v>222</v>
      </c>
      <c r="E79" s="13" t="s">
        <v>223</v>
      </c>
      <c r="F79" s="14" t="s">
        <v>360</v>
      </c>
      <c r="G79" s="14" t="s">
        <v>361</v>
      </c>
      <c r="H79" s="16">
        <v>43550</v>
      </c>
      <c r="I79" s="16">
        <v>44281</v>
      </c>
      <c r="J79" s="17" t="str">
        <f>IF(Ugovori_OPULJP[[#This Row],[DATUM ZAVRŠETKA OPERACIJE]]&gt;DATE(2023,12,31),"u provedbi","završen")</f>
        <v>završen</v>
      </c>
      <c r="K79" s="15" t="s">
        <v>362</v>
      </c>
      <c r="L79" s="15" t="s">
        <v>362</v>
      </c>
      <c r="M79" s="18">
        <v>0.85</v>
      </c>
      <c r="N79" s="18">
        <v>0.15</v>
      </c>
      <c r="O79" s="19">
        <f>Ugovori_OPULJP[[#This Row],[Bespovratna sredstva - Ukupno (EU+Nac) HRK
= Ukupna ugovorena vrijednost bespovratnih sredstava]]*Ugovori_OPULJP[[#This Row],[EU STOPA SUFINANCIRANJA %
EU CO-FINANCING RATE %]]</f>
        <v>684184.15049999999</v>
      </c>
      <c r="P79" s="20">
        <f>Ugovori_OPULJP[[#This Row],[Bespovratna sredstva - EU dio - HRK]]/7.5345</f>
        <v>90806.841927135174</v>
      </c>
      <c r="Q79" s="19">
        <f>Ugovori_OPULJP[[#This Row],[Bespovratna sredstva - Ukupno (EU+Nac) HRK
= Ukupna ugovorena vrijednost bespovratnih sredstava]]*Ugovori_OPULJP[[#This Row],[STOPA NACIONALNOG SUFINANCIRANJA %]]</f>
        <v>120738.3795</v>
      </c>
      <c r="R79" s="20">
        <f>Ugovori_OPULJP[[#This Row],[Bespovratna sredstva - Nacionalni dio - HRK]]/7.5345</f>
        <v>16024.736810670913</v>
      </c>
      <c r="S79" s="19">
        <v>804922.53</v>
      </c>
      <c r="T79" s="20">
        <f>Ugovori_OPULJP[[#This Row],[Bespovratna sredstva - Ukupno (EU+Nac) HRK
= Ukupna ugovorena vrijednost bespovratnih sredstava]]/7.5345</f>
        <v>106831.57873780609</v>
      </c>
      <c r="U79" s="19">
        <v>0</v>
      </c>
      <c r="V79" s="20">
        <f>Ugovori_OPULJP[[#This Row],[Javni doprinos korisnika - HRK]]/7.5345</f>
        <v>0</v>
      </c>
      <c r="W79" s="19">
        <v>0</v>
      </c>
      <c r="X79" s="20">
        <f>Ugovori_OPULJP[[#This Row],[Privatni doprinos korisnika - HRK]]/7.5345</f>
        <v>0</v>
      </c>
      <c r="Y79" s="21">
        <f>Ugovori_OPULJP[[#This Row],[Bespovratna sredstva - Ukupno (EU+Nac) HRK
= Ukupna ugovorena vrijednost bespovratnih sredstava]]+Ugovori_OPULJP[[#This Row],[Javni doprinos korisnika - HRK]]+Ugovori_OPULJP[[#This Row],[Privatni doprinos korisnika - HRK]]</f>
        <v>804922.53</v>
      </c>
      <c r="Z79" s="22">
        <f>Ugovori_OPULJP[[#This Row],[UKUPNI PRIHVATLJIVI IZDACI
TOTAL ELIGIBLE EXPENDITURE
= Bespovratna sredstva ukupno + doprinos korisnika
= Ukupni prihvatljivi troškovi
= Ukupna ugovorena vrijednost projekta HRK]]/7.5345</f>
        <v>106831.57873780609</v>
      </c>
      <c r="AA79" s="13" t="s">
        <v>22</v>
      </c>
      <c r="AB79" s="13" t="s">
        <v>19</v>
      </c>
      <c r="AC79" s="12" t="s">
        <v>363</v>
      </c>
      <c r="AD79" s="12" t="s">
        <v>227</v>
      </c>
    </row>
    <row r="80" spans="1:30" ht="51" customHeight="1" x14ac:dyDescent="0.3">
      <c r="A80" s="10" t="s">
        <v>364</v>
      </c>
      <c r="B80" s="11" t="s">
        <v>15</v>
      </c>
      <c r="C80" s="12" t="s">
        <v>221</v>
      </c>
      <c r="D80" s="12" t="s">
        <v>222</v>
      </c>
      <c r="E80" s="13" t="s">
        <v>223</v>
      </c>
      <c r="F80" s="14" t="s">
        <v>365</v>
      </c>
      <c r="G80" s="14" t="s">
        <v>366</v>
      </c>
      <c r="H80" s="16">
        <v>43550</v>
      </c>
      <c r="I80" s="16">
        <v>43977</v>
      </c>
      <c r="J80" s="17" t="str">
        <f>IF(Ugovori_OPULJP[[#This Row],[DATUM ZAVRŠETKA OPERACIJE]]&gt;DATE(2023,12,31),"u provedbi","završen")</f>
        <v>završen</v>
      </c>
      <c r="K80" s="15" t="s">
        <v>240</v>
      </c>
      <c r="L80" s="15" t="s">
        <v>240</v>
      </c>
      <c r="M80" s="18">
        <v>0.85</v>
      </c>
      <c r="N80" s="18">
        <v>0.15</v>
      </c>
      <c r="O80" s="19">
        <f>Ugovori_OPULJP[[#This Row],[Bespovratna sredstva - Ukupno (EU+Nac) HRK
= Ukupna ugovorena vrijednost bespovratnih sredstava]]*Ugovori_OPULJP[[#This Row],[EU STOPA SUFINANCIRANJA %
EU CO-FINANCING RATE %]]</f>
        <v>484298.47350000002</v>
      </c>
      <c r="P80" s="20">
        <f>Ugovori_OPULJP[[#This Row],[Bespovratna sredstva - EU dio - HRK]]/7.5345</f>
        <v>64277.45351383635</v>
      </c>
      <c r="Q80" s="19">
        <f>Ugovori_OPULJP[[#This Row],[Bespovratna sredstva - Ukupno (EU+Nac) HRK
= Ukupna ugovorena vrijednost bespovratnih sredstava]]*Ugovori_OPULJP[[#This Row],[STOPA NACIONALNOG SUFINANCIRANJA %]]</f>
        <v>85464.436499999996</v>
      </c>
      <c r="R80" s="20">
        <f>Ugovori_OPULJP[[#This Row],[Bespovratna sredstva - Nacionalni dio - HRK]]/7.5345</f>
        <v>11343.080031853473</v>
      </c>
      <c r="S80" s="19">
        <v>569762.91</v>
      </c>
      <c r="T80" s="20">
        <f>Ugovori_OPULJP[[#This Row],[Bespovratna sredstva - Ukupno (EU+Nac) HRK
= Ukupna ugovorena vrijednost bespovratnih sredstava]]/7.5345</f>
        <v>75620.533545689832</v>
      </c>
      <c r="U80" s="19">
        <v>0</v>
      </c>
      <c r="V80" s="20">
        <f>Ugovori_OPULJP[[#This Row],[Javni doprinos korisnika - HRK]]/7.5345</f>
        <v>0</v>
      </c>
      <c r="W80" s="19">
        <v>0</v>
      </c>
      <c r="X80" s="20">
        <f>Ugovori_OPULJP[[#This Row],[Privatni doprinos korisnika - HRK]]/7.5345</f>
        <v>0</v>
      </c>
      <c r="Y80" s="21">
        <f>Ugovori_OPULJP[[#This Row],[Bespovratna sredstva - Ukupno (EU+Nac) HRK
= Ukupna ugovorena vrijednost bespovratnih sredstava]]+Ugovori_OPULJP[[#This Row],[Javni doprinos korisnika - HRK]]+Ugovori_OPULJP[[#This Row],[Privatni doprinos korisnika - HRK]]</f>
        <v>569762.91</v>
      </c>
      <c r="Z80" s="22">
        <f>Ugovori_OPULJP[[#This Row],[UKUPNI PRIHVATLJIVI IZDACI
TOTAL ELIGIBLE EXPENDITURE
= Bespovratna sredstva ukupno + doprinos korisnika
= Ukupni prihvatljivi troškovi
= Ukupna ugovorena vrijednost projekta HRK]]/7.5345</f>
        <v>75620.533545689832</v>
      </c>
      <c r="AA80" s="13" t="s">
        <v>22</v>
      </c>
      <c r="AB80" s="13" t="s">
        <v>19</v>
      </c>
      <c r="AC80" s="12" t="s">
        <v>367</v>
      </c>
      <c r="AD80" s="12" t="s">
        <v>227</v>
      </c>
    </row>
    <row r="81" spans="1:30" ht="51" customHeight="1" x14ac:dyDescent="0.3">
      <c r="A81" s="10" t="s">
        <v>368</v>
      </c>
      <c r="B81" s="11" t="s">
        <v>15</v>
      </c>
      <c r="C81" s="12" t="s">
        <v>221</v>
      </c>
      <c r="D81" s="12" t="s">
        <v>222</v>
      </c>
      <c r="E81" s="13" t="s">
        <v>223</v>
      </c>
      <c r="F81" s="14" t="s">
        <v>369</v>
      </c>
      <c r="G81" s="14" t="s">
        <v>370</v>
      </c>
      <c r="H81" s="16">
        <v>43550</v>
      </c>
      <c r="I81" s="16">
        <v>44131</v>
      </c>
      <c r="J81" s="17" t="str">
        <f>IF(Ugovori_OPULJP[[#This Row],[DATUM ZAVRŠETKA OPERACIJE]]&gt;DATE(2023,12,31),"u provedbi","završen")</f>
        <v>završen</v>
      </c>
      <c r="K81" s="15" t="s">
        <v>173</v>
      </c>
      <c r="L81" s="15" t="s">
        <v>21</v>
      </c>
      <c r="M81" s="18">
        <v>0.85</v>
      </c>
      <c r="N81" s="18">
        <v>0.15</v>
      </c>
      <c r="O81" s="19">
        <f>Ugovori_OPULJP[[#This Row],[Bespovratna sredstva - Ukupno (EU+Nac) HRK
= Ukupna ugovorena vrijednost bespovratnih sredstava]]*Ugovori_OPULJP[[#This Row],[EU STOPA SUFINANCIRANJA %
EU CO-FINANCING RATE %]]</f>
        <v>710506.15149999992</v>
      </c>
      <c r="P81" s="20">
        <f>Ugovori_OPULJP[[#This Row],[Bespovratna sredstva - EU dio - HRK]]/7.5345</f>
        <v>94300.371822947753</v>
      </c>
      <c r="Q81" s="19">
        <f>Ugovori_OPULJP[[#This Row],[Bespovratna sredstva - Ukupno (EU+Nac) HRK
= Ukupna ugovorena vrijednost bespovratnih sredstava]]*Ugovori_OPULJP[[#This Row],[STOPA NACIONALNOG SUFINANCIRANJA %]]</f>
        <v>125383.43849999999</v>
      </c>
      <c r="R81" s="20">
        <f>Ugovori_OPULJP[[#This Row],[Bespovratna sredstva - Nacionalni dio - HRK]]/7.5345</f>
        <v>16641.242086402544</v>
      </c>
      <c r="S81" s="19">
        <v>835889.59</v>
      </c>
      <c r="T81" s="20">
        <f>Ugovori_OPULJP[[#This Row],[Bespovratna sredstva - Ukupno (EU+Nac) HRK
= Ukupna ugovorena vrijednost bespovratnih sredstava]]/7.5345</f>
        <v>110941.61390935032</v>
      </c>
      <c r="U81" s="19">
        <v>0</v>
      </c>
      <c r="V81" s="20">
        <f>Ugovori_OPULJP[[#This Row],[Javni doprinos korisnika - HRK]]/7.5345</f>
        <v>0</v>
      </c>
      <c r="W81" s="19">
        <v>0</v>
      </c>
      <c r="X81" s="20">
        <f>Ugovori_OPULJP[[#This Row],[Privatni doprinos korisnika - HRK]]/7.5345</f>
        <v>0</v>
      </c>
      <c r="Y81" s="21">
        <f>Ugovori_OPULJP[[#This Row],[Bespovratna sredstva - Ukupno (EU+Nac) HRK
= Ukupna ugovorena vrijednost bespovratnih sredstava]]+Ugovori_OPULJP[[#This Row],[Javni doprinos korisnika - HRK]]+Ugovori_OPULJP[[#This Row],[Privatni doprinos korisnika - HRK]]</f>
        <v>835889.59</v>
      </c>
      <c r="Z81" s="22">
        <f>Ugovori_OPULJP[[#This Row],[UKUPNI PRIHVATLJIVI IZDACI
TOTAL ELIGIBLE EXPENDITURE
= Bespovratna sredstva ukupno + doprinos korisnika
= Ukupni prihvatljivi troškovi
= Ukupna ugovorena vrijednost projekta HRK]]/7.5345</f>
        <v>110941.61390935032</v>
      </c>
      <c r="AA81" s="13" t="s">
        <v>22</v>
      </c>
      <c r="AB81" s="13" t="s">
        <v>19</v>
      </c>
      <c r="AC81" s="12" t="s">
        <v>371</v>
      </c>
      <c r="AD81" s="12" t="s">
        <v>227</v>
      </c>
    </row>
    <row r="82" spans="1:30" ht="89.25" customHeight="1" x14ac:dyDescent="0.3">
      <c r="A82" s="10" t="s">
        <v>372</v>
      </c>
      <c r="B82" s="11" t="s">
        <v>15</v>
      </c>
      <c r="C82" s="12" t="s">
        <v>221</v>
      </c>
      <c r="D82" s="12" t="s">
        <v>222</v>
      </c>
      <c r="E82" s="13" t="s">
        <v>223</v>
      </c>
      <c r="F82" s="14" t="s">
        <v>373</v>
      </c>
      <c r="G82" s="14" t="s">
        <v>374</v>
      </c>
      <c r="H82" s="16">
        <v>43234</v>
      </c>
      <c r="I82" s="16">
        <v>43599</v>
      </c>
      <c r="J82" s="17" t="str">
        <f>IF(Ugovori_OPULJP[[#This Row],[DATUM ZAVRŠETKA OPERACIJE]]&gt;DATE(2023,12,31),"u provedbi","završen")</f>
        <v>završen</v>
      </c>
      <c r="K82" s="15" t="s">
        <v>375</v>
      </c>
      <c r="L82" s="15" t="s">
        <v>240</v>
      </c>
      <c r="M82" s="18">
        <v>0.85</v>
      </c>
      <c r="N82" s="18">
        <v>0.15</v>
      </c>
      <c r="O82" s="19">
        <f>Ugovori_OPULJP[[#This Row],[Bespovratna sredstva - Ukupno (EU+Nac) HRK
= Ukupna ugovorena vrijednost bespovratnih sredstava]]*Ugovori_OPULJP[[#This Row],[EU STOPA SUFINANCIRANJA %
EU CO-FINANCING RATE %]]</f>
        <v>818608.68400000001</v>
      </c>
      <c r="P82" s="20">
        <f>Ugovori_OPULJP[[#This Row],[Bespovratna sredstva - EU dio - HRK]]/7.5345</f>
        <v>108648.04353308116</v>
      </c>
      <c r="Q82" s="19">
        <f>Ugovori_OPULJP[[#This Row],[Bespovratna sredstva - Ukupno (EU+Nac) HRK
= Ukupna ugovorena vrijednost bespovratnih sredstava]]*Ugovori_OPULJP[[#This Row],[STOPA NACIONALNOG SUFINANCIRANJA %]]</f>
        <v>144460.356</v>
      </c>
      <c r="R82" s="20">
        <f>Ugovori_OPULJP[[#This Row],[Bespovratna sredstva - Nacionalni dio - HRK]]/7.5345</f>
        <v>19173.184152896672</v>
      </c>
      <c r="S82" s="19">
        <v>963069.04</v>
      </c>
      <c r="T82" s="20">
        <f>Ugovori_OPULJP[[#This Row],[Bespovratna sredstva - Ukupno (EU+Nac) HRK
= Ukupna ugovorena vrijednost bespovratnih sredstava]]/7.5345</f>
        <v>127821.22768597784</v>
      </c>
      <c r="U82" s="19">
        <v>0</v>
      </c>
      <c r="V82" s="20">
        <f>Ugovori_OPULJP[[#This Row],[Javni doprinos korisnika - HRK]]/7.5345</f>
        <v>0</v>
      </c>
      <c r="W82" s="19">
        <v>0</v>
      </c>
      <c r="X82" s="20">
        <f>Ugovori_OPULJP[[#This Row],[Privatni doprinos korisnika - HRK]]/7.5345</f>
        <v>0</v>
      </c>
      <c r="Y82" s="21">
        <f>Ugovori_OPULJP[[#This Row],[Bespovratna sredstva - Ukupno (EU+Nac) HRK
= Ukupna ugovorena vrijednost bespovratnih sredstava]]+Ugovori_OPULJP[[#This Row],[Javni doprinos korisnika - HRK]]+Ugovori_OPULJP[[#This Row],[Privatni doprinos korisnika - HRK]]</f>
        <v>963069.04</v>
      </c>
      <c r="Z82" s="22">
        <f>Ugovori_OPULJP[[#This Row],[UKUPNI PRIHVATLJIVI IZDACI
TOTAL ELIGIBLE EXPENDITURE
= Bespovratna sredstva ukupno + doprinos korisnika
= Ukupni prihvatljivi troškovi
= Ukupna ugovorena vrijednost projekta HRK]]/7.5345</f>
        <v>127821.22768597784</v>
      </c>
      <c r="AA82" s="13" t="s">
        <v>22</v>
      </c>
      <c r="AB82" s="13" t="s">
        <v>19</v>
      </c>
      <c r="AC82" s="12" t="s">
        <v>376</v>
      </c>
      <c r="AD82" s="12" t="s">
        <v>227</v>
      </c>
    </row>
    <row r="83" spans="1:30" ht="51" customHeight="1" x14ac:dyDescent="0.3">
      <c r="A83" s="10" t="s">
        <v>377</v>
      </c>
      <c r="B83" s="11" t="s">
        <v>15</v>
      </c>
      <c r="C83" s="12" t="s">
        <v>221</v>
      </c>
      <c r="D83" s="12" t="s">
        <v>222</v>
      </c>
      <c r="E83" s="13" t="s">
        <v>223</v>
      </c>
      <c r="F83" s="14" t="s">
        <v>378</v>
      </c>
      <c r="G83" s="14" t="s">
        <v>379</v>
      </c>
      <c r="H83" s="16">
        <v>43234</v>
      </c>
      <c r="I83" s="16">
        <v>44149</v>
      </c>
      <c r="J83" s="17" t="str">
        <f>IF(Ugovori_OPULJP[[#This Row],[DATUM ZAVRŠETKA OPERACIJE]]&gt;DATE(2023,12,31),"u provedbi","završen")</f>
        <v>završen</v>
      </c>
      <c r="K83" s="15" t="s">
        <v>380</v>
      </c>
      <c r="L83" s="15" t="s">
        <v>21</v>
      </c>
      <c r="M83" s="18">
        <v>0.85</v>
      </c>
      <c r="N83" s="18">
        <v>0.15</v>
      </c>
      <c r="O83" s="19">
        <f>Ugovori_OPULJP[[#This Row],[Bespovratna sredstva - Ukupno (EU+Nac) HRK
= Ukupna ugovorena vrijednost bespovratnih sredstava]]*Ugovori_OPULJP[[#This Row],[EU STOPA SUFINANCIRANJA %
EU CO-FINANCING RATE %]]</f>
        <v>1699721.9479999999</v>
      </c>
      <c r="P83" s="20">
        <f>Ugovori_OPULJP[[#This Row],[Bespovratna sredstva - EU dio - HRK]]/7.5345</f>
        <v>225591.87046253897</v>
      </c>
      <c r="Q83" s="19">
        <f>Ugovori_OPULJP[[#This Row],[Bespovratna sredstva - Ukupno (EU+Nac) HRK
= Ukupna ugovorena vrijednost bespovratnih sredstava]]*Ugovori_OPULJP[[#This Row],[STOPA NACIONALNOG SUFINANCIRANJA %]]</f>
        <v>299950.93199999997</v>
      </c>
      <c r="R83" s="20">
        <f>Ugovori_OPULJP[[#This Row],[Bespovratna sredstva - Nacionalni dio - HRK]]/7.5345</f>
        <v>39810.330081624525</v>
      </c>
      <c r="S83" s="19">
        <v>1999672.88</v>
      </c>
      <c r="T83" s="20">
        <f>Ugovori_OPULJP[[#This Row],[Bespovratna sredstva - Ukupno (EU+Nac) HRK
= Ukupna ugovorena vrijednost bespovratnih sredstava]]/7.5345</f>
        <v>265402.20054416347</v>
      </c>
      <c r="U83" s="19">
        <v>0</v>
      </c>
      <c r="V83" s="20">
        <f>Ugovori_OPULJP[[#This Row],[Javni doprinos korisnika - HRK]]/7.5345</f>
        <v>0</v>
      </c>
      <c r="W83" s="19">
        <v>0</v>
      </c>
      <c r="X83" s="20">
        <f>Ugovori_OPULJP[[#This Row],[Privatni doprinos korisnika - HRK]]/7.5345</f>
        <v>0</v>
      </c>
      <c r="Y83" s="21">
        <f>Ugovori_OPULJP[[#This Row],[Bespovratna sredstva - Ukupno (EU+Nac) HRK
= Ukupna ugovorena vrijednost bespovratnih sredstava]]+Ugovori_OPULJP[[#This Row],[Javni doprinos korisnika - HRK]]+Ugovori_OPULJP[[#This Row],[Privatni doprinos korisnika - HRK]]</f>
        <v>1999672.88</v>
      </c>
      <c r="Z83" s="22">
        <f>Ugovori_OPULJP[[#This Row],[UKUPNI PRIHVATLJIVI IZDACI
TOTAL ELIGIBLE EXPENDITURE
= Bespovratna sredstva ukupno + doprinos korisnika
= Ukupni prihvatljivi troškovi
= Ukupna ugovorena vrijednost projekta HRK]]/7.5345</f>
        <v>265402.20054416347</v>
      </c>
      <c r="AA83" s="13" t="s">
        <v>22</v>
      </c>
      <c r="AB83" s="13" t="s">
        <v>19</v>
      </c>
      <c r="AC83" s="12" t="s">
        <v>381</v>
      </c>
      <c r="AD83" s="12" t="s">
        <v>227</v>
      </c>
    </row>
    <row r="84" spans="1:30" ht="51" customHeight="1" x14ac:dyDescent="0.3">
      <c r="A84" s="10" t="s">
        <v>382</v>
      </c>
      <c r="B84" s="11" t="s">
        <v>15</v>
      </c>
      <c r="C84" s="12" t="s">
        <v>221</v>
      </c>
      <c r="D84" s="12" t="s">
        <v>222</v>
      </c>
      <c r="E84" s="13" t="s">
        <v>223</v>
      </c>
      <c r="F84" s="14" t="s">
        <v>383</v>
      </c>
      <c r="G84" s="14" t="s">
        <v>379</v>
      </c>
      <c r="H84" s="16">
        <v>43234</v>
      </c>
      <c r="I84" s="16">
        <v>44057</v>
      </c>
      <c r="J84" s="17" t="str">
        <f>IF(Ugovori_OPULJP[[#This Row],[DATUM ZAVRŠETKA OPERACIJE]]&gt;DATE(2023,12,31),"u provedbi","završen")</f>
        <v>završen</v>
      </c>
      <c r="K84" s="15" t="s">
        <v>380</v>
      </c>
      <c r="L84" s="15" t="s">
        <v>21</v>
      </c>
      <c r="M84" s="18">
        <v>0.85</v>
      </c>
      <c r="N84" s="18">
        <v>0.15</v>
      </c>
      <c r="O84" s="19">
        <f>Ugovori_OPULJP[[#This Row],[Bespovratna sredstva - Ukupno (EU+Nac) HRK
= Ukupna ugovorena vrijednost bespovratnih sredstava]]*Ugovori_OPULJP[[#This Row],[EU STOPA SUFINANCIRANJA %
EU CO-FINANCING RATE %]]</f>
        <v>741229.27399999998</v>
      </c>
      <c r="P84" s="20">
        <f>Ugovori_OPULJP[[#This Row],[Bespovratna sredstva - EU dio - HRK]]/7.5345</f>
        <v>98378.030924414357</v>
      </c>
      <c r="Q84" s="19">
        <f>Ugovori_OPULJP[[#This Row],[Bespovratna sredstva - Ukupno (EU+Nac) HRK
= Ukupna ugovorena vrijednost bespovratnih sredstava]]*Ugovori_OPULJP[[#This Row],[STOPA NACIONALNOG SUFINANCIRANJA %]]</f>
        <v>130805.16599999998</v>
      </c>
      <c r="R84" s="20">
        <f>Ugovori_OPULJP[[#This Row],[Bespovratna sredstva - Nacionalni dio - HRK]]/7.5345</f>
        <v>17360.828986661356</v>
      </c>
      <c r="S84" s="19">
        <v>872034.44</v>
      </c>
      <c r="T84" s="20">
        <f>Ugovori_OPULJP[[#This Row],[Bespovratna sredstva - Ukupno (EU+Nac) HRK
= Ukupna ugovorena vrijednost bespovratnih sredstava]]/7.5345</f>
        <v>115738.85991107571</v>
      </c>
      <c r="U84" s="19">
        <v>0</v>
      </c>
      <c r="V84" s="20">
        <f>Ugovori_OPULJP[[#This Row],[Javni doprinos korisnika - HRK]]/7.5345</f>
        <v>0</v>
      </c>
      <c r="W84" s="19">
        <v>0</v>
      </c>
      <c r="X84" s="20">
        <f>Ugovori_OPULJP[[#This Row],[Privatni doprinos korisnika - HRK]]/7.5345</f>
        <v>0</v>
      </c>
      <c r="Y84" s="21">
        <f>Ugovori_OPULJP[[#This Row],[Bespovratna sredstva - Ukupno (EU+Nac) HRK
= Ukupna ugovorena vrijednost bespovratnih sredstava]]+Ugovori_OPULJP[[#This Row],[Javni doprinos korisnika - HRK]]+Ugovori_OPULJP[[#This Row],[Privatni doprinos korisnika - HRK]]</f>
        <v>872034.44</v>
      </c>
      <c r="Z84" s="22">
        <f>Ugovori_OPULJP[[#This Row],[UKUPNI PRIHVATLJIVI IZDACI
TOTAL ELIGIBLE EXPENDITURE
= Bespovratna sredstva ukupno + doprinos korisnika
= Ukupni prihvatljivi troškovi
= Ukupna ugovorena vrijednost projekta HRK]]/7.5345</f>
        <v>115738.85991107571</v>
      </c>
      <c r="AA84" s="13" t="s">
        <v>22</v>
      </c>
      <c r="AB84" s="13" t="s">
        <v>19</v>
      </c>
      <c r="AC84" s="12" t="s">
        <v>384</v>
      </c>
      <c r="AD84" s="12" t="s">
        <v>227</v>
      </c>
    </row>
    <row r="85" spans="1:30" ht="63.75" customHeight="1" x14ac:dyDescent="0.3">
      <c r="A85" s="10" t="s">
        <v>385</v>
      </c>
      <c r="B85" s="11" t="s">
        <v>15</v>
      </c>
      <c r="C85" s="12" t="s">
        <v>221</v>
      </c>
      <c r="D85" s="12" t="s">
        <v>222</v>
      </c>
      <c r="E85" s="13" t="s">
        <v>223</v>
      </c>
      <c r="F85" s="14" t="s">
        <v>386</v>
      </c>
      <c r="G85" s="14" t="s">
        <v>387</v>
      </c>
      <c r="H85" s="16">
        <v>43234</v>
      </c>
      <c r="I85" s="16">
        <v>44149</v>
      </c>
      <c r="J85" s="17" t="str">
        <f>IF(Ugovori_OPULJP[[#This Row],[DATUM ZAVRŠETKA OPERACIJE]]&gt;DATE(2023,12,31),"u provedbi","završen")</f>
        <v>završen</v>
      </c>
      <c r="K85" s="15" t="s">
        <v>380</v>
      </c>
      <c r="L85" s="15" t="s">
        <v>21</v>
      </c>
      <c r="M85" s="18">
        <v>0.85</v>
      </c>
      <c r="N85" s="18">
        <v>0.15</v>
      </c>
      <c r="O85" s="19">
        <f>Ugovori_OPULJP[[#This Row],[Bespovratna sredstva - Ukupno (EU+Nac) HRK
= Ukupna ugovorena vrijednost bespovratnih sredstava]]*Ugovori_OPULJP[[#This Row],[EU STOPA SUFINANCIRANJA %
EU CO-FINANCING RATE %]]</f>
        <v>820239.79999999993</v>
      </c>
      <c r="P85" s="20">
        <f>Ugovori_OPULJP[[#This Row],[Bespovratna sredstva - EU dio - HRK]]/7.5345</f>
        <v>108864.52982945117</v>
      </c>
      <c r="Q85" s="19">
        <f>Ugovori_OPULJP[[#This Row],[Bespovratna sredstva - Ukupno (EU+Nac) HRK
= Ukupna ugovorena vrijednost bespovratnih sredstava]]*Ugovori_OPULJP[[#This Row],[STOPA NACIONALNOG SUFINANCIRANJA %]]</f>
        <v>144748.19999999998</v>
      </c>
      <c r="R85" s="20">
        <f>Ugovori_OPULJP[[#This Row],[Bespovratna sredstva - Nacionalni dio - HRK]]/7.5345</f>
        <v>19211.387616961973</v>
      </c>
      <c r="S85" s="19">
        <v>964988</v>
      </c>
      <c r="T85" s="20">
        <f>Ugovori_OPULJP[[#This Row],[Bespovratna sredstva - Ukupno (EU+Nac) HRK
= Ukupna ugovorena vrijednost bespovratnih sredstava]]/7.5345</f>
        <v>128075.91744641316</v>
      </c>
      <c r="U85" s="19">
        <v>0</v>
      </c>
      <c r="V85" s="20">
        <f>Ugovori_OPULJP[[#This Row],[Javni doprinos korisnika - HRK]]/7.5345</f>
        <v>0</v>
      </c>
      <c r="W85" s="19">
        <v>0</v>
      </c>
      <c r="X85" s="20">
        <f>Ugovori_OPULJP[[#This Row],[Privatni doprinos korisnika - HRK]]/7.5345</f>
        <v>0</v>
      </c>
      <c r="Y85" s="21">
        <f>Ugovori_OPULJP[[#This Row],[Bespovratna sredstva - Ukupno (EU+Nac) HRK
= Ukupna ugovorena vrijednost bespovratnih sredstava]]+Ugovori_OPULJP[[#This Row],[Javni doprinos korisnika - HRK]]+Ugovori_OPULJP[[#This Row],[Privatni doprinos korisnika - HRK]]</f>
        <v>964988</v>
      </c>
      <c r="Z85" s="22">
        <f>Ugovori_OPULJP[[#This Row],[UKUPNI PRIHVATLJIVI IZDACI
TOTAL ELIGIBLE EXPENDITURE
= Bespovratna sredstva ukupno + doprinos korisnika
= Ukupni prihvatljivi troškovi
= Ukupna ugovorena vrijednost projekta HRK]]/7.5345</f>
        <v>128075.91744641316</v>
      </c>
      <c r="AA85" s="13" t="s">
        <v>22</v>
      </c>
      <c r="AB85" s="13" t="s">
        <v>19</v>
      </c>
      <c r="AC85" s="12" t="s">
        <v>388</v>
      </c>
      <c r="AD85" s="12" t="s">
        <v>227</v>
      </c>
    </row>
    <row r="86" spans="1:30" ht="51" customHeight="1" x14ac:dyDescent="0.3">
      <c r="A86" s="10" t="s">
        <v>389</v>
      </c>
      <c r="B86" s="11" t="s">
        <v>15</v>
      </c>
      <c r="C86" s="12" t="s">
        <v>221</v>
      </c>
      <c r="D86" s="12" t="s">
        <v>222</v>
      </c>
      <c r="E86" s="13" t="s">
        <v>223</v>
      </c>
      <c r="F86" s="14" t="s">
        <v>390</v>
      </c>
      <c r="G86" s="14" t="s">
        <v>391</v>
      </c>
      <c r="H86" s="16">
        <v>43234</v>
      </c>
      <c r="I86" s="16">
        <v>43965</v>
      </c>
      <c r="J86" s="17" t="str">
        <f>IF(Ugovori_OPULJP[[#This Row],[DATUM ZAVRŠETKA OPERACIJE]]&gt;DATE(2023,12,31),"u provedbi","završen")</f>
        <v>završen</v>
      </c>
      <c r="K86" s="15" t="s">
        <v>21</v>
      </c>
      <c r="L86" s="15" t="s">
        <v>21</v>
      </c>
      <c r="M86" s="18">
        <v>0.85</v>
      </c>
      <c r="N86" s="18">
        <v>0.15</v>
      </c>
      <c r="O86" s="19">
        <f>Ugovori_OPULJP[[#This Row],[Bespovratna sredstva - Ukupno (EU+Nac) HRK
= Ukupna ugovorena vrijednost bespovratnih sredstava]]*Ugovori_OPULJP[[#This Row],[EU STOPA SUFINANCIRANJA %
EU CO-FINANCING RATE %]]</f>
        <v>848781.75450000004</v>
      </c>
      <c r="P86" s="20">
        <f>Ugovori_OPULJP[[#This Row],[Bespovratna sredstva - EU dio - HRK]]/7.5345</f>
        <v>112652.69818833367</v>
      </c>
      <c r="Q86" s="19">
        <f>Ugovori_OPULJP[[#This Row],[Bespovratna sredstva - Ukupno (EU+Nac) HRK
= Ukupna ugovorena vrijednost bespovratnih sredstava]]*Ugovori_OPULJP[[#This Row],[STOPA NACIONALNOG SUFINANCIRANJA %]]</f>
        <v>149785.01550000001</v>
      </c>
      <c r="R86" s="20">
        <f>Ugovori_OPULJP[[#This Row],[Bespovratna sredstva - Nacionalni dio - HRK]]/7.5345</f>
        <v>19879.887915588293</v>
      </c>
      <c r="S86" s="19">
        <v>998566.77</v>
      </c>
      <c r="T86" s="20">
        <f>Ugovori_OPULJP[[#This Row],[Bespovratna sredstva - Ukupno (EU+Nac) HRK
= Ukupna ugovorena vrijednost bespovratnih sredstava]]/7.5345</f>
        <v>132532.58610392196</v>
      </c>
      <c r="U86" s="19">
        <v>0</v>
      </c>
      <c r="V86" s="20">
        <f>Ugovori_OPULJP[[#This Row],[Javni doprinos korisnika - HRK]]/7.5345</f>
        <v>0</v>
      </c>
      <c r="W86" s="19">
        <v>0</v>
      </c>
      <c r="X86" s="20">
        <f>Ugovori_OPULJP[[#This Row],[Privatni doprinos korisnika - HRK]]/7.5345</f>
        <v>0</v>
      </c>
      <c r="Y86" s="21">
        <f>Ugovori_OPULJP[[#This Row],[Bespovratna sredstva - Ukupno (EU+Nac) HRK
= Ukupna ugovorena vrijednost bespovratnih sredstava]]+Ugovori_OPULJP[[#This Row],[Javni doprinos korisnika - HRK]]+Ugovori_OPULJP[[#This Row],[Privatni doprinos korisnika - HRK]]</f>
        <v>998566.77</v>
      </c>
      <c r="Z86" s="22">
        <f>Ugovori_OPULJP[[#This Row],[UKUPNI PRIHVATLJIVI IZDACI
TOTAL ELIGIBLE EXPENDITURE
= Bespovratna sredstva ukupno + doprinos korisnika
= Ukupni prihvatljivi troškovi
= Ukupna ugovorena vrijednost projekta HRK]]/7.5345</f>
        <v>132532.58610392196</v>
      </c>
      <c r="AA86" s="13" t="s">
        <v>22</v>
      </c>
      <c r="AB86" s="13" t="s">
        <v>19</v>
      </c>
      <c r="AC86" s="12" t="s">
        <v>392</v>
      </c>
      <c r="AD86" s="12" t="s">
        <v>227</v>
      </c>
    </row>
    <row r="87" spans="1:30" ht="51" customHeight="1" x14ac:dyDescent="0.3">
      <c r="A87" s="10" t="s">
        <v>393</v>
      </c>
      <c r="B87" s="11" t="s">
        <v>15</v>
      </c>
      <c r="C87" s="12" t="s">
        <v>221</v>
      </c>
      <c r="D87" s="12" t="s">
        <v>222</v>
      </c>
      <c r="E87" s="13" t="s">
        <v>223</v>
      </c>
      <c r="F87" s="14" t="s">
        <v>394</v>
      </c>
      <c r="G87" s="14" t="s">
        <v>395</v>
      </c>
      <c r="H87" s="16">
        <v>43550</v>
      </c>
      <c r="I87" s="16">
        <v>44465</v>
      </c>
      <c r="J87" s="17" t="str">
        <f>IF(Ugovori_OPULJP[[#This Row],[DATUM ZAVRŠETKA OPERACIJE]]&gt;DATE(2023,12,31),"u provedbi","završen")</f>
        <v>završen</v>
      </c>
      <c r="K87" s="15" t="s">
        <v>21</v>
      </c>
      <c r="L87" s="15" t="s">
        <v>21</v>
      </c>
      <c r="M87" s="18">
        <v>0.85</v>
      </c>
      <c r="N87" s="18">
        <v>0.15</v>
      </c>
      <c r="O87" s="19">
        <f>Ugovori_OPULJP[[#This Row],[Bespovratna sredstva - Ukupno (EU+Nac) HRK
= Ukupna ugovorena vrijednost bespovratnih sredstava]]*Ugovori_OPULJP[[#This Row],[EU STOPA SUFINANCIRANJA %
EU CO-FINANCING RATE %]]</f>
        <v>836713.83699999994</v>
      </c>
      <c r="P87" s="20">
        <f>Ugovori_OPULJP[[#This Row],[Bespovratna sredstva - EU dio - HRK]]/7.5345</f>
        <v>111051.01028601764</v>
      </c>
      <c r="Q87" s="19">
        <f>Ugovori_OPULJP[[#This Row],[Bespovratna sredstva - Ukupno (EU+Nac) HRK
= Ukupna ugovorena vrijednost bespovratnih sredstava]]*Ugovori_OPULJP[[#This Row],[STOPA NACIONALNOG SUFINANCIRANJA %]]</f>
        <v>147655.383</v>
      </c>
      <c r="R87" s="20">
        <f>Ugovori_OPULJP[[#This Row],[Bespovratna sredstva - Nacionalni dio - HRK]]/7.5345</f>
        <v>19597.237109297232</v>
      </c>
      <c r="S87" s="19">
        <v>984369.22</v>
      </c>
      <c r="T87" s="20">
        <f>Ugovori_OPULJP[[#This Row],[Bespovratna sredstva - Ukupno (EU+Nac) HRK
= Ukupna ugovorena vrijednost bespovratnih sredstava]]/7.5345</f>
        <v>130648.24739531487</v>
      </c>
      <c r="U87" s="19">
        <v>0</v>
      </c>
      <c r="V87" s="20">
        <f>Ugovori_OPULJP[[#This Row],[Javni doprinos korisnika - HRK]]/7.5345</f>
        <v>0</v>
      </c>
      <c r="W87" s="19">
        <v>0</v>
      </c>
      <c r="X87" s="20">
        <f>Ugovori_OPULJP[[#This Row],[Privatni doprinos korisnika - HRK]]/7.5345</f>
        <v>0</v>
      </c>
      <c r="Y87" s="21">
        <f>Ugovori_OPULJP[[#This Row],[Bespovratna sredstva - Ukupno (EU+Nac) HRK
= Ukupna ugovorena vrijednost bespovratnih sredstava]]+Ugovori_OPULJP[[#This Row],[Javni doprinos korisnika - HRK]]+Ugovori_OPULJP[[#This Row],[Privatni doprinos korisnika - HRK]]</f>
        <v>984369.22</v>
      </c>
      <c r="Z87" s="22">
        <f>Ugovori_OPULJP[[#This Row],[UKUPNI PRIHVATLJIVI IZDACI
TOTAL ELIGIBLE EXPENDITURE
= Bespovratna sredstva ukupno + doprinos korisnika
= Ukupni prihvatljivi troškovi
= Ukupna ugovorena vrijednost projekta HRK]]/7.5345</f>
        <v>130648.24739531487</v>
      </c>
      <c r="AA87" s="13" t="s">
        <v>22</v>
      </c>
      <c r="AB87" s="13" t="s">
        <v>19</v>
      </c>
      <c r="AC87" s="12" t="s">
        <v>396</v>
      </c>
      <c r="AD87" s="12" t="s">
        <v>227</v>
      </c>
    </row>
    <row r="88" spans="1:30" ht="51" customHeight="1" x14ac:dyDescent="0.3">
      <c r="A88" s="10" t="s">
        <v>397</v>
      </c>
      <c r="B88" s="11" t="s">
        <v>15</v>
      </c>
      <c r="C88" s="12" t="s">
        <v>221</v>
      </c>
      <c r="D88" s="12" t="s">
        <v>222</v>
      </c>
      <c r="E88" s="13" t="s">
        <v>223</v>
      </c>
      <c r="F88" s="14" t="s">
        <v>398</v>
      </c>
      <c r="G88" s="14" t="s">
        <v>399</v>
      </c>
      <c r="H88" s="16">
        <v>43550</v>
      </c>
      <c r="I88" s="16">
        <v>44281</v>
      </c>
      <c r="J88" s="17" t="str">
        <f>IF(Ugovori_OPULJP[[#This Row],[DATUM ZAVRŠETKA OPERACIJE]]&gt;DATE(2023,12,31),"u provedbi","završen")</f>
        <v>završen</v>
      </c>
      <c r="K88" s="15" t="s">
        <v>380</v>
      </c>
      <c r="L88" s="15" t="s">
        <v>380</v>
      </c>
      <c r="M88" s="18">
        <v>0.85</v>
      </c>
      <c r="N88" s="18">
        <v>0.15</v>
      </c>
      <c r="O88" s="19">
        <f>Ugovori_OPULJP[[#This Row],[Bespovratna sredstva - Ukupno (EU+Nac) HRK
= Ukupna ugovorena vrijednost bespovratnih sredstava]]*Ugovori_OPULJP[[#This Row],[EU STOPA SUFINANCIRANJA %
EU CO-FINANCING RATE %]]</f>
        <v>841776.28399999999</v>
      </c>
      <c r="P88" s="20">
        <f>Ugovori_OPULJP[[#This Row],[Bespovratna sredstva - EU dio - HRK]]/7.5345</f>
        <v>111722.91246930785</v>
      </c>
      <c r="Q88" s="19">
        <f>Ugovori_OPULJP[[#This Row],[Bespovratna sredstva - Ukupno (EU+Nac) HRK
= Ukupna ugovorena vrijednost bespovratnih sredstava]]*Ugovori_OPULJP[[#This Row],[STOPA NACIONALNOG SUFINANCIRANJA %]]</f>
        <v>148548.75599999999</v>
      </c>
      <c r="R88" s="20">
        <f>Ugovori_OPULJP[[#This Row],[Bespovratna sredstva - Nacionalni dio - HRK]]/7.5345</f>
        <v>19715.808082819032</v>
      </c>
      <c r="S88" s="19">
        <v>990325.04</v>
      </c>
      <c r="T88" s="20">
        <f>Ugovori_OPULJP[[#This Row],[Bespovratna sredstva - Ukupno (EU+Nac) HRK
= Ukupna ugovorena vrijednost bespovratnih sredstava]]/7.5345</f>
        <v>131438.72055212688</v>
      </c>
      <c r="U88" s="19">
        <v>0</v>
      </c>
      <c r="V88" s="20">
        <f>Ugovori_OPULJP[[#This Row],[Javni doprinos korisnika - HRK]]/7.5345</f>
        <v>0</v>
      </c>
      <c r="W88" s="19">
        <v>0</v>
      </c>
      <c r="X88" s="20">
        <f>Ugovori_OPULJP[[#This Row],[Privatni doprinos korisnika - HRK]]/7.5345</f>
        <v>0</v>
      </c>
      <c r="Y88" s="21">
        <f>Ugovori_OPULJP[[#This Row],[Bespovratna sredstva - Ukupno (EU+Nac) HRK
= Ukupna ugovorena vrijednost bespovratnih sredstava]]+Ugovori_OPULJP[[#This Row],[Javni doprinos korisnika - HRK]]+Ugovori_OPULJP[[#This Row],[Privatni doprinos korisnika - HRK]]</f>
        <v>990325.04</v>
      </c>
      <c r="Z88" s="22">
        <f>Ugovori_OPULJP[[#This Row],[UKUPNI PRIHVATLJIVI IZDACI
TOTAL ELIGIBLE EXPENDITURE
= Bespovratna sredstva ukupno + doprinos korisnika
= Ukupni prihvatljivi troškovi
= Ukupna ugovorena vrijednost projekta HRK]]/7.5345</f>
        <v>131438.72055212688</v>
      </c>
      <c r="AA88" s="13" t="s">
        <v>22</v>
      </c>
      <c r="AB88" s="13" t="s">
        <v>19</v>
      </c>
      <c r="AC88" s="12" t="s">
        <v>400</v>
      </c>
      <c r="AD88" s="12" t="s">
        <v>227</v>
      </c>
    </row>
    <row r="89" spans="1:30" ht="51" customHeight="1" x14ac:dyDescent="0.3">
      <c r="A89" s="10" t="s">
        <v>401</v>
      </c>
      <c r="B89" s="11" t="s">
        <v>15</v>
      </c>
      <c r="C89" s="12" t="s">
        <v>221</v>
      </c>
      <c r="D89" s="12" t="s">
        <v>222</v>
      </c>
      <c r="E89" s="13" t="s">
        <v>223</v>
      </c>
      <c r="F89" s="14" t="s">
        <v>402</v>
      </c>
      <c r="G89" s="14" t="s">
        <v>403</v>
      </c>
      <c r="H89" s="16">
        <v>43550</v>
      </c>
      <c r="I89" s="16">
        <v>44281</v>
      </c>
      <c r="J89" s="17" t="str">
        <f>IF(Ugovori_OPULJP[[#This Row],[DATUM ZAVRŠETKA OPERACIJE]]&gt;DATE(2023,12,31),"u provedbi","završen")</f>
        <v>završen</v>
      </c>
      <c r="K89" s="15" t="s">
        <v>404</v>
      </c>
      <c r="L89" s="15" t="s">
        <v>66</v>
      </c>
      <c r="M89" s="18">
        <v>0.85</v>
      </c>
      <c r="N89" s="18">
        <v>0.15</v>
      </c>
      <c r="O89" s="19">
        <f>Ugovori_OPULJP[[#This Row],[Bespovratna sredstva - Ukupno (EU+Nac) HRK
= Ukupna ugovorena vrijednost bespovratnih sredstava]]*Ugovori_OPULJP[[#This Row],[EU STOPA SUFINANCIRANJA %
EU CO-FINANCING RATE %]]</f>
        <v>845683.5554999999</v>
      </c>
      <c r="P89" s="20">
        <f>Ugovori_OPULJP[[#This Row],[Bespovratna sredstva - EU dio - HRK]]/7.5345</f>
        <v>112241.49651602627</v>
      </c>
      <c r="Q89" s="19">
        <f>Ugovori_OPULJP[[#This Row],[Bespovratna sredstva - Ukupno (EU+Nac) HRK
= Ukupna ugovorena vrijednost bespovratnih sredstava]]*Ugovori_OPULJP[[#This Row],[STOPA NACIONALNOG SUFINANCIRANJA %]]</f>
        <v>149238.2745</v>
      </c>
      <c r="R89" s="20">
        <f>Ugovori_OPULJP[[#This Row],[Bespovratna sredstva - Nacionalni dio - HRK]]/7.5345</f>
        <v>19807.322914592871</v>
      </c>
      <c r="S89" s="19">
        <v>994921.83</v>
      </c>
      <c r="T89" s="20">
        <f>Ugovori_OPULJP[[#This Row],[Bespovratna sredstva - Ukupno (EU+Nac) HRK
= Ukupna ugovorena vrijednost bespovratnih sredstava]]/7.5345</f>
        <v>132048.81943061913</v>
      </c>
      <c r="U89" s="19">
        <v>0</v>
      </c>
      <c r="V89" s="20">
        <f>Ugovori_OPULJP[[#This Row],[Javni doprinos korisnika - HRK]]/7.5345</f>
        <v>0</v>
      </c>
      <c r="W89" s="19">
        <v>0</v>
      </c>
      <c r="X89" s="20">
        <f>Ugovori_OPULJP[[#This Row],[Privatni doprinos korisnika - HRK]]/7.5345</f>
        <v>0</v>
      </c>
      <c r="Y89" s="21">
        <f>Ugovori_OPULJP[[#This Row],[Bespovratna sredstva - Ukupno (EU+Nac) HRK
= Ukupna ugovorena vrijednost bespovratnih sredstava]]+Ugovori_OPULJP[[#This Row],[Javni doprinos korisnika - HRK]]+Ugovori_OPULJP[[#This Row],[Privatni doprinos korisnika - HRK]]</f>
        <v>994921.83</v>
      </c>
      <c r="Z89" s="22">
        <f>Ugovori_OPULJP[[#This Row],[UKUPNI PRIHVATLJIVI IZDACI
TOTAL ELIGIBLE EXPENDITURE
= Bespovratna sredstva ukupno + doprinos korisnika
= Ukupni prihvatljivi troškovi
= Ukupna ugovorena vrijednost projekta HRK]]/7.5345</f>
        <v>132048.81943061913</v>
      </c>
      <c r="AA89" s="13" t="s">
        <v>22</v>
      </c>
      <c r="AB89" s="13" t="s">
        <v>19</v>
      </c>
      <c r="AC89" s="12" t="s">
        <v>405</v>
      </c>
      <c r="AD89" s="12" t="s">
        <v>227</v>
      </c>
    </row>
    <row r="90" spans="1:30" ht="51" customHeight="1" x14ac:dyDescent="0.3">
      <c r="A90" s="10" t="s">
        <v>406</v>
      </c>
      <c r="B90" s="11" t="s">
        <v>15</v>
      </c>
      <c r="C90" s="12" t="s">
        <v>221</v>
      </c>
      <c r="D90" s="12" t="s">
        <v>222</v>
      </c>
      <c r="E90" s="13" t="s">
        <v>223</v>
      </c>
      <c r="F90" s="14" t="s">
        <v>407</v>
      </c>
      <c r="G90" s="14" t="s">
        <v>196</v>
      </c>
      <c r="H90" s="16">
        <v>43234</v>
      </c>
      <c r="I90" s="16">
        <v>43660</v>
      </c>
      <c r="J90" s="17" t="str">
        <f>IF(Ugovori_OPULJP[[#This Row],[DATUM ZAVRŠETKA OPERACIJE]]&gt;DATE(2023,12,31),"u provedbi","završen")</f>
        <v>završen</v>
      </c>
      <c r="K90" s="15" t="s">
        <v>408</v>
      </c>
      <c r="L90" s="15" t="s">
        <v>21</v>
      </c>
      <c r="M90" s="18">
        <v>0.85</v>
      </c>
      <c r="N90" s="18">
        <v>0.15</v>
      </c>
      <c r="O90" s="19">
        <f>Ugovori_OPULJP[[#This Row],[Bespovratna sredstva - Ukupno (EU+Nac) HRK
= Ukupna ugovorena vrijednost bespovratnih sredstava]]*Ugovori_OPULJP[[#This Row],[EU STOPA SUFINANCIRANJA %
EU CO-FINANCING RATE %]]</f>
        <v>489334.49400000001</v>
      </c>
      <c r="P90" s="20">
        <f>Ugovori_OPULJP[[#This Row],[Bespovratna sredstva - EU dio - HRK]]/7.5345</f>
        <v>64945.84829782998</v>
      </c>
      <c r="Q90" s="19">
        <f>Ugovori_OPULJP[[#This Row],[Bespovratna sredstva - Ukupno (EU+Nac) HRK
= Ukupna ugovorena vrijednost bespovratnih sredstava]]*Ugovori_OPULJP[[#This Row],[STOPA NACIONALNOG SUFINANCIRANJA %]]</f>
        <v>86353.145999999993</v>
      </c>
      <c r="R90" s="20">
        <f>Ugovori_OPULJP[[#This Row],[Bespovratna sredstva - Nacionalni dio - HRK]]/7.5345</f>
        <v>11461.03205255823</v>
      </c>
      <c r="S90" s="19">
        <v>575687.64</v>
      </c>
      <c r="T90" s="20">
        <f>Ugovori_OPULJP[[#This Row],[Bespovratna sredstva - Ukupno (EU+Nac) HRK
= Ukupna ugovorena vrijednost bespovratnih sredstava]]/7.5345</f>
        <v>76406.880350388208</v>
      </c>
      <c r="U90" s="19">
        <v>0</v>
      </c>
      <c r="V90" s="20">
        <f>Ugovori_OPULJP[[#This Row],[Javni doprinos korisnika - HRK]]/7.5345</f>
        <v>0</v>
      </c>
      <c r="W90" s="19">
        <v>0</v>
      </c>
      <c r="X90" s="20">
        <f>Ugovori_OPULJP[[#This Row],[Privatni doprinos korisnika - HRK]]/7.5345</f>
        <v>0</v>
      </c>
      <c r="Y90" s="21">
        <f>Ugovori_OPULJP[[#This Row],[Bespovratna sredstva - Ukupno (EU+Nac) HRK
= Ukupna ugovorena vrijednost bespovratnih sredstava]]+Ugovori_OPULJP[[#This Row],[Javni doprinos korisnika - HRK]]+Ugovori_OPULJP[[#This Row],[Privatni doprinos korisnika - HRK]]</f>
        <v>575687.64</v>
      </c>
      <c r="Z90" s="22">
        <f>Ugovori_OPULJP[[#This Row],[UKUPNI PRIHVATLJIVI IZDACI
TOTAL ELIGIBLE EXPENDITURE
= Bespovratna sredstva ukupno + doprinos korisnika
= Ukupni prihvatljivi troškovi
= Ukupna ugovorena vrijednost projekta HRK]]/7.5345</f>
        <v>76406.880350388208</v>
      </c>
      <c r="AA90" s="13" t="s">
        <v>22</v>
      </c>
      <c r="AB90" s="13" t="s">
        <v>19</v>
      </c>
      <c r="AC90" s="12" t="s">
        <v>409</v>
      </c>
      <c r="AD90" s="12" t="s">
        <v>227</v>
      </c>
    </row>
    <row r="91" spans="1:30" ht="51" customHeight="1" x14ac:dyDescent="0.3">
      <c r="A91" s="10" t="s">
        <v>410</v>
      </c>
      <c r="B91" s="11" t="s">
        <v>15</v>
      </c>
      <c r="C91" s="12" t="s">
        <v>221</v>
      </c>
      <c r="D91" s="12" t="s">
        <v>222</v>
      </c>
      <c r="E91" s="13" t="s">
        <v>223</v>
      </c>
      <c r="F91" s="14" t="s">
        <v>411</v>
      </c>
      <c r="G91" s="14" t="s">
        <v>412</v>
      </c>
      <c r="H91" s="16">
        <v>43234</v>
      </c>
      <c r="I91" s="16">
        <v>44057</v>
      </c>
      <c r="J91" s="17" t="str">
        <f>IF(Ugovori_OPULJP[[#This Row],[DATUM ZAVRŠETKA OPERACIJE]]&gt;DATE(2023,12,31),"u provedbi","završen")</f>
        <v>završen</v>
      </c>
      <c r="K91" s="15" t="s">
        <v>21</v>
      </c>
      <c r="L91" s="15" t="s">
        <v>21</v>
      </c>
      <c r="M91" s="18">
        <v>0.85</v>
      </c>
      <c r="N91" s="18">
        <v>0.15</v>
      </c>
      <c r="O91" s="19">
        <f>Ugovori_OPULJP[[#This Row],[Bespovratna sredstva - Ukupno (EU+Nac) HRK
= Ukupna ugovorena vrijednost bespovratnih sredstava]]*Ugovori_OPULJP[[#This Row],[EU STOPA SUFINANCIRANJA %
EU CO-FINANCING RATE %]]</f>
        <v>845410.29749999999</v>
      </c>
      <c r="P91" s="20">
        <f>Ugovori_OPULJP[[#This Row],[Bespovratna sredstva - EU dio - HRK]]/7.5345</f>
        <v>112205.22894684451</v>
      </c>
      <c r="Q91" s="19">
        <f>Ugovori_OPULJP[[#This Row],[Bespovratna sredstva - Ukupno (EU+Nac) HRK
= Ukupna ugovorena vrijednost bespovratnih sredstava]]*Ugovori_OPULJP[[#This Row],[STOPA NACIONALNOG SUFINANCIRANJA %]]</f>
        <v>149190.05249999999</v>
      </c>
      <c r="R91" s="20">
        <f>Ugovori_OPULJP[[#This Row],[Bespovratna sredstva - Nacionalni dio - HRK]]/7.5345</f>
        <v>19800.9227553255</v>
      </c>
      <c r="S91" s="19">
        <v>994600.35</v>
      </c>
      <c r="T91" s="20">
        <f>Ugovori_OPULJP[[#This Row],[Bespovratna sredstva - Ukupno (EU+Nac) HRK
= Ukupna ugovorena vrijednost bespovratnih sredstava]]/7.5345</f>
        <v>132006.15170217</v>
      </c>
      <c r="U91" s="19">
        <v>0</v>
      </c>
      <c r="V91" s="20">
        <f>Ugovori_OPULJP[[#This Row],[Javni doprinos korisnika - HRK]]/7.5345</f>
        <v>0</v>
      </c>
      <c r="W91" s="19">
        <v>0</v>
      </c>
      <c r="X91" s="20">
        <f>Ugovori_OPULJP[[#This Row],[Privatni doprinos korisnika - HRK]]/7.5345</f>
        <v>0</v>
      </c>
      <c r="Y91" s="21">
        <f>Ugovori_OPULJP[[#This Row],[Bespovratna sredstva - Ukupno (EU+Nac) HRK
= Ukupna ugovorena vrijednost bespovratnih sredstava]]+Ugovori_OPULJP[[#This Row],[Javni doprinos korisnika - HRK]]+Ugovori_OPULJP[[#This Row],[Privatni doprinos korisnika - HRK]]</f>
        <v>994600.35</v>
      </c>
      <c r="Z91" s="22">
        <f>Ugovori_OPULJP[[#This Row],[UKUPNI PRIHVATLJIVI IZDACI
TOTAL ELIGIBLE EXPENDITURE
= Bespovratna sredstva ukupno + doprinos korisnika
= Ukupni prihvatljivi troškovi
= Ukupna ugovorena vrijednost projekta HRK]]/7.5345</f>
        <v>132006.15170217</v>
      </c>
      <c r="AA91" s="13" t="s">
        <v>22</v>
      </c>
      <c r="AB91" s="13" t="s">
        <v>19</v>
      </c>
      <c r="AC91" s="12" t="s">
        <v>413</v>
      </c>
      <c r="AD91" s="12" t="s">
        <v>227</v>
      </c>
    </row>
    <row r="92" spans="1:30" ht="51" customHeight="1" x14ac:dyDescent="0.3">
      <c r="A92" s="10" t="s">
        <v>414</v>
      </c>
      <c r="B92" s="11" t="s">
        <v>15</v>
      </c>
      <c r="C92" s="12" t="s">
        <v>221</v>
      </c>
      <c r="D92" s="12" t="s">
        <v>222</v>
      </c>
      <c r="E92" s="13" t="s">
        <v>223</v>
      </c>
      <c r="F92" s="14" t="s">
        <v>415</v>
      </c>
      <c r="G92" s="14" t="s">
        <v>416</v>
      </c>
      <c r="H92" s="16">
        <v>43255</v>
      </c>
      <c r="I92" s="16">
        <v>43742</v>
      </c>
      <c r="J92" s="17" t="str">
        <f>IF(Ugovori_OPULJP[[#This Row],[DATUM ZAVRŠETKA OPERACIJE]]&gt;DATE(2023,12,31),"u provedbi","završen")</f>
        <v>završen</v>
      </c>
      <c r="K92" s="15" t="s">
        <v>417</v>
      </c>
      <c r="L92" s="15" t="s">
        <v>21</v>
      </c>
      <c r="M92" s="18">
        <v>0.85</v>
      </c>
      <c r="N92" s="18">
        <v>0.15</v>
      </c>
      <c r="O92" s="19">
        <f>Ugovori_OPULJP[[#This Row],[Bespovratna sredstva - Ukupno (EU+Nac) HRK
= Ukupna ugovorena vrijednost bespovratnih sredstava]]*Ugovori_OPULJP[[#This Row],[EU STOPA SUFINANCIRANJA %
EU CO-FINANCING RATE %]]</f>
        <v>845113.10349999997</v>
      </c>
      <c r="P92" s="20">
        <f>Ugovori_OPULJP[[#This Row],[Bespovratna sredstva - EU dio - HRK]]/7.5345</f>
        <v>112165.78452452052</v>
      </c>
      <c r="Q92" s="19">
        <f>Ugovori_OPULJP[[#This Row],[Bespovratna sredstva - Ukupno (EU+Nac) HRK
= Ukupna ugovorena vrijednost bespovratnih sredstava]]*Ugovori_OPULJP[[#This Row],[STOPA NACIONALNOG SUFINANCIRANJA %]]</f>
        <v>149137.60649999999</v>
      </c>
      <c r="R92" s="20">
        <f>Ugovori_OPULJP[[#This Row],[Bespovratna sredstva - Nacionalni dio - HRK]]/7.5345</f>
        <v>19793.961974915386</v>
      </c>
      <c r="S92" s="19">
        <v>994250.71</v>
      </c>
      <c r="T92" s="20">
        <f>Ugovori_OPULJP[[#This Row],[Bespovratna sredstva - Ukupno (EU+Nac) HRK
= Ukupna ugovorena vrijednost bespovratnih sredstava]]/7.5345</f>
        <v>131959.74649943592</v>
      </c>
      <c r="U92" s="19">
        <v>0</v>
      </c>
      <c r="V92" s="20">
        <f>Ugovori_OPULJP[[#This Row],[Javni doprinos korisnika - HRK]]/7.5345</f>
        <v>0</v>
      </c>
      <c r="W92" s="19">
        <v>0</v>
      </c>
      <c r="X92" s="20">
        <f>Ugovori_OPULJP[[#This Row],[Privatni doprinos korisnika - HRK]]/7.5345</f>
        <v>0</v>
      </c>
      <c r="Y92" s="21">
        <f>Ugovori_OPULJP[[#This Row],[Bespovratna sredstva - Ukupno (EU+Nac) HRK
= Ukupna ugovorena vrijednost bespovratnih sredstava]]+Ugovori_OPULJP[[#This Row],[Javni doprinos korisnika - HRK]]+Ugovori_OPULJP[[#This Row],[Privatni doprinos korisnika - HRK]]</f>
        <v>994250.71</v>
      </c>
      <c r="Z92" s="22">
        <f>Ugovori_OPULJP[[#This Row],[UKUPNI PRIHVATLJIVI IZDACI
TOTAL ELIGIBLE EXPENDITURE
= Bespovratna sredstva ukupno + doprinos korisnika
= Ukupni prihvatljivi troškovi
= Ukupna ugovorena vrijednost projekta HRK]]/7.5345</f>
        <v>131959.74649943592</v>
      </c>
      <c r="AA92" s="13" t="s">
        <v>22</v>
      </c>
      <c r="AB92" s="13" t="s">
        <v>19</v>
      </c>
      <c r="AC92" s="12" t="s">
        <v>418</v>
      </c>
      <c r="AD92" s="12" t="s">
        <v>227</v>
      </c>
    </row>
    <row r="93" spans="1:30" ht="51" customHeight="1" x14ac:dyDescent="0.3">
      <c r="A93" s="10" t="s">
        <v>419</v>
      </c>
      <c r="B93" s="11" t="s">
        <v>15</v>
      </c>
      <c r="C93" s="12" t="s">
        <v>221</v>
      </c>
      <c r="D93" s="12" t="s">
        <v>222</v>
      </c>
      <c r="E93" s="13" t="s">
        <v>223</v>
      </c>
      <c r="F93" s="14" t="s">
        <v>420</v>
      </c>
      <c r="G93" s="14" t="s">
        <v>421</v>
      </c>
      <c r="H93" s="16">
        <v>43550</v>
      </c>
      <c r="I93" s="16">
        <v>44100</v>
      </c>
      <c r="J93" s="17" t="str">
        <f>IF(Ugovori_OPULJP[[#This Row],[DATUM ZAVRŠETKA OPERACIJE]]&gt;DATE(2023,12,31),"u provedbi","završen")</f>
        <v>završen</v>
      </c>
      <c r="K93" s="15" t="s">
        <v>178</v>
      </c>
      <c r="L93" s="15" t="s">
        <v>178</v>
      </c>
      <c r="M93" s="18">
        <v>0.85</v>
      </c>
      <c r="N93" s="18">
        <v>0.15</v>
      </c>
      <c r="O93" s="19">
        <f>Ugovori_OPULJP[[#This Row],[Bespovratna sredstva - Ukupno (EU+Nac) HRK
= Ukupna ugovorena vrijednost bespovratnih sredstava]]*Ugovori_OPULJP[[#This Row],[EU STOPA SUFINANCIRANJA %
EU CO-FINANCING RATE %]]</f>
        <v>700430.09849999996</v>
      </c>
      <c r="P93" s="20">
        <f>Ugovori_OPULJP[[#This Row],[Bespovratna sredstva - EU dio - HRK]]/7.5345</f>
        <v>92963.049771053149</v>
      </c>
      <c r="Q93" s="19">
        <f>Ugovori_OPULJP[[#This Row],[Bespovratna sredstva - Ukupno (EU+Nac) HRK
= Ukupna ugovorena vrijednost bespovratnih sredstava]]*Ugovori_OPULJP[[#This Row],[STOPA NACIONALNOG SUFINANCIRANJA %]]</f>
        <v>123605.3115</v>
      </c>
      <c r="R93" s="20">
        <f>Ugovori_OPULJP[[#This Row],[Bespovratna sredstva - Nacionalni dio - HRK]]/7.5345</f>
        <v>16405.244077244672</v>
      </c>
      <c r="S93" s="19">
        <v>824035.41</v>
      </c>
      <c r="T93" s="20">
        <f>Ugovori_OPULJP[[#This Row],[Bespovratna sredstva - Ukupno (EU+Nac) HRK
= Ukupna ugovorena vrijednost bespovratnih sredstava]]/7.5345</f>
        <v>109368.29384829784</v>
      </c>
      <c r="U93" s="19">
        <v>0</v>
      </c>
      <c r="V93" s="20">
        <f>Ugovori_OPULJP[[#This Row],[Javni doprinos korisnika - HRK]]/7.5345</f>
        <v>0</v>
      </c>
      <c r="W93" s="19">
        <v>0</v>
      </c>
      <c r="X93" s="20">
        <f>Ugovori_OPULJP[[#This Row],[Privatni doprinos korisnika - HRK]]/7.5345</f>
        <v>0</v>
      </c>
      <c r="Y93" s="21">
        <f>Ugovori_OPULJP[[#This Row],[Bespovratna sredstva - Ukupno (EU+Nac) HRK
= Ukupna ugovorena vrijednost bespovratnih sredstava]]+Ugovori_OPULJP[[#This Row],[Javni doprinos korisnika - HRK]]+Ugovori_OPULJP[[#This Row],[Privatni doprinos korisnika - HRK]]</f>
        <v>824035.41</v>
      </c>
      <c r="Z93" s="22">
        <f>Ugovori_OPULJP[[#This Row],[UKUPNI PRIHVATLJIVI IZDACI
TOTAL ELIGIBLE EXPENDITURE
= Bespovratna sredstva ukupno + doprinos korisnika
= Ukupni prihvatljivi troškovi
= Ukupna ugovorena vrijednost projekta HRK]]/7.5345</f>
        <v>109368.29384829784</v>
      </c>
      <c r="AA93" s="13" t="s">
        <v>22</v>
      </c>
      <c r="AB93" s="13" t="s">
        <v>19</v>
      </c>
      <c r="AC93" s="12" t="s">
        <v>422</v>
      </c>
      <c r="AD93" s="12" t="s">
        <v>227</v>
      </c>
    </row>
    <row r="94" spans="1:30" ht="51" customHeight="1" x14ac:dyDescent="0.3">
      <c r="A94" s="10" t="s">
        <v>423</v>
      </c>
      <c r="B94" s="11" t="s">
        <v>15</v>
      </c>
      <c r="C94" s="12" t="s">
        <v>221</v>
      </c>
      <c r="D94" s="12" t="s">
        <v>222</v>
      </c>
      <c r="E94" s="13" t="s">
        <v>223</v>
      </c>
      <c r="F94" s="14" t="s">
        <v>424</v>
      </c>
      <c r="G94" s="14" t="s">
        <v>425</v>
      </c>
      <c r="H94" s="16">
        <v>43550</v>
      </c>
      <c r="I94" s="16">
        <v>44465</v>
      </c>
      <c r="J94" s="17" t="str">
        <f>IF(Ugovori_OPULJP[[#This Row],[DATUM ZAVRŠETKA OPERACIJE]]&gt;DATE(2023,12,31),"u provedbi","završen")</f>
        <v>završen</v>
      </c>
      <c r="K94" s="15" t="s">
        <v>426</v>
      </c>
      <c r="L94" s="15" t="s">
        <v>86</v>
      </c>
      <c r="M94" s="18">
        <v>0.85</v>
      </c>
      <c r="N94" s="18">
        <v>0.15</v>
      </c>
      <c r="O94" s="19">
        <f>Ugovori_OPULJP[[#This Row],[Bespovratna sredstva - Ukupno (EU+Nac) HRK
= Ukupna ugovorena vrijednost bespovratnih sredstava]]*Ugovori_OPULJP[[#This Row],[EU STOPA SUFINANCIRANJA %
EU CO-FINANCING RATE %]]</f>
        <v>846717.91200000001</v>
      </c>
      <c r="P94" s="20">
        <f>Ugovori_OPULJP[[#This Row],[Bespovratna sredstva - EU dio - HRK]]/7.5345</f>
        <v>112378.7792156082</v>
      </c>
      <c r="Q94" s="19">
        <f>Ugovori_OPULJP[[#This Row],[Bespovratna sredstva - Ukupno (EU+Nac) HRK
= Ukupna ugovorena vrijednost bespovratnih sredstava]]*Ugovori_OPULJP[[#This Row],[STOPA NACIONALNOG SUFINANCIRANJA %]]</f>
        <v>149420.80799999999</v>
      </c>
      <c r="R94" s="20">
        <f>Ugovori_OPULJP[[#This Row],[Bespovratna sredstva - Nacionalni dio - HRK]]/7.5345</f>
        <v>19831.549273342622</v>
      </c>
      <c r="S94" s="19">
        <v>996138.72</v>
      </c>
      <c r="T94" s="20">
        <f>Ugovori_OPULJP[[#This Row],[Bespovratna sredstva - Ukupno (EU+Nac) HRK
= Ukupna ugovorena vrijednost bespovratnih sredstava]]/7.5345</f>
        <v>132210.32848895082</v>
      </c>
      <c r="U94" s="19">
        <v>0</v>
      </c>
      <c r="V94" s="20">
        <f>Ugovori_OPULJP[[#This Row],[Javni doprinos korisnika - HRK]]/7.5345</f>
        <v>0</v>
      </c>
      <c r="W94" s="19">
        <v>0</v>
      </c>
      <c r="X94" s="20">
        <f>Ugovori_OPULJP[[#This Row],[Privatni doprinos korisnika - HRK]]/7.5345</f>
        <v>0</v>
      </c>
      <c r="Y94" s="21">
        <f>Ugovori_OPULJP[[#This Row],[Bespovratna sredstva - Ukupno (EU+Nac) HRK
= Ukupna ugovorena vrijednost bespovratnih sredstava]]+Ugovori_OPULJP[[#This Row],[Javni doprinos korisnika - HRK]]+Ugovori_OPULJP[[#This Row],[Privatni doprinos korisnika - HRK]]</f>
        <v>996138.72</v>
      </c>
      <c r="Z94" s="22">
        <f>Ugovori_OPULJP[[#This Row],[UKUPNI PRIHVATLJIVI IZDACI
TOTAL ELIGIBLE EXPENDITURE
= Bespovratna sredstva ukupno + doprinos korisnika
= Ukupni prihvatljivi troškovi
= Ukupna ugovorena vrijednost projekta HRK]]/7.5345</f>
        <v>132210.32848895082</v>
      </c>
      <c r="AA94" s="13" t="s">
        <v>22</v>
      </c>
      <c r="AB94" s="13" t="s">
        <v>19</v>
      </c>
      <c r="AC94" s="12" t="s">
        <v>427</v>
      </c>
      <c r="AD94" s="12" t="s">
        <v>227</v>
      </c>
    </row>
    <row r="95" spans="1:30" ht="51" customHeight="1" x14ac:dyDescent="0.3">
      <c r="A95" s="10" t="s">
        <v>428</v>
      </c>
      <c r="B95" s="11" t="s">
        <v>15</v>
      </c>
      <c r="C95" s="12" t="s">
        <v>221</v>
      </c>
      <c r="D95" s="12" t="s">
        <v>222</v>
      </c>
      <c r="E95" s="13" t="s">
        <v>223</v>
      </c>
      <c r="F95" s="14" t="s">
        <v>429</v>
      </c>
      <c r="G95" s="14" t="s">
        <v>430</v>
      </c>
      <c r="H95" s="16">
        <v>43550</v>
      </c>
      <c r="I95" s="16">
        <v>43971</v>
      </c>
      <c r="J95" s="17" t="str">
        <f>IF(Ugovori_OPULJP[[#This Row],[DATUM ZAVRŠETKA OPERACIJE]]&gt;DATE(2023,12,31),"u provedbi","završen")</f>
        <v>završen</v>
      </c>
      <c r="K95" s="15" t="s">
        <v>91</v>
      </c>
      <c r="L95" s="15" t="s">
        <v>91</v>
      </c>
      <c r="M95" s="18">
        <v>0.85</v>
      </c>
      <c r="N95" s="18">
        <v>0.15</v>
      </c>
      <c r="O95" s="19">
        <f>Ugovori_OPULJP[[#This Row],[Bespovratna sredstva - Ukupno (EU+Nac) HRK
= Ukupna ugovorena vrijednost bespovratnih sredstava]]*Ugovori_OPULJP[[#This Row],[EU STOPA SUFINANCIRANJA %
EU CO-FINANCING RATE %]]</f>
        <v>561548.25</v>
      </c>
      <c r="P95" s="20">
        <f>Ugovori_OPULJP[[#This Row],[Bespovratna sredstva - EU dio - HRK]]/7.5345</f>
        <v>74530.260800318531</v>
      </c>
      <c r="Q95" s="19">
        <f>Ugovori_OPULJP[[#This Row],[Bespovratna sredstva - Ukupno (EU+Nac) HRK
= Ukupna ugovorena vrijednost bespovratnih sredstava]]*Ugovori_OPULJP[[#This Row],[STOPA NACIONALNOG SUFINANCIRANJA %]]</f>
        <v>99096.75</v>
      </c>
      <c r="R95" s="20">
        <f>Ugovori_OPULJP[[#This Row],[Bespovratna sredstva - Nacionalni dio - HRK]]/7.5345</f>
        <v>13152.398964762093</v>
      </c>
      <c r="S95" s="19">
        <v>660645</v>
      </c>
      <c r="T95" s="20">
        <f>Ugovori_OPULJP[[#This Row],[Bespovratna sredstva - Ukupno (EU+Nac) HRK
= Ukupna ugovorena vrijednost bespovratnih sredstava]]/7.5345</f>
        <v>87682.659765080622</v>
      </c>
      <c r="U95" s="19">
        <v>0</v>
      </c>
      <c r="V95" s="20">
        <f>Ugovori_OPULJP[[#This Row],[Javni doprinos korisnika - HRK]]/7.5345</f>
        <v>0</v>
      </c>
      <c r="W95" s="19">
        <v>0</v>
      </c>
      <c r="X95" s="20">
        <f>Ugovori_OPULJP[[#This Row],[Privatni doprinos korisnika - HRK]]/7.5345</f>
        <v>0</v>
      </c>
      <c r="Y95" s="21">
        <f>Ugovori_OPULJP[[#This Row],[Bespovratna sredstva - Ukupno (EU+Nac) HRK
= Ukupna ugovorena vrijednost bespovratnih sredstava]]+Ugovori_OPULJP[[#This Row],[Javni doprinos korisnika - HRK]]+Ugovori_OPULJP[[#This Row],[Privatni doprinos korisnika - HRK]]</f>
        <v>660645</v>
      </c>
      <c r="Z95" s="22">
        <f>Ugovori_OPULJP[[#This Row],[UKUPNI PRIHVATLJIVI IZDACI
TOTAL ELIGIBLE EXPENDITURE
= Bespovratna sredstva ukupno + doprinos korisnika
= Ukupni prihvatljivi troškovi
= Ukupna ugovorena vrijednost projekta HRK]]/7.5345</f>
        <v>87682.659765080622</v>
      </c>
      <c r="AA95" s="13" t="s">
        <v>22</v>
      </c>
      <c r="AB95" s="13" t="s">
        <v>19</v>
      </c>
      <c r="AC95" s="12" t="s">
        <v>431</v>
      </c>
      <c r="AD95" s="12" t="s">
        <v>227</v>
      </c>
    </row>
    <row r="96" spans="1:30" ht="51" customHeight="1" x14ac:dyDescent="0.3">
      <c r="A96" s="10" t="s">
        <v>432</v>
      </c>
      <c r="B96" s="11" t="s">
        <v>15</v>
      </c>
      <c r="C96" s="12" t="s">
        <v>221</v>
      </c>
      <c r="D96" s="12" t="s">
        <v>222</v>
      </c>
      <c r="E96" s="13" t="s">
        <v>223</v>
      </c>
      <c r="F96" s="14" t="s">
        <v>433</v>
      </c>
      <c r="G96" s="14" t="s">
        <v>434</v>
      </c>
      <c r="H96" s="16">
        <v>43550</v>
      </c>
      <c r="I96" s="16">
        <v>44100</v>
      </c>
      <c r="J96" s="17" t="str">
        <f>IF(Ugovori_OPULJP[[#This Row],[DATUM ZAVRŠETKA OPERACIJE]]&gt;DATE(2023,12,31),"u provedbi","završen")</f>
        <v>završen</v>
      </c>
      <c r="K96" s="15" t="s">
        <v>86</v>
      </c>
      <c r="L96" s="15" t="s">
        <v>86</v>
      </c>
      <c r="M96" s="18">
        <v>0.85</v>
      </c>
      <c r="N96" s="18">
        <v>0.15</v>
      </c>
      <c r="O96" s="19">
        <f>Ugovori_OPULJP[[#This Row],[Bespovratna sredstva - Ukupno (EU+Nac) HRK
= Ukupna ugovorena vrijednost bespovratnih sredstava]]*Ugovori_OPULJP[[#This Row],[EU STOPA SUFINANCIRANJA %
EU CO-FINANCING RATE %]]</f>
        <v>713871.04650000005</v>
      </c>
      <c r="P96" s="20">
        <f>Ugovori_OPULJP[[#This Row],[Bespovratna sredstva - EU dio - HRK]]/7.5345</f>
        <v>94746.970137368102</v>
      </c>
      <c r="Q96" s="19">
        <f>Ugovori_OPULJP[[#This Row],[Bespovratna sredstva - Ukupno (EU+Nac) HRK
= Ukupna ugovorena vrijednost bespovratnih sredstava]]*Ugovori_OPULJP[[#This Row],[STOPA NACIONALNOG SUFINANCIRANJA %]]</f>
        <v>125977.2435</v>
      </c>
      <c r="R96" s="20">
        <f>Ugovori_OPULJP[[#This Row],[Bespovratna sredstva - Nacionalni dio - HRK]]/7.5345</f>
        <v>16720.053553653193</v>
      </c>
      <c r="S96" s="19">
        <v>839848.29</v>
      </c>
      <c r="T96" s="20">
        <f>Ugovori_OPULJP[[#This Row],[Bespovratna sredstva - Ukupno (EU+Nac) HRK
= Ukupna ugovorena vrijednost bespovratnih sredstava]]/7.5345</f>
        <v>111467.0236910213</v>
      </c>
      <c r="U96" s="19">
        <v>0</v>
      </c>
      <c r="V96" s="20">
        <f>Ugovori_OPULJP[[#This Row],[Javni doprinos korisnika - HRK]]/7.5345</f>
        <v>0</v>
      </c>
      <c r="W96" s="19">
        <v>0</v>
      </c>
      <c r="X96" s="20">
        <f>Ugovori_OPULJP[[#This Row],[Privatni doprinos korisnika - HRK]]/7.5345</f>
        <v>0</v>
      </c>
      <c r="Y96" s="21">
        <f>Ugovori_OPULJP[[#This Row],[Bespovratna sredstva - Ukupno (EU+Nac) HRK
= Ukupna ugovorena vrijednost bespovratnih sredstava]]+Ugovori_OPULJP[[#This Row],[Javni doprinos korisnika - HRK]]+Ugovori_OPULJP[[#This Row],[Privatni doprinos korisnika - HRK]]</f>
        <v>839848.29</v>
      </c>
      <c r="Z96" s="22">
        <f>Ugovori_OPULJP[[#This Row],[UKUPNI PRIHVATLJIVI IZDACI
TOTAL ELIGIBLE EXPENDITURE
= Bespovratna sredstva ukupno + doprinos korisnika
= Ukupni prihvatljivi troškovi
= Ukupna ugovorena vrijednost projekta HRK]]/7.5345</f>
        <v>111467.0236910213</v>
      </c>
      <c r="AA96" s="13" t="s">
        <v>22</v>
      </c>
      <c r="AB96" s="13" t="s">
        <v>19</v>
      </c>
      <c r="AC96" s="12" t="s">
        <v>435</v>
      </c>
      <c r="AD96" s="12" t="s">
        <v>227</v>
      </c>
    </row>
    <row r="97" spans="1:30" ht="73.5" customHeight="1" x14ac:dyDescent="0.3">
      <c r="A97" s="10" t="s">
        <v>436</v>
      </c>
      <c r="B97" s="11" t="s">
        <v>15</v>
      </c>
      <c r="C97" s="12" t="s">
        <v>221</v>
      </c>
      <c r="D97" s="12" t="s">
        <v>222</v>
      </c>
      <c r="E97" s="13" t="s">
        <v>223</v>
      </c>
      <c r="F97" s="14" t="s">
        <v>437</v>
      </c>
      <c r="G97" s="14" t="s">
        <v>438</v>
      </c>
      <c r="H97" s="16">
        <v>43234</v>
      </c>
      <c r="I97" s="16">
        <v>44149</v>
      </c>
      <c r="J97" s="17" t="str">
        <f>IF(Ugovori_OPULJP[[#This Row],[DATUM ZAVRŠETKA OPERACIJE]]&gt;DATE(2023,12,31),"u provedbi","završen")</f>
        <v>završen</v>
      </c>
      <c r="K97" s="15" t="s">
        <v>324</v>
      </c>
      <c r="L97" s="15" t="s">
        <v>324</v>
      </c>
      <c r="M97" s="18">
        <v>0.85</v>
      </c>
      <c r="N97" s="18">
        <v>0.15</v>
      </c>
      <c r="O97" s="19">
        <f>Ugovori_OPULJP[[#This Row],[Bespovratna sredstva - Ukupno (EU+Nac) HRK
= Ukupna ugovorena vrijednost bespovratnih sredstava]]*Ugovori_OPULJP[[#This Row],[EU STOPA SUFINANCIRANJA %
EU CO-FINANCING RATE %]]</f>
        <v>1041649.2194999999</v>
      </c>
      <c r="P97" s="20">
        <f>Ugovori_OPULJP[[#This Row],[Bespovratna sredstva - EU dio - HRK]]/7.5345</f>
        <v>138250.60979494324</v>
      </c>
      <c r="Q97" s="19">
        <f>Ugovori_OPULJP[[#This Row],[Bespovratna sredstva - Ukupno (EU+Nac) HRK
= Ukupna ugovorena vrijednost bespovratnih sredstava]]*Ugovori_OPULJP[[#This Row],[STOPA NACIONALNOG SUFINANCIRANJA %]]</f>
        <v>183820.45049999998</v>
      </c>
      <c r="R97" s="20">
        <f>Ugovori_OPULJP[[#This Row],[Bespovratna sredstva - Nacionalni dio - HRK]]/7.5345</f>
        <v>24397.166434401748</v>
      </c>
      <c r="S97" s="19">
        <v>1225469.67</v>
      </c>
      <c r="T97" s="20">
        <f>Ugovori_OPULJP[[#This Row],[Bespovratna sredstva - Ukupno (EU+Nac) HRK
= Ukupna ugovorena vrijednost bespovratnih sredstava]]/7.5345</f>
        <v>162647.77622934501</v>
      </c>
      <c r="U97" s="19">
        <v>0</v>
      </c>
      <c r="V97" s="20">
        <f>Ugovori_OPULJP[[#This Row],[Javni doprinos korisnika - HRK]]/7.5345</f>
        <v>0</v>
      </c>
      <c r="W97" s="19">
        <v>0</v>
      </c>
      <c r="X97" s="20">
        <f>Ugovori_OPULJP[[#This Row],[Privatni doprinos korisnika - HRK]]/7.5345</f>
        <v>0</v>
      </c>
      <c r="Y97" s="21">
        <f>Ugovori_OPULJP[[#This Row],[Bespovratna sredstva - Ukupno (EU+Nac) HRK
= Ukupna ugovorena vrijednost bespovratnih sredstava]]+Ugovori_OPULJP[[#This Row],[Javni doprinos korisnika - HRK]]+Ugovori_OPULJP[[#This Row],[Privatni doprinos korisnika - HRK]]</f>
        <v>1225469.67</v>
      </c>
      <c r="Z97" s="22">
        <f>Ugovori_OPULJP[[#This Row],[UKUPNI PRIHVATLJIVI IZDACI
TOTAL ELIGIBLE EXPENDITURE
= Bespovratna sredstva ukupno + doprinos korisnika
= Ukupni prihvatljivi troškovi
= Ukupna ugovorena vrijednost projekta HRK]]/7.5345</f>
        <v>162647.77622934501</v>
      </c>
      <c r="AA97" s="13" t="s">
        <v>22</v>
      </c>
      <c r="AB97" s="13" t="s">
        <v>19</v>
      </c>
      <c r="AC97" s="12" t="s">
        <v>439</v>
      </c>
      <c r="AD97" s="12" t="s">
        <v>227</v>
      </c>
    </row>
    <row r="98" spans="1:30" ht="51" customHeight="1" x14ac:dyDescent="0.3">
      <c r="A98" s="10" t="s">
        <v>440</v>
      </c>
      <c r="B98" s="11" t="s">
        <v>15</v>
      </c>
      <c r="C98" s="12" t="s">
        <v>221</v>
      </c>
      <c r="D98" s="12" t="s">
        <v>222</v>
      </c>
      <c r="E98" s="13" t="s">
        <v>223</v>
      </c>
      <c r="F98" s="14" t="s">
        <v>441</v>
      </c>
      <c r="G98" s="14" t="s">
        <v>442</v>
      </c>
      <c r="H98" s="16">
        <v>43234</v>
      </c>
      <c r="I98" s="16">
        <v>44149</v>
      </c>
      <c r="J98" s="17" t="str">
        <f>IF(Ugovori_OPULJP[[#This Row],[DATUM ZAVRŠETKA OPERACIJE]]&gt;DATE(2023,12,31),"u provedbi","završen")</f>
        <v>završen</v>
      </c>
      <c r="K98" s="15" t="s">
        <v>86</v>
      </c>
      <c r="L98" s="15" t="s">
        <v>86</v>
      </c>
      <c r="M98" s="18">
        <v>0.85</v>
      </c>
      <c r="N98" s="18">
        <v>0.15</v>
      </c>
      <c r="O98" s="19">
        <f>Ugovori_OPULJP[[#This Row],[Bespovratna sredstva - Ukupno (EU+Nac) HRK
= Ukupna ugovorena vrijednost bespovratnih sredstava]]*Ugovori_OPULJP[[#This Row],[EU STOPA SUFINANCIRANJA %
EU CO-FINANCING RATE %]]</f>
        <v>1672383.1259999999</v>
      </c>
      <c r="P98" s="20">
        <f>Ugovori_OPULJP[[#This Row],[Bespovratna sredstva - EU dio - HRK]]/7.5345</f>
        <v>221963.3852279514</v>
      </c>
      <c r="Q98" s="19">
        <f>Ugovori_OPULJP[[#This Row],[Bespovratna sredstva - Ukupno (EU+Nac) HRK
= Ukupna ugovorena vrijednost bespovratnih sredstava]]*Ugovori_OPULJP[[#This Row],[STOPA NACIONALNOG SUFINANCIRANJA %]]</f>
        <v>295126.43400000001</v>
      </c>
      <c r="R98" s="20">
        <f>Ugovori_OPULJP[[#This Row],[Bespovratna sredstva - Nacionalni dio - HRK]]/7.5345</f>
        <v>39170.009157873777</v>
      </c>
      <c r="S98" s="19">
        <v>1967509.56</v>
      </c>
      <c r="T98" s="20">
        <f>Ugovori_OPULJP[[#This Row],[Bespovratna sredstva - Ukupno (EU+Nac) HRK
= Ukupna ugovorena vrijednost bespovratnih sredstava]]/7.5345</f>
        <v>261133.3943858252</v>
      </c>
      <c r="U98" s="19">
        <v>0</v>
      </c>
      <c r="V98" s="20">
        <f>Ugovori_OPULJP[[#This Row],[Javni doprinos korisnika - HRK]]/7.5345</f>
        <v>0</v>
      </c>
      <c r="W98" s="19">
        <v>0</v>
      </c>
      <c r="X98" s="20">
        <f>Ugovori_OPULJP[[#This Row],[Privatni doprinos korisnika - HRK]]/7.5345</f>
        <v>0</v>
      </c>
      <c r="Y98" s="21">
        <f>Ugovori_OPULJP[[#This Row],[Bespovratna sredstva - Ukupno (EU+Nac) HRK
= Ukupna ugovorena vrijednost bespovratnih sredstava]]+Ugovori_OPULJP[[#This Row],[Javni doprinos korisnika - HRK]]+Ugovori_OPULJP[[#This Row],[Privatni doprinos korisnika - HRK]]</f>
        <v>1967509.56</v>
      </c>
      <c r="Z98" s="22">
        <f>Ugovori_OPULJP[[#This Row],[UKUPNI PRIHVATLJIVI IZDACI
TOTAL ELIGIBLE EXPENDITURE
= Bespovratna sredstva ukupno + doprinos korisnika
= Ukupni prihvatljivi troškovi
= Ukupna ugovorena vrijednost projekta HRK]]/7.5345</f>
        <v>261133.3943858252</v>
      </c>
      <c r="AA98" s="13" t="s">
        <v>22</v>
      </c>
      <c r="AB98" s="13" t="s">
        <v>19</v>
      </c>
      <c r="AC98" s="12" t="s">
        <v>443</v>
      </c>
      <c r="AD98" s="12" t="s">
        <v>227</v>
      </c>
    </row>
    <row r="99" spans="1:30" ht="51" customHeight="1" x14ac:dyDescent="0.3">
      <c r="A99" s="10" t="s">
        <v>444</v>
      </c>
      <c r="B99" s="11" t="s">
        <v>15</v>
      </c>
      <c r="C99" s="12" t="s">
        <v>221</v>
      </c>
      <c r="D99" s="12" t="s">
        <v>222</v>
      </c>
      <c r="E99" s="13" t="s">
        <v>223</v>
      </c>
      <c r="F99" s="14" t="s">
        <v>445</v>
      </c>
      <c r="G99" s="14" t="s">
        <v>446</v>
      </c>
      <c r="H99" s="16">
        <v>43234</v>
      </c>
      <c r="I99" s="16">
        <v>44149</v>
      </c>
      <c r="J99" s="17" t="str">
        <f>IF(Ugovori_OPULJP[[#This Row],[DATUM ZAVRŠETKA OPERACIJE]]&gt;DATE(2023,12,31),"u provedbi","završen")</f>
        <v>završen</v>
      </c>
      <c r="K99" s="15" t="s">
        <v>71</v>
      </c>
      <c r="L99" s="15" t="s">
        <v>71</v>
      </c>
      <c r="M99" s="18">
        <v>0.85</v>
      </c>
      <c r="N99" s="18">
        <v>0.15</v>
      </c>
      <c r="O99" s="19">
        <f>Ugovori_OPULJP[[#This Row],[Bespovratna sredstva - Ukupno (EU+Nac) HRK
= Ukupna ugovorena vrijednost bespovratnih sredstava]]*Ugovori_OPULJP[[#This Row],[EU STOPA SUFINANCIRANJA %
EU CO-FINANCING RATE %]]</f>
        <v>844261.446</v>
      </c>
      <c r="P99" s="20">
        <f>Ugovori_OPULJP[[#This Row],[Bespovratna sredstva - EU dio - HRK]]/7.5345</f>
        <v>112052.75014931316</v>
      </c>
      <c r="Q99" s="19">
        <f>Ugovori_OPULJP[[#This Row],[Bespovratna sredstva - Ukupno (EU+Nac) HRK
= Ukupna ugovorena vrijednost bespovratnih sredstava]]*Ugovori_OPULJP[[#This Row],[STOPA NACIONALNOG SUFINANCIRANJA %]]</f>
        <v>148987.31399999998</v>
      </c>
      <c r="R99" s="20">
        <f>Ugovori_OPULJP[[#This Row],[Bespovratna sredstva - Nacionalni dio - HRK]]/7.5345</f>
        <v>19774.014732231732</v>
      </c>
      <c r="S99" s="19">
        <v>993248.76</v>
      </c>
      <c r="T99" s="20">
        <f>Ugovori_OPULJP[[#This Row],[Bespovratna sredstva - Ukupno (EU+Nac) HRK
= Ukupna ugovorena vrijednost bespovratnih sredstava]]/7.5345</f>
        <v>131826.76488154489</v>
      </c>
      <c r="U99" s="19">
        <v>0</v>
      </c>
      <c r="V99" s="20">
        <f>Ugovori_OPULJP[[#This Row],[Javni doprinos korisnika - HRK]]/7.5345</f>
        <v>0</v>
      </c>
      <c r="W99" s="19">
        <v>0</v>
      </c>
      <c r="X99" s="20">
        <f>Ugovori_OPULJP[[#This Row],[Privatni doprinos korisnika - HRK]]/7.5345</f>
        <v>0</v>
      </c>
      <c r="Y99" s="21">
        <f>Ugovori_OPULJP[[#This Row],[Bespovratna sredstva - Ukupno (EU+Nac) HRK
= Ukupna ugovorena vrijednost bespovratnih sredstava]]+Ugovori_OPULJP[[#This Row],[Javni doprinos korisnika - HRK]]+Ugovori_OPULJP[[#This Row],[Privatni doprinos korisnika - HRK]]</f>
        <v>993248.76</v>
      </c>
      <c r="Z99" s="22">
        <f>Ugovori_OPULJP[[#This Row],[UKUPNI PRIHVATLJIVI IZDACI
TOTAL ELIGIBLE EXPENDITURE
= Bespovratna sredstva ukupno + doprinos korisnika
= Ukupni prihvatljivi troškovi
= Ukupna ugovorena vrijednost projekta HRK]]/7.5345</f>
        <v>131826.76488154489</v>
      </c>
      <c r="AA99" s="13" t="s">
        <v>22</v>
      </c>
      <c r="AB99" s="13" t="s">
        <v>19</v>
      </c>
      <c r="AC99" s="12" t="s">
        <v>447</v>
      </c>
      <c r="AD99" s="12" t="s">
        <v>227</v>
      </c>
    </row>
    <row r="100" spans="1:30" ht="51" customHeight="1" x14ac:dyDescent="0.3">
      <c r="A100" s="10" t="s">
        <v>448</v>
      </c>
      <c r="B100" s="11" t="s">
        <v>15</v>
      </c>
      <c r="C100" s="12" t="s">
        <v>221</v>
      </c>
      <c r="D100" s="12" t="s">
        <v>222</v>
      </c>
      <c r="E100" s="13" t="s">
        <v>223</v>
      </c>
      <c r="F100" s="14" t="s">
        <v>449</v>
      </c>
      <c r="G100" s="14" t="s">
        <v>450</v>
      </c>
      <c r="H100" s="16">
        <v>43234</v>
      </c>
      <c r="I100" s="16">
        <v>44149</v>
      </c>
      <c r="J100" s="17" t="str">
        <f>IF(Ugovori_OPULJP[[#This Row],[DATUM ZAVRŠETKA OPERACIJE]]&gt;DATE(2023,12,31),"u provedbi","završen")</f>
        <v>završen</v>
      </c>
      <c r="K100" s="15" t="s">
        <v>178</v>
      </c>
      <c r="L100" s="15" t="s">
        <v>178</v>
      </c>
      <c r="M100" s="18">
        <v>0.85</v>
      </c>
      <c r="N100" s="18">
        <v>0.15</v>
      </c>
      <c r="O100" s="19">
        <f>Ugovori_OPULJP[[#This Row],[Bespovratna sredstva - Ukupno (EU+Nac) HRK
= Ukupna ugovorena vrijednost bespovratnih sredstava]]*Ugovori_OPULJP[[#This Row],[EU STOPA SUFINANCIRANJA %
EU CO-FINANCING RATE %]]</f>
        <v>1684053.2944999998</v>
      </c>
      <c r="P100" s="20">
        <f>Ugovori_OPULJP[[#This Row],[Bespovratna sredstva - EU dio - HRK]]/7.5345</f>
        <v>223512.2827659433</v>
      </c>
      <c r="Q100" s="19">
        <f>Ugovori_OPULJP[[#This Row],[Bespovratna sredstva - Ukupno (EU+Nac) HRK
= Ukupna ugovorena vrijednost bespovratnih sredstava]]*Ugovori_OPULJP[[#This Row],[STOPA NACIONALNOG SUFINANCIRANJA %]]</f>
        <v>297185.87549999997</v>
      </c>
      <c r="R100" s="20">
        <f>Ugovori_OPULJP[[#This Row],[Bespovratna sredstva - Nacionalni dio - HRK]]/7.5345</f>
        <v>39443.344017519405</v>
      </c>
      <c r="S100" s="19">
        <v>1981239.17</v>
      </c>
      <c r="T100" s="20">
        <f>Ugovori_OPULJP[[#This Row],[Bespovratna sredstva - Ukupno (EU+Nac) HRK
= Ukupna ugovorena vrijednost bespovratnih sredstava]]/7.5345</f>
        <v>262955.62678346271</v>
      </c>
      <c r="U100" s="19">
        <v>0</v>
      </c>
      <c r="V100" s="20">
        <f>Ugovori_OPULJP[[#This Row],[Javni doprinos korisnika - HRK]]/7.5345</f>
        <v>0</v>
      </c>
      <c r="W100" s="19">
        <v>0</v>
      </c>
      <c r="X100" s="20">
        <f>Ugovori_OPULJP[[#This Row],[Privatni doprinos korisnika - HRK]]/7.5345</f>
        <v>0</v>
      </c>
      <c r="Y100" s="21">
        <f>Ugovori_OPULJP[[#This Row],[Bespovratna sredstva - Ukupno (EU+Nac) HRK
= Ukupna ugovorena vrijednost bespovratnih sredstava]]+Ugovori_OPULJP[[#This Row],[Javni doprinos korisnika - HRK]]+Ugovori_OPULJP[[#This Row],[Privatni doprinos korisnika - HRK]]</f>
        <v>1981239.17</v>
      </c>
      <c r="Z100" s="22">
        <f>Ugovori_OPULJP[[#This Row],[UKUPNI PRIHVATLJIVI IZDACI
TOTAL ELIGIBLE EXPENDITURE
= Bespovratna sredstva ukupno + doprinos korisnika
= Ukupni prihvatljivi troškovi
= Ukupna ugovorena vrijednost projekta HRK]]/7.5345</f>
        <v>262955.62678346271</v>
      </c>
      <c r="AA100" s="13" t="s">
        <v>22</v>
      </c>
      <c r="AB100" s="13" t="s">
        <v>19</v>
      </c>
      <c r="AC100" s="12" t="s">
        <v>451</v>
      </c>
      <c r="AD100" s="12" t="s">
        <v>227</v>
      </c>
    </row>
    <row r="101" spans="1:30" ht="51" customHeight="1" x14ac:dyDescent="0.3">
      <c r="A101" s="10" t="s">
        <v>452</v>
      </c>
      <c r="B101" s="11" t="s">
        <v>15</v>
      </c>
      <c r="C101" s="12" t="s">
        <v>221</v>
      </c>
      <c r="D101" s="12" t="s">
        <v>222</v>
      </c>
      <c r="E101" s="13" t="s">
        <v>223</v>
      </c>
      <c r="F101" s="14" t="s">
        <v>453</v>
      </c>
      <c r="G101" s="14" t="s">
        <v>454</v>
      </c>
      <c r="H101" s="16">
        <v>43234</v>
      </c>
      <c r="I101" s="16">
        <v>43965</v>
      </c>
      <c r="J101" s="17" t="str">
        <f>IF(Ugovori_OPULJP[[#This Row],[DATUM ZAVRŠETKA OPERACIJE]]&gt;DATE(2023,12,31),"u provedbi","završen")</f>
        <v>završen</v>
      </c>
      <c r="K101" s="15" t="s">
        <v>417</v>
      </c>
      <c r="L101" s="15" t="s">
        <v>417</v>
      </c>
      <c r="M101" s="18">
        <v>0.85</v>
      </c>
      <c r="N101" s="18">
        <v>0.15</v>
      </c>
      <c r="O101" s="19">
        <f>Ugovori_OPULJP[[#This Row],[Bespovratna sredstva - Ukupno (EU+Nac) HRK
= Ukupna ugovorena vrijednost bespovratnih sredstava]]*Ugovori_OPULJP[[#This Row],[EU STOPA SUFINANCIRANJA %
EU CO-FINANCING RATE %]]</f>
        <v>813500.41350000002</v>
      </c>
      <c r="P101" s="20">
        <f>Ugovori_OPULJP[[#This Row],[Bespovratna sredstva - EU dio - HRK]]/7.5345</f>
        <v>107970.05952617957</v>
      </c>
      <c r="Q101" s="19">
        <f>Ugovori_OPULJP[[#This Row],[Bespovratna sredstva - Ukupno (EU+Nac) HRK
= Ukupna ugovorena vrijednost bespovratnih sredstava]]*Ugovori_OPULJP[[#This Row],[STOPA NACIONALNOG SUFINANCIRANJA %]]</f>
        <v>143558.8965</v>
      </c>
      <c r="R101" s="20">
        <f>Ugovori_OPULJP[[#This Row],[Bespovratna sredstva - Nacionalni dio - HRK]]/7.5345</f>
        <v>19053.53991638463</v>
      </c>
      <c r="S101" s="19">
        <v>957059.31</v>
      </c>
      <c r="T101" s="20">
        <f>Ugovori_OPULJP[[#This Row],[Bespovratna sredstva - Ukupno (EU+Nac) HRK
= Ukupna ugovorena vrijednost bespovratnih sredstava]]/7.5345</f>
        <v>127023.5994425642</v>
      </c>
      <c r="U101" s="19">
        <v>0</v>
      </c>
      <c r="V101" s="20">
        <f>Ugovori_OPULJP[[#This Row],[Javni doprinos korisnika - HRK]]/7.5345</f>
        <v>0</v>
      </c>
      <c r="W101" s="19">
        <v>0</v>
      </c>
      <c r="X101" s="20">
        <f>Ugovori_OPULJP[[#This Row],[Privatni doprinos korisnika - HRK]]/7.5345</f>
        <v>0</v>
      </c>
      <c r="Y101" s="21">
        <f>Ugovori_OPULJP[[#This Row],[Bespovratna sredstva - Ukupno (EU+Nac) HRK
= Ukupna ugovorena vrijednost bespovratnih sredstava]]+Ugovori_OPULJP[[#This Row],[Javni doprinos korisnika - HRK]]+Ugovori_OPULJP[[#This Row],[Privatni doprinos korisnika - HRK]]</f>
        <v>957059.31</v>
      </c>
      <c r="Z101" s="22">
        <f>Ugovori_OPULJP[[#This Row],[UKUPNI PRIHVATLJIVI IZDACI
TOTAL ELIGIBLE EXPENDITURE
= Bespovratna sredstva ukupno + doprinos korisnika
= Ukupni prihvatljivi troškovi
= Ukupna ugovorena vrijednost projekta HRK]]/7.5345</f>
        <v>127023.5994425642</v>
      </c>
      <c r="AA101" s="13" t="s">
        <v>22</v>
      </c>
      <c r="AB101" s="13" t="s">
        <v>19</v>
      </c>
      <c r="AC101" s="12" t="s">
        <v>455</v>
      </c>
      <c r="AD101" s="12" t="s">
        <v>227</v>
      </c>
    </row>
    <row r="102" spans="1:30" ht="51" customHeight="1" x14ac:dyDescent="0.3">
      <c r="A102" s="10" t="s">
        <v>456</v>
      </c>
      <c r="B102" s="11" t="s">
        <v>15</v>
      </c>
      <c r="C102" s="12" t="s">
        <v>221</v>
      </c>
      <c r="D102" s="12" t="s">
        <v>222</v>
      </c>
      <c r="E102" s="13" t="s">
        <v>223</v>
      </c>
      <c r="F102" s="14" t="s">
        <v>457</v>
      </c>
      <c r="G102" s="14" t="s">
        <v>458</v>
      </c>
      <c r="H102" s="16">
        <v>43550</v>
      </c>
      <c r="I102" s="16">
        <v>44281</v>
      </c>
      <c r="J102" s="17" t="str">
        <f>IF(Ugovori_OPULJP[[#This Row],[DATUM ZAVRŠETKA OPERACIJE]]&gt;DATE(2023,12,31),"u provedbi","završen")</f>
        <v>završen</v>
      </c>
      <c r="K102" s="15" t="s">
        <v>81</v>
      </c>
      <c r="L102" s="15" t="s">
        <v>81</v>
      </c>
      <c r="M102" s="18">
        <v>0.85</v>
      </c>
      <c r="N102" s="18">
        <v>0.15</v>
      </c>
      <c r="O102" s="19">
        <f>Ugovori_OPULJP[[#This Row],[Bespovratna sredstva - Ukupno (EU+Nac) HRK
= Ukupna ugovorena vrijednost bespovratnih sredstava]]*Ugovori_OPULJP[[#This Row],[EU STOPA SUFINANCIRANJA %
EU CO-FINANCING RATE %]]</f>
        <v>752577.19050000003</v>
      </c>
      <c r="P102" s="20">
        <f>Ugovori_OPULJP[[#This Row],[Bespovratna sredstva - EU dio - HRK]]/7.5345</f>
        <v>99884.158271949025</v>
      </c>
      <c r="Q102" s="19">
        <f>Ugovori_OPULJP[[#This Row],[Bespovratna sredstva - Ukupno (EU+Nac) HRK
= Ukupna ugovorena vrijednost bespovratnih sredstava]]*Ugovori_OPULJP[[#This Row],[STOPA NACIONALNOG SUFINANCIRANJA %]]</f>
        <v>132807.7395</v>
      </c>
      <c r="R102" s="20">
        <f>Ugovori_OPULJP[[#This Row],[Bespovratna sredstva - Nacionalni dio - HRK]]/7.5345</f>
        <v>17626.616165638065</v>
      </c>
      <c r="S102" s="19">
        <v>885384.93</v>
      </c>
      <c r="T102" s="20">
        <f>Ugovori_OPULJP[[#This Row],[Bespovratna sredstva - Ukupno (EU+Nac) HRK
= Ukupna ugovorena vrijednost bespovratnih sredstava]]/7.5345</f>
        <v>117510.7744375871</v>
      </c>
      <c r="U102" s="19">
        <v>0</v>
      </c>
      <c r="V102" s="20">
        <f>Ugovori_OPULJP[[#This Row],[Javni doprinos korisnika - HRK]]/7.5345</f>
        <v>0</v>
      </c>
      <c r="W102" s="19">
        <v>0</v>
      </c>
      <c r="X102" s="20">
        <f>Ugovori_OPULJP[[#This Row],[Privatni doprinos korisnika - HRK]]/7.5345</f>
        <v>0</v>
      </c>
      <c r="Y102" s="21">
        <f>Ugovori_OPULJP[[#This Row],[Bespovratna sredstva - Ukupno (EU+Nac) HRK
= Ukupna ugovorena vrijednost bespovratnih sredstava]]+Ugovori_OPULJP[[#This Row],[Javni doprinos korisnika - HRK]]+Ugovori_OPULJP[[#This Row],[Privatni doprinos korisnika - HRK]]</f>
        <v>885384.93</v>
      </c>
      <c r="Z102" s="22">
        <f>Ugovori_OPULJP[[#This Row],[UKUPNI PRIHVATLJIVI IZDACI
TOTAL ELIGIBLE EXPENDITURE
= Bespovratna sredstva ukupno + doprinos korisnika
= Ukupni prihvatljivi troškovi
= Ukupna ugovorena vrijednost projekta HRK]]/7.5345</f>
        <v>117510.7744375871</v>
      </c>
      <c r="AA102" s="13" t="s">
        <v>22</v>
      </c>
      <c r="AB102" s="13" t="s">
        <v>19</v>
      </c>
      <c r="AC102" s="12" t="s">
        <v>459</v>
      </c>
      <c r="AD102" s="12" t="s">
        <v>227</v>
      </c>
    </row>
    <row r="103" spans="1:30" ht="51" customHeight="1" x14ac:dyDescent="0.3">
      <c r="A103" s="10" t="s">
        <v>460</v>
      </c>
      <c r="B103" s="11" t="s">
        <v>15</v>
      </c>
      <c r="C103" s="12" t="s">
        <v>221</v>
      </c>
      <c r="D103" s="12" t="s">
        <v>222</v>
      </c>
      <c r="E103" s="13" t="s">
        <v>223</v>
      </c>
      <c r="F103" s="14" t="s">
        <v>461</v>
      </c>
      <c r="G103" s="14" t="s">
        <v>75</v>
      </c>
      <c r="H103" s="16">
        <v>43566</v>
      </c>
      <c r="I103" s="16">
        <v>44480</v>
      </c>
      <c r="J103" s="17" t="str">
        <f>IF(Ugovori_OPULJP[[#This Row],[DATUM ZAVRŠETKA OPERACIJE]]&gt;DATE(2023,12,31),"u provedbi","završen")</f>
        <v>završen</v>
      </c>
      <c r="K103" s="15" t="s">
        <v>71</v>
      </c>
      <c r="L103" s="15" t="s">
        <v>71</v>
      </c>
      <c r="M103" s="18">
        <v>0.85</v>
      </c>
      <c r="N103" s="18">
        <v>0.15</v>
      </c>
      <c r="O103" s="19">
        <f>Ugovori_OPULJP[[#This Row],[Bespovratna sredstva - Ukupno (EU+Nac) HRK
= Ukupna ugovorena vrijednost bespovratnih sredstava]]*Ugovori_OPULJP[[#This Row],[EU STOPA SUFINANCIRANJA %
EU CO-FINANCING RATE %]]</f>
        <v>811320.32499999995</v>
      </c>
      <c r="P103" s="20">
        <f>Ugovori_OPULJP[[#This Row],[Bespovratna sredstva - EU dio - HRK]]/7.5345</f>
        <v>107680.71205786713</v>
      </c>
      <c r="Q103" s="19">
        <f>Ugovori_OPULJP[[#This Row],[Bespovratna sredstva - Ukupno (EU+Nac) HRK
= Ukupna ugovorena vrijednost bespovratnih sredstava]]*Ugovori_OPULJP[[#This Row],[STOPA NACIONALNOG SUFINANCIRANJA %]]</f>
        <v>143174.17499999999</v>
      </c>
      <c r="R103" s="20">
        <f>Ugovori_OPULJP[[#This Row],[Bespovratna sredstva - Nacionalni dio - HRK]]/7.5345</f>
        <v>19002.478598447142</v>
      </c>
      <c r="S103" s="19">
        <v>954494.5</v>
      </c>
      <c r="T103" s="20">
        <f>Ugovori_OPULJP[[#This Row],[Bespovratna sredstva - Ukupno (EU+Nac) HRK
= Ukupna ugovorena vrijednost bespovratnih sredstava]]/7.5345</f>
        <v>126683.19065631428</v>
      </c>
      <c r="U103" s="19">
        <v>0</v>
      </c>
      <c r="V103" s="20">
        <f>Ugovori_OPULJP[[#This Row],[Javni doprinos korisnika - HRK]]/7.5345</f>
        <v>0</v>
      </c>
      <c r="W103" s="19">
        <v>0</v>
      </c>
      <c r="X103" s="20">
        <f>Ugovori_OPULJP[[#This Row],[Privatni doprinos korisnika - HRK]]/7.5345</f>
        <v>0</v>
      </c>
      <c r="Y103" s="21">
        <f>Ugovori_OPULJP[[#This Row],[Bespovratna sredstva - Ukupno (EU+Nac) HRK
= Ukupna ugovorena vrijednost bespovratnih sredstava]]+Ugovori_OPULJP[[#This Row],[Javni doprinos korisnika - HRK]]+Ugovori_OPULJP[[#This Row],[Privatni doprinos korisnika - HRK]]</f>
        <v>954494.5</v>
      </c>
      <c r="Z103" s="22">
        <f>Ugovori_OPULJP[[#This Row],[UKUPNI PRIHVATLJIVI IZDACI
TOTAL ELIGIBLE EXPENDITURE
= Bespovratna sredstva ukupno + doprinos korisnika
= Ukupni prihvatljivi troškovi
= Ukupna ugovorena vrijednost projekta HRK]]/7.5345</f>
        <v>126683.19065631428</v>
      </c>
      <c r="AA103" s="13" t="s">
        <v>22</v>
      </c>
      <c r="AB103" s="13" t="s">
        <v>19</v>
      </c>
      <c r="AC103" s="12" t="s">
        <v>462</v>
      </c>
      <c r="AD103" s="12" t="s">
        <v>227</v>
      </c>
    </row>
    <row r="104" spans="1:30" ht="51" customHeight="1" x14ac:dyDescent="0.3">
      <c r="A104" s="10" t="s">
        <v>463</v>
      </c>
      <c r="B104" s="11" t="s">
        <v>15</v>
      </c>
      <c r="C104" s="12" t="s">
        <v>221</v>
      </c>
      <c r="D104" s="12" t="s">
        <v>222</v>
      </c>
      <c r="E104" s="13" t="s">
        <v>223</v>
      </c>
      <c r="F104" s="11" t="s">
        <v>464</v>
      </c>
      <c r="G104" s="11" t="s">
        <v>465</v>
      </c>
      <c r="H104" s="16">
        <v>43234</v>
      </c>
      <c r="I104" s="16">
        <v>43996</v>
      </c>
      <c r="J104" s="17" t="str">
        <f>IF(Ugovori_OPULJP[[#This Row],[DATUM ZAVRŠETKA OPERACIJE]]&gt;DATE(2023,12,31),"u provedbi","završen")</f>
        <v>završen</v>
      </c>
      <c r="K104" s="15" t="s">
        <v>192</v>
      </c>
      <c r="L104" s="15" t="s">
        <v>192</v>
      </c>
      <c r="M104" s="18">
        <v>0.85</v>
      </c>
      <c r="N104" s="18">
        <v>0.15</v>
      </c>
      <c r="O104" s="19">
        <f>Ugovori_OPULJP[[#This Row],[Bespovratna sredstva - Ukupno (EU+Nac) HRK
= Ukupna ugovorena vrijednost bespovratnih sredstava]]*Ugovori_OPULJP[[#This Row],[EU STOPA SUFINANCIRANJA %
EU CO-FINANCING RATE %]]</f>
        <v>710268.27899999998</v>
      </c>
      <c r="P104" s="20">
        <f>Ugovori_OPULJP[[#This Row],[Bespovratna sredstva - EU dio - HRK]]/7.5345</f>
        <v>94268.800716703161</v>
      </c>
      <c r="Q104" s="19">
        <f>Ugovori_OPULJP[[#This Row],[Bespovratna sredstva - Ukupno (EU+Nac) HRK
= Ukupna ugovorena vrijednost bespovratnih sredstava]]*Ugovori_OPULJP[[#This Row],[STOPA NACIONALNOG SUFINANCIRANJA %]]</f>
        <v>125341.461</v>
      </c>
      <c r="R104" s="20">
        <f>Ugovori_OPULJP[[#This Row],[Bespovratna sredstva - Nacionalni dio - HRK]]/7.5345</f>
        <v>16635.670714712323</v>
      </c>
      <c r="S104" s="19">
        <v>835609.74</v>
      </c>
      <c r="T104" s="20">
        <f>Ugovori_OPULJP[[#This Row],[Bespovratna sredstva - Ukupno (EU+Nac) HRK
= Ukupna ugovorena vrijednost bespovratnih sredstava]]/7.5345</f>
        <v>110904.47143141548</v>
      </c>
      <c r="U104" s="19">
        <v>0</v>
      </c>
      <c r="V104" s="20">
        <f>Ugovori_OPULJP[[#This Row],[Javni doprinos korisnika - HRK]]/7.5345</f>
        <v>0</v>
      </c>
      <c r="W104" s="19">
        <v>0</v>
      </c>
      <c r="X104" s="20">
        <f>Ugovori_OPULJP[[#This Row],[Privatni doprinos korisnika - HRK]]/7.5345</f>
        <v>0</v>
      </c>
      <c r="Y104" s="21">
        <f>Ugovori_OPULJP[[#This Row],[Bespovratna sredstva - Ukupno (EU+Nac) HRK
= Ukupna ugovorena vrijednost bespovratnih sredstava]]+Ugovori_OPULJP[[#This Row],[Javni doprinos korisnika - HRK]]+Ugovori_OPULJP[[#This Row],[Privatni doprinos korisnika - HRK]]</f>
        <v>835609.74</v>
      </c>
      <c r="Z104" s="22">
        <f>Ugovori_OPULJP[[#This Row],[UKUPNI PRIHVATLJIVI IZDACI
TOTAL ELIGIBLE EXPENDITURE
= Bespovratna sredstva ukupno + doprinos korisnika
= Ukupni prihvatljivi troškovi
= Ukupna ugovorena vrijednost projekta HRK]]/7.5345</f>
        <v>110904.47143141548</v>
      </c>
      <c r="AA104" s="13" t="s">
        <v>22</v>
      </c>
      <c r="AB104" s="13" t="s">
        <v>19</v>
      </c>
      <c r="AC104" s="12" t="s">
        <v>466</v>
      </c>
      <c r="AD104" s="12" t="s">
        <v>227</v>
      </c>
    </row>
    <row r="105" spans="1:30" ht="51" customHeight="1" x14ac:dyDescent="0.3">
      <c r="A105" s="10" t="s">
        <v>467</v>
      </c>
      <c r="B105" s="11" t="s">
        <v>15</v>
      </c>
      <c r="C105" s="12" t="s">
        <v>221</v>
      </c>
      <c r="D105" s="12" t="s">
        <v>222</v>
      </c>
      <c r="E105" s="13" t="s">
        <v>223</v>
      </c>
      <c r="F105" s="14" t="s">
        <v>468</v>
      </c>
      <c r="G105" s="14" t="s">
        <v>469</v>
      </c>
      <c r="H105" s="16">
        <v>43234</v>
      </c>
      <c r="I105" s="16">
        <v>44149</v>
      </c>
      <c r="J105" s="17" t="str">
        <f>IF(Ugovori_OPULJP[[#This Row],[DATUM ZAVRŠETKA OPERACIJE]]&gt;DATE(2023,12,31),"u provedbi","završen")</f>
        <v>završen</v>
      </c>
      <c r="K105" s="15" t="s">
        <v>66</v>
      </c>
      <c r="L105" s="15" t="s">
        <v>66</v>
      </c>
      <c r="M105" s="18">
        <v>0.85</v>
      </c>
      <c r="N105" s="18">
        <v>0.15</v>
      </c>
      <c r="O105" s="19">
        <f>Ugovori_OPULJP[[#This Row],[Bespovratna sredstva - Ukupno (EU+Nac) HRK
= Ukupna ugovorena vrijednost bespovratnih sredstava]]*Ugovori_OPULJP[[#This Row],[EU STOPA SUFINANCIRANJA %
EU CO-FINANCING RATE %]]</f>
        <v>1700000</v>
      </c>
      <c r="P105" s="20">
        <f>Ugovori_OPULJP[[#This Row],[Bespovratna sredstva - EU dio - HRK]]/7.5345</f>
        <v>225628.77430486429</v>
      </c>
      <c r="Q105" s="19">
        <f>Ugovori_OPULJP[[#This Row],[Bespovratna sredstva - Ukupno (EU+Nac) HRK
= Ukupna ugovorena vrijednost bespovratnih sredstava]]*Ugovori_OPULJP[[#This Row],[STOPA NACIONALNOG SUFINANCIRANJA %]]</f>
        <v>300000</v>
      </c>
      <c r="R105" s="20">
        <f>Ugovori_OPULJP[[#This Row],[Bespovratna sredstva - Nacionalni dio - HRK]]/7.5345</f>
        <v>39816.842524387816</v>
      </c>
      <c r="S105" s="19">
        <v>2000000</v>
      </c>
      <c r="T105" s="20">
        <f>Ugovori_OPULJP[[#This Row],[Bespovratna sredstva - Ukupno (EU+Nac) HRK
= Ukupna ugovorena vrijednost bespovratnih sredstava]]/7.5345</f>
        <v>265445.6168292521</v>
      </c>
      <c r="U105" s="19">
        <v>0</v>
      </c>
      <c r="V105" s="20">
        <f>Ugovori_OPULJP[[#This Row],[Javni doprinos korisnika - HRK]]/7.5345</f>
        <v>0</v>
      </c>
      <c r="W105" s="19">
        <v>0</v>
      </c>
      <c r="X105" s="20">
        <f>Ugovori_OPULJP[[#This Row],[Privatni doprinos korisnika - HRK]]/7.5345</f>
        <v>0</v>
      </c>
      <c r="Y105" s="21">
        <f>Ugovori_OPULJP[[#This Row],[Bespovratna sredstva - Ukupno (EU+Nac) HRK
= Ukupna ugovorena vrijednost bespovratnih sredstava]]+Ugovori_OPULJP[[#This Row],[Javni doprinos korisnika - HRK]]+Ugovori_OPULJP[[#This Row],[Privatni doprinos korisnika - HRK]]</f>
        <v>2000000</v>
      </c>
      <c r="Z105" s="22">
        <f>Ugovori_OPULJP[[#This Row],[UKUPNI PRIHVATLJIVI IZDACI
TOTAL ELIGIBLE EXPENDITURE
= Bespovratna sredstva ukupno + doprinos korisnika
= Ukupni prihvatljivi troškovi
= Ukupna ugovorena vrijednost projekta HRK]]/7.5345</f>
        <v>265445.6168292521</v>
      </c>
      <c r="AA105" s="13" t="s">
        <v>22</v>
      </c>
      <c r="AB105" s="13" t="s">
        <v>19</v>
      </c>
      <c r="AC105" s="12" t="s">
        <v>470</v>
      </c>
      <c r="AD105" s="12" t="s">
        <v>227</v>
      </c>
    </row>
    <row r="106" spans="1:30" ht="51" customHeight="1" x14ac:dyDescent="0.3">
      <c r="A106" s="10" t="s">
        <v>471</v>
      </c>
      <c r="B106" s="11" t="s">
        <v>15</v>
      </c>
      <c r="C106" s="12" t="s">
        <v>221</v>
      </c>
      <c r="D106" s="12" t="s">
        <v>222</v>
      </c>
      <c r="E106" s="13" t="s">
        <v>223</v>
      </c>
      <c r="F106" s="14" t="s">
        <v>472</v>
      </c>
      <c r="G106" s="14" t="s">
        <v>473</v>
      </c>
      <c r="H106" s="16">
        <v>43550</v>
      </c>
      <c r="I106" s="16">
        <v>44465</v>
      </c>
      <c r="J106" s="17" t="str">
        <f>IF(Ugovori_OPULJP[[#This Row],[DATUM ZAVRŠETKA OPERACIJE]]&gt;DATE(2023,12,31),"u provedbi","završen")</f>
        <v>završen</v>
      </c>
      <c r="K106" s="15" t="s">
        <v>66</v>
      </c>
      <c r="L106" s="15" t="s">
        <v>66</v>
      </c>
      <c r="M106" s="18">
        <v>0.85</v>
      </c>
      <c r="N106" s="18">
        <v>0.15</v>
      </c>
      <c r="O106" s="19">
        <f>Ugovori_OPULJP[[#This Row],[Bespovratna sredstva - Ukupno (EU+Nac) HRK
= Ukupna ugovorena vrijednost bespovratnih sredstava]]*Ugovori_OPULJP[[#This Row],[EU STOPA SUFINANCIRANJA %
EU CO-FINANCING RATE %]]</f>
        <v>449159.10799999995</v>
      </c>
      <c r="P106" s="20">
        <f>Ugovori_OPULJP[[#This Row],[Bespovratna sredstva - EU dio - HRK]]/7.5345</f>
        <v>59613.658238768323</v>
      </c>
      <c r="Q106" s="19">
        <f>Ugovori_OPULJP[[#This Row],[Bespovratna sredstva - Ukupno (EU+Nac) HRK
= Ukupna ugovorena vrijednost bespovratnih sredstava]]*Ugovori_OPULJP[[#This Row],[STOPA NACIONALNOG SUFINANCIRANJA %]]</f>
        <v>79263.371999999988</v>
      </c>
      <c r="R106" s="20">
        <f>Ugovori_OPULJP[[#This Row],[Bespovratna sredstva - Nacionalni dio - HRK]]/7.5345</f>
        <v>10520.057336253232</v>
      </c>
      <c r="S106" s="19">
        <v>528422.48</v>
      </c>
      <c r="T106" s="20">
        <f>Ugovori_OPULJP[[#This Row],[Bespovratna sredstva - Ukupno (EU+Nac) HRK
= Ukupna ugovorena vrijednost bespovratnih sredstava]]/7.5345</f>
        <v>70133.715575021561</v>
      </c>
      <c r="U106" s="19">
        <v>0</v>
      </c>
      <c r="V106" s="20">
        <f>Ugovori_OPULJP[[#This Row],[Javni doprinos korisnika - HRK]]/7.5345</f>
        <v>0</v>
      </c>
      <c r="W106" s="19">
        <v>0</v>
      </c>
      <c r="X106" s="20">
        <f>Ugovori_OPULJP[[#This Row],[Privatni doprinos korisnika - HRK]]/7.5345</f>
        <v>0</v>
      </c>
      <c r="Y106" s="21">
        <f>Ugovori_OPULJP[[#This Row],[Bespovratna sredstva - Ukupno (EU+Nac) HRK
= Ukupna ugovorena vrijednost bespovratnih sredstava]]+Ugovori_OPULJP[[#This Row],[Javni doprinos korisnika - HRK]]+Ugovori_OPULJP[[#This Row],[Privatni doprinos korisnika - HRK]]</f>
        <v>528422.48</v>
      </c>
      <c r="Z106" s="22">
        <f>Ugovori_OPULJP[[#This Row],[UKUPNI PRIHVATLJIVI IZDACI
TOTAL ELIGIBLE EXPENDITURE
= Bespovratna sredstva ukupno + doprinos korisnika
= Ukupni prihvatljivi troškovi
= Ukupna ugovorena vrijednost projekta HRK]]/7.5345</f>
        <v>70133.715575021561</v>
      </c>
      <c r="AA106" s="13" t="s">
        <v>22</v>
      </c>
      <c r="AB106" s="13" t="s">
        <v>19</v>
      </c>
      <c r="AC106" s="12" t="s">
        <v>474</v>
      </c>
      <c r="AD106" s="12" t="s">
        <v>227</v>
      </c>
    </row>
    <row r="107" spans="1:30" ht="51" customHeight="1" x14ac:dyDescent="0.3">
      <c r="A107" s="10" t="s">
        <v>475</v>
      </c>
      <c r="B107" s="11" t="s">
        <v>15</v>
      </c>
      <c r="C107" s="12" t="s">
        <v>221</v>
      </c>
      <c r="D107" s="12" t="s">
        <v>222</v>
      </c>
      <c r="E107" s="13" t="s">
        <v>223</v>
      </c>
      <c r="F107" s="14" t="s">
        <v>476</v>
      </c>
      <c r="G107" s="14" t="s">
        <v>477</v>
      </c>
      <c r="H107" s="16">
        <v>43234</v>
      </c>
      <c r="I107" s="16">
        <v>44149</v>
      </c>
      <c r="J107" s="17" t="str">
        <f>IF(Ugovori_OPULJP[[#This Row],[DATUM ZAVRŠETKA OPERACIJE]]&gt;DATE(2023,12,31),"u provedbi","završen")</f>
        <v>završen</v>
      </c>
      <c r="K107" s="15" t="s">
        <v>178</v>
      </c>
      <c r="L107" s="15" t="s">
        <v>178</v>
      </c>
      <c r="M107" s="18">
        <v>0.85</v>
      </c>
      <c r="N107" s="18">
        <v>0.15</v>
      </c>
      <c r="O107" s="19">
        <f>Ugovori_OPULJP[[#This Row],[Bespovratna sredstva - Ukupno (EU+Nac) HRK
= Ukupna ugovorena vrijednost bespovratnih sredstava]]*Ugovori_OPULJP[[#This Row],[EU STOPA SUFINANCIRANJA %
EU CO-FINANCING RATE %]]</f>
        <v>831333.93200000003</v>
      </c>
      <c r="P107" s="20">
        <f>Ugovori_OPULJP[[#This Row],[Bespovratna sredstva - EU dio - HRK]]/7.5345</f>
        <v>110336.97418541377</v>
      </c>
      <c r="Q107" s="19">
        <f>Ugovori_OPULJP[[#This Row],[Bespovratna sredstva - Ukupno (EU+Nac) HRK
= Ukupna ugovorena vrijednost bespovratnih sredstava]]*Ugovori_OPULJP[[#This Row],[STOPA NACIONALNOG SUFINANCIRANJA %]]</f>
        <v>146705.98800000001</v>
      </c>
      <c r="R107" s="20">
        <f>Ugovori_OPULJP[[#This Row],[Bespovratna sredstva - Nacionalni dio - HRK]]/7.5345</f>
        <v>19471.230738602429</v>
      </c>
      <c r="S107" s="19">
        <v>978039.92</v>
      </c>
      <c r="T107" s="20">
        <f>Ugovori_OPULJP[[#This Row],[Bespovratna sredstva - Ukupno (EU+Nac) HRK
= Ukupna ugovorena vrijednost bespovratnih sredstava]]/7.5345</f>
        <v>129808.20492401619</v>
      </c>
      <c r="U107" s="19">
        <v>0</v>
      </c>
      <c r="V107" s="20">
        <f>Ugovori_OPULJP[[#This Row],[Javni doprinos korisnika - HRK]]/7.5345</f>
        <v>0</v>
      </c>
      <c r="W107" s="19">
        <v>0</v>
      </c>
      <c r="X107" s="20">
        <f>Ugovori_OPULJP[[#This Row],[Privatni doprinos korisnika - HRK]]/7.5345</f>
        <v>0</v>
      </c>
      <c r="Y107" s="21">
        <f>Ugovori_OPULJP[[#This Row],[Bespovratna sredstva - Ukupno (EU+Nac) HRK
= Ukupna ugovorena vrijednost bespovratnih sredstava]]+Ugovori_OPULJP[[#This Row],[Javni doprinos korisnika - HRK]]+Ugovori_OPULJP[[#This Row],[Privatni doprinos korisnika - HRK]]</f>
        <v>978039.92</v>
      </c>
      <c r="Z107" s="22">
        <f>Ugovori_OPULJP[[#This Row],[UKUPNI PRIHVATLJIVI IZDACI
TOTAL ELIGIBLE EXPENDITURE
= Bespovratna sredstva ukupno + doprinos korisnika
= Ukupni prihvatljivi troškovi
= Ukupna ugovorena vrijednost projekta HRK]]/7.5345</f>
        <v>129808.20492401619</v>
      </c>
      <c r="AA107" s="13" t="s">
        <v>22</v>
      </c>
      <c r="AB107" s="13" t="s">
        <v>19</v>
      </c>
      <c r="AC107" s="12" t="s">
        <v>478</v>
      </c>
      <c r="AD107" s="12" t="s">
        <v>227</v>
      </c>
    </row>
    <row r="108" spans="1:30" ht="63.75" customHeight="1" x14ac:dyDescent="0.3">
      <c r="A108" s="10" t="s">
        <v>479</v>
      </c>
      <c r="B108" s="11" t="s">
        <v>15</v>
      </c>
      <c r="C108" s="12" t="s">
        <v>221</v>
      </c>
      <c r="D108" s="12" t="s">
        <v>222</v>
      </c>
      <c r="E108" s="13" t="s">
        <v>223</v>
      </c>
      <c r="F108" s="14" t="s">
        <v>480</v>
      </c>
      <c r="G108" s="14" t="s">
        <v>481</v>
      </c>
      <c r="H108" s="16">
        <v>43550</v>
      </c>
      <c r="I108" s="16">
        <v>44281</v>
      </c>
      <c r="J108" s="17" t="str">
        <f>IF(Ugovori_OPULJP[[#This Row],[DATUM ZAVRŠETKA OPERACIJE]]&gt;DATE(2023,12,31),"u provedbi","završen")</f>
        <v>završen</v>
      </c>
      <c r="K108" s="15" t="s">
        <v>178</v>
      </c>
      <c r="L108" s="15" t="s">
        <v>178</v>
      </c>
      <c r="M108" s="18">
        <v>0.85</v>
      </c>
      <c r="N108" s="18">
        <v>0.15</v>
      </c>
      <c r="O108" s="19">
        <f>Ugovori_OPULJP[[#This Row],[Bespovratna sredstva - Ukupno (EU+Nac) HRK
= Ukupna ugovorena vrijednost bespovratnih sredstava]]*Ugovori_OPULJP[[#This Row],[EU STOPA SUFINANCIRANJA %
EU CO-FINANCING RATE %]]</f>
        <v>401697.25</v>
      </c>
      <c r="P108" s="20">
        <f>Ugovori_OPULJP[[#This Row],[Bespovratna sredstva - EU dio - HRK]]/7.5345</f>
        <v>53314.387152432144</v>
      </c>
      <c r="Q108" s="19">
        <f>Ugovori_OPULJP[[#This Row],[Bespovratna sredstva - Ukupno (EU+Nac) HRK
= Ukupna ugovorena vrijednost bespovratnih sredstava]]*Ugovori_OPULJP[[#This Row],[STOPA NACIONALNOG SUFINANCIRANJA %]]</f>
        <v>70887.75</v>
      </c>
      <c r="R108" s="20">
        <f>Ugovori_OPULJP[[#This Row],[Bespovratna sredstva - Nacionalni dio - HRK]]/7.5345</f>
        <v>9408.4212621939078</v>
      </c>
      <c r="S108" s="19">
        <v>472585</v>
      </c>
      <c r="T108" s="20">
        <f>Ugovori_OPULJP[[#This Row],[Bespovratna sredstva - Ukupno (EU+Nac) HRK
= Ukupna ugovorena vrijednost bespovratnih sredstava]]/7.5345</f>
        <v>62722.808414626052</v>
      </c>
      <c r="U108" s="19">
        <v>0</v>
      </c>
      <c r="V108" s="20">
        <f>Ugovori_OPULJP[[#This Row],[Javni doprinos korisnika - HRK]]/7.5345</f>
        <v>0</v>
      </c>
      <c r="W108" s="19">
        <v>0</v>
      </c>
      <c r="X108" s="20">
        <f>Ugovori_OPULJP[[#This Row],[Privatni doprinos korisnika - HRK]]/7.5345</f>
        <v>0</v>
      </c>
      <c r="Y108" s="21">
        <f>Ugovori_OPULJP[[#This Row],[Bespovratna sredstva - Ukupno (EU+Nac) HRK
= Ukupna ugovorena vrijednost bespovratnih sredstava]]+Ugovori_OPULJP[[#This Row],[Javni doprinos korisnika - HRK]]+Ugovori_OPULJP[[#This Row],[Privatni doprinos korisnika - HRK]]</f>
        <v>472585</v>
      </c>
      <c r="Z108" s="22">
        <f>Ugovori_OPULJP[[#This Row],[UKUPNI PRIHVATLJIVI IZDACI
TOTAL ELIGIBLE EXPENDITURE
= Bespovratna sredstva ukupno + doprinos korisnika
= Ukupni prihvatljivi troškovi
= Ukupna ugovorena vrijednost projekta HRK]]/7.5345</f>
        <v>62722.808414626052</v>
      </c>
      <c r="AA108" s="13" t="s">
        <v>22</v>
      </c>
      <c r="AB108" s="13" t="s">
        <v>19</v>
      </c>
      <c r="AC108" s="12" t="s">
        <v>482</v>
      </c>
      <c r="AD108" s="12" t="s">
        <v>227</v>
      </c>
    </row>
    <row r="109" spans="1:30" ht="51" customHeight="1" x14ac:dyDescent="0.3">
      <c r="A109" s="10" t="s">
        <v>483</v>
      </c>
      <c r="B109" s="11" t="s">
        <v>15</v>
      </c>
      <c r="C109" s="12" t="s">
        <v>221</v>
      </c>
      <c r="D109" s="12" t="s">
        <v>222</v>
      </c>
      <c r="E109" s="13" t="s">
        <v>223</v>
      </c>
      <c r="F109" s="14" t="s">
        <v>484</v>
      </c>
      <c r="G109" s="14" t="s">
        <v>485</v>
      </c>
      <c r="H109" s="16">
        <v>43234</v>
      </c>
      <c r="I109" s="16">
        <v>43783</v>
      </c>
      <c r="J109" s="17" t="str">
        <f>IF(Ugovori_OPULJP[[#This Row],[DATUM ZAVRŠETKA OPERACIJE]]&gt;DATE(2023,12,31),"u provedbi","završen")</f>
        <v>završen</v>
      </c>
      <c r="K109" s="15" t="s">
        <v>486</v>
      </c>
      <c r="L109" s="15" t="s">
        <v>262</v>
      </c>
      <c r="M109" s="18">
        <v>0.85</v>
      </c>
      <c r="N109" s="18">
        <v>0.15</v>
      </c>
      <c r="O109" s="19">
        <f>Ugovori_OPULJP[[#This Row],[Bespovratna sredstva - Ukupno (EU+Nac) HRK
= Ukupna ugovorena vrijednost bespovratnih sredstava]]*Ugovori_OPULJP[[#This Row],[EU STOPA SUFINANCIRANJA %
EU CO-FINANCING RATE %]]</f>
        <v>849585.76100000006</v>
      </c>
      <c r="P109" s="20">
        <f>Ugovori_OPULJP[[#This Row],[Bespovratna sredstva - EU dio - HRK]]/7.5345</f>
        <v>112759.40818899729</v>
      </c>
      <c r="Q109" s="19">
        <f>Ugovori_OPULJP[[#This Row],[Bespovratna sredstva - Ukupno (EU+Nac) HRK
= Ukupna ugovorena vrijednost bespovratnih sredstava]]*Ugovori_OPULJP[[#This Row],[STOPA NACIONALNOG SUFINANCIRANJA %]]</f>
        <v>149926.899</v>
      </c>
      <c r="R109" s="20">
        <f>Ugovori_OPULJP[[#This Row],[Bespovratna sredstva - Nacionalni dio - HRK]]/7.5345</f>
        <v>19898.71909217599</v>
      </c>
      <c r="S109" s="19">
        <v>999512.66</v>
      </c>
      <c r="T109" s="20">
        <f>Ugovori_OPULJP[[#This Row],[Bespovratna sredstva - Ukupno (EU+Nac) HRK
= Ukupna ugovorena vrijednost bespovratnih sredstava]]/7.5345</f>
        <v>132658.12728117328</v>
      </c>
      <c r="U109" s="19">
        <v>0</v>
      </c>
      <c r="V109" s="20">
        <f>Ugovori_OPULJP[[#This Row],[Javni doprinos korisnika - HRK]]/7.5345</f>
        <v>0</v>
      </c>
      <c r="W109" s="19">
        <v>0</v>
      </c>
      <c r="X109" s="20">
        <f>Ugovori_OPULJP[[#This Row],[Privatni doprinos korisnika - HRK]]/7.5345</f>
        <v>0</v>
      </c>
      <c r="Y109" s="21">
        <f>Ugovori_OPULJP[[#This Row],[Bespovratna sredstva - Ukupno (EU+Nac) HRK
= Ukupna ugovorena vrijednost bespovratnih sredstava]]+Ugovori_OPULJP[[#This Row],[Javni doprinos korisnika - HRK]]+Ugovori_OPULJP[[#This Row],[Privatni doprinos korisnika - HRK]]</f>
        <v>999512.66</v>
      </c>
      <c r="Z109" s="22">
        <f>Ugovori_OPULJP[[#This Row],[UKUPNI PRIHVATLJIVI IZDACI
TOTAL ELIGIBLE EXPENDITURE
= Bespovratna sredstva ukupno + doprinos korisnika
= Ukupni prihvatljivi troškovi
= Ukupna ugovorena vrijednost projekta HRK]]/7.5345</f>
        <v>132658.12728117328</v>
      </c>
      <c r="AA109" s="13" t="s">
        <v>22</v>
      </c>
      <c r="AB109" s="13" t="s">
        <v>19</v>
      </c>
      <c r="AC109" s="12" t="s">
        <v>487</v>
      </c>
      <c r="AD109" s="12" t="s">
        <v>227</v>
      </c>
    </row>
    <row r="110" spans="1:30" ht="51" customHeight="1" x14ac:dyDescent="0.3">
      <c r="A110" s="10" t="s">
        <v>488</v>
      </c>
      <c r="B110" s="11" t="s">
        <v>15</v>
      </c>
      <c r="C110" s="12" t="s">
        <v>221</v>
      </c>
      <c r="D110" s="12" t="s">
        <v>222</v>
      </c>
      <c r="E110" s="13" t="s">
        <v>223</v>
      </c>
      <c r="F110" s="14" t="s">
        <v>489</v>
      </c>
      <c r="G110" s="14" t="s">
        <v>490</v>
      </c>
      <c r="H110" s="16">
        <v>43550</v>
      </c>
      <c r="I110" s="16">
        <v>44130</v>
      </c>
      <c r="J110" s="17" t="str">
        <f>IF(Ugovori_OPULJP[[#This Row],[DATUM ZAVRŠETKA OPERACIJE]]&gt;DATE(2023,12,31),"u provedbi","završen")</f>
        <v>završen</v>
      </c>
      <c r="K110" s="15" t="s">
        <v>21</v>
      </c>
      <c r="L110" s="15" t="s">
        <v>21</v>
      </c>
      <c r="M110" s="18">
        <v>0.85</v>
      </c>
      <c r="N110" s="18">
        <v>0.15</v>
      </c>
      <c r="O110" s="19">
        <f>Ugovori_OPULJP[[#This Row],[Bespovratna sredstva - Ukupno (EU+Nac) HRK
= Ukupna ugovorena vrijednost bespovratnih sredstava]]*Ugovori_OPULJP[[#This Row],[EU STOPA SUFINANCIRANJA %
EU CO-FINANCING RATE %]]</f>
        <v>826132.40799999994</v>
      </c>
      <c r="P110" s="20">
        <f>Ugovori_OPULJP[[#This Row],[Bespovratna sredstva - EU dio - HRK]]/7.5345</f>
        <v>109646.61331209767</v>
      </c>
      <c r="Q110" s="19">
        <f>Ugovori_OPULJP[[#This Row],[Bespovratna sredstva - Ukupno (EU+Nac) HRK
= Ukupna ugovorena vrijednost bespovratnih sredstava]]*Ugovori_OPULJP[[#This Row],[STOPA NACIONALNOG SUFINANCIRANJA %]]</f>
        <v>145788.07199999999</v>
      </c>
      <c r="R110" s="20">
        <f>Ugovori_OPULJP[[#This Row],[Bespovratna sredstva - Nacionalni dio - HRK]]/7.5345</f>
        <v>19349.402349193704</v>
      </c>
      <c r="S110" s="19">
        <v>971920.48</v>
      </c>
      <c r="T110" s="20">
        <f>Ugovori_OPULJP[[#This Row],[Bespovratna sredstva - Ukupno (EU+Nac) HRK
= Ukupna ugovorena vrijednost bespovratnih sredstava]]/7.5345</f>
        <v>128996.01566129139</v>
      </c>
      <c r="U110" s="19">
        <v>0</v>
      </c>
      <c r="V110" s="20">
        <f>Ugovori_OPULJP[[#This Row],[Javni doprinos korisnika - HRK]]/7.5345</f>
        <v>0</v>
      </c>
      <c r="W110" s="19">
        <v>0</v>
      </c>
      <c r="X110" s="20">
        <f>Ugovori_OPULJP[[#This Row],[Privatni doprinos korisnika - HRK]]/7.5345</f>
        <v>0</v>
      </c>
      <c r="Y110" s="21">
        <f>Ugovori_OPULJP[[#This Row],[Bespovratna sredstva - Ukupno (EU+Nac) HRK
= Ukupna ugovorena vrijednost bespovratnih sredstava]]+Ugovori_OPULJP[[#This Row],[Javni doprinos korisnika - HRK]]+Ugovori_OPULJP[[#This Row],[Privatni doprinos korisnika - HRK]]</f>
        <v>971920.48</v>
      </c>
      <c r="Z110" s="22">
        <f>Ugovori_OPULJP[[#This Row],[UKUPNI PRIHVATLJIVI IZDACI
TOTAL ELIGIBLE EXPENDITURE
= Bespovratna sredstva ukupno + doprinos korisnika
= Ukupni prihvatljivi troškovi
= Ukupna ugovorena vrijednost projekta HRK]]/7.5345</f>
        <v>128996.01566129139</v>
      </c>
      <c r="AA110" s="13" t="s">
        <v>22</v>
      </c>
      <c r="AB110" s="13" t="s">
        <v>19</v>
      </c>
      <c r="AC110" s="12" t="s">
        <v>491</v>
      </c>
      <c r="AD110" s="12" t="s">
        <v>227</v>
      </c>
    </row>
    <row r="111" spans="1:30" ht="51" customHeight="1" x14ac:dyDescent="0.3">
      <c r="A111" s="10" t="s">
        <v>492</v>
      </c>
      <c r="B111" s="11" t="s">
        <v>15</v>
      </c>
      <c r="C111" s="12" t="s">
        <v>221</v>
      </c>
      <c r="D111" s="12" t="s">
        <v>222</v>
      </c>
      <c r="E111" s="13" t="s">
        <v>223</v>
      </c>
      <c r="F111" s="14" t="s">
        <v>493</v>
      </c>
      <c r="G111" s="14" t="s">
        <v>494</v>
      </c>
      <c r="H111" s="16">
        <v>43550</v>
      </c>
      <c r="I111" s="16">
        <v>44465</v>
      </c>
      <c r="J111" s="17" t="str">
        <f>IF(Ugovori_OPULJP[[#This Row],[DATUM ZAVRŠETKA OPERACIJE]]&gt;DATE(2023,12,31),"u provedbi","završen")</f>
        <v>završen</v>
      </c>
      <c r="K111" s="15" t="s">
        <v>235</v>
      </c>
      <c r="L111" s="15" t="s">
        <v>21</v>
      </c>
      <c r="M111" s="18">
        <v>0.85</v>
      </c>
      <c r="N111" s="18">
        <v>0.15</v>
      </c>
      <c r="O111" s="19">
        <f>Ugovori_OPULJP[[#This Row],[Bespovratna sredstva - Ukupno (EU+Nac) HRK
= Ukupna ugovorena vrijednost bespovratnih sredstava]]*Ugovori_OPULJP[[#This Row],[EU STOPA SUFINANCIRANJA %
EU CO-FINANCING RATE %]]</f>
        <v>700846.30099999998</v>
      </c>
      <c r="P111" s="20">
        <f>Ugovori_OPULJP[[#This Row],[Bespovratna sredstva - EU dio - HRK]]/7.5345</f>
        <v>93018.289335722337</v>
      </c>
      <c r="Q111" s="19">
        <f>Ugovori_OPULJP[[#This Row],[Bespovratna sredstva - Ukupno (EU+Nac) HRK
= Ukupna ugovorena vrijednost bespovratnih sredstava]]*Ugovori_OPULJP[[#This Row],[STOPA NACIONALNOG SUFINANCIRANJA %]]</f>
        <v>123678.75900000001</v>
      </c>
      <c r="R111" s="20">
        <f>Ugovori_OPULJP[[#This Row],[Bespovratna sredstva - Nacionalni dio - HRK]]/7.5345</f>
        <v>16414.992235715708</v>
      </c>
      <c r="S111" s="19">
        <v>824525.06</v>
      </c>
      <c r="T111" s="20">
        <f>Ugovori_OPULJP[[#This Row],[Bespovratna sredstva - Ukupno (EU+Nac) HRK
= Ukupna ugovorena vrijednost bespovratnih sredstava]]/7.5345</f>
        <v>109433.28157143806</v>
      </c>
      <c r="U111" s="19">
        <v>0</v>
      </c>
      <c r="V111" s="20">
        <f>Ugovori_OPULJP[[#This Row],[Javni doprinos korisnika - HRK]]/7.5345</f>
        <v>0</v>
      </c>
      <c r="W111" s="19">
        <v>0</v>
      </c>
      <c r="X111" s="20">
        <f>Ugovori_OPULJP[[#This Row],[Privatni doprinos korisnika - HRK]]/7.5345</f>
        <v>0</v>
      </c>
      <c r="Y111" s="21">
        <f>Ugovori_OPULJP[[#This Row],[Bespovratna sredstva - Ukupno (EU+Nac) HRK
= Ukupna ugovorena vrijednost bespovratnih sredstava]]+Ugovori_OPULJP[[#This Row],[Javni doprinos korisnika - HRK]]+Ugovori_OPULJP[[#This Row],[Privatni doprinos korisnika - HRK]]</f>
        <v>824525.06</v>
      </c>
      <c r="Z111" s="22">
        <f>Ugovori_OPULJP[[#This Row],[UKUPNI PRIHVATLJIVI IZDACI
TOTAL ELIGIBLE EXPENDITURE
= Bespovratna sredstva ukupno + doprinos korisnika
= Ukupni prihvatljivi troškovi
= Ukupna ugovorena vrijednost projekta HRK]]/7.5345</f>
        <v>109433.28157143806</v>
      </c>
      <c r="AA111" s="13" t="s">
        <v>22</v>
      </c>
      <c r="AB111" s="13" t="s">
        <v>19</v>
      </c>
      <c r="AC111" s="12" t="s">
        <v>495</v>
      </c>
      <c r="AD111" s="12" t="s">
        <v>227</v>
      </c>
    </row>
    <row r="112" spans="1:30" ht="51" customHeight="1" x14ac:dyDescent="0.3">
      <c r="A112" s="10" t="s">
        <v>496</v>
      </c>
      <c r="B112" s="11" t="s">
        <v>15</v>
      </c>
      <c r="C112" s="12" t="s">
        <v>221</v>
      </c>
      <c r="D112" s="12" t="s">
        <v>222</v>
      </c>
      <c r="E112" s="13" t="s">
        <v>223</v>
      </c>
      <c r="F112" s="14" t="s">
        <v>497</v>
      </c>
      <c r="G112" s="14" t="s">
        <v>498</v>
      </c>
      <c r="H112" s="16">
        <v>43234</v>
      </c>
      <c r="I112" s="16">
        <v>44057</v>
      </c>
      <c r="J112" s="17" t="str">
        <f>IF(Ugovori_OPULJP[[#This Row],[DATUM ZAVRŠETKA OPERACIJE]]&gt;DATE(2023,12,31),"u provedbi","završen")</f>
        <v>završen</v>
      </c>
      <c r="K112" s="15" t="s">
        <v>362</v>
      </c>
      <c r="L112" s="15" t="s">
        <v>362</v>
      </c>
      <c r="M112" s="18">
        <v>0.85</v>
      </c>
      <c r="N112" s="18">
        <v>0.15</v>
      </c>
      <c r="O112" s="19">
        <f>Ugovori_OPULJP[[#This Row],[Bespovratna sredstva - Ukupno (EU+Nac) HRK
= Ukupna ugovorena vrijednost bespovratnih sredstava]]*Ugovori_OPULJP[[#This Row],[EU STOPA SUFINANCIRANJA %
EU CO-FINANCING RATE %]]</f>
        <v>1520518.216</v>
      </c>
      <c r="P112" s="20">
        <f>Ugovori_OPULJP[[#This Row],[Bespovratna sredstva - EU dio - HRK]]/7.5345</f>
        <v>201807.44787311699</v>
      </c>
      <c r="Q112" s="19">
        <f>Ugovori_OPULJP[[#This Row],[Bespovratna sredstva - Ukupno (EU+Nac) HRK
= Ukupna ugovorena vrijednost bespovratnih sredstava]]*Ugovori_OPULJP[[#This Row],[STOPA NACIONALNOG SUFINANCIRANJA %]]</f>
        <v>268326.74400000001</v>
      </c>
      <c r="R112" s="20">
        <f>Ugovori_OPULJP[[#This Row],[Bespovratna sredstva - Nacionalni dio - HRK]]/7.5345</f>
        <v>35613.079036432413</v>
      </c>
      <c r="S112" s="19">
        <v>1788844.96</v>
      </c>
      <c r="T112" s="20">
        <f>Ugovori_OPULJP[[#This Row],[Bespovratna sredstva - Ukupno (EU+Nac) HRK
= Ukupna ugovorena vrijednost bespovratnih sredstava]]/7.5345</f>
        <v>237420.5269095494</v>
      </c>
      <c r="U112" s="19">
        <v>0</v>
      </c>
      <c r="V112" s="20">
        <f>Ugovori_OPULJP[[#This Row],[Javni doprinos korisnika - HRK]]/7.5345</f>
        <v>0</v>
      </c>
      <c r="W112" s="19">
        <v>0</v>
      </c>
      <c r="X112" s="20">
        <f>Ugovori_OPULJP[[#This Row],[Privatni doprinos korisnika - HRK]]/7.5345</f>
        <v>0</v>
      </c>
      <c r="Y112" s="21">
        <f>Ugovori_OPULJP[[#This Row],[Bespovratna sredstva - Ukupno (EU+Nac) HRK
= Ukupna ugovorena vrijednost bespovratnih sredstava]]+Ugovori_OPULJP[[#This Row],[Javni doprinos korisnika - HRK]]+Ugovori_OPULJP[[#This Row],[Privatni doprinos korisnika - HRK]]</f>
        <v>1788844.96</v>
      </c>
      <c r="Z112" s="22">
        <f>Ugovori_OPULJP[[#This Row],[UKUPNI PRIHVATLJIVI IZDACI
TOTAL ELIGIBLE EXPENDITURE
= Bespovratna sredstva ukupno + doprinos korisnika
= Ukupni prihvatljivi troškovi
= Ukupna ugovorena vrijednost projekta HRK]]/7.5345</f>
        <v>237420.5269095494</v>
      </c>
      <c r="AA112" s="13" t="s">
        <v>22</v>
      </c>
      <c r="AB112" s="13" t="s">
        <v>19</v>
      </c>
      <c r="AC112" s="12" t="s">
        <v>499</v>
      </c>
      <c r="AD112" s="12" t="s">
        <v>227</v>
      </c>
    </row>
    <row r="113" spans="1:30" ht="51" customHeight="1" x14ac:dyDescent="0.3">
      <c r="A113" s="10" t="s">
        <v>500</v>
      </c>
      <c r="B113" s="11" t="s">
        <v>15</v>
      </c>
      <c r="C113" s="12" t="s">
        <v>221</v>
      </c>
      <c r="D113" s="12" t="s">
        <v>222</v>
      </c>
      <c r="E113" s="13" t="s">
        <v>223</v>
      </c>
      <c r="F113" s="14" t="s">
        <v>501</v>
      </c>
      <c r="G113" s="14" t="s">
        <v>502</v>
      </c>
      <c r="H113" s="16">
        <v>43550</v>
      </c>
      <c r="I113" s="16">
        <v>44130</v>
      </c>
      <c r="J113" s="17" t="str">
        <f>IF(Ugovori_OPULJP[[#This Row],[DATUM ZAVRŠETKA OPERACIJE]]&gt;DATE(2023,12,31),"u provedbi","završen")</f>
        <v>završen</v>
      </c>
      <c r="K113" s="15" t="s">
        <v>96</v>
      </c>
      <c r="L113" s="15" t="s">
        <v>91</v>
      </c>
      <c r="M113" s="18">
        <v>0.85</v>
      </c>
      <c r="N113" s="18">
        <v>0.15</v>
      </c>
      <c r="O113" s="19">
        <f>Ugovori_OPULJP[[#This Row],[Bespovratna sredstva - Ukupno (EU+Nac) HRK
= Ukupna ugovorena vrijednost bespovratnih sredstava]]*Ugovori_OPULJP[[#This Row],[EU STOPA SUFINANCIRANJA %
EU CO-FINANCING RATE %]]</f>
        <v>844765.598</v>
      </c>
      <c r="P113" s="20">
        <f>Ugovori_OPULJP[[#This Row],[Bespovratna sredstva - EU dio - HRK]]/7.5345</f>
        <v>112119.66261862101</v>
      </c>
      <c r="Q113" s="19">
        <f>Ugovori_OPULJP[[#This Row],[Bespovratna sredstva - Ukupno (EU+Nac) HRK
= Ukupna ugovorena vrijednost bespovratnih sredstava]]*Ugovori_OPULJP[[#This Row],[STOPA NACIONALNOG SUFINANCIRANJA %]]</f>
        <v>149076.28200000001</v>
      </c>
      <c r="R113" s="20">
        <f>Ugovori_OPULJP[[#This Row],[Bespovratna sredstva - Nacionalni dio - HRK]]/7.5345</f>
        <v>19785.822815050768</v>
      </c>
      <c r="S113" s="19">
        <v>993841.88</v>
      </c>
      <c r="T113" s="20">
        <f>Ugovori_OPULJP[[#This Row],[Bespovratna sredstva - Ukupno (EU+Nac) HRK
= Ukupna ugovorena vrijednost bespovratnih sredstava]]/7.5345</f>
        <v>131905.48543367177</v>
      </c>
      <c r="U113" s="19">
        <v>0</v>
      </c>
      <c r="V113" s="20">
        <f>Ugovori_OPULJP[[#This Row],[Javni doprinos korisnika - HRK]]/7.5345</f>
        <v>0</v>
      </c>
      <c r="W113" s="19">
        <v>0</v>
      </c>
      <c r="X113" s="20">
        <f>Ugovori_OPULJP[[#This Row],[Privatni doprinos korisnika - HRK]]/7.5345</f>
        <v>0</v>
      </c>
      <c r="Y113" s="21">
        <f>Ugovori_OPULJP[[#This Row],[Bespovratna sredstva - Ukupno (EU+Nac) HRK
= Ukupna ugovorena vrijednost bespovratnih sredstava]]+Ugovori_OPULJP[[#This Row],[Javni doprinos korisnika - HRK]]+Ugovori_OPULJP[[#This Row],[Privatni doprinos korisnika - HRK]]</f>
        <v>993841.88</v>
      </c>
      <c r="Z113" s="22">
        <f>Ugovori_OPULJP[[#This Row],[UKUPNI PRIHVATLJIVI IZDACI
TOTAL ELIGIBLE EXPENDITURE
= Bespovratna sredstva ukupno + doprinos korisnika
= Ukupni prihvatljivi troškovi
= Ukupna ugovorena vrijednost projekta HRK]]/7.5345</f>
        <v>131905.48543367177</v>
      </c>
      <c r="AA113" s="13" t="s">
        <v>22</v>
      </c>
      <c r="AB113" s="13" t="s">
        <v>19</v>
      </c>
      <c r="AC113" s="12" t="s">
        <v>503</v>
      </c>
      <c r="AD113" s="12" t="s">
        <v>227</v>
      </c>
    </row>
    <row r="114" spans="1:30" ht="51" customHeight="1" x14ac:dyDescent="0.3">
      <c r="A114" s="10" t="s">
        <v>504</v>
      </c>
      <c r="B114" s="11" t="s">
        <v>15</v>
      </c>
      <c r="C114" s="12" t="s">
        <v>221</v>
      </c>
      <c r="D114" s="12" t="s">
        <v>222</v>
      </c>
      <c r="E114" s="13" t="s">
        <v>223</v>
      </c>
      <c r="F114" s="14" t="s">
        <v>505</v>
      </c>
      <c r="G114" s="14" t="s">
        <v>282</v>
      </c>
      <c r="H114" s="16">
        <v>43234</v>
      </c>
      <c r="I114" s="16">
        <v>44149</v>
      </c>
      <c r="J114" s="17" t="str">
        <f>IF(Ugovori_OPULJP[[#This Row],[DATUM ZAVRŠETKA OPERACIJE]]&gt;DATE(2023,12,31),"u provedbi","završen")</f>
        <v>završen</v>
      </c>
      <c r="K114" s="15" t="s">
        <v>71</v>
      </c>
      <c r="L114" s="15" t="s">
        <v>71</v>
      </c>
      <c r="M114" s="18">
        <v>0.85</v>
      </c>
      <c r="N114" s="18">
        <v>0.15</v>
      </c>
      <c r="O114" s="19">
        <f>Ugovori_OPULJP[[#This Row],[Bespovratna sredstva - Ukupno (EU+Nac) HRK
= Ukupna ugovorena vrijednost bespovratnih sredstava]]*Ugovori_OPULJP[[#This Row],[EU STOPA SUFINANCIRANJA %
EU CO-FINANCING RATE %]]</f>
        <v>1684290.8015000001</v>
      </c>
      <c r="P114" s="20">
        <f>Ugovori_OPULJP[[#This Row],[Bespovratna sredstva - EU dio - HRK]]/7.5345</f>
        <v>223543.80536200147</v>
      </c>
      <c r="Q114" s="19">
        <f>Ugovori_OPULJP[[#This Row],[Bespovratna sredstva - Ukupno (EU+Nac) HRK
= Ukupna ugovorena vrijednost bespovratnih sredstava]]*Ugovori_OPULJP[[#This Row],[STOPA NACIONALNOG SUFINANCIRANJA %]]</f>
        <v>297227.78850000002</v>
      </c>
      <c r="R114" s="20">
        <f>Ugovori_OPULJP[[#This Row],[Bespovratna sredstva - Nacionalni dio - HRK]]/7.5345</f>
        <v>39448.906828588493</v>
      </c>
      <c r="S114" s="19">
        <v>1981518.59</v>
      </c>
      <c r="T114" s="20">
        <f>Ugovori_OPULJP[[#This Row],[Bespovratna sredstva - Ukupno (EU+Nac) HRK
= Ukupna ugovorena vrijednost bespovratnih sredstava]]/7.5345</f>
        <v>262992.71219058993</v>
      </c>
      <c r="U114" s="19">
        <v>0</v>
      </c>
      <c r="V114" s="20">
        <f>Ugovori_OPULJP[[#This Row],[Javni doprinos korisnika - HRK]]/7.5345</f>
        <v>0</v>
      </c>
      <c r="W114" s="19">
        <v>0</v>
      </c>
      <c r="X114" s="20">
        <f>Ugovori_OPULJP[[#This Row],[Privatni doprinos korisnika - HRK]]/7.5345</f>
        <v>0</v>
      </c>
      <c r="Y114" s="21">
        <f>Ugovori_OPULJP[[#This Row],[Bespovratna sredstva - Ukupno (EU+Nac) HRK
= Ukupna ugovorena vrijednost bespovratnih sredstava]]+Ugovori_OPULJP[[#This Row],[Javni doprinos korisnika - HRK]]+Ugovori_OPULJP[[#This Row],[Privatni doprinos korisnika - HRK]]</f>
        <v>1981518.59</v>
      </c>
      <c r="Z114" s="22">
        <f>Ugovori_OPULJP[[#This Row],[UKUPNI PRIHVATLJIVI IZDACI
TOTAL ELIGIBLE EXPENDITURE
= Bespovratna sredstva ukupno + doprinos korisnika
= Ukupni prihvatljivi troškovi
= Ukupna ugovorena vrijednost projekta HRK]]/7.5345</f>
        <v>262992.71219058993</v>
      </c>
      <c r="AA114" s="13" t="s">
        <v>22</v>
      </c>
      <c r="AB114" s="13" t="s">
        <v>19</v>
      </c>
      <c r="AC114" s="12" t="s">
        <v>506</v>
      </c>
      <c r="AD114" s="12" t="s">
        <v>227</v>
      </c>
    </row>
    <row r="115" spans="1:30" ht="51" customHeight="1" x14ac:dyDescent="0.3">
      <c r="A115" s="10" t="s">
        <v>507</v>
      </c>
      <c r="B115" s="11" t="s">
        <v>15</v>
      </c>
      <c r="C115" s="12" t="s">
        <v>221</v>
      </c>
      <c r="D115" s="12" t="s">
        <v>222</v>
      </c>
      <c r="E115" s="13" t="s">
        <v>223</v>
      </c>
      <c r="F115" s="14" t="s">
        <v>508</v>
      </c>
      <c r="G115" s="14" t="s">
        <v>509</v>
      </c>
      <c r="H115" s="16">
        <v>43234</v>
      </c>
      <c r="I115" s="16">
        <v>44026</v>
      </c>
      <c r="J115" s="17" t="str">
        <f>IF(Ugovori_OPULJP[[#This Row],[DATUM ZAVRŠETKA OPERACIJE]]&gt;DATE(2023,12,31),"u provedbi","završen")</f>
        <v>završen</v>
      </c>
      <c r="K115" s="15" t="s">
        <v>417</v>
      </c>
      <c r="L115" s="15" t="s">
        <v>417</v>
      </c>
      <c r="M115" s="18">
        <v>0.85</v>
      </c>
      <c r="N115" s="18">
        <v>0.15</v>
      </c>
      <c r="O115" s="19">
        <f>Ugovori_OPULJP[[#This Row],[Bespovratna sredstva - Ukupno (EU+Nac) HRK
= Ukupna ugovorena vrijednost bespovratnih sredstava]]*Ugovori_OPULJP[[#This Row],[EU STOPA SUFINANCIRANJA %
EU CO-FINANCING RATE %]]</f>
        <v>1636958.6279999998</v>
      </c>
      <c r="P115" s="20">
        <f>Ugovori_OPULJP[[#This Row],[Bespovratna sredstva - EU dio - HRK]]/7.5345</f>
        <v>217261.74636671308</v>
      </c>
      <c r="Q115" s="19">
        <f>Ugovori_OPULJP[[#This Row],[Bespovratna sredstva - Ukupno (EU+Nac) HRK
= Ukupna ugovorena vrijednost bespovratnih sredstava]]*Ugovori_OPULJP[[#This Row],[STOPA NACIONALNOG SUFINANCIRANJA %]]</f>
        <v>288875.05199999997</v>
      </c>
      <c r="R115" s="20">
        <f>Ugovori_OPULJP[[#This Row],[Bespovratna sredstva - Nacionalni dio - HRK]]/7.5345</f>
        <v>38340.308182361136</v>
      </c>
      <c r="S115" s="19">
        <v>1925833.68</v>
      </c>
      <c r="T115" s="20">
        <f>Ugovori_OPULJP[[#This Row],[Bespovratna sredstva - Ukupno (EU+Nac) HRK
= Ukupna ugovorena vrijednost bespovratnih sredstava]]/7.5345</f>
        <v>255602.05454907424</v>
      </c>
      <c r="U115" s="19">
        <v>0</v>
      </c>
      <c r="V115" s="20">
        <f>Ugovori_OPULJP[[#This Row],[Javni doprinos korisnika - HRK]]/7.5345</f>
        <v>0</v>
      </c>
      <c r="W115" s="19">
        <v>0</v>
      </c>
      <c r="X115" s="20">
        <f>Ugovori_OPULJP[[#This Row],[Privatni doprinos korisnika - HRK]]/7.5345</f>
        <v>0</v>
      </c>
      <c r="Y115" s="21">
        <f>Ugovori_OPULJP[[#This Row],[Bespovratna sredstva - Ukupno (EU+Nac) HRK
= Ukupna ugovorena vrijednost bespovratnih sredstava]]+Ugovori_OPULJP[[#This Row],[Javni doprinos korisnika - HRK]]+Ugovori_OPULJP[[#This Row],[Privatni doprinos korisnika - HRK]]</f>
        <v>1925833.68</v>
      </c>
      <c r="Z115" s="22">
        <f>Ugovori_OPULJP[[#This Row],[UKUPNI PRIHVATLJIVI IZDACI
TOTAL ELIGIBLE EXPENDITURE
= Bespovratna sredstva ukupno + doprinos korisnika
= Ukupni prihvatljivi troškovi
= Ukupna ugovorena vrijednost projekta HRK]]/7.5345</f>
        <v>255602.05454907424</v>
      </c>
      <c r="AA115" s="13" t="s">
        <v>22</v>
      </c>
      <c r="AB115" s="13" t="s">
        <v>19</v>
      </c>
      <c r="AC115" s="12" t="s">
        <v>510</v>
      </c>
      <c r="AD115" s="12" t="s">
        <v>227</v>
      </c>
    </row>
    <row r="116" spans="1:30" ht="51" customHeight="1" x14ac:dyDescent="0.3">
      <c r="A116" s="10" t="s">
        <v>511</v>
      </c>
      <c r="B116" s="11" t="s">
        <v>15</v>
      </c>
      <c r="C116" s="12" t="s">
        <v>221</v>
      </c>
      <c r="D116" s="12" t="s">
        <v>222</v>
      </c>
      <c r="E116" s="13" t="s">
        <v>223</v>
      </c>
      <c r="F116" s="14" t="s">
        <v>512</v>
      </c>
      <c r="G116" s="14" t="s">
        <v>513</v>
      </c>
      <c r="H116" s="16">
        <v>43242</v>
      </c>
      <c r="I116" s="16">
        <v>43973</v>
      </c>
      <c r="J116" s="17" t="str">
        <f>IF(Ugovori_OPULJP[[#This Row],[DATUM ZAVRŠETKA OPERACIJE]]&gt;DATE(2023,12,31),"u provedbi","završen")</f>
        <v>završen</v>
      </c>
      <c r="K116" s="15" t="s">
        <v>81</v>
      </c>
      <c r="L116" s="15" t="s">
        <v>81</v>
      </c>
      <c r="M116" s="18">
        <v>0.85</v>
      </c>
      <c r="N116" s="18">
        <v>0.15</v>
      </c>
      <c r="O116" s="19">
        <f>Ugovori_OPULJP[[#This Row],[Bespovratna sredstva - Ukupno (EU+Nac) HRK
= Ukupna ugovorena vrijednost bespovratnih sredstava]]*Ugovori_OPULJP[[#This Row],[EU STOPA SUFINANCIRANJA %
EU CO-FINANCING RATE %]]</f>
        <v>1439580.281</v>
      </c>
      <c r="P116" s="20">
        <f>Ugovori_OPULJP[[#This Row],[Bespovratna sredstva - EU dio - HRK]]/7.5345</f>
        <v>191065.13783263651</v>
      </c>
      <c r="Q116" s="19">
        <f>Ugovori_OPULJP[[#This Row],[Bespovratna sredstva - Ukupno (EU+Nac) HRK
= Ukupna ugovorena vrijednost bespovratnih sredstava]]*Ugovori_OPULJP[[#This Row],[STOPA NACIONALNOG SUFINANCIRANJA %]]</f>
        <v>254043.579</v>
      </c>
      <c r="R116" s="20">
        <f>Ugovori_OPULJP[[#This Row],[Bespovratna sredstva - Nacionalni dio - HRK]]/7.5345</f>
        <v>33717.377264582916</v>
      </c>
      <c r="S116" s="19">
        <v>1693623.86</v>
      </c>
      <c r="T116" s="20">
        <f>Ugovori_OPULJP[[#This Row],[Bespovratna sredstva - Ukupno (EU+Nac) HRK
= Ukupna ugovorena vrijednost bespovratnih sredstava]]/7.5345</f>
        <v>224782.51509721947</v>
      </c>
      <c r="U116" s="19">
        <v>0</v>
      </c>
      <c r="V116" s="20">
        <f>Ugovori_OPULJP[[#This Row],[Javni doprinos korisnika - HRK]]/7.5345</f>
        <v>0</v>
      </c>
      <c r="W116" s="19">
        <v>0</v>
      </c>
      <c r="X116" s="20">
        <f>Ugovori_OPULJP[[#This Row],[Privatni doprinos korisnika - HRK]]/7.5345</f>
        <v>0</v>
      </c>
      <c r="Y116" s="21">
        <f>Ugovori_OPULJP[[#This Row],[Bespovratna sredstva - Ukupno (EU+Nac) HRK
= Ukupna ugovorena vrijednost bespovratnih sredstava]]+Ugovori_OPULJP[[#This Row],[Javni doprinos korisnika - HRK]]+Ugovori_OPULJP[[#This Row],[Privatni doprinos korisnika - HRK]]</f>
        <v>1693623.86</v>
      </c>
      <c r="Z116" s="22">
        <f>Ugovori_OPULJP[[#This Row],[UKUPNI PRIHVATLJIVI IZDACI
TOTAL ELIGIBLE EXPENDITURE
= Bespovratna sredstva ukupno + doprinos korisnika
= Ukupni prihvatljivi troškovi
= Ukupna ugovorena vrijednost projekta HRK]]/7.5345</f>
        <v>224782.51509721947</v>
      </c>
      <c r="AA116" s="13" t="s">
        <v>22</v>
      </c>
      <c r="AB116" s="13" t="s">
        <v>19</v>
      </c>
      <c r="AC116" s="12" t="s">
        <v>514</v>
      </c>
      <c r="AD116" s="12" t="s">
        <v>227</v>
      </c>
    </row>
    <row r="117" spans="1:30" ht="51" customHeight="1" x14ac:dyDescent="0.3">
      <c r="A117" s="10" t="s">
        <v>515</v>
      </c>
      <c r="B117" s="11" t="s">
        <v>15</v>
      </c>
      <c r="C117" s="12" t="s">
        <v>221</v>
      </c>
      <c r="D117" s="12" t="s">
        <v>222</v>
      </c>
      <c r="E117" s="13" t="s">
        <v>223</v>
      </c>
      <c r="F117" s="14" t="s">
        <v>516</v>
      </c>
      <c r="G117" s="14" t="s">
        <v>517</v>
      </c>
      <c r="H117" s="16">
        <v>43234</v>
      </c>
      <c r="I117" s="16">
        <v>43844</v>
      </c>
      <c r="J117" s="17" t="str">
        <f>IF(Ugovori_OPULJP[[#This Row],[DATUM ZAVRŠETKA OPERACIJE]]&gt;DATE(2023,12,31),"u provedbi","završen")</f>
        <v>završen</v>
      </c>
      <c r="K117" s="15" t="s">
        <v>192</v>
      </c>
      <c r="L117" s="15" t="s">
        <v>192</v>
      </c>
      <c r="M117" s="18">
        <v>0.85</v>
      </c>
      <c r="N117" s="18">
        <v>0.15</v>
      </c>
      <c r="O117" s="19">
        <f>Ugovori_OPULJP[[#This Row],[Bespovratna sredstva - Ukupno (EU+Nac) HRK
= Ukupna ugovorena vrijednost bespovratnih sredstava]]*Ugovori_OPULJP[[#This Row],[EU STOPA SUFINANCIRANJA %
EU CO-FINANCING RATE %]]</f>
        <v>845197.80599999998</v>
      </c>
      <c r="P117" s="20">
        <f>Ugovori_OPULJP[[#This Row],[Bespovratna sredstva - EU dio - HRK]]/7.5345</f>
        <v>112177.02647820026</v>
      </c>
      <c r="Q117" s="19">
        <f>Ugovori_OPULJP[[#This Row],[Bespovratna sredstva - Ukupno (EU+Nac) HRK
= Ukupna ugovorena vrijednost bespovratnih sredstava]]*Ugovori_OPULJP[[#This Row],[STOPA NACIONALNOG SUFINANCIRANJA %]]</f>
        <v>149152.554</v>
      </c>
      <c r="R117" s="20">
        <f>Ugovori_OPULJP[[#This Row],[Bespovratna sredstva - Nacionalni dio - HRK]]/7.5345</f>
        <v>19795.945849094165</v>
      </c>
      <c r="S117" s="19">
        <v>994350.36</v>
      </c>
      <c r="T117" s="20">
        <f>Ugovori_OPULJP[[#This Row],[Bespovratna sredstva - Ukupno (EU+Nac) HRK
= Ukupna ugovorena vrijednost bespovratnih sredstava]]/7.5345</f>
        <v>131972.97232729444</v>
      </c>
      <c r="U117" s="19">
        <v>0</v>
      </c>
      <c r="V117" s="20">
        <f>Ugovori_OPULJP[[#This Row],[Javni doprinos korisnika - HRK]]/7.5345</f>
        <v>0</v>
      </c>
      <c r="W117" s="19">
        <v>0</v>
      </c>
      <c r="X117" s="20">
        <f>Ugovori_OPULJP[[#This Row],[Privatni doprinos korisnika - HRK]]/7.5345</f>
        <v>0</v>
      </c>
      <c r="Y117" s="21">
        <f>Ugovori_OPULJP[[#This Row],[Bespovratna sredstva - Ukupno (EU+Nac) HRK
= Ukupna ugovorena vrijednost bespovratnih sredstava]]+Ugovori_OPULJP[[#This Row],[Javni doprinos korisnika - HRK]]+Ugovori_OPULJP[[#This Row],[Privatni doprinos korisnika - HRK]]</f>
        <v>994350.36</v>
      </c>
      <c r="Z117" s="22">
        <f>Ugovori_OPULJP[[#This Row],[UKUPNI PRIHVATLJIVI IZDACI
TOTAL ELIGIBLE EXPENDITURE
= Bespovratna sredstva ukupno + doprinos korisnika
= Ukupni prihvatljivi troškovi
= Ukupna ugovorena vrijednost projekta HRK]]/7.5345</f>
        <v>131972.97232729444</v>
      </c>
      <c r="AA117" s="13" t="s">
        <v>22</v>
      </c>
      <c r="AB117" s="13" t="s">
        <v>19</v>
      </c>
      <c r="AC117" s="12" t="s">
        <v>518</v>
      </c>
      <c r="AD117" s="12" t="s">
        <v>227</v>
      </c>
    </row>
    <row r="118" spans="1:30" ht="51" customHeight="1" x14ac:dyDescent="0.3">
      <c r="A118" s="10" t="s">
        <v>519</v>
      </c>
      <c r="B118" s="11" t="s">
        <v>15</v>
      </c>
      <c r="C118" s="12" t="s">
        <v>221</v>
      </c>
      <c r="D118" s="12" t="s">
        <v>222</v>
      </c>
      <c r="E118" s="13" t="s">
        <v>223</v>
      </c>
      <c r="F118" s="14" t="s">
        <v>520</v>
      </c>
      <c r="G118" s="14" t="s">
        <v>521</v>
      </c>
      <c r="H118" s="16">
        <v>43567</v>
      </c>
      <c r="I118" s="16">
        <v>44024</v>
      </c>
      <c r="J118" s="17" t="str">
        <f>IF(Ugovori_OPULJP[[#This Row],[DATUM ZAVRŠETKA OPERACIJE]]&gt;DATE(2023,12,31),"u provedbi","završen")</f>
        <v>završen</v>
      </c>
      <c r="K118" s="15" t="s">
        <v>240</v>
      </c>
      <c r="L118" s="15" t="s">
        <v>21</v>
      </c>
      <c r="M118" s="18">
        <v>0.85</v>
      </c>
      <c r="N118" s="18">
        <v>0.15</v>
      </c>
      <c r="O118" s="19">
        <f>Ugovori_OPULJP[[#This Row],[Bespovratna sredstva - Ukupno (EU+Nac) HRK
= Ukupna ugovorena vrijednost bespovratnih sredstava]]*Ugovori_OPULJP[[#This Row],[EU STOPA SUFINANCIRANJA %
EU CO-FINANCING RATE %]]</f>
        <v>573373.79</v>
      </c>
      <c r="P118" s="20">
        <f>Ugovori_OPULJP[[#This Row],[Bespovratna sredstva - EU dio - HRK]]/7.5345</f>
        <v>76099.779680138032</v>
      </c>
      <c r="Q118" s="19">
        <f>Ugovori_OPULJP[[#This Row],[Bespovratna sredstva - Ukupno (EU+Nac) HRK
= Ukupna ugovorena vrijednost bespovratnih sredstava]]*Ugovori_OPULJP[[#This Row],[STOPA NACIONALNOG SUFINANCIRANJA %]]</f>
        <v>101183.61</v>
      </c>
      <c r="R118" s="20">
        <f>Ugovori_OPULJP[[#This Row],[Bespovratna sredstva - Nacionalni dio - HRK]]/7.5345</f>
        <v>13429.372884730241</v>
      </c>
      <c r="S118" s="19">
        <v>674557.4</v>
      </c>
      <c r="T118" s="20">
        <f>Ugovori_OPULJP[[#This Row],[Bespovratna sredstva - Ukupno (EU+Nac) HRK
= Ukupna ugovorena vrijednost bespovratnih sredstava]]/7.5345</f>
        <v>89529.152564868273</v>
      </c>
      <c r="U118" s="19">
        <v>0</v>
      </c>
      <c r="V118" s="20">
        <f>Ugovori_OPULJP[[#This Row],[Javni doprinos korisnika - HRK]]/7.5345</f>
        <v>0</v>
      </c>
      <c r="W118" s="19">
        <v>0</v>
      </c>
      <c r="X118" s="20">
        <f>Ugovori_OPULJP[[#This Row],[Privatni doprinos korisnika - HRK]]/7.5345</f>
        <v>0</v>
      </c>
      <c r="Y118" s="21">
        <f>Ugovori_OPULJP[[#This Row],[Bespovratna sredstva - Ukupno (EU+Nac) HRK
= Ukupna ugovorena vrijednost bespovratnih sredstava]]+Ugovori_OPULJP[[#This Row],[Javni doprinos korisnika - HRK]]+Ugovori_OPULJP[[#This Row],[Privatni doprinos korisnika - HRK]]</f>
        <v>674557.4</v>
      </c>
      <c r="Z118" s="22">
        <f>Ugovori_OPULJP[[#This Row],[UKUPNI PRIHVATLJIVI IZDACI
TOTAL ELIGIBLE EXPENDITURE
= Bespovratna sredstva ukupno + doprinos korisnika
= Ukupni prihvatljivi troškovi
= Ukupna ugovorena vrijednost projekta HRK]]/7.5345</f>
        <v>89529.152564868273</v>
      </c>
      <c r="AA118" s="13" t="s">
        <v>22</v>
      </c>
      <c r="AB118" s="13" t="s">
        <v>19</v>
      </c>
      <c r="AC118" s="12" t="s">
        <v>522</v>
      </c>
      <c r="AD118" s="12" t="s">
        <v>227</v>
      </c>
    </row>
    <row r="119" spans="1:30" ht="51" customHeight="1" x14ac:dyDescent="0.3">
      <c r="A119" s="10" t="s">
        <v>523</v>
      </c>
      <c r="B119" s="11" t="s">
        <v>15</v>
      </c>
      <c r="C119" s="12" t="s">
        <v>221</v>
      </c>
      <c r="D119" s="12" t="s">
        <v>222</v>
      </c>
      <c r="E119" s="13" t="s">
        <v>223</v>
      </c>
      <c r="F119" s="14" t="s">
        <v>524</v>
      </c>
      <c r="G119" s="14" t="s">
        <v>525</v>
      </c>
      <c r="H119" s="16">
        <v>43550</v>
      </c>
      <c r="I119" s="16">
        <v>43916</v>
      </c>
      <c r="J119" s="17" t="str">
        <f>IF(Ugovori_OPULJP[[#This Row],[DATUM ZAVRŠETKA OPERACIJE]]&gt;DATE(2023,12,31),"u provedbi","završen")</f>
        <v>završen</v>
      </c>
      <c r="K119" s="15" t="s">
        <v>526</v>
      </c>
      <c r="L119" s="15" t="s">
        <v>164</v>
      </c>
      <c r="M119" s="18">
        <v>0.85</v>
      </c>
      <c r="N119" s="18">
        <v>0.15</v>
      </c>
      <c r="O119" s="19">
        <f>Ugovori_OPULJP[[#This Row],[Bespovratna sredstva - Ukupno (EU+Nac) HRK
= Ukupna ugovorena vrijednost bespovratnih sredstava]]*Ugovori_OPULJP[[#This Row],[EU STOPA SUFINANCIRANJA %
EU CO-FINANCING RATE %]]</f>
        <v>840368.62449999992</v>
      </c>
      <c r="P119" s="20">
        <f>Ugovori_OPULJP[[#This Row],[Bespovratna sredstva - EU dio - HRK]]/7.5345</f>
        <v>111536.0839471763</v>
      </c>
      <c r="Q119" s="19">
        <f>Ugovori_OPULJP[[#This Row],[Bespovratna sredstva - Ukupno (EU+Nac) HRK
= Ukupna ugovorena vrijednost bespovratnih sredstava]]*Ugovori_OPULJP[[#This Row],[STOPA NACIONALNOG SUFINANCIRANJA %]]</f>
        <v>148300.3455</v>
      </c>
      <c r="R119" s="20">
        <f>Ugovori_OPULJP[[#This Row],[Bespovratna sredstva - Nacionalni dio - HRK]]/7.5345</f>
        <v>19682.838343619351</v>
      </c>
      <c r="S119" s="19">
        <v>988668.97</v>
      </c>
      <c r="T119" s="20">
        <f>Ugovori_OPULJP[[#This Row],[Bespovratna sredstva - Ukupno (EU+Nac) HRK
= Ukupna ugovorena vrijednost bespovratnih sredstava]]/7.5345</f>
        <v>131218.92229079566</v>
      </c>
      <c r="U119" s="19">
        <v>0</v>
      </c>
      <c r="V119" s="20">
        <f>Ugovori_OPULJP[[#This Row],[Javni doprinos korisnika - HRK]]/7.5345</f>
        <v>0</v>
      </c>
      <c r="W119" s="19">
        <v>0</v>
      </c>
      <c r="X119" s="20">
        <f>Ugovori_OPULJP[[#This Row],[Privatni doprinos korisnika - HRK]]/7.5345</f>
        <v>0</v>
      </c>
      <c r="Y119" s="21">
        <f>Ugovori_OPULJP[[#This Row],[Bespovratna sredstva - Ukupno (EU+Nac) HRK
= Ukupna ugovorena vrijednost bespovratnih sredstava]]+Ugovori_OPULJP[[#This Row],[Javni doprinos korisnika - HRK]]+Ugovori_OPULJP[[#This Row],[Privatni doprinos korisnika - HRK]]</f>
        <v>988668.97</v>
      </c>
      <c r="Z119" s="22">
        <f>Ugovori_OPULJP[[#This Row],[UKUPNI PRIHVATLJIVI IZDACI
TOTAL ELIGIBLE EXPENDITURE
= Bespovratna sredstva ukupno + doprinos korisnika
= Ukupni prihvatljivi troškovi
= Ukupna ugovorena vrijednost projekta HRK]]/7.5345</f>
        <v>131218.92229079566</v>
      </c>
      <c r="AA119" s="13" t="s">
        <v>22</v>
      </c>
      <c r="AB119" s="13" t="s">
        <v>19</v>
      </c>
      <c r="AC119" s="12" t="s">
        <v>527</v>
      </c>
      <c r="AD119" s="12" t="s">
        <v>227</v>
      </c>
    </row>
    <row r="120" spans="1:30" ht="51" customHeight="1" x14ac:dyDescent="0.3">
      <c r="A120" s="10" t="s">
        <v>528</v>
      </c>
      <c r="B120" s="11" t="s">
        <v>15</v>
      </c>
      <c r="C120" s="12" t="s">
        <v>221</v>
      </c>
      <c r="D120" s="12" t="s">
        <v>222</v>
      </c>
      <c r="E120" s="13" t="s">
        <v>223</v>
      </c>
      <c r="F120" s="14" t="s">
        <v>529</v>
      </c>
      <c r="G120" s="14" t="s">
        <v>530</v>
      </c>
      <c r="H120" s="16">
        <v>43234</v>
      </c>
      <c r="I120" s="16">
        <v>44057</v>
      </c>
      <c r="J120" s="17" t="str">
        <f>IF(Ugovori_OPULJP[[#This Row],[DATUM ZAVRŠETKA OPERACIJE]]&gt;DATE(2023,12,31),"u provedbi","završen")</f>
        <v>završen</v>
      </c>
      <c r="K120" s="15" t="s">
        <v>240</v>
      </c>
      <c r="L120" s="15" t="s">
        <v>240</v>
      </c>
      <c r="M120" s="18">
        <v>0.85</v>
      </c>
      <c r="N120" s="18">
        <v>0.15</v>
      </c>
      <c r="O120" s="19">
        <f>Ugovori_OPULJP[[#This Row],[Bespovratna sredstva - Ukupno (EU+Nac) HRK
= Ukupna ugovorena vrijednost bespovratnih sredstava]]*Ugovori_OPULJP[[#This Row],[EU STOPA SUFINANCIRANJA %
EU CO-FINANCING RATE %]]</f>
        <v>1689865.875</v>
      </c>
      <c r="P120" s="20">
        <f>Ugovori_OPULJP[[#This Row],[Bespovratna sredstva - EU dio - HRK]]/7.5345</f>
        <v>224283.7447740394</v>
      </c>
      <c r="Q120" s="19">
        <f>Ugovori_OPULJP[[#This Row],[Bespovratna sredstva - Ukupno (EU+Nac) HRK
= Ukupna ugovorena vrijednost bespovratnih sredstava]]*Ugovori_OPULJP[[#This Row],[STOPA NACIONALNOG SUFINANCIRANJA %]]</f>
        <v>298211.625</v>
      </c>
      <c r="R120" s="20">
        <f>Ugovori_OPULJP[[#This Row],[Bespovratna sredstva - Nacionalni dio - HRK]]/7.5345</f>
        <v>39579.48437188931</v>
      </c>
      <c r="S120" s="19">
        <v>1988077.5</v>
      </c>
      <c r="T120" s="20">
        <f>Ugovori_OPULJP[[#This Row],[Bespovratna sredstva - Ukupno (EU+Nac) HRK
= Ukupna ugovorena vrijednost bespovratnih sredstava]]/7.5345</f>
        <v>263863.22914592869</v>
      </c>
      <c r="U120" s="19">
        <v>0</v>
      </c>
      <c r="V120" s="20">
        <f>Ugovori_OPULJP[[#This Row],[Javni doprinos korisnika - HRK]]/7.5345</f>
        <v>0</v>
      </c>
      <c r="W120" s="19">
        <v>0</v>
      </c>
      <c r="X120" s="20">
        <f>Ugovori_OPULJP[[#This Row],[Privatni doprinos korisnika - HRK]]/7.5345</f>
        <v>0</v>
      </c>
      <c r="Y120" s="21">
        <f>Ugovori_OPULJP[[#This Row],[Bespovratna sredstva - Ukupno (EU+Nac) HRK
= Ukupna ugovorena vrijednost bespovratnih sredstava]]+Ugovori_OPULJP[[#This Row],[Javni doprinos korisnika - HRK]]+Ugovori_OPULJP[[#This Row],[Privatni doprinos korisnika - HRK]]</f>
        <v>1988077.5</v>
      </c>
      <c r="Z120" s="22">
        <f>Ugovori_OPULJP[[#This Row],[UKUPNI PRIHVATLJIVI IZDACI
TOTAL ELIGIBLE EXPENDITURE
= Bespovratna sredstva ukupno + doprinos korisnika
= Ukupni prihvatljivi troškovi
= Ukupna ugovorena vrijednost projekta HRK]]/7.5345</f>
        <v>263863.22914592869</v>
      </c>
      <c r="AA120" s="13" t="s">
        <v>22</v>
      </c>
      <c r="AB120" s="13" t="s">
        <v>19</v>
      </c>
      <c r="AC120" s="12" t="s">
        <v>531</v>
      </c>
      <c r="AD120" s="12" t="s">
        <v>227</v>
      </c>
    </row>
    <row r="121" spans="1:30" ht="51" customHeight="1" x14ac:dyDescent="0.3">
      <c r="A121" s="10" t="s">
        <v>532</v>
      </c>
      <c r="B121" s="11" t="s">
        <v>15</v>
      </c>
      <c r="C121" s="12" t="s">
        <v>221</v>
      </c>
      <c r="D121" s="12" t="s">
        <v>222</v>
      </c>
      <c r="E121" s="13" t="s">
        <v>223</v>
      </c>
      <c r="F121" s="14" t="s">
        <v>533</v>
      </c>
      <c r="G121" s="14" t="s">
        <v>534</v>
      </c>
      <c r="H121" s="16">
        <v>43550</v>
      </c>
      <c r="I121" s="16">
        <v>44100</v>
      </c>
      <c r="J121" s="17" t="str">
        <f>IF(Ugovori_OPULJP[[#This Row],[DATUM ZAVRŠETKA OPERACIJE]]&gt;DATE(2023,12,31),"u provedbi","završen")</f>
        <v>završen</v>
      </c>
      <c r="K121" s="15" t="s">
        <v>535</v>
      </c>
      <c r="L121" s="15" t="s">
        <v>144</v>
      </c>
      <c r="M121" s="18">
        <v>0.85</v>
      </c>
      <c r="N121" s="18">
        <v>0.15</v>
      </c>
      <c r="O121" s="19">
        <f>Ugovori_OPULJP[[#This Row],[Bespovratna sredstva - Ukupno (EU+Nac) HRK
= Ukupna ugovorena vrijednost bespovratnih sredstava]]*Ugovori_OPULJP[[#This Row],[EU STOPA SUFINANCIRANJA %
EU CO-FINANCING RATE %]]</f>
        <v>793939.69499999995</v>
      </c>
      <c r="P121" s="20">
        <f>Ugovori_OPULJP[[#This Row],[Bespovratna sredstva - EU dio - HRK]]/7.5345</f>
        <v>105373.90603225163</v>
      </c>
      <c r="Q121" s="19">
        <f>Ugovori_OPULJP[[#This Row],[Bespovratna sredstva - Ukupno (EU+Nac) HRK
= Ukupna ugovorena vrijednost bespovratnih sredstava]]*Ugovori_OPULJP[[#This Row],[STOPA NACIONALNOG SUFINANCIRANJA %]]</f>
        <v>140107.00499999998</v>
      </c>
      <c r="R121" s="20">
        <f>Ugovori_OPULJP[[#This Row],[Bespovratna sredstva - Nacionalni dio - HRK]]/7.5345</f>
        <v>18595.39518216205</v>
      </c>
      <c r="S121" s="19">
        <v>934046.7</v>
      </c>
      <c r="T121" s="20">
        <f>Ugovori_OPULJP[[#This Row],[Bespovratna sredstva - Ukupno (EU+Nac) HRK
= Ukupna ugovorena vrijednost bespovratnih sredstava]]/7.5345</f>
        <v>123969.30121441369</v>
      </c>
      <c r="U121" s="19">
        <v>0</v>
      </c>
      <c r="V121" s="20">
        <f>Ugovori_OPULJP[[#This Row],[Javni doprinos korisnika - HRK]]/7.5345</f>
        <v>0</v>
      </c>
      <c r="W121" s="19">
        <v>0</v>
      </c>
      <c r="X121" s="20">
        <f>Ugovori_OPULJP[[#This Row],[Privatni doprinos korisnika - HRK]]/7.5345</f>
        <v>0</v>
      </c>
      <c r="Y121" s="21">
        <f>Ugovori_OPULJP[[#This Row],[Bespovratna sredstva - Ukupno (EU+Nac) HRK
= Ukupna ugovorena vrijednost bespovratnih sredstava]]+Ugovori_OPULJP[[#This Row],[Javni doprinos korisnika - HRK]]+Ugovori_OPULJP[[#This Row],[Privatni doprinos korisnika - HRK]]</f>
        <v>934046.7</v>
      </c>
      <c r="Z121" s="22">
        <f>Ugovori_OPULJP[[#This Row],[UKUPNI PRIHVATLJIVI IZDACI
TOTAL ELIGIBLE EXPENDITURE
= Bespovratna sredstva ukupno + doprinos korisnika
= Ukupni prihvatljivi troškovi
= Ukupna ugovorena vrijednost projekta HRK]]/7.5345</f>
        <v>123969.30121441369</v>
      </c>
      <c r="AA121" s="13" t="s">
        <v>22</v>
      </c>
      <c r="AB121" s="13" t="s">
        <v>19</v>
      </c>
      <c r="AC121" s="12" t="s">
        <v>536</v>
      </c>
      <c r="AD121" s="12" t="s">
        <v>227</v>
      </c>
    </row>
    <row r="122" spans="1:30" ht="51" customHeight="1" x14ac:dyDescent="0.3">
      <c r="A122" s="10" t="s">
        <v>537</v>
      </c>
      <c r="B122" s="11" t="s">
        <v>15</v>
      </c>
      <c r="C122" s="12" t="s">
        <v>221</v>
      </c>
      <c r="D122" s="12" t="s">
        <v>222</v>
      </c>
      <c r="E122" s="13" t="s">
        <v>223</v>
      </c>
      <c r="F122" s="14" t="s">
        <v>538</v>
      </c>
      <c r="G122" s="14" t="s">
        <v>539</v>
      </c>
      <c r="H122" s="16">
        <v>43234</v>
      </c>
      <c r="I122" s="16">
        <v>43783</v>
      </c>
      <c r="J122" s="17" t="str">
        <f>IF(Ugovori_OPULJP[[#This Row],[DATUM ZAVRŠETKA OPERACIJE]]&gt;DATE(2023,12,31),"u provedbi","završen")</f>
        <v>završen</v>
      </c>
      <c r="K122" s="15" t="s">
        <v>535</v>
      </c>
      <c r="L122" s="15" t="s">
        <v>262</v>
      </c>
      <c r="M122" s="18">
        <v>0.85</v>
      </c>
      <c r="N122" s="18">
        <v>0.15</v>
      </c>
      <c r="O122" s="19">
        <f>Ugovori_OPULJP[[#This Row],[Bespovratna sredstva - Ukupno (EU+Nac) HRK
= Ukupna ugovorena vrijednost bespovratnih sredstava]]*Ugovori_OPULJP[[#This Row],[EU STOPA SUFINANCIRANJA %
EU CO-FINANCING RATE %]]</f>
        <v>788765.56649999996</v>
      </c>
      <c r="P122" s="20">
        <f>Ugovori_OPULJP[[#This Row],[Bespovratna sredstva - EU dio - HRK]]/7.5345</f>
        <v>104687.18116663347</v>
      </c>
      <c r="Q122" s="19">
        <f>Ugovori_OPULJP[[#This Row],[Bespovratna sredstva - Ukupno (EU+Nac) HRK
= Ukupna ugovorena vrijednost bespovratnih sredstava]]*Ugovori_OPULJP[[#This Row],[STOPA NACIONALNOG SUFINANCIRANJA %]]</f>
        <v>139193.9235</v>
      </c>
      <c r="R122" s="20">
        <f>Ugovori_OPULJP[[#This Row],[Bespovratna sredstva - Nacionalni dio - HRK]]/7.5345</f>
        <v>18474.208441170616</v>
      </c>
      <c r="S122" s="19">
        <v>927959.49</v>
      </c>
      <c r="T122" s="20">
        <f>Ugovori_OPULJP[[#This Row],[Bespovratna sredstva - Ukupno (EU+Nac) HRK
= Ukupna ugovorena vrijednost bespovratnih sredstava]]/7.5345</f>
        <v>123161.3896078041</v>
      </c>
      <c r="U122" s="19">
        <v>0</v>
      </c>
      <c r="V122" s="20">
        <f>Ugovori_OPULJP[[#This Row],[Javni doprinos korisnika - HRK]]/7.5345</f>
        <v>0</v>
      </c>
      <c r="W122" s="19">
        <v>0</v>
      </c>
      <c r="X122" s="20">
        <f>Ugovori_OPULJP[[#This Row],[Privatni doprinos korisnika - HRK]]/7.5345</f>
        <v>0</v>
      </c>
      <c r="Y122" s="21">
        <f>Ugovori_OPULJP[[#This Row],[Bespovratna sredstva - Ukupno (EU+Nac) HRK
= Ukupna ugovorena vrijednost bespovratnih sredstava]]+Ugovori_OPULJP[[#This Row],[Javni doprinos korisnika - HRK]]+Ugovori_OPULJP[[#This Row],[Privatni doprinos korisnika - HRK]]</f>
        <v>927959.49</v>
      </c>
      <c r="Z122" s="22">
        <f>Ugovori_OPULJP[[#This Row],[UKUPNI PRIHVATLJIVI IZDACI
TOTAL ELIGIBLE EXPENDITURE
= Bespovratna sredstva ukupno + doprinos korisnika
= Ukupni prihvatljivi troškovi
= Ukupna ugovorena vrijednost projekta HRK]]/7.5345</f>
        <v>123161.3896078041</v>
      </c>
      <c r="AA122" s="13" t="s">
        <v>22</v>
      </c>
      <c r="AB122" s="13" t="s">
        <v>19</v>
      </c>
      <c r="AC122" s="12" t="s">
        <v>540</v>
      </c>
      <c r="AD122" s="12" t="s">
        <v>227</v>
      </c>
    </row>
    <row r="123" spans="1:30" ht="51" customHeight="1" x14ac:dyDescent="0.3">
      <c r="A123" s="10" t="s">
        <v>541</v>
      </c>
      <c r="B123" s="11" t="s">
        <v>15</v>
      </c>
      <c r="C123" s="12" t="s">
        <v>221</v>
      </c>
      <c r="D123" s="12" t="s">
        <v>222</v>
      </c>
      <c r="E123" s="13" t="s">
        <v>223</v>
      </c>
      <c r="F123" s="14" t="s">
        <v>542</v>
      </c>
      <c r="G123" s="14" t="s">
        <v>543</v>
      </c>
      <c r="H123" s="16">
        <v>43550</v>
      </c>
      <c r="I123" s="16">
        <v>44191</v>
      </c>
      <c r="J123" s="17" t="str">
        <f>IF(Ugovori_OPULJP[[#This Row],[DATUM ZAVRŠETKA OPERACIJE]]&gt;DATE(2023,12,31),"u provedbi","završen")</f>
        <v>završen</v>
      </c>
      <c r="K123" s="15" t="s">
        <v>173</v>
      </c>
      <c r="L123" s="15" t="s">
        <v>21</v>
      </c>
      <c r="M123" s="18">
        <v>0.85</v>
      </c>
      <c r="N123" s="18">
        <v>0.15</v>
      </c>
      <c r="O123" s="19">
        <f>Ugovori_OPULJP[[#This Row],[Bespovratna sredstva - Ukupno (EU+Nac) HRK
= Ukupna ugovorena vrijednost bespovratnih sredstava]]*Ugovori_OPULJP[[#This Row],[EU STOPA SUFINANCIRANJA %
EU CO-FINANCING RATE %]]</f>
        <v>842565.75549999997</v>
      </c>
      <c r="P123" s="20">
        <f>Ugovori_OPULJP[[#This Row],[Bespovratna sredstva - EU dio - HRK]]/7.5345</f>
        <v>111827.69334395115</v>
      </c>
      <c r="Q123" s="19">
        <f>Ugovori_OPULJP[[#This Row],[Bespovratna sredstva - Ukupno (EU+Nac) HRK
= Ukupna ugovorena vrijednost bespovratnih sredstava]]*Ugovori_OPULJP[[#This Row],[STOPA NACIONALNOG SUFINANCIRANJA %]]</f>
        <v>148688.07449999999</v>
      </c>
      <c r="R123" s="20">
        <f>Ugovori_OPULJP[[#This Row],[Bespovratna sredstva - Nacionalni dio - HRK]]/7.5345</f>
        <v>19734.298825403144</v>
      </c>
      <c r="S123" s="19">
        <v>991253.83</v>
      </c>
      <c r="T123" s="20">
        <f>Ugovori_OPULJP[[#This Row],[Bespovratna sredstva - Ukupno (EU+Nac) HRK
= Ukupna ugovorena vrijednost bespovratnih sredstava]]/7.5345</f>
        <v>131561.99216935429</v>
      </c>
      <c r="U123" s="19">
        <v>0</v>
      </c>
      <c r="V123" s="20">
        <f>Ugovori_OPULJP[[#This Row],[Javni doprinos korisnika - HRK]]/7.5345</f>
        <v>0</v>
      </c>
      <c r="W123" s="19">
        <v>0</v>
      </c>
      <c r="X123" s="20">
        <f>Ugovori_OPULJP[[#This Row],[Privatni doprinos korisnika - HRK]]/7.5345</f>
        <v>0</v>
      </c>
      <c r="Y123" s="21">
        <f>Ugovori_OPULJP[[#This Row],[Bespovratna sredstva - Ukupno (EU+Nac) HRK
= Ukupna ugovorena vrijednost bespovratnih sredstava]]+Ugovori_OPULJP[[#This Row],[Javni doprinos korisnika - HRK]]+Ugovori_OPULJP[[#This Row],[Privatni doprinos korisnika - HRK]]</f>
        <v>991253.83</v>
      </c>
      <c r="Z123" s="22">
        <f>Ugovori_OPULJP[[#This Row],[UKUPNI PRIHVATLJIVI IZDACI
TOTAL ELIGIBLE EXPENDITURE
= Bespovratna sredstva ukupno + doprinos korisnika
= Ukupni prihvatljivi troškovi
= Ukupna ugovorena vrijednost projekta HRK]]/7.5345</f>
        <v>131561.99216935429</v>
      </c>
      <c r="AA123" s="13" t="s">
        <v>22</v>
      </c>
      <c r="AB123" s="13" t="s">
        <v>19</v>
      </c>
      <c r="AC123" s="12" t="s">
        <v>544</v>
      </c>
      <c r="AD123" s="12" t="s">
        <v>227</v>
      </c>
    </row>
    <row r="124" spans="1:30" ht="51" customHeight="1" x14ac:dyDescent="0.3">
      <c r="A124" s="10" t="s">
        <v>545</v>
      </c>
      <c r="B124" s="11" t="s">
        <v>15</v>
      </c>
      <c r="C124" s="12" t="s">
        <v>221</v>
      </c>
      <c r="D124" s="12" t="s">
        <v>222</v>
      </c>
      <c r="E124" s="13" t="s">
        <v>223</v>
      </c>
      <c r="F124" s="14" t="s">
        <v>546</v>
      </c>
      <c r="G124" s="14" t="s">
        <v>547</v>
      </c>
      <c r="H124" s="16">
        <v>43550</v>
      </c>
      <c r="I124" s="16">
        <v>43916</v>
      </c>
      <c r="J124" s="17" t="str">
        <f>IF(Ugovori_OPULJP[[#This Row],[DATUM ZAVRŠETKA OPERACIJE]]&gt;DATE(2023,12,31),"u provedbi","završen")</f>
        <v>završen</v>
      </c>
      <c r="K124" s="15" t="s">
        <v>21</v>
      </c>
      <c r="L124" s="15" t="s">
        <v>21</v>
      </c>
      <c r="M124" s="18">
        <v>0.85</v>
      </c>
      <c r="N124" s="18">
        <v>0.15</v>
      </c>
      <c r="O124" s="19">
        <f>Ugovori_OPULJP[[#This Row],[Bespovratna sredstva - Ukupno (EU+Nac) HRK
= Ukupna ugovorena vrijednost bespovratnih sredstava]]*Ugovori_OPULJP[[#This Row],[EU STOPA SUFINANCIRANJA %
EU CO-FINANCING RATE %]]</f>
        <v>451665.68150000001</v>
      </c>
      <c r="P124" s="20">
        <f>Ugovori_OPULJP[[#This Row],[Bespovratna sredstva - EU dio - HRK]]/7.5345</f>
        <v>59946.337713186011</v>
      </c>
      <c r="Q124" s="19">
        <f>Ugovori_OPULJP[[#This Row],[Bespovratna sredstva - Ukupno (EU+Nac) HRK
= Ukupna ugovorena vrijednost bespovratnih sredstava]]*Ugovori_OPULJP[[#This Row],[STOPA NACIONALNOG SUFINANCIRANJA %]]</f>
        <v>79705.708499999993</v>
      </c>
      <c r="R124" s="20">
        <f>Ugovori_OPULJP[[#This Row],[Bespovratna sredstva - Nacionalni dio - HRK]]/7.5345</f>
        <v>10578.76547879753</v>
      </c>
      <c r="S124" s="19">
        <v>531371.39</v>
      </c>
      <c r="T124" s="20">
        <f>Ugovori_OPULJP[[#This Row],[Bespovratna sredstva - Ukupno (EU+Nac) HRK
= Ukupna ugovorena vrijednost bespovratnih sredstava]]/7.5345</f>
        <v>70525.103191983537</v>
      </c>
      <c r="U124" s="19">
        <v>0</v>
      </c>
      <c r="V124" s="20">
        <f>Ugovori_OPULJP[[#This Row],[Javni doprinos korisnika - HRK]]/7.5345</f>
        <v>0</v>
      </c>
      <c r="W124" s="19">
        <v>0</v>
      </c>
      <c r="X124" s="20">
        <f>Ugovori_OPULJP[[#This Row],[Privatni doprinos korisnika - HRK]]/7.5345</f>
        <v>0</v>
      </c>
      <c r="Y124" s="21">
        <f>Ugovori_OPULJP[[#This Row],[Bespovratna sredstva - Ukupno (EU+Nac) HRK
= Ukupna ugovorena vrijednost bespovratnih sredstava]]+Ugovori_OPULJP[[#This Row],[Javni doprinos korisnika - HRK]]+Ugovori_OPULJP[[#This Row],[Privatni doprinos korisnika - HRK]]</f>
        <v>531371.39</v>
      </c>
      <c r="Z124" s="22">
        <f>Ugovori_OPULJP[[#This Row],[UKUPNI PRIHVATLJIVI IZDACI
TOTAL ELIGIBLE EXPENDITURE
= Bespovratna sredstva ukupno + doprinos korisnika
= Ukupni prihvatljivi troškovi
= Ukupna ugovorena vrijednost projekta HRK]]/7.5345</f>
        <v>70525.103191983537</v>
      </c>
      <c r="AA124" s="13" t="s">
        <v>22</v>
      </c>
      <c r="AB124" s="13" t="s">
        <v>19</v>
      </c>
      <c r="AC124" s="12" t="s">
        <v>548</v>
      </c>
      <c r="AD124" s="12" t="s">
        <v>227</v>
      </c>
    </row>
    <row r="125" spans="1:30" ht="51" customHeight="1" x14ac:dyDescent="0.3">
      <c r="A125" s="10" t="s">
        <v>549</v>
      </c>
      <c r="B125" s="11" t="s">
        <v>15</v>
      </c>
      <c r="C125" s="12" t="s">
        <v>221</v>
      </c>
      <c r="D125" s="12" t="s">
        <v>222</v>
      </c>
      <c r="E125" s="13" t="s">
        <v>223</v>
      </c>
      <c r="F125" s="14" t="s">
        <v>550</v>
      </c>
      <c r="G125" s="14" t="s">
        <v>551</v>
      </c>
      <c r="H125" s="16">
        <v>43550</v>
      </c>
      <c r="I125" s="16">
        <v>44465</v>
      </c>
      <c r="J125" s="17" t="str">
        <f>IF(Ugovori_OPULJP[[#This Row],[DATUM ZAVRŠETKA OPERACIJE]]&gt;DATE(2023,12,31),"u provedbi","završen")</f>
        <v>završen</v>
      </c>
      <c r="K125" s="15" t="s">
        <v>240</v>
      </c>
      <c r="L125" s="15" t="s">
        <v>240</v>
      </c>
      <c r="M125" s="18">
        <v>0.85</v>
      </c>
      <c r="N125" s="18">
        <v>0.15</v>
      </c>
      <c r="O125" s="19">
        <f>Ugovori_OPULJP[[#This Row],[Bespovratna sredstva - Ukupno (EU+Nac) HRK
= Ukupna ugovorena vrijednost bespovratnih sredstava]]*Ugovori_OPULJP[[#This Row],[EU STOPA SUFINANCIRANJA %
EU CO-FINANCING RATE %]]</f>
        <v>849964.46149999998</v>
      </c>
      <c r="P125" s="20">
        <f>Ugovori_OPULJP[[#This Row],[Bespovratna sredstva - EU dio - HRK]]/7.5345</f>
        <v>112809.67038290529</v>
      </c>
      <c r="Q125" s="19">
        <f>Ugovori_OPULJP[[#This Row],[Bespovratna sredstva - Ukupno (EU+Nac) HRK
= Ukupna ugovorena vrijednost bespovratnih sredstava]]*Ugovori_OPULJP[[#This Row],[STOPA NACIONALNOG SUFINANCIRANJA %]]</f>
        <v>149993.7285</v>
      </c>
      <c r="R125" s="20">
        <f>Ugovori_OPULJP[[#This Row],[Bespovratna sredstva - Nacionalni dio - HRK]]/7.5345</f>
        <v>19907.588891100935</v>
      </c>
      <c r="S125" s="19">
        <v>999958.19</v>
      </c>
      <c r="T125" s="20">
        <f>Ugovori_OPULJP[[#This Row],[Bespovratna sredstva - Ukupno (EU+Nac) HRK
= Ukupna ugovorena vrijednost bespovratnih sredstava]]/7.5345</f>
        <v>132717.25927400621</v>
      </c>
      <c r="U125" s="19">
        <v>0</v>
      </c>
      <c r="V125" s="20">
        <f>Ugovori_OPULJP[[#This Row],[Javni doprinos korisnika - HRK]]/7.5345</f>
        <v>0</v>
      </c>
      <c r="W125" s="19">
        <v>0</v>
      </c>
      <c r="X125" s="20">
        <f>Ugovori_OPULJP[[#This Row],[Privatni doprinos korisnika - HRK]]/7.5345</f>
        <v>0</v>
      </c>
      <c r="Y125" s="21">
        <f>Ugovori_OPULJP[[#This Row],[Bespovratna sredstva - Ukupno (EU+Nac) HRK
= Ukupna ugovorena vrijednost bespovratnih sredstava]]+Ugovori_OPULJP[[#This Row],[Javni doprinos korisnika - HRK]]+Ugovori_OPULJP[[#This Row],[Privatni doprinos korisnika - HRK]]</f>
        <v>999958.19</v>
      </c>
      <c r="Z125" s="22">
        <f>Ugovori_OPULJP[[#This Row],[UKUPNI PRIHVATLJIVI IZDACI
TOTAL ELIGIBLE EXPENDITURE
= Bespovratna sredstva ukupno + doprinos korisnika
= Ukupni prihvatljivi troškovi
= Ukupna ugovorena vrijednost projekta HRK]]/7.5345</f>
        <v>132717.25927400621</v>
      </c>
      <c r="AA125" s="13" t="s">
        <v>22</v>
      </c>
      <c r="AB125" s="13" t="s">
        <v>19</v>
      </c>
      <c r="AC125" s="12" t="s">
        <v>552</v>
      </c>
      <c r="AD125" s="12" t="s">
        <v>227</v>
      </c>
    </row>
    <row r="126" spans="1:30" ht="51" customHeight="1" x14ac:dyDescent="0.3">
      <c r="A126" s="10" t="s">
        <v>553</v>
      </c>
      <c r="B126" s="11" t="s">
        <v>15</v>
      </c>
      <c r="C126" s="12" t="s">
        <v>221</v>
      </c>
      <c r="D126" s="12" t="s">
        <v>222</v>
      </c>
      <c r="E126" s="13" t="s">
        <v>223</v>
      </c>
      <c r="F126" s="14" t="s">
        <v>554</v>
      </c>
      <c r="G126" s="14" t="s">
        <v>116</v>
      </c>
      <c r="H126" s="16">
        <v>43550</v>
      </c>
      <c r="I126" s="16">
        <v>44465</v>
      </c>
      <c r="J126" s="17" t="str">
        <f>IF(Ugovori_OPULJP[[#This Row],[DATUM ZAVRŠETKA OPERACIJE]]&gt;DATE(2023,12,31),"u provedbi","završen")</f>
        <v>završen</v>
      </c>
      <c r="K126" s="15" t="s">
        <v>117</v>
      </c>
      <c r="L126" s="15" t="s">
        <v>117</v>
      </c>
      <c r="M126" s="18">
        <v>0.85</v>
      </c>
      <c r="N126" s="18">
        <v>0.15</v>
      </c>
      <c r="O126" s="19">
        <f>Ugovori_OPULJP[[#This Row],[Bespovratna sredstva - Ukupno (EU+Nac) HRK
= Ukupna ugovorena vrijednost bespovratnih sredstava]]*Ugovori_OPULJP[[#This Row],[EU STOPA SUFINANCIRANJA %
EU CO-FINANCING RATE %]]</f>
        <v>831001.9219999999</v>
      </c>
      <c r="P126" s="20">
        <f>Ugovori_OPULJP[[#This Row],[Bespovratna sredstva - EU dio - HRK]]/7.5345</f>
        <v>110292.908885792</v>
      </c>
      <c r="Q126" s="19">
        <f>Ugovori_OPULJP[[#This Row],[Bespovratna sredstva - Ukupno (EU+Nac) HRK
= Ukupna ugovorena vrijednost bespovratnih sredstava]]*Ugovori_OPULJP[[#This Row],[STOPA NACIONALNOG SUFINANCIRANJA %]]</f>
        <v>146647.39799999999</v>
      </c>
      <c r="R126" s="20">
        <f>Ugovori_OPULJP[[#This Row],[Bespovratna sredstva - Nacionalni dio - HRK]]/7.5345</f>
        <v>19463.454509257412</v>
      </c>
      <c r="S126" s="19">
        <v>977649.32</v>
      </c>
      <c r="T126" s="20">
        <f>Ugovori_OPULJP[[#This Row],[Bespovratna sredstva - Ukupno (EU+Nac) HRK
= Ukupna ugovorena vrijednost bespovratnih sredstava]]/7.5345</f>
        <v>129756.36339504943</v>
      </c>
      <c r="U126" s="19">
        <v>0</v>
      </c>
      <c r="V126" s="20">
        <f>Ugovori_OPULJP[[#This Row],[Javni doprinos korisnika - HRK]]/7.5345</f>
        <v>0</v>
      </c>
      <c r="W126" s="19">
        <v>0</v>
      </c>
      <c r="X126" s="20">
        <f>Ugovori_OPULJP[[#This Row],[Privatni doprinos korisnika - HRK]]/7.5345</f>
        <v>0</v>
      </c>
      <c r="Y126" s="21">
        <f>Ugovori_OPULJP[[#This Row],[Bespovratna sredstva - Ukupno (EU+Nac) HRK
= Ukupna ugovorena vrijednost bespovratnih sredstava]]+Ugovori_OPULJP[[#This Row],[Javni doprinos korisnika - HRK]]+Ugovori_OPULJP[[#This Row],[Privatni doprinos korisnika - HRK]]</f>
        <v>977649.32</v>
      </c>
      <c r="Z126" s="22">
        <f>Ugovori_OPULJP[[#This Row],[UKUPNI PRIHVATLJIVI IZDACI
TOTAL ELIGIBLE EXPENDITURE
= Bespovratna sredstva ukupno + doprinos korisnika
= Ukupni prihvatljivi troškovi
= Ukupna ugovorena vrijednost projekta HRK]]/7.5345</f>
        <v>129756.36339504943</v>
      </c>
      <c r="AA126" s="13" t="s">
        <v>22</v>
      </c>
      <c r="AB126" s="13" t="s">
        <v>19</v>
      </c>
      <c r="AC126" s="12" t="s">
        <v>555</v>
      </c>
      <c r="AD126" s="12" t="s">
        <v>227</v>
      </c>
    </row>
    <row r="127" spans="1:30" ht="51" customHeight="1" x14ac:dyDescent="0.3">
      <c r="A127" s="10" t="s">
        <v>556</v>
      </c>
      <c r="B127" s="11" t="s">
        <v>15</v>
      </c>
      <c r="C127" s="12" t="s">
        <v>221</v>
      </c>
      <c r="D127" s="12" t="s">
        <v>222</v>
      </c>
      <c r="E127" s="13" t="s">
        <v>223</v>
      </c>
      <c r="F127" s="14" t="s">
        <v>557</v>
      </c>
      <c r="G127" s="32" t="s">
        <v>558</v>
      </c>
      <c r="H127" s="16">
        <v>43234</v>
      </c>
      <c r="I127" s="16">
        <v>43844</v>
      </c>
      <c r="J127" s="17" t="str">
        <f>IF(Ugovori_OPULJP[[#This Row],[DATUM ZAVRŠETKA OPERACIJE]]&gt;DATE(2023,12,31),"u provedbi","završen")</f>
        <v>završen</v>
      </c>
      <c r="K127" s="15" t="s">
        <v>380</v>
      </c>
      <c r="L127" s="15" t="s">
        <v>380</v>
      </c>
      <c r="M127" s="18">
        <v>0.85</v>
      </c>
      <c r="N127" s="18">
        <v>0.15</v>
      </c>
      <c r="O127" s="19">
        <f>Ugovori_OPULJP[[#This Row],[Bespovratna sredstva - Ukupno (EU+Nac) HRK
= Ukupna ugovorena vrijednost bespovratnih sredstava]]*Ugovori_OPULJP[[#This Row],[EU STOPA SUFINANCIRANJA %
EU CO-FINANCING RATE %]]</f>
        <v>849533.97049999994</v>
      </c>
      <c r="P127" s="20">
        <f>Ugovori_OPULJP[[#This Row],[Bespovratna sredstva - EU dio - HRK]]/7.5345</f>
        <v>112752.53440838806</v>
      </c>
      <c r="Q127" s="19">
        <f>Ugovori_OPULJP[[#This Row],[Bespovratna sredstva - Ukupno (EU+Nac) HRK
= Ukupna ugovorena vrijednost bespovratnih sredstava]]*Ugovori_OPULJP[[#This Row],[STOPA NACIONALNOG SUFINANCIRANJA %]]</f>
        <v>149917.75949999999</v>
      </c>
      <c r="R127" s="20">
        <f>Ugovori_OPULJP[[#This Row],[Bespovratna sredstva - Nacionalni dio - HRK]]/7.5345</f>
        <v>19897.506072068481</v>
      </c>
      <c r="S127" s="19">
        <v>999451.73</v>
      </c>
      <c r="T127" s="20">
        <f>Ugovori_OPULJP[[#This Row],[Bespovratna sredstva - Ukupno (EU+Nac) HRK
= Ukupna ugovorena vrijednost bespovratnih sredstava]]/7.5345</f>
        <v>132650.04048045655</v>
      </c>
      <c r="U127" s="19">
        <v>0</v>
      </c>
      <c r="V127" s="20">
        <f>Ugovori_OPULJP[[#This Row],[Javni doprinos korisnika - HRK]]/7.5345</f>
        <v>0</v>
      </c>
      <c r="W127" s="19">
        <v>25673.989999999991</v>
      </c>
      <c r="X127" s="20">
        <f>Ugovori_OPULJP[[#This Row],[Privatni doprinos korisnika - HRK]]/7.5345</f>
        <v>3407.5240560090238</v>
      </c>
      <c r="Y127" s="21">
        <f>Ugovori_OPULJP[[#This Row],[Bespovratna sredstva - Ukupno (EU+Nac) HRK
= Ukupna ugovorena vrijednost bespovratnih sredstava]]+Ugovori_OPULJP[[#This Row],[Javni doprinos korisnika - HRK]]+Ugovori_OPULJP[[#This Row],[Privatni doprinos korisnika - HRK]]</f>
        <v>1025125.72</v>
      </c>
      <c r="Z127" s="22">
        <f>Ugovori_OPULJP[[#This Row],[UKUPNI PRIHVATLJIVI IZDACI
TOTAL ELIGIBLE EXPENDITURE
= Bespovratna sredstva ukupno + doprinos korisnika
= Ukupni prihvatljivi troškovi
= Ukupna ugovorena vrijednost projekta HRK]]/7.5345</f>
        <v>136057.56453646559</v>
      </c>
      <c r="AA127" s="13" t="s">
        <v>22</v>
      </c>
      <c r="AB127" s="13" t="s">
        <v>19</v>
      </c>
      <c r="AC127" s="12" t="s">
        <v>559</v>
      </c>
      <c r="AD127" s="12" t="s">
        <v>227</v>
      </c>
    </row>
    <row r="128" spans="1:30" ht="51" customHeight="1" x14ac:dyDescent="0.3">
      <c r="A128" s="10" t="s">
        <v>560</v>
      </c>
      <c r="B128" s="11" t="s">
        <v>15</v>
      </c>
      <c r="C128" s="12" t="s">
        <v>221</v>
      </c>
      <c r="D128" s="12" t="s">
        <v>222</v>
      </c>
      <c r="E128" s="13" t="s">
        <v>223</v>
      </c>
      <c r="F128" s="14" t="s">
        <v>561</v>
      </c>
      <c r="G128" s="14" t="s">
        <v>562</v>
      </c>
      <c r="H128" s="16">
        <v>43550</v>
      </c>
      <c r="I128" s="16">
        <v>44281</v>
      </c>
      <c r="J128" s="17" t="str">
        <f>IF(Ugovori_OPULJP[[#This Row],[DATUM ZAVRŠETKA OPERACIJE]]&gt;DATE(2023,12,31),"u provedbi","završen")</f>
        <v>završen</v>
      </c>
      <c r="K128" s="15" t="s">
        <v>362</v>
      </c>
      <c r="L128" s="15" t="s">
        <v>362</v>
      </c>
      <c r="M128" s="18">
        <v>0.85</v>
      </c>
      <c r="N128" s="18">
        <v>0.15</v>
      </c>
      <c r="O128" s="19">
        <f>Ugovori_OPULJP[[#This Row],[Bespovratna sredstva - Ukupno (EU+Nac) HRK
= Ukupna ugovorena vrijednost bespovratnih sredstava]]*Ugovori_OPULJP[[#This Row],[EU STOPA SUFINANCIRANJA %
EU CO-FINANCING RATE %]]</f>
        <v>476678.43599999999</v>
      </c>
      <c r="P128" s="20">
        <f>Ugovori_OPULJP[[#This Row],[Bespovratna sredstva - EU dio - HRK]]/7.5345</f>
        <v>63266.100736611581</v>
      </c>
      <c r="Q128" s="19">
        <f>Ugovori_OPULJP[[#This Row],[Bespovratna sredstva - Ukupno (EU+Nac) HRK
= Ukupna ugovorena vrijednost bespovratnih sredstava]]*Ugovori_OPULJP[[#This Row],[STOPA NACIONALNOG SUFINANCIRANJA %]]</f>
        <v>84119.724000000002</v>
      </c>
      <c r="R128" s="20">
        <f>Ugovori_OPULJP[[#This Row],[Bespovratna sredstva - Nacionalni dio - HRK]]/7.5345</f>
        <v>11164.606012343222</v>
      </c>
      <c r="S128" s="19">
        <v>560798.16</v>
      </c>
      <c r="T128" s="20">
        <f>Ugovori_OPULJP[[#This Row],[Bespovratna sredstva - Ukupno (EU+Nac) HRK
= Ukupna ugovorena vrijednost bespovratnih sredstava]]/7.5345</f>
        <v>74430.706748954806</v>
      </c>
      <c r="U128" s="19">
        <v>0</v>
      </c>
      <c r="V128" s="20">
        <f>Ugovori_OPULJP[[#This Row],[Javni doprinos korisnika - HRK]]/7.5345</f>
        <v>0</v>
      </c>
      <c r="W128" s="19">
        <v>0</v>
      </c>
      <c r="X128" s="20">
        <f>Ugovori_OPULJP[[#This Row],[Privatni doprinos korisnika - HRK]]/7.5345</f>
        <v>0</v>
      </c>
      <c r="Y128" s="21">
        <f>Ugovori_OPULJP[[#This Row],[Bespovratna sredstva - Ukupno (EU+Nac) HRK
= Ukupna ugovorena vrijednost bespovratnih sredstava]]+Ugovori_OPULJP[[#This Row],[Javni doprinos korisnika - HRK]]+Ugovori_OPULJP[[#This Row],[Privatni doprinos korisnika - HRK]]</f>
        <v>560798.16</v>
      </c>
      <c r="Z128" s="22">
        <f>Ugovori_OPULJP[[#This Row],[UKUPNI PRIHVATLJIVI IZDACI
TOTAL ELIGIBLE EXPENDITURE
= Bespovratna sredstva ukupno + doprinos korisnika
= Ukupni prihvatljivi troškovi
= Ukupna ugovorena vrijednost projekta HRK]]/7.5345</f>
        <v>74430.706748954806</v>
      </c>
      <c r="AA128" s="13" t="s">
        <v>22</v>
      </c>
      <c r="AB128" s="13" t="s">
        <v>19</v>
      </c>
      <c r="AC128" s="12" t="s">
        <v>563</v>
      </c>
      <c r="AD128" s="12" t="s">
        <v>227</v>
      </c>
    </row>
    <row r="129" spans="1:30" ht="51" customHeight="1" x14ac:dyDescent="0.3">
      <c r="A129" s="10" t="s">
        <v>564</v>
      </c>
      <c r="B129" s="11" t="s">
        <v>15</v>
      </c>
      <c r="C129" s="12" t="s">
        <v>221</v>
      </c>
      <c r="D129" s="12" t="s">
        <v>222</v>
      </c>
      <c r="E129" s="13" t="s">
        <v>223</v>
      </c>
      <c r="F129" s="14" t="s">
        <v>565</v>
      </c>
      <c r="G129" s="32" t="s">
        <v>566</v>
      </c>
      <c r="H129" s="16">
        <v>43550</v>
      </c>
      <c r="I129" s="16">
        <v>43916</v>
      </c>
      <c r="J129" s="17" t="str">
        <f>IF(Ugovori_OPULJP[[#This Row],[DATUM ZAVRŠETKA OPERACIJE]]&gt;DATE(2023,12,31),"u provedbi","završen")</f>
        <v>završen</v>
      </c>
      <c r="K129" s="15" t="s">
        <v>235</v>
      </c>
      <c r="L129" s="15" t="s">
        <v>235</v>
      </c>
      <c r="M129" s="18">
        <v>0.85</v>
      </c>
      <c r="N129" s="18">
        <v>0.15</v>
      </c>
      <c r="O129" s="19">
        <f>Ugovori_OPULJP[[#This Row],[Bespovratna sredstva - Ukupno (EU+Nac) HRK
= Ukupna ugovorena vrijednost bespovratnih sredstava]]*Ugovori_OPULJP[[#This Row],[EU STOPA SUFINANCIRANJA %
EU CO-FINANCING RATE %]]</f>
        <v>359980.86499999999</v>
      </c>
      <c r="P129" s="20">
        <f>Ugovori_OPULJP[[#This Row],[Bespovratna sredstva - EU dio - HRK]]/7.5345</f>
        <v>47777.671378326362</v>
      </c>
      <c r="Q129" s="19">
        <f>Ugovori_OPULJP[[#This Row],[Bespovratna sredstva - Ukupno (EU+Nac) HRK
= Ukupna ugovorena vrijednost bespovratnih sredstava]]*Ugovori_OPULJP[[#This Row],[STOPA NACIONALNOG SUFINANCIRANJA %]]</f>
        <v>63526.035000000003</v>
      </c>
      <c r="R129" s="20">
        <f>Ugovori_OPULJP[[#This Row],[Bespovratna sredstva - Nacionalni dio - HRK]]/7.5345</f>
        <v>8431.3537726458289</v>
      </c>
      <c r="S129" s="19">
        <v>423506.9</v>
      </c>
      <c r="T129" s="20">
        <f>Ugovori_OPULJP[[#This Row],[Bespovratna sredstva - Ukupno (EU+Nac) HRK
= Ukupna ugovorena vrijednost bespovratnih sredstava]]/7.5345</f>
        <v>56209.025150972193</v>
      </c>
      <c r="U129" s="19">
        <v>0</v>
      </c>
      <c r="V129" s="20">
        <f>Ugovori_OPULJP[[#This Row],[Javni doprinos korisnika - HRK]]/7.5345</f>
        <v>0</v>
      </c>
      <c r="W129" s="19">
        <v>0</v>
      </c>
      <c r="X129" s="20">
        <f>Ugovori_OPULJP[[#This Row],[Privatni doprinos korisnika - HRK]]/7.5345</f>
        <v>0</v>
      </c>
      <c r="Y129" s="21">
        <f>Ugovori_OPULJP[[#This Row],[Bespovratna sredstva - Ukupno (EU+Nac) HRK
= Ukupna ugovorena vrijednost bespovratnih sredstava]]+Ugovori_OPULJP[[#This Row],[Javni doprinos korisnika - HRK]]+Ugovori_OPULJP[[#This Row],[Privatni doprinos korisnika - HRK]]</f>
        <v>423506.9</v>
      </c>
      <c r="Z129" s="22">
        <f>Ugovori_OPULJP[[#This Row],[UKUPNI PRIHVATLJIVI IZDACI
TOTAL ELIGIBLE EXPENDITURE
= Bespovratna sredstva ukupno + doprinos korisnika
= Ukupni prihvatljivi troškovi
= Ukupna ugovorena vrijednost projekta HRK]]/7.5345</f>
        <v>56209.025150972193</v>
      </c>
      <c r="AA129" s="13" t="s">
        <v>22</v>
      </c>
      <c r="AB129" s="13" t="s">
        <v>19</v>
      </c>
      <c r="AC129" s="12" t="s">
        <v>567</v>
      </c>
      <c r="AD129" s="12" t="s">
        <v>227</v>
      </c>
    </row>
    <row r="130" spans="1:30" ht="51" customHeight="1" x14ac:dyDescent="0.3">
      <c r="A130" s="10" t="s">
        <v>568</v>
      </c>
      <c r="B130" s="11" t="s">
        <v>15</v>
      </c>
      <c r="C130" s="12" t="s">
        <v>221</v>
      </c>
      <c r="D130" s="12" t="s">
        <v>222</v>
      </c>
      <c r="E130" s="13" t="s">
        <v>223</v>
      </c>
      <c r="F130" s="14" t="s">
        <v>569</v>
      </c>
      <c r="G130" s="14" t="s">
        <v>570</v>
      </c>
      <c r="H130" s="16">
        <v>43556</v>
      </c>
      <c r="I130" s="16">
        <v>44348</v>
      </c>
      <c r="J130" s="17" t="str">
        <f>IF(Ugovori_OPULJP[[#This Row],[DATUM ZAVRŠETKA OPERACIJE]]&gt;DATE(2023,12,31),"u provedbi","završen")</f>
        <v>završen</v>
      </c>
      <c r="K130" s="15" t="s">
        <v>66</v>
      </c>
      <c r="L130" s="15" t="s">
        <v>66</v>
      </c>
      <c r="M130" s="18">
        <v>0.85</v>
      </c>
      <c r="N130" s="18">
        <v>0.15</v>
      </c>
      <c r="O130" s="19">
        <f>Ugovori_OPULJP[[#This Row],[Bespovratna sredstva - Ukupno (EU+Nac) HRK
= Ukupna ugovorena vrijednost bespovratnih sredstava]]*Ugovori_OPULJP[[#This Row],[EU STOPA SUFINANCIRANJA %
EU CO-FINANCING RATE %]]</f>
        <v>472248.55900000001</v>
      </c>
      <c r="P130" s="20">
        <f>Ugovori_OPULJP[[#This Row],[Bespovratna sredstva - EU dio - HRK]]/7.5345</f>
        <v>62678.155020240229</v>
      </c>
      <c r="Q130" s="19">
        <f>Ugovori_OPULJP[[#This Row],[Bespovratna sredstva - Ukupno (EU+Nac) HRK
= Ukupna ugovorena vrijednost bespovratnih sredstava]]*Ugovori_OPULJP[[#This Row],[STOPA NACIONALNOG SUFINANCIRANJA %]]</f>
        <v>83337.981</v>
      </c>
      <c r="R130" s="20">
        <f>Ugovori_OPULJP[[#This Row],[Bespovratna sredstva - Nacionalni dio - HRK]]/7.5345</f>
        <v>11060.850885924745</v>
      </c>
      <c r="S130" s="19">
        <v>555586.54</v>
      </c>
      <c r="T130" s="20">
        <f>Ugovori_OPULJP[[#This Row],[Bespovratna sredstva - Ukupno (EU+Nac) HRK
= Ukupna ugovorena vrijednost bespovratnih sredstava]]/7.5345</f>
        <v>73739.005906164981</v>
      </c>
      <c r="U130" s="19">
        <v>0</v>
      </c>
      <c r="V130" s="20">
        <f>Ugovori_OPULJP[[#This Row],[Javni doprinos korisnika - HRK]]/7.5345</f>
        <v>0</v>
      </c>
      <c r="W130" s="19">
        <v>0</v>
      </c>
      <c r="X130" s="20">
        <f>Ugovori_OPULJP[[#This Row],[Privatni doprinos korisnika - HRK]]/7.5345</f>
        <v>0</v>
      </c>
      <c r="Y130" s="21">
        <f>Ugovori_OPULJP[[#This Row],[Bespovratna sredstva - Ukupno (EU+Nac) HRK
= Ukupna ugovorena vrijednost bespovratnih sredstava]]+Ugovori_OPULJP[[#This Row],[Javni doprinos korisnika - HRK]]+Ugovori_OPULJP[[#This Row],[Privatni doprinos korisnika - HRK]]</f>
        <v>555586.54</v>
      </c>
      <c r="Z130" s="22">
        <f>Ugovori_OPULJP[[#This Row],[UKUPNI PRIHVATLJIVI IZDACI
TOTAL ELIGIBLE EXPENDITURE
= Bespovratna sredstva ukupno + doprinos korisnika
= Ukupni prihvatljivi troškovi
= Ukupna ugovorena vrijednost projekta HRK]]/7.5345</f>
        <v>73739.005906164981</v>
      </c>
      <c r="AA130" s="13" t="s">
        <v>22</v>
      </c>
      <c r="AB130" s="13" t="s">
        <v>19</v>
      </c>
      <c r="AC130" s="12" t="s">
        <v>571</v>
      </c>
      <c r="AD130" s="12" t="s">
        <v>227</v>
      </c>
    </row>
    <row r="131" spans="1:30" ht="51" customHeight="1" x14ac:dyDescent="0.3">
      <c r="A131" s="10" t="s">
        <v>572</v>
      </c>
      <c r="B131" s="11" t="s">
        <v>15</v>
      </c>
      <c r="C131" s="12" t="s">
        <v>221</v>
      </c>
      <c r="D131" s="12" t="s">
        <v>222</v>
      </c>
      <c r="E131" s="13" t="s">
        <v>223</v>
      </c>
      <c r="F131" s="14" t="s">
        <v>573</v>
      </c>
      <c r="G131" s="14" t="s">
        <v>65</v>
      </c>
      <c r="H131" s="16">
        <v>43237</v>
      </c>
      <c r="I131" s="16">
        <v>43786</v>
      </c>
      <c r="J131" s="17" t="str">
        <f>IF(Ugovori_OPULJP[[#This Row],[DATUM ZAVRŠETKA OPERACIJE]]&gt;DATE(2023,12,31),"u provedbi","završen")</f>
        <v>završen</v>
      </c>
      <c r="K131" s="15" t="s">
        <v>66</v>
      </c>
      <c r="L131" s="15" t="s">
        <v>66</v>
      </c>
      <c r="M131" s="18">
        <v>0.85</v>
      </c>
      <c r="N131" s="18">
        <v>0.15</v>
      </c>
      <c r="O131" s="19">
        <f>Ugovori_OPULJP[[#This Row],[Bespovratna sredstva - Ukupno (EU+Nac) HRK
= Ukupna ugovorena vrijednost bespovratnih sredstava]]*Ugovori_OPULJP[[#This Row],[EU STOPA SUFINANCIRANJA %
EU CO-FINANCING RATE %]]</f>
        <v>818665.05599999998</v>
      </c>
      <c r="P131" s="20">
        <f>Ugovori_OPULJP[[#This Row],[Bespovratna sredstva - EU dio - HRK]]/7.5345</f>
        <v>108655.52538323709</v>
      </c>
      <c r="Q131" s="19">
        <f>Ugovori_OPULJP[[#This Row],[Bespovratna sredstva - Ukupno (EU+Nac) HRK
= Ukupna ugovorena vrijednost bespovratnih sredstava]]*Ugovori_OPULJP[[#This Row],[STOPA NACIONALNOG SUFINANCIRANJA %]]</f>
        <v>144470.304</v>
      </c>
      <c r="R131" s="20">
        <f>Ugovori_OPULJP[[#This Row],[Bespovratna sredstva - Nacionalni dio - HRK]]/7.5345</f>
        <v>19174.504479394782</v>
      </c>
      <c r="S131" s="19">
        <v>963135.36</v>
      </c>
      <c r="T131" s="20">
        <f>Ugovori_OPULJP[[#This Row],[Bespovratna sredstva - Ukupno (EU+Nac) HRK
= Ukupna ugovorena vrijednost bespovratnih sredstava]]/7.5345</f>
        <v>127830.02986263188</v>
      </c>
      <c r="U131" s="19">
        <v>0</v>
      </c>
      <c r="V131" s="20">
        <f>Ugovori_OPULJP[[#This Row],[Javni doprinos korisnika - HRK]]/7.5345</f>
        <v>0</v>
      </c>
      <c r="W131" s="19">
        <v>0</v>
      </c>
      <c r="X131" s="20">
        <f>Ugovori_OPULJP[[#This Row],[Privatni doprinos korisnika - HRK]]/7.5345</f>
        <v>0</v>
      </c>
      <c r="Y131" s="21">
        <f>Ugovori_OPULJP[[#This Row],[Bespovratna sredstva - Ukupno (EU+Nac) HRK
= Ukupna ugovorena vrijednost bespovratnih sredstava]]+Ugovori_OPULJP[[#This Row],[Javni doprinos korisnika - HRK]]+Ugovori_OPULJP[[#This Row],[Privatni doprinos korisnika - HRK]]</f>
        <v>963135.36</v>
      </c>
      <c r="Z131" s="22">
        <f>Ugovori_OPULJP[[#This Row],[UKUPNI PRIHVATLJIVI IZDACI
TOTAL ELIGIBLE EXPENDITURE
= Bespovratna sredstva ukupno + doprinos korisnika
= Ukupni prihvatljivi troškovi
= Ukupna ugovorena vrijednost projekta HRK]]/7.5345</f>
        <v>127830.02986263188</v>
      </c>
      <c r="AA131" s="13" t="s">
        <v>22</v>
      </c>
      <c r="AB131" s="13" t="s">
        <v>19</v>
      </c>
      <c r="AC131" s="12" t="s">
        <v>574</v>
      </c>
      <c r="AD131" s="12" t="s">
        <v>227</v>
      </c>
    </row>
    <row r="132" spans="1:30" ht="51" customHeight="1" x14ac:dyDescent="0.3">
      <c r="A132" s="10" t="s">
        <v>575</v>
      </c>
      <c r="B132" s="11" t="s">
        <v>15</v>
      </c>
      <c r="C132" s="12" t="s">
        <v>221</v>
      </c>
      <c r="D132" s="12" t="s">
        <v>222</v>
      </c>
      <c r="E132" s="13" t="s">
        <v>223</v>
      </c>
      <c r="F132" s="14" t="s">
        <v>576</v>
      </c>
      <c r="G132" s="14" t="s">
        <v>577</v>
      </c>
      <c r="H132" s="16">
        <v>43550</v>
      </c>
      <c r="I132" s="16">
        <v>44100</v>
      </c>
      <c r="J132" s="17" t="str">
        <f>IF(Ugovori_OPULJP[[#This Row],[DATUM ZAVRŠETKA OPERACIJE]]&gt;DATE(2023,12,31),"u provedbi","završen")</f>
        <v>završen</v>
      </c>
      <c r="K132" s="15" t="s">
        <v>192</v>
      </c>
      <c r="L132" s="15" t="s">
        <v>192</v>
      </c>
      <c r="M132" s="18">
        <v>0.85</v>
      </c>
      <c r="N132" s="18">
        <v>0.15</v>
      </c>
      <c r="O132" s="19">
        <f>Ugovori_OPULJP[[#This Row],[Bespovratna sredstva - Ukupno (EU+Nac) HRK
= Ukupna ugovorena vrijednost bespovratnih sredstava]]*Ugovori_OPULJP[[#This Row],[EU STOPA SUFINANCIRANJA %
EU CO-FINANCING RATE %]]</f>
        <v>637612.27649999992</v>
      </c>
      <c r="P132" s="20">
        <f>Ugovori_OPULJP[[#This Row],[Bespovratna sredstva - EU dio - HRK]]/7.5345</f>
        <v>84625.692016723056</v>
      </c>
      <c r="Q132" s="19">
        <f>Ugovori_OPULJP[[#This Row],[Bespovratna sredstva - Ukupno (EU+Nac) HRK
= Ukupna ugovorena vrijednost bespovratnih sredstava]]*Ugovori_OPULJP[[#This Row],[STOPA NACIONALNOG SUFINANCIRANJA %]]</f>
        <v>112519.81349999999</v>
      </c>
      <c r="R132" s="20">
        <f>Ugovori_OPULJP[[#This Row],[Bespovratna sredstva - Nacionalni dio - HRK]]/7.5345</f>
        <v>14933.945650009951</v>
      </c>
      <c r="S132" s="19">
        <v>750132.09</v>
      </c>
      <c r="T132" s="20">
        <f>Ugovori_OPULJP[[#This Row],[Bespovratna sredstva - Ukupno (EU+Nac) HRK
= Ukupna ugovorena vrijednost bespovratnih sredstava]]/7.5345</f>
        <v>99559.637666733019</v>
      </c>
      <c r="U132" s="19">
        <v>0</v>
      </c>
      <c r="V132" s="20">
        <f>Ugovori_OPULJP[[#This Row],[Javni doprinos korisnika - HRK]]/7.5345</f>
        <v>0</v>
      </c>
      <c r="W132" s="19">
        <v>0</v>
      </c>
      <c r="X132" s="20">
        <f>Ugovori_OPULJP[[#This Row],[Privatni doprinos korisnika - HRK]]/7.5345</f>
        <v>0</v>
      </c>
      <c r="Y132" s="21">
        <f>Ugovori_OPULJP[[#This Row],[Bespovratna sredstva - Ukupno (EU+Nac) HRK
= Ukupna ugovorena vrijednost bespovratnih sredstava]]+Ugovori_OPULJP[[#This Row],[Javni doprinos korisnika - HRK]]+Ugovori_OPULJP[[#This Row],[Privatni doprinos korisnika - HRK]]</f>
        <v>750132.09</v>
      </c>
      <c r="Z132" s="22">
        <f>Ugovori_OPULJP[[#This Row],[UKUPNI PRIHVATLJIVI IZDACI
TOTAL ELIGIBLE EXPENDITURE
= Bespovratna sredstva ukupno + doprinos korisnika
= Ukupni prihvatljivi troškovi
= Ukupna ugovorena vrijednost projekta HRK]]/7.5345</f>
        <v>99559.637666733019</v>
      </c>
      <c r="AA132" s="13" t="s">
        <v>22</v>
      </c>
      <c r="AB132" s="13" t="s">
        <v>19</v>
      </c>
      <c r="AC132" s="12" t="s">
        <v>578</v>
      </c>
      <c r="AD132" s="12" t="s">
        <v>227</v>
      </c>
    </row>
    <row r="133" spans="1:30" ht="63.75" customHeight="1" x14ac:dyDescent="0.3">
      <c r="A133" s="10" t="s">
        <v>579</v>
      </c>
      <c r="B133" s="11" t="s">
        <v>15</v>
      </c>
      <c r="C133" s="12" t="s">
        <v>221</v>
      </c>
      <c r="D133" s="12" t="s">
        <v>222</v>
      </c>
      <c r="E133" s="13" t="s">
        <v>223</v>
      </c>
      <c r="F133" s="14" t="s">
        <v>580</v>
      </c>
      <c r="G133" s="14" t="s">
        <v>581</v>
      </c>
      <c r="H133" s="16">
        <v>43234</v>
      </c>
      <c r="I133" s="16">
        <v>44026</v>
      </c>
      <c r="J133" s="17" t="str">
        <f>IF(Ugovori_OPULJP[[#This Row],[DATUM ZAVRŠETKA OPERACIJE]]&gt;DATE(2023,12,31),"u provedbi","završen")</f>
        <v>završen</v>
      </c>
      <c r="K133" s="15" t="s">
        <v>262</v>
      </c>
      <c r="L133" s="15" t="s">
        <v>262</v>
      </c>
      <c r="M133" s="18">
        <v>0.85</v>
      </c>
      <c r="N133" s="18">
        <v>0.15</v>
      </c>
      <c r="O133" s="19">
        <f>Ugovori_OPULJP[[#This Row],[Bespovratna sredstva - Ukupno (EU+Nac) HRK
= Ukupna ugovorena vrijednost bespovratnih sredstava]]*Ugovori_OPULJP[[#This Row],[EU STOPA SUFINANCIRANJA %
EU CO-FINANCING RATE %]]</f>
        <v>841026.54999999993</v>
      </c>
      <c r="P133" s="20">
        <f>Ugovori_OPULJP[[#This Row],[Bespovratna sredstva - EU dio - HRK]]/7.5345</f>
        <v>111623.4056672639</v>
      </c>
      <c r="Q133" s="19">
        <f>Ugovori_OPULJP[[#This Row],[Bespovratna sredstva - Ukupno (EU+Nac) HRK
= Ukupna ugovorena vrijednost bespovratnih sredstava]]*Ugovori_OPULJP[[#This Row],[STOPA NACIONALNOG SUFINANCIRANJA %]]</f>
        <v>148416.44999999998</v>
      </c>
      <c r="R133" s="20">
        <f>Ugovori_OPULJP[[#This Row],[Bespovratna sredstva - Nacionalni dio - HRK]]/7.5345</f>
        <v>19698.248058928923</v>
      </c>
      <c r="S133" s="19">
        <v>989443</v>
      </c>
      <c r="T133" s="20">
        <f>Ugovori_OPULJP[[#This Row],[Bespovratna sredstva - Ukupno (EU+Nac) HRK
= Ukupna ugovorena vrijednost bespovratnih sredstava]]/7.5345</f>
        <v>131321.65372619283</v>
      </c>
      <c r="U133" s="19">
        <v>0</v>
      </c>
      <c r="V133" s="20">
        <f>Ugovori_OPULJP[[#This Row],[Javni doprinos korisnika - HRK]]/7.5345</f>
        <v>0</v>
      </c>
      <c r="W133" s="19">
        <v>0</v>
      </c>
      <c r="X133" s="20">
        <f>Ugovori_OPULJP[[#This Row],[Privatni doprinos korisnika - HRK]]/7.5345</f>
        <v>0</v>
      </c>
      <c r="Y133" s="21">
        <f>Ugovori_OPULJP[[#This Row],[Bespovratna sredstva - Ukupno (EU+Nac) HRK
= Ukupna ugovorena vrijednost bespovratnih sredstava]]+Ugovori_OPULJP[[#This Row],[Javni doprinos korisnika - HRK]]+Ugovori_OPULJP[[#This Row],[Privatni doprinos korisnika - HRK]]</f>
        <v>989443</v>
      </c>
      <c r="Z133" s="22">
        <f>Ugovori_OPULJP[[#This Row],[UKUPNI PRIHVATLJIVI IZDACI
TOTAL ELIGIBLE EXPENDITURE
= Bespovratna sredstva ukupno + doprinos korisnika
= Ukupni prihvatljivi troškovi
= Ukupna ugovorena vrijednost projekta HRK]]/7.5345</f>
        <v>131321.65372619283</v>
      </c>
      <c r="AA133" s="13" t="s">
        <v>22</v>
      </c>
      <c r="AB133" s="13" t="s">
        <v>19</v>
      </c>
      <c r="AC133" s="12" t="s">
        <v>582</v>
      </c>
      <c r="AD133" s="12" t="s">
        <v>227</v>
      </c>
    </row>
    <row r="134" spans="1:30" ht="51" customHeight="1" x14ac:dyDescent="0.3">
      <c r="A134" s="10" t="s">
        <v>583</v>
      </c>
      <c r="B134" s="11" t="s">
        <v>15</v>
      </c>
      <c r="C134" s="12" t="s">
        <v>221</v>
      </c>
      <c r="D134" s="12" t="s">
        <v>222</v>
      </c>
      <c r="E134" s="13" t="s">
        <v>223</v>
      </c>
      <c r="F134" s="14" t="s">
        <v>584</v>
      </c>
      <c r="G134" s="14" t="s">
        <v>585</v>
      </c>
      <c r="H134" s="16">
        <v>43234</v>
      </c>
      <c r="I134" s="16">
        <v>44149</v>
      </c>
      <c r="J134" s="17" t="str">
        <f>IF(Ugovori_OPULJP[[#This Row],[DATUM ZAVRŠETKA OPERACIJE]]&gt;DATE(2023,12,31),"u provedbi","završen")</f>
        <v>završen</v>
      </c>
      <c r="K134" s="15" t="s">
        <v>586</v>
      </c>
      <c r="L134" s="15" t="s">
        <v>586</v>
      </c>
      <c r="M134" s="18">
        <v>0.85</v>
      </c>
      <c r="N134" s="18">
        <v>0.15</v>
      </c>
      <c r="O134" s="19">
        <f>Ugovori_OPULJP[[#This Row],[Bespovratna sredstva - Ukupno (EU+Nac) HRK
= Ukupna ugovorena vrijednost bespovratnih sredstava]]*Ugovori_OPULJP[[#This Row],[EU STOPA SUFINANCIRANJA %
EU CO-FINANCING RATE %]]</f>
        <v>800877.08049999992</v>
      </c>
      <c r="P134" s="20">
        <f>Ugovori_OPULJP[[#This Row],[Bespovratna sredstva - EU dio - HRK]]/7.5345</f>
        <v>106294.65531886653</v>
      </c>
      <c r="Q134" s="19">
        <f>Ugovori_OPULJP[[#This Row],[Bespovratna sredstva - Ukupno (EU+Nac) HRK
= Ukupna ugovorena vrijednost bespovratnih sredstava]]*Ugovori_OPULJP[[#This Row],[STOPA NACIONALNOG SUFINANCIRANJA %]]</f>
        <v>141331.24949999998</v>
      </c>
      <c r="R134" s="20">
        <f>Ugovori_OPULJP[[#This Row],[Bespovratna sredstva - Nacionalni dio - HRK]]/7.5345</f>
        <v>18757.880350388212</v>
      </c>
      <c r="S134" s="19">
        <v>942208.33</v>
      </c>
      <c r="T134" s="20">
        <f>Ugovori_OPULJP[[#This Row],[Bespovratna sredstva - Ukupno (EU+Nac) HRK
= Ukupna ugovorena vrijednost bespovratnih sredstava]]/7.5345</f>
        <v>125052.53566925475</v>
      </c>
      <c r="U134" s="19">
        <v>0</v>
      </c>
      <c r="V134" s="20">
        <f>Ugovori_OPULJP[[#This Row],[Javni doprinos korisnika - HRK]]/7.5345</f>
        <v>0</v>
      </c>
      <c r="W134" s="19">
        <v>0</v>
      </c>
      <c r="X134" s="20">
        <f>Ugovori_OPULJP[[#This Row],[Privatni doprinos korisnika - HRK]]/7.5345</f>
        <v>0</v>
      </c>
      <c r="Y134" s="21">
        <f>Ugovori_OPULJP[[#This Row],[Bespovratna sredstva - Ukupno (EU+Nac) HRK
= Ukupna ugovorena vrijednost bespovratnih sredstava]]+Ugovori_OPULJP[[#This Row],[Javni doprinos korisnika - HRK]]+Ugovori_OPULJP[[#This Row],[Privatni doprinos korisnika - HRK]]</f>
        <v>942208.33</v>
      </c>
      <c r="Z134" s="22">
        <f>Ugovori_OPULJP[[#This Row],[UKUPNI PRIHVATLJIVI IZDACI
TOTAL ELIGIBLE EXPENDITURE
= Bespovratna sredstva ukupno + doprinos korisnika
= Ukupni prihvatljivi troškovi
= Ukupna ugovorena vrijednost projekta HRK]]/7.5345</f>
        <v>125052.53566925475</v>
      </c>
      <c r="AA134" s="13" t="s">
        <v>22</v>
      </c>
      <c r="AB134" s="13" t="s">
        <v>19</v>
      </c>
      <c r="AC134" s="12" t="s">
        <v>587</v>
      </c>
      <c r="AD134" s="12" t="s">
        <v>227</v>
      </c>
    </row>
    <row r="135" spans="1:30" ht="51" customHeight="1" x14ac:dyDescent="0.3">
      <c r="A135" s="10" t="s">
        <v>588</v>
      </c>
      <c r="B135" s="11" t="s">
        <v>15</v>
      </c>
      <c r="C135" s="12" t="s">
        <v>221</v>
      </c>
      <c r="D135" s="12" t="s">
        <v>222</v>
      </c>
      <c r="E135" s="13" t="s">
        <v>223</v>
      </c>
      <c r="F135" s="14" t="s">
        <v>589</v>
      </c>
      <c r="G135" s="14" t="s">
        <v>590</v>
      </c>
      <c r="H135" s="16">
        <v>43234</v>
      </c>
      <c r="I135" s="16">
        <v>44149</v>
      </c>
      <c r="J135" s="17" t="str">
        <f>IF(Ugovori_OPULJP[[#This Row],[DATUM ZAVRŠETKA OPERACIJE]]&gt;DATE(2023,12,31),"u provedbi","završen")</f>
        <v>završen</v>
      </c>
      <c r="K135" s="15" t="s">
        <v>591</v>
      </c>
      <c r="L135" s="15" t="s">
        <v>591</v>
      </c>
      <c r="M135" s="18">
        <v>0.85</v>
      </c>
      <c r="N135" s="18">
        <v>0.15</v>
      </c>
      <c r="O135" s="19">
        <f>Ugovori_OPULJP[[#This Row],[Bespovratna sredstva - Ukupno (EU+Nac) HRK
= Ukupna ugovorena vrijednost bespovratnih sredstava]]*Ugovori_OPULJP[[#This Row],[EU STOPA SUFINANCIRANJA %
EU CO-FINANCING RATE %]]</f>
        <v>1679507.5965</v>
      </c>
      <c r="P135" s="20">
        <f>Ugovori_OPULJP[[#This Row],[Bespovratna sredstva - EU dio - HRK]]/7.5345</f>
        <v>222908.96496117857</v>
      </c>
      <c r="Q135" s="19">
        <f>Ugovori_OPULJP[[#This Row],[Bespovratna sredstva - Ukupno (EU+Nac) HRK
= Ukupna ugovorena vrijednost bespovratnih sredstava]]*Ugovori_OPULJP[[#This Row],[STOPA NACIONALNOG SUFINANCIRANJA %]]</f>
        <v>296383.69349999999</v>
      </c>
      <c r="R135" s="20">
        <f>Ugovori_OPULJP[[#This Row],[Bespovratna sredstva - Nacionalni dio - HRK]]/7.5345</f>
        <v>39336.876169619747</v>
      </c>
      <c r="S135" s="19">
        <v>1975891.29</v>
      </c>
      <c r="T135" s="20">
        <f>Ugovori_OPULJP[[#This Row],[Bespovratna sredstva - Ukupno (EU+Nac) HRK
= Ukupna ugovorena vrijednost bespovratnih sredstava]]/7.5345</f>
        <v>262245.84113079833</v>
      </c>
      <c r="U135" s="19">
        <v>0</v>
      </c>
      <c r="V135" s="20">
        <f>Ugovori_OPULJP[[#This Row],[Javni doprinos korisnika - HRK]]/7.5345</f>
        <v>0</v>
      </c>
      <c r="W135" s="19">
        <v>0</v>
      </c>
      <c r="X135" s="20">
        <f>Ugovori_OPULJP[[#This Row],[Privatni doprinos korisnika - HRK]]/7.5345</f>
        <v>0</v>
      </c>
      <c r="Y135" s="21">
        <f>Ugovori_OPULJP[[#This Row],[Bespovratna sredstva - Ukupno (EU+Nac) HRK
= Ukupna ugovorena vrijednost bespovratnih sredstava]]+Ugovori_OPULJP[[#This Row],[Javni doprinos korisnika - HRK]]+Ugovori_OPULJP[[#This Row],[Privatni doprinos korisnika - HRK]]</f>
        <v>1975891.29</v>
      </c>
      <c r="Z135" s="22">
        <f>Ugovori_OPULJP[[#This Row],[UKUPNI PRIHVATLJIVI IZDACI
TOTAL ELIGIBLE EXPENDITURE
= Bespovratna sredstva ukupno + doprinos korisnika
= Ukupni prihvatljivi troškovi
= Ukupna ugovorena vrijednost projekta HRK]]/7.5345</f>
        <v>262245.84113079833</v>
      </c>
      <c r="AA135" s="13" t="s">
        <v>22</v>
      </c>
      <c r="AB135" s="13" t="s">
        <v>19</v>
      </c>
      <c r="AC135" s="12" t="s">
        <v>592</v>
      </c>
      <c r="AD135" s="12" t="s">
        <v>227</v>
      </c>
    </row>
    <row r="136" spans="1:30" ht="51" customHeight="1" x14ac:dyDescent="0.3">
      <c r="A136" s="10" t="s">
        <v>593</v>
      </c>
      <c r="B136" s="11" t="s">
        <v>15</v>
      </c>
      <c r="C136" s="12" t="s">
        <v>221</v>
      </c>
      <c r="D136" s="12" t="s">
        <v>222</v>
      </c>
      <c r="E136" s="13" t="s">
        <v>223</v>
      </c>
      <c r="F136" s="14" t="s">
        <v>594</v>
      </c>
      <c r="G136" s="14" t="s">
        <v>595</v>
      </c>
      <c r="H136" s="16">
        <v>43234</v>
      </c>
      <c r="I136" s="16">
        <v>44149</v>
      </c>
      <c r="J136" s="17" t="str">
        <f>IF(Ugovori_OPULJP[[#This Row],[DATUM ZAVRŠETKA OPERACIJE]]&gt;DATE(2023,12,31),"u provedbi","završen")</f>
        <v>završen</v>
      </c>
      <c r="K136" s="15" t="s">
        <v>586</v>
      </c>
      <c r="L136" s="15" t="s">
        <v>586</v>
      </c>
      <c r="M136" s="18">
        <v>0.85</v>
      </c>
      <c r="N136" s="18">
        <v>0.15</v>
      </c>
      <c r="O136" s="19">
        <f>Ugovori_OPULJP[[#This Row],[Bespovratna sredstva - Ukupno (EU+Nac) HRK
= Ukupna ugovorena vrijednost bespovratnih sredstava]]*Ugovori_OPULJP[[#This Row],[EU STOPA SUFINANCIRANJA %
EU CO-FINANCING RATE %]]</f>
        <v>846562.99949999992</v>
      </c>
      <c r="P136" s="20">
        <f>Ugovori_OPULJP[[#This Row],[Bespovratna sredstva - EU dio - HRK]]/7.5345</f>
        <v>112358.21879354965</v>
      </c>
      <c r="Q136" s="19">
        <f>Ugovori_OPULJP[[#This Row],[Bespovratna sredstva - Ukupno (EU+Nac) HRK
= Ukupna ugovorena vrijednost bespovratnih sredstava]]*Ugovori_OPULJP[[#This Row],[STOPA NACIONALNOG SUFINANCIRANJA %]]</f>
        <v>149393.4705</v>
      </c>
      <c r="R136" s="20">
        <f>Ugovori_OPULJP[[#This Row],[Bespovratna sredstva - Nacionalni dio - HRK]]/7.5345</f>
        <v>19827.920963567587</v>
      </c>
      <c r="S136" s="19">
        <v>995956.47</v>
      </c>
      <c r="T136" s="20">
        <f>Ugovori_OPULJP[[#This Row],[Bespovratna sredstva - Ukupno (EU+Nac) HRK
= Ukupna ugovorena vrijednost bespovratnih sredstava]]/7.5345</f>
        <v>132186.13975711726</v>
      </c>
      <c r="U136" s="19">
        <v>933724.42999999993</v>
      </c>
      <c r="V136" s="20">
        <f>Ugovori_OPULJP[[#This Row],[Javni doprinos korisnika - HRK]]/7.5345</f>
        <v>123926.52863494591</v>
      </c>
      <c r="W136" s="19">
        <v>0</v>
      </c>
      <c r="X136" s="20">
        <f>Ugovori_OPULJP[[#This Row],[Privatni doprinos korisnika - HRK]]/7.5345</f>
        <v>0</v>
      </c>
      <c r="Y136" s="21">
        <f>Ugovori_OPULJP[[#This Row],[Bespovratna sredstva - Ukupno (EU+Nac) HRK
= Ukupna ugovorena vrijednost bespovratnih sredstava]]+Ugovori_OPULJP[[#This Row],[Javni doprinos korisnika - HRK]]+Ugovori_OPULJP[[#This Row],[Privatni doprinos korisnika - HRK]]</f>
        <v>1929680.9</v>
      </c>
      <c r="Z136" s="22">
        <f>Ugovori_OPULJP[[#This Row],[UKUPNI PRIHVATLJIVI IZDACI
TOTAL ELIGIBLE EXPENDITURE
= Bespovratna sredstva ukupno + doprinos korisnika
= Ukupni prihvatljivi troškovi
= Ukupna ugovorena vrijednost projekta HRK]]/7.5345</f>
        <v>256112.66839206315</v>
      </c>
      <c r="AA136" s="13" t="s">
        <v>22</v>
      </c>
      <c r="AB136" s="13" t="s">
        <v>19</v>
      </c>
      <c r="AC136" s="12" t="s">
        <v>596</v>
      </c>
      <c r="AD136" s="12" t="s">
        <v>227</v>
      </c>
    </row>
    <row r="137" spans="1:30" ht="51" customHeight="1" x14ac:dyDescent="0.3">
      <c r="A137" s="10" t="s">
        <v>597</v>
      </c>
      <c r="B137" s="11" t="s">
        <v>15</v>
      </c>
      <c r="C137" s="12" t="s">
        <v>221</v>
      </c>
      <c r="D137" s="12" t="s">
        <v>222</v>
      </c>
      <c r="E137" s="13" t="s">
        <v>223</v>
      </c>
      <c r="F137" s="14" t="s">
        <v>598</v>
      </c>
      <c r="G137" s="14" t="s">
        <v>599</v>
      </c>
      <c r="H137" s="16">
        <v>43550</v>
      </c>
      <c r="I137" s="16">
        <v>44465</v>
      </c>
      <c r="J137" s="17" t="str">
        <f>IF(Ugovori_OPULJP[[#This Row],[DATUM ZAVRŠETKA OPERACIJE]]&gt;DATE(2023,12,31),"u provedbi","završen")</f>
        <v>završen</v>
      </c>
      <c r="K137" s="15" t="s">
        <v>81</v>
      </c>
      <c r="L137" s="15" t="s">
        <v>81</v>
      </c>
      <c r="M137" s="18">
        <v>0.85</v>
      </c>
      <c r="N137" s="18">
        <v>0.15</v>
      </c>
      <c r="O137" s="19">
        <f>Ugovori_OPULJP[[#This Row],[Bespovratna sredstva - Ukupno (EU+Nac) HRK
= Ukupna ugovorena vrijednost bespovratnih sredstava]]*Ugovori_OPULJP[[#This Row],[EU STOPA SUFINANCIRANJA %
EU CO-FINANCING RATE %]]</f>
        <v>807342.89450000005</v>
      </c>
      <c r="P137" s="20">
        <f>Ugovori_OPULJP[[#This Row],[Bespovratna sredstva - EU dio - HRK]]/7.5345</f>
        <v>107152.81631163316</v>
      </c>
      <c r="Q137" s="19">
        <f>Ugovori_OPULJP[[#This Row],[Bespovratna sredstva - Ukupno (EU+Nac) HRK
= Ukupna ugovorena vrijednost bespovratnih sredstava]]*Ugovori_OPULJP[[#This Row],[STOPA NACIONALNOG SUFINANCIRANJA %]]</f>
        <v>142472.27549999999</v>
      </c>
      <c r="R137" s="20">
        <f>Ugovori_OPULJP[[#This Row],[Bespovratna sredstva - Nacionalni dio - HRK]]/7.5345</f>
        <v>18909.32052558232</v>
      </c>
      <c r="S137" s="19">
        <v>949815.17</v>
      </c>
      <c r="T137" s="20">
        <f>Ugovori_OPULJP[[#This Row],[Bespovratna sredstva - Ukupno (EU+Nac) HRK
= Ukupna ugovorena vrijednost bespovratnih sredstava]]/7.5345</f>
        <v>126062.13683721547</v>
      </c>
      <c r="U137" s="19">
        <v>0</v>
      </c>
      <c r="V137" s="20">
        <f>Ugovori_OPULJP[[#This Row],[Javni doprinos korisnika - HRK]]/7.5345</f>
        <v>0</v>
      </c>
      <c r="W137" s="19">
        <v>0</v>
      </c>
      <c r="X137" s="20">
        <f>Ugovori_OPULJP[[#This Row],[Privatni doprinos korisnika - HRK]]/7.5345</f>
        <v>0</v>
      </c>
      <c r="Y137" s="21">
        <f>Ugovori_OPULJP[[#This Row],[Bespovratna sredstva - Ukupno (EU+Nac) HRK
= Ukupna ugovorena vrijednost bespovratnih sredstava]]+Ugovori_OPULJP[[#This Row],[Javni doprinos korisnika - HRK]]+Ugovori_OPULJP[[#This Row],[Privatni doprinos korisnika - HRK]]</f>
        <v>949815.17</v>
      </c>
      <c r="Z137" s="22">
        <f>Ugovori_OPULJP[[#This Row],[UKUPNI PRIHVATLJIVI IZDACI
TOTAL ELIGIBLE EXPENDITURE
= Bespovratna sredstva ukupno + doprinos korisnika
= Ukupni prihvatljivi troškovi
= Ukupna ugovorena vrijednost projekta HRK]]/7.5345</f>
        <v>126062.13683721547</v>
      </c>
      <c r="AA137" s="13" t="s">
        <v>22</v>
      </c>
      <c r="AB137" s="13" t="s">
        <v>19</v>
      </c>
      <c r="AC137" s="12" t="s">
        <v>600</v>
      </c>
      <c r="AD137" s="12" t="s">
        <v>227</v>
      </c>
    </row>
    <row r="138" spans="1:30" ht="51" customHeight="1" x14ac:dyDescent="0.3">
      <c r="A138" s="10" t="s">
        <v>601</v>
      </c>
      <c r="B138" s="11" t="s">
        <v>15</v>
      </c>
      <c r="C138" s="12" t="s">
        <v>221</v>
      </c>
      <c r="D138" s="12" t="s">
        <v>222</v>
      </c>
      <c r="E138" s="13" t="s">
        <v>223</v>
      </c>
      <c r="F138" s="14" t="s">
        <v>602</v>
      </c>
      <c r="G138" s="14" t="s">
        <v>603</v>
      </c>
      <c r="H138" s="16">
        <v>43234</v>
      </c>
      <c r="I138" s="16">
        <v>43965</v>
      </c>
      <c r="J138" s="17" t="str">
        <f>IF(Ugovori_OPULJP[[#This Row],[DATUM ZAVRŠETKA OPERACIJE]]&gt;DATE(2023,12,31),"u provedbi","završen")</f>
        <v>završen</v>
      </c>
      <c r="K138" s="15" t="s">
        <v>417</v>
      </c>
      <c r="L138" s="15" t="s">
        <v>417</v>
      </c>
      <c r="M138" s="18">
        <v>0.85</v>
      </c>
      <c r="N138" s="18">
        <v>0.15</v>
      </c>
      <c r="O138" s="19">
        <f>Ugovori_OPULJP[[#This Row],[Bespovratna sredstva - Ukupno (EU+Nac) HRK
= Ukupna ugovorena vrijednost bespovratnih sredstava]]*Ugovori_OPULJP[[#This Row],[EU STOPA SUFINANCIRANJA %
EU CO-FINANCING RATE %]]</f>
        <v>726022.17050000001</v>
      </c>
      <c r="P138" s="20">
        <f>Ugovori_OPULJP[[#This Row],[Bespovratna sredstva - EU dio - HRK]]/7.5345</f>
        <v>96359.701440042467</v>
      </c>
      <c r="Q138" s="19">
        <f>Ugovori_OPULJP[[#This Row],[Bespovratna sredstva - Ukupno (EU+Nac) HRK
= Ukupna ugovorena vrijednost bespovratnih sredstava]]*Ugovori_OPULJP[[#This Row],[STOPA NACIONALNOG SUFINANCIRANJA %]]</f>
        <v>128121.55949999999</v>
      </c>
      <c r="R138" s="20">
        <f>Ugovori_OPULJP[[#This Row],[Bespovratna sredstva - Nacionalni dio - HRK]]/7.5345</f>
        <v>17004.653195301609</v>
      </c>
      <c r="S138" s="19">
        <v>854143.73</v>
      </c>
      <c r="T138" s="20">
        <f>Ugovori_OPULJP[[#This Row],[Bespovratna sredstva - Ukupno (EU+Nac) HRK
= Ukupna ugovorena vrijednost bespovratnih sredstava]]/7.5345</f>
        <v>113364.35463534408</v>
      </c>
      <c r="U138" s="19">
        <v>0</v>
      </c>
      <c r="V138" s="20">
        <f>Ugovori_OPULJP[[#This Row],[Javni doprinos korisnika - HRK]]/7.5345</f>
        <v>0</v>
      </c>
      <c r="W138" s="19">
        <v>0</v>
      </c>
      <c r="X138" s="20">
        <f>Ugovori_OPULJP[[#This Row],[Privatni doprinos korisnika - HRK]]/7.5345</f>
        <v>0</v>
      </c>
      <c r="Y138" s="21">
        <f>Ugovori_OPULJP[[#This Row],[Bespovratna sredstva - Ukupno (EU+Nac) HRK
= Ukupna ugovorena vrijednost bespovratnih sredstava]]+Ugovori_OPULJP[[#This Row],[Javni doprinos korisnika - HRK]]+Ugovori_OPULJP[[#This Row],[Privatni doprinos korisnika - HRK]]</f>
        <v>854143.73</v>
      </c>
      <c r="Z138" s="22">
        <f>Ugovori_OPULJP[[#This Row],[UKUPNI PRIHVATLJIVI IZDACI
TOTAL ELIGIBLE EXPENDITURE
= Bespovratna sredstva ukupno + doprinos korisnika
= Ukupni prihvatljivi troškovi
= Ukupna ugovorena vrijednost projekta HRK]]/7.5345</f>
        <v>113364.35463534408</v>
      </c>
      <c r="AA138" s="13" t="s">
        <v>22</v>
      </c>
      <c r="AB138" s="13" t="s">
        <v>19</v>
      </c>
      <c r="AC138" s="12" t="s">
        <v>604</v>
      </c>
      <c r="AD138" s="12" t="s">
        <v>227</v>
      </c>
    </row>
    <row r="139" spans="1:30" ht="51" customHeight="1" x14ac:dyDescent="0.3">
      <c r="A139" s="10" t="s">
        <v>605</v>
      </c>
      <c r="B139" s="11" t="s">
        <v>15</v>
      </c>
      <c r="C139" s="12" t="s">
        <v>221</v>
      </c>
      <c r="D139" s="12" t="s">
        <v>222</v>
      </c>
      <c r="E139" s="13" t="s">
        <v>223</v>
      </c>
      <c r="F139" s="14" t="s">
        <v>606</v>
      </c>
      <c r="G139" s="14" t="s">
        <v>607</v>
      </c>
      <c r="H139" s="16">
        <v>43234</v>
      </c>
      <c r="I139" s="16">
        <v>43722</v>
      </c>
      <c r="J139" s="17" t="str">
        <f>IF(Ugovori_OPULJP[[#This Row],[DATUM ZAVRŠETKA OPERACIJE]]&gt;DATE(2023,12,31),"u provedbi","završen")</f>
        <v>završen</v>
      </c>
      <c r="K139" s="15" t="s">
        <v>81</v>
      </c>
      <c r="L139" s="15" t="s">
        <v>81</v>
      </c>
      <c r="M139" s="18">
        <v>0.85</v>
      </c>
      <c r="N139" s="18">
        <v>0.15</v>
      </c>
      <c r="O139" s="19">
        <f>Ugovori_OPULJP[[#This Row],[Bespovratna sredstva - Ukupno (EU+Nac) HRK
= Ukupna ugovorena vrijednost bespovratnih sredstava]]*Ugovori_OPULJP[[#This Row],[EU STOPA SUFINANCIRANJA %
EU CO-FINANCING RATE %]]</f>
        <v>763799.93599999999</v>
      </c>
      <c r="P139" s="20">
        <f>Ugovori_OPULJP[[#This Row],[Bespovratna sredstva - EU dio - HRK]]/7.5345</f>
        <v>101373.67257283164</v>
      </c>
      <c r="Q139" s="19">
        <f>Ugovori_OPULJP[[#This Row],[Bespovratna sredstva - Ukupno (EU+Nac) HRK
= Ukupna ugovorena vrijednost bespovratnih sredstava]]*Ugovori_OPULJP[[#This Row],[STOPA NACIONALNOG SUFINANCIRANJA %]]</f>
        <v>134788.22399999999</v>
      </c>
      <c r="R139" s="20">
        <f>Ugovori_OPULJP[[#This Row],[Bespovratna sredstva - Nacionalni dio - HRK]]/7.5345</f>
        <v>17889.471630499698</v>
      </c>
      <c r="S139" s="19">
        <v>898588.16000000003</v>
      </c>
      <c r="T139" s="20">
        <f>Ugovori_OPULJP[[#This Row],[Bespovratna sredstva - Ukupno (EU+Nac) HRK
= Ukupna ugovorena vrijednost bespovratnih sredstava]]/7.5345</f>
        <v>119263.14420333134</v>
      </c>
      <c r="U139" s="19">
        <v>0</v>
      </c>
      <c r="V139" s="20">
        <f>Ugovori_OPULJP[[#This Row],[Javni doprinos korisnika - HRK]]/7.5345</f>
        <v>0</v>
      </c>
      <c r="W139" s="19">
        <v>0</v>
      </c>
      <c r="X139" s="20">
        <f>Ugovori_OPULJP[[#This Row],[Privatni doprinos korisnika - HRK]]/7.5345</f>
        <v>0</v>
      </c>
      <c r="Y139" s="21">
        <f>Ugovori_OPULJP[[#This Row],[Bespovratna sredstva - Ukupno (EU+Nac) HRK
= Ukupna ugovorena vrijednost bespovratnih sredstava]]+Ugovori_OPULJP[[#This Row],[Javni doprinos korisnika - HRK]]+Ugovori_OPULJP[[#This Row],[Privatni doprinos korisnika - HRK]]</f>
        <v>898588.16000000003</v>
      </c>
      <c r="Z139" s="22">
        <f>Ugovori_OPULJP[[#This Row],[UKUPNI PRIHVATLJIVI IZDACI
TOTAL ELIGIBLE EXPENDITURE
= Bespovratna sredstva ukupno + doprinos korisnika
= Ukupni prihvatljivi troškovi
= Ukupna ugovorena vrijednost projekta HRK]]/7.5345</f>
        <v>119263.14420333134</v>
      </c>
      <c r="AA139" s="13" t="s">
        <v>22</v>
      </c>
      <c r="AB139" s="13" t="s">
        <v>19</v>
      </c>
      <c r="AC139" s="12" t="s">
        <v>608</v>
      </c>
      <c r="AD139" s="12" t="s">
        <v>227</v>
      </c>
    </row>
    <row r="140" spans="1:30" ht="51" customHeight="1" x14ac:dyDescent="0.3">
      <c r="A140" s="10" t="s">
        <v>609</v>
      </c>
      <c r="B140" s="11" t="s">
        <v>15</v>
      </c>
      <c r="C140" s="12" t="s">
        <v>221</v>
      </c>
      <c r="D140" s="12" t="s">
        <v>222</v>
      </c>
      <c r="E140" s="13" t="s">
        <v>223</v>
      </c>
      <c r="F140" s="14" t="s">
        <v>610</v>
      </c>
      <c r="G140" s="14" t="s">
        <v>611</v>
      </c>
      <c r="H140" s="16">
        <v>43234</v>
      </c>
      <c r="I140" s="16">
        <v>43660</v>
      </c>
      <c r="J140" s="17" t="str">
        <f>IF(Ugovori_OPULJP[[#This Row],[DATUM ZAVRŠETKA OPERACIJE]]&gt;DATE(2023,12,31),"u provedbi","završen")</f>
        <v>završen</v>
      </c>
      <c r="K140" s="15" t="s">
        <v>144</v>
      </c>
      <c r="L140" s="15" t="s">
        <v>144</v>
      </c>
      <c r="M140" s="18">
        <v>0.85</v>
      </c>
      <c r="N140" s="18">
        <v>0.15</v>
      </c>
      <c r="O140" s="19">
        <f>Ugovori_OPULJP[[#This Row],[Bespovratna sredstva - Ukupno (EU+Nac) HRK
= Ukupna ugovorena vrijednost bespovratnih sredstava]]*Ugovori_OPULJP[[#This Row],[EU STOPA SUFINANCIRANJA %
EU CO-FINANCING RATE %]]</f>
        <v>690397.12349999999</v>
      </c>
      <c r="P140" s="20">
        <f>Ugovori_OPULJP[[#This Row],[Bespovratna sredstva - EU dio - HRK]]/7.5345</f>
        <v>91631.44515229942</v>
      </c>
      <c r="Q140" s="19">
        <f>Ugovori_OPULJP[[#This Row],[Bespovratna sredstva - Ukupno (EU+Nac) HRK
= Ukupna ugovorena vrijednost bespovratnih sredstava]]*Ugovori_OPULJP[[#This Row],[STOPA NACIONALNOG SUFINANCIRANJA %]]</f>
        <v>121834.7865</v>
      </c>
      <c r="R140" s="20">
        <f>Ugovori_OPULJP[[#This Row],[Bespovratna sredstva - Nacionalni dio - HRK]]/7.5345</f>
        <v>16170.255026876368</v>
      </c>
      <c r="S140" s="19">
        <v>812231.91</v>
      </c>
      <c r="T140" s="20">
        <f>Ugovori_OPULJP[[#This Row],[Bespovratna sredstva - Ukupno (EU+Nac) HRK
= Ukupna ugovorena vrijednost bespovratnih sredstava]]/7.5345</f>
        <v>107801.70017917579</v>
      </c>
      <c r="U140" s="19">
        <v>0</v>
      </c>
      <c r="V140" s="20">
        <f>Ugovori_OPULJP[[#This Row],[Javni doprinos korisnika - HRK]]/7.5345</f>
        <v>0</v>
      </c>
      <c r="W140" s="19">
        <v>0</v>
      </c>
      <c r="X140" s="20">
        <f>Ugovori_OPULJP[[#This Row],[Privatni doprinos korisnika - HRK]]/7.5345</f>
        <v>0</v>
      </c>
      <c r="Y140" s="21">
        <f>Ugovori_OPULJP[[#This Row],[Bespovratna sredstva - Ukupno (EU+Nac) HRK
= Ukupna ugovorena vrijednost bespovratnih sredstava]]+Ugovori_OPULJP[[#This Row],[Javni doprinos korisnika - HRK]]+Ugovori_OPULJP[[#This Row],[Privatni doprinos korisnika - HRK]]</f>
        <v>812231.91</v>
      </c>
      <c r="Z140" s="22">
        <f>Ugovori_OPULJP[[#This Row],[UKUPNI PRIHVATLJIVI IZDACI
TOTAL ELIGIBLE EXPENDITURE
= Bespovratna sredstva ukupno + doprinos korisnika
= Ukupni prihvatljivi troškovi
= Ukupna ugovorena vrijednost projekta HRK]]/7.5345</f>
        <v>107801.70017917579</v>
      </c>
      <c r="AA140" s="13" t="s">
        <v>22</v>
      </c>
      <c r="AB140" s="13" t="s">
        <v>19</v>
      </c>
      <c r="AC140" s="12" t="s">
        <v>612</v>
      </c>
      <c r="AD140" s="12" t="s">
        <v>227</v>
      </c>
    </row>
    <row r="141" spans="1:30" ht="51" customHeight="1" x14ac:dyDescent="0.3">
      <c r="A141" s="10" t="s">
        <v>613</v>
      </c>
      <c r="B141" s="11" t="s">
        <v>15</v>
      </c>
      <c r="C141" s="12" t="s">
        <v>221</v>
      </c>
      <c r="D141" s="12" t="s">
        <v>222</v>
      </c>
      <c r="E141" s="13" t="s">
        <v>223</v>
      </c>
      <c r="F141" s="14" t="s">
        <v>614</v>
      </c>
      <c r="G141" s="14" t="s">
        <v>615</v>
      </c>
      <c r="H141" s="16">
        <v>43234</v>
      </c>
      <c r="I141" s="16">
        <v>43783</v>
      </c>
      <c r="J141" s="17" t="str">
        <f>IF(Ugovori_OPULJP[[#This Row],[DATUM ZAVRŠETKA OPERACIJE]]&gt;DATE(2023,12,31),"u provedbi","završen")</f>
        <v>završen</v>
      </c>
      <c r="K141" s="15" t="s">
        <v>86</v>
      </c>
      <c r="L141" s="15" t="s">
        <v>86</v>
      </c>
      <c r="M141" s="18">
        <v>0.85</v>
      </c>
      <c r="N141" s="18">
        <v>0.15</v>
      </c>
      <c r="O141" s="19">
        <f>Ugovori_OPULJP[[#This Row],[Bespovratna sredstva - Ukupno (EU+Nac) HRK
= Ukupna ugovorena vrijednost bespovratnih sredstava]]*Ugovori_OPULJP[[#This Row],[EU STOPA SUFINANCIRANJA %
EU CO-FINANCING RATE %]]</f>
        <v>849488.21499999997</v>
      </c>
      <c r="P141" s="20">
        <f>Ugovori_OPULJP[[#This Row],[Bespovratna sredstva - EU dio - HRK]]/7.5345</f>
        <v>112746.46160992766</v>
      </c>
      <c r="Q141" s="19">
        <f>Ugovori_OPULJP[[#This Row],[Bespovratna sredstva - Ukupno (EU+Nac) HRK
= Ukupna ugovorena vrijednost bespovratnih sredstava]]*Ugovori_OPULJP[[#This Row],[STOPA NACIONALNOG SUFINANCIRANJA %]]</f>
        <v>149909.685</v>
      </c>
      <c r="R141" s="20">
        <f>Ugovori_OPULJP[[#This Row],[Bespovratna sredstva - Nacionalni dio - HRK]]/7.5345</f>
        <v>19896.43440175194</v>
      </c>
      <c r="S141" s="19">
        <v>999397.9</v>
      </c>
      <c r="T141" s="20">
        <f>Ugovori_OPULJP[[#This Row],[Bespovratna sredstva - Ukupno (EU+Nac) HRK
= Ukupna ugovorena vrijednost bespovratnih sredstava]]/7.5345</f>
        <v>132642.89601167961</v>
      </c>
      <c r="U141" s="19">
        <v>0</v>
      </c>
      <c r="V141" s="20">
        <f>Ugovori_OPULJP[[#This Row],[Javni doprinos korisnika - HRK]]/7.5345</f>
        <v>0</v>
      </c>
      <c r="W141" s="19">
        <v>0</v>
      </c>
      <c r="X141" s="20">
        <f>Ugovori_OPULJP[[#This Row],[Privatni doprinos korisnika - HRK]]/7.5345</f>
        <v>0</v>
      </c>
      <c r="Y141" s="21">
        <f>Ugovori_OPULJP[[#This Row],[Bespovratna sredstva - Ukupno (EU+Nac) HRK
= Ukupna ugovorena vrijednost bespovratnih sredstava]]+Ugovori_OPULJP[[#This Row],[Javni doprinos korisnika - HRK]]+Ugovori_OPULJP[[#This Row],[Privatni doprinos korisnika - HRK]]</f>
        <v>999397.9</v>
      </c>
      <c r="Z141" s="22">
        <f>Ugovori_OPULJP[[#This Row],[UKUPNI PRIHVATLJIVI IZDACI
TOTAL ELIGIBLE EXPENDITURE
= Bespovratna sredstva ukupno + doprinos korisnika
= Ukupni prihvatljivi troškovi
= Ukupna ugovorena vrijednost projekta HRK]]/7.5345</f>
        <v>132642.89601167961</v>
      </c>
      <c r="AA141" s="13" t="s">
        <v>22</v>
      </c>
      <c r="AB141" s="13" t="s">
        <v>19</v>
      </c>
      <c r="AC141" s="12" t="s">
        <v>616</v>
      </c>
      <c r="AD141" s="12" t="s">
        <v>227</v>
      </c>
    </row>
    <row r="142" spans="1:30" ht="51" customHeight="1" x14ac:dyDescent="0.3">
      <c r="A142" s="10" t="s">
        <v>617</v>
      </c>
      <c r="B142" s="11" t="s">
        <v>15</v>
      </c>
      <c r="C142" s="12" t="s">
        <v>221</v>
      </c>
      <c r="D142" s="12" t="s">
        <v>222</v>
      </c>
      <c r="E142" s="13" t="s">
        <v>223</v>
      </c>
      <c r="F142" s="14" t="s">
        <v>618</v>
      </c>
      <c r="G142" s="14" t="s">
        <v>619</v>
      </c>
      <c r="H142" s="16">
        <v>43550</v>
      </c>
      <c r="I142" s="16">
        <v>44281</v>
      </c>
      <c r="J142" s="17" t="str">
        <f>IF(Ugovori_OPULJP[[#This Row],[DATUM ZAVRŠETKA OPERACIJE]]&gt;DATE(2023,12,31),"u provedbi","završen")</f>
        <v>završen</v>
      </c>
      <c r="K142" s="15" t="s">
        <v>91</v>
      </c>
      <c r="L142" s="15" t="s">
        <v>91</v>
      </c>
      <c r="M142" s="18">
        <v>0.85</v>
      </c>
      <c r="N142" s="18">
        <v>0.15</v>
      </c>
      <c r="O142" s="19">
        <f>Ugovori_OPULJP[[#This Row],[Bespovratna sredstva - Ukupno (EU+Nac) HRK
= Ukupna ugovorena vrijednost bespovratnih sredstava]]*Ugovori_OPULJP[[#This Row],[EU STOPA SUFINANCIRANJA %
EU CO-FINANCING RATE %]]</f>
        <v>705571.52749999997</v>
      </c>
      <c r="P142" s="20">
        <f>Ugovori_OPULJP[[#This Row],[Bespovratna sredstva - EU dio - HRK]]/7.5345</f>
        <v>93645.434667197551</v>
      </c>
      <c r="Q142" s="19">
        <f>Ugovori_OPULJP[[#This Row],[Bespovratna sredstva - Ukupno (EU+Nac) HRK
= Ukupna ugovorena vrijednost bespovratnih sredstava]]*Ugovori_OPULJP[[#This Row],[STOPA NACIONALNOG SUFINANCIRANJA %]]</f>
        <v>124512.6225</v>
      </c>
      <c r="R142" s="20">
        <f>Ugovori_OPULJP[[#This Row],[Bespovratna sredstva - Nacionalni dio - HRK]]/7.5345</f>
        <v>16525.664941270155</v>
      </c>
      <c r="S142" s="19">
        <v>830084.15</v>
      </c>
      <c r="T142" s="20">
        <f>Ugovori_OPULJP[[#This Row],[Bespovratna sredstva - Ukupno (EU+Nac) HRK
= Ukupna ugovorena vrijednost bespovratnih sredstava]]/7.5345</f>
        <v>110171.09960846772</v>
      </c>
      <c r="U142" s="19">
        <v>0</v>
      </c>
      <c r="V142" s="20">
        <f>Ugovori_OPULJP[[#This Row],[Javni doprinos korisnika - HRK]]/7.5345</f>
        <v>0</v>
      </c>
      <c r="W142" s="19">
        <v>0</v>
      </c>
      <c r="X142" s="20">
        <f>Ugovori_OPULJP[[#This Row],[Privatni doprinos korisnika - HRK]]/7.5345</f>
        <v>0</v>
      </c>
      <c r="Y142" s="21">
        <f>Ugovori_OPULJP[[#This Row],[Bespovratna sredstva - Ukupno (EU+Nac) HRK
= Ukupna ugovorena vrijednost bespovratnih sredstava]]+Ugovori_OPULJP[[#This Row],[Javni doprinos korisnika - HRK]]+Ugovori_OPULJP[[#This Row],[Privatni doprinos korisnika - HRK]]</f>
        <v>830084.15</v>
      </c>
      <c r="Z142" s="22">
        <f>Ugovori_OPULJP[[#This Row],[UKUPNI PRIHVATLJIVI IZDACI
TOTAL ELIGIBLE EXPENDITURE
= Bespovratna sredstva ukupno + doprinos korisnika
= Ukupni prihvatljivi troškovi
= Ukupna ugovorena vrijednost projekta HRK]]/7.5345</f>
        <v>110171.09960846772</v>
      </c>
      <c r="AA142" s="13" t="s">
        <v>22</v>
      </c>
      <c r="AB142" s="13" t="s">
        <v>19</v>
      </c>
      <c r="AC142" s="12" t="s">
        <v>620</v>
      </c>
      <c r="AD142" s="12" t="s">
        <v>227</v>
      </c>
    </row>
    <row r="143" spans="1:30" ht="51" customHeight="1" x14ac:dyDescent="0.3">
      <c r="A143" s="10" t="s">
        <v>622</v>
      </c>
      <c r="B143" s="11" t="s">
        <v>15</v>
      </c>
      <c r="C143" s="12" t="s">
        <v>221</v>
      </c>
      <c r="D143" s="12" t="s">
        <v>222</v>
      </c>
      <c r="E143" s="13" t="s">
        <v>223</v>
      </c>
      <c r="F143" s="14" t="s">
        <v>623</v>
      </c>
      <c r="G143" s="14" t="s">
        <v>624</v>
      </c>
      <c r="H143" s="16">
        <v>43234</v>
      </c>
      <c r="I143" s="16">
        <v>44057</v>
      </c>
      <c r="J143" s="17" t="str">
        <f>IF(Ugovori_OPULJP[[#This Row],[DATUM ZAVRŠETKA OPERACIJE]]&gt;DATE(2023,12,31),"u provedbi","završen")</f>
        <v>završen</v>
      </c>
      <c r="K143" s="15" t="s">
        <v>324</v>
      </c>
      <c r="L143" s="15" t="s">
        <v>324</v>
      </c>
      <c r="M143" s="18">
        <v>0.85</v>
      </c>
      <c r="N143" s="18">
        <v>0.15</v>
      </c>
      <c r="O143" s="19">
        <f>Ugovori_OPULJP[[#This Row],[Bespovratna sredstva - Ukupno (EU+Nac) HRK
= Ukupna ugovorena vrijednost bespovratnih sredstava]]*Ugovori_OPULJP[[#This Row],[EU STOPA SUFINANCIRANJA %
EU CO-FINANCING RATE %]]</f>
        <v>836739.15</v>
      </c>
      <c r="P143" s="20">
        <f>Ugovori_OPULJP[[#This Row],[Bespovratna sredstva - EU dio - HRK]]/7.5345</f>
        <v>111054.36989846705</v>
      </c>
      <c r="Q143" s="19">
        <f>Ugovori_OPULJP[[#This Row],[Bespovratna sredstva - Ukupno (EU+Nac) HRK
= Ukupna ugovorena vrijednost bespovratnih sredstava]]*Ugovori_OPULJP[[#This Row],[STOPA NACIONALNOG SUFINANCIRANJA %]]</f>
        <v>147659.85</v>
      </c>
      <c r="R143" s="20">
        <f>Ugovori_OPULJP[[#This Row],[Bespovratna sredstva - Nacionalni dio - HRK]]/7.5345</f>
        <v>19597.829982082421</v>
      </c>
      <c r="S143" s="19">
        <v>984399</v>
      </c>
      <c r="T143" s="20">
        <f>Ugovori_OPULJP[[#This Row],[Bespovratna sredstva - Ukupno (EU+Nac) HRK
= Ukupna ugovorena vrijednost bespovratnih sredstava]]/7.5345</f>
        <v>130652.19988054947</v>
      </c>
      <c r="U143" s="19">
        <v>0</v>
      </c>
      <c r="V143" s="20">
        <f>Ugovori_OPULJP[[#This Row],[Javni doprinos korisnika - HRK]]/7.5345</f>
        <v>0</v>
      </c>
      <c r="W143" s="19">
        <v>0</v>
      </c>
      <c r="X143" s="20">
        <f>Ugovori_OPULJP[[#This Row],[Privatni doprinos korisnika - HRK]]/7.5345</f>
        <v>0</v>
      </c>
      <c r="Y143" s="21">
        <f>Ugovori_OPULJP[[#This Row],[Bespovratna sredstva - Ukupno (EU+Nac) HRK
= Ukupna ugovorena vrijednost bespovratnih sredstava]]+Ugovori_OPULJP[[#This Row],[Javni doprinos korisnika - HRK]]+Ugovori_OPULJP[[#This Row],[Privatni doprinos korisnika - HRK]]</f>
        <v>984399</v>
      </c>
      <c r="Z143" s="22">
        <f>Ugovori_OPULJP[[#This Row],[UKUPNI PRIHVATLJIVI IZDACI
TOTAL ELIGIBLE EXPENDITURE
= Bespovratna sredstva ukupno + doprinos korisnika
= Ukupni prihvatljivi troškovi
= Ukupna ugovorena vrijednost projekta HRK]]/7.5345</f>
        <v>130652.19988054947</v>
      </c>
      <c r="AA143" s="13" t="s">
        <v>22</v>
      </c>
      <c r="AB143" s="13" t="s">
        <v>19</v>
      </c>
      <c r="AC143" s="12" t="s">
        <v>625</v>
      </c>
      <c r="AD143" s="12" t="s">
        <v>227</v>
      </c>
    </row>
    <row r="144" spans="1:30" ht="51" customHeight="1" x14ac:dyDescent="0.3">
      <c r="A144" s="10" t="s">
        <v>626</v>
      </c>
      <c r="B144" s="11" t="s">
        <v>15</v>
      </c>
      <c r="C144" s="12" t="s">
        <v>221</v>
      </c>
      <c r="D144" s="12" t="s">
        <v>222</v>
      </c>
      <c r="E144" s="13" t="s">
        <v>223</v>
      </c>
      <c r="F144" s="14" t="s">
        <v>627</v>
      </c>
      <c r="G144" s="14" t="s">
        <v>628</v>
      </c>
      <c r="H144" s="16">
        <v>43550</v>
      </c>
      <c r="I144" s="16">
        <v>44281</v>
      </c>
      <c r="J144" s="17" t="str">
        <f>IF(Ugovori_OPULJP[[#This Row],[DATUM ZAVRŠETKA OPERACIJE]]&gt;DATE(2023,12,31),"u provedbi","završen")</f>
        <v>završen</v>
      </c>
      <c r="K144" s="15" t="s">
        <v>629</v>
      </c>
      <c r="L144" s="15" t="s">
        <v>417</v>
      </c>
      <c r="M144" s="18">
        <v>0.85</v>
      </c>
      <c r="N144" s="18">
        <v>0.15</v>
      </c>
      <c r="O144" s="19">
        <f>Ugovori_OPULJP[[#This Row],[Bespovratna sredstva - Ukupno (EU+Nac) HRK
= Ukupna ugovorena vrijednost bespovratnih sredstava]]*Ugovori_OPULJP[[#This Row],[EU STOPA SUFINANCIRANJA %
EU CO-FINANCING RATE %]]</f>
        <v>830067.5</v>
      </c>
      <c r="P144" s="20">
        <f>Ugovori_OPULJP[[#This Row],[Bespovratna sredstva - EU dio - HRK]]/7.5345</f>
        <v>110168.8897737076</v>
      </c>
      <c r="Q144" s="19">
        <f>Ugovori_OPULJP[[#This Row],[Bespovratna sredstva - Ukupno (EU+Nac) HRK
= Ukupna ugovorena vrijednost bespovratnih sredstava]]*Ugovori_OPULJP[[#This Row],[STOPA NACIONALNOG SUFINANCIRANJA %]]</f>
        <v>146482.5</v>
      </c>
      <c r="R144" s="20">
        <f>Ugovori_OPULJP[[#This Row],[Bespovratna sredstva - Nacionalni dio - HRK]]/7.5345</f>
        <v>19441.56878359546</v>
      </c>
      <c r="S144" s="19">
        <v>976550</v>
      </c>
      <c r="T144" s="20">
        <f>Ugovori_OPULJP[[#This Row],[Bespovratna sredstva - Ukupno (EU+Nac) HRK
= Ukupna ugovorena vrijednost bespovratnih sredstava]]/7.5345</f>
        <v>129610.45855730306</v>
      </c>
      <c r="U144" s="19">
        <v>0</v>
      </c>
      <c r="V144" s="20">
        <f>Ugovori_OPULJP[[#This Row],[Javni doprinos korisnika - HRK]]/7.5345</f>
        <v>0</v>
      </c>
      <c r="W144" s="19">
        <v>0</v>
      </c>
      <c r="X144" s="20">
        <f>Ugovori_OPULJP[[#This Row],[Privatni doprinos korisnika - HRK]]/7.5345</f>
        <v>0</v>
      </c>
      <c r="Y144" s="21">
        <f>Ugovori_OPULJP[[#This Row],[Bespovratna sredstva - Ukupno (EU+Nac) HRK
= Ukupna ugovorena vrijednost bespovratnih sredstava]]+Ugovori_OPULJP[[#This Row],[Javni doprinos korisnika - HRK]]+Ugovori_OPULJP[[#This Row],[Privatni doprinos korisnika - HRK]]</f>
        <v>976550</v>
      </c>
      <c r="Z144" s="22">
        <f>Ugovori_OPULJP[[#This Row],[UKUPNI PRIHVATLJIVI IZDACI
TOTAL ELIGIBLE EXPENDITURE
= Bespovratna sredstva ukupno + doprinos korisnika
= Ukupni prihvatljivi troškovi
= Ukupna ugovorena vrijednost projekta HRK]]/7.5345</f>
        <v>129610.45855730306</v>
      </c>
      <c r="AA144" s="13" t="s">
        <v>22</v>
      </c>
      <c r="AB144" s="13" t="s">
        <v>19</v>
      </c>
      <c r="AC144" s="12" t="s">
        <v>630</v>
      </c>
      <c r="AD144" s="12" t="s">
        <v>227</v>
      </c>
    </row>
    <row r="145" spans="1:30" ht="51" customHeight="1" x14ac:dyDescent="0.3">
      <c r="A145" s="10" t="s">
        <v>631</v>
      </c>
      <c r="B145" s="11" t="s">
        <v>15</v>
      </c>
      <c r="C145" s="12" t="s">
        <v>221</v>
      </c>
      <c r="D145" s="12" t="s">
        <v>222</v>
      </c>
      <c r="E145" s="13" t="s">
        <v>223</v>
      </c>
      <c r="F145" s="14" t="s">
        <v>632</v>
      </c>
      <c r="G145" s="14" t="s">
        <v>633</v>
      </c>
      <c r="H145" s="16">
        <v>43550</v>
      </c>
      <c r="I145" s="16">
        <v>44151</v>
      </c>
      <c r="J145" s="17" t="str">
        <f>IF(Ugovori_OPULJP[[#This Row],[DATUM ZAVRŠETKA OPERACIJE]]&gt;DATE(2023,12,31),"u provedbi","završen")</f>
        <v>završen</v>
      </c>
      <c r="K145" s="15" t="s">
        <v>91</v>
      </c>
      <c r="L145" s="15" t="s">
        <v>91</v>
      </c>
      <c r="M145" s="18">
        <v>0.85</v>
      </c>
      <c r="N145" s="18">
        <v>0.15</v>
      </c>
      <c r="O145" s="19">
        <f>Ugovori_OPULJP[[#This Row],[Bespovratna sredstva - Ukupno (EU+Nac) HRK
= Ukupna ugovorena vrijednost bespovratnih sredstava]]*Ugovori_OPULJP[[#This Row],[EU STOPA SUFINANCIRANJA %
EU CO-FINANCING RATE %]]</f>
        <v>778254.55149999994</v>
      </c>
      <c r="P145" s="20">
        <f>Ugovori_OPULJP[[#This Row],[Bespovratna sredstva - EU dio - HRK]]/7.5345</f>
        <v>103292.12973654522</v>
      </c>
      <c r="Q145" s="19">
        <f>Ugovori_OPULJP[[#This Row],[Bespovratna sredstva - Ukupno (EU+Nac) HRK
= Ukupna ugovorena vrijednost bespovratnih sredstava]]*Ugovori_OPULJP[[#This Row],[STOPA NACIONALNOG SUFINANCIRANJA %]]</f>
        <v>137339.0385</v>
      </c>
      <c r="R145" s="20">
        <f>Ugovori_OPULJP[[#This Row],[Bespovratna sredstva - Nacionalni dio - HRK]]/7.5345</f>
        <v>18228.022894684451</v>
      </c>
      <c r="S145" s="19">
        <v>915593.59</v>
      </c>
      <c r="T145" s="20">
        <f>Ugovori_OPULJP[[#This Row],[Bespovratna sredstva - Ukupno (EU+Nac) HRK
= Ukupna ugovorena vrijednost bespovratnih sredstava]]/7.5345</f>
        <v>121520.15263122966</v>
      </c>
      <c r="U145" s="19">
        <v>0</v>
      </c>
      <c r="V145" s="20">
        <f>Ugovori_OPULJP[[#This Row],[Javni doprinos korisnika - HRK]]/7.5345</f>
        <v>0</v>
      </c>
      <c r="W145" s="19">
        <v>0</v>
      </c>
      <c r="X145" s="20">
        <f>Ugovori_OPULJP[[#This Row],[Privatni doprinos korisnika - HRK]]/7.5345</f>
        <v>0</v>
      </c>
      <c r="Y145" s="21">
        <f>Ugovori_OPULJP[[#This Row],[Bespovratna sredstva - Ukupno (EU+Nac) HRK
= Ukupna ugovorena vrijednost bespovratnih sredstava]]+Ugovori_OPULJP[[#This Row],[Javni doprinos korisnika - HRK]]+Ugovori_OPULJP[[#This Row],[Privatni doprinos korisnika - HRK]]</f>
        <v>915593.59</v>
      </c>
      <c r="Z145" s="22">
        <f>Ugovori_OPULJP[[#This Row],[UKUPNI PRIHVATLJIVI IZDACI
TOTAL ELIGIBLE EXPENDITURE
= Bespovratna sredstva ukupno + doprinos korisnika
= Ukupni prihvatljivi troškovi
= Ukupna ugovorena vrijednost projekta HRK]]/7.5345</f>
        <v>121520.15263122966</v>
      </c>
      <c r="AA145" s="13" t="s">
        <v>22</v>
      </c>
      <c r="AB145" s="13" t="s">
        <v>19</v>
      </c>
      <c r="AC145" s="12" t="s">
        <v>634</v>
      </c>
      <c r="AD145" s="12" t="s">
        <v>227</v>
      </c>
    </row>
    <row r="146" spans="1:30" ht="51" customHeight="1" x14ac:dyDescent="0.3">
      <c r="A146" s="10" t="s">
        <v>635</v>
      </c>
      <c r="B146" s="11" t="s">
        <v>15</v>
      </c>
      <c r="C146" s="12" t="s">
        <v>221</v>
      </c>
      <c r="D146" s="12" t="s">
        <v>222</v>
      </c>
      <c r="E146" s="13" t="s">
        <v>223</v>
      </c>
      <c r="F146" s="14" t="s">
        <v>636</v>
      </c>
      <c r="G146" s="32" t="s">
        <v>637</v>
      </c>
      <c r="H146" s="16">
        <v>43550</v>
      </c>
      <c r="I146" s="16">
        <v>43916</v>
      </c>
      <c r="J146" s="17" t="str">
        <f>IF(Ugovori_OPULJP[[#This Row],[DATUM ZAVRŠETKA OPERACIJE]]&gt;DATE(2023,12,31),"u provedbi","završen")</f>
        <v>završen</v>
      </c>
      <c r="K146" s="15" t="s">
        <v>71</v>
      </c>
      <c r="L146" s="15" t="s">
        <v>71</v>
      </c>
      <c r="M146" s="18">
        <v>0.85</v>
      </c>
      <c r="N146" s="18">
        <v>0.15</v>
      </c>
      <c r="O146" s="19">
        <f>Ugovori_OPULJP[[#This Row],[Bespovratna sredstva - Ukupno (EU+Nac) HRK
= Ukupna ugovorena vrijednost bespovratnih sredstava]]*Ugovori_OPULJP[[#This Row],[EU STOPA SUFINANCIRANJA %
EU CO-FINANCING RATE %]]</f>
        <v>494151.49499999994</v>
      </c>
      <c r="P146" s="20">
        <f>Ugovori_OPULJP[[#This Row],[Bespovratna sredstva - EU dio - HRK]]/7.5345</f>
        <v>65585.174198686029</v>
      </c>
      <c r="Q146" s="19">
        <f>Ugovori_OPULJP[[#This Row],[Bespovratna sredstva - Ukupno (EU+Nac) HRK
= Ukupna ugovorena vrijednost bespovratnih sredstava]]*Ugovori_OPULJP[[#This Row],[STOPA NACIONALNOG SUFINANCIRANJA %]]</f>
        <v>87203.204999999987</v>
      </c>
      <c r="R146" s="20">
        <f>Ugovori_OPULJP[[#This Row],[Bespovratna sredstva - Nacionalni dio - HRK]]/7.5345</f>
        <v>11573.854270356358</v>
      </c>
      <c r="S146" s="19">
        <v>581354.69999999995</v>
      </c>
      <c r="T146" s="20">
        <f>Ugovori_OPULJP[[#This Row],[Bespovratna sredstva - Ukupno (EU+Nac) HRK
= Ukupna ugovorena vrijednost bespovratnih sredstava]]/7.5345</f>
        <v>77159.028469042401</v>
      </c>
      <c r="U146" s="19">
        <v>0</v>
      </c>
      <c r="V146" s="20">
        <f>Ugovori_OPULJP[[#This Row],[Javni doprinos korisnika - HRK]]/7.5345</f>
        <v>0</v>
      </c>
      <c r="W146" s="19">
        <v>0</v>
      </c>
      <c r="X146" s="20">
        <f>Ugovori_OPULJP[[#This Row],[Privatni doprinos korisnika - HRK]]/7.5345</f>
        <v>0</v>
      </c>
      <c r="Y146" s="21">
        <f>Ugovori_OPULJP[[#This Row],[Bespovratna sredstva - Ukupno (EU+Nac) HRK
= Ukupna ugovorena vrijednost bespovratnih sredstava]]+Ugovori_OPULJP[[#This Row],[Javni doprinos korisnika - HRK]]+Ugovori_OPULJP[[#This Row],[Privatni doprinos korisnika - HRK]]</f>
        <v>581354.69999999995</v>
      </c>
      <c r="Z146" s="22">
        <f>Ugovori_OPULJP[[#This Row],[UKUPNI PRIHVATLJIVI IZDACI
TOTAL ELIGIBLE EXPENDITURE
= Bespovratna sredstva ukupno + doprinos korisnika
= Ukupni prihvatljivi troškovi
= Ukupna ugovorena vrijednost projekta HRK]]/7.5345</f>
        <v>77159.028469042401</v>
      </c>
      <c r="AA146" s="13" t="s">
        <v>22</v>
      </c>
      <c r="AB146" s="13" t="s">
        <v>19</v>
      </c>
      <c r="AC146" s="12" t="s">
        <v>638</v>
      </c>
      <c r="AD146" s="12" t="s">
        <v>227</v>
      </c>
    </row>
    <row r="147" spans="1:30" ht="51" customHeight="1" x14ac:dyDescent="0.3">
      <c r="A147" s="10" t="s">
        <v>639</v>
      </c>
      <c r="B147" s="11" t="s">
        <v>15</v>
      </c>
      <c r="C147" s="12" t="s">
        <v>221</v>
      </c>
      <c r="D147" s="12" t="s">
        <v>222</v>
      </c>
      <c r="E147" s="13" t="s">
        <v>223</v>
      </c>
      <c r="F147" s="14" t="s">
        <v>640</v>
      </c>
      <c r="G147" s="14" t="s">
        <v>641</v>
      </c>
      <c r="H147" s="16">
        <v>43234</v>
      </c>
      <c r="I147" s="16">
        <v>43599</v>
      </c>
      <c r="J147" s="17" t="str">
        <f>IF(Ugovori_OPULJP[[#This Row],[DATUM ZAVRŠETKA OPERACIJE]]&gt;DATE(2023,12,31),"u provedbi","završen")</f>
        <v>završen</v>
      </c>
      <c r="K147" s="15" t="s">
        <v>362</v>
      </c>
      <c r="L147" s="15" t="s">
        <v>362</v>
      </c>
      <c r="M147" s="18">
        <v>0.85</v>
      </c>
      <c r="N147" s="18">
        <v>0.15</v>
      </c>
      <c r="O147" s="19">
        <f>Ugovori_OPULJP[[#This Row],[Bespovratna sredstva - Ukupno (EU+Nac) HRK
= Ukupna ugovorena vrijednost bespovratnih sredstava]]*Ugovori_OPULJP[[#This Row],[EU STOPA SUFINANCIRANJA %
EU CO-FINANCING RATE %]]</f>
        <v>614926.38</v>
      </c>
      <c r="P147" s="20">
        <f>Ugovori_OPULJP[[#This Row],[Bespovratna sredstva - EU dio - HRK]]/7.5345</f>
        <v>81614.756121839528</v>
      </c>
      <c r="Q147" s="19">
        <f>Ugovori_OPULJP[[#This Row],[Bespovratna sredstva - Ukupno (EU+Nac) HRK
= Ukupna ugovorena vrijednost bespovratnih sredstava]]*Ugovori_OPULJP[[#This Row],[STOPA NACIONALNOG SUFINANCIRANJA %]]</f>
        <v>108516.42</v>
      </c>
      <c r="R147" s="20">
        <f>Ugovori_OPULJP[[#This Row],[Bespovratna sredstva - Nacionalni dio - HRK]]/7.5345</f>
        <v>14402.604021501094</v>
      </c>
      <c r="S147" s="19">
        <v>723442.8</v>
      </c>
      <c r="T147" s="20">
        <f>Ugovori_OPULJP[[#This Row],[Bespovratna sredstva - Ukupno (EU+Nac) HRK
= Ukupna ugovorena vrijednost bespovratnih sredstava]]/7.5345</f>
        <v>96017.360143340629</v>
      </c>
      <c r="U147" s="19">
        <v>0</v>
      </c>
      <c r="V147" s="20">
        <f>Ugovori_OPULJP[[#This Row],[Javni doprinos korisnika - HRK]]/7.5345</f>
        <v>0</v>
      </c>
      <c r="W147" s="19">
        <v>0</v>
      </c>
      <c r="X147" s="20">
        <f>Ugovori_OPULJP[[#This Row],[Privatni doprinos korisnika - HRK]]/7.5345</f>
        <v>0</v>
      </c>
      <c r="Y147" s="21">
        <f>Ugovori_OPULJP[[#This Row],[Bespovratna sredstva - Ukupno (EU+Nac) HRK
= Ukupna ugovorena vrijednost bespovratnih sredstava]]+Ugovori_OPULJP[[#This Row],[Javni doprinos korisnika - HRK]]+Ugovori_OPULJP[[#This Row],[Privatni doprinos korisnika - HRK]]</f>
        <v>723442.8</v>
      </c>
      <c r="Z147" s="22">
        <f>Ugovori_OPULJP[[#This Row],[UKUPNI PRIHVATLJIVI IZDACI
TOTAL ELIGIBLE EXPENDITURE
= Bespovratna sredstva ukupno + doprinos korisnika
= Ukupni prihvatljivi troškovi
= Ukupna ugovorena vrijednost projekta HRK]]/7.5345</f>
        <v>96017.360143340629</v>
      </c>
      <c r="AA147" s="13" t="s">
        <v>22</v>
      </c>
      <c r="AB147" s="13" t="s">
        <v>19</v>
      </c>
      <c r="AC147" s="12" t="s">
        <v>642</v>
      </c>
      <c r="AD147" s="12" t="s">
        <v>227</v>
      </c>
    </row>
    <row r="148" spans="1:30" ht="51" customHeight="1" x14ac:dyDescent="0.3">
      <c r="A148" s="10" t="s">
        <v>643</v>
      </c>
      <c r="B148" s="11" t="s">
        <v>15</v>
      </c>
      <c r="C148" s="12" t="s">
        <v>221</v>
      </c>
      <c r="D148" s="12" t="s">
        <v>222</v>
      </c>
      <c r="E148" s="13" t="s">
        <v>223</v>
      </c>
      <c r="F148" s="14" t="s">
        <v>644</v>
      </c>
      <c r="G148" s="14" t="s">
        <v>645</v>
      </c>
      <c r="H148" s="16">
        <v>43234</v>
      </c>
      <c r="I148" s="16">
        <v>44149</v>
      </c>
      <c r="J148" s="17" t="str">
        <f>IF(Ugovori_OPULJP[[#This Row],[DATUM ZAVRŠETKA OPERACIJE]]&gt;DATE(2023,12,31),"u provedbi","završen")</f>
        <v>završen</v>
      </c>
      <c r="K148" s="15" t="s">
        <v>71</v>
      </c>
      <c r="L148" s="15" t="s">
        <v>71</v>
      </c>
      <c r="M148" s="18">
        <v>0.85</v>
      </c>
      <c r="N148" s="18">
        <v>0.15</v>
      </c>
      <c r="O148" s="19">
        <f>Ugovori_OPULJP[[#This Row],[Bespovratna sredstva - Ukupno (EU+Nac) HRK
= Ukupna ugovorena vrijednost bespovratnih sredstava]]*Ugovori_OPULJP[[#This Row],[EU STOPA SUFINANCIRANJA %
EU CO-FINANCING RATE %]]</f>
        <v>725941.27600000007</v>
      </c>
      <c r="P148" s="20">
        <f>Ugovori_OPULJP[[#This Row],[Bespovratna sredstva - EU dio - HRK]]/7.5345</f>
        <v>96348.964894817182</v>
      </c>
      <c r="Q148" s="19">
        <f>Ugovori_OPULJP[[#This Row],[Bespovratna sredstva - Ukupno (EU+Nac) HRK
= Ukupna ugovorena vrijednost bespovratnih sredstava]]*Ugovori_OPULJP[[#This Row],[STOPA NACIONALNOG SUFINANCIRANJA %]]</f>
        <v>128107.284</v>
      </c>
      <c r="R148" s="20">
        <f>Ugovori_OPULJP[[#This Row],[Bespovratna sredstva - Nacionalni dio - HRK]]/7.5345</f>
        <v>17002.75851085009</v>
      </c>
      <c r="S148" s="19">
        <v>854048.56</v>
      </c>
      <c r="T148" s="20">
        <f>Ugovori_OPULJP[[#This Row],[Bespovratna sredstva - Ukupno (EU+Nac) HRK
= Ukupna ugovorena vrijednost bespovratnih sredstava]]/7.5345</f>
        <v>113351.72340566726</v>
      </c>
      <c r="U148" s="19">
        <v>0</v>
      </c>
      <c r="V148" s="20">
        <f>Ugovori_OPULJP[[#This Row],[Javni doprinos korisnika - HRK]]/7.5345</f>
        <v>0</v>
      </c>
      <c r="W148" s="19">
        <v>0</v>
      </c>
      <c r="X148" s="20">
        <f>Ugovori_OPULJP[[#This Row],[Privatni doprinos korisnika - HRK]]/7.5345</f>
        <v>0</v>
      </c>
      <c r="Y148" s="21">
        <f>Ugovori_OPULJP[[#This Row],[Bespovratna sredstva - Ukupno (EU+Nac) HRK
= Ukupna ugovorena vrijednost bespovratnih sredstava]]+Ugovori_OPULJP[[#This Row],[Javni doprinos korisnika - HRK]]+Ugovori_OPULJP[[#This Row],[Privatni doprinos korisnika - HRK]]</f>
        <v>854048.56</v>
      </c>
      <c r="Z148" s="22">
        <f>Ugovori_OPULJP[[#This Row],[UKUPNI PRIHVATLJIVI IZDACI
TOTAL ELIGIBLE EXPENDITURE
= Bespovratna sredstva ukupno + doprinos korisnika
= Ukupni prihvatljivi troškovi
= Ukupna ugovorena vrijednost projekta HRK]]/7.5345</f>
        <v>113351.72340566726</v>
      </c>
      <c r="AA148" s="13" t="s">
        <v>22</v>
      </c>
      <c r="AB148" s="13" t="s">
        <v>19</v>
      </c>
      <c r="AC148" s="12" t="s">
        <v>646</v>
      </c>
      <c r="AD148" s="12" t="s">
        <v>227</v>
      </c>
    </row>
    <row r="149" spans="1:30" ht="51" customHeight="1" x14ac:dyDescent="0.3">
      <c r="A149" s="10" t="s">
        <v>647</v>
      </c>
      <c r="B149" s="11" t="s">
        <v>15</v>
      </c>
      <c r="C149" s="12" t="s">
        <v>221</v>
      </c>
      <c r="D149" s="12" t="s">
        <v>222</v>
      </c>
      <c r="E149" s="13" t="s">
        <v>223</v>
      </c>
      <c r="F149" s="14" t="s">
        <v>648</v>
      </c>
      <c r="G149" s="14" t="s">
        <v>649</v>
      </c>
      <c r="H149" s="16">
        <v>43234</v>
      </c>
      <c r="I149" s="16">
        <v>44149</v>
      </c>
      <c r="J149" s="17" t="str">
        <f>IF(Ugovori_OPULJP[[#This Row],[DATUM ZAVRŠETKA OPERACIJE]]&gt;DATE(2023,12,31),"u provedbi","završen")</f>
        <v>završen</v>
      </c>
      <c r="K149" s="15" t="s">
        <v>586</v>
      </c>
      <c r="L149" s="15" t="s">
        <v>586</v>
      </c>
      <c r="M149" s="18">
        <v>0.85</v>
      </c>
      <c r="N149" s="18">
        <v>0.15</v>
      </c>
      <c r="O149" s="19">
        <f>Ugovori_OPULJP[[#This Row],[Bespovratna sredstva - Ukupno (EU+Nac) HRK
= Ukupna ugovorena vrijednost bespovratnih sredstava]]*Ugovori_OPULJP[[#This Row],[EU STOPA SUFINANCIRANJA %
EU CO-FINANCING RATE %]]</f>
        <v>1451702.6154999998</v>
      </c>
      <c r="P149" s="20">
        <f>Ugovori_OPULJP[[#This Row],[Bespovratna sredstva - EU dio - HRK]]/7.5345</f>
        <v>192674.048112018</v>
      </c>
      <c r="Q149" s="19">
        <f>Ugovori_OPULJP[[#This Row],[Bespovratna sredstva - Ukupno (EU+Nac) HRK
= Ukupna ugovorena vrijednost bespovratnih sredstava]]*Ugovori_OPULJP[[#This Row],[STOPA NACIONALNOG SUFINANCIRANJA %]]</f>
        <v>256182.81449999998</v>
      </c>
      <c r="R149" s="20">
        <f>Ugovori_OPULJP[[#This Row],[Bespovratna sredstva - Nacionalni dio - HRK]]/7.5345</f>
        <v>34001.302608003178</v>
      </c>
      <c r="S149" s="19">
        <v>1707885.43</v>
      </c>
      <c r="T149" s="20">
        <f>Ugovori_OPULJP[[#This Row],[Bespovratna sredstva - Ukupno (EU+Nac) HRK
= Ukupna ugovorena vrijednost bespovratnih sredstava]]/7.5345</f>
        <v>226675.3507200212</v>
      </c>
      <c r="U149" s="19">
        <v>0</v>
      </c>
      <c r="V149" s="20">
        <f>Ugovori_OPULJP[[#This Row],[Javni doprinos korisnika - HRK]]/7.5345</f>
        <v>0</v>
      </c>
      <c r="W149" s="19">
        <v>0</v>
      </c>
      <c r="X149" s="20">
        <f>Ugovori_OPULJP[[#This Row],[Privatni doprinos korisnika - HRK]]/7.5345</f>
        <v>0</v>
      </c>
      <c r="Y149" s="21">
        <f>Ugovori_OPULJP[[#This Row],[Bespovratna sredstva - Ukupno (EU+Nac) HRK
= Ukupna ugovorena vrijednost bespovratnih sredstava]]+Ugovori_OPULJP[[#This Row],[Javni doprinos korisnika - HRK]]+Ugovori_OPULJP[[#This Row],[Privatni doprinos korisnika - HRK]]</f>
        <v>1707885.43</v>
      </c>
      <c r="Z149" s="22">
        <f>Ugovori_OPULJP[[#This Row],[UKUPNI PRIHVATLJIVI IZDACI
TOTAL ELIGIBLE EXPENDITURE
= Bespovratna sredstva ukupno + doprinos korisnika
= Ukupni prihvatljivi troškovi
= Ukupna ugovorena vrijednost projekta HRK]]/7.5345</f>
        <v>226675.3507200212</v>
      </c>
      <c r="AA149" s="13" t="s">
        <v>22</v>
      </c>
      <c r="AB149" s="13" t="s">
        <v>19</v>
      </c>
      <c r="AC149" s="12" t="s">
        <v>650</v>
      </c>
      <c r="AD149" s="12" t="s">
        <v>227</v>
      </c>
    </row>
    <row r="150" spans="1:30" ht="51" customHeight="1" x14ac:dyDescent="0.3">
      <c r="A150" s="10" t="s">
        <v>651</v>
      </c>
      <c r="B150" s="11" t="s">
        <v>15</v>
      </c>
      <c r="C150" s="12" t="s">
        <v>221</v>
      </c>
      <c r="D150" s="12" t="s">
        <v>222</v>
      </c>
      <c r="E150" s="13" t="s">
        <v>223</v>
      </c>
      <c r="F150" s="14" t="s">
        <v>652</v>
      </c>
      <c r="G150" s="14" t="s">
        <v>653</v>
      </c>
      <c r="H150" s="16">
        <v>43550</v>
      </c>
      <c r="I150" s="16">
        <v>44100</v>
      </c>
      <c r="J150" s="17" t="str">
        <f>IF(Ugovori_OPULJP[[#This Row],[DATUM ZAVRŠETKA OPERACIJE]]&gt;DATE(2023,12,31),"u provedbi","završen")</f>
        <v>završen</v>
      </c>
      <c r="K150" s="15" t="s">
        <v>235</v>
      </c>
      <c r="L150" s="15" t="s">
        <v>235</v>
      </c>
      <c r="M150" s="18">
        <v>0.85</v>
      </c>
      <c r="N150" s="18">
        <v>0.15</v>
      </c>
      <c r="O150" s="19">
        <f>Ugovori_OPULJP[[#This Row],[Bespovratna sredstva - Ukupno (EU+Nac) HRK
= Ukupna ugovorena vrijednost bespovratnih sredstava]]*Ugovori_OPULJP[[#This Row],[EU STOPA SUFINANCIRANJA %
EU CO-FINANCING RATE %]]</f>
        <v>357136</v>
      </c>
      <c r="P150" s="20">
        <f>Ugovori_OPULJP[[#This Row],[Bespovratna sredstva - EU dio - HRK]]/7.5345</f>
        <v>47400.092905965888</v>
      </c>
      <c r="Q150" s="19">
        <f>Ugovori_OPULJP[[#This Row],[Bespovratna sredstva - Ukupno (EU+Nac) HRK
= Ukupna ugovorena vrijednost bespovratnih sredstava]]*Ugovori_OPULJP[[#This Row],[STOPA NACIONALNOG SUFINANCIRANJA %]]</f>
        <v>63024</v>
      </c>
      <c r="R150" s="20">
        <f>Ugovori_OPULJP[[#This Row],[Bespovratna sredstva - Nacionalni dio - HRK]]/7.5345</f>
        <v>8364.7222775233913</v>
      </c>
      <c r="S150" s="19">
        <v>420160</v>
      </c>
      <c r="T150" s="20">
        <f>Ugovori_OPULJP[[#This Row],[Bespovratna sredstva - Ukupno (EU+Nac) HRK
= Ukupna ugovorena vrijednost bespovratnih sredstava]]/7.5345</f>
        <v>55764.815183489278</v>
      </c>
      <c r="U150" s="19">
        <v>0</v>
      </c>
      <c r="V150" s="20">
        <f>Ugovori_OPULJP[[#This Row],[Javni doprinos korisnika - HRK]]/7.5345</f>
        <v>0</v>
      </c>
      <c r="W150" s="19">
        <v>0</v>
      </c>
      <c r="X150" s="20">
        <f>Ugovori_OPULJP[[#This Row],[Privatni doprinos korisnika - HRK]]/7.5345</f>
        <v>0</v>
      </c>
      <c r="Y150" s="21">
        <f>Ugovori_OPULJP[[#This Row],[Bespovratna sredstva - Ukupno (EU+Nac) HRK
= Ukupna ugovorena vrijednost bespovratnih sredstava]]+Ugovori_OPULJP[[#This Row],[Javni doprinos korisnika - HRK]]+Ugovori_OPULJP[[#This Row],[Privatni doprinos korisnika - HRK]]</f>
        <v>420160</v>
      </c>
      <c r="Z150" s="22">
        <f>Ugovori_OPULJP[[#This Row],[UKUPNI PRIHVATLJIVI IZDACI
TOTAL ELIGIBLE EXPENDITURE
= Bespovratna sredstva ukupno + doprinos korisnika
= Ukupni prihvatljivi troškovi
= Ukupna ugovorena vrijednost projekta HRK]]/7.5345</f>
        <v>55764.815183489278</v>
      </c>
      <c r="AA150" s="13" t="s">
        <v>22</v>
      </c>
      <c r="AB150" s="13" t="s">
        <v>19</v>
      </c>
      <c r="AC150" s="12" t="s">
        <v>654</v>
      </c>
      <c r="AD150" s="12" t="s">
        <v>227</v>
      </c>
    </row>
    <row r="151" spans="1:30" ht="51" customHeight="1" x14ac:dyDescent="0.3">
      <c r="A151" s="10" t="s">
        <v>655</v>
      </c>
      <c r="B151" s="11" t="s">
        <v>15</v>
      </c>
      <c r="C151" s="12" t="s">
        <v>221</v>
      </c>
      <c r="D151" s="12" t="s">
        <v>222</v>
      </c>
      <c r="E151" s="13" t="s">
        <v>223</v>
      </c>
      <c r="F151" s="14" t="s">
        <v>656</v>
      </c>
      <c r="G151" s="14" t="s">
        <v>657</v>
      </c>
      <c r="H151" s="16">
        <v>43550</v>
      </c>
      <c r="I151" s="16">
        <v>44465</v>
      </c>
      <c r="J151" s="17" t="str">
        <f>IF(Ugovori_OPULJP[[#This Row],[DATUM ZAVRŠETKA OPERACIJE]]&gt;DATE(2023,12,31),"u provedbi","završen")</f>
        <v>završen</v>
      </c>
      <c r="K151" s="15" t="s">
        <v>235</v>
      </c>
      <c r="L151" s="15" t="s">
        <v>235</v>
      </c>
      <c r="M151" s="18">
        <v>0.85</v>
      </c>
      <c r="N151" s="18">
        <v>0.15</v>
      </c>
      <c r="O151" s="19">
        <f>Ugovori_OPULJP[[#This Row],[Bespovratna sredstva - Ukupno (EU+Nac) HRK
= Ukupna ugovorena vrijednost bespovratnih sredstava]]*Ugovori_OPULJP[[#This Row],[EU STOPA SUFINANCIRANJA %
EU CO-FINANCING RATE %]]</f>
        <v>630288.37049999996</v>
      </c>
      <c r="P151" s="20">
        <f>Ugovori_OPULJP[[#This Row],[Bespovratna sredstva - EU dio - HRK]]/7.5345</f>
        <v>83653.642643838335</v>
      </c>
      <c r="Q151" s="19">
        <f>Ugovori_OPULJP[[#This Row],[Bespovratna sredstva - Ukupno (EU+Nac) HRK
= Ukupna ugovorena vrijednost bespovratnih sredstava]]*Ugovori_OPULJP[[#This Row],[STOPA NACIONALNOG SUFINANCIRANJA %]]</f>
        <v>111227.35949999999</v>
      </c>
      <c r="R151" s="20">
        <f>Ugovori_OPULJP[[#This Row],[Bespovratna sredstva - Nacionalni dio - HRK]]/7.5345</f>
        <v>14762.407525383234</v>
      </c>
      <c r="S151" s="19">
        <v>741515.73</v>
      </c>
      <c r="T151" s="20">
        <f>Ugovori_OPULJP[[#This Row],[Bespovratna sredstva - Ukupno (EU+Nac) HRK
= Ukupna ugovorena vrijednost bespovratnih sredstava]]/7.5345</f>
        <v>98416.050169221577</v>
      </c>
      <c r="U151" s="19">
        <v>0</v>
      </c>
      <c r="V151" s="20">
        <f>Ugovori_OPULJP[[#This Row],[Javni doprinos korisnika - HRK]]/7.5345</f>
        <v>0</v>
      </c>
      <c r="W151" s="19">
        <v>0</v>
      </c>
      <c r="X151" s="20">
        <f>Ugovori_OPULJP[[#This Row],[Privatni doprinos korisnika - HRK]]/7.5345</f>
        <v>0</v>
      </c>
      <c r="Y151" s="21">
        <f>Ugovori_OPULJP[[#This Row],[Bespovratna sredstva - Ukupno (EU+Nac) HRK
= Ukupna ugovorena vrijednost bespovratnih sredstava]]+Ugovori_OPULJP[[#This Row],[Javni doprinos korisnika - HRK]]+Ugovori_OPULJP[[#This Row],[Privatni doprinos korisnika - HRK]]</f>
        <v>741515.73</v>
      </c>
      <c r="Z151" s="22">
        <f>Ugovori_OPULJP[[#This Row],[UKUPNI PRIHVATLJIVI IZDACI
TOTAL ELIGIBLE EXPENDITURE
= Bespovratna sredstva ukupno + doprinos korisnika
= Ukupni prihvatljivi troškovi
= Ukupna ugovorena vrijednost projekta HRK]]/7.5345</f>
        <v>98416.050169221577</v>
      </c>
      <c r="AA151" s="13" t="s">
        <v>22</v>
      </c>
      <c r="AB151" s="13" t="s">
        <v>19</v>
      </c>
      <c r="AC151" s="12" t="s">
        <v>658</v>
      </c>
      <c r="AD151" s="12" t="s">
        <v>227</v>
      </c>
    </row>
    <row r="152" spans="1:30" ht="51" customHeight="1" x14ac:dyDescent="0.3">
      <c r="A152" s="10" t="s">
        <v>659</v>
      </c>
      <c r="B152" s="11" t="s">
        <v>15</v>
      </c>
      <c r="C152" s="12" t="s">
        <v>221</v>
      </c>
      <c r="D152" s="12" t="s">
        <v>222</v>
      </c>
      <c r="E152" s="13" t="s">
        <v>223</v>
      </c>
      <c r="F152" s="14" t="s">
        <v>660</v>
      </c>
      <c r="G152" s="14" t="s">
        <v>661</v>
      </c>
      <c r="H152" s="16">
        <v>43550</v>
      </c>
      <c r="I152" s="16">
        <v>43947</v>
      </c>
      <c r="J152" s="17" t="str">
        <f>IF(Ugovori_OPULJP[[#This Row],[DATUM ZAVRŠETKA OPERACIJE]]&gt;DATE(2023,12,31),"u provedbi","završen")</f>
        <v>završen</v>
      </c>
      <c r="K152" s="15" t="s">
        <v>240</v>
      </c>
      <c r="L152" s="15" t="s">
        <v>240</v>
      </c>
      <c r="M152" s="18">
        <v>0.85</v>
      </c>
      <c r="N152" s="18">
        <v>0.15</v>
      </c>
      <c r="O152" s="19">
        <f>Ugovori_OPULJP[[#This Row],[Bespovratna sredstva - Ukupno (EU+Nac) HRK
= Ukupna ugovorena vrijednost bespovratnih sredstava]]*Ugovori_OPULJP[[#This Row],[EU STOPA SUFINANCIRANJA %
EU CO-FINANCING RATE %]]</f>
        <v>413956.70650000003</v>
      </c>
      <c r="P152" s="20">
        <f>Ugovori_OPULJP[[#This Row],[Bespovratna sredstva - EU dio - HRK]]/7.5345</f>
        <v>54941.496648749089</v>
      </c>
      <c r="Q152" s="19">
        <f>Ugovori_OPULJP[[#This Row],[Bespovratna sredstva - Ukupno (EU+Nac) HRK
= Ukupna ugovorena vrijednost bespovratnih sredstava]]*Ugovori_OPULJP[[#This Row],[STOPA NACIONALNOG SUFINANCIRANJA %]]</f>
        <v>73051.183499999999</v>
      </c>
      <c r="R152" s="20">
        <f>Ugovori_OPULJP[[#This Row],[Bespovratna sredstva - Nacionalni dio - HRK]]/7.5345</f>
        <v>9695.5582321321908</v>
      </c>
      <c r="S152" s="19">
        <v>487007.89</v>
      </c>
      <c r="T152" s="20">
        <f>Ugovori_OPULJP[[#This Row],[Bespovratna sredstva - Ukupno (EU+Nac) HRK
= Ukupna ugovorena vrijednost bespovratnih sredstava]]/7.5345</f>
        <v>64637.054880881275</v>
      </c>
      <c r="U152" s="19">
        <v>0</v>
      </c>
      <c r="V152" s="20">
        <f>Ugovori_OPULJP[[#This Row],[Javni doprinos korisnika - HRK]]/7.5345</f>
        <v>0</v>
      </c>
      <c r="W152" s="19">
        <v>0</v>
      </c>
      <c r="X152" s="20">
        <f>Ugovori_OPULJP[[#This Row],[Privatni doprinos korisnika - HRK]]/7.5345</f>
        <v>0</v>
      </c>
      <c r="Y152" s="21">
        <f>Ugovori_OPULJP[[#This Row],[Bespovratna sredstva - Ukupno (EU+Nac) HRK
= Ukupna ugovorena vrijednost bespovratnih sredstava]]+Ugovori_OPULJP[[#This Row],[Javni doprinos korisnika - HRK]]+Ugovori_OPULJP[[#This Row],[Privatni doprinos korisnika - HRK]]</f>
        <v>487007.89</v>
      </c>
      <c r="Z152" s="22">
        <f>Ugovori_OPULJP[[#This Row],[UKUPNI PRIHVATLJIVI IZDACI
TOTAL ELIGIBLE EXPENDITURE
= Bespovratna sredstva ukupno + doprinos korisnika
= Ukupni prihvatljivi troškovi
= Ukupna ugovorena vrijednost projekta HRK]]/7.5345</f>
        <v>64637.054880881275</v>
      </c>
      <c r="AA152" s="13" t="s">
        <v>22</v>
      </c>
      <c r="AB152" s="13" t="s">
        <v>19</v>
      </c>
      <c r="AC152" s="12" t="s">
        <v>662</v>
      </c>
      <c r="AD152" s="12" t="s">
        <v>227</v>
      </c>
    </row>
    <row r="153" spans="1:30" ht="51" customHeight="1" x14ac:dyDescent="0.3">
      <c r="A153" s="10" t="s">
        <v>663</v>
      </c>
      <c r="B153" s="11" t="s">
        <v>15</v>
      </c>
      <c r="C153" s="12" t="s">
        <v>221</v>
      </c>
      <c r="D153" s="12" t="s">
        <v>222</v>
      </c>
      <c r="E153" s="13" t="s">
        <v>223</v>
      </c>
      <c r="F153" s="14" t="s">
        <v>664</v>
      </c>
      <c r="G153" s="14" t="s">
        <v>665</v>
      </c>
      <c r="H153" s="16">
        <v>43550</v>
      </c>
      <c r="I153" s="16">
        <v>44465</v>
      </c>
      <c r="J153" s="17" t="str">
        <f>IF(Ugovori_OPULJP[[#This Row],[DATUM ZAVRŠETKA OPERACIJE]]&gt;DATE(2023,12,31),"u provedbi","završen")</f>
        <v>završen</v>
      </c>
      <c r="K153" s="15" t="s">
        <v>91</v>
      </c>
      <c r="L153" s="15" t="s">
        <v>91</v>
      </c>
      <c r="M153" s="18">
        <v>0.85</v>
      </c>
      <c r="N153" s="18">
        <v>0.15</v>
      </c>
      <c r="O153" s="19">
        <f>Ugovori_OPULJP[[#This Row],[Bespovratna sredstva - Ukupno (EU+Nac) HRK
= Ukupna ugovorena vrijednost bespovratnih sredstava]]*Ugovori_OPULJP[[#This Row],[EU STOPA SUFINANCIRANJA %
EU CO-FINANCING RATE %]]</f>
        <v>849948.12449999992</v>
      </c>
      <c r="P153" s="20">
        <f>Ugovori_OPULJP[[#This Row],[Bespovratna sredstva - EU dio - HRK]]/7.5345</f>
        <v>112807.50209038421</v>
      </c>
      <c r="Q153" s="19">
        <f>Ugovori_OPULJP[[#This Row],[Bespovratna sredstva - Ukupno (EU+Nac) HRK
= Ukupna ugovorena vrijednost bespovratnih sredstava]]*Ugovori_OPULJP[[#This Row],[STOPA NACIONALNOG SUFINANCIRANJA %]]</f>
        <v>149990.8455</v>
      </c>
      <c r="R153" s="20">
        <f>Ugovori_OPULJP[[#This Row],[Bespovratna sredstva - Nacionalni dio - HRK]]/7.5345</f>
        <v>19907.206251244275</v>
      </c>
      <c r="S153" s="19">
        <v>999938.97</v>
      </c>
      <c r="T153" s="20">
        <f>Ugovori_OPULJP[[#This Row],[Bespovratna sredstva - Ukupno (EU+Nac) HRK
= Ukupna ugovorena vrijednost bespovratnih sredstava]]/7.5345</f>
        <v>132714.70834162849</v>
      </c>
      <c r="U153" s="19">
        <v>0</v>
      </c>
      <c r="V153" s="20">
        <f>Ugovori_OPULJP[[#This Row],[Javni doprinos korisnika - HRK]]/7.5345</f>
        <v>0</v>
      </c>
      <c r="W153" s="19">
        <v>0</v>
      </c>
      <c r="X153" s="20">
        <f>Ugovori_OPULJP[[#This Row],[Privatni doprinos korisnika - HRK]]/7.5345</f>
        <v>0</v>
      </c>
      <c r="Y153" s="21">
        <f>Ugovori_OPULJP[[#This Row],[Bespovratna sredstva - Ukupno (EU+Nac) HRK
= Ukupna ugovorena vrijednost bespovratnih sredstava]]+Ugovori_OPULJP[[#This Row],[Javni doprinos korisnika - HRK]]+Ugovori_OPULJP[[#This Row],[Privatni doprinos korisnika - HRK]]</f>
        <v>999938.97</v>
      </c>
      <c r="Z153" s="22">
        <f>Ugovori_OPULJP[[#This Row],[UKUPNI PRIHVATLJIVI IZDACI
TOTAL ELIGIBLE EXPENDITURE
= Bespovratna sredstva ukupno + doprinos korisnika
= Ukupni prihvatljivi troškovi
= Ukupna ugovorena vrijednost projekta HRK]]/7.5345</f>
        <v>132714.70834162849</v>
      </c>
      <c r="AA153" s="13" t="s">
        <v>22</v>
      </c>
      <c r="AB153" s="13" t="s">
        <v>19</v>
      </c>
      <c r="AC153" s="12" t="s">
        <v>666</v>
      </c>
      <c r="AD153" s="12" t="s">
        <v>227</v>
      </c>
    </row>
    <row r="154" spans="1:30" ht="51" customHeight="1" x14ac:dyDescent="0.3">
      <c r="A154" s="10" t="s">
        <v>667</v>
      </c>
      <c r="B154" s="11" t="s">
        <v>15</v>
      </c>
      <c r="C154" s="12" t="s">
        <v>221</v>
      </c>
      <c r="D154" s="12" t="s">
        <v>222</v>
      </c>
      <c r="E154" s="13" t="s">
        <v>223</v>
      </c>
      <c r="F154" s="14" t="s">
        <v>668</v>
      </c>
      <c r="G154" s="14" t="s">
        <v>669</v>
      </c>
      <c r="H154" s="16">
        <v>43550</v>
      </c>
      <c r="I154" s="16">
        <v>43916</v>
      </c>
      <c r="J154" s="17" t="str">
        <f>IF(Ugovori_OPULJP[[#This Row],[DATUM ZAVRŠETKA OPERACIJE]]&gt;DATE(2023,12,31),"u provedbi","završen")</f>
        <v>završen</v>
      </c>
      <c r="K154" s="15" t="s">
        <v>235</v>
      </c>
      <c r="L154" s="15" t="s">
        <v>235</v>
      </c>
      <c r="M154" s="18">
        <v>0.85</v>
      </c>
      <c r="N154" s="18">
        <v>0.15</v>
      </c>
      <c r="O154" s="19">
        <f>Ugovori_OPULJP[[#This Row],[Bespovratna sredstva - Ukupno (EU+Nac) HRK
= Ukupna ugovorena vrijednost bespovratnih sredstava]]*Ugovori_OPULJP[[#This Row],[EU STOPA SUFINANCIRANJA %
EU CO-FINANCING RATE %]]</f>
        <v>458781.97499999998</v>
      </c>
      <c r="P154" s="20">
        <f>Ugovori_OPULJP[[#This Row],[Bespovratna sredstva - EU dio - HRK]]/7.5345</f>
        <v>60890.832172008755</v>
      </c>
      <c r="Q154" s="19">
        <f>Ugovori_OPULJP[[#This Row],[Bespovratna sredstva - Ukupno (EU+Nac) HRK
= Ukupna ugovorena vrijednost bespovratnih sredstava]]*Ugovori_OPULJP[[#This Row],[STOPA NACIONALNOG SUFINANCIRANJA %]]</f>
        <v>80961.524999999994</v>
      </c>
      <c r="R154" s="20">
        <f>Ugovori_OPULJP[[#This Row],[Bespovratna sredstva - Nacionalni dio - HRK]]/7.5345</f>
        <v>10745.440971530956</v>
      </c>
      <c r="S154" s="19">
        <v>539743.5</v>
      </c>
      <c r="T154" s="20">
        <f>Ugovori_OPULJP[[#This Row],[Bespovratna sredstva - Ukupno (EU+Nac) HRK
= Ukupna ugovorena vrijednost bespovratnih sredstava]]/7.5345</f>
        <v>71636.273143539715</v>
      </c>
      <c r="U154" s="19">
        <v>0</v>
      </c>
      <c r="V154" s="20">
        <f>Ugovori_OPULJP[[#This Row],[Javni doprinos korisnika - HRK]]/7.5345</f>
        <v>0</v>
      </c>
      <c r="W154" s="19">
        <v>0</v>
      </c>
      <c r="X154" s="20">
        <f>Ugovori_OPULJP[[#This Row],[Privatni doprinos korisnika - HRK]]/7.5345</f>
        <v>0</v>
      </c>
      <c r="Y154" s="21">
        <f>Ugovori_OPULJP[[#This Row],[Bespovratna sredstva - Ukupno (EU+Nac) HRK
= Ukupna ugovorena vrijednost bespovratnih sredstava]]+Ugovori_OPULJP[[#This Row],[Javni doprinos korisnika - HRK]]+Ugovori_OPULJP[[#This Row],[Privatni doprinos korisnika - HRK]]</f>
        <v>539743.5</v>
      </c>
      <c r="Z154" s="22">
        <f>Ugovori_OPULJP[[#This Row],[UKUPNI PRIHVATLJIVI IZDACI
TOTAL ELIGIBLE EXPENDITURE
= Bespovratna sredstva ukupno + doprinos korisnika
= Ukupni prihvatljivi troškovi
= Ukupna ugovorena vrijednost projekta HRK]]/7.5345</f>
        <v>71636.273143539715</v>
      </c>
      <c r="AA154" s="13" t="s">
        <v>22</v>
      </c>
      <c r="AB154" s="13" t="s">
        <v>19</v>
      </c>
      <c r="AC154" s="12" t="s">
        <v>670</v>
      </c>
      <c r="AD154" s="12" t="s">
        <v>227</v>
      </c>
    </row>
    <row r="155" spans="1:30" ht="51" customHeight="1" x14ac:dyDescent="0.3">
      <c r="A155" s="10" t="s">
        <v>671</v>
      </c>
      <c r="B155" s="11" t="s">
        <v>15</v>
      </c>
      <c r="C155" s="12" t="s">
        <v>221</v>
      </c>
      <c r="D155" s="12" t="s">
        <v>222</v>
      </c>
      <c r="E155" s="13" t="s">
        <v>223</v>
      </c>
      <c r="F155" s="14" t="s">
        <v>672</v>
      </c>
      <c r="G155" s="14" t="s">
        <v>673</v>
      </c>
      <c r="H155" s="16">
        <v>43550</v>
      </c>
      <c r="I155" s="16">
        <v>44281</v>
      </c>
      <c r="J155" s="17" t="str">
        <f>IF(Ugovori_OPULJP[[#This Row],[DATUM ZAVRŠETKA OPERACIJE]]&gt;DATE(2023,12,31),"u provedbi","završen")</f>
        <v>završen</v>
      </c>
      <c r="K155" s="15" t="s">
        <v>235</v>
      </c>
      <c r="L155" s="15" t="s">
        <v>235</v>
      </c>
      <c r="M155" s="18">
        <v>0.85</v>
      </c>
      <c r="N155" s="18">
        <v>0.15</v>
      </c>
      <c r="O155" s="19">
        <f>Ugovori_OPULJP[[#This Row],[Bespovratna sredstva - Ukupno (EU+Nac) HRK
= Ukupna ugovorena vrijednost bespovratnih sredstava]]*Ugovori_OPULJP[[#This Row],[EU STOPA SUFINANCIRANJA %
EU CO-FINANCING RATE %]]</f>
        <v>684975.01599999995</v>
      </c>
      <c r="P155" s="20">
        <f>Ugovori_OPULJP[[#This Row],[Bespovratna sredstva - EU dio - HRK]]/7.5345</f>
        <v>90911.80781737341</v>
      </c>
      <c r="Q155" s="19">
        <f>Ugovori_OPULJP[[#This Row],[Bespovratna sredstva - Ukupno (EU+Nac) HRK
= Ukupna ugovorena vrijednost bespovratnih sredstava]]*Ugovori_OPULJP[[#This Row],[STOPA NACIONALNOG SUFINANCIRANJA %]]</f>
        <v>120877.94399999999</v>
      </c>
      <c r="R155" s="20">
        <f>Ugovori_OPULJP[[#This Row],[Bespovratna sredstva - Nacionalni dio - HRK]]/7.5345</f>
        <v>16043.260203065895</v>
      </c>
      <c r="S155" s="19">
        <v>805852.96</v>
      </c>
      <c r="T155" s="20">
        <f>Ugovori_OPULJP[[#This Row],[Bespovratna sredstva - Ukupno (EU+Nac) HRK
= Ukupna ugovorena vrijednost bespovratnih sredstava]]/7.5345</f>
        <v>106955.0680204393</v>
      </c>
      <c r="U155" s="19">
        <v>0</v>
      </c>
      <c r="V155" s="20">
        <f>Ugovori_OPULJP[[#This Row],[Javni doprinos korisnika - HRK]]/7.5345</f>
        <v>0</v>
      </c>
      <c r="W155" s="19">
        <v>0</v>
      </c>
      <c r="X155" s="20">
        <f>Ugovori_OPULJP[[#This Row],[Privatni doprinos korisnika - HRK]]/7.5345</f>
        <v>0</v>
      </c>
      <c r="Y155" s="21">
        <f>Ugovori_OPULJP[[#This Row],[Bespovratna sredstva - Ukupno (EU+Nac) HRK
= Ukupna ugovorena vrijednost bespovratnih sredstava]]+Ugovori_OPULJP[[#This Row],[Javni doprinos korisnika - HRK]]+Ugovori_OPULJP[[#This Row],[Privatni doprinos korisnika - HRK]]</f>
        <v>805852.96</v>
      </c>
      <c r="Z155" s="22">
        <f>Ugovori_OPULJP[[#This Row],[UKUPNI PRIHVATLJIVI IZDACI
TOTAL ELIGIBLE EXPENDITURE
= Bespovratna sredstva ukupno + doprinos korisnika
= Ukupni prihvatljivi troškovi
= Ukupna ugovorena vrijednost projekta HRK]]/7.5345</f>
        <v>106955.0680204393</v>
      </c>
      <c r="AA155" s="13" t="s">
        <v>22</v>
      </c>
      <c r="AB155" s="13" t="s">
        <v>19</v>
      </c>
      <c r="AC155" s="12" t="s">
        <v>674</v>
      </c>
      <c r="AD155" s="12" t="s">
        <v>227</v>
      </c>
    </row>
    <row r="156" spans="1:30" ht="51" customHeight="1" x14ac:dyDescent="0.3">
      <c r="A156" s="10" t="s">
        <v>675</v>
      </c>
      <c r="B156" s="11" t="s">
        <v>15</v>
      </c>
      <c r="C156" s="12" t="s">
        <v>221</v>
      </c>
      <c r="D156" s="12" t="s">
        <v>222</v>
      </c>
      <c r="E156" s="13" t="s">
        <v>223</v>
      </c>
      <c r="F156" s="14" t="s">
        <v>676</v>
      </c>
      <c r="G156" s="14" t="s">
        <v>677</v>
      </c>
      <c r="H156" s="16">
        <v>43234</v>
      </c>
      <c r="I156" s="16">
        <v>44149</v>
      </c>
      <c r="J156" s="17" t="str">
        <f>IF(Ugovori_OPULJP[[#This Row],[DATUM ZAVRŠETKA OPERACIJE]]&gt;DATE(2023,12,31),"u provedbi","završen")</f>
        <v>završen</v>
      </c>
      <c r="K156" s="15" t="s">
        <v>144</v>
      </c>
      <c r="L156" s="15" t="s">
        <v>144</v>
      </c>
      <c r="M156" s="18">
        <v>0.85</v>
      </c>
      <c r="N156" s="18">
        <v>0.15</v>
      </c>
      <c r="O156" s="19">
        <f>Ugovori_OPULJP[[#This Row],[Bespovratna sredstva - Ukupno (EU+Nac) HRK
= Ukupna ugovorena vrijednost bespovratnih sredstava]]*Ugovori_OPULJP[[#This Row],[EU STOPA SUFINANCIRANJA %
EU CO-FINANCING RATE %]]</f>
        <v>849702.5</v>
      </c>
      <c r="P156" s="20">
        <f>Ugovori_OPULJP[[#This Row],[Bespovratna sredstva - EU dio - HRK]]/7.5345</f>
        <v>112774.90211692879</v>
      </c>
      <c r="Q156" s="19">
        <f>Ugovori_OPULJP[[#This Row],[Bespovratna sredstva - Ukupno (EU+Nac) HRK
= Ukupna ugovorena vrijednost bespovratnih sredstava]]*Ugovori_OPULJP[[#This Row],[STOPA NACIONALNOG SUFINANCIRANJA %]]</f>
        <v>149947.5</v>
      </c>
      <c r="R156" s="20">
        <f>Ugovori_OPULJP[[#This Row],[Bespovratna sredstva - Nacionalni dio - HRK]]/7.5345</f>
        <v>19901.45331475214</v>
      </c>
      <c r="S156" s="19">
        <v>999650</v>
      </c>
      <c r="T156" s="20">
        <f>Ugovori_OPULJP[[#This Row],[Bespovratna sredstva - Ukupno (EU+Nac) HRK
= Ukupna ugovorena vrijednost bespovratnih sredstava]]/7.5345</f>
        <v>132676.35543168092</v>
      </c>
      <c r="U156" s="19">
        <v>0</v>
      </c>
      <c r="V156" s="20">
        <f>Ugovori_OPULJP[[#This Row],[Javni doprinos korisnika - HRK]]/7.5345</f>
        <v>0</v>
      </c>
      <c r="W156" s="19">
        <v>0</v>
      </c>
      <c r="X156" s="20">
        <f>Ugovori_OPULJP[[#This Row],[Privatni doprinos korisnika - HRK]]/7.5345</f>
        <v>0</v>
      </c>
      <c r="Y156" s="21">
        <f>Ugovori_OPULJP[[#This Row],[Bespovratna sredstva - Ukupno (EU+Nac) HRK
= Ukupna ugovorena vrijednost bespovratnih sredstava]]+Ugovori_OPULJP[[#This Row],[Javni doprinos korisnika - HRK]]+Ugovori_OPULJP[[#This Row],[Privatni doprinos korisnika - HRK]]</f>
        <v>999650</v>
      </c>
      <c r="Z156" s="22">
        <f>Ugovori_OPULJP[[#This Row],[UKUPNI PRIHVATLJIVI IZDACI
TOTAL ELIGIBLE EXPENDITURE
= Bespovratna sredstva ukupno + doprinos korisnika
= Ukupni prihvatljivi troškovi
= Ukupna ugovorena vrijednost projekta HRK]]/7.5345</f>
        <v>132676.35543168092</v>
      </c>
      <c r="AA156" s="13" t="s">
        <v>22</v>
      </c>
      <c r="AB156" s="13" t="s">
        <v>19</v>
      </c>
      <c r="AC156" s="12" t="s">
        <v>678</v>
      </c>
      <c r="AD156" s="12" t="s">
        <v>227</v>
      </c>
    </row>
    <row r="157" spans="1:30" ht="51" customHeight="1" x14ac:dyDescent="0.3">
      <c r="A157" s="10" t="s">
        <v>679</v>
      </c>
      <c r="B157" s="11" t="s">
        <v>15</v>
      </c>
      <c r="C157" s="12" t="s">
        <v>221</v>
      </c>
      <c r="D157" s="12" t="s">
        <v>222</v>
      </c>
      <c r="E157" s="13" t="s">
        <v>223</v>
      </c>
      <c r="F157" s="14" t="s">
        <v>680</v>
      </c>
      <c r="G157" s="14" t="s">
        <v>681</v>
      </c>
      <c r="H157" s="16">
        <v>43550</v>
      </c>
      <c r="I157" s="16">
        <v>43916</v>
      </c>
      <c r="J157" s="17" t="str">
        <f>IF(Ugovori_OPULJP[[#This Row],[DATUM ZAVRŠETKA OPERACIJE]]&gt;DATE(2023,12,31),"u provedbi","završen")</f>
        <v>završen</v>
      </c>
      <c r="K157" s="15" t="s">
        <v>682</v>
      </c>
      <c r="L157" s="15" t="s">
        <v>144</v>
      </c>
      <c r="M157" s="18">
        <v>0.85</v>
      </c>
      <c r="N157" s="18">
        <v>0.15</v>
      </c>
      <c r="O157" s="19">
        <f>Ugovori_OPULJP[[#This Row],[Bespovratna sredstva - Ukupno (EU+Nac) HRK
= Ukupna ugovorena vrijednost bespovratnih sredstava]]*Ugovori_OPULJP[[#This Row],[EU STOPA SUFINANCIRANJA %
EU CO-FINANCING RATE %]]</f>
        <v>509915</v>
      </c>
      <c r="P157" s="20">
        <f>Ugovori_OPULJP[[#This Row],[Bespovratna sredstva - EU dio - HRK]]/7.5345</f>
        <v>67677.350852744043</v>
      </c>
      <c r="Q157" s="19">
        <f>Ugovori_OPULJP[[#This Row],[Bespovratna sredstva - Ukupno (EU+Nac) HRK
= Ukupna ugovorena vrijednost bespovratnih sredstava]]*Ugovori_OPULJP[[#This Row],[STOPA NACIONALNOG SUFINANCIRANJA %]]</f>
        <v>89985</v>
      </c>
      <c r="R157" s="20">
        <f>Ugovori_OPULJP[[#This Row],[Bespovratna sredstva - Nacionalni dio - HRK]]/7.5345</f>
        <v>11943.061915190125</v>
      </c>
      <c r="S157" s="19">
        <v>599900</v>
      </c>
      <c r="T157" s="20">
        <f>Ugovori_OPULJP[[#This Row],[Bespovratna sredstva - Ukupno (EU+Nac) HRK
= Ukupna ugovorena vrijednost bespovratnih sredstava]]/7.5345</f>
        <v>79620.412767934162</v>
      </c>
      <c r="U157" s="19">
        <v>0</v>
      </c>
      <c r="V157" s="20">
        <f>Ugovori_OPULJP[[#This Row],[Javni doprinos korisnika - HRK]]/7.5345</f>
        <v>0</v>
      </c>
      <c r="W157" s="19">
        <v>0</v>
      </c>
      <c r="X157" s="20">
        <f>Ugovori_OPULJP[[#This Row],[Privatni doprinos korisnika - HRK]]/7.5345</f>
        <v>0</v>
      </c>
      <c r="Y157" s="21">
        <f>Ugovori_OPULJP[[#This Row],[Bespovratna sredstva - Ukupno (EU+Nac) HRK
= Ukupna ugovorena vrijednost bespovratnih sredstava]]+Ugovori_OPULJP[[#This Row],[Javni doprinos korisnika - HRK]]+Ugovori_OPULJP[[#This Row],[Privatni doprinos korisnika - HRK]]</f>
        <v>599900</v>
      </c>
      <c r="Z157" s="22">
        <f>Ugovori_OPULJP[[#This Row],[UKUPNI PRIHVATLJIVI IZDACI
TOTAL ELIGIBLE EXPENDITURE
= Bespovratna sredstva ukupno + doprinos korisnika
= Ukupni prihvatljivi troškovi
= Ukupna ugovorena vrijednost projekta HRK]]/7.5345</f>
        <v>79620.412767934162</v>
      </c>
      <c r="AA157" s="13" t="s">
        <v>22</v>
      </c>
      <c r="AB157" s="13" t="s">
        <v>19</v>
      </c>
      <c r="AC157" s="12" t="s">
        <v>683</v>
      </c>
      <c r="AD157" s="12" t="s">
        <v>227</v>
      </c>
    </row>
    <row r="158" spans="1:30" ht="51" customHeight="1" x14ac:dyDescent="0.3">
      <c r="A158" s="10" t="s">
        <v>685</v>
      </c>
      <c r="B158" s="11" t="s">
        <v>15</v>
      </c>
      <c r="C158" s="12" t="s">
        <v>684</v>
      </c>
      <c r="D158" s="12" t="s">
        <v>686</v>
      </c>
      <c r="E158" s="13" t="s">
        <v>18</v>
      </c>
      <c r="F158" s="14" t="s">
        <v>687</v>
      </c>
      <c r="G158" s="14" t="s">
        <v>19</v>
      </c>
      <c r="H158" s="16">
        <v>42612</v>
      </c>
      <c r="I158" s="16">
        <v>43404</v>
      </c>
      <c r="J158" s="17" t="str">
        <f>IF(Ugovori_OPULJP[[#This Row],[DATUM ZAVRŠETKA OPERACIJE]]&gt;DATE(2023,12,31),"u provedbi","završen")</f>
        <v>završen</v>
      </c>
      <c r="K158" s="15" t="s">
        <v>20</v>
      </c>
      <c r="L158" s="15" t="s">
        <v>21</v>
      </c>
      <c r="M158" s="18">
        <v>0.85</v>
      </c>
      <c r="N158" s="18">
        <v>0.15</v>
      </c>
      <c r="O158" s="19">
        <f>Ugovori_OPULJP[[#This Row],[Bespovratna sredstva - Ukupno (EU+Nac) HRK
= Ukupna ugovorena vrijednost bespovratnih sredstava]]*Ugovori_OPULJP[[#This Row],[EU STOPA SUFINANCIRANJA %
EU CO-FINANCING RATE %]]</f>
        <v>1769910.2050000001</v>
      </c>
      <c r="P158" s="20">
        <f>Ugovori_OPULJP[[#This Row],[Bespovratna sredstva - EU dio - HRK]]/7.5345</f>
        <v>234907.45304930652</v>
      </c>
      <c r="Q158" s="19">
        <f>Ugovori_OPULJP[[#This Row],[Bespovratna sredstva - Ukupno (EU+Nac) HRK
= Ukupna ugovorena vrijednost bespovratnih sredstava]]*Ugovori_OPULJP[[#This Row],[STOPA NACIONALNOG SUFINANCIRANJA %]]</f>
        <v>312337.09499999997</v>
      </c>
      <c r="R158" s="20">
        <f>Ugovori_OPULJP[[#This Row],[Bespovratna sredstva - Nacionalni dio - HRK]]/7.5345</f>
        <v>41454.256420465848</v>
      </c>
      <c r="S158" s="19">
        <v>2082247.3</v>
      </c>
      <c r="T158" s="20">
        <f>Ugovori_OPULJP[[#This Row],[Bespovratna sredstva - Ukupno (EU+Nac) HRK
= Ukupna ugovorena vrijednost bespovratnih sredstava]]/7.5345</f>
        <v>276361.70946977235</v>
      </c>
      <c r="U158" s="19">
        <v>0</v>
      </c>
      <c r="V158" s="20">
        <f>Ugovori_OPULJP[[#This Row],[Javni doprinos korisnika - HRK]]/7.5345</f>
        <v>0</v>
      </c>
      <c r="W158" s="19">
        <v>0</v>
      </c>
      <c r="X158" s="20">
        <f>Ugovori_OPULJP[[#This Row],[Privatni doprinos korisnika - HRK]]/7.5345</f>
        <v>0</v>
      </c>
      <c r="Y158" s="21">
        <f>Ugovori_OPULJP[[#This Row],[Bespovratna sredstva - Ukupno (EU+Nac) HRK
= Ukupna ugovorena vrijednost bespovratnih sredstava]]+Ugovori_OPULJP[[#This Row],[Javni doprinos korisnika - HRK]]+Ugovori_OPULJP[[#This Row],[Privatni doprinos korisnika - HRK]]</f>
        <v>2082247.3</v>
      </c>
      <c r="Z158" s="22">
        <f>Ugovori_OPULJP[[#This Row],[UKUPNI PRIHVATLJIVI IZDACI
TOTAL ELIGIBLE EXPENDITURE
= Bespovratna sredstva ukupno + doprinos korisnika
= Ukupni prihvatljivi troškovi
= Ukupna ugovorena vrijednost projekta HRK]]/7.5345</f>
        <v>276361.70946977235</v>
      </c>
      <c r="AA158" s="13" t="s">
        <v>22</v>
      </c>
      <c r="AB158" s="13" t="s">
        <v>19</v>
      </c>
      <c r="AC158" s="12" t="s">
        <v>688</v>
      </c>
      <c r="AD158" s="12" t="s">
        <v>227</v>
      </c>
    </row>
    <row r="159" spans="1:30" ht="51" customHeight="1" x14ac:dyDescent="0.3">
      <c r="A159" s="10" t="s">
        <v>689</v>
      </c>
      <c r="B159" s="11" t="s">
        <v>15</v>
      </c>
      <c r="C159" s="12" t="s">
        <v>684</v>
      </c>
      <c r="D159" s="12" t="s">
        <v>690</v>
      </c>
      <c r="E159" s="13" t="s">
        <v>18</v>
      </c>
      <c r="F159" s="14" t="s">
        <v>690</v>
      </c>
      <c r="G159" s="14" t="s">
        <v>22</v>
      </c>
      <c r="H159" s="16">
        <v>42648</v>
      </c>
      <c r="I159" s="16">
        <v>43255</v>
      </c>
      <c r="J159" s="17" t="str">
        <f>IF(Ugovori_OPULJP[[#This Row],[DATUM ZAVRŠETKA OPERACIJE]]&gt;DATE(2023,12,31),"u provedbi","završen")</f>
        <v>završen</v>
      </c>
      <c r="K159" s="15" t="s">
        <v>21</v>
      </c>
      <c r="L159" s="15" t="s">
        <v>21</v>
      </c>
      <c r="M159" s="18">
        <v>0.85</v>
      </c>
      <c r="N159" s="18">
        <v>0.15</v>
      </c>
      <c r="O159" s="19">
        <f>Ugovori_OPULJP[[#This Row],[Bespovratna sredstva - Ukupno (EU+Nac) HRK
= Ukupna ugovorena vrijednost bespovratnih sredstava]]*Ugovori_OPULJP[[#This Row],[EU STOPA SUFINANCIRANJA %
EU CO-FINANCING RATE %]]</f>
        <v>549397.5</v>
      </c>
      <c r="P159" s="20">
        <f>Ugovori_OPULJP[[#This Row],[Bespovratna sredstva - EU dio - HRK]]/7.5345</f>
        <v>72917.57913597452</v>
      </c>
      <c r="Q159" s="19">
        <f>Ugovori_OPULJP[[#This Row],[Bespovratna sredstva - Ukupno (EU+Nac) HRK
= Ukupna ugovorena vrijednost bespovratnih sredstava]]*Ugovori_OPULJP[[#This Row],[STOPA NACIONALNOG SUFINANCIRANJA %]]</f>
        <v>96952.5</v>
      </c>
      <c r="R159" s="20">
        <f>Ugovori_OPULJP[[#This Row],[Bespovratna sredstva - Nacionalni dio - HRK]]/7.5345</f>
        <v>12867.808082819032</v>
      </c>
      <c r="S159" s="19">
        <v>646350</v>
      </c>
      <c r="T159" s="20">
        <f>Ugovori_OPULJP[[#This Row],[Bespovratna sredstva - Ukupno (EU+Nac) HRK
= Ukupna ugovorena vrijednost bespovratnih sredstava]]/7.5345</f>
        <v>85785.387218793549</v>
      </c>
      <c r="U159" s="19">
        <v>0</v>
      </c>
      <c r="V159" s="20">
        <f>Ugovori_OPULJP[[#This Row],[Javni doprinos korisnika - HRK]]/7.5345</f>
        <v>0</v>
      </c>
      <c r="W159" s="19">
        <v>0</v>
      </c>
      <c r="X159" s="20">
        <f>Ugovori_OPULJP[[#This Row],[Privatni doprinos korisnika - HRK]]/7.5345</f>
        <v>0</v>
      </c>
      <c r="Y159" s="21">
        <f>Ugovori_OPULJP[[#This Row],[Bespovratna sredstva - Ukupno (EU+Nac) HRK
= Ukupna ugovorena vrijednost bespovratnih sredstava]]+Ugovori_OPULJP[[#This Row],[Javni doprinos korisnika - HRK]]+Ugovori_OPULJP[[#This Row],[Privatni doprinos korisnika - HRK]]</f>
        <v>646350</v>
      </c>
      <c r="Z159" s="22">
        <f>Ugovori_OPULJP[[#This Row],[UKUPNI PRIHVATLJIVI IZDACI
TOTAL ELIGIBLE EXPENDITURE
= Bespovratna sredstva ukupno + doprinos korisnika
= Ukupni prihvatljivi troškovi
= Ukupna ugovorena vrijednost projekta HRK]]/7.5345</f>
        <v>85785.387218793549</v>
      </c>
      <c r="AA159" s="13" t="s">
        <v>22</v>
      </c>
      <c r="AB159" s="13" t="s">
        <v>19</v>
      </c>
      <c r="AC159" s="12" t="s">
        <v>691</v>
      </c>
      <c r="AD159" s="12" t="s">
        <v>227</v>
      </c>
    </row>
    <row r="160" spans="1:30" ht="51" customHeight="1" x14ac:dyDescent="0.3">
      <c r="A160" s="10" t="s">
        <v>692</v>
      </c>
      <c r="B160" s="11" t="s">
        <v>15</v>
      </c>
      <c r="C160" s="12" t="s">
        <v>684</v>
      </c>
      <c r="D160" s="12" t="s">
        <v>693</v>
      </c>
      <c r="E160" s="13" t="s">
        <v>18</v>
      </c>
      <c r="F160" s="14" t="s">
        <v>694</v>
      </c>
      <c r="G160" s="14" t="s">
        <v>22</v>
      </c>
      <c r="H160" s="16">
        <v>42957</v>
      </c>
      <c r="I160" s="16">
        <v>44237</v>
      </c>
      <c r="J160" s="17" t="str">
        <f>IF(Ugovori_OPULJP[[#This Row],[DATUM ZAVRŠETKA OPERACIJE]]&gt;DATE(2023,12,31),"u provedbi","završen")</f>
        <v>završen</v>
      </c>
      <c r="K160" s="15" t="s">
        <v>21</v>
      </c>
      <c r="L160" s="15" t="s">
        <v>21</v>
      </c>
      <c r="M160" s="18">
        <v>0.85</v>
      </c>
      <c r="N160" s="18">
        <v>0.15</v>
      </c>
      <c r="O160" s="19">
        <f>Ugovori_OPULJP[[#This Row],[Bespovratna sredstva - Ukupno (EU+Nac) HRK
= Ukupna ugovorena vrijednost bespovratnih sredstava]]*Ugovori_OPULJP[[#This Row],[EU STOPA SUFINANCIRANJA %
EU CO-FINANCING RATE %]]</f>
        <v>782195.92499999993</v>
      </c>
      <c r="P160" s="20">
        <f>Ugovori_OPULJP[[#This Row],[Bespovratna sredstva - EU dio - HRK]]/7.5345</f>
        <v>103815.2398964762</v>
      </c>
      <c r="Q160" s="19">
        <f>Ugovori_OPULJP[[#This Row],[Bespovratna sredstva - Ukupno (EU+Nac) HRK
= Ukupna ugovorena vrijednost bespovratnih sredstava]]*Ugovori_OPULJP[[#This Row],[STOPA NACIONALNOG SUFINANCIRANJA %]]</f>
        <v>138034.57499999998</v>
      </c>
      <c r="R160" s="20">
        <f>Ugovori_OPULJP[[#This Row],[Bespovratna sredstva - Nacionalni dio - HRK]]/7.5345</f>
        <v>18320.336452319327</v>
      </c>
      <c r="S160" s="19">
        <v>920230.5</v>
      </c>
      <c r="T160" s="20">
        <f>Ugovori_OPULJP[[#This Row],[Bespovratna sredstva - Ukupno (EU+Nac) HRK
= Ukupna ugovorena vrijednost bespovratnih sredstava]]/7.5345</f>
        <v>122135.57634879554</v>
      </c>
      <c r="U160" s="19">
        <v>0</v>
      </c>
      <c r="V160" s="20">
        <f>Ugovori_OPULJP[[#This Row],[Javni doprinos korisnika - HRK]]/7.5345</f>
        <v>0</v>
      </c>
      <c r="W160" s="19">
        <v>0</v>
      </c>
      <c r="X160" s="20">
        <f>Ugovori_OPULJP[[#This Row],[Privatni doprinos korisnika - HRK]]/7.5345</f>
        <v>0</v>
      </c>
      <c r="Y160" s="21">
        <f>Ugovori_OPULJP[[#This Row],[Bespovratna sredstva - Ukupno (EU+Nac) HRK
= Ukupna ugovorena vrijednost bespovratnih sredstava]]+Ugovori_OPULJP[[#This Row],[Javni doprinos korisnika - HRK]]+Ugovori_OPULJP[[#This Row],[Privatni doprinos korisnika - HRK]]</f>
        <v>920230.5</v>
      </c>
      <c r="Z160" s="22">
        <f>Ugovori_OPULJP[[#This Row],[UKUPNI PRIHVATLJIVI IZDACI
TOTAL ELIGIBLE EXPENDITURE
= Bespovratna sredstva ukupno + doprinos korisnika
= Ukupni prihvatljivi troškovi
= Ukupna ugovorena vrijednost projekta HRK]]/7.5345</f>
        <v>122135.57634879554</v>
      </c>
      <c r="AA160" s="13" t="s">
        <v>22</v>
      </c>
      <c r="AB160" s="13" t="s">
        <v>19</v>
      </c>
      <c r="AC160" s="12" t="s">
        <v>695</v>
      </c>
      <c r="AD160" s="12" t="s">
        <v>227</v>
      </c>
    </row>
    <row r="161" spans="1:30" ht="51" customHeight="1" x14ac:dyDescent="0.3">
      <c r="A161" s="10" t="s">
        <v>696</v>
      </c>
      <c r="B161" s="11" t="s">
        <v>15</v>
      </c>
      <c r="C161" s="12" t="s">
        <v>684</v>
      </c>
      <c r="D161" s="12" t="s">
        <v>697</v>
      </c>
      <c r="E161" s="13" t="s">
        <v>18</v>
      </c>
      <c r="F161" s="14" t="s">
        <v>697</v>
      </c>
      <c r="G161" s="14" t="s">
        <v>698</v>
      </c>
      <c r="H161" s="16">
        <v>43077</v>
      </c>
      <c r="I161" s="16">
        <v>44173</v>
      </c>
      <c r="J161" s="17" t="str">
        <f>IF(Ugovori_OPULJP[[#This Row],[DATUM ZAVRŠETKA OPERACIJE]]&gt;DATE(2023,12,31),"u provedbi","završen")</f>
        <v>završen</v>
      </c>
      <c r="K161" s="15" t="s">
        <v>20</v>
      </c>
      <c r="L161" s="15" t="s">
        <v>21</v>
      </c>
      <c r="M161" s="18">
        <v>0.85</v>
      </c>
      <c r="N161" s="18">
        <v>0.15</v>
      </c>
      <c r="O161" s="19">
        <f>Ugovori_OPULJP[[#This Row],[Bespovratna sredstva - Ukupno (EU+Nac) HRK
= Ukupna ugovorena vrijednost bespovratnih sredstava]]*Ugovori_OPULJP[[#This Row],[EU STOPA SUFINANCIRANJA %
EU CO-FINANCING RATE %]]</f>
        <v>57672500</v>
      </c>
      <c r="P161" s="20">
        <f>Ugovori_OPULJP[[#This Row],[Bespovratna sredstva - EU dio - HRK]]/7.5345</f>
        <v>7654456.1682925206</v>
      </c>
      <c r="Q161" s="19">
        <f>Ugovori_OPULJP[[#This Row],[Bespovratna sredstva - Ukupno (EU+Nac) HRK
= Ukupna ugovorena vrijednost bespovratnih sredstava]]*Ugovori_OPULJP[[#This Row],[STOPA NACIONALNOG SUFINANCIRANJA %]]</f>
        <v>10177500</v>
      </c>
      <c r="R161" s="20">
        <f>Ugovori_OPULJP[[#This Row],[Bespovratna sredstva - Nacionalni dio - HRK]]/7.5345</f>
        <v>1350786.3826398565</v>
      </c>
      <c r="S161" s="19">
        <v>67850000</v>
      </c>
      <c r="T161" s="20">
        <f>Ugovori_OPULJP[[#This Row],[Bespovratna sredstva - Ukupno (EU+Nac) HRK
= Ukupna ugovorena vrijednost bespovratnih sredstava]]/7.5345</f>
        <v>9005242.5509323776</v>
      </c>
      <c r="U161" s="19">
        <v>0</v>
      </c>
      <c r="V161" s="20">
        <f>Ugovori_OPULJP[[#This Row],[Javni doprinos korisnika - HRK]]/7.5345</f>
        <v>0</v>
      </c>
      <c r="W161" s="19">
        <v>0</v>
      </c>
      <c r="X161" s="20">
        <f>Ugovori_OPULJP[[#This Row],[Privatni doprinos korisnika - HRK]]/7.5345</f>
        <v>0</v>
      </c>
      <c r="Y161" s="21">
        <f>Ugovori_OPULJP[[#This Row],[Bespovratna sredstva - Ukupno (EU+Nac) HRK
= Ukupna ugovorena vrijednost bespovratnih sredstava]]+Ugovori_OPULJP[[#This Row],[Javni doprinos korisnika - HRK]]+Ugovori_OPULJP[[#This Row],[Privatni doprinos korisnika - HRK]]</f>
        <v>67850000</v>
      </c>
      <c r="Z161" s="22">
        <f>Ugovori_OPULJP[[#This Row],[UKUPNI PRIHVATLJIVI IZDACI
TOTAL ELIGIBLE EXPENDITURE
= Bespovratna sredstva ukupno + doprinos korisnika
= Ukupni prihvatljivi troškovi
= Ukupna ugovorena vrijednost projekta HRK]]/7.5345</f>
        <v>9005242.5509323776</v>
      </c>
      <c r="AA161" s="13" t="s">
        <v>22</v>
      </c>
      <c r="AB161" s="13" t="s">
        <v>19</v>
      </c>
      <c r="AC161" s="12" t="s">
        <v>699</v>
      </c>
      <c r="AD161" s="12" t="s">
        <v>227</v>
      </c>
    </row>
    <row r="162" spans="1:30" ht="51" customHeight="1" x14ac:dyDescent="0.3">
      <c r="A162" s="10" t="s">
        <v>700</v>
      </c>
      <c r="B162" s="11" t="s">
        <v>15</v>
      </c>
      <c r="C162" s="12" t="s">
        <v>684</v>
      </c>
      <c r="D162" s="12" t="s">
        <v>701</v>
      </c>
      <c r="E162" s="13" t="s">
        <v>18</v>
      </c>
      <c r="F162" s="14" t="s">
        <v>702</v>
      </c>
      <c r="G162" s="14" t="s">
        <v>703</v>
      </c>
      <c r="H162" s="16">
        <v>42744</v>
      </c>
      <c r="I162" s="16">
        <v>45096</v>
      </c>
      <c r="J162" s="17" t="str">
        <f>IF(Ugovori_OPULJP[[#This Row],[DATUM ZAVRŠETKA OPERACIJE]]&gt;DATE(2023,12,31),"u provedbi","završen")</f>
        <v>završen</v>
      </c>
      <c r="K162" s="15" t="s">
        <v>20</v>
      </c>
      <c r="L162" s="15" t="s">
        <v>21</v>
      </c>
      <c r="M162" s="18">
        <v>0.85</v>
      </c>
      <c r="N162" s="18">
        <v>0.15</v>
      </c>
      <c r="O162" s="19">
        <f>Ugovori_OPULJP[[#This Row],[Bespovratna sredstva - Ukupno (EU+Nac) HRK
= Ukupna ugovorena vrijednost bespovratnih sredstava]]*Ugovori_OPULJP[[#This Row],[EU STOPA SUFINANCIRANJA %
EU CO-FINANCING RATE %]]</f>
        <v>8485969.7895</v>
      </c>
      <c r="P162" s="20">
        <f>Ugovori_OPULJP[[#This Row],[Bespovratna sredstva - EU dio - HRK]]/7.5345</f>
        <v>1126281.742584113</v>
      </c>
      <c r="Q162" s="19">
        <f>Ugovori_OPULJP[[#This Row],[Bespovratna sredstva - Ukupno (EU+Nac) HRK
= Ukupna ugovorena vrijednost bespovratnih sredstava]]*Ugovori_OPULJP[[#This Row],[STOPA NACIONALNOG SUFINANCIRANJA %]]</f>
        <v>1497524.0804999999</v>
      </c>
      <c r="R162" s="20">
        <f>Ugovori_OPULJP[[#This Row],[Bespovratna sredstva - Nacionalni dio - HRK]]/7.5345</f>
        <v>198755.60163249052</v>
      </c>
      <c r="S162" s="19">
        <v>9983493.8699999992</v>
      </c>
      <c r="T162" s="20">
        <f>Ugovori_OPULJP[[#This Row],[Bespovratna sredstva - Ukupno (EU+Nac) HRK
= Ukupna ugovorena vrijednost bespovratnih sredstava]]/7.5345</f>
        <v>1325037.3442166036</v>
      </c>
      <c r="U162" s="19">
        <v>0</v>
      </c>
      <c r="V162" s="20">
        <f>Ugovori_OPULJP[[#This Row],[Javni doprinos korisnika - HRK]]/7.5345</f>
        <v>0</v>
      </c>
      <c r="W162" s="19">
        <v>0</v>
      </c>
      <c r="X162" s="20">
        <f>Ugovori_OPULJP[[#This Row],[Privatni doprinos korisnika - HRK]]/7.5345</f>
        <v>0</v>
      </c>
      <c r="Y162" s="21">
        <f>Ugovori_OPULJP[[#This Row],[Bespovratna sredstva - Ukupno (EU+Nac) HRK
= Ukupna ugovorena vrijednost bespovratnih sredstava]]+Ugovori_OPULJP[[#This Row],[Javni doprinos korisnika - HRK]]+Ugovori_OPULJP[[#This Row],[Privatni doprinos korisnika - HRK]]</f>
        <v>9983493.8699999992</v>
      </c>
      <c r="Z162" s="22">
        <f>Ugovori_OPULJP[[#This Row],[UKUPNI PRIHVATLJIVI IZDACI
TOTAL ELIGIBLE EXPENDITURE
= Bespovratna sredstva ukupno + doprinos korisnika
= Ukupni prihvatljivi troškovi
= Ukupna ugovorena vrijednost projekta HRK]]/7.5345</f>
        <v>1325037.3442166036</v>
      </c>
      <c r="AA162" s="13" t="s">
        <v>22</v>
      </c>
      <c r="AB162" s="13" t="s">
        <v>19</v>
      </c>
      <c r="AC162" s="12" t="s">
        <v>704</v>
      </c>
      <c r="AD162" s="12" t="s">
        <v>227</v>
      </c>
    </row>
    <row r="163" spans="1:30" ht="51" customHeight="1" x14ac:dyDescent="0.3">
      <c r="A163" s="10" t="s">
        <v>705</v>
      </c>
      <c r="B163" s="11" t="s">
        <v>15</v>
      </c>
      <c r="C163" s="12" t="s">
        <v>684</v>
      </c>
      <c r="D163" s="12" t="s">
        <v>706</v>
      </c>
      <c r="E163" s="13" t="s">
        <v>18</v>
      </c>
      <c r="F163" s="14" t="s">
        <v>706</v>
      </c>
      <c r="G163" s="14" t="s">
        <v>707</v>
      </c>
      <c r="H163" s="16">
        <v>43235</v>
      </c>
      <c r="I163" s="16">
        <v>43661</v>
      </c>
      <c r="J163" s="17" t="str">
        <f>IF(Ugovori_OPULJP[[#This Row],[DATUM ZAVRŠETKA OPERACIJE]]&gt;DATE(2023,12,31),"u provedbi","završen")</f>
        <v>završen</v>
      </c>
      <c r="K163" s="15" t="s">
        <v>708</v>
      </c>
      <c r="L163" s="15" t="s">
        <v>21</v>
      </c>
      <c r="M163" s="18">
        <v>0.85</v>
      </c>
      <c r="N163" s="18">
        <v>0.15</v>
      </c>
      <c r="O163" s="19">
        <f>Ugovori_OPULJP[[#This Row],[Bespovratna sredstva - Ukupno (EU+Nac) HRK
= Ukupna ugovorena vrijednost bespovratnih sredstava]]*Ugovori_OPULJP[[#This Row],[EU STOPA SUFINANCIRANJA %
EU CO-FINANCING RATE %]]</f>
        <v>1715894.8640000001</v>
      </c>
      <c r="P163" s="20">
        <f>Ugovori_OPULJP[[#This Row],[Bespovratna sredstva - EU dio - HRK]]/7.5345</f>
        <v>227738.38529431281</v>
      </c>
      <c r="Q163" s="19">
        <f>Ugovori_OPULJP[[#This Row],[Bespovratna sredstva - Ukupno (EU+Nac) HRK
= Ukupna ugovorena vrijednost bespovratnih sredstava]]*Ugovori_OPULJP[[#This Row],[STOPA NACIONALNOG SUFINANCIRANJA %]]</f>
        <v>302804.97600000002</v>
      </c>
      <c r="R163" s="20">
        <f>Ugovori_OPULJP[[#This Row],[Bespovratna sredstva - Nacionalni dio - HRK]]/7.5345</f>
        <v>40189.126816643438</v>
      </c>
      <c r="S163" s="19">
        <v>2018699.84</v>
      </c>
      <c r="T163" s="20">
        <f>Ugovori_OPULJP[[#This Row],[Bespovratna sredstva - Ukupno (EU+Nac) HRK
= Ukupna ugovorena vrijednost bespovratnih sredstava]]/7.5345</f>
        <v>267927.51211095625</v>
      </c>
      <c r="U163" s="19">
        <v>0</v>
      </c>
      <c r="V163" s="20">
        <f>Ugovori_OPULJP[[#This Row],[Javni doprinos korisnika - HRK]]/7.5345</f>
        <v>0</v>
      </c>
      <c r="W163" s="19">
        <v>0</v>
      </c>
      <c r="X163" s="20">
        <f>Ugovori_OPULJP[[#This Row],[Privatni doprinos korisnika - HRK]]/7.5345</f>
        <v>0</v>
      </c>
      <c r="Y163" s="21">
        <f>Ugovori_OPULJP[[#This Row],[Bespovratna sredstva - Ukupno (EU+Nac) HRK
= Ukupna ugovorena vrijednost bespovratnih sredstava]]+Ugovori_OPULJP[[#This Row],[Javni doprinos korisnika - HRK]]+Ugovori_OPULJP[[#This Row],[Privatni doprinos korisnika - HRK]]</f>
        <v>2018699.84</v>
      </c>
      <c r="Z163" s="22">
        <f>Ugovori_OPULJP[[#This Row],[UKUPNI PRIHVATLJIVI IZDACI
TOTAL ELIGIBLE EXPENDITURE
= Bespovratna sredstva ukupno + doprinos korisnika
= Ukupni prihvatljivi troškovi
= Ukupna ugovorena vrijednost projekta HRK]]/7.5345</f>
        <v>267927.51211095625</v>
      </c>
      <c r="AA163" s="13" t="s">
        <v>22</v>
      </c>
      <c r="AB163" s="13" t="s">
        <v>19</v>
      </c>
      <c r="AC163" s="12" t="s">
        <v>709</v>
      </c>
      <c r="AD163" s="12" t="s">
        <v>227</v>
      </c>
    </row>
    <row r="164" spans="1:30" ht="51" customHeight="1" x14ac:dyDescent="0.3">
      <c r="A164" s="10" t="s">
        <v>710</v>
      </c>
      <c r="B164" s="11" t="s">
        <v>15</v>
      </c>
      <c r="C164" s="12" t="s">
        <v>684</v>
      </c>
      <c r="D164" s="12" t="s">
        <v>711</v>
      </c>
      <c r="E164" s="13" t="s">
        <v>18</v>
      </c>
      <c r="F164" s="14" t="s">
        <v>711</v>
      </c>
      <c r="G164" s="14" t="s">
        <v>712</v>
      </c>
      <c r="H164" s="16">
        <v>43360</v>
      </c>
      <c r="I164" s="16">
        <v>44821</v>
      </c>
      <c r="J164" s="17" t="str">
        <f>IF(Ugovori_OPULJP[[#This Row],[DATUM ZAVRŠETKA OPERACIJE]]&gt;DATE(2023,12,31),"u provedbi","završen")</f>
        <v>završen</v>
      </c>
      <c r="K164" s="15" t="s">
        <v>20</v>
      </c>
      <c r="L164" s="15" t="s">
        <v>21</v>
      </c>
      <c r="M164" s="18">
        <v>0.85</v>
      </c>
      <c r="N164" s="18">
        <v>0.15</v>
      </c>
      <c r="O164" s="19">
        <f>Ugovori_OPULJP[[#This Row],[Bespovratna sredstva - Ukupno (EU+Nac) HRK
= Ukupna ugovorena vrijednost bespovratnih sredstava]]*Ugovori_OPULJP[[#This Row],[EU STOPA SUFINANCIRANJA %
EU CO-FINANCING RATE %]]</f>
        <v>4289459.04</v>
      </c>
      <c r="P164" s="20">
        <f>Ugovori_OPULJP[[#This Row],[Bespovratna sredstva - EU dio - HRK]]/7.5345</f>
        <v>569309.05036830576</v>
      </c>
      <c r="Q164" s="19">
        <f>Ugovori_OPULJP[[#This Row],[Bespovratna sredstva - Ukupno (EU+Nac) HRK
= Ukupna ugovorena vrijednost bespovratnih sredstava]]*Ugovori_OPULJP[[#This Row],[STOPA NACIONALNOG SUFINANCIRANJA %]]</f>
        <v>756963.36</v>
      </c>
      <c r="R164" s="20">
        <f>Ugovori_OPULJP[[#This Row],[Bespovratna sredstva - Nacionalni dio - HRK]]/7.5345</f>
        <v>100466.3030061716</v>
      </c>
      <c r="S164" s="19">
        <v>5046422.4000000004</v>
      </c>
      <c r="T164" s="20">
        <f>Ugovori_OPULJP[[#This Row],[Bespovratna sredstva - Ukupno (EU+Nac) HRK
= Ukupna ugovorena vrijednost bespovratnih sredstava]]/7.5345</f>
        <v>669775.35337447736</v>
      </c>
      <c r="U164" s="19">
        <v>0</v>
      </c>
      <c r="V164" s="20">
        <f>Ugovori_OPULJP[[#This Row],[Javni doprinos korisnika - HRK]]/7.5345</f>
        <v>0</v>
      </c>
      <c r="W164" s="19">
        <v>0</v>
      </c>
      <c r="X164" s="20">
        <f>Ugovori_OPULJP[[#This Row],[Privatni doprinos korisnika - HRK]]/7.5345</f>
        <v>0</v>
      </c>
      <c r="Y164" s="21">
        <f>Ugovori_OPULJP[[#This Row],[Bespovratna sredstva - Ukupno (EU+Nac) HRK
= Ukupna ugovorena vrijednost bespovratnih sredstava]]+Ugovori_OPULJP[[#This Row],[Javni doprinos korisnika - HRK]]+Ugovori_OPULJP[[#This Row],[Privatni doprinos korisnika - HRK]]</f>
        <v>5046422.4000000004</v>
      </c>
      <c r="Z164" s="22">
        <f>Ugovori_OPULJP[[#This Row],[UKUPNI PRIHVATLJIVI IZDACI
TOTAL ELIGIBLE EXPENDITURE
= Bespovratna sredstva ukupno + doprinos korisnika
= Ukupni prihvatljivi troškovi
= Ukupna ugovorena vrijednost projekta HRK]]/7.5345</f>
        <v>669775.35337447736</v>
      </c>
      <c r="AA164" s="13" t="s">
        <v>22</v>
      </c>
      <c r="AB164" s="13" t="s">
        <v>19</v>
      </c>
      <c r="AC164" s="12" t="s">
        <v>713</v>
      </c>
      <c r="AD164" s="12" t="s">
        <v>227</v>
      </c>
    </row>
    <row r="165" spans="1:30" ht="51" customHeight="1" x14ac:dyDescent="0.3">
      <c r="A165" s="10" t="s">
        <v>714</v>
      </c>
      <c r="B165" s="11" t="s">
        <v>15</v>
      </c>
      <c r="C165" s="12" t="s">
        <v>684</v>
      </c>
      <c r="D165" s="12" t="s">
        <v>715</v>
      </c>
      <c r="E165" s="13" t="s">
        <v>18</v>
      </c>
      <c r="F165" s="14" t="s">
        <v>715</v>
      </c>
      <c r="G165" s="14" t="s">
        <v>22</v>
      </c>
      <c r="H165" s="16">
        <v>43388</v>
      </c>
      <c r="I165" s="16">
        <v>44977</v>
      </c>
      <c r="J165" s="17" t="str">
        <f>IF(Ugovori_OPULJP[[#This Row],[DATUM ZAVRŠETKA OPERACIJE]]&gt;DATE(2023,12,31),"u provedbi","završen")</f>
        <v>završen</v>
      </c>
      <c r="K165" s="15" t="s">
        <v>20</v>
      </c>
      <c r="L165" s="15" t="s">
        <v>21</v>
      </c>
      <c r="M165" s="18">
        <v>0.85</v>
      </c>
      <c r="N165" s="18">
        <v>0.15</v>
      </c>
      <c r="O165" s="19">
        <f>Ugovori_OPULJP[[#This Row],[Bespovratna sredstva - Ukupno (EU+Nac) HRK
= Ukupna ugovorena vrijednost bespovratnih sredstava]]*Ugovori_OPULJP[[#This Row],[EU STOPA SUFINANCIRANJA %
EU CO-FINANCING RATE %]]</f>
        <v>21262890.25</v>
      </c>
      <c r="P165" s="20">
        <f>Ugovori_OPULJP[[#This Row],[Bespovratna sredstva - EU dio - HRK]]/7.5345</f>
        <v>2822070.5089919702</v>
      </c>
      <c r="Q165" s="19">
        <f>Ugovori_OPULJP[[#This Row],[Bespovratna sredstva - Ukupno (EU+Nac) HRK
= Ukupna ugovorena vrijednost bespovratnih sredstava]]*Ugovori_OPULJP[[#This Row],[STOPA NACIONALNOG SUFINANCIRANJA %]]</f>
        <v>3752274.75</v>
      </c>
      <c r="R165" s="20">
        <f>Ugovori_OPULJP[[#This Row],[Bespovratna sredstva - Nacionalni dio - HRK]]/7.5345</f>
        <v>498012.44276328885</v>
      </c>
      <c r="S165" s="19">
        <v>25015165</v>
      </c>
      <c r="T165" s="20">
        <f>Ugovori_OPULJP[[#This Row],[Bespovratna sredstva - Ukupno (EU+Nac) HRK
= Ukupna ugovorena vrijednost bespovratnih sredstava]]/7.5345</f>
        <v>3320082.9517552592</v>
      </c>
      <c r="U165" s="19">
        <v>0</v>
      </c>
      <c r="V165" s="20">
        <f>Ugovori_OPULJP[[#This Row],[Javni doprinos korisnika - HRK]]/7.5345</f>
        <v>0</v>
      </c>
      <c r="W165" s="19">
        <v>0</v>
      </c>
      <c r="X165" s="20">
        <f>Ugovori_OPULJP[[#This Row],[Privatni doprinos korisnika - HRK]]/7.5345</f>
        <v>0</v>
      </c>
      <c r="Y165" s="21">
        <f>Ugovori_OPULJP[[#This Row],[Bespovratna sredstva - Ukupno (EU+Nac) HRK
= Ukupna ugovorena vrijednost bespovratnih sredstava]]+Ugovori_OPULJP[[#This Row],[Javni doprinos korisnika - HRK]]+Ugovori_OPULJP[[#This Row],[Privatni doprinos korisnika - HRK]]</f>
        <v>25015165</v>
      </c>
      <c r="Z165" s="22">
        <f>Ugovori_OPULJP[[#This Row],[UKUPNI PRIHVATLJIVI IZDACI
TOTAL ELIGIBLE EXPENDITURE
= Bespovratna sredstva ukupno + doprinos korisnika
= Ukupni prihvatljivi troškovi
= Ukupna ugovorena vrijednost projekta HRK]]/7.5345</f>
        <v>3320082.9517552592</v>
      </c>
      <c r="AA165" s="13" t="s">
        <v>22</v>
      </c>
      <c r="AB165" s="13" t="s">
        <v>19</v>
      </c>
      <c r="AC165" s="12" t="s">
        <v>716</v>
      </c>
      <c r="AD165" s="12" t="s">
        <v>227</v>
      </c>
    </row>
    <row r="166" spans="1:30" ht="51" customHeight="1" x14ac:dyDescent="0.3">
      <c r="A166" s="10" t="s">
        <v>717</v>
      </c>
      <c r="B166" s="11" t="s">
        <v>15</v>
      </c>
      <c r="C166" s="12" t="s">
        <v>684</v>
      </c>
      <c r="D166" s="12" t="s">
        <v>718</v>
      </c>
      <c r="E166" s="13" t="s">
        <v>18</v>
      </c>
      <c r="F166" s="14" t="s">
        <v>718</v>
      </c>
      <c r="G166" s="14" t="s">
        <v>707</v>
      </c>
      <c r="H166" s="16">
        <v>43467</v>
      </c>
      <c r="I166" s="16">
        <v>45291</v>
      </c>
      <c r="J166" s="17" t="str">
        <f>IF(Ugovori_OPULJP[[#This Row],[DATUM ZAVRŠETKA OPERACIJE]]&gt;DATE(2023,12,31),"u provedbi","završen")</f>
        <v>završen</v>
      </c>
      <c r="K166" s="15" t="s">
        <v>708</v>
      </c>
      <c r="L166" s="15" t="s">
        <v>21</v>
      </c>
      <c r="M166" s="18">
        <v>0.85</v>
      </c>
      <c r="N166" s="18">
        <v>0.15</v>
      </c>
      <c r="O166" s="19">
        <f>Ugovori_OPULJP[[#This Row],[Bespovratna sredstva - Ukupno (EU+Nac) HRK
= Ukupna ugovorena vrijednost bespovratnih sredstava]]*Ugovori_OPULJP[[#This Row],[EU STOPA SUFINANCIRANJA %
EU CO-FINANCING RATE %]]</f>
        <v>16868250.127499998</v>
      </c>
      <c r="P166" s="20">
        <f>Ugovori_OPULJP[[#This Row],[Bespovratna sredstva - EU dio - HRK]]/7.5345</f>
        <v>2238801.5299621737</v>
      </c>
      <c r="Q166" s="19">
        <f>Ugovori_OPULJP[[#This Row],[Bespovratna sredstva - Ukupno (EU+Nac) HRK
= Ukupna ugovorena vrijednost bespovratnih sredstava]]*Ugovori_OPULJP[[#This Row],[STOPA NACIONALNOG SUFINANCIRANJA %]]</f>
        <v>2976750.0224999995</v>
      </c>
      <c r="R166" s="20">
        <f>Ugovori_OPULJP[[#This Row],[Bespovratna sredstva - Nacionalni dio - HRK]]/7.5345</f>
        <v>395082.62293450121</v>
      </c>
      <c r="S166" s="19">
        <v>19845000.149999999</v>
      </c>
      <c r="T166" s="20">
        <f>Ugovori_OPULJP[[#This Row],[Bespovratna sredstva - Ukupno (EU+Nac) HRK
= Ukupna ugovorena vrijednost bespovratnih sredstava]]/7.5345</f>
        <v>2633884.1528966748</v>
      </c>
      <c r="U166" s="19">
        <v>0</v>
      </c>
      <c r="V166" s="20">
        <f>Ugovori_OPULJP[[#This Row],[Javni doprinos korisnika - HRK]]/7.5345</f>
        <v>0</v>
      </c>
      <c r="W166" s="19">
        <v>0</v>
      </c>
      <c r="X166" s="20">
        <f>Ugovori_OPULJP[[#This Row],[Privatni doprinos korisnika - HRK]]/7.5345</f>
        <v>0</v>
      </c>
      <c r="Y166" s="21">
        <f>Ugovori_OPULJP[[#This Row],[Bespovratna sredstva - Ukupno (EU+Nac) HRK
= Ukupna ugovorena vrijednost bespovratnih sredstava]]+Ugovori_OPULJP[[#This Row],[Javni doprinos korisnika - HRK]]+Ugovori_OPULJP[[#This Row],[Privatni doprinos korisnika - HRK]]</f>
        <v>19845000.149999999</v>
      </c>
      <c r="Z166" s="22">
        <f>Ugovori_OPULJP[[#This Row],[UKUPNI PRIHVATLJIVI IZDACI
TOTAL ELIGIBLE EXPENDITURE
= Bespovratna sredstva ukupno + doprinos korisnika
= Ukupni prihvatljivi troškovi
= Ukupna ugovorena vrijednost projekta HRK]]/7.5345</f>
        <v>2633884.1528966748</v>
      </c>
      <c r="AA166" s="13" t="s">
        <v>22</v>
      </c>
      <c r="AB166" s="13" t="s">
        <v>19</v>
      </c>
      <c r="AC166" s="12" t="s">
        <v>719</v>
      </c>
      <c r="AD166" s="12" t="s">
        <v>227</v>
      </c>
    </row>
    <row r="167" spans="1:30" ht="51" customHeight="1" x14ac:dyDescent="0.3">
      <c r="A167" s="36" t="s">
        <v>720</v>
      </c>
      <c r="B167" s="25" t="s">
        <v>15</v>
      </c>
      <c r="C167" s="26" t="s">
        <v>684</v>
      </c>
      <c r="D167" s="12" t="s">
        <v>721</v>
      </c>
      <c r="E167" s="27" t="s">
        <v>18</v>
      </c>
      <c r="F167" s="14" t="s">
        <v>722</v>
      </c>
      <c r="G167" s="14" t="s">
        <v>698</v>
      </c>
      <c r="H167" s="29">
        <v>43344</v>
      </c>
      <c r="I167" s="29">
        <v>45260</v>
      </c>
      <c r="J167" s="17" t="str">
        <f>IF(Ugovori_OPULJP[[#This Row],[DATUM ZAVRŠETKA OPERACIJE]]&gt;DATE(2023,12,31),"u provedbi","završen")</f>
        <v>završen</v>
      </c>
      <c r="K167" s="37" t="s">
        <v>20</v>
      </c>
      <c r="L167" s="28" t="s">
        <v>21</v>
      </c>
      <c r="M167" s="38">
        <v>0.85</v>
      </c>
      <c r="N167" s="18">
        <v>0.15</v>
      </c>
      <c r="O167" s="19">
        <f>Ugovori_OPULJP[[#This Row],[Bespovratna sredstva - Ukupno (EU+Nac) HRK
= Ukupna ugovorena vrijednost bespovratnih sredstava]]*Ugovori_OPULJP[[#This Row],[EU STOPA SUFINANCIRANJA %
EU CO-FINANCING RATE %]]</f>
        <v>208934250</v>
      </c>
      <c r="P167" s="20">
        <f>Ugovori_OPULJP[[#This Row],[Bespovratna sredstva - EU dio - HRK]]/7.5345</f>
        <v>27730340.43400358</v>
      </c>
      <c r="Q167" s="19">
        <f>Ugovori_OPULJP[[#This Row],[Bespovratna sredstva - Ukupno (EU+Nac) HRK
= Ukupna ugovorena vrijednost bespovratnih sredstava]]*Ugovori_OPULJP[[#This Row],[STOPA NACIONALNOG SUFINANCIRANJA %]]</f>
        <v>36870750</v>
      </c>
      <c r="R167" s="20">
        <f>Ugovori_OPULJP[[#This Row],[Bespovratna sredstva - Nacionalni dio - HRK]]/7.5345</f>
        <v>4893589.4883535737</v>
      </c>
      <c r="S167" s="21">
        <v>245805000</v>
      </c>
      <c r="T167" s="22">
        <f>Ugovori_OPULJP[[#This Row],[Bespovratna sredstva - Ukupno (EU+Nac) HRK
= Ukupna ugovorena vrijednost bespovratnih sredstava]]/7.5345</f>
        <v>32623929.922357157</v>
      </c>
      <c r="U167" s="19">
        <v>0</v>
      </c>
      <c r="V167" s="20">
        <f>Ugovori_OPULJP[[#This Row],[Javni doprinos korisnika - HRK]]/7.5345</f>
        <v>0</v>
      </c>
      <c r="W167" s="19">
        <v>0</v>
      </c>
      <c r="X167" s="20">
        <f>Ugovori_OPULJP[[#This Row],[Privatni doprinos korisnika - HRK]]/7.5345</f>
        <v>0</v>
      </c>
      <c r="Y167" s="21">
        <f>Ugovori_OPULJP[[#This Row],[Bespovratna sredstva - Ukupno (EU+Nac) HRK
= Ukupna ugovorena vrijednost bespovratnih sredstava]]+Ugovori_OPULJP[[#This Row],[Javni doprinos korisnika - HRK]]+Ugovori_OPULJP[[#This Row],[Privatni doprinos korisnika - HRK]]</f>
        <v>245805000</v>
      </c>
      <c r="Z167" s="22">
        <f>Ugovori_OPULJP[[#This Row],[UKUPNI PRIHVATLJIVI IZDACI
TOTAL ELIGIBLE EXPENDITURE
= Bespovratna sredstva ukupno + doprinos korisnika
= Ukupni prihvatljivi troškovi
= Ukupna ugovorena vrijednost projekta HRK]]/7.5345</f>
        <v>32623929.922357157</v>
      </c>
      <c r="AA167" s="27" t="s">
        <v>22</v>
      </c>
      <c r="AB167" s="27" t="s">
        <v>19</v>
      </c>
      <c r="AC167" s="26" t="s">
        <v>723</v>
      </c>
      <c r="AD167" s="26" t="s">
        <v>227</v>
      </c>
    </row>
    <row r="168" spans="1:30" ht="51" customHeight="1" x14ac:dyDescent="0.3">
      <c r="A168" s="10" t="s">
        <v>724</v>
      </c>
      <c r="B168" s="11" t="s">
        <v>15</v>
      </c>
      <c r="C168" s="12" t="s">
        <v>684</v>
      </c>
      <c r="D168" s="12" t="s">
        <v>725</v>
      </c>
      <c r="E168" s="13" t="s">
        <v>18</v>
      </c>
      <c r="F168" s="14" t="s">
        <v>725</v>
      </c>
      <c r="G168" s="14" t="s">
        <v>19</v>
      </c>
      <c r="H168" s="16">
        <v>43739</v>
      </c>
      <c r="I168" s="16">
        <v>45107</v>
      </c>
      <c r="J168" s="17" t="str">
        <f>IF(Ugovori_OPULJP[[#This Row],[DATUM ZAVRŠETKA OPERACIJE]]&gt;DATE(2023,12,31),"u provedbi","završen")</f>
        <v>završen</v>
      </c>
      <c r="K168" s="15" t="s">
        <v>20</v>
      </c>
      <c r="L168" s="15" t="s">
        <v>21</v>
      </c>
      <c r="M168" s="18">
        <v>0.85</v>
      </c>
      <c r="N168" s="18">
        <v>0.15</v>
      </c>
      <c r="O168" s="19">
        <f>Ugovori_OPULJP[[#This Row],[Bespovratna sredstva - Ukupno (EU+Nac) HRK
= Ukupna ugovorena vrijednost bespovratnih sredstava]]*Ugovori_OPULJP[[#This Row],[EU STOPA SUFINANCIRANJA %
EU CO-FINANCING RATE %]]</f>
        <v>16692839.138</v>
      </c>
      <c r="P168" s="20">
        <f>Ugovori_OPULJP[[#This Row],[Bespovratna sredstva - EU dio - HRK]]/7.5345</f>
        <v>2215520.4908089456</v>
      </c>
      <c r="Q168" s="19">
        <f>Ugovori_OPULJP[[#This Row],[Bespovratna sredstva - Ukupno (EU+Nac) HRK
= Ukupna ugovorena vrijednost bespovratnih sredstava]]*Ugovori_OPULJP[[#This Row],[STOPA NACIONALNOG SUFINANCIRANJA %]]</f>
        <v>2945795.142</v>
      </c>
      <c r="R168" s="20">
        <f>Ugovori_OPULJP[[#This Row],[Bespovratna sredstva - Nacionalni dio - HRK]]/7.5345</f>
        <v>390974.20426040213</v>
      </c>
      <c r="S168" s="19">
        <v>19638634.280000001</v>
      </c>
      <c r="T168" s="20">
        <f>Ugovori_OPULJP[[#This Row],[Bespovratna sredstva - Ukupno (EU+Nac) HRK
= Ukupna ugovorena vrijednost bespovratnih sredstava]]/7.5345</f>
        <v>2606494.6950693475</v>
      </c>
      <c r="U168" s="19">
        <v>0</v>
      </c>
      <c r="V168" s="20">
        <f>Ugovori_OPULJP[[#This Row],[Javni doprinos korisnika - HRK]]/7.5345</f>
        <v>0</v>
      </c>
      <c r="W168" s="19">
        <v>0</v>
      </c>
      <c r="X168" s="20">
        <f>Ugovori_OPULJP[[#This Row],[Privatni doprinos korisnika - HRK]]/7.5345</f>
        <v>0</v>
      </c>
      <c r="Y168" s="21">
        <f>Ugovori_OPULJP[[#This Row],[Bespovratna sredstva - Ukupno (EU+Nac) HRK
= Ukupna ugovorena vrijednost bespovratnih sredstava]]+Ugovori_OPULJP[[#This Row],[Javni doprinos korisnika - HRK]]+Ugovori_OPULJP[[#This Row],[Privatni doprinos korisnika - HRK]]</f>
        <v>19638634.280000001</v>
      </c>
      <c r="Z168" s="22">
        <f>Ugovori_OPULJP[[#This Row],[UKUPNI PRIHVATLJIVI IZDACI
TOTAL ELIGIBLE EXPENDITURE
= Bespovratna sredstva ukupno + doprinos korisnika
= Ukupni prihvatljivi troškovi
= Ukupna ugovorena vrijednost projekta HRK]]/7.5345</f>
        <v>2606494.6950693475</v>
      </c>
      <c r="AA168" s="13" t="s">
        <v>22</v>
      </c>
      <c r="AB168" s="13" t="s">
        <v>19</v>
      </c>
      <c r="AC168" s="12" t="s">
        <v>726</v>
      </c>
      <c r="AD168" s="12" t="s">
        <v>227</v>
      </c>
    </row>
    <row r="169" spans="1:30" ht="51" customHeight="1" x14ac:dyDescent="0.3">
      <c r="A169" s="10" t="s">
        <v>727</v>
      </c>
      <c r="B169" s="11" t="s">
        <v>15</v>
      </c>
      <c r="C169" s="12" t="s">
        <v>684</v>
      </c>
      <c r="D169" s="12" t="s">
        <v>728</v>
      </c>
      <c r="E169" s="13" t="s">
        <v>18</v>
      </c>
      <c r="F169" s="14" t="s">
        <v>728</v>
      </c>
      <c r="G169" s="14" t="s">
        <v>729</v>
      </c>
      <c r="H169" s="16">
        <v>43525</v>
      </c>
      <c r="I169" s="16">
        <v>45291</v>
      </c>
      <c r="J169" s="17" t="str">
        <f>IF(Ugovori_OPULJP[[#This Row],[DATUM ZAVRŠETKA OPERACIJE]]&gt;DATE(2023,12,31),"u provedbi","završen")</f>
        <v>završen</v>
      </c>
      <c r="K169" s="15" t="s">
        <v>21</v>
      </c>
      <c r="L169" s="15" t="s">
        <v>21</v>
      </c>
      <c r="M169" s="18">
        <v>0.85</v>
      </c>
      <c r="N169" s="18">
        <v>0.15</v>
      </c>
      <c r="O169" s="19">
        <f>Ugovori_OPULJP[[#This Row],[Bespovratna sredstva - Ukupno (EU+Nac) HRK
= Ukupna ugovorena vrijednost bespovratnih sredstava]]*Ugovori_OPULJP[[#This Row],[EU STOPA SUFINANCIRANJA %
EU CO-FINANCING RATE %]]</f>
        <v>45981447.008499995</v>
      </c>
      <c r="P169" s="20">
        <f>Ugovori_OPULJP[[#This Row],[Bespovratna sredstva - EU dio - HRK]]/7.5345</f>
        <v>6102786.7819364248</v>
      </c>
      <c r="Q169" s="19">
        <f>Ugovori_OPULJP[[#This Row],[Bespovratna sredstva - Ukupno (EU+Nac) HRK
= Ukupna ugovorena vrijednost bespovratnih sredstava]]*Ugovori_OPULJP[[#This Row],[STOPA NACIONALNOG SUFINANCIRANJA %]]</f>
        <v>8114373.0014999993</v>
      </c>
      <c r="R169" s="20">
        <f>Ugovori_OPULJP[[#This Row],[Bespovratna sredstva - Nacionalni dio - HRK]]/7.5345</f>
        <v>1076962.3732828985</v>
      </c>
      <c r="S169" s="19">
        <v>54095820.009999998</v>
      </c>
      <c r="T169" s="20">
        <f>Ugovori_OPULJP[[#This Row],[Bespovratna sredstva - Ukupno (EU+Nac) HRK
= Ukupna ugovorena vrijednost bespovratnih sredstava]]/7.5345</f>
        <v>7179749.1552193239</v>
      </c>
      <c r="U169" s="19">
        <v>0</v>
      </c>
      <c r="V169" s="20">
        <f>Ugovori_OPULJP[[#This Row],[Javni doprinos korisnika - HRK]]/7.5345</f>
        <v>0</v>
      </c>
      <c r="W169" s="19">
        <v>0</v>
      </c>
      <c r="X169" s="20">
        <f>Ugovori_OPULJP[[#This Row],[Privatni doprinos korisnika - HRK]]/7.5345</f>
        <v>0</v>
      </c>
      <c r="Y169" s="21">
        <f>Ugovori_OPULJP[[#This Row],[Bespovratna sredstva - Ukupno (EU+Nac) HRK
= Ukupna ugovorena vrijednost bespovratnih sredstava]]+Ugovori_OPULJP[[#This Row],[Javni doprinos korisnika - HRK]]+Ugovori_OPULJP[[#This Row],[Privatni doprinos korisnika - HRK]]</f>
        <v>54095820.009999998</v>
      </c>
      <c r="Z169" s="22">
        <f>Ugovori_OPULJP[[#This Row],[UKUPNI PRIHVATLJIVI IZDACI
TOTAL ELIGIBLE EXPENDITURE
= Bespovratna sredstva ukupno + doprinos korisnika
= Ukupni prihvatljivi troškovi
= Ukupna ugovorena vrijednost projekta HRK]]/7.5345</f>
        <v>7179749.1552193239</v>
      </c>
      <c r="AA169" s="13" t="s">
        <v>22</v>
      </c>
      <c r="AB169" s="13" t="s">
        <v>19</v>
      </c>
      <c r="AC169" s="12" t="s">
        <v>730</v>
      </c>
      <c r="AD169" s="12" t="s">
        <v>227</v>
      </c>
    </row>
    <row r="170" spans="1:30" ht="51" customHeight="1" x14ac:dyDescent="0.3">
      <c r="A170" s="31" t="s">
        <v>731</v>
      </c>
      <c r="B170" s="25" t="s">
        <v>15</v>
      </c>
      <c r="C170" s="26" t="s">
        <v>684</v>
      </c>
      <c r="D170" s="26" t="s">
        <v>732</v>
      </c>
      <c r="E170" s="27" t="s">
        <v>18</v>
      </c>
      <c r="F170" s="32" t="s">
        <v>732</v>
      </c>
      <c r="G170" s="32" t="s">
        <v>22</v>
      </c>
      <c r="H170" s="29">
        <v>44175</v>
      </c>
      <c r="I170" s="29">
        <v>44905</v>
      </c>
      <c r="J170" s="17" t="str">
        <f>IF(Ugovori_OPULJP[[#This Row],[DATUM ZAVRŠETKA OPERACIJE]]&gt;DATE(2023,12,31),"u provedbi","završen")</f>
        <v>završen</v>
      </c>
      <c r="K170" s="28" t="s">
        <v>21</v>
      </c>
      <c r="L170" s="28" t="s">
        <v>21</v>
      </c>
      <c r="M170" s="18">
        <v>0.85</v>
      </c>
      <c r="N170" s="18">
        <v>0.15</v>
      </c>
      <c r="O170" s="19">
        <f>Ugovori_OPULJP[[#This Row],[Bespovratna sredstva - Ukupno (EU+Nac) HRK
= Ukupna ugovorena vrijednost bespovratnih sredstava]]*Ugovori_OPULJP[[#This Row],[EU STOPA SUFINANCIRANJA %
EU CO-FINANCING RATE %]]</f>
        <v>637500</v>
      </c>
      <c r="P170" s="20">
        <f>Ugovori_OPULJP[[#This Row],[Bespovratna sredstva - EU dio - HRK]]/7.5345</f>
        <v>84610.790364324101</v>
      </c>
      <c r="Q170" s="19">
        <f>Ugovori_OPULJP[[#This Row],[Bespovratna sredstva - Ukupno (EU+Nac) HRK
= Ukupna ugovorena vrijednost bespovratnih sredstava]]*Ugovori_OPULJP[[#This Row],[STOPA NACIONALNOG SUFINANCIRANJA %]]</f>
        <v>112500</v>
      </c>
      <c r="R170" s="20">
        <f>Ugovori_OPULJP[[#This Row],[Bespovratna sredstva - Nacionalni dio - HRK]]/7.5345</f>
        <v>14931.315946645431</v>
      </c>
      <c r="S170" s="21">
        <v>750000</v>
      </c>
      <c r="T170" s="22">
        <f>Ugovori_OPULJP[[#This Row],[Bespovratna sredstva - Ukupno (EU+Nac) HRK
= Ukupna ugovorena vrijednost bespovratnih sredstava]]/7.5345</f>
        <v>99542.106310969539</v>
      </c>
      <c r="U170" s="19">
        <v>0</v>
      </c>
      <c r="V170" s="20">
        <f>Ugovori_OPULJP[[#This Row],[Javni doprinos korisnika - HRK]]/7.5345</f>
        <v>0</v>
      </c>
      <c r="W170" s="19">
        <v>0</v>
      </c>
      <c r="X170" s="20">
        <f>Ugovori_OPULJP[[#This Row],[Privatni doprinos korisnika - HRK]]/7.5345</f>
        <v>0</v>
      </c>
      <c r="Y170" s="21">
        <f>Ugovori_OPULJP[[#This Row],[Bespovratna sredstva - Ukupno (EU+Nac) HRK
= Ukupna ugovorena vrijednost bespovratnih sredstava]]+Ugovori_OPULJP[[#This Row],[Javni doprinos korisnika - HRK]]+Ugovori_OPULJP[[#This Row],[Privatni doprinos korisnika - HRK]]</f>
        <v>750000</v>
      </c>
      <c r="Z170" s="22">
        <f>Ugovori_OPULJP[[#This Row],[UKUPNI PRIHVATLJIVI IZDACI
TOTAL ELIGIBLE EXPENDITURE
= Bespovratna sredstva ukupno + doprinos korisnika
= Ukupni prihvatljivi troškovi
= Ukupna ugovorena vrijednost projekta HRK]]/7.5345</f>
        <v>99542.106310969539</v>
      </c>
      <c r="AA170" s="27" t="s">
        <v>22</v>
      </c>
      <c r="AB170" s="27" t="s">
        <v>19</v>
      </c>
      <c r="AC170" s="26" t="s">
        <v>733</v>
      </c>
      <c r="AD170" s="26" t="s">
        <v>227</v>
      </c>
    </row>
    <row r="171" spans="1:30" ht="51" customHeight="1" x14ac:dyDescent="0.3">
      <c r="A171" s="10" t="s">
        <v>734</v>
      </c>
      <c r="B171" s="11" t="s">
        <v>139</v>
      </c>
      <c r="C171" s="12" t="s">
        <v>140</v>
      </c>
      <c r="D171" s="12" t="s">
        <v>735</v>
      </c>
      <c r="E171" s="13" t="s">
        <v>18</v>
      </c>
      <c r="F171" s="14" t="s">
        <v>735</v>
      </c>
      <c r="G171" s="14" t="s">
        <v>19</v>
      </c>
      <c r="H171" s="16">
        <v>42005</v>
      </c>
      <c r="I171" s="16">
        <v>43646</v>
      </c>
      <c r="J171" s="17" t="str">
        <f>IF(Ugovori_OPULJP[[#This Row],[DATUM ZAVRŠETKA OPERACIJE]]&gt;DATE(2023,12,31),"u provedbi","završen")</f>
        <v>završen</v>
      </c>
      <c r="K171" s="15" t="s">
        <v>20</v>
      </c>
      <c r="L171" s="15" t="s">
        <v>21</v>
      </c>
      <c r="M171" s="18">
        <v>0.85</v>
      </c>
      <c r="N171" s="18">
        <v>0.15</v>
      </c>
      <c r="O171" s="19">
        <f>Ugovori_OPULJP[[#This Row],[Bespovratna sredstva - Ukupno (EU+Nac) HRK
= Ukupna ugovorena vrijednost bespovratnih sredstava]]*Ugovori_OPULJP[[#This Row],[EU STOPA SUFINANCIRANJA %
EU CO-FINANCING RATE %]]</f>
        <v>78030000</v>
      </c>
      <c r="P171" s="20">
        <f>Ugovori_OPULJP[[#This Row],[Bespovratna sredstva - EU dio - HRK]]/7.5345</f>
        <v>10356360.740593269</v>
      </c>
      <c r="Q171" s="19">
        <f>Ugovori_OPULJP[[#This Row],[Bespovratna sredstva - Ukupno (EU+Nac) HRK
= Ukupna ugovorena vrijednost bespovratnih sredstava]]*Ugovori_OPULJP[[#This Row],[STOPA NACIONALNOG SUFINANCIRANJA %]]</f>
        <v>13770000</v>
      </c>
      <c r="R171" s="20">
        <f>Ugovori_OPULJP[[#This Row],[Bespovratna sredstva - Nacionalni dio - HRK]]/7.5345</f>
        <v>1827593.0718694006</v>
      </c>
      <c r="S171" s="19">
        <v>91800000</v>
      </c>
      <c r="T171" s="20">
        <f>Ugovori_OPULJP[[#This Row],[Bespovratna sredstva - Ukupno (EU+Nac) HRK
= Ukupna ugovorena vrijednost bespovratnih sredstava]]/7.5345</f>
        <v>12183953.812462671</v>
      </c>
      <c r="U171" s="19">
        <v>0</v>
      </c>
      <c r="V171" s="20">
        <f>Ugovori_OPULJP[[#This Row],[Javni doprinos korisnika - HRK]]/7.5345</f>
        <v>0</v>
      </c>
      <c r="W171" s="19">
        <v>0</v>
      </c>
      <c r="X171" s="20">
        <f>Ugovori_OPULJP[[#This Row],[Privatni doprinos korisnika - HRK]]/7.5345</f>
        <v>0</v>
      </c>
      <c r="Y171" s="21">
        <f>Ugovori_OPULJP[[#This Row],[Bespovratna sredstva - Ukupno (EU+Nac) HRK
= Ukupna ugovorena vrijednost bespovratnih sredstava]]+Ugovori_OPULJP[[#This Row],[Javni doprinos korisnika - HRK]]+Ugovori_OPULJP[[#This Row],[Privatni doprinos korisnika - HRK]]</f>
        <v>91800000</v>
      </c>
      <c r="Z171" s="22">
        <f>Ugovori_OPULJP[[#This Row],[UKUPNI PRIHVATLJIVI IZDACI
TOTAL ELIGIBLE EXPENDITURE
= Bespovratna sredstva ukupno + doprinos korisnika
= Ukupni prihvatljivi troškovi
= Ukupna ugovorena vrijednost projekta HRK]]/7.5345</f>
        <v>12183953.812462671</v>
      </c>
      <c r="AA171" s="13" t="s">
        <v>22</v>
      </c>
      <c r="AB171" s="13" t="s">
        <v>19</v>
      </c>
      <c r="AC171" s="12" t="s">
        <v>736</v>
      </c>
      <c r="AD171" s="12" t="s">
        <v>147</v>
      </c>
    </row>
    <row r="172" spans="1:30" ht="51" customHeight="1" x14ac:dyDescent="0.3">
      <c r="A172" s="10" t="s">
        <v>737</v>
      </c>
      <c r="B172" s="11" t="s">
        <v>139</v>
      </c>
      <c r="C172" s="12" t="s">
        <v>140</v>
      </c>
      <c r="D172" s="12" t="s">
        <v>738</v>
      </c>
      <c r="E172" s="13" t="s">
        <v>223</v>
      </c>
      <c r="F172" s="14" t="s">
        <v>739</v>
      </c>
      <c r="G172" s="14" t="s">
        <v>740</v>
      </c>
      <c r="H172" s="16">
        <v>43139</v>
      </c>
      <c r="I172" s="16">
        <v>43685</v>
      </c>
      <c r="J172" s="17" t="str">
        <f>IF(Ugovori_OPULJP[[#This Row],[DATUM ZAVRŠETKA OPERACIJE]]&gt;DATE(2023,12,31),"u provedbi","završen")</f>
        <v>završen</v>
      </c>
      <c r="K172" s="15" t="s">
        <v>91</v>
      </c>
      <c r="L172" s="15" t="s">
        <v>91</v>
      </c>
      <c r="M172" s="18">
        <v>0.85</v>
      </c>
      <c r="N172" s="18">
        <v>0.15</v>
      </c>
      <c r="O172" s="19">
        <f>Ugovori_OPULJP[[#This Row],[Bespovratna sredstva - Ukupno (EU+Nac) HRK
= Ukupna ugovorena vrijednost bespovratnih sredstava]]*Ugovori_OPULJP[[#This Row],[EU STOPA SUFINANCIRANJA %
EU CO-FINANCING RATE %]]</f>
        <v>411792.69149999996</v>
      </c>
      <c r="P172" s="20">
        <f>Ugovori_OPULJP[[#This Row],[Bespovratna sredstva - EU dio - HRK]]/7.5345</f>
        <v>54654.282500497698</v>
      </c>
      <c r="Q172" s="19">
        <f>Ugovori_OPULJP[[#This Row],[Bespovratna sredstva - Ukupno (EU+Nac) HRK
= Ukupna ugovorena vrijednost bespovratnih sredstava]]*Ugovori_OPULJP[[#This Row],[STOPA NACIONALNOG SUFINANCIRANJA %]]</f>
        <v>72669.29849999999</v>
      </c>
      <c r="R172" s="20">
        <f>Ugovori_OPULJP[[#This Row],[Bespovratna sredstva - Nacionalni dio - HRK]]/7.5345</f>
        <v>9644.87338244077</v>
      </c>
      <c r="S172" s="19">
        <v>484461.99</v>
      </c>
      <c r="T172" s="20">
        <f>Ugovori_OPULJP[[#This Row],[Bespovratna sredstva - Ukupno (EU+Nac) HRK
= Ukupna ugovorena vrijednost bespovratnih sredstava]]/7.5345</f>
        <v>64299.155882938481</v>
      </c>
      <c r="U172" s="19">
        <v>0</v>
      </c>
      <c r="V172" s="20">
        <f>Ugovori_OPULJP[[#This Row],[Javni doprinos korisnika - HRK]]/7.5345</f>
        <v>0</v>
      </c>
      <c r="W172" s="19">
        <v>0</v>
      </c>
      <c r="X172" s="20">
        <f>Ugovori_OPULJP[[#This Row],[Privatni doprinos korisnika - HRK]]/7.5345</f>
        <v>0</v>
      </c>
      <c r="Y172" s="21">
        <f>Ugovori_OPULJP[[#This Row],[Bespovratna sredstva - Ukupno (EU+Nac) HRK
= Ukupna ugovorena vrijednost bespovratnih sredstava]]+Ugovori_OPULJP[[#This Row],[Javni doprinos korisnika - HRK]]+Ugovori_OPULJP[[#This Row],[Privatni doprinos korisnika - HRK]]</f>
        <v>484461.99</v>
      </c>
      <c r="Z172" s="22">
        <f>Ugovori_OPULJP[[#This Row],[UKUPNI PRIHVATLJIVI IZDACI
TOTAL ELIGIBLE EXPENDITURE
= Bespovratna sredstva ukupno + doprinos korisnika
= Ukupni prihvatljivi troškovi
= Ukupna ugovorena vrijednost projekta HRK]]/7.5345</f>
        <v>64299.155882938481</v>
      </c>
      <c r="AA172" s="13" t="s">
        <v>741</v>
      </c>
      <c r="AB172" s="13" t="s">
        <v>145</v>
      </c>
      <c r="AC172" s="12" t="s">
        <v>742</v>
      </c>
      <c r="AD172" s="12" t="s">
        <v>147</v>
      </c>
    </row>
    <row r="173" spans="1:30" ht="51" customHeight="1" x14ac:dyDescent="0.3">
      <c r="A173" s="10" t="s">
        <v>743</v>
      </c>
      <c r="B173" s="11" t="s">
        <v>139</v>
      </c>
      <c r="C173" s="12" t="s">
        <v>140</v>
      </c>
      <c r="D173" s="12" t="s">
        <v>738</v>
      </c>
      <c r="E173" s="13" t="s">
        <v>223</v>
      </c>
      <c r="F173" s="14" t="s">
        <v>744</v>
      </c>
      <c r="G173" s="14" t="s">
        <v>745</v>
      </c>
      <c r="H173" s="16">
        <v>43214</v>
      </c>
      <c r="I173" s="16">
        <v>43520</v>
      </c>
      <c r="J173" s="17" t="str">
        <f>IF(Ugovori_OPULJP[[#This Row],[DATUM ZAVRŠETKA OPERACIJE]]&gt;DATE(2023,12,31),"u provedbi","završen")</f>
        <v>završen</v>
      </c>
      <c r="K173" s="15" t="s">
        <v>66</v>
      </c>
      <c r="L173" s="15" t="s">
        <v>66</v>
      </c>
      <c r="M173" s="18">
        <v>0.85</v>
      </c>
      <c r="N173" s="18">
        <v>0.15</v>
      </c>
      <c r="O173" s="19">
        <f>Ugovori_OPULJP[[#This Row],[Bespovratna sredstva - Ukupno (EU+Nac) HRK
= Ukupna ugovorena vrijednost bespovratnih sredstava]]*Ugovori_OPULJP[[#This Row],[EU STOPA SUFINANCIRANJA %
EU CO-FINANCING RATE %]]</f>
        <v>578693.59149999998</v>
      </c>
      <c r="P173" s="20">
        <f>Ugovori_OPULJP[[#This Row],[Bespovratna sredstva - EU dio - HRK]]/7.5345</f>
        <v>76805.838675426363</v>
      </c>
      <c r="Q173" s="19">
        <f>Ugovori_OPULJP[[#This Row],[Bespovratna sredstva - Ukupno (EU+Nac) HRK
= Ukupna ugovorena vrijednost bespovratnih sredstava]]*Ugovori_OPULJP[[#This Row],[STOPA NACIONALNOG SUFINANCIRANJA %]]</f>
        <v>102122.3985</v>
      </c>
      <c r="R173" s="20">
        <f>Ugovori_OPULJP[[#This Row],[Bespovratna sredstva - Nacionalni dio - HRK]]/7.5345</f>
        <v>13553.971530957593</v>
      </c>
      <c r="S173" s="19">
        <v>680815.99</v>
      </c>
      <c r="T173" s="20">
        <f>Ugovori_OPULJP[[#This Row],[Bespovratna sredstva - Ukupno (EU+Nac) HRK
= Ukupna ugovorena vrijednost bespovratnih sredstava]]/7.5345</f>
        <v>90359.810206383961</v>
      </c>
      <c r="U173" s="19">
        <v>0</v>
      </c>
      <c r="V173" s="20">
        <f>Ugovori_OPULJP[[#This Row],[Javni doprinos korisnika - HRK]]/7.5345</f>
        <v>0</v>
      </c>
      <c r="W173" s="19">
        <v>0</v>
      </c>
      <c r="X173" s="20">
        <f>Ugovori_OPULJP[[#This Row],[Privatni doprinos korisnika - HRK]]/7.5345</f>
        <v>0</v>
      </c>
      <c r="Y173" s="21">
        <f>Ugovori_OPULJP[[#This Row],[Bespovratna sredstva - Ukupno (EU+Nac) HRK
= Ukupna ugovorena vrijednost bespovratnih sredstava]]+Ugovori_OPULJP[[#This Row],[Javni doprinos korisnika - HRK]]+Ugovori_OPULJP[[#This Row],[Privatni doprinos korisnika - HRK]]</f>
        <v>680815.99</v>
      </c>
      <c r="Z173" s="22">
        <f>Ugovori_OPULJP[[#This Row],[UKUPNI PRIHVATLJIVI IZDACI
TOTAL ELIGIBLE EXPENDITURE
= Bespovratna sredstva ukupno + doprinos korisnika
= Ukupni prihvatljivi troškovi
= Ukupna ugovorena vrijednost projekta HRK]]/7.5345</f>
        <v>90359.810206383961</v>
      </c>
      <c r="AA173" s="13" t="s">
        <v>741</v>
      </c>
      <c r="AB173" s="13" t="s">
        <v>145</v>
      </c>
      <c r="AC173" s="12" t="s">
        <v>746</v>
      </c>
      <c r="AD173" s="12" t="s">
        <v>147</v>
      </c>
    </row>
    <row r="174" spans="1:30" ht="51" customHeight="1" x14ac:dyDescent="0.3">
      <c r="A174" s="10" t="s">
        <v>747</v>
      </c>
      <c r="B174" s="11" t="s">
        <v>139</v>
      </c>
      <c r="C174" s="12" t="s">
        <v>140</v>
      </c>
      <c r="D174" s="12" t="s">
        <v>738</v>
      </c>
      <c r="E174" s="13" t="s">
        <v>223</v>
      </c>
      <c r="F174" s="14" t="s">
        <v>748</v>
      </c>
      <c r="G174" s="14" t="s">
        <v>749</v>
      </c>
      <c r="H174" s="16">
        <v>43091</v>
      </c>
      <c r="I174" s="16">
        <v>43456</v>
      </c>
      <c r="J174" s="17" t="str">
        <f>IF(Ugovori_OPULJP[[#This Row],[DATUM ZAVRŠETKA OPERACIJE]]&gt;DATE(2023,12,31),"u provedbi","završen")</f>
        <v>završen</v>
      </c>
      <c r="K174" s="15" t="s">
        <v>750</v>
      </c>
      <c r="L174" s="15" t="s">
        <v>21</v>
      </c>
      <c r="M174" s="18">
        <v>0.85</v>
      </c>
      <c r="N174" s="18">
        <v>0.15</v>
      </c>
      <c r="O174" s="19">
        <f>Ugovori_OPULJP[[#This Row],[Bespovratna sredstva - Ukupno (EU+Nac) HRK
= Ukupna ugovorena vrijednost bespovratnih sredstava]]*Ugovori_OPULJP[[#This Row],[EU STOPA SUFINANCIRANJA %
EU CO-FINANCING RATE %]]</f>
        <v>345854.25599999999</v>
      </c>
      <c r="P174" s="20">
        <f>Ugovori_OPULJP[[#This Row],[Bespovratna sredstva - EU dio - HRK]]/7.5345</f>
        <v>45902.748158471033</v>
      </c>
      <c r="Q174" s="19">
        <f>Ugovori_OPULJP[[#This Row],[Bespovratna sredstva - Ukupno (EU+Nac) HRK
= Ukupna ugovorena vrijednost bespovratnih sredstava]]*Ugovori_OPULJP[[#This Row],[STOPA NACIONALNOG SUFINANCIRANJA %]]</f>
        <v>61033.103999999992</v>
      </c>
      <c r="R174" s="20">
        <f>Ugovori_OPULJP[[#This Row],[Bespovratna sredstva - Nacionalni dio - HRK]]/7.5345</f>
        <v>8100.4849691419458</v>
      </c>
      <c r="S174" s="19">
        <v>406887.36</v>
      </c>
      <c r="T174" s="20">
        <f>Ugovori_OPULJP[[#This Row],[Bespovratna sredstva - Ukupno (EU+Nac) HRK
= Ukupna ugovorena vrijednost bespovratnih sredstava]]/7.5345</f>
        <v>54003.233127612977</v>
      </c>
      <c r="U174" s="19">
        <v>0</v>
      </c>
      <c r="V174" s="20">
        <f>Ugovori_OPULJP[[#This Row],[Javni doprinos korisnika - HRK]]/7.5345</f>
        <v>0</v>
      </c>
      <c r="W174" s="19">
        <v>0</v>
      </c>
      <c r="X174" s="20">
        <f>Ugovori_OPULJP[[#This Row],[Privatni doprinos korisnika - HRK]]/7.5345</f>
        <v>0</v>
      </c>
      <c r="Y174" s="21">
        <f>Ugovori_OPULJP[[#This Row],[Bespovratna sredstva - Ukupno (EU+Nac) HRK
= Ukupna ugovorena vrijednost bespovratnih sredstava]]+Ugovori_OPULJP[[#This Row],[Javni doprinos korisnika - HRK]]+Ugovori_OPULJP[[#This Row],[Privatni doprinos korisnika - HRK]]</f>
        <v>406887.36</v>
      </c>
      <c r="Z174" s="22">
        <f>Ugovori_OPULJP[[#This Row],[UKUPNI PRIHVATLJIVI IZDACI
TOTAL ELIGIBLE EXPENDITURE
= Bespovratna sredstva ukupno + doprinos korisnika
= Ukupni prihvatljivi troškovi
= Ukupna ugovorena vrijednost projekta HRK]]/7.5345</f>
        <v>54003.233127612977</v>
      </c>
      <c r="AA174" s="13" t="s">
        <v>741</v>
      </c>
      <c r="AB174" s="13" t="s">
        <v>145</v>
      </c>
      <c r="AC174" s="12" t="s">
        <v>751</v>
      </c>
      <c r="AD174" s="12" t="s">
        <v>147</v>
      </c>
    </row>
    <row r="175" spans="1:30" ht="51" customHeight="1" x14ac:dyDescent="0.3">
      <c r="A175" s="10" t="s">
        <v>752</v>
      </c>
      <c r="B175" s="11" t="s">
        <v>139</v>
      </c>
      <c r="C175" s="12" t="s">
        <v>140</v>
      </c>
      <c r="D175" s="12" t="s">
        <v>738</v>
      </c>
      <c r="E175" s="13" t="s">
        <v>223</v>
      </c>
      <c r="F175" s="14" t="s">
        <v>753</v>
      </c>
      <c r="G175" s="14" t="s">
        <v>754</v>
      </c>
      <c r="H175" s="16">
        <v>43091</v>
      </c>
      <c r="I175" s="16">
        <v>43426</v>
      </c>
      <c r="J175" s="17" t="str">
        <f>IF(Ugovori_OPULJP[[#This Row],[DATUM ZAVRŠETKA OPERACIJE]]&gt;DATE(2023,12,31),"u provedbi","završen")</f>
        <v>završen</v>
      </c>
      <c r="K175" s="15" t="s">
        <v>755</v>
      </c>
      <c r="L175" s="15" t="s">
        <v>240</v>
      </c>
      <c r="M175" s="18">
        <v>0.85</v>
      </c>
      <c r="N175" s="18">
        <v>0.15</v>
      </c>
      <c r="O175" s="19">
        <f>Ugovori_OPULJP[[#This Row],[Bespovratna sredstva - Ukupno (EU+Nac) HRK
= Ukupna ugovorena vrijednost bespovratnih sredstava]]*Ugovori_OPULJP[[#This Row],[EU STOPA SUFINANCIRANJA %
EU CO-FINANCING RATE %]]</f>
        <v>167254.0325</v>
      </c>
      <c r="P175" s="20">
        <f>Ugovori_OPULJP[[#This Row],[Bespovratna sredstva - EU dio - HRK]]/7.5345</f>
        <v>22198.424912071139</v>
      </c>
      <c r="Q175" s="19">
        <f>Ugovori_OPULJP[[#This Row],[Bespovratna sredstva - Ukupno (EU+Nac) HRK
= Ukupna ugovorena vrijednost bespovratnih sredstava]]*Ugovori_OPULJP[[#This Row],[STOPA NACIONALNOG SUFINANCIRANJA %]]</f>
        <v>29515.4175</v>
      </c>
      <c r="R175" s="20">
        <f>Ugovori_OPULJP[[#This Row],[Bespovratna sredstva - Nacionalni dio - HRK]]/7.5345</f>
        <v>3917.3691021302006</v>
      </c>
      <c r="S175" s="19">
        <v>196769.45</v>
      </c>
      <c r="T175" s="20">
        <f>Ugovori_OPULJP[[#This Row],[Bespovratna sredstva - Ukupno (EU+Nac) HRK
= Ukupna ugovorena vrijednost bespovratnih sredstava]]/7.5345</f>
        <v>26115.794014201339</v>
      </c>
      <c r="U175" s="19">
        <v>0</v>
      </c>
      <c r="V175" s="20">
        <f>Ugovori_OPULJP[[#This Row],[Javni doprinos korisnika - HRK]]/7.5345</f>
        <v>0</v>
      </c>
      <c r="W175" s="19">
        <v>0</v>
      </c>
      <c r="X175" s="20">
        <f>Ugovori_OPULJP[[#This Row],[Privatni doprinos korisnika - HRK]]/7.5345</f>
        <v>0</v>
      </c>
      <c r="Y175" s="21">
        <f>Ugovori_OPULJP[[#This Row],[Bespovratna sredstva - Ukupno (EU+Nac) HRK
= Ukupna ugovorena vrijednost bespovratnih sredstava]]+Ugovori_OPULJP[[#This Row],[Javni doprinos korisnika - HRK]]+Ugovori_OPULJP[[#This Row],[Privatni doprinos korisnika - HRK]]</f>
        <v>196769.45</v>
      </c>
      <c r="Z175" s="22">
        <f>Ugovori_OPULJP[[#This Row],[UKUPNI PRIHVATLJIVI IZDACI
TOTAL ELIGIBLE EXPENDITURE
= Bespovratna sredstva ukupno + doprinos korisnika
= Ukupni prihvatljivi troškovi
= Ukupna ugovorena vrijednost projekta HRK]]/7.5345</f>
        <v>26115.794014201339</v>
      </c>
      <c r="AA175" s="13" t="s">
        <v>741</v>
      </c>
      <c r="AB175" s="13" t="s">
        <v>145</v>
      </c>
      <c r="AC175" s="12" t="s">
        <v>756</v>
      </c>
      <c r="AD175" s="12" t="s">
        <v>147</v>
      </c>
    </row>
    <row r="176" spans="1:30" ht="51" customHeight="1" x14ac:dyDescent="0.3">
      <c r="A176" s="10" t="s">
        <v>757</v>
      </c>
      <c r="B176" s="11" t="s">
        <v>139</v>
      </c>
      <c r="C176" s="12" t="s">
        <v>140</v>
      </c>
      <c r="D176" s="12" t="s">
        <v>738</v>
      </c>
      <c r="E176" s="13" t="s">
        <v>223</v>
      </c>
      <c r="F176" s="14" t="s">
        <v>758</v>
      </c>
      <c r="G176" s="14" t="s">
        <v>759</v>
      </c>
      <c r="H176" s="16">
        <v>43091</v>
      </c>
      <c r="I176" s="16">
        <v>43456</v>
      </c>
      <c r="J176" s="17" t="str">
        <f>IF(Ugovori_OPULJP[[#This Row],[DATUM ZAVRŠETKA OPERACIJE]]&gt;DATE(2023,12,31),"u provedbi","završen")</f>
        <v>završen</v>
      </c>
      <c r="K176" s="15" t="s">
        <v>417</v>
      </c>
      <c r="L176" s="15" t="s">
        <v>417</v>
      </c>
      <c r="M176" s="18">
        <v>0.85</v>
      </c>
      <c r="N176" s="18">
        <v>0.15</v>
      </c>
      <c r="O176" s="19">
        <f>Ugovori_OPULJP[[#This Row],[Bespovratna sredstva - Ukupno (EU+Nac) HRK
= Ukupna ugovorena vrijednost bespovratnih sredstava]]*Ugovori_OPULJP[[#This Row],[EU STOPA SUFINANCIRANJA %
EU CO-FINANCING RATE %]]</f>
        <v>567065.17499999993</v>
      </c>
      <c r="P176" s="20">
        <f>Ugovori_OPULJP[[#This Row],[Bespovratna sredstva - EU dio - HRK]]/7.5345</f>
        <v>75262.482580131385</v>
      </c>
      <c r="Q176" s="19">
        <f>Ugovori_OPULJP[[#This Row],[Bespovratna sredstva - Ukupno (EU+Nac) HRK
= Ukupna ugovorena vrijednost bespovratnih sredstava]]*Ugovori_OPULJP[[#This Row],[STOPA NACIONALNOG SUFINANCIRANJA %]]</f>
        <v>100070.325</v>
      </c>
      <c r="R176" s="20">
        <f>Ugovori_OPULJP[[#This Row],[Bespovratna sredstva - Nacionalni dio - HRK]]/7.5345</f>
        <v>13281.614572964363</v>
      </c>
      <c r="S176" s="19">
        <v>667135.5</v>
      </c>
      <c r="T176" s="20">
        <f>Ugovori_OPULJP[[#This Row],[Bespovratna sredstva - Ukupno (EU+Nac) HRK
= Ukupna ugovorena vrijednost bespovratnih sredstava]]/7.5345</f>
        <v>88544.097153095761</v>
      </c>
      <c r="U176" s="19">
        <v>0</v>
      </c>
      <c r="V176" s="20">
        <f>Ugovori_OPULJP[[#This Row],[Javni doprinos korisnika - HRK]]/7.5345</f>
        <v>0</v>
      </c>
      <c r="W176" s="19">
        <v>0</v>
      </c>
      <c r="X176" s="20">
        <f>Ugovori_OPULJP[[#This Row],[Privatni doprinos korisnika - HRK]]/7.5345</f>
        <v>0</v>
      </c>
      <c r="Y176" s="21">
        <f>Ugovori_OPULJP[[#This Row],[Bespovratna sredstva - Ukupno (EU+Nac) HRK
= Ukupna ugovorena vrijednost bespovratnih sredstava]]+Ugovori_OPULJP[[#This Row],[Javni doprinos korisnika - HRK]]+Ugovori_OPULJP[[#This Row],[Privatni doprinos korisnika - HRK]]</f>
        <v>667135.5</v>
      </c>
      <c r="Z176" s="22">
        <f>Ugovori_OPULJP[[#This Row],[UKUPNI PRIHVATLJIVI IZDACI
TOTAL ELIGIBLE EXPENDITURE
= Bespovratna sredstva ukupno + doprinos korisnika
= Ukupni prihvatljivi troškovi
= Ukupna ugovorena vrijednost projekta HRK]]/7.5345</f>
        <v>88544.097153095761</v>
      </c>
      <c r="AA176" s="13" t="s">
        <v>741</v>
      </c>
      <c r="AB176" s="13" t="s">
        <v>145</v>
      </c>
      <c r="AC176" s="12" t="s">
        <v>760</v>
      </c>
      <c r="AD176" s="12" t="s">
        <v>147</v>
      </c>
    </row>
    <row r="177" spans="1:30" ht="51" customHeight="1" x14ac:dyDescent="0.3">
      <c r="A177" s="10" t="s">
        <v>761</v>
      </c>
      <c r="B177" s="11" t="s">
        <v>139</v>
      </c>
      <c r="C177" s="12" t="s">
        <v>140</v>
      </c>
      <c r="D177" s="12" t="s">
        <v>738</v>
      </c>
      <c r="E177" s="13" t="s">
        <v>223</v>
      </c>
      <c r="F177" s="14" t="s">
        <v>762</v>
      </c>
      <c r="G177" s="14" t="s">
        <v>763</v>
      </c>
      <c r="H177" s="16">
        <v>43091</v>
      </c>
      <c r="I177" s="16">
        <v>43518</v>
      </c>
      <c r="J177" s="17" t="str">
        <f>IF(Ugovori_OPULJP[[#This Row],[DATUM ZAVRŠETKA OPERACIJE]]&gt;DATE(2023,12,31),"u provedbi","završen")</f>
        <v>završen</v>
      </c>
      <c r="K177" s="15" t="s">
        <v>764</v>
      </c>
      <c r="L177" s="15" t="s">
        <v>21</v>
      </c>
      <c r="M177" s="18">
        <v>0.85</v>
      </c>
      <c r="N177" s="18">
        <v>0.15</v>
      </c>
      <c r="O177" s="19">
        <f>Ugovori_OPULJP[[#This Row],[Bespovratna sredstva - Ukupno (EU+Nac) HRK
= Ukupna ugovorena vrijednost bespovratnih sredstava]]*Ugovori_OPULJP[[#This Row],[EU STOPA SUFINANCIRANJA %
EU CO-FINANCING RATE %]]</f>
        <v>457693.61799999996</v>
      </c>
      <c r="P177" s="20">
        <f>Ugovori_OPULJP[[#This Row],[Bespovratna sredstva - EU dio - HRK]]/7.5345</f>
        <v>60746.382374411034</v>
      </c>
      <c r="Q177" s="19">
        <f>Ugovori_OPULJP[[#This Row],[Bespovratna sredstva - Ukupno (EU+Nac) HRK
= Ukupna ugovorena vrijednost bespovratnih sredstava]]*Ugovori_OPULJP[[#This Row],[STOPA NACIONALNOG SUFINANCIRANJA %]]</f>
        <v>80769.461999999985</v>
      </c>
      <c r="R177" s="20">
        <f>Ugovori_OPULJP[[#This Row],[Bespovratna sredstva - Nacionalni dio - HRK]]/7.5345</f>
        <v>10719.949830778416</v>
      </c>
      <c r="S177" s="19">
        <v>538463.07999999996</v>
      </c>
      <c r="T177" s="20">
        <f>Ugovori_OPULJP[[#This Row],[Bespovratna sredstva - Ukupno (EU+Nac) HRK
= Ukupna ugovorena vrijednost bespovratnih sredstava]]/7.5345</f>
        <v>71466.33220518945</v>
      </c>
      <c r="U177" s="19">
        <v>0</v>
      </c>
      <c r="V177" s="20">
        <f>Ugovori_OPULJP[[#This Row],[Javni doprinos korisnika - HRK]]/7.5345</f>
        <v>0</v>
      </c>
      <c r="W177" s="19">
        <v>0</v>
      </c>
      <c r="X177" s="20">
        <f>Ugovori_OPULJP[[#This Row],[Privatni doprinos korisnika - HRK]]/7.5345</f>
        <v>0</v>
      </c>
      <c r="Y177" s="21">
        <f>Ugovori_OPULJP[[#This Row],[Bespovratna sredstva - Ukupno (EU+Nac) HRK
= Ukupna ugovorena vrijednost bespovratnih sredstava]]+Ugovori_OPULJP[[#This Row],[Javni doprinos korisnika - HRK]]+Ugovori_OPULJP[[#This Row],[Privatni doprinos korisnika - HRK]]</f>
        <v>538463.07999999996</v>
      </c>
      <c r="Z177" s="22">
        <f>Ugovori_OPULJP[[#This Row],[UKUPNI PRIHVATLJIVI IZDACI
TOTAL ELIGIBLE EXPENDITURE
= Bespovratna sredstva ukupno + doprinos korisnika
= Ukupni prihvatljivi troškovi
= Ukupna ugovorena vrijednost projekta HRK]]/7.5345</f>
        <v>71466.33220518945</v>
      </c>
      <c r="AA177" s="13" t="s">
        <v>741</v>
      </c>
      <c r="AB177" s="13" t="s">
        <v>145</v>
      </c>
      <c r="AC177" s="12" t="s">
        <v>765</v>
      </c>
      <c r="AD177" s="12" t="s">
        <v>147</v>
      </c>
    </row>
    <row r="178" spans="1:30" ht="51" customHeight="1" x14ac:dyDescent="0.3">
      <c r="A178" s="10" t="s">
        <v>766</v>
      </c>
      <c r="B178" s="11" t="s">
        <v>139</v>
      </c>
      <c r="C178" s="12" t="s">
        <v>140</v>
      </c>
      <c r="D178" s="12" t="s">
        <v>738</v>
      </c>
      <c r="E178" s="13" t="s">
        <v>223</v>
      </c>
      <c r="F178" s="14" t="s">
        <v>767</v>
      </c>
      <c r="G178" s="14" t="s">
        <v>768</v>
      </c>
      <c r="H178" s="16">
        <v>43139</v>
      </c>
      <c r="I178" s="16">
        <v>43685</v>
      </c>
      <c r="J178" s="17" t="str">
        <f>IF(Ugovori_OPULJP[[#This Row],[DATUM ZAVRŠETKA OPERACIJE]]&gt;DATE(2023,12,31),"u provedbi","završen")</f>
        <v>završen</v>
      </c>
      <c r="K178" s="15" t="s">
        <v>21</v>
      </c>
      <c r="L178" s="15" t="s">
        <v>21</v>
      </c>
      <c r="M178" s="18">
        <v>0.85</v>
      </c>
      <c r="N178" s="18">
        <v>0.15</v>
      </c>
      <c r="O178" s="19">
        <f>Ugovori_OPULJP[[#This Row],[Bespovratna sredstva - Ukupno (EU+Nac) HRK
= Ukupna ugovorena vrijednost bespovratnih sredstava]]*Ugovori_OPULJP[[#This Row],[EU STOPA SUFINANCIRANJA %
EU CO-FINANCING RATE %]]</f>
        <v>646836.4</v>
      </c>
      <c r="P178" s="20">
        <f>Ugovori_OPULJP[[#This Row],[Bespovratna sredstva - EU dio - HRK]]/7.5345</f>
        <v>85849.943592806419</v>
      </c>
      <c r="Q178" s="19">
        <f>Ugovori_OPULJP[[#This Row],[Bespovratna sredstva - Ukupno (EU+Nac) HRK
= Ukupna ugovorena vrijednost bespovratnih sredstava]]*Ugovori_OPULJP[[#This Row],[STOPA NACIONALNOG SUFINANCIRANJA %]]</f>
        <v>114147.59999999999</v>
      </c>
      <c r="R178" s="20">
        <f>Ugovori_OPULJP[[#This Row],[Bespovratna sredstva - Nacionalni dio - HRK]]/7.5345</f>
        <v>15149.990045789367</v>
      </c>
      <c r="S178" s="19">
        <v>760984</v>
      </c>
      <c r="T178" s="20">
        <f>Ugovori_OPULJP[[#This Row],[Bespovratna sredstva - Ukupno (EU+Nac) HRK
= Ukupna ugovorena vrijednost bespovratnih sredstava]]/7.5345</f>
        <v>100999.93363859579</v>
      </c>
      <c r="U178" s="19">
        <v>0</v>
      </c>
      <c r="V178" s="20">
        <f>Ugovori_OPULJP[[#This Row],[Javni doprinos korisnika - HRK]]/7.5345</f>
        <v>0</v>
      </c>
      <c r="W178" s="19">
        <v>0</v>
      </c>
      <c r="X178" s="20">
        <f>Ugovori_OPULJP[[#This Row],[Privatni doprinos korisnika - HRK]]/7.5345</f>
        <v>0</v>
      </c>
      <c r="Y178" s="21">
        <f>Ugovori_OPULJP[[#This Row],[Bespovratna sredstva - Ukupno (EU+Nac) HRK
= Ukupna ugovorena vrijednost bespovratnih sredstava]]+Ugovori_OPULJP[[#This Row],[Javni doprinos korisnika - HRK]]+Ugovori_OPULJP[[#This Row],[Privatni doprinos korisnika - HRK]]</f>
        <v>760984</v>
      </c>
      <c r="Z178" s="22">
        <f>Ugovori_OPULJP[[#This Row],[UKUPNI PRIHVATLJIVI IZDACI
TOTAL ELIGIBLE EXPENDITURE
= Bespovratna sredstva ukupno + doprinos korisnika
= Ukupni prihvatljivi troškovi
= Ukupna ugovorena vrijednost projekta HRK]]/7.5345</f>
        <v>100999.93363859579</v>
      </c>
      <c r="AA178" s="13" t="s">
        <v>741</v>
      </c>
      <c r="AB178" s="13" t="s">
        <v>145</v>
      </c>
      <c r="AC178" s="12" t="s">
        <v>769</v>
      </c>
      <c r="AD178" s="12" t="s">
        <v>147</v>
      </c>
    </row>
    <row r="179" spans="1:30" ht="51" customHeight="1" x14ac:dyDescent="0.3">
      <c r="A179" s="10" t="s">
        <v>770</v>
      </c>
      <c r="B179" s="11" t="s">
        <v>139</v>
      </c>
      <c r="C179" s="12" t="s">
        <v>140</v>
      </c>
      <c r="D179" s="12" t="s">
        <v>738</v>
      </c>
      <c r="E179" s="13" t="s">
        <v>223</v>
      </c>
      <c r="F179" s="14" t="s">
        <v>771</v>
      </c>
      <c r="G179" s="14" t="s">
        <v>299</v>
      </c>
      <c r="H179" s="16">
        <v>43139</v>
      </c>
      <c r="I179" s="16">
        <v>43504</v>
      </c>
      <c r="J179" s="17" t="str">
        <f>IF(Ugovori_OPULJP[[#This Row],[DATUM ZAVRŠETKA OPERACIJE]]&gt;DATE(2023,12,31),"u provedbi","završen")</f>
        <v>završen</v>
      </c>
      <c r="K179" s="15" t="s">
        <v>21</v>
      </c>
      <c r="L179" s="15" t="s">
        <v>21</v>
      </c>
      <c r="M179" s="18">
        <v>0.85</v>
      </c>
      <c r="N179" s="18">
        <v>0.15</v>
      </c>
      <c r="O179" s="19">
        <f>Ugovori_OPULJP[[#This Row],[Bespovratna sredstva - Ukupno (EU+Nac) HRK
= Ukupna ugovorena vrijednost bespovratnih sredstava]]*Ugovori_OPULJP[[#This Row],[EU STOPA SUFINANCIRANJA %
EU CO-FINANCING RATE %]]</f>
        <v>262385.08049999998</v>
      </c>
      <c r="P179" s="20">
        <f>Ugovori_OPULJP[[#This Row],[Bespovratna sredstva - EU dio - HRK]]/7.5345</f>
        <v>34824.48477005773</v>
      </c>
      <c r="Q179" s="19">
        <f>Ugovori_OPULJP[[#This Row],[Bespovratna sredstva - Ukupno (EU+Nac) HRK
= Ukupna ugovorena vrijednost bespovratnih sredstava]]*Ugovori_OPULJP[[#This Row],[STOPA NACIONALNOG SUFINANCIRANJA %]]</f>
        <v>46303.249499999998</v>
      </c>
      <c r="R179" s="20">
        <f>Ugovori_OPULJP[[#This Row],[Bespovratna sredstva - Nacionalni dio - HRK]]/7.5345</f>
        <v>6145.4973123631289</v>
      </c>
      <c r="S179" s="19">
        <v>308688.33</v>
      </c>
      <c r="T179" s="20">
        <f>Ugovori_OPULJP[[#This Row],[Bespovratna sredstva - Ukupno (EU+Nac) HRK
= Ukupna ugovorena vrijednost bespovratnih sredstava]]/7.5345</f>
        <v>40969.982082420865</v>
      </c>
      <c r="U179" s="19">
        <v>0</v>
      </c>
      <c r="V179" s="20">
        <f>Ugovori_OPULJP[[#This Row],[Javni doprinos korisnika - HRK]]/7.5345</f>
        <v>0</v>
      </c>
      <c r="W179" s="19">
        <v>0</v>
      </c>
      <c r="X179" s="20">
        <f>Ugovori_OPULJP[[#This Row],[Privatni doprinos korisnika - HRK]]/7.5345</f>
        <v>0</v>
      </c>
      <c r="Y179" s="21">
        <f>Ugovori_OPULJP[[#This Row],[Bespovratna sredstva - Ukupno (EU+Nac) HRK
= Ukupna ugovorena vrijednost bespovratnih sredstava]]+Ugovori_OPULJP[[#This Row],[Javni doprinos korisnika - HRK]]+Ugovori_OPULJP[[#This Row],[Privatni doprinos korisnika - HRK]]</f>
        <v>308688.33</v>
      </c>
      <c r="Z179" s="22">
        <f>Ugovori_OPULJP[[#This Row],[UKUPNI PRIHVATLJIVI IZDACI
TOTAL ELIGIBLE EXPENDITURE
= Bespovratna sredstva ukupno + doprinos korisnika
= Ukupni prihvatljivi troškovi
= Ukupna ugovorena vrijednost projekta HRK]]/7.5345</f>
        <v>40969.982082420865</v>
      </c>
      <c r="AA179" s="13" t="s">
        <v>741</v>
      </c>
      <c r="AB179" s="13" t="s">
        <v>145</v>
      </c>
      <c r="AC179" s="12" t="s">
        <v>772</v>
      </c>
      <c r="AD179" s="12" t="s">
        <v>147</v>
      </c>
    </row>
    <row r="180" spans="1:30" ht="51" customHeight="1" x14ac:dyDescent="0.3">
      <c r="A180" s="10" t="s">
        <v>773</v>
      </c>
      <c r="B180" s="11" t="s">
        <v>139</v>
      </c>
      <c r="C180" s="12" t="s">
        <v>140</v>
      </c>
      <c r="D180" s="12" t="s">
        <v>738</v>
      </c>
      <c r="E180" s="13" t="s">
        <v>223</v>
      </c>
      <c r="F180" s="14" t="s">
        <v>774</v>
      </c>
      <c r="G180" s="14" t="s">
        <v>775</v>
      </c>
      <c r="H180" s="16">
        <v>43214</v>
      </c>
      <c r="I180" s="16">
        <v>43640</v>
      </c>
      <c r="J180" s="17" t="str">
        <f>IF(Ugovori_OPULJP[[#This Row],[DATUM ZAVRŠETKA OPERACIJE]]&gt;DATE(2023,12,31),"u provedbi","završen")</f>
        <v>završen</v>
      </c>
      <c r="K180" s="15" t="s">
        <v>776</v>
      </c>
      <c r="L180" s="15" t="s">
        <v>21</v>
      </c>
      <c r="M180" s="18">
        <v>0.85</v>
      </c>
      <c r="N180" s="18">
        <v>0.15</v>
      </c>
      <c r="O180" s="19">
        <f>Ugovori_OPULJP[[#This Row],[Bespovratna sredstva - Ukupno (EU+Nac) HRK
= Ukupna ugovorena vrijednost bespovratnih sredstava]]*Ugovori_OPULJP[[#This Row],[EU STOPA SUFINANCIRANJA %
EU CO-FINANCING RATE %]]</f>
        <v>702712.45050000004</v>
      </c>
      <c r="P180" s="20">
        <f>Ugovori_OPULJP[[#This Row],[Bespovratna sredstva - EU dio - HRK]]/7.5345</f>
        <v>93265.969938283888</v>
      </c>
      <c r="Q180" s="19">
        <f>Ugovori_OPULJP[[#This Row],[Bespovratna sredstva - Ukupno (EU+Nac) HRK
= Ukupna ugovorena vrijednost bespovratnih sredstava]]*Ugovori_OPULJP[[#This Row],[STOPA NACIONALNOG SUFINANCIRANJA %]]</f>
        <v>124008.07949999999</v>
      </c>
      <c r="R180" s="20">
        <f>Ugovori_OPULJP[[#This Row],[Bespovratna sredstva - Nacionalni dio - HRK]]/7.5345</f>
        <v>16458.700577344214</v>
      </c>
      <c r="S180" s="19">
        <v>826720.53</v>
      </c>
      <c r="T180" s="20">
        <f>Ugovori_OPULJP[[#This Row],[Bespovratna sredstva - Ukupno (EU+Nac) HRK
= Ukupna ugovorena vrijednost bespovratnih sredstava]]/7.5345</f>
        <v>109724.67051562811</v>
      </c>
      <c r="U180" s="19">
        <v>0</v>
      </c>
      <c r="V180" s="20">
        <f>Ugovori_OPULJP[[#This Row],[Javni doprinos korisnika - HRK]]/7.5345</f>
        <v>0</v>
      </c>
      <c r="W180" s="19">
        <v>0</v>
      </c>
      <c r="X180" s="20">
        <f>Ugovori_OPULJP[[#This Row],[Privatni doprinos korisnika - HRK]]/7.5345</f>
        <v>0</v>
      </c>
      <c r="Y180" s="21">
        <f>Ugovori_OPULJP[[#This Row],[Bespovratna sredstva - Ukupno (EU+Nac) HRK
= Ukupna ugovorena vrijednost bespovratnih sredstava]]+Ugovori_OPULJP[[#This Row],[Javni doprinos korisnika - HRK]]+Ugovori_OPULJP[[#This Row],[Privatni doprinos korisnika - HRK]]</f>
        <v>826720.53</v>
      </c>
      <c r="Z180" s="22">
        <f>Ugovori_OPULJP[[#This Row],[UKUPNI PRIHVATLJIVI IZDACI
TOTAL ELIGIBLE EXPENDITURE
= Bespovratna sredstva ukupno + doprinos korisnika
= Ukupni prihvatljivi troškovi
= Ukupna ugovorena vrijednost projekta HRK]]/7.5345</f>
        <v>109724.67051562811</v>
      </c>
      <c r="AA180" s="13" t="s">
        <v>741</v>
      </c>
      <c r="AB180" s="13" t="s">
        <v>145</v>
      </c>
      <c r="AC180" s="12" t="s">
        <v>777</v>
      </c>
      <c r="AD180" s="12" t="s">
        <v>147</v>
      </c>
    </row>
    <row r="181" spans="1:30" ht="51" customHeight="1" x14ac:dyDescent="0.3">
      <c r="A181" s="10" t="s">
        <v>778</v>
      </c>
      <c r="B181" s="11" t="s">
        <v>139</v>
      </c>
      <c r="C181" s="12" t="s">
        <v>140</v>
      </c>
      <c r="D181" s="12" t="s">
        <v>738</v>
      </c>
      <c r="E181" s="13" t="s">
        <v>223</v>
      </c>
      <c r="F181" s="14" t="s">
        <v>779</v>
      </c>
      <c r="G181" s="14" t="s">
        <v>780</v>
      </c>
      <c r="H181" s="16">
        <v>43344</v>
      </c>
      <c r="I181" s="16">
        <v>43709</v>
      </c>
      <c r="J181" s="17" t="str">
        <f>IF(Ugovori_OPULJP[[#This Row],[DATUM ZAVRŠETKA OPERACIJE]]&gt;DATE(2023,12,31),"u provedbi","završen")</f>
        <v>završen</v>
      </c>
      <c r="K181" s="15" t="s">
        <v>192</v>
      </c>
      <c r="L181" s="15" t="s">
        <v>192</v>
      </c>
      <c r="M181" s="18">
        <v>0.85</v>
      </c>
      <c r="N181" s="18">
        <v>0.15</v>
      </c>
      <c r="O181" s="19">
        <f>Ugovori_OPULJP[[#This Row],[Bespovratna sredstva - Ukupno (EU+Nac) HRK
= Ukupna ugovorena vrijednost bespovratnih sredstava]]*Ugovori_OPULJP[[#This Row],[EU STOPA SUFINANCIRANJA %
EU CO-FINANCING RATE %]]</f>
        <v>431427.90399999998</v>
      </c>
      <c r="P181" s="20">
        <f>Ugovori_OPULJP[[#This Row],[Bespovratna sredstva - EU dio - HRK]]/7.5345</f>
        <v>57260.323047315673</v>
      </c>
      <c r="Q181" s="19">
        <f>Ugovori_OPULJP[[#This Row],[Bespovratna sredstva - Ukupno (EU+Nac) HRK
= Ukupna ugovorena vrijednost bespovratnih sredstava]]*Ugovori_OPULJP[[#This Row],[STOPA NACIONALNOG SUFINANCIRANJA %]]</f>
        <v>76134.335999999996</v>
      </c>
      <c r="R181" s="20">
        <f>Ugovori_OPULJP[[#This Row],[Bespovratna sredstva - Nacionalni dio - HRK]]/7.5345</f>
        <v>10104.762890702767</v>
      </c>
      <c r="S181" s="19">
        <v>507562.23999999999</v>
      </c>
      <c r="T181" s="20">
        <f>Ugovori_OPULJP[[#This Row],[Bespovratna sredstva - Ukupno (EU+Nac) HRK
= Ukupna ugovorena vrijednost bespovratnih sredstava]]/7.5345</f>
        <v>67365.085938018441</v>
      </c>
      <c r="U181" s="19">
        <v>0</v>
      </c>
      <c r="V181" s="20">
        <f>Ugovori_OPULJP[[#This Row],[Javni doprinos korisnika - HRK]]/7.5345</f>
        <v>0</v>
      </c>
      <c r="W181" s="19">
        <v>0</v>
      </c>
      <c r="X181" s="20">
        <f>Ugovori_OPULJP[[#This Row],[Privatni doprinos korisnika - HRK]]/7.5345</f>
        <v>0</v>
      </c>
      <c r="Y181" s="21">
        <f>Ugovori_OPULJP[[#This Row],[Bespovratna sredstva - Ukupno (EU+Nac) HRK
= Ukupna ugovorena vrijednost bespovratnih sredstava]]+Ugovori_OPULJP[[#This Row],[Javni doprinos korisnika - HRK]]+Ugovori_OPULJP[[#This Row],[Privatni doprinos korisnika - HRK]]</f>
        <v>507562.23999999999</v>
      </c>
      <c r="Z181" s="22">
        <f>Ugovori_OPULJP[[#This Row],[UKUPNI PRIHVATLJIVI IZDACI
TOTAL ELIGIBLE EXPENDITURE
= Bespovratna sredstva ukupno + doprinos korisnika
= Ukupni prihvatljivi troškovi
= Ukupna ugovorena vrijednost projekta HRK]]/7.5345</f>
        <v>67365.085938018441</v>
      </c>
      <c r="AA181" s="13" t="s">
        <v>741</v>
      </c>
      <c r="AB181" s="13" t="s">
        <v>145</v>
      </c>
      <c r="AC181" s="12" t="s">
        <v>781</v>
      </c>
      <c r="AD181" s="12" t="s">
        <v>147</v>
      </c>
    </row>
    <row r="182" spans="1:30" ht="51" customHeight="1" x14ac:dyDescent="0.3">
      <c r="A182" s="10" t="s">
        <v>782</v>
      </c>
      <c r="B182" s="11" t="s">
        <v>139</v>
      </c>
      <c r="C182" s="12" t="s">
        <v>140</v>
      </c>
      <c r="D182" s="12" t="s">
        <v>738</v>
      </c>
      <c r="E182" s="13" t="s">
        <v>223</v>
      </c>
      <c r="F182" s="14" t="s">
        <v>783</v>
      </c>
      <c r="G182" s="14" t="s">
        <v>581</v>
      </c>
      <c r="H182" s="16">
        <v>43139</v>
      </c>
      <c r="I182" s="16">
        <v>43504</v>
      </c>
      <c r="J182" s="17" t="str">
        <f>IF(Ugovori_OPULJP[[#This Row],[DATUM ZAVRŠETKA OPERACIJE]]&gt;DATE(2023,12,31),"u provedbi","završen")</f>
        <v>završen</v>
      </c>
      <c r="K182" s="15" t="s">
        <v>21</v>
      </c>
      <c r="L182" s="15" t="s">
        <v>262</v>
      </c>
      <c r="M182" s="18">
        <v>0.85</v>
      </c>
      <c r="N182" s="18">
        <v>0.15</v>
      </c>
      <c r="O182" s="19">
        <f>Ugovori_OPULJP[[#This Row],[Bespovratna sredstva - Ukupno (EU+Nac) HRK
= Ukupna ugovorena vrijednost bespovratnih sredstava]]*Ugovori_OPULJP[[#This Row],[EU STOPA SUFINANCIRANJA %
EU CO-FINANCING RATE %]]</f>
        <v>707775.09299999999</v>
      </c>
      <c r="P182" s="20">
        <f>Ugovori_OPULJP[[#This Row],[Bespovratna sredstva - EU dio - HRK]]/7.5345</f>
        <v>93937.898068883136</v>
      </c>
      <c r="Q182" s="19">
        <f>Ugovori_OPULJP[[#This Row],[Bespovratna sredstva - Ukupno (EU+Nac) HRK
= Ukupna ugovorena vrijednost bespovratnih sredstava]]*Ugovori_OPULJP[[#This Row],[STOPA NACIONALNOG SUFINANCIRANJA %]]</f>
        <v>124901.48699999999</v>
      </c>
      <c r="R182" s="20">
        <f>Ugovori_OPULJP[[#This Row],[Bespovratna sredstva - Nacionalni dio - HRK]]/7.5345</f>
        <v>16577.276129802904</v>
      </c>
      <c r="S182" s="19">
        <v>832676.58</v>
      </c>
      <c r="T182" s="20">
        <f>Ugovori_OPULJP[[#This Row],[Bespovratna sredstva - Ukupno (EU+Nac) HRK
= Ukupna ugovorena vrijednost bespovratnih sredstava]]/7.5345</f>
        <v>110515.17419868603</v>
      </c>
      <c r="U182" s="19">
        <v>0</v>
      </c>
      <c r="V182" s="20">
        <f>Ugovori_OPULJP[[#This Row],[Javni doprinos korisnika - HRK]]/7.5345</f>
        <v>0</v>
      </c>
      <c r="W182" s="19">
        <v>0</v>
      </c>
      <c r="X182" s="20">
        <f>Ugovori_OPULJP[[#This Row],[Privatni doprinos korisnika - HRK]]/7.5345</f>
        <v>0</v>
      </c>
      <c r="Y182" s="21">
        <f>Ugovori_OPULJP[[#This Row],[Bespovratna sredstva - Ukupno (EU+Nac) HRK
= Ukupna ugovorena vrijednost bespovratnih sredstava]]+Ugovori_OPULJP[[#This Row],[Javni doprinos korisnika - HRK]]+Ugovori_OPULJP[[#This Row],[Privatni doprinos korisnika - HRK]]</f>
        <v>832676.58</v>
      </c>
      <c r="Z182" s="22">
        <f>Ugovori_OPULJP[[#This Row],[UKUPNI PRIHVATLJIVI IZDACI
TOTAL ELIGIBLE EXPENDITURE
= Bespovratna sredstva ukupno + doprinos korisnika
= Ukupni prihvatljivi troškovi
= Ukupna ugovorena vrijednost projekta HRK]]/7.5345</f>
        <v>110515.17419868603</v>
      </c>
      <c r="AA182" s="13" t="s">
        <v>741</v>
      </c>
      <c r="AB182" s="13" t="s">
        <v>145</v>
      </c>
      <c r="AC182" s="12" t="s">
        <v>784</v>
      </c>
      <c r="AD182" s="12" t="s">
        <v>147</v>
      </c>
    </row>
    <row r="183" spans="1:30" ht="51" customHeight="1" x14ac:dyDescent="0.3">
      <c r="A183" s="10" t="s">
        <v>785</v>
      </c>
      <c r="B183" s="11" t="s">
        <v>139</v>
      </c>
      <c r="C183" s="12" t="s">
        <v>140</v>
      </c>
      <c r="D183" s="12" t="s">
        <v>738</v>
      </c>
      <c r="E183" s="13" t="s">
        <v>223</v>
      </c>
      <c r="F183" s="14" t="s">
        <v>786</v>
      </c>
      <c r="G183" s="14" t="s">
        <v>787</v>
      </c>
      <c r="H183" s="16">
        <v>43139</v>
      </c>
      <c r="I183" s="16">
        <v>43685</v>
      </c>
      <c r="J183" s="17" t="str">
        <f>IF(Ugovori_OPULJP[[#This Row],[DATUM ZAVRŠETKA OPERACIJE]]&gt;DATE(2023,12,31),"u provedbi","završen")</f>
        <v>završen</v>
      </c>
      <c r="K183" s="15" t="s">
        <v>788</v>
      </c>
      <c r="L183" s="15" t="s">
        <v>21</v>
      </c>
      <c r="M183" s="18">
        <v>0.85</v>
      </c>
      <c r="N183" s="18">
        <v>0.15</v>
      </c>
      <c r="O183" s="19">
        <f>Ugovori_OPULJP[[#This Row],[Bespovratna sredstva - Ukupno (EU+Nac) HRK
= Ukupna ugovorena vrijednost bespovratnih sredstava]]*Ugovori_OPULJP[[#This Row],[EU STOPA SUFINANCIRANJA %
EU CO-FINANCING RATE %]]</f>
        <v>845062.12049999996</v>
      </c>
      <c r="P183" s="20">
        <f>Ugovori_OPULJP[[#This Row],[Bespovratna sredstva - EU dio - HRK]]/7.5345</f>
        <v>112159.01791757913</v>
      </c>
      <c r="Q183" s="19">
        <f>Ugovori_OPULJP[[#This Row],[Bespovratna sredstva - Ukupno (EU+Nac) HRK
= Ukupna ugovorena vrijednost bespovratnih sredstava]]*Ugovori_OPULJP[[#This Row],[STOPA NACIONALNOG SUFINANCIRANJA %]]</f>
        <v>149128.60949999999</v>
      </c>
      <c r="R183" s="20">
        <f>Ugovori_OPULJP[[#This Row],[Bespovratna sredstva - Nacionalni dio - HRK]]/7.5345</f>
        <v>19792.767867808081</v>
      </c>
      <c r="S183" s="19">
        <v>994190.73</v>
      </c>
      <c r="T183" s="20">
        <f>Ugovori_OPULJP[[#This Row],[Bespovratna sredstva - Ukupno (EU+Nac) HRK
= Ukupna ugovorena vrijednost bespovratnih sredstava]]/7.5345</f>
        <v>131951.78578538721</v>
      </c>
      <c r="U183" s="19">
        <v>0</v>
      </c>
      <c r="V183" s="20">
        <f>Ugovori_OPULJP[[#This Row],[Javni doprinos korisnika - HRK]]/7.5345</f>
        <v>0</v>
      </c>
      <c r="W183" s="19">
        <v>0</v>
      </c>
      <c r="X183" s="20">
        <f>Ugovori_OPULJP[[#This Row],[Privatni doprinos korisnika - HRK]]/7.5345</f>
        <v>0</v>
      </c>
      <c r="Y183" s="21">
        <f>Ugovori_OPULJP[[#This Row],[Bespovratna sredstva - Ukupno (EU+Nac) HRK
= Ukupna ugovorena vrijednost bespovratnih sredstava]]+Ugovori_OPULJP[[#This Row],[Javni doprinos korisnika - HRK]]+Ugovori_OPULJP[[#This Row],[Privatni doprinos korisnika - HRK]]</f>
        <v>994190.73</v>
      </c>
      <c r="Z183" s="22">
        <f>Ugovori_OPULJP[[#This Row],[UKUPNI PRIHVATLJIVI IZDACI
TOTAL ELIGIBLE EXPENDITURE
= Bespovratna sredstva ukupno + doprinos korisnika
= Ukupni prihvatljivi troškovi
= Ukupna ugovorena vrijednost projekta HRK]]/7.5345</f>
        <v>131951.78578538721</v>
      </c>
      <c r="AA183" s="13" t="s">
        <v>741</v>
      </c>
      <c r="AB183" s="13" t="s">
        <v>145</v>
      </c>
      <c r="AC183" s="12" t="s">
        <v>789</v>
      </c>
      <c r="AD183" s="12" t="s">
        <v>147</v>
      </c>
    </row>
    <row r="184" spans="1:30" ht="51" customHeight="1" x14ac:dyDescent="0.3">
      <c r="A184" s="10" t="s">
        <v>790</v>
      </c>
      <c r="B184" s="11" t="s">
        <v>139</v>
      </c>
      <c r="C184" s="12" t="s">
        <v>140</v>
      </c>
      <c r="D184" s="12" t="s">
        <v>738</v>
      </c>
      <c r="E184" s="13" t="s">
        <v>223</v>
      </c>
      <c r="F184" s="14" t="s">
        <v>791</v>
      </c>
      <c r="G184" s="14" t="s">
        <v>792</v>
      </c>
      <c r="H184" s="16">
        <v>43091</v>
      </c>
      <c r="I184" s="16">
        <v>43518</v>
      </c>
      <c r="J184" s="17" t="str">
        <f>IF(Ugovori_OPULJP[[#This Row],[DATUM ZAVRŠETKA OPERACIJE]]&gt;DATE(2023,12,31),"u provedbi","završen")</f>
        <v>završen</v>
      </c>
      <c r="K184" s="15" t="s">
        <v>586</v>
      </c>
      <c r="L184" s="15" t="s">
        <v>586</v>
      </c>
      <c r="M184" s="18">
        <v>0.85</v>
      </c>
      <c r="N184" s="18">
        <v>0.15</v>
      </c>
      <c r="O184" s="19">
        <f>Ugovori_OPULJP[[#This Row],[Bespovratna sredstva - Ukupno (EU+Nac) HRK
= Ukupna ugovorena vrijednost bespovratnih sredstava]]*Ugovori_OPULJP[[#This Row],[EU STOPA SUFINANCIRANJA %
EU CO-FINANCING RATE %]]</f>
        <v>393346</v>
      </c>
      <c r="P184" s="20">
        <f>Ugovori_OPULJP[[#This Row],[Bespovratna sredstva - EU dio - HRK]]/7.5345</f>
        <v>52205.985798659494</v>
      </c>
      <c r="Q184" s="19">
        <f>Ugovori_OPULJP[[#This Row],[Bespovratna sredstva - Ukupno (EU+Nac) HRK
= Ukupna ugovorena vrijednost bespovratnih sredstava]]*Ugovori_OPULJP[[#This Row],[STOPA NACIONALNOG SUFINANCIRANJA %]]</f>
        <v>69414</v>
      </c>
      <c r="R184" s="20">
        <f>Ugovori_OPULJP[[#This Row],[Bespovratna sredstva - Nacionalni dio - HRK]]/7.5345</f>
        <v>9212.8210232928523</v>
      </c>
      <c r="S184" s="19">
        <v>462760</v>
      </c>
      <c r="T184" s="20">
        <f>Ugovori_OPULJP[[#This Row],[Bespovratna sredstva - Ukupno (EU+Nac) HRK
= Ukupna ugovorena vrijednost bespovratnih sredstava]]/7.5345</f>
        <v>61418.806821952348</v>
      </c>
      <c r="U184" s="19">
        <v>0</v>
      </c>
      <c r="V184" s="20">
        <f>Ugovori_OPULJP[[#This Row],[Javni doprinos korisnika - HRK]]/7.5345</f>
        <v>0</v>
      </c>
      <c r="W184" s="19">
        <v>0</v>
      </c>
      <c r="X184" s="20">
        <f>Ugovori_OPULJP[[#This Row],[Privatni doprinos korisnika - HRK]]/7.5345</f>
        <v>0</v>
      </c>
      <c r="Y184" s="21">
        <f>Ugovori_OPULJP[[#This Row],[Bespovratna sredstva - Ukupno (EU+Nac) HRK
= Ukupna ugovorena vrijednost bespovratnih sredstava]]+Ugovori_OPULJP[[#This Row],[Javni doprinos korisnika - HRK]]+Ugovori_OPULJP[[#This Row],[Privatni doprinos korisnika - HRK]]</f>
        <v>462760</v>
      </c>
      <c r="Z184" s="22">
        <f>Ugovori_OPULJP[[#This Row],[UKUPNI PRIHVATLJIVI IZDACI
TOTAL ELIGIBLE EXPENDITURE
= Bespovratna sredstva ukupno + doprinos korisnika
= Ukupni prihvatljivi troškovi
= Ukupna ugovorena vrijednost projekta HRK]]/7.5345</f>
        <v>61418.806821952348</v>
      </c>
      <c r="AA184" s="13" t="s">
        <v>741</v>
      </c>
      <c r="AB184" s="13" t="s">
        <v>145</v>
      </c>
      <c r="AC184" s="12" t="s">
        <v>793</v>
      </c>
      <c r="AD184" s="12" t="s">
        <v>147</v>
      </c>
    </row>
    <row r="185" spans="1:30" ht="51" customHeight="1" x14ac:dyDescent="0.3">
      <c r="A185" s="10" t="s">
        <v>794</v>
      </c>
      <c r="B185" s="11" t="s">
        <v>139</v>
      </c>
      <c r="C185" s="12" t="s">
        <v>140</v>
      </c>
      <c r="D185" s="12" t="s">
        <v>738</v>
      </c>
      <c r="E185" s="13" t="s">
        <v>223</v>
      </c>
      <c r="F185" s="14" t="s">
        <v>795</v>
      </c>
      <c r="G185" s="14" t="s">
        <v>796</v>
      </c>
      <c r="H185" s="16">
        <v>43214</v>
      </c>
      <c r="I185" s="16">
        <v>43640</v>
      </c>
      <c r="J185" s="17" t="str">
        <f>IF(Ugovori_OPULJP[[#This Row],[DATUM ZAVRŠETKA OPERACIJE]]&gt;DATE(2023,12,31),"u provedbi","završen")</f>
        <v>završen</v>
      </c>
      <c r="K185" s="15" t="s">
        <v>86</v>
      </c>
      <c r="L185" s="15" t="s">
        <v>86</v>
      </c>
      <c r="M185" s="18">
        <v>0.85</v>
      </c>
      <c r="N185" s="18">
        <v>0.15</v>
      </c>
      <c r="O185" s="19">
        <f>Ugovori_OPULJP[[#This Row],[Bespovratna sredstva - Ukupno (EU+Nac) HRK
= Ukupna ugovorena vrijednost bespovratnih sredstava]]*Ugovori_OPULJP[[#This Row],[EU STOPA SUFINANCIRANJA %
EU CO-FINANCING RATE %]]</f>
        <v>714805.84250000003</v>
      </c>
      <c r="P185" s="20">
        <f>Ugovori_OPULJP[[#This Row],[Bespovratna sredstva - EU dio - HRK]]/7.5345</f>
        <v>94871.038887782866</v>
      </c>
      <c r="Q185" s="19">
        <f>Ugovori_OPULJP[[#This Row],[Bespovratna sredstva - Ukupno (EU+Nac) HRK
= Ukupna ugovorena vrijednost bespovratnih sredstava]]*Ugovori_OPULJP[[#This Row],[STOPA NACIONALNOG SUFINANCIRANJA %]]</f>
        <v>126142.2075</v>
      </c>
      <c r="R185" s="20">
        <f>Ugovori_OPULJP[[#This Row],[Bespovratna sredstva - Nacionalni dio - HRK]]/7.5345</f>
        <v>16741.948039020506</v>
      </c>
      <c r="S185" s="19">
        <v>840948.05</v>
      </c>
      <c r="T185" s="20">
        <f>Ugovori_OPULJP[[#This Row],[Bespovratna sredstva - Ukupno (EU+Nac) HRK
= Ukupna ugovorena vrijednost bespovratnih sredstava]]/7.5345</f>
        <v>111612.98692680337</v>
      </c>
      <c r="U185" s="19">
        <v>0</v>
      </c>
      <c r="V185" s="20">
        <f>Ugovori_OPULJP[[#This Row],[Javni doprinos korisnika - HRK]]/7.5345</f>
        <v>0</v>
      </c>
      <c r="W185" s="19">
        <v>0</v>
      </c>
      <c r="X185" s="20">
        <f>Ugovori_OPULJP[[#This Row],[Privatni doprinos korisnika - HRK]]/7.5345</f>
        <v>0</v>
      </c>
      <c r="Y185" s="21">
        <f>Ugovori_OPULJP[[#This Row],[Bespovratna sredstva - Ukupno (EU+Nac) HRK
= Ukupna ugovorena vrijednost bespovratnih sredstava]]+Ugovori_OPULJP[[#This Row],[Javni doprinos korisnika - HRK]]+Ugovori_OPULJP[[#This Row],[Privatni doprinos korisnika - HRK]]</f>
        <v>840948.05</v>
      </c>
      <c r="Z185" s="22">
        <f>Ugovori_OPULJP[[#This Row],[UKUPNI PRIHVATLJIVI IZDACI
TOTAL ELIGIBLE EXPENDITURE
= Bespovratna sredstva ukupno + doprinos korisnika
= Ukupni prihvatljivi troškovi
= Ukupna ugovorena vrijednost projekta HRK]]/7.5345</f>
        <v>111612.98692680337</v>
      </c>
      <c r="AA185" s="13" t="s">
        <v>741</v>
      </c>
      <c r="AB185" s="13" t="s">
        <v>145</v>
      </c>
      <c r="AC185" s="12" t="s">
        <v>797</v>
      </c>
      <c r="AD185" s="12" t="s">
        <v>147</v>
      </c>
    </row>
    <row r="186" spans="1:30" ht="51" customHeight="1" x14ac:dyDescent="0.3">
      <c r="A186" s="10" t="s">
        <v>798</v>
      </c>
      <c r="B186" s="11" t="s">
        <v>139</v>
      </c>
      <c r="C186" s="12" t="s">
        <v>140</v>
      </c>
      <c r="D186" s="12" t="s">
        <v>738</v>
      </c>
      <c r="E186" s="13" t="s">
        <v>223</v>
      </c>
      <c r="F186" s="14" t="s">
        <v>799</v>
      </c>
      <c r="G186" s="14" t="s">
        <v>800</v>
      </c>
      <c r="H186" s="16">
        <v>43214</v>
      </c>
      <c r="I186" s="16">
        <v>43670</v>
      </c>
      <c r="J186" s="17" t="str">
        <f>IF(Ugovori_OPULJP[[#This Row],[DATUM ZAVRŠETKA OPERACIJE]]&gt;DATE(2023,12,31),"u provedbi","završen")</f>
        <v>završen</v>
      </c>
      <c r="K186" s="15" t="s">
        <v>21</v>
      </c>
      <c r="L186" s="15" t="s">
        <v>21</v>
      </c>
      <c r="M186" s="18">
        <v>0.85</v>
      </c>
      <c r="N186" s="18">
        <v>0.15</v>
      </c>
      <c r="O186" s="19">
        <f>Ugovori_OPULJP[[#This Row],[Bespovratna sredstva - Ukupno (EU+Nac) HRK
= Ukupna ugovorena vrijednost bespovratnih sredstava]]*Ugovori_OPULJP[[#This Row],[EU STOPA SUFINANCIRANJA %
EU CO-FINANCING RATE %]]</f>
        <v>348384.39999999997</v>
      </c>
      <c r="P186" s="20">
        <f>Ugovori_OPULJP[[#This Row],[Bespovratna sredstva - EU dio - HRK]]/7.5345</f>
        <v>46238.555975844443</v>
      </c>
      <c r="Q186" s="19">
        <f>Ugovori_OPULJP[[#This Row],[Bespovratna sredstva - Ukupno (EU+Nac) HRK
= Ukupna ugovorena vrijednost bespovratnih sredstava]]*Ugovori_OPULJP[[#This Row],[STOPA NACIONALNOG SUFINANCIRANJA %]]</f>
        <v>61479.6</v>
      </c>
      <c r="R186" s="20">
        <f>Ugovori_OPULJP[[#This Row],[Bespovratna sredstva - Nacionalni dio - HRK]]/7.5345</f>
        <v>8159.7451722078431</v>
      </c>
      <c r="S186" s="19">
        <v>409864</v>
      </c>
      <c r="T186" s="20">
        <f>Ugovori_OPULJP[[#This Row],[Bespovratna sredstva - Ukupno (EU+Nac) HRK
= Ukupna ugovorena vrijednost bespovratnih sredstava]]/7.5345</f>
        <v>54398.301148052291</v>
      </c>
      <c r="U186" s="19">
        <v>0</v>
      </c>
      <c r="V186" s="20">
        <f>Ugovori_OPULJP[[#This Row],[Javni doprinos korisnika - HRK]]/7.5345</f>
        <v>0</v>
      </c>
      <c r="W186" s="19">
        <v>0</v>
      </c>
      <c r="X186" s="20">
        <f>Ugovori_OPULJP[[#This Row],[Privatni doprinos korisnika - HRK]]/7.5345</f>
        <v>0</v>
      </c>
      <c r="Y186" s="21">
        <f>Ugovori_OPULJP[[#This Row],[Bespovratna sredstva - Ukupno (EU+Nac) HRK
= Ukupna ugovorena vrijednost bespovratnih sredstava]]+Ugovori_OPULJP[[#This Row],[Javni doprinos korisnika - HRK]]+Ugovori_OPULJP[[#This Row],[Privatni doprinos korisnika - HRK]]</f>
        <v>409864</v>
      </c>
      <c r="Z186" s="22">
        <f>Ugovori_OPULJP[[#This Row],[UKUPNI PRIHVATLJIVI IZDACI
TOTAL ELIGIBLE EXPENDITURE
= Bespovratna sredstva ukupno + doprinos korisnika
= Ukupni prihvatljivi troškovi
= Ukupna ugovorena vrijednost projekta HRK]]/7.5345</f>
        <v>54398.301148052291</v>
      </c>
      <c r="AA186" s="13" t="s">
        <v>741</v>
      </c>
      <c r="AB186" s="13" t="s">
        <v>145</v>
      </c>
      <c r="AC186" s="12" t="s">
        <v>801</v>
      </c>
      <c r="AD186" s="12" t="s">
        <v>147</v>
      </c>
    </row>
    <row r="187" spans="1:30" ht="51" customHeight="1" x14ac:dyDescent="0.3">
      <c r="A187" s="10" t="s">
        <v>802</v>
      </c>
      <c r="B187" s="11" t="s">
        <v>139</v>
      </c>
      <c r="C187" s="12" t="s">
        <v>140</v>
      </c>
      <c r="D187" s="12" t="s">
        <v>738</v>
      </c>
      <c r="E187" s="13" t="s">
        <v>223</v>
      </c>
      <c r="F187" s="14" t="s">
        <v>803</v>
      </c>
      <c r="G187" s="14" t="s">
        <v>804</v>
      </c>
      <c r="H187" s="16">
        <v>43139</v>
      </c>
      <c r="I187" s="16">
        <v>43685</v>
      </c>
      <c r="J187" s="17" t="str">
        <f>IF(Ugovori_OPULJP[[#This Row],[DATUM ZAVRŠETKA OPERACIJE]]&gt;DATE(2023,12,31),"u provedbi","završen")</f>
        <v>završen</v>
      </c>
      <c r="K187" s="15" t="s">
        <v>117</v>
      </c>
      <c r="L187" s="15" t="s">
        <v>117</v>
      </c>
      <c r="M187" s="18">
        <v>0.85</v>
      </c>
      <c r="N187" s="18">
        <v>0.15</v>
      </c>
      <c r="O187" s="19">
        <f>Ugovori_OPULJP[[#This Row],[Bespovratna sredstva - Ukupno (EU+Nac) HRK
= Ukupna ugovorena vrijednost bespovratnih sredstava]]*Ugovori_OPULJP[[#This Row],[EU STOPA SUFINANCIRANJA %
EU CO-FINANCING RATE %]]</f>
        <v>571653.76399999997</v>
      </c>
      <c r="P187" s="20">
        <f>Ugovori_OPULJP[[#This Row],[Bespovratna sredstva - EU dio - HRK]]/7.5345</f>
        <v>75871.49299887185</v>
      </c>
      <c r="Q187" s="19">
        <f>Ugovori_OPULJP[[#This Row],[Bespovratna sredstva - Ukupno (EU+Nac) HRK
= Ukupna ugovorena vrijednost bespovratnih sredstava]]*Ugovori_OPULJP[[#This Row],[STOPA NACIONALNOG SUFINANCIRANJA %]]</f>
        <v>100880.07599999999</v>
      </c>
      <c r="R187" s="20">
        <f>Ugovori_OPULJP[[#This Row],[Bespovratna sredstva - Nacionalni dio - HRK]]/7.5345</f>
        <v>13389.086999800913</v>
      </c>
      <c r="S187" s="19">
        <v>672533.84</v>
      </c>
      <c r="T187" s="20">
        <f>Ugovori_OPULJP[[#This Row],[Bespovratna sredstva - Ukupno (EU+Nac) HRK
= Ukupna ugovorena vrijednost bespovratnih sredstava]]/7.5345</f>
        <v>89260.579998672765</v>
      </c>
      <c r="U187" s="19">
        <v>0</v>
      </c>
      <c r="V187" s="20">
        <f>Ugovori_OPULJP[[#This Row],[Javni doprinos korisnika - HRK]]/7.5345</f>
        <v>0</v>
      </c>
      <c r="W187" s="19">
        <v>0</v>
      </c>
      <c r="X187" s="20">
        <f>Ugovori_OPULJP[[#This Row],[Privatni doprinos korisnika - HRK]]/7.5345</f>
        <v>0</v>
      </c>
      <c r="Y187" s="21">
        <f>Ugovori_OPULJP[[#This Row],[Bespovratna sredstva - Ukupno (EU+Nac) HRK
= Ukupna ugovorena vrijednost bespovratnih sredstava]]+Ugovori_OPULJP[[#This Row],[Javni doprinos korisnika - HRK]]+Ugovori_OPULJP[[#This Row],[Privatni doprinos korisnika - HRK]]</f>
        <v>672533.84</v>
      </c>
      <c r="Z187" s="22">
        <f>Ugovori_OPULJP[[#This Row],[UKUPNI PRIHVATLJIVI IZDACI
TOTAL ELIGIBLE EXPENDITURE
= Bespovratna sredstva ukupno + doprinos korisnika
= Ukupni prihvatljivi troškovi
= Ukupna ugovorena vrijednost projekta HRK]]/7.5345</f>
        <v>89260.579998672765</v>
      </c>
      <c r="AA187" s="13" t="s">
        <v>741</v>
      </c>
      <c r="AB187" s="13" t="s">
        <v>145</v>
      </c>
      <c r="AC187" s="12" t="s">
        <v>805</v>
      </c>
      <c r="AD187" s="12" t="s">
        <v>147</v>
      </c>
    </row>
    <row r="188" spans="1:30" ht="51" customHeight="1" x14ac:dyDescent="0.3">
      <c r="A188" s="10" t="s">
        <v>806</v>
      </c>
      <c r="B188" s="11" t="s">
        <v>139</v>
      </c>
      <c r="C188" s="12" t="s">
        <v>140</v>
      </c>
      <c r="D188" s="12" t="s">
        <v>738</v>
      </c>
      <c r="E188" s="13" t="s">
        <v>223</v>
      </c>
      <c r="F188" s="14" t="s">
        <v>807</v>
      </c>
      <c r="G188" s="14" t="s">
        <v>808</v>
      </c>
      <c r="H188" s="16">
        <v>43214</v>
      </c>
      <c r="I188" s="16">
        <v>43520</v>
      </c>
      <c r="J188" s="17" t="str">
        <f>IF(Ugovori_OPULJP[[#This Row],[DATUM ZAVRŠETKA OPERACIJE]]&gt;DATE(2023,12,31),"u provedbi","završen")</f>
        <v>završen</v>
      </c>
      <c r="K188" s="15" t="s">
        <v>809</v>
      </c>
      <c r="L188" s="15" t="s">
        <v>192</v>
      </c>
      <c r="M188" s="18">
        <v>0.85</v>
      </c>
      <c r="N188" s="18">
        <v>0.15</v>
      </c>
      <c r="O188" s="19">
        <f>Ugovori_OPULJP[[#This Row],[Bespovratna sredstva - Ukupno (EU+Nac) HRK
= Ukupna ugovorena vrijednost bespovratnih sredstava]]*Ugovori_OPULJP[[#This Row],[EU STOPA SUFINANCIRANJA %
EU CO-FINANCING RATE %]]</f>
        <v>551004.7905</v>
      </c>
      <c r="P188" s="20">
        <f>Ugovori_OPULJP[[#This Row],[Bespovratna sredstva - EU dio - HRK]]/7.5345</f>
        <v>73130.903245072666</v>
      </c>
      <c r="Q188" s="19">
        <f>Ugovori_OPULJP[[#This Row],[Bespovratna sredstva - Ukupno (EU+Nac) HRK
= Ukupna ugovorena vrijednost bespovratnih sredstava]]*Ugovori_OPULJP[[#This Row],[STOPA NACIONALNOG SUFINANCIRANJA %]]</f>
        <v>97236.139500000005</v>
      </c>
      <c r="R188" s="20">
        <f>Ugovori_OPULJP[[#This Row],[Bespovratna sredstva - Nacionalni dio - HRK]]/7.5345</f>
        <v>12905.453513836354</v>
      </c>
      <c r="S188" s="19">
        <v>648240.93000000005</v>
      </c>
      <c r="T188" s="20">
        <f>Ugovori_OPULJP[[#This Row],[Bespovratna sredstva - Ukupno (EU+Nac) HRK
= Ukupna ugovorena vrijednost bespovratnih sredstava]]/7.5345</f>
        <v>86036.356758909023</v>
      </c>
      <c r="U188" s="19">
        <v>0</v>
      </c>
      <c r="V188" s="20">
        <f>Ugovori_OPULJP[[#This Row],[Javni doprinos korisnika - HRK]]/7.5345</f>
        <v>0</v>
      </c>
      <c r="W188" s="19">
        <v>0</v>
      </c>
      <c r="X188" s="20">
        <f>Ugovori_OPULJP[[#This Row],[Privatni doprinos korisnika - HRK]]/7.5345</f>
        <v>0</v>
      </c>
      <c r="Y188" s="21">
        <f>Ugovori_OPULJP[[#This Row],[Bespovratna sredstva - Ukupno (EU+Nac) HRK
= Ukupna ugovorena vrijednost bespovratnih sredstava]]+Ugovori_OPULJP[[#This Row],[Javni doprinos korisnika - HRK]]+Ugovori_OPULJP[[#This Row],[Privatni doprinos korisnika - HRK]]</f>
        <v>648240.93000000005</v>
      </c>
      <c r="Z188" s="22">
        <f>Ugovori_OPULJP[[#This Row],[UKUPNI PRIHVATLJIVI IZDACI
TOTAL ELIGIBLE EXPENDITURE
= Bespovratna sredstva ukupno + doprinos korisnika
= Ukupni prihvatljivi troškovi
= Ukupna ugovorena vrijednost projekta HRK]]/7.5345</f>
        <v>86036.356758909023</v>
      </c>
      <c r="AA188" s="13" t="s">
        <v>741</v>
      </c>
      <c r="AB188" s="13" t="s">
        <v>145</v>
      </c>
      <c r="AC188" s="12" t="s">
        <v>810</v>
      </c>
      <c r="AD188" s="12" t="s">
        <v>147</v>
      </c>
    </row>
    <row r="189" spans="1:30" ht="51" customHeight="1" x14ac:dyDescent="0.3">
      <c r="A189" s="10" t="s">
        <v>811</v>
      </c>
      <c r="B189" s="11" t="s">
        <v>139</v>
      </c>
      <c r="C189" s="12" t="s">
        <v>140</v>
      </c>
      <c r="D189" s="12" t="s">
        <v>738</v>
      </c>
      <c r="E189" s="13" t="s">
        <v>223</v>
      </c>
      <c r="F189" s="14" t="s">
        <v>812</v>
      </c>
      <c r="G189" s="14" t="s">
        <v>813</v>
      </c>
      <c r="H189" s="16">
        <v>43139</v>
      </c>
      <c r="I189" s="16">
        <v>43685</v>
      </c>
      <c r="J189" s="17" t="str">
        <f>IF(Ugovori_OPULJP[[#This Row],[DATUM ZAVRŠETKA OPERACIJE]]&gt;DATE(2023,12,31),"u provedbi","završen")</f>
        <v>završen</v>
      </c>
      <c r="K189" s="15" t="s">
        <v>66</v>
      </c>
      <c r="L189" s="15" t="s">
        <v>66</v>
      </c>
      <c r="M189" s="18">
        <v>0.85</v>
      </c>
      <c r="N189" s="18">
        <v>0.15</v>
      </c>
      <c r="O189" s="19">
        <f>Ugovori_OPULJP[[#This Row],[Bespovratna sredstva - Ukupno (EU+Nac) HRK
= Ukupna ugovorena vrijednost bespovratnih sredstava]]*Ugovori_OPULJP[[#This Row],[EU STOPA SUFINANCIRANJA %
EU CO-FINANCING RATE %]]</f>
        <v>678117.37749999994</v>
      </c>
      <c r="P189" s="20">
        <f>Ugovori_OPULJP[[#This Row],[Bespovratna sredstva - EU dio - HRK]]/7.5345</f>
        <v>90001.642776561144</v>
      </c>
      <c r="Q189" s="19">
        <f>Ugovori_OPULJP[[#This Row],[Bespovratna sredstva - Ukupno (EU+Nac) HRK
= Ukupna ugovorena vrijednost bespovratnih sredstava]]*Ugovori_OPULJP[[#This Row],[STOPA NACIONALNOG SUFINANCIRANJA %]]</f>
        <v>119667.77249999999</v>
      </c>
      <c r="R189" s="20">
        <f>Ugovori_OPULJP[[#This Row],[Bespovratna sredstva - Nacionalni dio - HRK]]/7.5345</f>
        <v>15882.642842922554</v>
      </c>
      <c r="S189" s="19">
        <v>797785.15</v>
      </c>
      <c r="T189" s="20">
        <f>Ugovori_OPULJP[[#This Row],[Bespovratna sredstva - Ukupno (EU+Nac) HRK
= Ukupna ugovorena vrijednost bespovratnih sredstava]]/7.5345</f>
        <v>105884.28561948371</v>
      </c>
      <c r="U189" s="19">
        <v>0</v>
      </c>
      <c r="V189" s="20">
        <f>Ugovori_OPULJP[[#This Row],[Javni doprinos korisnika - HRK]]/7.5345</f>
        <v>0</v>
      </c>
      <c r="W189" s="19">
        <v>0</v>
      </c>
      <c r="X189" s="20">
        <f>Ugovori_OPULJP[[#This Row],[Privatni doprinos korisnika - HRK]]/7.5345</f>
        <v>0</v>
      </c>
      <c r="Y189" s="21">
        <f>Ugovori_OPULJP[[#This Row],[Bespovratna sredstva - Ukupno (EU+Nac) HRK
= Ukupna ugovorena vrijednost bespovratnih sredstava]]+Ugovori_OPULJP[[#This Row],[Javni doprinos korisnika - HRK]]+Ugovori_OPULJP[[#This Row],[Privatni doprinos korisnika - HRK]]</f>
        <v>797785.15</v>
      </c>
      <c r="Z189" s="22">
        <f>Ugovori_OPULJP[[#This Row],[UKUPNI PRIHVATLJIVI IZDACI
TOTAL ELIGIBLE EXPENDITURE
= Bespovratna sredstva ukupno + doprinos korisnika
= Ukupni prihvatljivi troškovi
= Ukupna ugovorena vrijednost projekta HRK]]/7.5345</f>
        <v>105884.28561948371</v>
      </c>
      <c r="AA189" s="13" t="s">
        <v>741</v>
      </c>
      <c r="AB189" s="13" t="s">
        <v>145</v>
      </c>
      <c r="AC189" s="12" t="s">
        <v>814</v>
      </c>
      <c r="AD189" s="12" t="s">
        <v>147</v>
      </c>
    </row>
    <row r="190" spans="1:30" ht="51" customHeight="1" x14ac:dyDescent="0.3">
      <c r="A190" s="10" t="s">
        <v>815</v>
      </c>
      <c r="B190" s="11" t="s">
        <v>139</v>
      </c>
      <c r="C190" s="12" t="s">
        <v>140</v>
      </c>
      <c r="D190" s="12" t="s">
        <v>738</v>
      </c>
      <c r="E190" s="13" t="s">
        <v>223</v>
      </c>
      <c r="F190" s="14" t="s">
        <v>816</v>
      </c>
      <c r="G190" s="14" t="s">
        <v>817</v>
      </c>
      <c r="H190" s="16">
        <v>43214</v>
      </c>
      <c r="I190" s="16">
        <v>43701</v>
      </c>
      <c r="J190" s="17" t="str">
        <f>IF(Ugovori_OPULJP[[#This Row],[DATUM ZAVRŠETKA OPERACIJE]]&gt;DATE(2023,12,31),"u provedbi","završen")</f>
        <v>završen</v>
      </c>
      <c r="K190" s="15" t="s">
        <v>324</v>
      </c>
      <c r="L190" s="15" t="s">
        <v>324</v>
      </c>
      <c r="M190" s="18">
        <v>0.85</v>
      </c>
      <c r="N190" s="18">
        <v>0.15</v>
      </c>
      <c r="O190" s="19">
        <f>Ugovori_OPULJP[[#This Row],[Bespovratna sredstva - Ukupno (EU+Nac) HRK
= Ukupna ugovorena vrijednost bespovratnih sredstava]]*Ugovori_OPULJP[[#This Row],[EU STOPA SUFINANCIRANJA %
EU CO-FINANCING RATE %]]</f>
        <v>508040.52899999998</v>
      </c>
      <c r="P190" s="20">
        <f>Ugovori_OPULJP[[#This Row],[Bespovratna sredstva - EU dio - HRK]]/7.5345</f>
        <v>67428.565797332267</v>
      </c>
      <c r="Q190" s="19">
        <f>Ugovori_OPULJP[[#This Row],[Bespovratna sredstva - Ukupno (EU+Nac) HRK
= Ukupna ugovorena vrijednost bespovratnih sredstava]]*Ugovori_OPULJP[[#This Row],[STOPA NACIONALNOG SUFINANCIRANJA %]]</f>
        <v>89654.210999999996</v>
      </c>
      <c r="R190" s="20">
        <f>Ugovori_OPULJP[[#This Row],[Bespovratna sredstva - Nacionalni dio - HRK]]/7.5345</f>
        <v>11899.158670117458</v>
      </c>
      <c r="S190" s="19">
        <v>597694.74</v>
      </c>
      <c r="T190" s="20">
        <f>Ugovori_OPULJP[[#This Row],[Bespovratna sredstva - Ukupno (EU+Nac) HRK
= Ukupna ugovorena vrijednost bespovratnih sredstava]]/7.5345</f>
        <v>79327.72446744972</v>
      </c>
      <c r="U190" s="19">
        <v>0</v>
      </c>
      <c r="V190" s="20">
        <f>Ugovori_OPULJP[[#This Row],[Javni doprinos korisnika - HRK]]/7.5345</f>
        <v>0</v>
      </c>
      <c r="W190" s="19">
        <v>0</v>
      </c>
      <c r="X190" s="20">
        <f>Ugovori_OPULJP[[#This Row],[Privatni doprinos korisnika - HRK]]/7.5345</f>
        <v>0</v>
      </c>
      <c r="Y190" s="21">
        <f>Ugovori_OPULJP[[#This Row],[Bespovratna sredstva - Ukupno (EU+Nac) HRK
= Ukupna ugovorena vrijednost bespovratnih sredstava]]+Ugovori_OPULJP[[#This Row],[Javni doprinos korisnika - HRK]]+Ugovori_OPULJP[[#This Row],[Privatni doprinos korisnika - HRK]]</f>
        <v>597694.74</v>
      </c>
      <c r="Z190" s="22">
        <f>Ugovori_OPULJP[[#This Row],[UKUPNI PRIHVATLJIVI IZDACI
TOTAL ELIGIBLE EXPENDITURE
= Bespovratna sredstva ukupno + doprinos korisnika
= Ukupni prihvatljivi troškovi
= Ukupna ugovorena vrijednost projekta HRK]]/7.5345</f>
        <v>79327.72446744972</v>
      </c>
      <c r="AA190" s="13" t="s">
        <v>741</v>
      </c>
      <c r="AB190" s="13" t="s">
        <v>145</v>
      </c>
      <c r="AC190" s="12" t="s">
        <v>818</v>
      </c>
      <c r="AD190" s="12" t="s">
        <v>147</v>
      </c>
    </row>
    <row r="191" spans="1:30" ht="51" customHeight="1" x14ac:dyDescent="0.3">
      <c r="A191" s="10" t="s">
        <v>819</v>
      </c>
      <c r="B191" s="11" t="s">
        <v>139</v>
      </c>
      <c r="C191" s="12" t="s">
        <v>140</v>
      </c>
      <c r="D191" s="12" t="s">
        <v>738</v>
      </c>
      <c r="E191" s="13" t="s">
        <v>223</v>
      </c>
      <c r="F191" s="14" t="s">
        <v>820</v>
      </c>
      <c r="G191" s="14" t="s">
        <v>821</v>
      </c>
      <c r="H191" s="16">
        <v>43214</v>
      </c>
      <c r="I191" s="16">
        <v>43640</v>
      </c>
      <c r="J191" s="17" t="str">
        <f>IF(Ugovori_OPULJP[[#This Row],[DATUM ZAVRŠETKA OPERACIJE]]&gt;DATE(2023,12,31),"u provedbi","završen")</f>
        <v>završen</v>
      </c>
      <c r="K191" s="15" t="s">
        <v>21</v>
      </c>
      <c r="L191" s="15" t="s">
        <v>21</v>
      </c>
      <c r="M191" s="18">
        <v>0.85</v>
      </c>
      <c r="N191" s="18">
        <v>0.15</v>
      </c>
      <c r="O191" s="19">
        <f>Ugovori_OPULJP[[#This Row],[Bespovratna sredstva - Ukupno (EU+Nac) HRK
= Ukupna ugovorena vrijednost bespovratnih sredstava]]*Ugovori_OPULJP[[#This Row],[EU STOPA SUFINANCIRANJA %
EU CO-FINANCING RATE %]]</f>
        <v>375538.5</v>
      </c>
      <c r="P191" s="20">
        <f>Ugovori_OPULJP[[#This Row],[Bespovratna sredstva - EU dio - HRK]]/7.5345</f>
        <v>49842.52438781604</v>
      </c>
      <c r="Q191" s="19">
        <f>Ugovori_OPULJP[[#This Row],[Bespovratna sredstva - Ukupno (EU+Nac) HRK
= Ukupna ugovorena vrijednost bespovratnih sredstava]]*Ugovori_OPULJP[[#This Row],[STOPA NACIONALNOG SUFINANCIRANJA %]]</f>
        <v>66271.5</v>
      </c>
      <c r="R191" s="20">
        <f>Ugovori_OPULJP[[#This Row],[Bespovratna sredstva - Nacionalni dio - HRK]]/7.5345</f>
        <v>8795.7395978498898</v>
      </c>
      <c r="S191" s="19">
        <v>441810</v>
      </c>
      <c r="T191" s="20">
        <f>Ugovori_OPULJP[[#This Row],[Bespovratna sredstva - Ukupno (EU+Nac) HRK
= Ukupna ugovorena vrijednost bespovratnih sredstava]]/7.5345</f>
        <v>58638.26398566593</v>
      </c>
      <c r="U191" s="19">
        <v>0</v>
      </c>
      <c r="V191" s="20">
        <f>Ugovori_OPULJP[[#This Row],[Javni doprinos korisnika - HRK]]/7.5345</f>
        <v>0</v>
      </c>
      <c r="W191" s="19">
        <v>0</v>
      </c>
      <c r="X191" s="20">
        <f>Ugovori_OPULJP[[#This Row],[Privatni doprinos korisnika - HRK]]/7.5345</f>
        <v>0</v>
      </c>
      <c r="Y191" s="21">
        <f>Ugovori_OPULJP[[#This Row],[Bespovratna sredstva - Ukupno (EU+Nac) HRK
= Ukupna ugovorena vrijednost bespovratnih sredstava]]+Ugovori_OPULJP[[#This Row],[Javni doprinos korisnika - HRK]]+Ugovori_OPULJP[[#This Row],[Privatni doprinos korisnika - HRK]]</f>
        <v>441810</v>
      </c>
      <c r="Z191" s="22">
        <f>Ugovori_OPULJP[[#This Row],[UKUPNI PRIHVATLJIVI IZDACI
TOTAL ELIGIBLE EXPENDITURE
= Bespovratna sredstva ukupno + doprinos korisnika
= Ukupni prihvatljivi troškovi
= Ukupna ugovorena vrijednost projekta HRK]]/7.5345</f>
        <v>58638.26398566593</v>
      </c>
      <c r="AA191" s="13" t="s">
        <v>741</v>
      </c>
      <c r="AB191" s="13" t="s">
        <v>145</v>
      </c>
      <c r="AC191" s="12" t="s">
        <v>822</v>
      </c>
      <c r="AD191" s="12" t="s">
        <v>147</v>
      </c>
    </row>
    <row r="192" spans="1:30" ht="51" customHeight="1" x14ac:dyDescent="0.3">
      <c r="A192" s="10" t="s">
        <v>823</v>
      </c>
      <c r="B192" s="11" t="s">
        <v>139</v>
      </c>
      <c r="C192" s="12" t="s">
        <v>140</v>
      </c>
      <c r="D192" s="12" t="s">
        <v>738</v>
      </c>
      <c r="E192" s="13" t="s">
        <v>223</v>
      </c>
      <c r="F192" s="14" t="s">
        <v>824</v>
      </c>
      <c r="G192" s="14" t="s">
        <v>825</v>
      </c>
      <c r="H192" s="16">
        <v>43091</v>
      </c>
      <c r="I192" s="16">
        <v>43546</v>
      </c>
      <c r="J192" s="17" t="str">
        <f>IF(Ugovori_OPULJP[[#This Row],[DATUM ZAVRŠETKA OPERACIJE]]&gt;DATE(2023,12,31),"u provedbi","završen")</f>
        <v>završen</v>
      </c>
      <c r="K192" s="15" t="s">
        <v>586</v>
      </c>
      <c r="L192" s="15" t="s">
        <v>586</v>
      </c>
      <c r="M192" s="18">
        <v>0.85</v>
      </c>
      <c r="N192" s="18">
        <v>0.15</v>
      </c>
      <c r="O192" s="19">
        <f>Ugovori_OPULJP[[#This Row],[Bespovratna sredstva - Ukupno (EU+Nac) HRK
= Ukupna ugovorena vrijednost bespovratnih sredstava]]*Ugovori_OPULJP[[#This Row],[EU STOPA SUFINANCIRANJA %
EU CO-FINANCING RATE %]]</f>
        <v>591774.96399999992</v>
      </c>
      <c r="P192" s="20">
        <f>Ugovori_OPULJP[[#This Row],[Bespovratna sredstva - EU dio - HRK]]/7.5345</f>
        <v>78542.035171544208</v>
      </c>
      <c r="Q192" s="19">
        <f>Ugovori_OPULJP[[#This Row],[Bespovratna sredstva - Ukupno (EU+Nac) HRK
= Ukupna ugovorena vrijednost bespovratnih sredstava]]*Ugovori_OPULJP[[#This Row],[STOPA NACIONALNOG SUFINANCIRANJA %]]</f>
        <v>104430.87599999999</v>
      </c>
      <c r="R192" s="20">
        <f>Ugovori_OPULJP[[#This Row],[Bespovratna sredstva - Nacionalni dio - HRK]]/7.5345</f>
        <v>13860.359147919567</v>
      </c>
      <c r="S192" s="19">
        <v>696205.84</v>
      </c>
      <c r="T192" s="20">
        <f>Ugovori_OPULJP[[#This Row],[Bespovratna sredstva - Ukupno (EU+Nac) HRK
= Ukupna ugovorena vrijednost bespovratnih sredstava]]/7.5345</f>
        <v>92402.394319463783</v>
      </c>
      <c r="U192" s="19">
        <v>0</v>
      </c>
      <c r="V192" s="20">
        <f>Ugovori_OPULJP[[#This Row],[Javni doprinos korisnika - HRK]]/7.5345</f>
        <v>0</v>
      </c>
      <c r="W192" s="19">
        <v>0</v>
      </c>
      <c r="X192" s="20">
        <f>Ugovori_OPULJP[[#This Row],[Privatni doprinos korisnika - HRK]]/7.5345</f>
        <v>0</v>
      </c>
      <c r="Y192" s="21">
        <f>Ugovori_OPULJP[[#This Row],[Bespovratna sredstva - Ukupno (EU+Nac) HRK
= Ukupna ugovorena vrijednost bespovratnih sredstava]]+Ugovori_OPULJP[[#This Row],[Javni doprinos korisnika - HRK]]+Ugovori_OPULJP[[#This Row],[Privatni doprinos korisnika - HRK]]</f>
        <v>696205.84</v>
      </c>
      <c r="Z192" s="22">
        <f>Ugovori_OPULJP[[#This Row],[UKUPNI PRIHVATLJIVI IZDACI
TOTAL ELIGIBLE EXPENDITURE
= Bespovratna sredstva ukupno + doprinos korisnika
= Ukupni prihvatljivi troškovi
= Ukupna ugovorena vrijednost projekta HRK]]/7.5345</f>
        <v>92402.394319463783</v>
      </c>
      <c r="AA192" s="13" t="s">
        <v>741</v>
      </c>
      <c r="AB192" s="13" t="s">
        <v>145</v>
      </c>
      <c r="AC192" s="12" t="s">
        <v>826</v>
      </c>
      <c r="AD192" s="12" t="s">
        <v>147</v>
      </c>
    </row>
    <row r="193" spans="1:30" ht="51" customHeight="1" x14ac:dyDescent="0.3">
      <c r="A193" s="10" t="s">
        <v>827</v>
      </c>
      <c r="B193" s="11" t="s">
        <v>139</v>
      </c>
      <c r="C193" s="12" t="s">
        <v>140</v>
      </c>
      <c r="D193" s="12" t="s">
        <v>738</v>
      </c>
      <c r="E193" s="13" t="s">
        <v>223</v>
      </c>
      <c r="F193" s="14" t="s">
        <v>828</v>
      </c>
      <c r="G193" s="14" t="s">
        <v>108</v>
      </c>
      <c r="H193" s="16">
        <v>43139</v>
      </c>
      <c r="I193" s="16">
        <v>43685</v>
      </c>
      <c r="J193" s="17" t="str">
        <f>IF(Ugovori_OPULJP[[#This Row],[DATUM ZAVRŠETKA OPERACIJE]]&gt;DATE(2023,12,31),"u provedbi","završen")</f>
        <v>završen</v>
      </c>
      <c r="K193" s="15" t="s">
        <v>96</v>
      </c>
      <c r="L193" s="15" t="s">
        <v>86</v>
      </c>
      <c r="M193" s="18">
        <v>0.85</v>
      </c>
      <c r="N193" s="18">
        <v>0.15</v>
      </c>
      <c r="O193" s="19">
        <f>Ugovori_OPULJP[[#This Row],[Bespovratna sredstva - Ukupno (EU+Nac) HRK
= Ukupna ugovorena vrijednost bespovratnih sredstava]]*Ugovori_OPULJP[[#This Row],[EU STOPA SUFINANCIRANJA %
EU CO-FINANCING RATE %]]</f>
        <v>662090.88249999995</v>
      </c>
      <c r="P193" s="20">
        <f>Ugovori_OPULJP[[#This Row],[Bespovratna sredstva - EU dio - HRK]]/7.5345</f>
        <v>87874.561351118173</v>
      </c>
      <c r="Q193" s="19">
        <f>Ugovori_OPULJP[[#This Row],[Bespovratna sredstva - Ukupno (EU+Nac) HRK
= Ukupna ugovorena vrijednost bespovratnih sredstava]]*Ugovori_OPULJP[[#This Row],[STOPA NACIONALNOG SUFINANCIRANJA %]]</f>
        <v>116839.56749999999</v>
      </c>
      <c r="R193" s="20">
        <f>Ugovori_OPULJP[[#This Row],[Bespovratna sredstva - Nacionalni dio - HRK]]/7.5345</f>
        <v>15507.275532550266</v>
      </c>
      <c r="S193" s="19">
        <v>778930.45</v>
      </c>
      <c r="T193" s="20">
        <f>Ugovori_OPULJP[[#This Row],[Bespovratna sredstva - Ukupno (EU+Nac) HRK
= Ukupna ugovorena vrijednost bespovratnih sredstava]]/7.5345</f>
        <v>103381.83688366845</v>
      </c>
      <c r="U193" s="19">
        <v>0</v>
      </c>
      <c r="V193" s="20">
        <f>Ugovori_OPULJP[[#This Row],[Javni doprinos korisnika - HRK]]/7.5345</f>
        <v>0</v>
      </c>
      <c r="W193" s="19">
        <v>0</v>
      </c>
      <c r="X193" s="20">
        <f>Ugovori_OPULJP[[#This Row],[Privatni doprinos korisnika - HRK]]/7.5345</f>
        <v>0</v>
      </c>
      <c r="Y193" s="21">
        <f>Ugovori_OPULJP[[#This Row],[Bespovratna sredstva - Ukupno (EU+Nac) HRK
= Ukupna ugovorena vrijednost bespovratnih sredstava]]+Ugovori_OPULJP[[#This Row],[Javni doprinos korisnika - HRK]]+Ugovori_OPULJP[[#This Row],[Privatni doprinos korisnika - HRK]]</f>
        <v>778930.45</v>
      </c>
      <c r="Z193" s="22">
        <f>Ugovori_OPULJP[[#This Row],[UKUPNI PRIHVATLJIVI IZDACI
TOTAL ELIGIBLE EXPENDITURE
= Bespovratna sredstva ukupno + doprinos korisnika
= Ukupni prihvatljivi troškovi
= Ukupna ugovorena vrijednost projekta HRK]]/7.5345</f>
        <v>103381.83688366845</v>
      </c>
      <c r="AA193" s="13" t="s">
        <v>741</v>
      </c>
      <c r="AB193" s="13" t="s">
        <v>145</v>
      </c>
      <c r="AC193" s="12" t="s">
        <v>829</v>
      </c>
      <c r="AD193" s="12" t="s">
        <v>147</v>
      </c>
    </row>
    <row r="194" spans="1:30" ht="51" customHeight="1" x14ac:dyDescent="0.3">
      <c r="A194" s="10" t="s">
        <v>830</v>
      </c>
      <c r="B194" s="11" t="s">
        <v>139</v>
      </c>
      <c r="C194" s="12" t="s">
        <v>140</v>
      </c>
      <c r="D194" s="12" t="s">
        <v>738</v>
      </c>
      <c r="E194" s="13" t="s">
        <v>223</v>
      </c>
      <c r="F194" s="14" t="s">
        <v>831</v>
      </c>
      <c r="G194" s="14" t="s">
        <v>832</v>
      </c>
      <c r="H194" s="16">
        <v>43344</v>
      </c>
      <c r="I194" s="16">
        <v>43891</v>
      </c>
      <c r="J194" s="17" t="str">
        <f>IF(Ugovori_OPULJP[[#This Row],[DATUM ZAVRŠETKA OPERACIJE]]&gt;DATE(2023,12,31),"u provedbi","završen")</f>
        <v>završen</v>
      </c>
      <c r="K194" s="15" t="s">
        <v>262</v>
      </c>
      <c r="L194" s="15" t="s">
        <v>262</v>
      </c>
      <c r="M194" s="18">
        <v>0.85</v>
      </c>
      <c r="N194" s="18">
        <v>0.15</v>
      </c>
      <c r="O194" s="19">
        <f>Ugovori_OPULJP[[#This Row],[Bespovratna sredstva - Ukupno (EU+Nac) HRK
= Ukupna ugovorena vrijednost bespovratnih sredstava]]*Ugovori_OPULJP[[#This Row],[EU STOPA SUFINANCIRANJA %
EU CO-FINANCING RATE %]]</f>
        <v>761286.48600000003</v>
      </c>
      <c r="P194" s="20">
        <f>Ugovori_OPULJP[[#This Row],[Bespovratna sredstva - EU dio - HRK]]/7.5345</f>
        <v>101040.0804300219</v>
      </c>
      <c r="Q194" s="19">
        <f>Ugovori_OPULJP[[#This Row],[Bespovratna sredstva - Ukupno (EU+Nac) HRK
= Ukupna ugovorena vrijednost bespovratnih sredstava]]*Ugovori_OPULJP[[#This Row],[STOPA NACIONALNOG SUFINANCIRANJA %]]</f>
        <v>134344.674</v>
      </c>
      <c r="R194" s="20">
        <f>Ugovori_OPULJP[[#This Row],[Bespovratna sredstva - Nacionalni dio - HRK]]/7.5345</f>
        <v>17830.602428827391</v>
      </c>
      <c r="S194" s="19">
        <v>895631.16</v>
      </c>
      <c r="T194" s="20">
        <f>Ugovori_OPULJP[[#This Row],[Bespovratna sredstva - Ukupno (EU+Nac) HRK
= Ukupna ugovorena vrijednost bespovratnih sredstava]]/7.5345</f>
        <v>118870.68285884929</v>
      </c>
      <c r="U194" s="19">
        <v>0</v>
      </c>
      <c r="V194" s="20">
        <f>Ugovori_OPULJP[[#This Row],[Javni doprinos korisnika - HRK]]/7.5345</f>
        <v>0</v>
      </c>
      <c r="W194" s="19">
        <v>0</v>
      </c>
      <c r="X194" s="20">
        <f>Ugovori_OPULJP[[#This Row],[Privatni doprinos korisnika - HRK]]/7.5345</f>
        <v>0</v>
      </c>
      <c r="Y194" s="21">
        <f>Ugovori_OPULJP[[#This Row],[Bespovratna sredstva - Ukupno (EU+Nac) HRK
= Ukupna ugovorena vrijednost bespovratnih sredstava]]+Ugovori_OPULJP[[#This Row],[Javni doprinos korisnika - HRK]]+Ugovori_OPULJP[[#This Row],[Privatni doprinos korisnika - HRK]]</f>
        <v>895631.16</v>
      </c>
      <c r="Z194" s="22">
        <f>Ugovori_OPULJP[[#This Row],[UKUPNI PRIHVATLJIVI IZDACI
TOTAL ELIGIBLE EXPENDITURE
= Bespovratna sredstva ukupno + doprinos korisnika
= Ukupni prihvatljivi troškovi
= Ukupna ugovorena vrijednost projekta HRK]]/7.5345</f>
        <v>118870.68285884929</v>
      </c>
      <c r="AA194" s="13" t="s">
        <v>741</v>
      </c>
      <c r="AB194" s="13" t="s">
        <v>145</v>
      </c>
      <c r="AC194" s="12" t="s">
        <v>833</v>
      </c>
      <c r="AD194" s="12" t="s">
        <v>147</v>
      </c>
    </row>
    <row r="195" spans="1:30" ht="51" customHeight="1" x14ac:dyDescent="0.3">
      <c r="A195" s="10" t="s">
        <v>834</v>
      </c>
      <c r="B195" s="11" t="s">
        <v>139</v>
      </c>
      <c r="C195" s="12" t="s">
        <v>140</v>
      </c>
      <c r="D195" s="12" t="s">
        <v>738</v>
      </c>
      <c r="E195" s="13" t="s">
        <v>223</v>
      </c>
      <c r="F195" s="14" t="s">
        <v>835</v>
      </c>
      <c r="G195" s="14" t="s">
        <v>836</v>
      </c>
      <c r="H195" s="16">
        <v>43139</v>
      </c>
      <c r="I195" s="16">
        <v>43685</v>
      </c>
      <c r="J195" s="17" t="str">
        <f>IF(Ugovori_OPULJP[[#This Row],[DATUM ZAVRŠETKA OPERACIJE]]&gt;DATE(2023,12,31),"u provedbi","završen")</f>
        <v>završen</v>
      </c>
      <c r="K195" s="15" t="s">
        <v>240</v>
      </c>
      <c r="L195" s="15" t="s">
        <v>240</v>
      </c>
      <c r="M195" s="18">
        <v>0.85</v>
      </c>
      <c r="N195" s="18">
        <v>0.15</v>
      </c>
      <c r="O195" s="19">
        <f>Ugovori_OPULJP[[#This Row],[Bespovratna sredstva - Ukupno (EU+Nac) HRK
= Ukupna ugovorena vrijednost bespovratnih sredstava]]*Ugovori_OPULJP[[#This Row],[EU STOPA SUFINANCIRANJA %
EU CO-FINANCING RATE %]]</f>
        <v>311141.72649999999</v>
      </c>
      <c r="P195" s="20">
        <f>Ugovori_OPULJP[[#This Row],[Bespovratna sredstva - EU dio - HRK]]/7.5345</f>
        <v>41295.603756055476</v>
      </c>
      <c r="Q195" s="19">
        <f>Ugovori_OPULJP[[#This Row],[Bespovratna sredstva - Ukupno (EU+Nac) HRK
= Ukupna ugovorena vrijednost bespovratnih sredstava]]*Ugovori_OPULJP[[#This Row],[STOPA NACIONALNOG SUFINANCIRANJA %]]</f>
        <v>54907.363499999999</v>
      </c>
      <c r="R195" s="20">
        <f>Ugovori_OPULJP[[#This Row],[Bespovratna sredstva - Nacionalni dio - HRK]]/7.5345</f>
        <v>7287.4594863627308</v>
      </c>
      <c r="S195" s="19">
        <v>366049.09</v>
      </c>
      <c r="T195" s="20">
        <f>Ugovori_OPULJP[[#This Row],[Bespovratna sredstva - Ukupno (EU+Nac) HRK
= Ukupna ugovorena vrijednost bespovratnih sredstava]]/7.5345</f>
        <v>48583.063242418211</v>
      </c>
      <c r="U195" s="19">
        <v>0</v>
      </c>
      <c r="V195" s="20">
        <f>Ugovori_OPULJP[[#This Row],[Javni doprinos korisnika - HRK]]/7.5345</f>
        <v>0</v>
      </c>
      <c r="W195" s="19">
        <v>0</v>
      </c>
      <c r="X195" s="20">
        <f>Ugovori_OPULJP[[#This Row],[Privatni doprinos korisnika - HRK]]/7.5345</f>
        <v>0</v>
      </c>
      <c r="Y195" s="21">
        <f>Ugovori_OPULJP[[#This Row],[Bespovratna sredstva - Ukupno (EU+Nac) HRK
= Ukupna ugovorena vrijednost bespovratnih sredstava]]+Ugovori_OPULJP[[#This Row],[Javni doprinos korisnika - HRK]]+Ugovori_OPULJP[[#This Row],[Privatni doprinos korisnika - HRK]]</f>
        <v>366049.09</v>
      </c>
      <c r="Z195" s="22">
        <f>Ugovori_OPULJP[[#This Row],[UKUPNI PRIHVATLJIVI IZDACI
TOTAL ELIGIBLE EXPENDITURE
= Bespovratna sredstva ukupno + doprinos korisnika
= Ukupni prihvatljivi troškovi
= Ukupna ugovorena vrijednost projekta HRK]]/7.5345</f>
        <v>48583.063242418211</v>
      </c>
      <c r="AA195" s="13" t="s">
        <v>741</v>
      </c>
      <c r="AB195" s="13" t="s">
        <v>145</v>
      </c>
      <c r="AC195" s="12" t="s">
        <v>837</v>
      </c>
      <c r="AD195" s="12" t="s">
        <v>147</v>
      </c>
    </row>
    <row r="196" spans="1:30" ht="51" customHeight="1" x14ac:dyDescent="0.3">
      <c r="A196" s="10" t="s">
        <v>838</v>
      </c>
      <c r="B196" s="11" t="s">
        <v>139</v>
      </c>
      <c r="C196" s="12" t="s">
        <v>140</v>
      </c>
      <c r="D196" s="12" t="s">
        <v>738</v>
      </c>
      <c r="E196" s="13" t="s">
        <v>223</v>
      </c>
      <c r="F196" s="14" t="s">
        <v>839</v>
      </c>
      <c r="G196" s="14" t="s">
        <v>840</v>
      </c>
      <c r="H196" s="16">
        <v>43139</v>
      </c>
      <c r="I196" s="16">
        <v>43685</v>
      </c>
      <c r="J196" s="17" t="str">
        <f>IF(Ugovori_OPULJP[[#This Row],[DATUM ZAVRŠETKA OPERACIJE]]&gt;DATE(2023,12,31),"u provedbi","završen")</f>
        <v>završen</v>
      </c>
      <c r="K196" s="15" t="s">
        <v>841</v>
      </c>
      <c r="L196" s="15" t="s">
        <v>21</v>
      </c>
      <c r="M196" s="18">
        <v>0.85</v>
      </c>
      <c r="N196" s="18">
        <v>0.15</v>
      </c>
      <c r="O196" s="19">
        <f>Ugovori_OPULJP[[#This Row],[Bespovratna sredstva - Ukupno (EU+Nac) HRK
= Ukupna ugovorena vrijednost bespovratnih sredstava]]*Ugovori_OPULJP[[#This Row],[EU STOPA SUFINANCIRANJA %
EU CO-FINANCING RATE %]]</f>
        <v>670900.43550000002</v>
      </c>
      <c r="P196" s="20">
        <f>Ugovori_OPULJP[[#This Row],[Bespovratna sredstva - EU dio - HRK]]/7.5345</f>
        <v>89043.789966155688</v>
      </c>
      <c r="Q196" s="19">
        <f>Ugovori_OPULJP[[#This Row],[Bespovratna sredstva - Ukupno (EU+Nac) HRK
= Ukupna ugovorena vrijednost bespovratnih sredstava]]*Ugovori_OPULJP[[#This Row],[STOPA NACIONALNOG SUFINANCIRANJA %]]</f>
        <v>118394.1945</v>
      </c>
      <c r="R196" s="20">
        <f>Ugovori_OPULJP[[#This Row],[Bespovratna sredstva - Nacionalni dio - HRK]]/7.5345</f>
        <v>15713.609994027473</v>
      </c>
      <c r="S196" s="19">
        <v>789294.63</v>
      </c>
      <c r="T196" s="20">
        <f>Ugovori_OPULJP[[#This Row],[Bespovratna sredstva - Ukupno (EU+Nac) HRK
= Ukupna ugovorena vrijednost bespovratnih sredstava]]/7.5345</f>
        <v>104757.39996018315</v>
      </c>
      <c r="U196" s="19">
        <v>0</v>
      </c>
      <c r="V196" s="20">
        <f>Ugovori_OPULJP[[#This Row],[Javni doprinos korisnika - HRK]]/7.5345</f>
        <v>0</v>
      </c>
      <c r="W196" s="19">
        <v>0</v>
      </c>
      <c r="X196" s="20">
        <f>Ugovori_OPULJP[[#This Row],[Privatni doprinos korisnika - HRK]]/7.5345</f>
        <v>0</v>
      </c>
      <c r="Y196" s="21">
        <f>Ugovori_OPULJP[[#This Row],[Bespovratna sredstva - Ukupno (EU+Nac) HRK
= Ukupna ugovorena vrijednost bespovratnih sredstava]]+Ugovori_OPULJP[[#This Row],[Javni doprinos korisnika - HRK]]+Ugovori_OPULJP[[#This Row],[Privatni doprinos korisnika - HRK]]</f>
        <v>789294.63</v>
      </c>
      <c r="Z196" s="22">
        <f>Ugovori_OPULJP[[#This Row],[UKUPNI PRIHVATLJIVI IZDACI
TOTAL ELIGIBLE EXPENDITURE
= Bespovratna sredstva ukupno + doprinos korisnika
= Ukupni prihvatljivi troškovi
= Ukupna ugovorena vrijednost projekta HRK]]/7.5345</f>
        <v>104757.39996018315</v>
      </c>
      <c r="AA196" s="13" t="s">
        <v>741</v>
      </c>
      <c r="AB196" s="13" t="s">
        <v>145</v>
      </c>
      <c r="AC196" s="12" t="s">
        <v>842</v>
      </c>
      <c r="AD196" s="12" t="s">
        <v>147</v>
      </c>
    </row>
    <row r="197" spans="1:30" ht="51" customHeight="1" x14ac:dyDescent="0.3">
      <c r="A197" s="10" t="s">
        <v>843</v>
      </c>
      <c r="B197" s="11" t="s">
        <v>139</v>
      </c>
      <c r="C197" s="12" t="s">
        <v>140</v>
      </c>
      <c r="D197" s="12" t="s">
        <v>738</v>
      </c>
      <c r="E197" s="13" t="s">
        <v>223</v>
      </c>
      <c r="F197" s="14" t="s">
        <v>844</v>
      </c>
      <c r="G197" s="14" t="s">
        <v>845</v>
      </c>
      <c r="H197" s="16">
        <v>43214</v>
      </c>
      <c r="I197" s="16">
        <v>43762</v>
      </c>
      <c r="J197" s="17" t="str">
        <f>IF(Ugovori_OPULJP[[#This Row],[DATUM ZAVRŠETKA OPERACIJE]]&gt;DATE(2023,12,31),"u provedbi","završen")</f>
        <v>završen</v>
      </c>
      <c r="K197" s="15" t="s">
        <v>324</v>
      </c>
      <c r="L197" s="15" t="s">
        <v>324</v>
      </c>
      <c r="M197" s="18">
        <v>0.85</v>
      </c>
      <c r="N197" s="18">
        <v>0.15</v>
      </c>
      <c r="O197" s="19">
        <f>Ugovori_OPULJP[[#This Row],[Bespovratna sredstva - Ukupno (EU+Nac) HRK
= Ukupna ugovorena vrijednost bespovratnih sredstava]]*Ugovori_OPULJP[[#This Row],[EU STOPA SUFINANCIRANJA %
EU CO-FINANCING RATE %]]</f>
        <v>636793.95600000001</v>
      </c>
      <c r="P197" s="20">
        <f>Ugovori_OPULJP[[#This Row],[Bespovratna sredstva - EU dio - HRK]]/7.5345</f>
        <v>84517.082221779812</v>
      </c>
      <c r="Q197" s="19">
        <f>Ugovori_OPULJP[[#This Row],[Bespovratna sredstva - Ukupno (EU+Nac) HRK
= Ukupna ugovorena vrijednost bespovratnih sredstava]]*Ugovori_OPULJP[[#This Row],[STOPA NACIONALNOG SUFINANCIRANJA %]]</f>
        <v>112375.40399999999</v>
      </c>
      <c r="R197" s="20">
        <f>Ugovori_OPULJP[[#This Row],[Bespovratna sredstva - Nacionalni dio - HRK]]/7.5345</f>
        <v>14914.779215608201</v>
      </c>
      <c r="S197" s="19">
        <v>749169.36</v>
      </c>
      <c r="T197" s="20">
        <f>Ugovori_OPULJP[[#This Row],[Bespovratna sredstva - Ukupno (EU+Nac) HRK
= Ukupna ugovorena vrijednost bespovratnih sredstava]]/7.5345</f>
        <v>99431.861437388012</v>
      </c>
      <c r="U197" s="19">
        <v>0</v>
      </c>
      <c r="V197" s="20">
        <f>Ugovori_OPULJP[[#This Row],[Javni doprinos korisnika - HRK]]/7.5345</f>
        <v>0</v>
      </c>
      <c r="W197" s="19">
        <v>0</v>
      </c>
      <c r="X197" s="20">
        <f>Ugovori_OPULJP[[#This Row],[Privatni doprinos korisnika - HRK]]/7.5345</f>
        <v>0</v>
      </c>
      <c r="Y197" s="21">
        <f>Ugovori_OPULJP[[#This Row],[Bespovratna sredstva - Ukupno (EU+Nac) HRK
= Ukupna ugovorena vrijednost bespovratnih sredstava]]+Ugovori_OPULJP[[#This Row],[Javni doprinos korisnika - HRK]]+Ugovori_OPULJP[[#This Row],[Privatni doprinos korisnika - HRK]]</f>
        <v>749169.36</v>
      </c>
      <c r="Z197" s="22">
        <f>Ugovori_OPULJP[[#This Row],[UKUPNI PRIHVATLJIVI IZDACI
TOTAL ELIGIBLE EXPENDITURE
= Bespovratna sredstva ukupno + doprinos korisnika
= Ukupni prihvatljivi troškovi
= Ukupna ugovorena vrijednost projekta HRK]]/7.5345</f>
        <v>99431.861437388012</v>
      </c>
      <c r="AA197" s="13" t="s">
        <v>741</v>
      </c>
      <c r="AB197" s="13" t="s">
        <v>145</v>
      </c>
      <c r="AC197" s="12" t="s">
        <v>846</v>
      </c>
      <c r="AD197" s="12" t="s">
        <v>147</v>
      </c>
    </row>
    <row r="198" spans="1:30" ht="51" customHeight="1" x14ac:dyDescent="0.3">
      <c r="A198" s="10" t="s">
        <v>847</v>
      </c>
      <c r="B198" s="11" t="s">
        <v>139</v>
      </c>
      <c r="C198" s="12" t="s">
        <v>140</v>
      </c>
      <c r="D198" s="12" t="s">
        <v>738</v>
      </c>
      <c r="E198" s="13" t="s">
        <v>223</v>
      </c>
      <c r="F198" s="14" t="s">
        <v>848</v>
      </c>
      <c r="G198" s="14" t="s">
        <v>849</v>
      </c>
      <c r="H198" s="16">
        <v>43139</v>
      </c>
      <c r="I198" s="16">
        <v>43685</v>
      </c>
      <c r="J198" s="17" t="str">
        <f>IF(Ugovori_OPULJP[[#This Row],[DATUM ZAVRŠETKA OPERACIJE]]&gt;DATE(2023,12,31),"u provedbi","završen")</f>
        <v>završen</v>
      </c>
      <c r="K198" s="15" t="s">
        <v>21</v>
      </c>
      <c r="L198" s="15" t="s">
        <v>21</v>
      </c>
      <c r="M198" s="18">
        <v>0.85</v>
      </c>
      <c r="N198" s="18">
        <v>0.15</v>
      </c>
      <c r="O198" s="19">
        <f>Ugovori_OPULJP[[#This Row],[Bespovratna sredstva - Ukupno (EU+Nac) HRK
= Ukupna ugovorena vrijednost bespovratnih sredstava]]*Ugovori_OPULJP[[#This Row],[EU STOPA SUFINANCIRANJA %
EU CO-FINANCING RATE %]]</f>
        <v>367406.47349999996</v>
      </c>
      <c r="P198" s="20">
        <f>Ugovori_OPULJP[[#This Row],[Bespovratna sredstva - EU dio - HRK]]/7.5345</f>
        <v>48763.218992633876</v>
      </c>
      <c r="Q198" s="19">
        <f>Ugovori_OPULJP[[#This Row],[Bespovratna sredstva - Ukupno (EU+Nac) HRK
= Ukupna ugovorena vrijednost bespovratnih sredstava]]*Ugovori_OPULJP[[#This Row],[STOPA NACIONALNOG SUFINANCIRANJA %]]</f>
        <v>64836.436499999996</v>
      </c>
      <c r="R198" s="20">
        <f>Ugovori_OPULJP[[#This Row],[Bespovratna sredstva - Nacionalni dio - HRK]]/7.5345</f>
        <v>8605.2739398765661</v>
      </c>
      <c r="S198" s="19">
        <v>432242.91</v>
      </c>
      <c r="T198" s="20">
        <f>Ugovori_OPULJP[[#This Row],[Bespovratna sredstva - Ukupno (EU+Nac) HRK
= Ukupna ugovorena vrijednost bespovratnih sredstava]]/7.5345</f>
        <v>57368.492932510446</v>
      </c>
      <c r="U198" s="19">
        <v>0</v>
      </c>
      <c r="V198" s="20">
        <f>Ugovori_OPULJP[[#This Row],[Javni doprinos korisnika - HRK]]/7.5345</f>
        <v>0</v>
      </c>
      <c r="W198" s="19">
        <v>1189.0899999999999</v>
      </c>
      <c r="X198" s="20">
        <f>Ugovori_OPULJP[[#This Row],[Privatni doprinos korisnika - HRK]]/7.5345</f>
        <v>157.81936425774768</v>
      </c>
      <c r="Y198" s="21">
        <f>Ugovori_OPULJP[[#This Row],[Bespovratna sredstva - Ukupno (EU+Nac) HRK
= Ukupna ugovorena vrijednost bespovratnih sredstava]]+Ugovori_OPULJP[[#This Row],[Javni doprinos korisnika - HRK]]+Ugovori_OPULJP[[#This Row],[Privatni doprinos korisnika - HRK]]</f>
        <v>433432</v>
      </c>
      <c r="Z198" s="22">
        <f>Ugovori_OPULJP[[#This Row],[UKUPNI PRIHVATLJIVI IZDACI
TOTAL ELIGIBLE EXPENDITURE
= Bespovratna sredstva ukupno + doprinos korisnika
= Ukupni prihvatljivi troškovi
= Ukupna ugovorena vrijednost projekta HRK]]/7.5345</f>
        <v>57526.312296768199</v>
      </c>
      <c r="AA198" s="13" t="s">
        <v>741</v>
      </c>
      <c r="AB198" s="13" t="s">
        <v>145</v>
      </c>
      <c r="AC198" s="12" t="s">
        <v>850</v>
      </c>
      <c r="AD198" s="12" t="s">
        <v>147</v>
      </c>
    </row>
    <row r="199" spans="1:30" ht="51" customHeight="1" x14ac:dyDescent="0.3">
      <c r="A199" s="10" t="s">
        <v>851</v>
      </c>
      <c r="B199" s="11" t="s">
        <v>139</v>
      </c>
      <c r="C199" s="12" t="s">
        <v>140</v>
      </c>
      <c r="D199" s="12" t="s">
        <v>738</v>
      </c>
      <c r="E199" s="13" t="s">
        <v>223</v>
      </c>
      <c r="F199" s="14" t="s">
        <v>852</v>
      </c>
      <c r="G199" s="14" t="s">
        <v>853</v>
      </c>
      <c r="H199" s="16">
        <v>43139</v>
      </c>
      <c r="I199" s="16">
        <v>43593</v>
      </c>
      <c r="J199" s="17" t="str">
        <f>IF(Ugovori_OPULJP[[#This Row],[DATUM ZAVRŠETKA OPERACIJE]]&gt;DATE(2023,12,31),"u provedbi","završen")</f>
        <v>završen</v>
      </c>
      <c r="K199" s="15" t="s">
        <v>91</v>
      </c>
      <c r="L199" s="15" t="s">
        <v>91</v>
      </c>
      <c r="M199" s="18">
        <v>0.85</v>
      </c>
      <c r="N199" s="18">
        <v>0.15</v>
      </c>
      <c r="O199" s="19">
        <f>Ugovori_OPULJP[[#This Row],[Bespovratna sredstva - Ukupno (EU+Nac) HRK
= Ukupna ugovorena vrijednost bespovratnih sredstava]]*Ugovori_OPULJP[[#This Row],[EU STOPA SUFINANCIRANJA %
EU CO-FINANCING RATE %]]</f>
        <v>239837.95499999999</v>
      </c>
      <c r="P199" s="20">
        <f>Ugovori_OPULJP[[#This Row],[Bespovratna sredstva - EU dio - HRK]]/7.5345</f>
        <v>31831.966952020703</v>
      </c>
      <c r="Q199" s="19">
        <f>Ugovori_OPULJP[[#This Row],[Bespovratna sredstva - Ukupno (EU+Nac) HRK
= Ukupna ugovorena vrijednost bespovratnih sredstava]]*Ugovori_OPULJP[[#This Row],[STOPA NACIONALNOG SUFINANCIRANJA %]]</f>
        <v>42324.344999999994</v>
      </c>
      <c r="R199" s="20">
        <f>Ugovori_OPULJP[[#This Row],[Bespovratna sredstva - Nacionalni dio - HRK]]/7.5345</f>
        <v>5617.4059327095347</v>
      </c>
      <c r="S199" s="19">
        <v>282162.3</v>
      </c>
      <c r="T199" s="20">
        <f>Ugovori_OPULJP[[#This Row],[Bespovratna sredstva - Ukupno (EU+Nac) HRK
= Ukupna ugovorena vrijednost bespovratnih sredstava]]/7.5345</f>
        <v>37449.372884730234</v>
      </c>
      <c r="U199" s="19">
        <v>0</v>
      </c>
      <c r="V199" s="20">
        <f>Ugovori_OPULJP[[#This Row],[Javni doprinos korisnika - HRK]]/7.5345</f>
        <v>0</v>
      </c>
      <c r="W199" s="19">
        <v>0</v>
      </c>
      <c r="X199" s="20">
        <f>Ugovori_OPULJP[[#This Row],[Privatni doprinos korisnika - HRK]]/7.5345</f>
        <v>0</v>
      </c>
      <c r="Y199" s="21">
        <f>Ugovori_OPULJP[[#This Row],[Bespovratna sredstva - Ukupno (EU+Nac) HRK
= Ukupna ugovorena vrijednost bespovratnih sredstava]]+Ugovori_OPULJP[[#This Row],[Javni doprinos korisnika - HRK]]+Ugovori_OPULJP[[#This Row],[Privatni doprinos korisnika - HRK]]</f>
        <v>282162.3</v>
      </c>
      <c r="Z199" s="22">
        <f>Ugovori_OPULJP[[#This Row],[UKUPNI PRIHVATLJIVI IZDACI
TOTAL ELIGIBLE EXPENDITURE
= Bespovratna sredstva ukupno + doprinos korisnika
= Ukupni prihvatljivi troškovi
= Ukupna ugovorena vrijednost projekta HRK]]/7.5345</f>
        <v>37449.372884730234</v>
      </c>
      <c r="AA199" s="13" t="s">
        <v>741</v>
      </c>
      <c r="AB199" s="13" t="s">
        <v>145</v>
      </c>
      <c r="AC199" s="12" t="s">
        <v>854</v>
      </c>
      <c r="AD199" s="12" t="s">
        <v>147</v>
      </c>
    </row>
    <row r="200" spans="1:30" ht="51" customHeight="1" x14ac:dyDescent="0.3">
      <c r="A200" s="10" t="s">
        <v>855</v>
      </c>
      <c r="B200" s="11" t="s">
        <v>139</v>
      </c>
      <c r="C200" s="12" t="s">
        <v>140</v>
      </c>
      <c r="D200" s="12" t="s">
        <v>738</v>
      </c>
      <c r="E200" s="13" t="s">
        <v>223</v>
      </c>
      <c r="F200" s="14" t="s">
        <v>856</v>
      </c>
      <c r="G200" s="14" t="s">
        <v>857</v>
      </c>
      <c r="H200" s="16">
        <v>43214</v>
      </c>
      <c r="I200" s="16">
        <v>43579</v>
      </c>
      <c r="J200" s="17" t="str">
        <f>IF(Ugovori_OPULJP[[#This Row],[DATUM ZAVRŠETKA OPERACIJE]]&gt;DATE(2023,12,31),"u provedbi","završen")</f>
        <v>završen</v>
      </c>
      <c r="K200" s="15" t="s">
        <v>81</v>
      </c>
      <c r="L200" s="15" t="s">
        <v>81</v>
      </c>
      <c r="M200" s="18">
        <v>0.85</v>
      </c>
      <c r="N200" s="18">
        <v>0.15</v>
      </c>
      <c r="O200" s="19">
        <f>Ugovori_OPULJP[[#This Row],[Bespovratna sredstva - Ukupno (EU+Nac) HRK
= Ukupna ugovorena vrijednost bespovratnih sredstava]]*Ugovori_OPULJP[[#This Row],[EU STOPA SUFINANCIRANJA %
EU CO-FINANCING RATE %]]</f>
        <v>766311.54999999993</v>
      </c>
      <c r="P200" s="20">
        <f>Ugovori_OPULJP[[#This Row],[Bespovratna sredstva - EU dio - HRK]]/7.5345</f>
        <v>101707.02103656511</v>
      </c>
      <c r="Q200" s="19">
        <f>Ugovori_OPULJP[[#This Row],[Bespovratna sredstva - Ukupno (EU+Nac) HRK
= Ukupna ugovorena vrijednost bespovratnih sredstava]]*Ugovori_OPULJP[[#This Row],[STOPA NACIONALNOG SUFINANCIRANJA %]]</f>
        <v>135231.44999999998</v>
      </c>
      <c r="R200" s="20">
        <f>Ugovori_OPULJP[[#This Row],[Bespovratna sredstva - Nacionalni dio - HRK]]/7.5345</f>
        <v>17948.297829982079</v>
      </c>
      <c r="S200" s="19">
        <v>901543</v>
      </c>
      <c r="T200" s="20">
        <f>Ugovori_OPULJP[[#This Row],[Bespovratna sredstva - Ukupno (EU+Nac) HRK
= Ukupna ugovorena vrijednost bespovratnih sredstava]]/7.5345</f>
        <v>119655.31886654721</v>
      </c>
      <c r="U200" s="19">
        <v>0</v>
      </c>
      <c r="V200" s="20">
        <f>Ugovori_OPULJP[[#This Row],[Javni doprinos korisnika - HRK]]/7.5345</f>
        <v>0</v>
      </c>
      <c r="W200" s="19">
        <v>0</v>
      </c>
      <c r="X200" s="20">
        <f>Ugovori_OPULJP[[#This Row],[Privatni doprinos korisnika - HRK]]/7.5345</f>
        <v>0</v>
      </c>
      <c r="Y200" s="21">
        <f>Ugovori_OPULJP[[#This Row],[Bespovratna sredstva - Ukupno (EU+Nac) HRK
= Ukupna ugovorena vrijednost bespovratnih sredstava]]+Ugovori_OPULJP[[#This Row],[Javni doprinos korisnika - HRK]]+Ugovori_OPULJP[[#This Row],[Privatni doprinos korisnika - HRK]]</f>
        <v>901543</v>
      </c>
      <c r="Z200" s="22">
        <f>Ugovori_OPULJP[[#This Row],[UKUPNI PRIHVATLJIVI IZDACI
TOTAL ELIGIBLE EXPENDITURE
= Bespovratna sredstva ukupno + doprinos korisnika
= Ukupni prihvatljivi troškovi
= Ukupna ugovorena vrijednost projekta HRK]]/7.5345</f>
        <v>119655.31886654721</v>
      </c>
      <c r="AA200" s="13" t="s">
        <v>741</v>
      </c>
      <c r="AB200" s="13" t="s">
        <v>145</v>
      </c>
      <c r="AC200" s="12" t="s">
        <v>858</v>
      </c>
      <c r="AD200" s="12" t="s">
        <v>147</v>
      </c>
    </row>
    <row r="201" spans="1:30" ht="51" customHeight="1" x14ac:dyDescent="0.3">
      <c r="A201" s="10" t="s">
        <v>859</v>
      </c>
      <c r="B201" s="11" t="s">
        <v>139</v>
      </c>
      <c r="C201" s="12" t="s">
        <v>140</v>
      </c>
      <c r="D201" s="12" t="s">
        <v>860</v>
      </c>
      <c r="E201" s="13" t="s">
        <v>223</v>
      </c>
      <c r="F201" s="14" t="s">
        <v>861</v>
      </c>
      <c r="G201" s="14" t="s">
        <v>862</v>
      </c>
      <c r="H201" s="16">
        <v>43304</v>
      </c>
      <c r="I201" s="16">
        <v>43731</v>
      </c>
      <c r="J201" s="17" t="str">
        <f>IF(Ugovori_OPULJP[[#This Row],[DATUM ZAVRŠETKA OPERACIJE]]&gt;DATE(2023,12,31),"u provedbi","završen")</f>
        <v>završen</v>
      </c>
      <c r="K201" s="15" t="s">
        <v>21</v>
      </c>
      <c r="L201" s="15" t="s">
        <v>21</v>
      </c>
      <c r="M201" s="18">
        <v>0.85</v>
      </c>
      <c r="N201" s="18">
        <v>0.15</v>
      </c>
      <c r="O201" s="19">
        <f>Ugovori_OPULJP[[#This Row],[Bespovratna sredstva - Ukupno (EU+Nac) HRK
= Ukupna ugovorena vrijednost bespovratnih sredstava]]*Ugovori_OPULJP[[#This Row],[EU STOPA SUFINANCIRANJA %
EU CO-FINANCING RATE %]]</f>
        <v>419073.62149999995</v>
      </c>
      <c r="P201" s="20">
        <f>Ugovori_OPULJP[[#This Row],[Bespovratna sredstva - EU dio - HRK]]/7.5345</f>
        <v>55620.627977968004</v>
      </c>
      <c r="Q201" s="19">
        <f>Ugovori_OPULJP[[#This Row],[Bespovratna sredstva - Ukupno (EU+Nac) HRK
= Ukupna ugovorena vrijednost bespovratnih sredstava]]*Ugovori_OPULJP[[#This Row],[STOPA NACIONALNOG SUFINANCIRANJA %]]</f>
        <v>73954.1685</v>
      </c>
      <c r="R201" s="20">
        <f>Ugovori_OPULJP[[#This Row],[Bespovratna sredstva - Nacionalni dio - HRK]]/7.5345</f>
        <v>9815.4049372884729</v>
      </c>
      <c r="S201" s="19">
        <v>493027.79</v>
      </c>
      <c r="T201" s="20">
        <f>Ugovori_OPULJP[[#This Row],[Bespovratna sredstva - Ukupno (EU+Nac) HRK
= Ukupna ugovorena vrijednost bespovratnih sredstava]]/7.5345</f>
        <v>65436.032915256481</v>
      </c>
      <c r="U201" s="19">
        <v>0</v>
      </c>
      <c r="V201" s="20">
        <f>Ugovori_OPULJP[[#This Row],[Javni doprinos korisnika - HRK]]/7.5345</f>
        <v>0</v>
      </c>
      <c r="W201" s="19">
        <v>0</v>
      </c>
      <c r="X201" s="20">
        <f>Ugovori_OPULJP[[#This Row],[Privatni doprinos korisnika - HRK]]/7.5345</f>
        <v>0</v>
      </c>
      <c r="Y201" s="21">
        <f>Ugovori_OPULJP[[#This Row],[Bespovratna sredstva - Ukupno (EU+Nac) HRK
= Ukupna ugovorena vrijednost bespovratnih sredstava]]+Ugovori_OPULJP[[#This Row],[Javni doprinos korisnika - HRK]]+Ugovori_OPULJP[[#This Row],[Privatni doprinos korisnika - HRK]]</f>
        <v>493027.79</v>
      </c>
      <c r="Z201" s="22">
        <f>Ugovori_OPULJP[[#This Row],[UKUPNI PRIHVATLJIVI IZDACI
TOTAL ELIGIBLE EXPENDITURE
= Bespovratna sredstva ukupno + doprinos korisnika
= Ukupni prihvatljivi troškovi
= Ukupna ugovorena vrijednost projekta HRK]]/7.5345</f>
        <v>65436.032915256481</v>
      </c>
      <c r="AA201" s="13" t="s">
        <v>741</v>
      </c>
      <c r="AB201" s="13" t="s">
        <v>145</v>
      </c>
      <c r="AC201" s="12" t="s">
        <v>863</v>
      </c>
      <c r="AD201" s="12" t="s">
        <v>147</v>
      </c>
    </row>
    <row r="202" spans="1:30" ht="51" customHeight="1" x14ac:dyDescent="0.3">
      <c r="A202" s="10" t="s">
        <v>864</v>
      </c>
      <c r="B202" s="11" t="s">
        <v>139</v>
      </c>
      <c r="C202" s="12" t="s">
        <v>140</v>
      </c>
      <c r="D202" s="12" t="s">
        <v>860</v>
      </c>
      <c r="E202" s="13" t="s">
        <v>223</v>
      </c>
      <c r="F202" s="14" t="s">
        <v>865</v>
      </c>
      <c r="G202" s="14" t="s">
        <v>866</v>
      </c>
      <c r="H202" s="16">
        <v>43374</v>
      </c>
      <c r="I202" s="16">
        <v>43586</v>
      </c>
      <c r="J202" s="17" t="str">
        <f>IF(Ugovori_OPULJP[[#This Row],[DATUM ZAVRŠETKA OPERACIJE]]&gt;DATE(2023,12,31),"u provedbi","završen")</f>
        <v>završen</v>
      </c>
      <c r="K202" s="15" t="s">
        <v>192</v>
      </c>
      <c r="L202" s="15" t="s">
        <v>192</v>
      </c>
      <c r="M202" s="18">
        <v>0.85</v>
      </c>
      <c r="N202" s="18">
        <v>0.15</v>
      </c>
      <c r="O202" s="19">
        <f>Ugovori_OPULJP[[#This Row],[Bespovratna sredstva - Ukupno (EU+Nac) HRK
= Ukupna ugovorena vrijednost bespovratnih sredstava]]*Ugovori_OPULJP[[#This Row],[EU STOPA SUFINANCIRANJA %
EU CO-FINANCING RATE %]]</f>
        <v>279560.11249999999</v>
      </c>
      <c r="P202" s="20">
        <f>Ugovori_OPULJP[[#This Row],[Bespovratna sredstva - EU dio - HRK]]/7.5345</f>
        <v>37104.003251708804</v>
      </c>
      <c r="Q202" s="19">
        <f>Ugovori_OPULJP[[#This Row],[Bespovratna sredstva - Ukupno (EU+Nac) HRK
= Ukupna ugovorena vrijednost bespovratnih sredstava]]*Ugovori_OPULJP[[#This Row],[STOPA NACIONALNOG SUFINANCIRANJA %]]</f>
        <v>49334.137499999997</v>
      </c>
      <c r="R202" s="20">
        <f>Ugovori_OPULJP[[#This Row],[Bespovratna sredstva - Nacionalni dio - HRK]]/7.5345</f>
        <v>6547.7652797133178</v>
      </c>
      <c r="S202" s="19">
        <v>328894.25</v>
      </c>
      <c r="T202" s="20">
        <f>Ugovori_OPULJP[[#This Row],[Bespovratna sredstva - Ukupno (EU+Nac) HRK
= Ukupna ugovorena vrijednost bespovratnih sredstava]]/7.5345</f>
        <v>43651.768531422123</v>
      </c>
      <c r="U202" s="19">
        <v>0</v>
      </c>
      <c r="V202" s="20">
        <f>Ugovori_OPULJP[[#This Row],[Javni doprinos korisnika - HRK]]/7.5345</f>
        <v>0</v>
      </c>
      <c r="W202" s="19">
        <v>0</v>
      </c>
      <c r="X202" s="20">
        <f>Ugovori_OPULJP[[#This Row],[Privatni doprinos korisnika - HRK]]/7.5345</f>
        <v>0</v>
      </c>
      <c r="Y202" s="21">
        <f>Ugovori_OPULJP[[#This Row],[Bespovratna sredstva - Ukupno (EU+Nac) HRK
= Ukupna ugovorena vrijednost bespovratnih sredstava]]+Ugovori_OPULJP[[#This Row],[Javni doprinos korisnika - HRK]]+Ugovori_OPULJP[[#This Row],[Privatni doprinos korisnika - HRK]]</f>
        <v>328894.25</v>
      </c>
      <c r="Z202" s="22">
        <f>Ugovori_OPULJP[[#This Row],[UKUPNI PRIHVATLJIVI IZDACI
TOTAL ELIGIBLE EXPENDITURE
= Bespovratna sredstva ukupno + doprinos korisnika
= Ukupni prihvatljivi troškovi
= Ukupna ugovorena vrijednost projekta HRK]]/7.5345</f>
        <v>43651.768531422123</v>
      </c>
      <c r="AA202" s="13" t="s">
        <v>741</v>
      </c>
      <c r="AB202" s="13" t="s">
        <v>145</v>
      </c>
      <c r="AC202" s="12" t="s">
        <v>867</v>
      </c>
      <c r="AD202" s="12" t="s">
        <v>147</v>
      </c>
    </row>
    <row r="203" spans="1:30" ht="51" customHeight="1" x14ac:dyDescent="0.3">
      <c r="A203" s="10" t="s">
        <v>868</v>
      </c>
      <c r="B203" s="11" t="s">
        <v>139</v>
      </c>
      <c r="C203" s="12" t="s">
        <v>140</v>
      </c>
      <c r="D203" s="12" t="s">
        <v>860</v>
      </c>
      <c r="E203" s="13" t="s">
        <v>223</v>
      </c>
      <c r="F203" s="14" t="s">
        <v>869</v>
      </c>
      <c r="G203" s="14" t="s">
        <v>870</v>
      </c>
      <c r="H203" s="16">
        <v>43304</v>
      </c>
      <c r="I203" s="16">
        <v>43853</v>
      </c>
      <c r="J203" s="17" t="str">
        <f>IF(Ugovori_OPULJP[[#This Row],[DATUM ZAVRŠETKA OPERACIJE]]&gt;DATE(2023,12,31),"u provedbi","završen")</f>
        <v>završen</v>
      </c>
      <c r="K203" s="15" t="s">
        <v>21</v>
      </c>
      <c r="L203" s="15" t="s">
        <v>21</v>
      </c>
      <c r="M203" s="18">
        <v>0.85</v>
      </c>
      <c r="N203" s="18">
        <v>0.15</v>
      </c>
      <c r="O203" s="19">
        <f>Ugovori_OPULJP[[#This Row],[Bespovratna sredstva - Ukupno (EU+Nac) HRK
= Ukupna ugovorena vrijednost bespovratnih sredstava]]*Ugovori_OPULJP[[#This Row],[EU STOPA SUFINANCIRANJA %
EU CO-FINANCING RATE %]]</f>
        <v>257804.58350000001</v>
      </c>
      <c r="P203" s="20">
        <f>Ugovori_OPULJP[[#This Row],[Bespovratna sredstva - EU dio - HRK]]/7.5345</f>
        <v>34216.548344282965</v>
      </c>
      <c r="Q203" s="19">
        <f>Ugovori_OPULJP[[#This Row],[Bespovratna sredstva - Ukupno (EU+Nac) HRK
= Ukupna ugovorena vrijednost bespovratnih sredstava]]*Ugovori_OPULJP[[#This Row],[STOPA NACIONALNOG SUFINANCIRANJA %]]</f>
        <v>45494.926500000001</v>
      </c>
      <c r="R203" s="20">
        <f>Ugovori_OPULJP[[#This Row],[Bespovratna sredstva - Nacionalni dio - HRK]]/7.5345</f>
        <v>6038.2144136969937</v>
      </c>
      <c r="S203" s="19">
        <v>303299.51</v>
      </c>
      <c r="T203" s="20">
        <f>Ugovori_OPULJP[[#This Row],[Bespovratna sredstva - Ukupno (EU+Nac) HRK
= Ukupna ugovorena vrijednost bespovratnih sredstava]]/7.5345</f>
        <v>40254.762757979959</v>
      </c>
      <c r="U203" s="19">
        <v>0</v>
      </c>
      <c r="V203" s="20">
        <f>Ugovori_OPULJP[[#This Row],[Javni doprinos korisnika - HRK]]/7.5345</f>
        <v>0</v>
      </c>
      <c r="W203" s="19">
        <v>0</v>
      </c>
      <c r="X203" s="20">
        <f>Ugovori_OPULJP[[#This Row],[Privatni doprinos korisnika - HRK]]/7.5345</f>
        <v>0</v>
      </c>
      <c r="Y203" s="21">
        <f>Ugovori_OPULJP[[#This Row],[Bespovratna sredstva - Ukupno (EU+Nac) HRK
= Ukupna ugovorena vrijednost bespovratnih sredstava]]+Ugovori_OPULJP[[#This Row],[Javni doprinos korisnika - HRK]]+Ugovori_OPULJP[[#This Row],[Privatni doprinos korisnika - HRK]]</f>
        <v>303299.51</v>
      </c>
      <c r="Z203" s="22">
        <f>Ugovori_OPULJP[[#This Row],[UKUPNI PRIHVATLJIVI IZDACI
TOTAL ELIGIBLE EXPENDITURE
= Bespovratna sredstva ukupno + doprinos korisnika
= Ukupni prihvatljivi troškovi
= Ukupna ugovorena vrijednost projekta HRK]]/7.5345</f>
        <v>40254.762757979959</v>
      </c>
      <c r="AA203" s="13" t="s">
        <v>741</v>
      </c>
      <c r="AB203" s="13" t="s">
        <v>145</v>
      </c>
      <c r="AC203" s="12" t="s">
        <v>871</v>
      </c>
      <c r="AD203" s="12" t="s">
        <v>147</v>
      </c>
    </row>
    <row r="204" spans="1:30" ht="51" customHeight="1" x14ac:dyDescent="0.3">
      <c r="A204" s="10" t="s">
        <v>872</v>
      </c>
      <c r="B204" s="11" t="s">
        <v>139</v>
      </c>
      <c r="C204" s="12" t="s">
        <v>140</v>
      </c>
      <c r="D204" s="12" t="s">
        <v>860</v>
      </c>
      <c r="E204" s="13" t="s">
        <v>223</v>
      </c>
      <c r="F204" s="14" t="s">
        <v>873</v>
      </c>
      <c r="G204" s="14" t="s">
        <v>874</v>
      </c>
      <c r="H204" s="16">
        <v>43304</v>
      </c>
      <c r="I204" s="16">
        <v>43488</v>
      </c>
      <c r="J204" s="17" t="str">
        <f>IF(Ugovori_OPULJP[[#This Row],[DATUM ZAVRŠETKA OPERACIJE]]&gt;DATE(2023,12,31),"u provedbi","završen")</f>
        <v>završen</v>
      </c>
      <c r="K204" s="15" t="s">
        <v>875</v>
      </c>
      <c r="L204" s="15" t="s">
        <v>21</v>
      </c>
      <c r="M204" s="18">
        <v>0.85</v>
      </c>
      <c r="N204" s="18">
        <v>0.15</v>
      </c>
      <c r="O204" s="19">
        <f>Ugovori_OPULJP[[#This Row],[Bespovratna sredstva - Ukupno (EU+Nac) HRK
= Ukupna ugovorena vrijednost bespovratnih sredstava]]*Ugovori_OPULJP[[#This Row],[EU STOPA SUFINANCIRANJA %
EU CO-FINANCING RATE %]]</f>
        <v>190962.989</v>
      </c>
      <c r="P204" s="20">
        <f>Ugovori_OPULJP[[#This Row],[Bespovratna sredstva - EU dio - HRK]]/7.5345</f>
        <v>25345.14420333134</v>
      </c>
      <c r="Q204" s="19">
        <f>Ugovori_OPULJP[[#This Row],[Bespovratna sredstva - Ukupno (EU+Nac) HRK
= Ukupna ugovorena vrijednost bespovratnih sredstava]]*Ugovori_OPULJP[[#This Row],[STOPA NACIONALNOG SUFINANCIRANJA %]]</f>
        <v>33699.350999999995</v>
      </c>
      <c r="R204" s="20">
        <f>Ugovori_OPULJP[[#This Row],[Bespovratna sredstva - Nacionalni dio - HRK]]/7.5345</f>
        <v>4472.6725064702359</v>
      </c>
      <c r="S204" s="19">
        <v>224662.34</v>
      </c>
      <c r="T204" s="20">
        <f>Ugovori_OPULJP[[#This Row],[Bespovratna sredstva - Ukupno (EU+Nac) HRK
= Ukupna ugovorena vrijednost bespovratnih sredstava]]/7.5345</f>
        <v>29817.816709801577</v>
      </c>
      <c r="U204" s="19">
        <v>0</v>
      </c>
      <c r="V204" s="20">
        <f>Ugovori_OPULJP[[#This Row],[Javni doprinos korisnika - HRK]]/7.5345</f>
        <v>0</v>
      </c>
      <c r="W204" s="19">
        <v>0</v>
      </c>
      <c r="X204" s="20">
        <f>Ugovori_OPULJP[[#This Row],[Privatni doprinos korisnika - HRK]]/7.5345</f>
        <v>0</v>
      </c>
      <c r="Y204" s="21">
        <f>Ugovori_OPULJP[[#This Row],[Bespovratna sredstva - Ukupno (EU+Nac) HRK
= Ukupna ugovorena vrijednost bespovratnih sredstava]]+Ugovori_OPULJP[[#This Row],[Javni doprinos korisnika - HRK]]+Ugovori_OPULJP[[#This Row],[Privatni doprinos korisnika - HRK]]</f>
        <v>224662.34</v>
      </c>
      <c r="Z204" s="22">
        <f>Ugovori_OPULJP[[#This Row],[UKUPNI PRIHVATLJIVI IZDACI
TOTAL ELIGIBLE EXPENDITURE
= Bespovratna sredstva ukupno + doprinos korisnika
= Ukupni prihvatljivi troškovi
= Ukupna ugovorena vrijednost projekta HRK]]/7.5345</f>
        <v>29817.816709801577</v>
      </c>
      <c r="AA204" s="13" t="s">
        <v>741</v>
      </c>
      <c r="AB204" s="13" t="s">
        <v>145</v>
      </c>
      <c r="AC204" s="12" t="s">
        <v>876</v>
      </c>
      <c r="AD204" s="12" t="s">
        <v>147</v>
      </c>
    </row>
    <row r="205" spans="1:30" ht="51" customHeight="1" x14ac:dyDescent="0.3">
      <c r="A205" s="10" t="s">
        <v>877</v>
      </c>
      <c r="B205" s="11" t="s">
        <v>139</v>
      </c>
      <c r="C205" s="12" t="s">
        <v>140</v>
      </c>
      <c r="D205" s="12" t="s">
        <v>860</v>
      </c>
      <c r="E205" s="13" t="s">
        <v>223</v>
      </c>
      <c r="F205" s="14" t="s">
        <v>878</v>
      </c>
      <c r="G205" s="14" t="s">
        <v>879</v>
      </c>
      <c r="H205" s="16">
        <v>43344</v>
      </c>
      <c r="I205" s="16">
        <v>43709</v>
      </c>
      <c r="J205" s="17" t="str">
        <f>IF(Ugovori_OPULJP[[#This Row],[DATUM ZAVRŠETKA OPERACIJE]]&gt;DATE(2023,12,31),"u provedbi","završen")</f>
        <v>završen</v>
      </c>
      <c r="K205" s="15" t="s">
        <v>880</v>
      </c>
      <c r="L205" s="15" t="s">
        <v>21</v>
      </c>
      <c r="M205" s="18">
        <v>0.85</v>
      </c>
      <c r="N205" s="18">
        <v>0.15</v>
      </c>
      <c r="O205" s="19">
        <f>Ugovori_OPULJP[[#This Row],[Bespovratna sredstva - Ukupno (EU+Nac) HRK
= Ukupna ugovorena vrijednost bespovratnih sredstava]]*Ugovori_OPULJP[[#This Row],[EU STOPA SUFINANCIRANJA %
EU CO-FINANCING RATE %]]</f>
        <v>554958.24250000005</v>
      </c>
      <c r="P205" s="20">
        <f>Ugovori_OPULJP[[#This Row],[Bespovratna sredstva - EU dio - HRK]]/7.5345</f>
        <v>73655.616497445095</v>
      </c>
      <c r="Q205" s="19">
        <f>Ugovori_OPULJP[[#This Row],[Bespovratna sredstva - Ukupno (EU+Nac) HRK
= Ukupna ugovorena vrijednost bespovratnih sredstava]]*Ugovori_OPULJP[[#This Row],[STOPA NACIONALNOG SUFINANCIRANJA %]]</f>
        <v>97933.80750000001</v>
      </c>
      <c r="R205" s="20">
        <f>Ugovori_OPULJP[[#This Row],[Bespovratna sredstva - Nacionalni dio - HRK]]/7.5345</f>
        <v>12998.049970137368</v>
      </c>
      <c r="S205" s="19">
        <v>652892.05000000005</v>
      </c>
      <c r="T205" s="20">
        <f>Ugovori_OPULJP[[#This Row],[Bespovratna sredstva - Ukupno (EU+Nac) HRK
= Ukupna ugovorena vrijednost bespovratnih sredstava]]/7.5345</f>
        <v>86653.666467582458</v>
      </c>
      <c r="U205" s="19">
        <v>0</v>
      </c>
      <c r="V205" s="20">
        <f>Ugovori_OPULJP[[#This Row],[Javni doprinos korisnika - HRK]]/7.5345</f>
        <v>0</v>
      </c>
      <c r="W205" s="19">
        <v>0</v>
      </c>
      <c r="X205" s="20">
        <f>Ugovori_OPULJP[[#This Row],[Privatni doprinos korisnika - HRK]]/7.5345</f>
        <v>0</v>
      </c>
      <c r="Y205" s="21">
        <f>Ugovori_OPULJP[[#This Row],[Bespovratna sredstva - Ukupno (EU+Nac) HRK
= Ukupna ugovorena vrijednost bespovratnih sredstava]]+Ugovori_OPULJP[[#This Row],[Javni doprinos korisnika - HRK]]+Ugovori_OPULJP[[#This Row],[Privatni doprinos korisnika - HRK]]</f>
        <v>652892.05000000005</v>
      </c>
      <c r="Z205" s="22">
        <f>Ugovori_OPULJP[[#This Row],[UKUPNI PRIHVATLJIVI IZDACI
TOTAL ELIGIBLE EXPENDITURE
= Bespovratna sredstva ukupno + doprinos korisnika
= Ukupni prihvatljivi troškovi
= Ukupna ugovorena vrijednost projekta HRK]]/7.5345</f>
        <v>86653.666467582458</v>
      </c>
      <c r="AA205" s="13" t="s">
        <v>741</v>
      </c>
      <c r="AB205" s="13" t="s">
        <v>145</v>
      </c>
      <c r="AC205" s="12" t="s">
        <v>881</v>
      </c>
      <c r="AD205" s="12" t="s">
        <v>147</v>
      </c>
    </row>
    <row r="206" spans="1:30" ht="51" customHeight="1" x14ac:dyDescent="0.3">
      <c r="A206" s="10" t="s">
        <v>882</v>
      </c>
      <c r="B206" s="11" t="s">
        <v>139</v>
      </c>
      <c r="C206" s="12" t="s">
        <v>140</v>
      </c>
      <c r="D206" s="12" t="s">
        <v>860</v>
      </c>
      <c r="E206" s="13" t="s">
        <v>223</v>
      </c>
      <c r="F206" s="14" t="s">
        <v>883</v>
      </c>
      <c r="G206" s="14" t="s">
        <v>884</v>
      </c>
      <c r="H206" s="16">
        <v>43308</v>
      </c>
      <c r="I206" s="16">
        <v>43857</v>
      </c>
      <c r="J206" s="17" t="str">
        <f>IF(Ugovori_OPULJP[[#This Row],[DATUM ZAVRŠETKA OPERACIJE]]&gt;DATE(2023,12,31),"u provedbi","završen")</f>
        <v>završen</v>
      </c>
      <c r="K206" s="15" t="s">
        <v>21</v>
      </c>
      <c r="L206" s="15" t="s">
        <v>21</v>
      </c>
      <c r="M206" s="18">
        <v>0.85</v>
      </c>
      <c r="N206" s="18">
        <v>0.15</v>
      </c>
      <c r="O206" s="19">
        <f>Ugovori_OPULJP[[#This Row],[Bespovratna sredstva - Ukupno (EU+Nac) HRK
= Ukupna ugovorena vrijednost bespovratnih sredstava]]*Ugovori_OPULJP[[#This Row],[EU STOPA SUFINANCIRANJA %
EU CO-FINANCING RATE %]]</f>
        <v>576506.26950000005</v>
      </c>
      <c r="P206" s="20">
        <f>Ugovori_OPULJP[[#This Row],[Bespovratna sredstva - EU dio - HRK]]/7.5345</f>
        <v>76515.531156679281</v>
      </c>
      <c r="Q206" s="19">
        <f>Ugovori_OPULJP[[#This Row],[Bespovratna sredstva - Ukupno (EU+Nac) HRK
= Ukupna ugovorena vrijednost bespovratnih sredstava]]*Ugovori_OPULJP[[#This Row],[STOPA NACIONALNOG SUFINANCIRANJA %]]</f>
        <v>101736.4005</v>
      </c>
      <c r="R206" s="20">
        <f>Ugovori_OPULJP[[#This Row],[Bespovratna sredstva - Nacionalni dio - HRK]]/7.5345</f>
        <v>13502.740792355165</v>
      </c>
      <c r="S206" s="19">
        <v>678242.67</v>
      </c>
      <c r="T206" s="20">
        <f>Ugovori_OPULJP[[#This Row],[Bespovratna sredstva - Ukupno (EU+Nac) HRK
= Ukupna ugovorena vrijednost bespovratnih sredstava]]/7.5345</f>
        <v>90018.271949034446</v>
      </c>
      <c r="U206" s="19">
        <v>0</v>
      </c>
      <c r="V206" s="20">
        <f>Ugovori_OPULJP[[#This Row],[Javni doprinos korisnika - HRK]]/7.5345</f>
        <v>0</v>
      </c>
      <c r="W206" s="19">
        <v>0</v>
      </c>
      <c r="X206" s="20">
        <f>Ugovori_OPULJP[[#This Row],[Privatni doprinos korisnika - HRK]]/7.5345</f>
        <v>0</v>
      </c>
      <c r="Y206" s="21">
        <f>Ugovori_OPULJP[[#This Row],[Bespovratna sredstva - Ukupno (EU+Nac) HRK
= Ukupna ugovorena vrijednost bespovratnih sredstava]]+Ugovori_OPULJP[[#This Row],[Javni doprinos korisnika - HRK]]+Ugovori_OPULJP[[#This Row],[Privatni doprinos korisnika - HRK]]</f>
        <v>678242.67</v>
      </c>
      <c r="Z206" s="22">
        <f>Ugovori_OPULJP[[#This Row],[UKUPNI PRIHVATLJIVI IZDACI
TOTAL ELIGIBLE EXPENDITURE
= Bespovratna sredstva ukupno + doprinos korisnika
= Ukupni prihvatljivi troškovi
= Ukupna ugovorena vrijednost projekta HRK]]/7.5345</f>
        <v>90018.271949034446</v>
      </c>
      <c r="AA206" s="13" t="s">
        <v>741</v>
      </c>
      <c r="AB206" s="13" t="s">
        <v>145</v>
      </c>
      <c r="AC206" s="12" t="s">
        <v>885</v>
      </c>
      <c r="AD206" s="12" t="s">
        <v>147</v>
      </c>
    </row>
    <row r="207" spans="1:30" ht="51" customHeight="1" x14ac:dyDescent="0.3">
      <c r="A207" s="10" t="s">
        <v>886</v>
      </c>
      <c r="B207" s="11" t="s">
        <v>139</v>
      </c>
      <c r="C207" s="12" t="s">
        <v>140</v>
      </c>
      <c r="D207" s="12" t="s">
        <v>860</v>
      </c>
      <c r="E207" s="13" t="s">
        <v>223</v>
      </c>
      <c r="F207" s="14" t="s">
        <v>887</v>
      </c>
      <c r="G207" s="14" t="s">
        <v>888</v>
      </c>
      <c r="H207" s="16">
        <v>43329</v>
      </c>
      <c r="I207" s="16">
        <v>43786</v>
      </c>
      <c r="J207" s="17" t="str">
        <f>IF(Ugovori_OPULJP[[#This Row],[DATUM ZAVRŠETKA OPERACIJE]]&gt;DATE(2023,12,31),"u provedbi","završen")</f>
        <v>završen</v>
      </c>
      <c r="K207" s="15" t="s">
        <v>262</v>
      </c>
      <c r="L207" s="15" t="s">
        <v>262</v>
      </c>
      <c r="M207" s="18">
        <v>0.85</v>
      </c>
      <c r="N207" s="18">
        <v>0.15</v>
      </c>
      <c r="O207" s="19">
        <f>Ugovori_OPULJP[[#This Row],[Bespovratna sredstva - Ukupno (EU+Nac) HRK
= Ukupna ugovorena vrijednost bespovratnih sredstava]]*Ugovori_OPULJP[[#This Row],[EU STOPA SUFINANCIRANJA %
EU CO-FINANCING RATE %]]</f>
        <v>458340.69749999995</v>
      </c>
      <c r="P207" s="20">
        <f>Ugovori_OPULJP[[#This Row],[Bespovratna sredstva - EU dio - HRK]]/7.5345</f>
        <v>60832.264582918564</v>
      </c>
      <c r="Q207" s="19">
        <f>Ugovori_OPULJP[[#This Row],[Bespovratna sredstva - Ukupno (EU+Nac) HRK
= Ukupna ugovorena vrijednost bespovratnih sredstava]]*Ugovori_OPULJP[[#This Row],[STOPA NACIONALNOG SUFINANCIRANJA %]]</f>
        <v>80883.652499999997</v>
      </c>
      <c r="R207" s="20">
        <f>Ugovori_OPULJP[[#This Row],[Bespovratna sredstva - Nacionalni dio - HRK]]/7.5345</f>
        <v>10735.105514632689</v>
      </c>
      <c r="S207" s="19">
        <v>539224.35</v>
      </c>
      <c r="T207" s="20">
        <f>Ugovori_OPULJP[[#This Row],[Bespovratna sredstva - Ukupno (EU+Nac) HRK
= Ukupna ugovorena vrijednost bespovratnih sredstava]]/7.5345</f>
        <v>71567.370097551262</v>
      </c>
      <c r="U207" s="19">
        <v>0</v>
      </c>
      <c r="V207" s="20">
        <f>Ugovori_OPULJP[[#This Row],[Javni doprinos korisnika - HRK]]/7.5345</f>
        <v>0</v>
      </c>
      <c r="W207" s="19">
        <v>0</v>
      </c>
      <c r="X207" s="20">
        <f>Ugovori_OPULJP[[#This Row],[Privatni doprinos korisnika - HRK]]/7.5345</f>
        <v>0</v>
      </c>
      <c r="Y207" s="21">
        <f>Ugovori_OPULJP[[#This Row],[Bespovratna sredstva - Ukupno (EU+Nac) HRK
= Ukupna ugovorena vrijednost bespovratnih sredstava]]+Ugovori_OPULJP[[#This Row],[Javni doprinos korisnika - HRK]]+Ugovori_OPULJP[[#This Row],[Privatni doprinos korisnika - HRK]]</f>
        <v>539224.35</v>
      </c>
      <c r="Z207" s="22">
        <f>Ugovori_OPULJP[[#This Row],[UKUPNI PRIHVATLJIVI IZDACI
TOTAL ELIGIBLE EXPENDITURE
= Bespovratna sredstva ukupno + doprinos korisnika
= Ukupni prihvatljivi troškovi
= Ukupna ugovorena vrijednost projekta HRK]]/7.5345</f>
        <v>71567.370097551262</v>
      </c>
      <c r="AA207" s="13" t="s">
        <v>741</v>
      </c>
      <c r="AB207" s="13" t="s">
        <v>145</v>
      </c>
      <c r="AC207" s="12" t="s">
        <v>889</v>
      </c>
      <c r="AD207" s="12" t="s">
        <v>147</v>
      </c>
    </row>
    <row r="208" spans="1:30" ht="51" customHeight="1" x14ac:dyDescent="0.3">
      <c r="A208" s="10" t="s">
        <v>890</v>
      </c>
      <c r="B208" s="11" t="s">
        <v>139</v>
      </c>
      <c r="C208" s="12" t="s">
        <v>140</v>
      </c>
      <c r="D208" s="12" t="s">
        <v>860</v>
      </c>
      <c r="E208" s="13" t="s">
        <v>223</v>
      </c>
      <c r="F208" s="14" t="s">
        <v>891</v>
      </c>
      <c r="G208" s="14" t="s">
        <v>892</v>
      </c>
      <c r="H208" s="16">
        <v>43304</v>
      </c>
      <c r="I208" s="16">
        <v>43669</v>
      </c>
      <c r="J208" s="17" t="str">
        <f>IF(Ugovori_OPULJP[[#This Row],[DATUM ZAVRŠETKA OPERACIJE]]&gt;DATE(2023,12,31),"u provedbi","završen")</f>
        <v>završen</v>
      </c>
      <c r="K208" s="15" t="s">
        <v>893</v>
      </c>
      <c r="L208" s="15" t="s">
        <v>21</v>
      </c>
      <c r="M208" s="18">
        <v>0.85</v>
      </c>
      <c r="N208" s="18">
        <v>0.15</v>
      </c>
      <c r="O208" s="19">
        <f>Ugovori_OPULJP[[#This Row],[Bespovratna sredstva - Ukupno (EU+Nac) HRK
= Ukupna ugovorena vrijednost bespovratnih sredstava]]*Ugovori_OPULJP[[#This Row],[EU STOPA SUFINANCIRANJA %
EU CO-FINANCING RATE %]]</f>
        <v>465159.11700000003</v>
      </c>
      <c r="P208" s="20">
        <f>Ugovori_OPULJP[[#This Row],[Bespovratna sredstva - EU dio - HRK]]/7.5345</f>
        <v>61737.224367907627</v>
      </c>
      <c r="Q208" s="19">
        <f>Ugovori_OPULJP[[#This Row],[Bespovratna sredstva - Ukupno (EU+Nac) HRK
= Ukupna ugovorena vrijednost bespovratnih sredstava]]*Ugovori_OPULJP[[#This Row],[STOPA NACIONALNOG SUFINANCIRANJA %]]</f>
        <v>82086.903000000006</v>
      </c>
      <c r="R208" s="20">
        <f>Ugovori_OPULJP[[#This Row],[Bespovratna sredstva - Nacionalni dio - HRK]]/7.5345</f>
        <v>10894.804300218993</v>
      </c>
      <c r="S208" s="19">
        <v>547246.02</v>
      </c>
      <c r="T208" s="20">
        <f>Ugovori_OPULJP[[#This Row],[Bespovratna sredstva - Ukupno (EU+Nac) HRK
= Ukupna ugovorena vrijednost bespovratnih sredstava]]/7.5345</f>
        <v>72632.028668126615</v>
      </c>
      <c r="U208" s="19">
        <v>0</v>
      </c>
      <c r="V208" s="20">
        <f>Ugovori_OPULJP[[#This Row],[Javni doprinos korisnika - HRK]]/7.5345</f>
        <v>0</v>
      </c>
      <c r="W208" s="19">
        <v>0</v>
      </c>
      <c r="X208" s="20">
        <f>Ugovori_OPULJP[[#This Row],[Privatni doprinos korisnika - HRK]]/7.5345</f>
        <v>0</v>
      </c>
      <c r="Y208" s="21">
        <f>Ugovori_OPULJP[[#This Row],[Bespovratna sredstva - Ukupno (EU+Nac) HRK
= Ukupna ugovorena vrijednost bespovratnih sredstava]]+Ugovori_OPULJP[[#This Row],[Javni doprinos korisnika - HRK]]+Ugovori_OPULJP[[#This Row],[Privatni doprinos korisnika - HRK]]</f>
        <v>547246.02</v>
      </c>
      <c r="Z208" s="22">
        <f>Ugovori_OPULJP[[#This Row],[UKUPNI PRIHVATLJIVI IZDACI
TOTAL ELIGIBLE EXPENDITURE
= Bespovratna sredstva ukupno + doprinos korisnika
= Ukupni prihvatljivi troškovi
= Ukupna ugovorena vrijednost projekta HRK]]/7.5345</f>
        <v>72632.028668126615</v>
      </c>
      <c r="AA208" s="13" t="s">
        <v>741</v>
      </c>
      <c r="AB208" s="13" t="s">
        <v>145</v>
      </c>
      <c r="AC208" s="12" t="s">
        <v>894</v>
      </c>
      <c r="AD208" s="12" t="s">
        <v>147</v>
      </c>
    </row>
    <row r="209" spans="1:30" ht="51" customHeight="1" x14ac:dyDescent="0.3">
      <c r="A209" s="10" t="s">
        <v>895</v>
      </c>
      <c r="B209" s="11" t="s">
        <v>139</v>
      </c>
      <c r="C209" s="12" t="s">
        <v>140</v>
      </c>
      <c r="D209" s="12" t="s">
        <v>860</v>
      </c>
      <c r="E209" s="13" t="s">
        <v>223</v>
      </c>
      <c r="F209" s="14" t="s">
        <v>896</v>
      </c>
      <c r="G209" s="14" t="s">
        <v>897</v>
      </c>
      <c r="H209" s="16">
        <v>43329</v>
      </c>
      <c r="I209" s="16">
        <v>43633</v>
      </c>
      <c r="J209" s="17" t="str">
        <f>IF(Ugovori_OPULJP[[#This Row],[DATUM ZAVRŠETKA OPERACIJE]]&gt;DATE(2023,12,31),"u provedbi","završen")</f>
        <v>završen</v>
      </c>
      <c r="K209" s="15" t="s">
        <v>21</v>
      </c>
      <c r="L209" s="15" t="s">
        <v>21</v>
      </c>
      <c r="M209" s="18">
        <v>0.85</v>
      </c>
      <c r="N209" s="18">
        <v>0.15</v>
      </c>
      <c r="O209" s="19">
        <f>Ugovori_OPULJP[[#This Row],[Bespovratna sredstva - Ukupno (EU+Nac) HRK
= Ukupna ugovorena vrijednost bespovratnih sredstava]]*Ugovori_OPULJP[[#This Row],[EU STOPA SUFINANCIRANJA %
EU CO-FINANCING RATE %]]</f>
        <v>63151.472500000003</v>
      </c>
      <c r="P209" s="20">
        <f>Ugovori_OPULJP[[#This Row],[Bespovratna sredstva - EU dio - HRK]]/7.5345</f>
        <v>8381.6407857190261</v>
      </c>
      <c r="Q209" s="19">
        <f>Ugovori_OPULJP[[#This Row],[Bespovratna sredstva - Ukupno (EU+Nac) HRK
= Ukupna ugovorena vrijednost bespovratnih sredstava]]*Ugovori_OPULJP[[#This Row],[STOPA NACIONALNOG SUFINANCIRANJA %]]</f>
        <v>11144.377500000001</v>
      </c>
      <c r="R209" s="20">
        <f>Ugovori_OPULJP[[#This Row],[Bespovratna sredstva - Nacionalni dio - HRK]]/7.5345</f>
        <v>1479.1130798327692</v>
      </c>
      <c r="S209" s="19">
        <v>74295.850000000006</v>
      </c>
      <c r="T209" s="20">
        <f>Ugovori_OPULJP[[#This Row],[Bespovratna sredstva - Ukupno (EU+Nac) HRK
= Ukupna ugovorena vrijednost bespovratnih sredstava]]/7.5345</f>
        <v>9860.7538655517947</v>
      </c>
      <c r="U209" s="19">
        <v>0</v>
      </c>
      <c r="V209" s="20">
        <f>Ugovori_OPULJP[[#This Row],[Javni doprinos korisnika - HRK]]/7.5345</f>
        <v>0</v>
      </c>
      <c r="W209" s="19">
        <v>0</v>
      </c>
      <c r="X209" s="20">
        <f>Ugovori_OPULJP[[#This Row],[Privatni doprinos korisnika - HRK]]/7.5345</f>
        <v>0</v>
      </c>
      <c r="Y209" s="21">
        <f>Ugovori_OPULJP[[#This Row],[Bespovratna sredstva - Ukupno (EU+Nac) HRK
= Ukupna ugovorena vrijednost bespovratnih sredstava]]+Ugovori_OPULJP[[#This Row],[Javni doprinos korisnika - HRK]]+Ugovori_OPULJP[[#This Row],[Privatni doprinos korisnika - HRK]]</f>
        <v>74295.850000000006</v>
      </c>
      <c r="Z209" s="22">
        <f>Ugovori_OPULJP[[#This Row],[UKUPNI PRIHVATLJIVI IZDACI
TOTAL ELIGIBLE EXPENDITURE
= Bespovratna sredstva ukupno + doprinos korisnika
= Ukupni prihvatljivi troškovi
= Ukupna ugovorena vrijednost projekta HRK]]/7.5345</f>
        <v>9860.7538655517947</v>
      </c>
      <c r="AA209" s="13" t="s">
        <v>741</v>
      </c>
      <c r="AB209" s="13" t="s">
        <v>145</v>
      </c>
      <c r="AC209" s="12" t="s">
        <v>898</v>
      </c>
      <c r="AD209" s="12" t="s">
        <v>147</v>
      </c>
    </row>
    <row r="210" spans="1:30" ht="51" customHeight="1" x14ac:dyDescent="0.3">
      <c r="A210" s="10" t="s">
        <v>899</v>
      </c>
      <c r="B210" s="11" t="s">
        <v>139</v>
      </c>
      <c r="C210" s="12" t="s">
        <v>140</v>
      </c>
      <c r="D210" s="12" t="s">
        <v>860</v>
      </c>
      <c r="E210" s="13" t="s">
        <v>223</v>
      </c>
      <c r="F210" s="14" t="s">
        <v>900</v>
      </c>
      <c r="G210" s="14" t="s">
        <v>901</v>
      </c>
      <c r="H210" s="16">
        <v>43304</v>
      </c>
      <c r="I210" s="16">
        <v>43853</v>
      </c>
      <c r="J210" s="17" t="str">
        <f>IF(Ugovori_OPULJP[[#This Row],[DATUM ZAVRŠETKA OPERACIJE]]&gt;DATE(2023,12,31),"u provedbi","završen")</f>
        <v>završen</v>
      </c>
      <c r="K210" s="15" t="s">
        <v>586</v>
      </c>
      <c r="L210" s="15" t="s">
        <v>586</v>
      </c>
      <c r="M210" s="18">
        <v>0.85</v>
      </c>
      <c r="N210" s="18">
        <v>0.15</v>
      </c>
      <c r="O210" s="19">
        <f>Ugovori_OPULJP[[#This Row],[Bespovratna sredstva - Ukupno (EU+Nac) HRK
= Ukupna ugovorena vrijednost bespovratnih sredstava]]*Ugovori_OPULJP[[#This Row],[EU STOPA SUFINANCIRANJA %
EU CO-FINANCING RATE %]]</f>
        <v>317235.77600000001</v>
      </c>
      <c r="P210" s="20">
        <f>Ugovori_OPULJP[[#This Row],[Bespovratna sredstva - EU dio - HRK]]/7.5345</f>
        <v>42104.423120313222</v>
      </c>
      <c r="Q210" s="19">
        <f>Ugovori_OPULJP[[#This Row],[Bespovratna sredstva - Ukupno (EU+Nac) HRK
= Ukupna ugovorena vrijednost bespovratnih sredstava]]*Ugovori_OPULJP[[#This Row],[STOPA NACIONALNOG SUFINANCIRANJA %]]</f>
        <v>55982.784</v>
      </c>
      <c r="R210" s="20">
        <f>Ugovori_OPULJP[[#This Row],[Bespovratna sredstva - Nacionalni dio - HRK]]/7.5345</f>
        <v>7430.1923153493926</v>
      </c>
      <c r="S210" s="19">
        <v>373218.56</v>
      </c>
      <c r="T210" s="20">
        <f>Ugovori_OPULJP[[#This Row],[Bespovratna sredstva - Ukupno (EU+Nac) HRK
= Ukupna ugovorena vrijednost bespovratnih sredstava]]/7.5345</f>
        <v>49534.615435662614</v>
      </c>
      <c r="U210" s="19">
        <v>0</v>
      </c>
      <c r="V210" s="20">
        <f>Ugovori_OPULJP[[#This Row],[Javni doprinos korisnika - HRK]]/7.5345</f>
        <v>0</v>
      </c>
      <c r="W210" s="19">
        <v>0</v>
      </c>
      <c r="X210" s="20">
        <f>Ugovori_OPULJP[[#This Row],[Privatni doprinos korisnika - HRK]]/7.5345</f>
        <v>0</v>
      </c>
      <c r="Y210" s="21">
        <f>Ugovori_OPULJP[[#This Row],[Bespovratna sredstva - Ukupno (EU+Nac) HRK
= Ukupna ugovorena vrijednost bespovratnih sredstava]]+Ugovori_OPULJP[[#This Row],[Javni doprinos korisnika - HRK]]+Ugovori_OPULJP[[#This Row],[Privatni doprinos korisnika - HRK]]</f>
        <v>373218.56</v>
      </c>
      <c r="Z210" s="22">
        <f>Ugovori_OPULJP[[#This Row],[UKUPNI PRIHVATLJIVI IZDACI
TOTAL ELIGIBLE EXPENDITURE
= Bespovratna sredstva ukupno + doprinos korisnika
= Ukupni prihvatljivi troškovi
= Ukupna ugovorena vrijednost projekta HRK]]/7.5345</f>
        <v>49534.615435662614</v>
      </c>
      <c r="AA210" s="13" t="s">
        <v>741</v>
      </c>
      <c r="AB210" s="13" t="s">
        <v>145</v>
      </c>
      <c r="AC210" s="12" t="s">
        <v>902</v>
      </c>
      <c r="AD210" s="12" t="s">
        <v>147</v>
      </c>
    </row>
    <row r="211" spans="1:30" ht="51" customHeight="1" x14ac:dyDescent="0.3">
      <c r="A211" s="10" t="s">
        <v>903</v>
      </c>
      <c r="B211" s="11" t="s">
        <v>139</v>
      </c>
      <c r="C211" s="12" t="s">
        <v>140</v>
      </c>
      <c r="D211" s="12" t="s">
        <v>860</v>
      </c>
      <c r="E211" s="13" t="s">
        <v>223</v>
      </c>
      <c r="F211" s="14" t="s">
        <v>904</v>
      </c>
      <c r="G211" s="14" t="s">
        <v>905</v>
      </c>
      <c r="H211" s="16">
        <v>43304</v>
      </c>
      <c r="I211" s="16">
        <v>43700</v>
      </c>
      <c r="J211" s="17" t="str">
        <f>IF(Ugovori_OPULJP[[#This Row],[DATUM ZAVRŠETKA OPERACIJE]]&gt;DATE(2023,12,31),"u provedbi","završen")</f>
        <v>završen</v>
      </c>
      <c r="K211" s="15" t="s">
        <v>117</v>
      </c>
      <c r="L211" s="15" t="s">
        <v>117</v>
      </c>
      <c r="M211" s="18">
        <v>0.85</v>
      </c>
      <c r="N211" s="18">
        <v>0.15</v>
      </c>
      <c r="O211" s="19">
        <f>Ugovori_OPULJP[[#This Row],[Bespovratna sredstva - Ukupno (EU+Nac) HRK
= Ukupna ugovorena vrijednost bespovratnih sredstava]]*Ugovori_OPULJP[[#This Row],[EU STOPA SUFINANCIRANJA %
EU CO-FINANCING RATE %]]</f>
        <v>599104.79450000008</v>
      </c>
      <c r="P211" s="20">
        <f>Ugovori_OPULJP[[#This Row],[Bespovratna sredstva - EU dio - HRK]]/7.5345</f>
        <v>79514.870860707422</v>
      </c>
      <c r="Q211" s="19">
        <f>Ugovori_OPULJP[[#This Row],[Bespovratna sredstva - Ukupno (EU+Nac) HRK
= Ukupna ugovorena vrijednost bespovratnih sredstava]]*Ugovori_OPULJP[[#This Row],[STOPA NACIONALNOG SUFINANCIRANJA %]]</f>
        <v>105724.37550000001</v>
      </c>
      <c r="R211" s="20">
        <f>Ugovori_OPULJP[[#This Row],[Bespovratna sredstva - Nacionalni dio - HRK]]/7.5345</f>
        <v>14032.036034242485</v>
      </c>
      <c r="S211" s="19">
        <v>704829.17</v>
      </c>
      <c r="T211" s="20">
        <f>Ugovori_OPULJP[[#This Row],[Bespovratna sredstva - Ukupno (EU+Nac) HRK
= Ukupna ugovorena vrijednost bespovratnih sredstava]]/7.5345</f>
        <v>93546.906894949891</v>
      </c>
      <c r="U211" s="19">
        <v>0</v>
      </c>
      <c r="V211" s="20">
        <f>Ugovori_OPULJP[[#This Row],[Javni doprinos korisnika - HRK]]/7.5345</f>
        <v>0</v>
      </c>
      <c r="W211" s="19">
        <v>0</v>
      </c>
      <c r="X211" s="20">
        <f>Ugovori_OPULJP[[#This Row],[Privatni doprinos korisnika - HRK]]/7.5345</f>
        <v>0</v>
      </c>
      <c r="Y211" s="21">
        <f>Ugovori_OPULJP[[#This Row],[Bespovratna sredstva - Ukupno (EU+Nac) HRK
= Ukupna ugovorena vrijednost bespovratnih sredstava]]+Ugovori_OPULJP[[#This Row],[Javni doprinos korisnika - HRK]]+Ugovori_OPULJP[[#This Row],[Privatni doprinos korisnika - HRK]]</f>
        <v>704829.17</v>
      </c>
      <c r="Z211" s="22">
        <f>Ugovori_OPULJP[[#This Row],[UKUPNI PRIHVATLJIVI IZDACI
TOTAL ELIGIBLE EXPENDITURE
= Bespovratna sredstva ukupno + doprinos korisnika
= Ukupni prihvatljivi troškovi
= Ukupna ugovorena vrijednost projekta HRK]]/7.5345</f>
        <v>93546.906894949891</v>
      </c>
      <c r="AA211" s="13" t="s">
        <v>741</v>
      </c>
      <c r="AB211" s="13" t="s">
        <v>145</v>
      </c>
      <c r="AC211" s="12" t="s">
        <v>906</v>
      </c>
      <c r="AD211" s="12" t="s">
        <v>147</v>
      </c>
    </row>
    <row r="212" spans="1:30" ht="51" customHeight="1" x14ac:dyDescent="0.3">
      <c r="A212" s="10" t="s">
        <v>907</v>
      </c>
      <c r="B212" s="11" t="s">
        <v>139</v>
      </c>
      <c r="C212" s="12" t="s">
        <v>140</v>
      </c>
      <c r="D212" s="12" t="s">
        <v>860</v>
      </c>
      <c r="E212" s="13" t="s">
        <v>223</v>
      </c>
      <c r="F212" s="14" t="s">
        <v>908</v>
      </c>
      <c r="G212" s="14" t="s">
        <v>825</v>
      </c>
      <c r="H212" s="16">
        <v>43304</v>
      </c>
      <c r="I212" s="16">
        <v>43822</v>
      </c>
      <c r="J212" s="17" t="str">
        <f>IF(Ugovori_OPULJP[[#This Row],[DATUM ZAVRŠETKA OPERACIJE]]&gt;DATE(2023,12,31),"u provedbi","završen")</f>
        <v>završen</v>
      </c>
      <c r="K212" s="15" t="s">
        <v>586</v>
      </c>
      <c r="L212" s="15" t="s">
        <v>586</v>
      </c>
      <c r="M212" s="18">
        <v>0.85</v>
      </c>
      <c r="N212" s="18">
        <v>0.15</v>
      </c>
      <c r="O212" s="19">
        <f>Ugovori_OPULJP[[#This Row],[Bespovratna sredstva - Ukupno (EU+Nac) HRK
= Ukupna ugovorena vrijednost bespovratnih sredstava]]*Ugovori_OPULJP[[#This Row],[EU STOPA SUFINANCIRANJA %
EU CO-FINANCING RATE %]]</f>
        <v>795612.13800000004</v>
      </c>
      <c r="P212" s="20">
        <f>Ugovori_OPULJP[[#This Row],[Bespovratna sredstva - EU dio - HRK]]/7.5345</f>
        <v>105595.87736412503</v>
      </c>
      <c r="Q212" s="19">
        <f>Ugovori_OPULJP[[#This Row],[Bespovratna sredstva - Ukupno (EU+Nac) HRK
= Ukupna ugovorena vrijednost bespovratnih sredstava]]*Ugovori_OPULJP[[#This Row],[STOPA NACIONALNOG SUFINANCIRANJA %]]</f>
        <v>140402.14199999999</v>
      </c>
      <c r="R212" s="20">
        <f>Ugovori_OPULJP[[#This Row],[Bespovratna sredstva - Nacionalni dio - HRK]]/7.5345</f>
        <v>18634.566593669118</v>
      </c>
      <c r="S212" s="19">
        <v>936014.28</v>
      </c>
      <c r="T212" s="20">
        <f>Ugovori_OPULJP[[#This Row],[Bespovratna sredstva - Ukupno (EU+Nac) HRK
= Ukupna ugovorena vrijednost bespovratnih sredstava]]/7.5345</f>
        <v>124230.44395779414</v>
      </c>
      <c r="U212" s="19">
        <v>0</v>
      </c>
      <c r="V212" s="20">
        <f>Ugovori_OPULJP[[#This Row],[Javni doprinos korisnika - HRK]]/7.5345</f>
        <v>0</v>
      </c>
      <c r="W212" s="19">
        <v>0</v>
      </c>
      <c r="X212" s="20">
        <f>Ugovori_OPULJP[[#This Row],[Privatni doprinos korisnika - HRK]]/7.5345</f>
        <v>0</v>
      </c>
      <c r="Y212" s="21">
        <f>Ugovori_OPULJP[[#This Row],[Bespovratna sredstva - Ukupno (EU+Nac) HRK
= Ukupna ugovorena vrijednost bespovratnih sredstava]]+Ugovori_OPULJP[[#This Row],[Javni doprinos korisnika - HRK]]+Ugovori_OPULJP[[#This Row],[Privatni doprinos korisnika - HRK]]</f>
        <v>936014.28</v>
      </c>
      <c r="Z212" s="22">
        <f>Ugovori_OPULJP[[#This Row],[UKUPNI PRIHVATLJIVI IZDACI
TOTAL ELIGIBLE EXPENDITURE
= Bespovratna sredstva ukupno + doprinos korisnika
= Ukupni prihvatljivi troškovi
= Ukupna ugovorena vrijednost projekta HRK]]/7.5345</f>
        <v>124230.44395779414</v>
      </c>
      <c r="AA212" s="13" t="s">
        <v>741</v>
      </c>
      <c r="AB212" s="13" t="s">
        <v>145</v>
      </c>
      <c r="AC212" s="12" t="s">
        <v>909</v>
      </c>
      <c r="AD212" s="12" t="s">
        <v>147</v>
      </c>
    </row>
    <row r="213" spans="1:30" ht="51" customHeight="1" x14ac:dyDescent="0.3">
      <c r="A213" s="10" t="s">
        <v>910</v>
      </c>
      <c r="B213" s="11" t="s">
        <v>139</v>
      </c>
      <c r="C213" s="12" t="s">
        <v>140</v>
      </c>
      <c r="D213" s="12" t="s">
        <v>860</v>
      </c>
      <c r="E213" s="13" t="s">
        <v>223</v>
      </c>
      <c r="F213" s="14" t="s">
        <v>911</v>
      </c>
      <c r="G213" s="32" t="s">
        <v>912</v>
      </c>
      <c r="H213" s="16">
        <v>43304</v>
      </c>
      <c r="I213" s="16">
        <v>43639</v>
      </c>
      <c r="J213" s="17" t="str">
        <f>IF(Ugovori_OPULJP[[#This Row],[DATUM ZAVRŠETKA OPERACIJE]]&gt;DATE(2023,12,31),"u provedbi","završen")</f>
        <v>završen</v>
      </c>
      <c r="K213" s="15" t="s">
        <v>913</v>
      </c>
      <c r="L213" s="15" t="s">
        <v>21</v>
      </c>
      <c r="M213" s="18">
        <v>0.85</v>
      </c>
      <c r="N213" s="18">
        <v>0.15</v>
      </c>
      <c r="O213" s="19">
        <f>Ugovori_OPULJP[[#This Row],[Bespovratna sredstva - Ukupno (EU+Nac) HRK
= Ukupna ugovorena vrijednost bespovratnih sredstava]]*Ugovori_OPULJP[[#This Row],[EU STOPA SUFINANCIRANJA %
EU CO-FINANCING RATE %]]</f>
        <v>405334.4595</v>
      </c>
      <c r="P213" s="20">
        <f>Ugovori_OPULJP[[#This Row],[Bespovratna sredstva - EU dio - HRK]]/7.5345</f>
        <v>53797.1278120645</v>
      </c>
      <c r="Q213" s="19">
        <f>Ugovori_OPULJP[[#This Row],[Bespovratna sredstva - Ukupno (EU+Nac) HRK
= Ukupna ugovorena vrijednost bespovratnih sredstava]]*Ugovori_OPULJP[[#This Row],[STOPA NACIONALNOG SUFINANCIRANJA %]]</f>
        <v>71529.610499999995</v>
      </c>
      <c r="R213" s="20">
        <f>Ugovori_OPULJP[[#This Row],[Bespovratna sredstva - Nacionalni dio - HRK]]/7.5345</f>
        <v>9493.6107903643224</v>
      </c>
      <c r="S213" s="19">
        <v>476864.07</v>
      </c>
      <c r="T213" s="20">
        <f>Ugovori_OPULJP[[#This Row],[Bespovratna sredstva - Ukupno (EU+Nac) HRK
= Ukupna ugovorena vrijednost bespovratnih sredstava]]/7.5345</f>
        <v>63290.738602428828</v>
      </c>
      <c r="U213" s="19">
        <v>0</v>
      </c>
      <c r="V213" s="20">
        <f>Ugovori_OPULJP[[#This Row],[Javni doprinos korisnika - HRK]]/7.5345</f>
        <v>0</v>
      </c>
      <c r="W213" s="19">
        <v>0</v>
      </c>
      <c r="X213" s="20">
        <f>Ugovori_OPULJP[[#This Row],[Privatni doprinos korisnika - HRK]]/7.5345</f>
        <v>0</v>
      </c>
      <c r="Y213" s="21">
        <f>Ugovori_OPULJP[[#This Row],[Bespovratna sredstva - Ukupno (EU+Nac) HRK
= Ukupna ugovorena vrijednost bespovratnih sredstava]]+Ugovori_OPULJP[[#This Row],[Javni doprinos korisnika - HRK]]+Ugovori_OPULJP[[#This Row],[Privatni doprinos korisnika - HRK]]</f>
        <v>476864.07</v>
      </c>
      <c r="Z213" s="22">
        <f>Ugovori_OPULJP[[#This Row],[UKUPNI PRIHVATLJIVI IZDACI
TOTAL ELIGIBLE EXPENDITURE
= Bespovratna sredstva ukupno + doprinos korisnika
= Ukupni prihvatljivi troškovi
= Ukupna ugovorena vrijednost projekta HRK]]/7.5345</f>
        <v>63290.738602428828</v>
      </c>
      <c r="AA213" s="13" t="s">
        <v>741</v>
      </c>
      <c r="AB213" s="13" t="s">
        <v>145</v>
      </c>
      <c r="AC213" s="12" t="s">
        <v>914</v>
      </c>
      <c r="AD213" s="12" t="s">
        <v>147</v>
      </c>
    </row>
    <row r="214" spans="1:30" ht="51" customHeight="1" x14ac:dyDescent="0.3">
      <c r="A214" s="10" t="s">
        <v>915</v>
      </c>
      <c r="B214" s="11" t="s">
        <v>139</v>
      </c>
      <c r="C214" s="12" t="s">
        <v>140</v>
      </c>
      <c r="D214" s="12" t="s">
        <v>860</v>
      </c>
      <c r="E214" s="13" t="s">
        <v>223</v>
      </c>
      <c r="F214" s="14" t="s">
        <v>916</v>
      </c>
      <c r="G214" s="14" t="s">
        <v>917</v>
      </c>
      <c r="H214" s="16">
        <v>43304</v>
      </c>
      <c r="I214" s="16">
        <v>43669</v>
      </c>
      <c r="J214" s="17" t="str">
        <f>IF(Ugovori_OPULJP[[#This Row],[DATUM ZAVRŠETKA OPERACIJE]]&gt;DATE(2023,12,31),"u provedbi","završen")</f>
        <v>završen</v>
      </c>
      <c r="K214" s="15" t="s">
        <v>86</v>
      </c>
      <c r="L214" s="15" t="s">
        <v>86</v>
      </c>
      <c r="M214" s="18">
        <v>0.85</v>
      </c>
      <c r="N214" s="18">
        <v>0.15</v>
      </c>
      <c r="O214" s="19">
        <f>Ugovori_OPULJP[[#This Row],[Bespovratna sredstva - Ukupno (EU+Nac) HRK
= Ukupna ugovorena vrijednost bespovratnih sredstava]]*Ugovori_OPULJP[[#This Row],[EU STOPA SUFINANCIRANJA %
EU CO-FINANCING RATE %]]</f>
        <v>565563.83699999994</v>
      </c>
      <c r="P214" s="20">
        <f>Ugovori_OPULJP[[#This Row],[Bespovratna sredstva - EU dio - HRK]]/7.5345</f>
        <v>75063.220784391786</v>
      </c>
      <c r="Q214" s="19">
        <f>Ugovori_OPULJP[[#This Row],[Bespovratna sredstva - Ukupno (EU+Nac) HRK
= Ukupna ugovorena vrijednost bespovratnih sredstava]]*Ugovori_OPULJP[[#This Row],[STOPA NACIONALNOG SUFINANCIRANJA %]]</f>
        <v>99805.382999999987</v>
      </c>
      <c r="R214" s="20">
        <f>Ugovori_OPULJP[[#This Row],[Bespovratna sredstva - Nacionalni dio - HRK]]/7.5345</f>
        <v>13246.450726657373</v>
      </c>
      <c r="S214" s="19">
        <v>665369.22</v>
      </c>
      <c r="T214" s="20">
        <f>Ugovori_OPULJP[[#This Row],[Bespovratna sredstva - Ukupno (EU+Nac) HRK
= Ukupna ugovorena vrijednost bespovratnih sredstava]]/7.5345</f>
        <v>88309.671511049164</v>
      </c>
      <c r="U214" s="19">
        <v>0</v>
      </c>
      <c r="V214" s="20">
        <f>Ugovori_OPULJP[[#This Row],[Javni doprinos korisnika - HRK]]/7.5345</f>
        <v>0</v>
      </c>
      <c r="W214" s="19">
        <v>0</v>
      </c>
      <c r="X214" s="20">
        <f>Ugovori_OPULJP[[#This Row],[Privatni doprinos korisnika - HRK]]/7.5345</f>
        <v>0</v>
      </c>
      <c r="Y214" s="21">
        <f>Ugovori_OPULJP[[#This Row],[Bespovratna sredstva - Ukupno (EU+Nac) HRK
= Ukupna ugovorena vrijednost bespovratnih sredstava]]+Ugovori_OPULJP[[#This Row],[Javni doprinos korisnika - HRK]]+Ugovori_OPULJP[[#This Row],[Privatni doprinos korisnika - HRK]]</f>
        <v>665369.22</v>
      </c>
      <c r="Z214" s="22">
        <f>Ugovori_OPULJP[[#This Row],[UKUPNI PRIHVATLJIVI IZDACI
TOTAL ELIGIBLE EXPENDITURE
= Bespovratna sredstva ukupno + doprinos korisnika
= Ukupni prihvatljivi troškovi
= Ukupna ugovorena vrijednost projekta HRK]]/7.5345</f>
        <v>88309.671511049164</v>
      </c>
      <c r="AA214" s="13" t="s">
        <v>741</v>
      </c>
      <c r="AB214" s="13" t="s">
        <v>145</v>
      </c>
      <c r="AC214" s="12" t="s">
        <v>918</v>
      </c>
      <c r="AD214" s="12" t="s">
        <v>147</v>
      </c>
    </row>
    <row r="215" spans="1:30" ht="63.75" customHeight="1" x14ac:dyDescent="0.3">
      <c r="A215" s="10" t="s">
        <v>919</v>
      </c>
      <c r="B215" s="11" t="s">
        <v>139</v>
      </c>
      <c r="C215" s="12" t="s">
        <v>140</v>
      </c>
      <c r="D215" s="12" t="s">
        <v>860</v>
      </c>
      <c r="E215" s="13" t="s">
        <v>223</v>
      </c>
      <c r="F215" s="14" t="s">
        <v>920</v>
      </c>
      <c r="G215" s="14" t="s">
        <v>749</v>
      </c>
      <c r="H215" s="16">
        <v>43304</v>
      </c>
      <c r="I215" s="16">
        <v>43608</v>
      </c>
      <c r="J215" s="17" t="str">
        <f>IF(Ugovori_OPULJP[[#This Row],[DATUM ZAVRŠETKA OPERACIJE]]&gt;DATE(2023,12,31),"u provedbi","završen")</f>
        <v>završen</v>
      </c>
      <c r="K215" s="15" t="s">
        <v>921</v>
      </c>
      <c r="L215" s="15" t="s">
        <v>21</v>
      </c>
      <c r="M215" s="18">
        <v>0.85</v>
      </c>
      <c r="N215" s="18">
        <v>0.15</v>
      </c>
      <c r="O215" s="19">
        <f>Ugovori_OPULJP[[#This Row],[Bespovratna sredstva - Ukupno (EU+Nac) HRK
= Ukupna ugovorena vrijednost bespovratnih sredstava]]*Ugovori_OPULJP[[#This Row],[EU STOPA SUFINANCIRANJA %
EU CO-FINANCING RATE %]]</f>
        <v>376132.64999999997</v>
      </c>
      <c r="P215" s="20">
        <f>Ugovori_OPULJP[[#This Row],[Bespovratna sredstva - EU dio - HRK]]/7.5345</f>
        <v>49921.381644435591</v>
      </c>
      <c r="Q215" s="19">
        <f>Ugovori_OPULJP[[#This Row],[Bespovratna sredstva - Ukupno (EU+Nac) HRK
= Ukupna ugovorena vrijednost bespovratnih sredstava]]*Ugovori_OPULJP[[#This Row],[STOPA NACIONALNOG SUFINANCIRANJA %]]</f>
        <v>66376.349999999991</v>
      </c>
      <c r="R215" s="20">
        <f>Ugovori_OPULJP[[#This Row],[Bespovratna sredstva - Nacionalni dio - HRK]]/7.5345</f>
        <v>8809.6555843121623</v>
      </c>
      <c r="S215" s="19">
        <v>442509</v>
      </c>
      <c r="T215" s="20">
        <f>Ugovori_OPULJP[[#This Row],[Bespovratna sredstva - Ukupno (EU+Nac) HRK
= Ukupna ugovorena vrijednost bespovratnih sredstava]]/7.5345</f>
        <v>58731.037228747758</v>
      </c>
      <c r="U215" s="19">
        <v>0</v>
      </c>
      <c r="V215" s="20">
        <f>Ugovori_OPULJP[[#This Row],[Javni doprinos korisnika - HRK]]/7.5345</f>
        <v>0</v>
      </c>
      <c r="W215" s="19">
        <v>0</v>
      </c>
      <c r="X215" s="20">
        <f>Ugovori_OPULJP[[#This Row],[Privatni doprinos korisnika - HRK]]/7.5345</f>
        <v>0</v>
      </c>
      <c r="Y215" s="21">
        <f>Ugovori_OPULJP[[#This Row],[Bespovratna sredstva - Ukupno (EU+Nac) HRK
= Ukupna ugovorena vrijednost bespovratnih sredstava]]+Ugovori_OPULJP[[#This Row],[Javni doprinos korisnika - HRK]]+Ugovori_OPULJP[[#This Row],[Privatni doprinos korisnika - HRK]]</f>
        <v>442509</v>
      </c>
      <c r="Z215" s="22">
        <f>Ugovori_OPULJP[[#This Row],[UKUPNI PRIHVATLJIVI IZDACI
TOTAL ELIGIBLE EXPENDITURE
= Bespovratna sredstva ukupno + doprinos korisnika
= Ukupni prihvatljivi troškovi
= Ukupna ugovorena vrijednost projekta HRK]]/7.5345</f>
        <v>58731.037228747758</v>
      </c>
      <c r="AA215" s="13" t="s">
        <v>741</v>
      </c>
      <c r="AB215" s="13" t="s">
        <v>145</v>
      </c>
      <c r="AC215" s="12" t="s">
        <v>922</v>
      </c>
      <c r="AD215" s="12" t="s">
        <v>147</v>
      </c>
    </row>
    <row r="216" spans="1:30" ht="51" customHeight="1" x14ac:dyDescent="0.3">
      <c r="A216" s="10" t="s">
        <v>923</v>
      </c>
      <c r="B216" s="11" t="s">
        <v>139</v>
      </c>
      <c r="C216" s="12" t="s">
        <v>140</v>
      </c>
      <c r="D216" s="12" t="s">
        <v>860</v>
      </c>
      <c r="E216" s="13" t="s">
        <v>223</v>
      </c>
      <c r="F216" s="14" t="s">
        <v>924</v>
      </c>
      <c r="G216" s="14" t="s">
        <v>925</v>
      </c>
      <c r="H216" s="16">
        <v>43329</v>
      </c>
      <c r="I216" s="16">
        <v>43633</v>
      </c>
      <c r="J216" s="17" t="str">
        <f>IF(Ugovori_OPULJP[[#This Row],[DATUM ZAVRŠETKA OPERACIJE]]&gt;DATE(2023,12,31),"u provedbi","završen")</f>
        <v>završen</v>
      </c>
      <c r="K216" s="15" t="s">
        <v>66</v>
      </c>
      <c r="L216" s="15" t="s">
        <v>66</v>
      </c>
      <c r="M216" s="18">
        <v>0.85</v>
      </c>
      <c r="N216" s="18">
        <v>0.15</v>
      </c>
      <c r="O216" s="19">
        <f>Ugovori_OPULJP[[#This Row],[Bespovratna sredstva - Ukupno (EU+Nac) HRK
= Ukupna ugovorena vrijednost bespovratnih sredstava]]*Ugovori_OPULJP[[#This Row],[EU STOPA SUFINANCIRANJA %
EU CO-FINANCING RATE %]]</f>
        <v>384241.75199999998</v>
      </c>
      <c r="P216" s="20">
        <f>Ugovori_OPULJP[[#This Row],[Bespovratna sredstva - EU dio - HRK]]/7.5345</f>
        <v>50997.644435596252</v>
      </c>
      <c r="Q216" s="19">
        <f>Ugovori_OPULJP[[#This Row],[Bespovratna sredstva - Ukupno (EU+Nac) HRK
= Ukupna ugovorena vrijednost bespovratnih sredstava]]*Ugovori_OPULJP[[#This Row],[STOPA NACIONALNOG SUFINANCIRANJA %]]</f>
        <v>67807.368000000002</v>
      </c>
      <c r="R216" s="20">
        <f>Ugovori_OPULJP[[#This Row],[Bespovratna sredstva - Nacionalni dio - HRK]]/7.5345</f>
        <v>8999.5843121640446</v>
      </c>
      <c r="S216" s="19">
        <v>452049.12</v>
      </c>
      <c r="T216" s="20">
        <f>Ugovori_OPULJP[[#This Row],[Bespovratna sredstva - Ukupno (EU+Nac) HRK
= Ukupna ugovorena vrijednost bespovratnih sredstava]]/7.5345</f>
        <v>59997.228747760302</v>
      </c>
      <c r="U216" s="19">
        <v>0</v>
      </c>
      <c r="V216" s="20">
        <f>Ugovori_OPULJP[[#This Row],[Javni doprinos korisnika - HRK]]/7.5345</f>
        <v>0</v>
      </c>
      <c r="W216" s="19">
        <v>0</v>
      </c>
      <c r="X216" s="20">
        <f>Ugovori_OPULJP[[#This Row],[Privatni doprinos korisnika - HRK]]/7.5345</f>
        <v>0</v>
      </c>
      <c r="Y216" s="21">
        <f>Ugovori_OPULJP[[#This Row],[Bespovratna sredstva - Ukupno (EU+Nac) HRK
= Ukupna ugovorena vrijednost bespovratnih sredstava]]+Ugovori_OPULJP[[#This Row],[Javni doprinos korisnika - HRK]]+Ugovori_OPULJP[[#This Row],[Privatni doprinos korisnika - HRK]]</f>
        <v>452049.12</v>
      </c>
      <c r="Z216" s="22">
        <f>Ugovori_OPULJP[[#This Row],[UKUPNI PRIHVATLJIVI IZDACI
TOTAL ELIGIBLE EXPENDITURE
= Bespovratna sredstva ukupno + doprinos korisnika
= Ukupni prihvatljivi troškovi
= Ukupna ugovorena vrijednost projekta HRK]]/7.5345</f>
        <v>59997.228747760302</v>
      </c>
      <c r="AA216" s="13" t="s">
        <v>741</v>
      </c>
      <c r="AB216" s="13" t="s">
        <v>145</v>
      </c>
      <c r="AC216" s="12" t="s">
        <v>926</v>
      </c>
      <c r="AD216" s="12" t="s">
        <v>147</v>
      </c>
    </row>
    <row r="217" spans="1:30" ht="51" customHeight="1" x14ac:dyDescent="0.3">
      <c r="A217" s="10" t="s">
        <v>927</v>
      </c>
      <c r="B217" s="11" t="s">
        <v>139</v>
      </c>
      <c r="C217" s="12" t="s">
        <v>140</v>
      </c>
      <c r="D217" s="12" t="s">
        <v>860</v>
      </c>
      <c r="E217" s="13" t="s">
        <v>223</v>
      </c>
      <c r="F217" s="14" t="s">
        <v>928</v>
      </c>
      <c r="G217" s="14" t="s">
        <v>929</v>
      </c>
      <c r="H217" s="16">
        <v>43435</v>
      </c>
      <c r="I217" s="16">
        <v>43739</v>
      </c>
      <c r="J217" s="17" t="str">
        <f>IF(Ugovori_OPULJP[[#This Row],[DATUM ZAVRŠETKA OPERACIJE]]&gt;DATE(2023,12,31),"u provedbi","završen")</f>
        <v>završen</v>
      </c>
      <c r="K217" s="15" t="s">
        <v>117</v>
      </c>
      <c r="L217" s="15" t="s">
        <v>117</v>
      </c>
      <c r="M217" s="18">
        <v>0.85</v>
      </c>
      <c r="N217" s="18">
        <v>0.15</v>
      </c>
      <c r="O217" s="19">
        <f>Ugovori_OPULJP[[#This Row],[Bespovratna sredstva - Ukupno (EU+Nac) HRK
= Ukupna ugovorena vrijednost bespovratnih sredstava]]*Ugovori_OPULJP[[#This Row],[EU STOPA SUFINANCIRANJA %
EU CO-FINANCING RATE %]]</f>
        <v>617875.42949999997</v>
      </c>
      <c r="P217" s="20">
        <f>Ugovori_OPULJP[[#This Row],[Bespovratna sredstva - EU dio - HRK]]/7.5345</f>
        <v>82006.162253633272</v>
      </c>
      <c r="Q217" s="19">
        <f>Ugovori_OPULJP[[#This Row],[Bespovratna sredstva - Ukupno (EU+Nac) HRK
= Ukupna ugovorena vrijednost bespovratnih sredstava]]*Ugovori_OPULJP[[#This Row],[STOPA NACIONALNOG SUFINANCIRANJA %]]</f>
        <v>109036.84050000001</v>
      </c>
      <c r="R217" s="20">
        <f>Ugovori_OPULJP[[#This Row],[Bespovratna sredstva - Nacionalni dio - HRK]]/7.5345</f>
        <v>14471.675691817638</v>
      </c>
      <c r="S217" s="19">
        <v>726912.27</v>
      </c>
      <c r="T217" s="20">
        <f>Ugovori_OPULJP[[#This Row],[Bespovratna sredstva - Ukupno (EU+Nac) HRK
= Ukupna ugovorena vrijednost bespovratnih sredstava]]/7.5345</f>
        <v>96477.837945450927</v>
      </c>
      <c r="U217" s="19">
        <v>0</v>
      </c>
      <c r="V217" s="20">
        <f>Ugovori_OPULJP[[#This Row],[Javni doprinos korisnika - HRK]]/7.5345</f>
        <v>0</v>
      </c>
      <c r="W217" s="19">
        <v>0</v>
      </c>
      <c r="X217" s="20">
        <f>Ugovori_OPULJP[[#This Row],[Privatni doprinos korisnika - HRK]]/7.5345</f>
        <v>0</v>
      </c>
      <c r="Y217" s="21">
        <f>Ugovori_OPULJP[[#This Row],[Bespovratna sredstva - Ukupno (EU+Nac) HRK
= Ukupna ugovorena vrijednost bespovratnih sredstava]]+Ugovori_OPULJP[[#This Row],[Javni doprinos korisnika - HRK]]+Ugovori_OPULJP[[#This Row],[Privatni doprinos korisnika - HRK]]</f>
        <v>726912.27</v>
      </c>
      <c r="Z217" s="22">
        <f>Ugovori_OPULJP[[#This Row],[UKUPNI PRIHVATLJIVI IZDACI
TOTAL ELIGIBLE EXPENDITURE
= Bespovratna sredstva ukupno + doprinos korisnika
= Ukupni prihvatljivi troškovi
= Ukupna ugovorena vrijednost projekta HRK]]/7.5345</f>
        <v>96477.837945450927</v>
      </c>
      <c r="AA217" s="13" t="s">
        <v>741</v>
      </c>
      <c r="AB217" s="13" t="s">
        <v>145</v>
      </c>
      <c r="AC217" s="12" t="s">
        <v>930</v>
      </c>
      <c r="AD217" s="12" t="s">
        <v>147</v>
      </c>
    </row>
    <row r="218" spans="1:30" ht="51" customHeight="1" x14ac:dyDescent="0.3">
      <c r="A218" s="10" t="s">
        <v>931</v>
      </c>
      <c r="B218" s="11" t="s">
        <v>139</v>
      </c>
      <c r="C218" s="12" t="s">
        <v>140</v>
      </c>
      <c r="D218" s="12" t="s">
        <v>860</v>
      </c>
      <c r="E218" s="13" t="s">
        <v>223</v>
      </c>
      <c r="F218" s="14" t="s">
        <v>932</v>
      </c>
      <c r="G218" s="14" t="s">
        <v>933</v>
      </c>
      <c r="H218" s="16">
        <v>43304</v>
      </c>
      <c r="I218" s="16">
        <v>43669</v>
      </c>
      <c r="J218" s="17" t="str">
        <f>IF(Ugovori_OPULJP[[#This Row],[DATUM ZAVRŠETKA OPERACIJE]]&gt;DATE(2023,12,31),"u provedbi","završen")</f>
        <v>završen</v>
      </c>
      <c r="K218" s="15" t="s">
        <v>934</v>
      </c>
      <c r="L218" s="15" t="s">
        <v>164</v>
      </c>
      <c r="M218" s="18">
        <v>0.85</v>
      </c>
      <c r="N218" s="18">
        <v>0.15</v>
      </c>
      <c r="O218" s="19">
        <f>Ugovori_OPULJP[[#This Row],[Bespovratna sredstva - Ukupno (EU+Nac) HRK
= Ukupna ugovorena vrijednost bespovratnih sredstava]]*Ugovori_OPULJP[[#This Row],[EU STOPA SUFINANCIRANJA %
EU CO-FINANCING RATE %]]</f>
        <v>203032.7255</v>
      </c>
      <c r="P218" s="20">
        <f>Ugovori_OPULJP[[#This Row],[Bespovratna sredstva - EU dio - HRK]]/7.5345</f>
        <v>26947.07352843586</v>
      </c>
      <c r="Q218" s="19">
        <f>Ugovori_OPULJP[[#This Row],[Bespovratna sredstva - Ukupno (EU+Nac) HRK
= Ukupna ugovorena vrijednost bespovratnih sredstava]]*Ugovori_OPULJP[[#This Row],[STOPA NACIONALNOG SUFINANCIRANJA %]]</f>
        <v>35829.304499999998</v>
      </c>
      <c r="R218" s="20">
        <f>Ugovori_OPULJP[[#This Row],[Bespovratna sredstva - Nacionalni dio - HRK]]/7.5345</f>
        <v>4755.3659167827982</v>
      </c>
      <c r="S218" s="19">
        <v>238862.03</v>
      </c>
      <c r="T218" s="20">
        <f>Ugovori_OPULJP[[#This Row],[Bespovratna sredstva - Ukupno (EU+Nac) HRK
= Ukupna ugovorena vrijednost bespovratnih sredstava]]/7.5345</f>
        <v>31702.439445218661</v>
      </c>
      <c r="U218" s="19">
        <v>0</v>
      </c>
      <c r="V218" s="20">
        <f>Ugovori_OPULJP[[#This Row],[Javni doprinos korisnika - HRK]]/7.5345</f>
        <v>0</v>
      </c>
      <c r="W218" s="19">
        <v>0</v>
      </c>
      <c r="X218" s="20">
        <f>Ugovori_OPULJP[[#This Row],[Privatni doprinos korisnika - HRK]]/7.5345</f>
        <v>0</v>
      </c>
      <c r="Y218" s="21">
        <f>Ugovori_OPULJP[[#This Row],[Bespovratna sredstva - Ukupno (EU+Nac) HRK
= Ukupna ugovorena vrijednost bespovratnih sredstava]]+Ugovori_OPULJP[[#This Row],[Javni doprinos korisnika - HRK]]+Ugovori_OPULJP[[#This Row],[Privatni doprinos korisnika - HRK]]</f>
        <v>238862.03</v>
      </c>
      <c r="Z218" s="22">
        <f>Ugovori_OPULJP[[#This Row],[UKUPNI PRIHVATLJIVI IZDACI
TOTAL ELIGIBLE EXPENDITURE
= Bespovratna sredstva ukupno + doprinos korisnika
= Ukupni prihvatljivi troškovi
= Ukupna ugovorena vrijednost projekta HRK]]/7.5345</f>
        <v>31702.439445218661</v>
      </c>
      <c r="AA218" s="13" t="s">
        <v>741</v>
      </c>
      <c r="AB218" s="13" t="s">
        <v>145</v>
      </c>
      <c r="AC218" s="12" t="s">
        <v>935</v>
      </c>
      <c r="AD218" s="12" t="s">
        <v>147</v>
      </c>
    </row>
    <row r="219" spans="1:30" ht="51" customHeight="1" x14ac:dyDescent="0.3">
      <c r="A219" s="10" t="s">
        <v>936</v>
      </c>
      <c r="B219" s="11" t="s">
        <v>139</v>
      </c>
      <c r="C219" s="12" t="s">
        <v>140</v>
      </c>
      <c r="D219" s="12" t="s">
        <v>860</v>
      </c>
      <c r="E219" s="13" t="s">
        <v>223</v>
      </c>
      <c r="F219" s="14" t="s">
        <v>937</v>
      </c>
      <c r="G219" s="14" t="s">
        <v>938</v>
      </c>
      <c r="H219" s="16">
        <v>43304</v>
      </c>
      <c r="I219" s="16">
        <v>43853</v>
      </c>
      <c r="J219" s="17" t="str">
        <f>IF(Ugovori_OPULJP[[#This Row],[DATUM ZAVRŠETKA OPERACIJE]]&gt;DATE(2023,12,31),"u provedbi","završen")</f>
        <v>završen</v>
      </c>
      <c r="K219" s="15" t="s">
        <v>380</v>
      </c>
      <c r="L219" s="15" t="s">
        <v>380</v>
      </c>
      <c r="M219" s="18">
        <v>0.85</v>
      </c>
      <c r="N219" s="18">
        <v>0.15</v>
      </c>
      <c r="O219" s="19">
        <f>Ugovori_OPULJP[[#This Row],[Bespovratna sredstva - Ukupno (EU+Nac) HRK
= Ukupna ugovorena vrijednost bespovratnih sredstava]]*Ugovori_OPULJP[[#This Row],[EU STOPA SUFINANCIRANJA %
EU CO-FINANCING RATE %]]</f>
        <v>685709.26300000004</v>
      </c>
      <c r="P219" s="20">
        <f>Ugovori_OPULJP[[#This Row],[Bespovratna sredstva - EU dio - HRK]]/7.5345</f>
        <v>91009.25914128343</v>
      </c>
      <c r="Q219" s="19">
        <f>Ugovori_OPULJP[[#This Row],[Bespovratna sredstva - Ukupno (EU+Nac) HRK
= Ukupna ugovorena vrijednost bespovratnih sredstava]]*Ugovori_OPULJP[[#This Row],[STOPA NACIONALNOG SUFINANCIRANJA %]]</f>
        <v>121007.51699999999</v>
      </c>
      <c r="R219" s="20">
        <f>Ugovori_OPULJP[[#This Row],[Bespovratna sredstva - Nacionalni dio - HRK]]/7.5345</f>
        <v>16060.457495520603</v>
      </c>
      <c r="S219" s="19">
        <v>806716.78</v>
      </c>
      <c r="T219" s="20">
        <f>Ugovori_OPULJP[[#This Row],[Bespovratna sredstva - Ukupno (EU+Nac) HRK
= Ukupna ugovorena vrijednost bespovratnih sredstava]]/7.5345</f>
        <v>107069.71663680403</v>
      </c>
      <c r="U219" s="19">
        <v>0</v>
      </c>
      <c r="V219" s="20">
        <f>Ugovori_OPULJP[[#This Row],[Javni doprinos korisnika - HRK]]/7.5345</f>
        <v>0</v>
      </c>
      <c r="W219" s="19">
        <v>0</v>
      </c>
      <c r="X219" s="20">
        <f>Ugovori_OPULJP[[#This Row],[Privatni doprinos korisnika - HRK]]/7.5345</f>
        <v>0</v>
      </c>
      <c r="Y219" s="21">
        <f>Ugovori_OPULJP[[#This Row],[Bespovratna sredstva - Ukupno (EU+Nac) HRK
= Ukupna ugovorena vrijednost bespovratnih sredstava]]+Ugovori_OPULJP[[#This Row],[Javni doprinos korisnika - HRK]]+Ugovori_OPULJP[[#This Row],[Privatni doprinos korisnika - HRK]]</f>
        <v>806716.78</v>
      </c>
      <c r="Z219" s="22">
        <f>Ugovori_OPULJP[[#This Row],[UKUPNI PRIHVATLJIVI IZDACI
TOTAL ELIGIBLE EXPENDITURE
= Bespovratna sredstva ukupno + doprinos korisnika
= Ukupni prihvatljivi troškovi
= Ukupna ugovorena vrijednost projekta HRK]]/7.5345</f>
        <v>107069.71663680403</v>
      </c>
      <c r="AA219" s="13" t="s">
        <v>741</v>
      </c>
      <c r="AB219" s="13" t="s">
        <v>145</v>
      </c>
      <c r="AC219" s="12" t="s">
        <v>939</v>
      </c>
      <c r="AD219" s="12" t="s">
        <v>147</v>
      </c>
    </row>
    <row r="220" spans="1:30" ht="51" customHeight="1" x14ac:dyDescent="0.3">
      <c r="A220" s="10" t="s">
        <v>940</v>
      </c>
      <c r="B220" s="11" t="s">
        <v>139</v>
      </c>
      <c r="C220" s="12" t="s">
        <v>140</v>
      </c>
      <c r="D220" s="12" t="s">
        <v>860</v>
      </c>
      <c r="E220" s="13" t="s">
        <v>223</v>
      </c>
      <c r="F220" s="14" t="s">
        <v>941</v>
      </c>
      <c r="G220" s="32" t="s">
        <v>942</v>
      </c>
      <c r="H220" s="16">
        <v>43344</v>
      </c>
      <c r="I220" s="16">
        <v>43831</v>
      </c>
      <c r="J220" s="17" t="str">
        <f>IF(Ugovori_OPULJP[[#This Row],[DATUM ZAVRŠETKA OPERACIJE]]&gt;DATE(2023,12,31),"u provedbi","završen")</f>
        <v>završen</v>
      </c>
      <c r="K220" s="15" t="s">
        <v>21</v>
      </c>
      <c r="L220" s="15" t="s">
        <v>21</v>
      </c>
      <c r="M220" s="18">
        <v>0.85</v>
      </c>
      <c r="N220" s="18">
        <v>0.15</v>
      </c>
      <c r="O220" s="19">
        <f>Ugovori_OPULJP[[#This Row],[Bespovratna sredstva - Ukupno (EU+Nac) HRK
= Ukupna ugovorena vrijednost bespovratnih sredstava]]*Ugovori_OPULJP[[#This Row],[EU STOPA SUFINANCIRANJA %
EU CO-FINANCING RATE %]]</f>
        <v>412011.26900000003</v>
      </c>
      <c r="P220" s="20">
        <f>Ugovori_OPULJP[[#This Row],[Bespovratna sredstva - EU dio - HRK]]/7.5345</f>
        <v>54683.292720153957</v>
      </c>
      <c r="Q220" s="19">
        <f>Ugovori_OPULJP[[#This Row],[Bespovratna sredstva - Ukupno (EU+Nac) HRK
= Ukupna ugovorena vrijednost bespovratnih sredstava]]*Ugovori_OPULJP[[#This Row],[STOPA NACIONALNOG SUFINANCIRANJA %]]</f>
        <v>72707.870999999999</v>
      </c>
      <c r="R220" s="20">
        <f>Ugovori_OPULJP[[#This Row],[Bespovratna sredstva - Nacionalni dio - HRK]]/7.5345</f>
        <v>9649.9928329683444</v>
      </c>
      <c r="S220" s="19">
        <v>484719.14</v>
      </c>
      <c r="T220" s="20">
        <f>Ugovori_OPULJP[[#This Row],[Bespovratna sredstva - Ukupno (EU+Nac) HRK
= Ukupna ugovorena vrijednost bespovratnih sredstava]]/7.5345</f>
        <v>64333.285553122303</v>
      </c>
      <c r="U220" s="19">
        <v>0</v>
      </c>
      <c r="V220" s="20">
        <f>Ugovori_OPULJP[[#This Row],[Javni doprinos korisnika - HRK]]/7.5345</f>
        <v>0</v>
      </c>
      <c r="W220" s="19">
        <v>0</v>
      </c>
      <c r="X220" s="20">
        <f>Ugovori_OPULJP[[#This Row],[Privatni doprinos korisnika - HRK]]/7.5345</f>
        <v>0</v>
      </c>
      <c r="Y220" s="21">
        <f>Ugovori_OPULJP[[#This Row],[Bespovratna sredstva - Ukupno (EU+Nac) HRK
= Ukupna ugovorena vrijednost bespovratnih sredstava]]+Ugovori_OPULJP[[#This Row],[Javni doprinos korisnika - HRK]]+Ugovori_OPULJP[[#This Row],[Privatni doprinos korisnika - HRK]]</f>
        <v>484719.14</v>
      </c>
      <c r="Z220" s="22">
        <f>Ugovori_OPULJP[[#This Row],[UKUPNI PRIHVATLJIVI IZDACI
TOTAL ELIGIBLE EXPENDITURE
= Bespovratna sredstva ukupno + doprinos korisnika
= Ukupni prihvatljivi troškovi
= Ukupna ugovorena vrijednost projekta HRK]]/7.5345</f>
        <v>64333.285553122303</v>
      </c>
      <c r="AA220" s="13" t="s">
        <v>741</v>
      </c>
      <c r="AB220" s="13" t="s">
        <v>145</v>
      </c>
      <c r="AC220" s="12" t="s">
        <v>943</v>
      </c>
      <c r="AD220" s="12" t="s">
        <v>147</v>
      </c>
    </row>
    <row r="221" spans="1:30" ht="51" customHeight="1" x14ac:dyDescent="0.3">
      <c r="A221" s="10" t="s">
        <v>944</v>
      </c>
      <c r="B221" s="11" t="s">
        <v>139</v>
      </c>
      <c r="C221" s="12" t="s">
        <v>140</v>
      </c>
      <c r="D221" s="12" t="s">
        <v>860</v>
      </c>
      <c r="E221" s="13" t="s">
        <v>223</v>
      </c>
      <c r="F221" s="14" t="s">
        <v>945</v>
      </c>
      <c r="G221" s="14" t="s">
        <v>946</v>
      </c>
      <c r="H221" s="16">
        <v>43307</v>
      </c>
      <c r="I221" s="16">
        <v>43672</v>
      </c>
      <c r="J221" s="17" t="str">
        <f>IF(Ugovori_OPULJP[[#This Row],[DATUM ZAVRŠETKA OPERACIJE]]&gt;DATE(2023,12,31),"u provedbi","završen")</f>
        <v>završen</v>
      </c>
      <c r="K221" s="15" t="s">
        <v>947</v>
      </c>
      <c r="L221" s="15" t="s">
        <v>21</v>
      </c>
      <c r="M221" s="18">
        <v>0.85</v>
      </c>
      <c r="N221" s="18">
        <v>0.15</v>
      </c>
      <c r="O221" s="19">
        <f>Ugovori_OPULJP[[#This Row],[Bespovratna sredstva - Ukupno (EU+Nac) HRK
= Ukupna ugovorena vrijednost bespovratnih sredstava]]*Ugovori_OPULJP[[#This Row],[EU STOPA SUFINANCIRANJA %
EU CO-FINANCING RATE %]]</f>
        <v>617858.19999999995</v>
      </c>
      <c r="P221" s="20">
        <f>Ugovori_OPULJP[[#This Row],[Bespovratna sredstva - EU dio - HRK]]/7.5345</f>
        <v>82003.875506005701</v>
      </c>
      <c r="Q221" s="19">
        <f>Ugovori_OPULJP[[#This Row],[Bespovratna sredstva - Ukupno (EU+Nac) HRK
= Ukupna ugovorena vrijednost bespovratnih sredstava]]*Ugovori_OPULJP[[#This Row],[STOPA NACIONALNOG SUFINANCIRANJA %]]</f>
        <v>109033.8</v>
      </c>
      <c r="R221" s="20">
        <f>Ugovori_OPULJP[[#This Row],[Bespovratna sredstva - Nacionalni dio - HRK]]/7.5345</f>
        <v>14471.272148118655</v>
      </c>
      <c r="S221" s="19">
        <v>726892</v>
      </c>
      <c r="T221" s="20">
        <f>Ugovori_OPULJP[[#This Row],[Bespovratna sredstva - Ukupno (EU+Nac) HRK
= Ukupna ugovorena vrijednost bespovratnih sredstava]]/7.5345</f>
        <v>96475.147654124361</v>
      </c>
      <c r="U221" s="19">
        <v>0</v>
      </c>
      <c r="V221" s="20">
        <f>Ugovori_OPULJP[[#This Row],[Javni doprinos korisnika - HRK]]/7.5345</f>
        <v>0</v>
      </c>
      <c r="W221" s="19">
        <v>0</v>
      </c>
      <c r="X221" s="20">
        <f>Ugovori_OPULJP[[#This Row],[Privatni doprinos korisnika - HRK]]/7.5345</f>
        <v>0</v>
      </c>
      <c r="Y221" s="21">
        <f>Ugovori_OPULJP[[#This Row],[Bespovratna sredstva - Ukupno (EU+Nac) HRK
= Ukupna ugovorena vrijednost bespovratnih sredstava]]+Ugovori_OPULJP[[#This Row],[Javni doprinos korisnika - HRK]]+Ugovori_OPULJP[[#This Row],[Privatni doprinos korisnika - HRK]]</f>
        <v>726892</v>
      </c>
      <c r="Z221" s="22">
        <f>Ugovori_OPULJP[[#This Row],[UKUPNI PRIHVATLJIVI IZDACI
TOTAL ELIGIBLE EXPENDITURE
= Bespovratna sredstva ukupno + doprinos korisnika
= Ukupni prihvatljivi troškovi
= Ukupna ugovorena vrijednost projekta HRK]]/7.5345</f>
        <v>96475.147654124361</v>
      </c>
      <c r="AA221" s="13" t="s">
        <v>741</v>
      </c>
      <c r="AB221" s="13" t="s">
        <v>145</v>
      </c>
      <c r="AC221" s="12" t="s">
        <v>948</v>
      </c>
      <c r="AD221" s="12" t="s">
        <v>147</v>
      </c>
    </row>
    <row r="222" spans="1:30" ht="51" customHeight="1" x14ac:dyDescent="0.3">
      <c r="A222" s="10" t="s">
        <v>949</v>
      </c>
      <c r="B222" s="11" t="s">
        <v>139</v>
      </c>
      <c r="C222" s="12" t="s">
        <v>140</v>
      </c>
      <c r="D222" s="12" t="s">
        <v>860</v>
      </c>
      <c r="E222" s="13" t="s">
        <v>223</v>
      </c>
      <c r="F222" s="14" t="s">
        <v>950</v>
      </c>
      <c r="G222" s="14" t="s">
        <v>951</v>
      </c>
      <c r="H222" s="16">
        <v>43304</v>
      </c>
      <c r="I222" s="16">
        <v>43547</v>
      </c>
      <c r="J222" s="17" t="str">
        <f>IF(Ugovori_OPULJP[[#This Row],[DATUM ZAVRŠETKA OPERACIJE]]&gt;DATE(2023,12,31),"u provedbi","završen")</f>
        <v>završen</v>
      </c>
      <c r="K222" s="15" t="s">
        <v>192</v>
      </c>
      <c r="L222" s="15" t="s">
        <v>192</v>
      </c>
      <c r="M222" s="18">
        <v>0.85</v>
      </c>
      <c r="N222" s="18">
        <v>0.15</v>
      </c>
      <c r="O222" s="19">
        <f>Ugovori_OPULJP[[#This Row],[Bespovratna sredstva - Ukupno (EU+Nac) HRK
= Ukupna ugovorena vrijednost bespovratnih sredstava]]*Ugovori_OPULJP[[#This Row],[EU STOPA SUFINANCIRANJA %
EU CO-FINANCING RATE %]]</f>
        <v>362166.3</v>
      </c>
      <c r="P222" s="20">
        <f>Ugovori_OPULJP[[#This Row],[Bespovratna sredstva - EU dio - HRK]]/7.5345</f>
        <v>48067.728449133981</v>
      </c>
      <c r="Q222" s="19">
        <f>Ugovori_OPULJP[[#This Row],[Bespovratna sredstva - Ukupno (EU+Nac) HRK
= Ukupna ugovorena vrijednost bespovratnih sredstava]]*Ugovori_OPULJP[[#This Row],[STOPA NACIONALNOG SUFINANCIRANJA %]]</f>
        <v>63911.7</v>
      </c>
      <c r="R222" s="20">
        <f>Ugovori_OPULJP[[#This Row],[Bespovratna sredstva - Nacionalni dio - HRK]]/7.5345</f>
        <v>8482.5403145530545</v>
      </c>
      <c r="S222" s="19">
        <v>426078</v>
      </c>
      <c r="T222" s="20">
        <f>Ugovori_OPULJP[[#This Row],[Bespovratna sredstva - Ukupno (EU+Nac) HRK
= Ukupna ugovorena vrijednost bespovratnih sredstava]]/7.5345</f>
        <v>56550.26876368704</v>
      </c>
      <c r="U222" s="19">
        <v>0</v>
      </c>
      <c r="V222" s="20">
        <f>Ugovori_OPULJP[[#This Row],[Javni doprinos korisnika - HRK]]/7.5345</f>
        <v>0</v>
      </c>
      <c r="W222" s="19">
        <v>0</v>
      </c>
      <c r="X222" s="20">
        <f>Ugovori_OPULJP[[#This Row],[Privatni doprinos korisnika - HRK]]/7.5345</f>
        <v>0</v>
      </c>
      <c r="Y222" s="21">
        <f>Ugovori_OPULJP[[#This Row],[Bespovratna sredstva - Ukupno (EU+Nac) HRK
= Ukupna ugovorena vrijednost bespovratnih sredstava]]+Ugovori_OPULJP[[#This Row],[Javni doprinos korisnika - HRK]]+Ugovori_OPULJP[[#This Row],[Privatni doprinos korisnika - HRK]]</f>
        <v>426078</v>
      </c>
      <c r="Z222" s="22">
        <f>Ugovori_OPULJP[[#This Row],[UKUPNI PRIHVATLJIVI IZDACI
TOTAL ELIGIBLE EXPENDITURE
= Bespovratna sredstva ukupno + doprinos korisnika
= Ukupni prihvatljivi troškovi
= Ukupna ugovorena vrijednost projekta HRK]]/7.5345</f>
        <v>56550.26876368704</v>
      </c>
      <c r="AA222" s="13" t="s">
        <v>741</v>
      </c>
      <c r="AB222" s="13" t="s">
        <v>145</v>
      </c>
      <c r="AC222" s="12" t="s">
        <v>952</v>
      </c>
      <c r="AD222" s="12" t="s">
        <v>147</v>
      </c>
    </row>
    <row r="223" spans="1:30" ht="51" customHeight="1" x14ac:dyDescent="0.3">
      <c r="A223" s="10" t="s">
        <v>953</v>
      </c>
      <c r="B223" s="11" t="s">
        <v>139</v>
      </c>
      <c r="C223" s="12" t="s">
        <v>140</v>
      </c>
      <c r="D223" s="12" t="s">
        <v>860</v>
      </c>
      <c r="E223" s="13" t="s">
        <v>223</v>
      </c>
      <c r="F223" s="14" t="s">
        <v>954</v>
      </c>
      <c r="G223" s="14" t="s">
        <v>955</v>
      </c>
      <c r="H223" s="16">
        <v>43374</v>
      </c>
      <c r="I223" s="16">
        <v>43586</v>
      </c>
      <c r="J223" s="17" t="str">
        <f>IF(Ugovori_OPULJP[[#This Row],[DATUM ZAVRŠETKA OPERACIJE]]&gt;DATE(2023,12,31),"u provedbi","završen")</f>
        <v>završen</v>
      </c>
      <c r="K223" s="15" t="s">
        <v>240</v>
      </c>
      <c r="L223" s="15" t="s">
        <v>240</v>
      </c>
      <c r="M223" s="18">
        <v>0.85</v>
      </c>
      <c r="N223" s="18">
        <v>0.15</v>
      </c>
      <c r="O223" s="19">
        <f>Ugovori_OPULJP[[#This Row],[Bespovratna sredstva - Ukupno (EU+Nac) HRK
= Ukupna ugovorena vrijednost bespovratnih sredstava]]*Ugovori_OPULJP[[#This Row],[EU STOPA SUFINANCIRANJA %
EU CO-FINANCING RATE %]]</f>
        <v>144746.94199999998</v>
      </c>
      <c r="P223" s="20">
        <f>Ugovori_OPULJP[[#This Row],[Bespovratna sredstva - EU dio - HRK]]/7.5345</f>
        <v>19211.220651668984</v>
      </c>
      <c r="Q223" s="19">
        <f>Ugovori_OPULJP[[#This Row],[Bespovratna sredstva - Ukupno (EU+Nac) HRK
= Ukupna ugovorena vrijednost bespovratnih sredstava]]*Ugovori_OPULJP[[#This Row],[STOPA NACIONALNOG SUFINANCIRANJA %]]</f>
        <v>25543.577999999998</v>
      </c>
      <c r="R223" s="20">
        <f>Ugovori_OPULJP[[#This Row],[Bespovratna sredstva - Nacionalni dio - HRK]]/7.5345</f>
        <v>3390.2154091180564</v>
      </c>
      <c r="S223" s="19">
        <v>170290.52</v>
      </c>
      <c r="T223" s="20">
        <f>Ugovori_OPULJP[[#This Row],[Bespovratna sredstva - Ukupno (EU+Nac) HRK
= Ukupna ugovorena vrijednost bespovratnih sredstava]]/7.5345</f>
        <v>22601.436060787044</v>
      </c>
      <c r="U223" s="19">
        <v>0</v>
      </c>
      <c r="V223" s="20">
        <f>Ugovori_OPULJP[[#This Row],[Javni doprinos korisnika - HRK]]/7.5345</f>
        <v>0</v>
      </c>
      <c r="W223" s="19">
        <v>0</v>
      </c>
      <c r="X223" s="20">
        <f>Ugovori_OPULJP[[#This Row],[Privatni doprinos korisnika - HRK]]/7.5345</f>
        <v>0</v>
      </c>
      <c r="Y223" s="21">
        <f>Ugovori_OPULJP[[#This Row],[Bespovratna sredstva - Ukupno (EU+Nac) HRK
= Ukupna ugovorena vrijednost bespovratnih sredstava]]+Ugovori_OPULJP[[#This Row],[Javni doprinos korisnika - HRK]]+Ugovori_OPULJP[[#This Row],[Privatni doprinos korisnika - HRK]]</f>
        <v>170290.52</v>
      </c>
      <c r="Z223" s="22">
        <f>Ugovori_OPULJP[[#This Row],[UKUPNI PRIHVATLJIVI IZDACI
TOTAL ELIGIBLE EXPENDITURE
= Bespovratna sredstva ukupno + doprinos korisnika
= Ukupni prihvatljivi troškovi
= Ukupna ugovorena vrijednost projekta HRK]]/7.5345</f>
        <v>22601.436060787044</v>
      </c>
      <c r="AA223" s="13" t="s">
        <v>741</v>
      </c>
      <c r="AB223" s="13" t="s">
        <v>145</v>
      </c>
      <c r="AC223" s="12" t="s">
        <v>956</v>
      </c>
      <c r="AD223" s="12" t="s">
        <v>147</v>
      </c>
    </row>
    <row r="224" spans="1:30" ht="51" customHeight="1" x14ac:dyDescent="0.3">
      <c r="A224" s="10" t="s">
        <v>957</v>
      </c>
      <c r="B224" s="11" t="s">
        <v>139</v>
      </c>
      <c r="C224" s="12" t="s">
        <v>140</v>
      </c>
      <c r="D224" s="12" t="s">
        <v>860</v>
      </c>
      <c r="E224" s="13" t="s">
        <v>223</v>
      </c>
      <c r="F224" s="14" t="s">
        <v>958</v>
      </c>
      <c r="G224" s="14" t="s">
        <v>959</v>
      </c>
      <c r="H224" s="16">
        <v>43358</v>
      </c>
      <c r="I224" s="16">
        <v>43723</v>
      </c>
      <c r="J224" s="17" t="str">
        <f>IF(Ugovori_OPULJP[[#This Row],[DATUM ZAVRŠETKA OPERACIJE]]&gt;DATE(2023,12,31),"u provedbi","završen")</f>
        <v>završen</v>
      </c>
      <c r="K224" s="15" t="s">
        <v>960</v>
      </c>
      <c r="L224" s="15" t="s">
        <v>66</v>
      </c>
      <c r="M224" s="18">
        <v>0.85</v>
      </c>
      <c r="N224" s="18">
        <v>0.15</v>
      </c>
      <c r="O224" s="19">
        <f>Ugovori_OPULJP[[#This Row],[Bespovratna sredstva - Ukupno (EU+Nac) HRK
= Ukupna ugovorena vrijednost bespovratnih sredstava]]*Ugovori_OPULJP[[#This Row],[EU STOPA SUFINANCIRANJA %
EU CO-FINANCING RATE %]]</f>
        <v>440012.54700000002</v>
      </c>
      <c r="P224" s="20">
        <f>Ugovori_OPULJP[[#This Row],[Bespovratna sredstva - EU dio - HRK]]/7.5345</f>
        <v>58399.700975512642</v>
      </c>
      <c r="Q224" s="19">
        <f>Ugovori_OPULJP[[#This Row],[Bespovratna sredstva - Ukupno (EU+Nac) HRK
= Ukupna ugovorena vrijednost bespovratnih sredstava]]*Ugovori_OPULJP[[#This Row],[STOPA NACIONALNOG SUFINANCIRANJA %]]</f>
        <v>77649.273000000001</v>
      </c>
      <c r="R224" s="20">
        <f>Ugovori_OPULJP[[#This Row],[Bespovratna sredstva - Nacionalni dio - HRK]]/7.5345</f>
        <v>10305.829583913996</v>
      </c>
      <c r="S224" s="19">
        <v>517661.82</v>
      </c>
      <c r="T224" s="20">
        <f>Ugovori_OPULJP[[#This Row],[Bespovratna sredstva - Ukupno (EU+Nac) HRK
= Ukupna ugovorena vrijednost bespovratnih sredstava]]/7.5345</f>
        <v>68705.530559426639</v>
      </c>
      <c r="U224" s="19">
        <v>0</v>
      </c>
      <c r="V224" s="20">
        <f>Ugovori_OPULJP[[#This Row],[Javni doprinos korisnika - HRK]]/7.5345</f>
        <v>0</v>
      </c>
      <c r="W224" s="19">
        <v>0</v>
      </c>
      <c r="X224" s="20">
        <f>Ugovori_OPULJP[[#This Row],[Privatni doprinos korisnika - HRK]]/7.5345</f>
        <v>0</v>
      </c>
      <c r="Y224" s="21">
        <f>Ugovori_OPULJP[[#This Row],[Bespovratna sredstva - Ukupno (EU+Nac) HRK
= Ukupna ugovorena vrijednost bespovratnih sredstava]]+Ugovori_OPULJP[[#This Row],[Javni doprinos korisnika - HRK]]+Ugovori_OPULJP[[#This Row],[Privatni doprinos korisnika - HRK]]</f>
        <v>517661.82</v>
      </c>
      <c r="Z224" s="22">
        <f>Ugovori_OPULJP[[#This Row],[UKUPNI PRIHVATLJIVI IZDACI
TOTAL ELIGIBLE EXPENDITURE
= Bespovratna sredstva ukupno + doprinos korisnika
= Ukupni prihvatljivi troškovi
= Ukupna ugovorena vrijednost projekta HRK]]/7.5345</f>
        <v>68705.530559426639</v>
      </c>
      <c r="AA224" s="13" t="s">
        <v>741</v>
      </c>
      <c r="AB224" s="13" t="s">
        <v>145</v>
      </c>
      <c r="AC224" s="12" t="s">
        <v>961</v>
      </c>
      <c r="AD224" s="12" t="s">
        <v>147</v>
      </c>
    </row>
    <row r="225" spans="1:30" ht="51" customHeight="1" x14ac:dyDescent="0.3">
      <c r="A225" s="10" t="s">
        <v>962</v>
      </c>
      <c r="B225" s="11" t="s">
        <v>139</v>
      </c>
      <c r="C225" s="12" t="s">
        <v>140</v>
      </c>
      <c r="D225" s="12" t="s">
        <v>860</v>
      </c>
      <c r="E225" s="13" t="s">
        <v>223</v>
      </c>
      <c r="F225" s="14" t="s">
        <v>963</v>
      </c>
      <c r="G225" s="14" t="s">
        <v>964</v>
      </c>
      <c r="H225" s="16">
        <v>43304</v>
      </c>
      <c r="I225" s="16">
        <v>43608</v>
      </c>
      <c r="J225" s="17" t="str">
        <f>IF(Ugovori_OPULJP[[#This Row],[DATUM ZAVRŠETKA OPERACIJE]]&gt;DATE(2023,12,31),"u provedbi","završen")</f>
        <v>završen</v>
      </c>
      <c r="K225" s="15" t="s">
        <v>240</v>
      </c>
      <c r="L225" s="15" t="s">
        <v>240</v>
      </c>
      <c r="M225" s="18">
        <v>0.85</v>
      </c>
      <c r="N225" s="18">
        <v>0.15</v>
      </c>
      <c r="O225" s="19">
        <f>Ugovori_OPULJP[[#This Row],[Bespovratna sredstva - Ukupno (EU+Nac) HRK
= Ukupna ugovorena vrijednost bespovratnih sredstava]]*Ugovori_OPULJP[[#This Row],[EU STOPA SUFINANCIRANJA %
EU CO-FINANCING RATE %]]</f>
        <v>108338.3055</v>
      </c>
      <c r="P225" s="20">
        <f>Ugovori_OPULJP[[#This Row],[Bespovratna sredstva - EU dio - HRK]]/7.5345</f>
        <v>14378.964164841727</v>
      </c>
      <c r="Q225" s="19">
        <f>Ugovori_OPULJP[[#This Row],[Bespovratna sredstva - Ukupno (EU+Nac) HRK
= Ukupna ugovorena vrijednost bespovratnih sredstava]]*Ugovori_OPULJP[[#This Row],[STOPA NACIONALNOG SUFINANCIRANJA %]]</f>
        <v>19118.5245</v>
      </c>
      <c r="R225" s="20">
        <f>Ugovori_OPULJP[[#This Row],[Bespovratna sredstva - Nacionalni dio - HRK]]/7.5345</f>
        <v>2537.4642643838342</v>
      </c>
      <c r="S225" s="19">
        <v>127456.83</v>
      </c>
      <c r="T225" s="20">
        <f>Ugovori_OPULJP[[#This Row],[Bespovratna sredstva - Ukupno (EU+Nac) HRK
= Ukupna ugovorena vrijednost bespovratnih sredstava]]/7.5345</f>
        <v>16916.428429225562</v>
      </c>
      <c r="U225" s="19">
        <v>0</v>
      </c>
      <c r="V225" s="20">
        <f>Ugovori_OPULJP[[#This Row],[Javni doprinos korisnika - HRK]]/7.5345</f>
        <v>0</v>
      </c>
      <c r="W225" s="19">
        <v>0</v>
      </c>
      <c r="X225" s="20">
        <f>Ugovori_OPULJP[[#This Row],[Privatni doprinos korisnika - HRK]]/7.5345</f>
        <v>0</v>
      </c>
      <c r="Y225" s="21">
        <f>Ugovori_OPULJP[[#This Row],[Bespovratna sredstva - Ukupno (EU+Nac) HRK
= Ukupna ugovorena vrijednost bespovratnih sredstava]]+Ugovori_OPULJP[[#This Row],[Javni doprinos korisnika - HRK]]+Ugovori_OPULJP[[#This Row],[Privatni doprinos korisnika - HRK]]</f>
        <v>127456.83</v>
      </c>
      <c r="Z225" s="22">
        <f>Ugovori_OPULJP[[#This Row],[UKUPNI PRIHVATLJIVI IZDACI
TOTAL ELIGIBLE EXPENDITURE
= Bespovratna sredstva ukupno + doprinos korisnika
= Ukupni prihvatljivi troškovi
= Ukupna ugovorena vrijednost projekta HRK]]/7.5345</f>
        <v>16916.428429225562</v>
      </c>
      <c r="AA225" s="13" t="s">
        <v>741</v>
      </c>
      <c r="AB225" s="13" t="s">
        <v>145</v>
      </c>
      <c r="AC225" s="12" t="s">
        <v>965</v>
      </c>
      <c r="AD225" s="12" t="s">
        <v>147</v>
      </c>
    </row>
    <row r="226" spans="1:30" ht="51" customHeight="1" x14ac:dyDescent="0.3">
      <c r="A226" s="10" t="s">
        <v>966</v>
      </c>
      <c r="B226" s="11" t="s">
        <v>139</v>
      </c>
      <c r="C226" s="12" t="s">
        <v>140</v>
      </c>
      <c r="D226" s="12" t="s">
        <v>860</v>
      </c>
      <c r="E226" s="13" t="s">
        <v>223</v>
      </c>
      <c r="F226" s="14" t="s">
        <v>967</v>
      </c>
      <c r="G226" s="14" t="s">
        <v>968</v>
      </c>
      <c r="H226" s="16">
        <v>43304</v>
      </c>
      <c r="I226" s="16">
        <v>43669</v>
      </c>
      <c r="J226" s="17" t="str">
        <f>IF(Ugovori_OPULJP[[#This Row],[DATUM ZAVRŠETKA OPERACIJE]]&gt;DATE(2023,12,31),"u provedbi","završen")</f>
        <v>završen</v>
      </c>
      <c r="K226" s="15" t="s">
        <v>969</v>
      </c>
      <c r="L226" s="15" t="s">
        <v>21</v>
      </c>
      <c r="M226" s="18">
        <v>0.85</v>
      </c>
      <c r="N226" s="18">
        <v>0.15</v>
      </c>
      <c r="O226" s="19">
        <f>Ugovori_OPULJP[[#This Row],[Bespovratna sredstva - Ukupno (EU+Nac) HRK
= Ukupna ugovorena vrijednost bespovratnih sredstava]]*Ugovori_OPULJP[[#This Row],[EU STOPA SUFINANCIRANJA %
EU CO-FINANCING RATE %]]</f>
        <v>262406.86600000004</v>
      </c>
      <c r="P226" s="20">
        <f>Ugovori_OPULJP[[#This Row],[Bespovratna sredstva - EU dio - HRK]]/7.5345</f>
        <v>34827.376202800457</v>
      </c>
      <c r="Q226" s="19">
        <f>Ugovori_OPULJP[[#This Row],[Bespovratna sredstva - Ukupno (EU+Nac) HRK
= Ukupna ugovorena vrijednost bespovratnih sredstava]]*Ugovori_OPULJP[[#This Row],[STOPA NACIONALNOG SUFINANCIRANJA %]]</f>
        <v>46307.094000000005</v>
      </c>
      <c r="R226" s="20">
        <f>Ugovori_OPULJP[[#This Row],[Bespovratna sredstva - Nacionalni dio - HRK]]/7.5345</f>
        <v>6146.0075652000796</v>
      </c>
      <c r="S226" s="19">
        <v>308713.96000000002</v>
      </c>
      <c r="T226" s="20">
        <f>Ugovori_OPULJP[[#This Row],[Bespovratna sredstva - Ukupno (EU+Nac) HRK
= Ukupna ugovorena vrijednost bespovratnih sredstava]]/7.5345</f>
        <v>40973.383768000531</v>
      </c>
      <c r="U226" s="19">
        <v>0</v>
      </c>
      <c r="V226" s="20">
        <f>Ugovori_OPULJP[[#This Row],[Javni doprinos korisnika - HRK]]/7.5345</f>
        <v>0</v>
      </c>
      <c r="W226" s="19">
        <v>0</v>
      </c>
      <c r="X226" s="20">
        <f>Ugovori_OPULJP[[#This Row],[Privatni doprinos korisnika - HRK]]/7.5345</f>
        <v>0</v>
      </c>
      <c r="Y226" s="21">
        <f>Ugovori_OPULJP[[#This Row],[Bespovratna sredstva - Ukupno (EU+Nac) HRK
= Ukupna ugovorena vrijednost bespovratnih sredstava]]+Ugovori_OPULJP[[#This Row],[Javni doprinos korisnika - HRK]]+Ugovori_OPULJP[[#This Row],[Privatni doprinos korisnika - HRK]]</f>
        <v>308713.96000000002</v>
      </c>
      <c r="Z226" s="22">
        <f>Ugovori_OPULJP[[#This Row],[UKUPNI PRIHVATLJIVI IZDACI
TOTAL ELIGIBLE EXPENDITURE
= Bespovratna sredstva ukupno + doprinos korisnika
= Ukupni prihvatljivi troškovi
= Ukupna ugovorena vrijednost projekta HRK]]/7.5345</f>
        <v>40973.383768000531</v>
      </c>
      <c r="AA226" s="13" t="s">
        <v>741</v>
      </c>
      <c r="AB226" s="13" t="s">
        <v>145</v>
      </c>
      <c r="AC226" s="12" t="s">
        <v>970</v>
      </c>
      <c r="AD226" s="12" t="s">
        <v>147</v>
      </c>
    </row>
    <row r="227" spans="1:30" ht="51" customHeight="1" x14ac:dyDescent="0.3">
      <c r="A227" s="10" t="s">
        <v>971</v>
      </c>
      <c r="B227" s="11" t="s">
        <v>139</v>
      </c>
      <c r="C227" s="12" t="s">
        <v>140</v>
      </c>
      <c r="D227" s="12" t="s">
        <v>860</v>
      </c>
      <c r="E227" s="13" t="s">
        <v>223</v>
      </c>
      <c r="F227" s="14" t="s">
        <v>972</v>
      </c>
      <c r="G227" s="14" t="s">
        <v>973</v>
      </c>
      <c r="H227" s="16">
        <v>43344</v>
      </c>
      <c r="I227" s="16">
        <v>43586</v>
      </c>
      <c r="J227" s="17" t="str">
        <f>IF(Ugovori_OPULJP[[#This Row],[DATUM ZAVRŠETKA OPERACIJE]]&gt;DATE(2023,12,31),"u provedbi","završen")</f>
        <v>završen</v>
      </c>
      <c r="K227" s="15" t="s">
        <v>21</v>
      </c>
      <c r="L227" s="15" t="s">
        <v>21</v>
      </c>
      <c r="M227" s="18">
        <v>0.85</v>
      </c>
      <c r="N227" s="18">
        <v>0.15</v>
      </c>
      <c r="O227" s="19">
        <f>Ugovori_OPULJP[[#This Row],[Bespovratna sredstva - Ukupno (EU+Nac) HRK
= Ukupna ugovorena vrijednost bespovratnih sredstava]]*Ugovori_OPULJP[[#This Row],[EU STOPA SUFINANCIRANJA %
EU CO-FINANCING RATE %]]</f>
        <v>326519.64600000001</v>
      </c>
      <c r="P227" s="20">
        <f>Ugovori_OPULJP[[#This Row],[Bespovratna sredstva - EU dio - HRK]]/7.5345</f>
        <v>43336.604419669522</v>
      </c>
      <c r="Q227" s="19">
        <f>Ugovori_OPULJP[[#This Row],[Bespovratna sredstva - Ukupno (EU+Nac) HRK
= Ukupna ugovorena vrijednost bespovratnih sredstava]]*Ugovori_OPULJP[[#This Row],[STOPA NACIONALNOG SUFINANCIRANJA %]]</f>
        <v>57621.114000000001</v>
      </c>
      <c r="R227" s="20">
        <f>Ugovori_OPULJP[[#This Row],[Bespovratna sredstva - Nacionalni dio - HRK]]/7.5345</f>
        <v>7647.6360740593273</v>
      </c>
      <c r="S227" s="19">
        <v>384140.76</v>
      </c>
      <c r="T227" s="20">
        <f>Ugovori_OPULJP[[#This Row],[Bespovratna sredstva - Ukupno (EU+Nac) HRK
= Ukupna ugovorena vrijednost bespovratnih sredstava]]/7.5345</f>
        <v>50984.240493728845</v>
      </c>
      <c r="U227" s="19">
        <v>0</v>
      </c>
      <c r="V227" s="20">
        <f>Ugovori_OPULJP[[#This Row],[Javni doprinos korisnika - HRK]]/7.5345</f>
        <v>0</v>
      </c>
      <c r="W227" s="19">
        <v>0</v>
      </c>
      <c r="X227" s="20">
        <f>Ugovori_OPULJP[[#This Row],[Privatni doprinos korisnika - HRK]]/7.5345</f>
        <v>0</v>
      </c>
      <c r="Y227" s="21">
        <f>Ugovori_OPULJP[[#This Row],[Bespovratna sredstva - Ukupno (EU+Nac) HRK
= Ukupna ugovorena vrijednost bespovratnih sredstava]]+Ugovori_OPULJP[[#This Row],[Javni doprinos korisnika - HRK]]+Ugovori_OPULJP[[#This Row],[Privatni doprinos korisnika - HRK]]</f>
        <v>384140.76</v>
      </c>
      <c r="Z227" s="22">
        <f>Ugovori_OPULJP[[#This Row],[UKUPNI PRIHVATLJIVI IZDACI
TOTAL ELIGIBLE EXPENDITURE
= Bespovratna sredstva ukupno + doprinos korisnika
= Ukupni prihvatljivi troškovi
= Ukupna ugovorena vrijednost projekta HRK]]/7.5345</f>
        <v>50984.240493728845</v>
      </c>
      <c r="AA227" s="13" t="s">
        <v>741</v>
      </c>
      <c r="AB227" s="13" t="s">
        <v>145</v>
      </c>
      <c r="AC227" s="12" t="s">
        <v>974</v>
      </c>
      <c r="AD227" s="12" t="s">
        <v>147</v>
      </c>
    </row>
    <row r="228" spans="1:30" ht="51" customHeight="1" x14ac:dyDescent="0.3">
      <c r="A228" s="10" t="s">
        <v>975</v>
      </c>
      <c r="B228" s="11" t="s">
        <v>139</v>
      </c>
      <c r="C228" s="12" t="s">
        <v>140</v>
      </c>
      <c r="D228" s="12" t="s">
        <v>860</v>
      </c>
      <c r="E228" s="13" t="s">
        <v>223</v>
      </c>
      <c r="F228" s="14" t="s">
        <v>976</v>
      </c>
      <c r="G228" s="14" t="s">
        <v>977</v>
      </c>
      <c r="H228" s="16">
        <v>43304</v>
      </c>
      <c r="I228" s="16">
        <v>43669</v>
      </c>
      <c r="J228" s="17" t="str">
        <f>IF(Ugovori_OPULJP[[#This Row],[DATUM ZAVRŠETKA OPERACIJE]]&gt;DATE(2023,12,31),"u provedbi","završen")</f>
        <v>završen</v>
      </c>
      <c r="K228" s="15" t="s">
        <v>329</v>
      </c>
      <c r="L228" s="15" t="s">
        <v>329</v>
      </c>
      <c r="M228" s="18">
        <v>0.85</v>
      </c>
      <c r="N228" s="18">
        <v>0.15</v>
      </c>
      <c r="O228" s="19">
        <f>Ugovori_OPULJP[[#This Row],[Bespovratna sredstva - Ukupno (EU+Nac) HRK
= Ukupna ugovorena vrijednost bespovratnih sredstava]]*Ugovori_OPULJP[[#This Row],[EU STOPA SUFINANCIRANJA %
EU CO-FINANCING RATE %]]</f>
        <v>182731.72500000001</v>
      </c>
      <c r="P228" s="20">
        <f>Ugovori_OPULJP[[#This Row],[Bespovratna sredstva - EU dio - HRK]]/7.5345</f>
        <v>24252.667728449134</v>
      </c>
      <c r="Q228" s="19">
        <f>Ugovori_OPULJP[[#This Row],[Bespovratna sredstva - Ukupno (EU+Nac) HRK
= Ukupna ugovorena vrijednost bespovratnih sredstava]]*Ugovori_OPULJP[[#This Row],[STOPA NACIONALNOG SUFINANCIRANJA %]]</f>
        <v>32246.774999999998</v>
      </c>
      <c r="R228" s="20">
        <f>Ugovori_OPULJP[[#This Row],[Bespovratna sredstva - Nacionalni dio - HRK]]/7.5345</f>
        <v>4279.8825403145529</v>
      </c>
      <c r="S228" s="19">
        <v>214978.5</v>
      </c>
      <c r="T228" s="20">
        <f>Ugovori_OPULJP[[#This Row],[Bespovratna sredstva - Ukupno (EU+Nac) HRK
= Ukupna ugovorena vrijednost bespovratnih sredstava]]/7.5345</f>
        <v>28532.550268763687</v>
      </c>
      <c r="U228" s="19">
        <v>0</v>
      </c>
      <c r="V228" s="20">
        <f>Ugovori_OPULJP[[#This Row],[Javni doprinos korisnika - HRK]]/7.5345</f>
        <v>0</v>
      </c>
      <c r="W228" s="19">
        <v>0</v>
      </c>
      <c r="X228" s="20">
        <f>Ugovori_OPULJP[[#This Row],[Privatni doprinos korisnika - HRK]]/7.5345</f>
        <v>0</v>
      </c>
      <c r="Y228" s="21">
        <f>Ugovori_OPULJP[[#This Row],[Bespovratna sredstva - Ukupno (EU+Nac) HRK
= Ukupna ugovorena vrijednost bespovratnih sredstava]]+Ugovori_OPULJP[[#This Row],[Javni doprinos korisnika - HRK]]+Ugovori_OPULJP[[#This Row],[Privatni doprinos korisnika - HRK]]</f>
        <v>214978.5</v>
      </c>
      <c r="Z228" s="22">
        <f>Ugovori_OPULJP[[#This Row],[UKUPNI PRIHVATLJIVI IZDACI
TOTAL ELIGIBLE EXPENDITURE
= Bespovratna sredstva ukupno + doprinos korisnika
= Ukupni prihvatljivi troškovi
= Ukupna ugovorena vrijednost projekta HRK]]/7.5345</f>
        <v>28532.550268763687</v>
      </c>
      <c r="AA228" s="13" t="s">
        <v>741</v>
      </c>
      <c r="AB228" s="13" t="s">
        <v>145</v>
      </c>
      <c r="AC228" s="12" t="s">
        <v>978</v>
      </c>
      <c r="AD228" s="12" t="s">
        <v>147</v>
      </c>
    </row>
    <row r="229" spans="1:30" ht="51" customHeight="1" x14ac:dyDescent="0.3">
      <c r="A229" s="10" t="s">
        <v>979</v>
      </c>
      <c r="B229" s="11" t="s">
        <v>139</v>
      </c>
      <c r="C229" s="12" t="s">
        <v>140</v>
      </c>
      <c r="D229" s="12" t="s">
        <v>860</v>
      </c>
      <c r="E229" s="13" t="s">
        <v>223</v>
      </c>
      <c r="F229" s="14" t="s">
        <v>980</v>
      </c>
      <c r="G229" s="14" t="s">
        <v>981</v>
      </c>
      <c r="H229" s="16">
        <v>43304</v>
      </c>
      <c r="I229" s="16">
        <v>43669</v>
      </c>
      <c r="J229" s="17" t="str">
        <f>IF(Ugovori_OPULJP[[#This Row],[DATUM ZAVRŠETKA OPERACIJE]]&gt;DATE(2023,12,31),"u provedbi","završen")</f>
        <v>završen</v>
      </c>
      <c r="K229" s="15" t="s">
        <v>66</v>
      </c>
      <c r="L229" s="15" t="s">
        <v>66</v>
      </c>
      <c r="M229" s="18">
        <v>0.85</v>
      </c>
      <c r="N229" s="18">
        <v>0.15</v>
      </c>
      <c r="O229" s="19">
        <f>Ugovori_OPULJP[[#This Row],[Bespovratna sredstva - Ukupno (EU+Nac) HRK
= Ukupna ugovorena vrijednost bespovratnih sredstava]]*Ugovori_OPULJP[[#This Row],[EU STOPA SUFINANCIRANJA %
EU CO-FINANCING RATE %]]</f>
        <v>343757.85</v>
      </c>
      <c r="P229" s="20">
        <f>Ugovori_OPULJP[[#This Row],[Bespovratna sredstva - EU dio - HRK]]/7.5345</f>
        <v>45624.507266573753</v>
      </c>
      <c r="Q229" s="19">
        <f>Ugovori_OPULJP[[#This Row],[Bespovratna sredstva - Ukupno (EU+Nac) HRK
= Ukupna ugovorena vrijednost bespovratnih sredstava]]*Ugovori_OPULJP[[#This Row],[STOPA NACIONALNOG SUFINANCIRANJA %]]</f>
        <v>60663.149999999994</v>
      </c>
      <c r="R229" s="20">
        <f>Ugovori_OPULJP[[#This Row],[Bespovratna sredstva - Nacionalni dio - HRK]]/7.5345</f>
        <v>8051.3836352777216</v>
      </c>
      <c r="S229" s="19">
        <v>404421</v>
      </c>
      <c r="T229" s="20">
        <f>Ugovori_OPULJP[[#This Row],[Bespovratna sredstva - Ukupno (EU+Nac) HRK
= Ukupna ugovorena vrijednost bespovratnih sredstava]]/7.5345</f>
        <v>53675.890901851482</v>
      </c>
      <c r="U229" s="19">
        <v>0</v>
      </c>
      <c r="V229" s="20">
        <f>Ugovori_OPULJP[[#This Row],[Javni doprinos korisnika - HRK]]/7.5345</f>
        <v>0</v>
      </c>
      <c r="W229" s="19">
        <v>0</v>
      </c>
      <c r="X229" s="20">
        <f>Ugovori_OPULJP[[#This Row],[Privatni doprinos korisnika - HRK]]/7.5345</f>
        <v>0</v>
      </c>
      <c r="Y229" s="21">
        <f>Ugovori_OPULJP[[#This Row],[Bespovratna sredstva - Ukupno (EU+Nac) HRK
= Ukupna ugovorena vrijednost bespovratnih sredstava]]+Ugovori_OPULJP[[#This Row],[Javni doprinos korisnika - HRK]]+Ugovori_OPULJP[[#This Row],[Privatni doprinos korisnika - HRK]]</f>
        <v>404421</v>
      </c>
      <c r="Z229" s="22">
        <f>Ugovori_OPULJP[[#This Row],[UKUPNI PRIHVATLJIVI IZDACI
TOTAL ELIGIBLE EXPENDITURE
= Bespovratna sredstva ukupno + doprinos korisnika
= Ukupni prihvatljivi troškovi
= Ukupna ugovorena vrijednost projekta HRK]]/7.5345</f>
        <v>53675.890901851482</v>
      </c>
      <c r="AA229" s="13" t="s">
        <v>741</v>
      </c>
      <c r="AB229" s="13" t="s">
        <v>145</v>
      </c>
      <c r="AC229" s="12" t="s">
        <v>982</v>
      </c>
      <c r="AD229" s="12" t="s">
        <v>147</v>
      </c>
    </row>
    <row r="230" spans="1:30" ht="51" customHeight="1" x14ac:dyDescent="0.3">
      <c r="A230" s="10" t="s">
        <v>983</v>
      </c>
      <c r="B230" s="11" t="s">
        <v>139</v>
      </c>
      <c r="C230" s="12" t="s">
        <v>140</v>
      </c>
      <c r="D230" s="12" t="s">
        <v>860</v>
      </c>
      <c r="E230" s="13" t="s">
        <v>223</v>
      </c>
      <c r="F230" s="14" t="s">
        <v>984</v>
      </c>
      <c r="G230" s="14" t="s">
        <v>299</v>
      </c>
      <c r="H230" s="16">
        <v>43304</v>
      </c>
      <c r="I230" s="16">
        <v>43731</v>
      </c>
      <c r="J230" s="17" t="str">
        <f>IF(Ugovori_OPULJP[[#This Row],[DATUM ZAVRŠETKA OPERACIJE]]&gt;DATE(2023,12,31),"u provedbi","završen")</f>
        <v>završen</v>
      </c>
      <c r="K230" s="15" t="s">
        <v>985</v>
      </c>
      <c r="L230" s="15" t="s">
        <v>21</v>
      </c>
      <c r="M230" s="18">
        <v>0.85</v>
      </c>
      <c r="N230" s="18">
        <v>0.15</v>
      </c>
      <c r="O230" s="19">
        <f>Ugovori_OPULJP[[#This Row],[Bespovratna sredstva - Ukupno (EU+Nac) HRK
= Ukupna ugovorena vrijednost bespovratnih sredstava]]*Ugovori_OPULJP[[#This Row],[EU STOPA SUFINANCIRANJA %
EU CO-FINANCING RATE %]]</f>
        <v>538347.11750000005</v>
      </c>
      <c r="P230" s="20">
        <f>Ugovori_OPULJP[[#This Row],[Bespovratna sredstva - EU dio - HRK]]/7.5345</f>
        <v>71450.941336518677</v>
      </c>
      <c r="Q230" s="19">
        <f>Ugovori_OPULJP[[#This Row],[Bespovratna sredstva - Ukupno (EU+Nac) HRK
= Ukupna ugovorena vrijednost bespovratnih sredstava]]*Ugovori_OPULJP[[#This Row],[STOPA NACIONALNOG SUFINANCIRANJA %]]</f>
        <v>95002.43250000001</v>
      </c>
      <c r="R230" s="20">
        <f>Ugovori_OPULJP[[#This Row],[Bespovratna sredstva - Nacionalni dio - HRK]]/7.5345</f>
        <v>12608.989647620945</v>
      </c>
      <c r="S230" s="19">
        <v>633349.55000000005</v>
      </c>
      <c r="T230" s="20">
        <f>Ugovori_OPULJP[[#This Row],[Bespovratna sredstva - Ukupno (EU+Nac) HRK
= Ukupna ugovorena vrijednost bespovratnih sredstava]]/7.5345</f>
        <v>84059.930984139632</v>
      </c>
      <c r="U230" s="19">
        <v>0</v>
      </c>
      <c r="V230" s="20">
        <f>Ugovori_OPULJP[[#This Row],[Javni doprinos korisnika - HRK]]/7.5345</f>
        <v>0</v>
      </c>
      <c r="W230" s="19">
        <v>0</v>
      </c>
      <c r="X230" s="20">
        <f>Ugovori_OPULJP[[#This Row],[Privatni doprinos korisnika - HRK]]/7.5345</f>
        <v>0</v>
      </c>
      <c r="Y230" s="21">
        <f>Ugovori_OPULJP[[#This Row],[Bespovratna sredstva - Ukupno (EU+Nac) HRK
= Ukupna ugovorena vrijednost bespovratnih sredstava]]+Ugovori_OPULJP[[#This Row],[Javni doprinos korisnika - HRK]]+Ugovori_OPULJP[[#This Row],[Privatni doprinos korisnika - HRK]]</f>
        <v>633349.55000000005</v>
      </c>
      <c r="Z230" s="22">
        <f>Ugovori_OPULJP[[#This Row],[UKUPNI PRIHVATLJIVI IZDACI
TOTAL ELIGIBLE EXPENDITURE
= Bespovratna sredstva ukupno + doprinos korisnika
= Ukupni prihvatljivi troškovi
= Ukupna ugovorena vrijednost projekta HRK]]/7.5345</f>
        <v>84059.930984139632</v>
      </c>
      <c r="AA230" s="13" t="s">
        <v>741</v>
      </c>
      <c r="AB230" s="13" t="s">
        <v>145</v>
      </c>
      <c r="AC230" s="12" t="s">
        <v>986</v>
      </c>
      <c r="AD230" s="12" t="s">
        <v>147</v>
      </c>
    </row>
    <row r="231" spans="1:30" ht="51" customHeight="1" x14ac:dyDescent="0.3">
      <c r="A231" s="10" t="s">
        <v>987</v>
      </c>
      <c r="B231" s="11" t="s">
        <v>139</v>
      </c>
      <c r="C231" s="12" t="s">
        <v>140</v>
      </c>
      <c r="D231" s="12" t="s">
        <v>860</v>
      </c>
      <c r="E231" s="13" t="s">
        <v>223</v>
      </c>
      <c r="F231" s="14" t="s">
        <v>988</v>
      </c>
      <c r="G231" s="14" t="s">
        <v>989</v>
      </c>
      <c r="H231" s="16">
        <v>43304</v>
      </c>
      <c r="I231" s="16">
        <v>43669</v>
      </c>
      <c r="J231" s="17" t="str">
        <f>IF(Ugovori_OPULJP[[#This Row],[DATUM ZAVRŠETKA OPERACIJE]]&gt;DATE(2023,12,31),"u provedbi","završen")</f>
        <v>završen</v>
      </c>
      <c r="K231" s="15" t="s">
        <v>178</v>
      </c>
      <c r="L231" s="15" t="s">
        <v>178</v>
      </c>
      <c r="M231" s="18">
        <v>0.85</v>
      </c>
      <c r="N231" s="18">
        <v>0.15</v>
      </c>
      <c r="O231" s="19">
        <f>Ugovori_OPULJP[[#This Row],[Bespovratna sredstva - Ukupno (EU+Nac) HRK
= Ukupna ugovorena vrijednost bespovratnih sredstava]]*Ugovori_OPULJP[[#This Row],[EU STOPA SUFINANCIRANJA %
EU CO-FINANCING RATE %]]</f>
        <v>207630.71549999999</v>
      </c>
      <c r="P231" s="20">
        <f>Ugovori_OPULJP[[#This Row],[Bespovratna sredstva - EU dio - HRK]]/7.5345</f>
        <v>27557.331674298224</v>
      </c>
      <c r="Q231" s="19">
        <f>Ugovori_OPULJP[[#This Row],[Bespovratna sredstva - Ukupno (EU+Nac) HRK
= Ukupna ugovorena vrijednost bespovratnih sredstava]]*Ugovori_OPULJP[[#This Row],[STOPA NACIONALNOG SUFINANCIRANJA %]]</f>
        <v>36640.714499999995</v>
      </c>
      <c r="R231" s="20">
        <f>Ugovori_OPULJP[[#This Row],[Bespovratna sredstva - Nacionalni dio - HRK]]/7.5345</f>
        <v>4863.0585307585097</v>
      </c>
      <c r="S231" s="19">
        <v>244271.43</v>
      </c>
      <c r="T231" s="20">
        <f>Ugovori_OPULJP[[#This Row],[Bespovratna sredstva - Ukupno (EU+Nac) HRK
= Ukupna ugovorena vrijednost bespovratnih sredstava]]/7.5345</f>
        <v>32420.390205056738</v>
      </c>
      <c r="U231" s="19">
        <v>0</v>
      </c>
      <c r="V231" s="20">
        <f>Ugovori_OPULJP[[#This Row],[Javni doprinos korisnika - HRK]]/7.5345</f>
        <v>0</v>
      </c>
      <c r="W231" s="19">
        <v>0</v>
      </c>
      <c r="X231" s="20">
        <f>Ugovori_OPULJP[[#This Row],[Privatni doprinos korisnika - HRK]]/7.5345</f>
        <v>0</v>
      </c>
      <c r="Y231" s="21">
        <f>Ugovori_OPULJP[[#This Row],[Bespovratna sredstva - Ukupno (EU+Nac) HRK
= Ukupna ugovorena vrijednost bespovratnih sredstava]]+Ugovori_OPULJP[[#This Row],[Javni doprinos korisnika - HRK]]+Ugovori_OPULJP[[#This Row],[Privatni doprinos korisnika - HRK]]</f>
        <v>244271.43</v>
      </c>
      <c r="Z231" s="22">
        <f>Ugovori_OPULJP[[#This Row],[UKUPNI PRIHVATLJIVI IZDACI
TOTAL ELIGIBLE EXPENDITURE
= Bespovratna sredstva ukupno + doprinos korisnika
= Ukupni prihvatljivi troškovi
= Ukupna ugovorena vrijednost projekta HRK]]/7.5345</f>
        <v>32420.390205056738</v>
      </c>
      <c r="AA231" s="13" t="s">
        <v>741</v>
      </c>
      <c r="AB231" s="13" t="s">
        <v>145</v>
      </c>
      <c r="AC231" s="12" t="s">
        <v>990</v>
      </c>
      <c r="AD231" s="12" t="s">
        <v>147</v>
      </c>
    </row>
    <row r="232" spans="1:30" ht="51" customHeight="1" x14ac:dyDescent="0.3">
      <c r="A232" s="10" t="s">
        <v>991</v>
      </c>
      <c r="B232" s="11" t="s">
        <v>139</v>
      </c>
      <c r="C232" s="12" t="s">
        <v>140</v>
      </c>
      <c r="D232" s="12" t="s">
        <v>860</v>
      </c>
      <c r="E232" s="13" t="s">
        <v>223</v>
      </c>
      <c r="F232" s="14" t="s">
        <v>992</v>
      </c>
      <c r="G232" s="14" t="s">
        <v>993</v>
      </c>
      <c r="H232" s="16">
        <v>43313</v>
      </c>
      <c r="I232" s="16">
        <v>43800</v>
      </c>
      <c r="J232" s="17" t="str">
        <f>IF(Ugovori_OPULJP[[#This Row],[DATUM ZAVRŠETKA OPERACIJE]]&gt;DATE(2023,12,31),"u provedbi","završen")</f>
        <v>završen</v>
      </c>
      <c r="K232" s="15" t="s">
        <v>66</v>
      </c>
      <c r="L232" s="15" t="s">
        <v>21</v>
      </c>
      <c r="M232" s="18">
        <v>0.85</v>
      </c>
      <c r="N232" s="18">
        <v>0.15</v>
      </c>
      <c r="O232" s="19">
        <f>Ugovori_OPULJP[[#This Row],[Bespovratna sredstva - Ukupno (EU+Nac) HRK
= Ukupna ugovorena vrijednost bespovratnih sredstava]]*Ugovori_OPULJP[[#This Row],[EU STOPA SUFINANCIRANJA %
EU CO-FINANCING RATE %]]</f>
        <v>505604.11449999997</v>
      </c>
      <c r="P232" s="20">
        <f>Ugovori_OPULJP[[#This Row],[Bespovratna sredstva - EU dio - HRK]]/7.5345</f>
        <v>67105.198022430151</v>
      </c>
      <c r="Q232" s="19">
        <f>Ugovori_OPULJP[[#This Row],[Bespovratna sredstva - Ukupno (EU+Nac) HRK
= Ukupna ugovorena vrijednost bespovratnih sredstava]]*Ugovori_OPULJP[[#This Row],[STOPA NACIONALNOG SUFINANCIRANJA %]]</f>
        <v>89224.255499999999</v>
      </c>
      <c r="R232" s="20">
        <f>Ugovori_OPULJP[[#This Row],[Bespovratna sredstva - Nacionalni dio - HRK]]/7.5345</f>
        <v>11842.093768664145</v>
      </c>
      <c r="S232" s="19">
        <v>594828.37</v>
      </c>
      <c r="T232" s="20">
        <f>Ugovori_OPULJP[[#This Row],[Bespovratna sredstva - Ukupno (EU+Nac) HRK
= Ukupna ugovorena vrijednost bespovratnih sredstava]]/7.5345</f>
        <v>78947.291791094292</v>
      </c>
      <c r="U232" s="19">
        <v>0</v>
      </c>
      <c r="V232" s="20">
        <f>Ugovori_OPULJP[[#This Row],[Javni doprinos korisnika - HRK]]/7.5345</f>
        <v>0</v>
      </c>
      <c r="W232" s="19">
        <v>0</v>
      </c>
      <c r="X232" s="20">
        <f>Ugovori_OPULJP[[#This Row],[Privatni doprinos korisnika - HRK]]/7.5345</f>
        <v>0</v>
      </c>
      <c r="Y232" s="21">
        <f>Ugovori_OPULJP[[#This Row],[Bespovratna sredstva - Ukupno (EU+Nac) HRK
= Ukupna ugovorena vrijednost bespovratnih sredstava]]+Ugovori_OPULJP[[#This Row],[Javni doprinos korisnika - HRK]]+Ugovori_OPULJP[[#This Row],[Privatni doprinos korisnika - HRK]]</f>
        <v>594828.37</v>
      </c>
      <c r="Z232" s="22">
        <f>Ugovori_OPULJP[[#This Row],[UKUPNI PRIHVATLJIVI IZDACI
TOTAL ELIGIBLE EXPENDITURE
= Bespovratna sredstva ukupno + doprinos korisnika
= Ukupni prihvatljivi troškovi
= Ukupna ugovorena vrijednost projekta HRK]]/7.5345</f>
        <v>78947.291791094292</v>
      </c>
      <c r="AA232" s="13" t="s">
        <v>741</v>
      </c>
      <c r="AB232" s="13" t="s">
        <v>145</v>
      </c>
      <c r="AC232" s="12" t="s">
        <v>994</v>
      </c>
      <c r="AD232" s="12" t="s">
        <v>147</v>
      </c>
    </row>
    <row r="233" spans="1:30" ht="51" customHeight="1" x14ac:dyDescent="0.3">
      <c r="A233" s="10" t="s">
        <v>995</v>
      </c>
      <c r="B233" s="11" t="s">
        <v>139</v>
      </c>
      <c r="C233" s="12" t="s">
        <v>140</v>
      </c>
      <c r="D233" s="12" t="s">
        <v>860</v>
      </c>
      <c r="E233" s="13" t="s">
        <v>223</v>
      </c>
      <c r="F233" s="14" t="s">
        <v>996</v>
      </c>
      <c r="G233" s="14" t="s">
        <v>997</v>
      </c>
      <c r="H233" s="16">
        <v>43304</v>
      </c>
      <c r="I233" s="16">
        <v>43488</v>
      </c>
      <c r="J233" s="17" t="str">
        <f>IF(Ugovori_OPULJP[[#This Row],[DATUM ZAVRŠETKA OPERACIJE]]&gt;DATE(2023,12,31),"u provedbi","završen")</f>
        <v>završen</v>
      </c>
      <c r="K233" s="15" t="s">
        <v>21</v>
      </c>
      <c r="L233" s="15" t="s">
        <v>21</v>
      </c>
      <c r="M233" s="18">
        <v>0.85</v>
      </c>
      <c r="N233" s="18">
        <v>0.15</v>
      </c>
      <c r="O233" s="19">
        <f>Ugovori_OPULJP[[#This Row],[Bespovratna sredstva - Ukupno (EU+Nac) HRK
= Ukupna ugovorena vrijednost bespovratnih sredstava]]*Ugovori_OPULJP[[#This Row],[EU STOPA SUFINANCIRANJA %
EU CO-FINANCING RATE %]]</f>
        <v>164990.69500000001</v>
      </c>
      <c r="P233" s="20">
        <f>Ugovori_OPULJP[[#This Row],[Bespovratna sredstva - EU dio - HRK]]/7.5345</f>
        <v>21898.028402681</v>
      </c>
      <c r="Q233" s="19">
        <f>Ugovori_OPULJP[[#This Row],[Bespovratna sredstva - Ukupno (EU+Nac) HRK
= Ukupna ugovorena vrijednost bespovratnih sredstava]]*Ugovori_OPULJP[[#This Row],[STOPA NACIONALNOG SUFINANCIRANJA %]]</f>
        <v>29116.005000000001</v>
      </c>
      <c r="R233" s="20">
        <f>Ugovori_OPULJP[[#This Row],[Bespovratna sredstva - Nacionalni dio - HRK]]/7.5345</f>
        <v>3864.3579534142941</v>
      </c>
      <c r="S233" s="19">
        <v>194106.7</v>
      </c>
      <c r="T233" s="20">
        <f>Ugovori_OPULJP[[#This Row],[Bespovratna sredstva - Ukupno (EU+Nac) HRK
= Ukupna ugovorena vrijednost bespovratnih sredstava]]/7.5345</f>
        <v>25762.386356095296</v>
      </c>
      <c r="U233" s="19">
        <v>0</v>
      </c>
      <c r="V233" s="20">
        <f>Ugovori_OPULJP[[#This Row],[Javni doprinos korisnika - HRK]]/7.5345</f>
        <v>0</v>
      </c>
      <c r="W233" s="19">
        <v>0</v>
      </c>
      <c r="X233" s="20">
        <f>Ugovori_OPULJP[[#This Row],[Privatni doprinos korisnika - HRK]]/7.5345</f>
        <v>0</v>
      </c>
      <c r="Y233" s="21">
        <f>Ugovori_OPULJP[[#This Row],[Bespovratna sredstva - Ukupno (EU+Nac) HRK
= Ukupna ugovorena vrijednost bespovratnih sredstava]]+Ugovori_OPULJP[[#This Row],[Javni doprinos korisnika - HRK]]+Ugovori_OPULJP[[#This Row],[Privatni doprinos korisnika - HRK]]</f>
        <v>194106.7</v>
      </c>
      <c r="Z233" s="22">
        <f>Ugovori_OPULJP[[#This Row],[UKUPNI PRIHVATLJIVI IZDACI
TOTAL ELIGIBLE EXPENDITURE
= Bespovratna sredstva ukupno + doprinos korisnika
= Ukupni prihvatljivi troškovi
= Ukupna ugovorena vrijednost projekta HRK]]/7.5345</f>
        <v>25762.386356095296</v>
      </c>
      <c r="AA233" s="13" t="s">
        <v>741</v>
      </c>
      <c r="AB233" s="13" t="s">
        <v>145</v>
      </c>
      <c r="AC233" s="12" t="s">
        <v>998</v>
      </c>
      <c r="AD233" s="12" t="s">
        <v>147</v>
      </c>
    </row>
    <row r="234" spans="1:30" ht="51" customHeight="1" x14ac:dyDescent="0.3">
      <c r="A234" s="10" t="s">
        <v>999</v>
      </c>
      <c r="B234" s="11" t="s">
        <v>139</v>
      </c>
      <c r="C234" s="12" t="s">
        <v>140</v>
      </c>
      <c r="D234" s="12" t="s">
        <v>860</v>
      </c>
      <c r="E234" s="13" t="s">
        <v>223</v>
      </c>
      <c r="F234" s="14" t="s">
        <v>1000</v>
      </c>
      <c r="G234" s="14" t="s">
        <v>1001</v>
      </c>
      <c r="H234" s="16">
        <v>43304</v>
      </c>
      <c r="I234" s="16">
        <v>43731</v>
      </c>
      <c r="J234" s="17" t="str">
        <f>IF(Ugovori_OPULJP[[#This Row],[DATUM ZAVRŠETKA OPERACIJE]]&gt;DATE(2023,12,31),"u provedbi","završen")</f>
        <v>završen</v>
      </c>
      <c r="K234" s="15" t="s">
        <v>117</v>
      </c>
      <c r="L234" s="15" t="s">
        <v>117</v>
      </c>
      <c r="M234" s="18">
        <v>0.85</v>
      </c>
      <c r="N234" s="18">
        <v>0.15</v>
      </c>
      <c r="O234" s="19">
        <f>Ugovori_OPULJP[[#This Row],[Bespovratna sredstva - Ukupno (EU+Nac) HRK
= Ukupna ugovorena vrijednost bespovratnih sredstava]]*Ugovori_OPULJP[[#This Row],[EU STOPA SUFINANCIRANJA %
EU CO-FINANCING RATE %]]</f>
        <v>503658.71100000001</v>
      </c>
      <c r="P234" s="20">
        <f>Ugovori_OPULJP[[#This Row],[Bespovratna sredstva - EU dio - HRK]]/7.5345</f>
        <v>66846.998606410503</v>
      </c>
      <c r="Q234" s="19">
        <f>Ugovori_OPULJP[[#This Row],[Bespovratna sredstva - Ukupno (EU+Nac) HRK
= Ukupna ugovorena vrijednost bespovratnih sredstava]]*Ugovori_OPULJP[[#This Row],[STOPA NACIONALNOG SUFINANCIRANJA %]]</f>
        <v>88880.949000000008</v>
      </c>
      <c r="R234" s="20">
        <f>Ugovori_OPULJP[[#This Row],[Bespovratna sredstva - Nacionalni dio - HRK]]/7.5345</f>
        <v>11796.52916583715</v>
      </c>
      <c r="S234" s="19">
        <v>592539.66</v>
      </c>
      <c r="T234" s="20">
        <f>Ugovori_OPULJP[[#This Row],[Bespovratna sredstva - Ukupno (EU+Nac) HRK
= Ukupna ugovorena vrijednost bespovratnih sredstava]]/7.5345</f>
        <v>78643.52777224766</v>
      </c>
      <c r="U234" s="19">
        <v>0</v>
      </c>
      <c r="V234" s="20">
        <f>Ugovori_OPULJP[[#This Row],[Javni doprinos korisnika - HRK]]/7.5345</f>
        <v>0</v>
      </c>
      <c r="W234" s="19">
        <v>0</v>
      </c>
      <c r="X234" s="20">
        <f>Ugovori_OPULJP[[#This Row],[Privatni doprinos korisnika - HRK]]/7.5345</f>
        <v>0</v>
      </c>
      <c r="Y234" s="21">
        <f>Ugovori_OPULJP[[#This Row],[Bespovratna sredstva - Ukupno (EU+Nac) HRK
= Ukupna ugovorena vrijednost bespovratnih sredstava]]+Ugovori_OPULJP[[#This Row],[Javni doprinos korisnika - HRK]]+Ugovori_OPULJP[[#This Row],[Privatni doprinos korisnika - HRK]]</f>
        <v>592539.66</v>
      </c>
      <c r="Z234" s="22">
        <f>Ugovori_OPULJP[[#This Row],[UKUPNI PRIHVATLJIVI IZDACI
TOTAL ELIGIBLE EXPENDITURE
= Bespovratna sredstva ukupno + doprinos korisnika
= Ukupni prihvatljivi troškovi
= Ukupna ugovorena vrijednost projekta HRK]]/7.5345</f>
        <v>78643.52777224766</v>
      </c>
      <c r="AA234" s="13" t="s">
        <v>741</v>
      </c>
      <c r="AB234" s="13" t="s">
        <v>145</v>
      </c>
      <c r="AC234" s="12" t="s">
        <v>1002</v>
      </c>
      <c r="AD234" s="12" t="s">
        <v>147</v>
      </c>
    </row>
    <row r="235" spans="1:30" ht="51" customHeight="1" x14ac:dyDescent="0.3">
      <c r="A235" s="10" t="s">
        <v>1003</v>
      </c>
      <c r="B235" s="11" t="s">
        <v>139</v>
      </c>
      <c r="C235" s="12" t="s">
        <v>140</v>
      </c>
      <c r="D235" s="12" t="s">
        <v>860</v>
      </c>
      <c r="E235" s="13" t="s">
        <v>223</v>
      </c>
      <c r="F235" s="14" t="s">
        <v>1004</v>
      </c>
      <c r="G235" s="14" t="s">
        <v>1005</v>
      </c>
      <c r="H235" s="16">
        <v>43329</v>
      </c>
      <c r="I235" s="16">
        <v>43816</v>
      </c>
      <c r="J235" s="17" t="str">
        <f>IF(Ugovori_OPULJP[[#This Row],[DATUM ZAVRŠETKA OPERACIJE]]&gt;DATE(2023,12,31),"u provedbi","završen")</f>
        <v>završen</v>
      </c>
      <c r="K235" s="15" t="s">
        <v>21</v>
      </c>
      <c r="L235" s="15" t="s">
        <v>21</v>
      </c>
      <c r="M235" s="18">
        <v>0.85</v>
      </c>
      <c r="N235" s="18">
        <v>0.15</v>
      </c>
      <c r="O235" s="19">
        <f>Ugovori_OPULJP[[#This Row],[Bespovratna sredstva - Ukupno (EU+Nac) HRK
= Ukupna ugovorena vrijednost bespovratnih sredstava]]*Ugovori_OPULJP[[#This Row],[EU STOPA SUFINANCIRANJA %
EU CO-FINANCING RATE %]]</f>
        <v>818562.31649999996</v>
      </c>
      <c r="P235" s="20">
        <f>Ugovori_OPULJP[[#This Row],[Bespovratna sredstva - EU dio - HRK]]/7.5345</f>
        <v>108641.88950826199</v>
      </c>
      <c r="Q235" s="19">
        <f>Ugovori_OPULJP[[#This Row],[Bespovratna sredstva - Ukupno (EU+Nac) HRK
= Ukupna ugovorena vrijednost bespovratnih sredstava]]*Ugovori_OPULJP[[#This Row],[STOPA NACIONALNOG SUFINANCIRANJA %]]</f>
        <v>144452.1735</v>
      </c>
      <c r="R235" s="20">
        <f>Ugovori_OPULJP[[#This Row],[Bespovratna sredstva - Nacionalni dio - HRK]]/7.5345</f>
        <v>19172.098148516823</v>
      </c>
      <c r="S235" s="19">
        <v>963014.49</v>
      </c>
      <c r="T235" s="20">
        <f>Ugovori_OPULJP[[#This Row],[Bespovratna sredstva - Ukupno (EU+Nac) HRK
= Ukupna ugovorena vrijednost bespovratnih sredstava]]/7.5345</f>
        <v>127813.98765677882</v>
      </c>
      <c r="U235" s="19">
        <v>0</v>
      </c>
      <c r="V235" s="20">
        <f>Ugovori_OPULJP[[#This Row],[Javni doprinos korisnika - HRK]]/7.5345</f>
        <v>0</v>
      </c>
      <c r="W235" s="19">
        <v>0</v>
      </c>
      <c r="X235" s="20">
        <f>Ugovori_OPULJP[[#This Row],[Privatni doprinos korisnika - HRK]]/7.5345</f>
        <v>0</v>
      </c>
      <c r="Y235" s="21">
        <f>Ugovori_OPULJP[[#This Row],[Bespovratna sredstva - Ukupno (EU+Nac) HRK
= Ukupna ugovorena vrijednost bespovratnih sredstava]]+Ugovori_OPULJP[[#This Row],[Javni doprinos korisnika - HRK]]+Ugovori_OPULJP[[#This Row],[Privatni doprinos korisnika - HRK]]</f>
        <v>963014.49</v>
      </c>
      <c r="Z235" s="22">
        <f>Ugovori_OPULJP[[#This Row],[UKUPNI PRIHVATLJIVI IZDACI
TOTAL ELIGIBLE EXPENDITURE
= Bespovratna sredstva ukupno + doprinos korisnika
= Ukupni prihvatljivi troškovi
= Ukupna ugovorena vrijednost projekta HRK]]/7.5345</f>
        <v>127813.98765677882</v>
      </c>
      <c r="AA235" s="13" t="s">
        <v>741</v>
      </c>
      <c r="AB235" s="13" t="s">
        <v>145</v>
      </c>
      <c r="AC235" s="12" t="s">
        <v>1006</v>
      </c>
      <c r="AD235" s="12" t="s">
        <v>147</v>
      </c>
    </row>
    <row r="236" spans="1:30" ht="51" customHeight="1" x14ac:dyDescent="0.3">
      <c r="A236" s="10" t="s">
        <v>1007</v>
      </c>
      <c r="B236" s="11" t="s">
        <v>139</v>
      </c>
      <c r="C236" s="12" t="s">
        <v>140</v>
      </c>
      <c r="D236" s="12" t="s">
        <v>860</v>
      </c>
      <c r="E236" s="13" t="s">
        <v>223</v>
      </c>
      <c r="F236" s="14" t="s">
        <v>1008</v>
      </c>
      <c r="G236" s="14" t="s">
        <v>1009</v>
      </c>
      <c r="H236" s="16">
        <v>43304</v>
      </c>
      <c r="I236" s="16">
        <v>43792</v>
      </c>
      <c r="J236" s="17" t="str">
        <f>IF(Ugovori_OPULJP[[#This Row],[DATUM ZAVRŠETKA OPERACIJE]]&gt;DATE(2023,12,31),"u provedbi","završen")</f>
        <v>završen</v>
      </c>
      <c r="K236" s="15" t="s">
        <v>86</v>
      </c>
      <c r="L236" s="15" t="s">
        <v>86</v>
      </c>
      <c r="M236" s="18">
        <v>0.85</v>
      </c>
      <c r="N236" s="18">
        <v>0.15</v>
      </c>
      <c r="O236" s="19">
        <f>Ugovori_OPULJP[[#This Row],[Bespovratna sredstva - Ukupno (EU+Nac) HRK
= Ukupna ugovorena vrijednost bespovratnih sredstava]]*Ugovori_OPULJP[[#This Row],[EU STOPA SUFINANCIRANJA %
EU CO-FINANCING RATE %]]</f>
        <v>471898.46100000001</v>
      </c>
      <c r="P236" s="20">
        <f>Ugovori_OPULJP[[#This Row],[Bespovratna sredstva - EU dio - HRK]]/7.5345</f>
        <v>62631.689030459886</v>
      </c>
      <c r="Q236" s="19">
        <f>Ugovori_OPULJP[[#This Row],[Bespovratna sredstva - Ukupno (EU+Nac) HRK
= Ukupna ugovorena vrijednost bespovratnih sredstava]]*Ugovori_OPULJP[[#This Row],[STOPA NACIONALNOG SUFINANCIRANJA %]]</f>
        <v>83276.199000000008</v>
      </c>
      <c r="R236" s="20">
        <f>Ugovori_OPULJP[[#This Row],[Bespovratna sredstva - Nacionalni dio - HRK]]/7.5345</f>
        <v>11052.651005375274</v>
      </c>
      <c r="S236" s="19">
        <v>555174.66</v>
      </c>
      <c r="T236" s="20">
        <f>Ugovori_OPULJP[[#This Row],[Bespovratna sredstva - Ukupno (EU+Nac) HRK
= Ukupna ugovorena vrijednost bespovratnih sredstava]]/7.5345</f>
        <v>73684.340035835165</v>
      </c>
      <c r="U236" s="19">
        <v>0</v>
      </c>
      <c r="V236" s="20">
        <f>Ugovori_OPULJP[[#This Row],[Javni doprinos korisnika - HRK]]/7.5345</f>
        <v>0</v>
      </c>
      <c r="W236" s="19">
        <v>0</v>
      </c>
      <c r="X236" s="20">
        <f>Ugovori_OPULJP[[#This Row],[Privatni doprinos korisnika - HRK]]/7.5345</f>
        <v>0</v>
      </c>
      <c r="Y236" s="21">
        <f>Ugovori_OPULJP[[#This Row],[Bespovratna sredstva - Ukupno (EU+Nac) HRK
= Ukupna ugovorena vrijednost bespovratnih sredstava]]+Ugovori_OPULJP[[#This Row],[Javni doprinos korisnika - HRK]]+Ugovori_OPULJP[[#This Row],[Privatni doprinos korisnika - HRK]]</f>
        <v>555174.66</v>
      </c>
      <c r="Z236" s="22">
        <f>Ugovori_OPULJP[[#This Row],[UKUPNI PRIHVATLJIVI IZDACI
TOTAL ELIGIBLE EXPENDITURE
= Bespovratna sredstva ukupno + doprinos korisnika
= Ukupni prihvatljivi troškovi
= Ukupna ugovorena vrijednost projekta HRK]]/7.5345</f>
        <v>73684.340035835165</v>
      </c>
      <c r="AA236" s="13" t="s">
        <v>741</v>
      </c>
      <c r="AB236" s="13" t="s">
        <v>145</v>
      </c>
      <c r="AC236" s="12" t="s">
        <v>1010</v>
      </c>
      <c r="AD236" s="12" t="s">
        <v>147</v>
      </c>
    </row>
    <row r="237" spans="1:30" ht="51" customHeight="1" x14ac:dyDescent="0.3">
      <c r="A237" s="10" t="s">
        <v>1011</v>
      </c>
      <c r="B237" s="11" t="s">
        <v>139</v>
      </c>
      <c r="C237" s="12" t="s">
        <v>140</v>
      </c>
      <c r="D237" s="12" t="s">
        <v>860</v>
      </c>
      <c r="E237" s="13" t="s">
        <v>223</v>
      </c>
      <c r="F237" s="14" t="s">
        <v>1012</v>
      </c>
      <c r="G237" s="14" t="s">
        <v>1013</v>
      </c>
      <c r="H237" s="16">
        <v>43358</v>
      </c>
      <c r="I237" s="16">
        <v>43631</v>
      </c>
      <c r="J237" s="17" t="str">
        <f>IF(Ugovori_OPULJP[[#This Row],[DATUM ZAVRŠETKA OPERACIJE]]&gt;DATE(2023,12,31),"u provedbi","završen")</f>
        <v>završen</v>
      </c>
      <c r="K237" s="15" t="s">
        <v>1014</v>
      </c>
      <c r="L237" s="15" t="s">
        <v>21</v>
      </c>
      <c r="M237" s="18">
        <v>0.85</v>
      </c>
      <c r="N237" s="18">
        <v>0.15</v>
      </c>
      <c r="O237" s="19">
        <f>Ugovori_OPULJP[[#This Row],[Bespovratna sredstva - Ukupno (EU+Nac) HRK
= Ukupna ugovorena vrijednost bespovratnih sredstava]]*Ugovori_OPULJP[[#This Row],[EU STOPA SUFINANCIRANJA %
EU CO-FINANCING RATE %]]</f>
        <v>644184.30649999995</v>
      </c>
      <c r="P237" s="20">
        <f>Ugovori_OPULJP[[#This Row],[Bespovratna sredstva - EU dio - HRK]]/7.5345</f>
        <v>85497.950295308241</v>
      </c>
      <c r="Q237" s="19">
        <f>Ugovori_OPULJP[[#This Row],[Bespovratna sredstva - Ukupno (EU+Nac) HRK
= Ukupna ugovorena vrijednost bespovratnih sredstava]]*Ugovori_OPULJP[[#This Row],[STOPA NACIONALNOG SUFINANCIRANJA %]]</f>
        <v>113679.58349999999</v>
      </c>
      <c r="R237" s="20">
        <f>Ugovori_OPULJP[[#This Row],[Bespovratna sredstva - Nacionalni dio - HRK]]/7.5345</f>
        <v>15087.873581524984</v>
      </c>
      <c r="S237" s="19">
        <v>757863.89</v>
      </c>
      <c r="T237" s="20">
        <f>Ugovori_OPULJP[[#This Row],[Bespovratna sredstva - Ukupno (EU+Nac) HRK
= Ukupna ugovorena vrijednost bespovratnih sredstava]]/7.5345</f>
        <v>100585.82387683322</v>
      </c>
      <c r="U237" s="19">
        <v>0</v>
      </c>
      <c r="V237" s="20">
        <f>Ugovori_OPULJP[[#This Row],[Javni doprinos korisnika - HRK]]/7.5345</f>
        <v>0</v>
      </c>
      <c r="W237" s="19">
        <v>0</v>
      </c>
      <c r="X237" s="20">
        <f>Ugovori_OPULJP[[#This Row],[Privatni doprinos korisnika - HRK]]/7.5345</f>
        <v>0</v>
      </c>
      <c r="Y237" s="21">
        <f>Ugovori_OPULJP[[#This Row],[Bespovratna sredstva - Ukupno (EU+Nac) HRK
= Ukupna ugovorena vrijednost bespovratnih sredstava]]+Ugovori_OPULJP[[#This Row],[Javni doprinos korisnika - HRK]]+Ugovori_OPULJP[[#This Row],[Privatni doprinos korisnika - HRK]]</f>
        <v>757863.89</v>
      </c>
      <c r="Z237" s="22">
        <f>Ugovori_OPULJP[[#This Row],[UKUPNI PRIHVATLJIVI IZDACI
TOTAL ELIGIBLE EXPENDITURE
= Bespovratna sredstva ukupno + doprinos korisnika
= Ukupni prihvatljivi troškovi
= Ukupna ugovorena vrijednost projekta HRK]]/7.5345</f>
        <v>100585.82387683322</v>
      </c>
      <c r="AA237" s="13" t="s">
        <v>741</v>
      </c>
      <c r="AB237" s="13" t="s">
        <v>145</v>
      </c>
      <c r="AC237" s="12" t="s">
        <v>1015</v>
      </c>
      <c r="AD237" s="12" t="s">
        <v>147</v>
      </c>
    </row>
    <row r="238" spans="1:30" ht="51" customHeight="1" x14ac:dyDescent="0.3">
      <c r="A238" s="10" t="s">
        <v>1016</v>
      </c>
      <c r="B238" s="11" t="s">
        <v>139</v>
      </c>
      <c r="C238" s="12" t="s">
        <v>140</v>
      </c>
      <c r="D238" s="12" t="s">
        <v>860</v>
      </c>
      <c r="E238" s="13" t="s">
        <v>223</v>
      </c>
      <c r="F238" s="14" t="s">
        <v>1017</v>
      </c>
      <c r="G238" s="14" t="s">
        <v>1018</v>
      </c>
      <c r="H238" s="16">
        <v>43344</v>
      </c>
      <c r="I238" s="16">
        <v>43709</v>
      </c>
      <c r="J238" s="17" t="str">
        <f>IF(Ugovori_OPULJP[[#This Row],[DATUM ZAVRŠETKA OPERACIJE]]&gt;DATE(2023,12,31),"u provedbi","završen")</f>
        <v>završen</v>
      </c>
      <c r="K238" s="15" t="s">
        <v>1019</v>
      </c>
      <c r="L238" s="15" t="s">
        <v>21</v>
      </c>
      <c r="M238" s="18">
        <v>0.85</v>
      </c>
      <c r="N238" s="18">
        <v>0.15</v>
      </c>
      <c r="O238" s="19">
        <f>Ugovori_OPULJP[[#This Row],[Bespovratna sredstva - Ukupno (EU+Nac) HRK
= Ukupna ugovorena vrijednost bespovratnih sredstava]]*Ugovori_OPULJP[[#This Row],[EU STOPA SUFINANCIRANJA %
EU CO-FINANCING RATE %]]</f>
        <v>773822.52399999998</v>
      </c>
      <c r="P238" s="20">
        <f>Ugovori_OPULJP[[#This Row],[Bespovratna sredstva - EU dio - HRK]]/7.5345</f>
        <v>102703.89859977436</v>
      </c>
      <c r="Q238" s="19">
        <f>Ugovori_OPULJP[[#This Row],[Bespovratna sredstva - Ukupno (EU+Nac) HRK
= Ukupna ugovorena vrijednost bespovratnih sredstava]]*Ugovori_OPULJP[[#This Row],[STOPA NACIONALNOG SUFINANCIRANJA %]]</f>
        <v>136556.916</v>
      </c>
      <c r="R238" s="20">
        <f>Ugovori_OPULJP[[#This Row],[Bespovratna sredstva - Nacionalni dio - HRK]]/7.5345</f>
        <v>18124.21739996018</v>
      </c>
      <c r="S238" s="19">
        <v>910379.44</v>
      </c>
      <c r="T238" s="20">
        <f>Ugovori_OPULJP[[#This Row],[Bespovratna sredstva - Ukupno (EU+Nac) HRK
= Ukupna ugovorena vrijednost bespovratnih sredstava]]/7.5345</f>
        <v>120828.11599973454</v>
      </c>
      <c r="U238" s="19">
        <v>0</v>
      </c>
      <c r="V238" s="20">
        <f>Ugovori_OPULJP[[#This Row],[Javni doprinos korisnika - HRK]]/7.5345</f>
        <v>0</v>
      </c>
      <c r="W238" s="19">
        <v>0</v>
      </c>
      <c r="X238" s="20">
        <f>Ugovori_OPULJP[[#This Row],[Privatni doprinos korisnika - HRK]]/7.5345</f>
        <v>0</v>
      </c>
      <c r="Y238" s="21">
        <f>Ugovori_OPULJP[[#This Row],[Bespovratna sredstva - Ukupno (EU+Nac) HRK
= Ukupna ugovorena vrijednost bespovratnih sredstava]]+Ugovori_OPULJP[[#This Row],[Javni doprinos korisnika - HRK]]+Ugovori_OPULJP[[#This Row],[Privatni doprinos korisnika - HRK]]</f>
        <v>910379.44</v>
      </c>
      <c r="Z238" s="22">
        <f>Ugovori_OPULJP[[#This Row],[UKUPNI PRIHVATLJIVI IZDACI
TOTAL ELIGIBLE EXPENDITURE
= Bespovratna sredstva ukupno + doprinos korisnika
= Ukupni prihvatljivi troškovi
= Ukupna ugovorena vrijednost projekta HRK]]/7.5345</f>
        <v>120828.11599973454</v>
      </c>
      <c r="AA238" s="13" t="s">
        <v>741</v>
      </c>
      <c r="AB238" s="13" t="s">
        <v>145</v>
      </c>
      <c r="AC238" s="12" t="s">
        <v>1020</v>
      </c>
      <c r="AD238" s="12" t="s">
        <v>147</v>
      </c>
    </row>
    <row r="239" spans="1:30" ht="51" customHeight="1" x14ac:dyDescent="0.3">
      <c r="A239" s="10" t="s">
        <v>1021</v>
      </c>
      <c r="B239" s="11" t="s">
        <v>139</v>
      </c>
      <c r="C239" s="12" t="s">
        <v>140</v>
      </c>
      <c r="D239" s="12" t="s">
        <v>860</v>
      </c>
      <c r="E239" s="13" t="s">
        <v>223</v>
      </c>
      <c r="F239" s="14" t="s">
        <v>1022</v>
      </c>
      <c r="G239" s="14" t="s">
        <v>1023</v>
      </c>
      <c r="H239" s="16">
        <v>43304</v>
      </c>
      <c r="I239" s="16">
        <v>43700</v>
      </c>
      <c r="J239" s="17" t="str">
        <f>IF(Ugovori_OPULJP[[#This Row],[DATUM ZAVRŠETKA OPERACIJE]]&gt;DATE(2023,12,31),"u provedbi","završen")</f>
        <v>završen</v>
      </c>
      <c r="K239" s="15" t="s">
        <v>1024</v>
      </c>
      <c r="L239" s="15" t="s">
        <v>21</v>
      </c>
      <c r="M239" s="18">
        <v>0.85</v>
      </c>
      <c r="N239" s="18">
        <v>0.15</v>
      </c>
      <c r="O239" s="19">
        <f>Ugovori_OPULJP[[#This Row],[Bespovratna sredstva - Ukupno (EU+Nac) HRK
= Ukupna ugovorena vrijednost bespovratnih sredstava]]*Ugovori_OPULJP[[#This Row],[EU STOPA SUFINANCIRANJA %
EU CO-FINANCING RATE %]]</f>
        <v>591021.94050000003</v>
      </c>
      <c r="P239" s="20">
        <f>Ugovori_OPULJP[[#This Row],[Bespovratna sredstva - EU dio - HRK]]/7.5345</f>
        <v>78442.091777822017</v>
      </c>
      <c r="Q239" s="19">
        <f>Ugovori_OPULJP[[#This Row],[Bespovratna sredstva - Ukupno (EU+Nac) HRK
= Ukupna ugovorena vrijednost bespovratnih sredstava]]*Ugovori_OPULJP[[#This Row],[STOPA NACIONALNOG SUFINANCIRANJA %]]</f>
        <v>104297.98950000001</v>
      </c>
      <c r="R239" s="20">
        <f>Ugovori_OPULJP[[#This Row],[Bespovratna sredstva - Nacionalni dio - HRK]]/7.5345</f>
        <v>13842.722078439181</v>
      </c>
      <c r="S239" s="19">
        <v>695319.93</v>
      </c>
      <c r="T239" s="20">
        <f>Ugovori_OPULJP[[#This Row],[Bespovratna sredstva - Ukupno (EU+Nac) HRK
= Ukupna ugovorena vrijednost bespovratnih sredstava]]/7.5345</f>
        <v>92284.8138562612</v>
      </c>
      <c r="U239" s="19">
        <v>0</v>
      </c>
      <c r="V239" s="20">
        <f>Ugovori_OPULJP[[#This Row],[Javni doprinos korisnika - HRK]]/7.5345</f>
        <v>0</v>
      </c>
      <c r="W239" s="19">
        <v>0</v>
      </c>
      <c r="X239" s="20">
        <f>Ugovori_OPULJP[[#This Row],[Privatni doprinos korisnika - HRK]]/7.5345</f>
        <v>0</v>
      </c>
      <c r="Y239" s="21">
        <f>Ugovori_OPULJP[[#This Row],[Bespovratna sredstva - Ukupno (EU+Nac) HRK
= Ukupna ugovorena vrijednost bespovratnih sredstava]]+Ugovori_OPULJP[[#This Row],[Javni doprinos korisnika - HRK]]+Ugovori_OPULJP[[#This Row],[Privatni doprinos korisnika - HRK]]</f>
        <v>695319.93</v>
      </c>
      <c r="Z239" s="22">
        <f>Ugovori_OPULJP[[#This Row],[UKUPNI PRIHVATLJIVI IZDACI
TOTAL ELIGIBLE EXPENDITURE
= Bespovratna sredstva ukupno + doprinos korisnika
= Ukupni prihvatljivi troškovi
= Ukupna ugovorena vrijednost projekta HRK]]/7.5345</f>
        <v>92284.8138562612</v>
      </c>
      <c r="AA239" s="13" t="s">
        <v>741</v>
      </c>
      <c r="AB239" s="13" t="s">
        <v>145</v>
      </c>
      <c r="AC239" s="12" t="s">
        <v>1025</v>
      </c>
      <c r="AD239" s="12" t="s">
        <v>147</v>
      </c>
    </row>
    <row r="240" spans="1:30" ht="51" customHeight="1" x14ac:dyDescent="0.3">
      <c r="A240" s="10" t="s">
        <v>1026</v>
      </c>
      <c r="B240" s="11" t="s">
        <v>139</v>
      </c>
      <c r="C240" s="12" t="s">
        <v>140</v>
      </c>
      <c r="D240" s="12" t="s">
        <v>860</v>
      </c>
      <c r="E240" s="13" t="s">
        <v>223</v>
      </c>
      <c r="F240" s="14" t="s">
        <v>1027</v>
      </c>
      <c r="G240" s="14" t="s">
        <v>1028</v>
      </c>
      <c r="H240" s="16">
        <v>43304</v>
      </c>
      <c r="I240" s="16">
        <v>43488</v>
      </c>
      <c r="J240" s="17" t="str">
        <f>IF(Ugovori_OPULJP[[#This Row],[DATUM ZAVRŠETKA OPERACIJE]]&gt;DATE(2023,12,31),"u provedbi","završen")</f>
        <v>završen</v>
      </c>
      <c r="K240" s="15" t="s">
        <v>362</v>
      </c>
      <c r="L240" s="15" t="s">
        <v>362</v>
      </c>
      <c r="M240" s="18">
        <v>0.85</v>
      </c>
      <c r="N240" s="18">
        <v>0.15</v>
      </c>
      <c r="O240" s="19">
        <f>Ugovori_OPULJP[[#This Row],[Bespovratna sredstva - Ukupno (EU+Nac) HRK
= Ukupna ugovorena vrijednost bespovratnih sredstava]]*Ugovori_OPULJP[[#This Row],[EU STOPA SUFINANCIRANJA %
EU CO-FINANCING RATE %]]</f>
        <v>104326.62850000001</v>
      </c>
      <c r="P240" s="20">
        <f>Ugovori_OPULJP[[#This Row],[Bespovratna sredstva - EU dio - HRK]]/7.5345</f>
        <v>13846.523126949367</v>
      </c>
      <c r="Q240" s="19">
        <f>Ugovori_OPULJP[[#This Row],[Bespovratna sredstva - Ukupno (EU+Nac) HRK
= Ukupna ugovorena vrijednost bespovratnih sredstava]]*Ugovori_OPULJP[[#This Row],[STOPA NACIONALNOG SUFINANCIRANJA %]]</f>
        <v>18410.5815</v>
      </c>
      <c r="R240" s="20">
        <f>Ugovori_OPULJP[[#This Row],[Bespovratna sredstva - Nacionalni dio - HRK]]/7.5345</f>
        <v>2443.5040812263587</v>
      </c>
      <c r="S240" s="19">
        <v>122737.21</v>
      </c>
      <c r="T240" s="20">
        <f>Ugovori_OPULJP[[#This Row],[Bespovratna sredstva - Ukupno (EU+Nac) HRK
= Ukupna ugovorena vrijednost bespovratnih sredstava]]/7.5345</f>
        <v>16290.027208175725</v>
      </c>
      <c r="U240" s="19">
        <v>0</v>
      </c>
      <c r="V240" s="20">
        <f>Ugovori_OPULJP[[#This Row],[Javni doprinos korisnika - HRK]]/7.5345</f>
        <v>0</v>
      </c>
      <c r="W240" s="19">
        <v>0</v>
      </c>
      <c r="X240" s="20">
        <f>Ugovori_OPULJP[[#This Row],[Privatni doprinos korisnika - HRK]]/7.5345</f>
        <v>0</v>
      </c>
      <c r="Y240" s="21">
        <f>Ugovori_OPULJP[[#This Row],[Bespovratna sredstva - Ukupno (EU+Nac) HRK
= Ukupna ugovorena vrijednost bespovratnih sredstava]]+Ugovori_OPULJP[[#This Row],[Javni doprinos korisnika - HRK]]+Ugovori_OPULJP[[#This Row],[Privatni doprinos korisnika - HRK]]</f>
        <v>122737.21</v>
      </c>
      <c r="Z240" s="22">
        <f>Ugovori_OPULJP[[#This Row],[UKUPNI PRIHVATLJIVI IZDACI
TOTAL ELIGIBLE EXPENDITURE
= Bespovratna sredstva ukupno + doprinos korisnika
= Ukupni prihvatljivi troškovi
= Ukupna ugovorena vrijednost projekta HRK]]/7.5345</f>
        <v>16290.027208175725</v>
      </c>
      <c r="AA240" s="13" t="s">
        <v>741</v>
      </c>
      <c r="AB240" s="13" t="s">
        <v>145</v>
      </c>
      <c r="AC240" s="12" t="s">
        <v>1029</v>
      </c>
      <c r="AD240" s="12" t="s">
        <v>147</v>
      </c>
    </row>
    <row r="241" spans="1:30" ht="51" customHeight="1" x14ac:dyDescent="0.3">
      <c r="A241" s="10" t="s">
        <v>1030</v>
      </c>
      <c r="B241" s="11" t="s">
        <v>139</v>
      </c>
      <c r="C241" s="12" t="s">
        <v>140</v>
      </c>
      <c r="D241" s="12" t="s">
        <v>1031</v>
      </c>
      <c r="E241" s="13" t="s">
        <v>223</v>
      </c>
      <c r="F241" s="14" t="s">
        <v>1032</v>
      </c>
      <c r="G241" s="14" t="s">
        <v>159</v>
      </c>
      <c r="H241" s="16">
        <v>43238</v>
      </c>
      <c r="I241" s="16">
        <v>43969</v>
      </c>
      <c r="J241" s="17" t="str">
        <f>IF(Ugovori_OPULJP[[#This Row],[DATUM ZAVRŠETKA OPERACIJE]]&gt;DATE(2023,12,31),"u provedbi","završen")</f>
        <v>završen</v>
      </c>
      <c r="K241" s="15" t="s">
        <v>21</v>
      </c>
      <c r="L241" s="15" t="s">
        <v>21</v>
      </c>
      <c r="M241" s="18">
        <v>0.85</v>
      </c>
      <c r="N241" s="18">
        <v>0.15</v>
      </c>
      <c r="O241" s="19">
        <f>Ugovori_OPULJP[[#This Row],[Bespovratna sredstva - Ukupno (EU+Nac) HRK
= Ukupna ugovorena vrijednost bespovratnih sredstava]]*Ugovori_OPULJP[[#This Row],[EU STOPA SUFINANCIRANJA %
EU CO-FINANCING RATE %]]</f>
        <v>1268817.1340000001</v>
      </c>
      <c r="P241" s="20">
        <f>Ugovori_OPULJP[[#This Row],[Bespovratna sredstva - EU dio - HRK]]/7.5345</f>
        <v>168400.97338907691</v>
      </c>
      <c r="Q241" s="19">
        <f>Ugovori_OPULJP[[#This Row],[Bespovratna sredstva - Ukupno (EU+Nac) HRK
= Ukupna ugovorena vrijednost bespovratnih sredstava]]*Ugovori_OPULJP[[#This Row],[STOPA NACIONALNOG SUFINANCIRANJA %]]</f>
        <v>223908.90599999999</v>
      </c>
      <c r="R241" s="20">
        <f>Ugovori_OPULJP[[#This Row],[Bespovratna sredstva - Nacionalni dio - HRK]]/7.5345</f>
        <v>29717.818833366509</v>
      </c>
      <c r="S241" s="19">
        <v>1492726.04</v>
      </c>
      <c r="T241" s="20">
        <f>Ugovori_OPULJP[[#This Row],[Bespovratna sredstva - Ukupno (EU+Nac) HRK
= Ukupna ugovorena vrijednost bespovratnih sredstava]]/7.5345</f>
        <v>198118.79222244342</v>
      </c>
      <c r="U241" s="19">
        <v>0</v>
      </c>
      <c r="V241" s="20">
        <f>Ugovori_OPULJP[[#This Row],[Javni doprinos korisnika - HRK]]/7.5345</f>
        <v>0</v>
      </c>
      <c r="W241" s="19">
        <v>0</v>
      </c>
      <c r="X241" s="20">
        <f>Ugovori_OPULJP[[#This Row],[Privatni doprinos korisnika - HRK]]/7.5345</f>
        <v>0</v>
      </c>
      <c r="Y241" s="21">
        <f>Ugovori_OPULJP[[#This Row],[Bespovratna sredstva - Ukupno (EU+Nac) HRK
= Ukupna ugovorena vrijednost bespovratnih sredstava]]+Ugovori_OPULJP[[#This Row],[Javni doprinos korisnika - HRK]]+Ugovori_OPULJP[[#This Row],[Privatni doprinos korisnika - HRK]]</f>
        <v>1492726.04</v>
      </c>
      <c r="Z241" s="22">
        <f>Ugovori_OPULJP[[#This Row],[UKUPNI PRIHVATLJIVI IZDACI
TOTAL ELIGIBLE EXPENDITURE
= Bespovratna sredstva ukupno + doprinos korisnika
= Ukupni prihvatljivi troškovi
= Ukupna ugovorena vrijednost projekta HRK]]/7.5345</f>
        <v>198118.79222244342</v>
      </c>
      <c r="AA241" s="13" t="s">
        <v>22</v>
      </c>
      <c r="AB241" s="13" t="s">
        <v>145</v>
      </c>
      <c r="AC241" s="12" t="s">
        <v>1033</v>
      </c>
      <c r="AD241" s="12" t="s">
        <v>147</v>
      </c>
    </row>
    <row r="242" spans="1:30" ht="51" customHeight="1" x14ac:dyDescent="0.3">
      <c r="A242" s="10" t="s">
        <v>1034</v>
      </c>
      <c r="B242" s="11" t="s">
        <v>139</v>
      </c>
      <c r="C242" s="12" t="s">
        <v>140</v>
      </c>
      <c r="D242" s="12" t="s">
        <v>1031</v>
      </c>
      <c r="E242" s="13" t="s">
        <v>223</v>
      </c>
      <c r="F242" s="14" t="s">
        <v>1035</v>
      </c>
      <c r="G242" s="14" t="s">
        <v>1036</v>
      </c>
      <c r="H242" s="16">
        <v>43238</v>
      </c>
      <c r="I242" s="16">
        <v>44061</v>
      </c>
      <c r="J242" s="17" t="str">
        <f>IF(Ugovori_OPULJP[[#This Row],[DATUM ZAVRŠETKA OPERACIJE]]&gt;DATE(2023,12,31),"u provedbi","završen")</f>
        <v>završen</v>
      </c>
      <c r="K242" s="15" t="s">
        <v>1037</v>
      </c>
      <c r="L242" s="15" t="s">
        <v>21</v>
      </c>
      <c r="M242" s="18">
        <v>0.85</v>
      </c>
      <c r="N242" s="18">
        <v>0.15</v>
      </c>
      <c r="O242" s="19">
        <f>Ugovori_OPULJP[[#This Row],[Bespovratna sredstva - Ukupno (EU+Nac) HRK
= Ukupna ugovorena vrijednost bespovratnih sredstava]]*Ugovori_OPULJP[[#This Row],[EU STOPA SUFINANCIRANJA %
EU CO-FINANCING RATE %]]</f>
        <v>476511.7</v>
      </c>
      <c r="P242" s="20">
        <f>Ugovori_OPULJP[[#This Row],[Bespovratna sredstva - EU dio - HRK]]/7.5345</f>
        <v>63243.971066427766</v>
      </c>
      <c r="Q242" s="19">
        <f>Ugovori_OPULJP[[#This Row],[Bespovratna sredstva - Ukupno (EU+Nac) HRK
= Ukupna ugovorena vrijednost bespovratnih sredstava]]*Ugovori_OPULJP[[#This Row],[STOPA NACIONALNOG SUFINANCIRANJA %]]</f>
        <v>84090.3</v>
      </c>
      <c r="R242" s="20">
        <f>Ugovori_OPULJP[[#This Row],[Bespovratna sredstva - Nacionalni dio - HRK]]/7.5345</f>
        <v>11160.70077642843</v>
      </c>
      <c r="S242" s="19">
        <v>560602</v>
      </c>
      <c r="T242" s="20">
        <f>Ugovori_OPULJP[[#This Row],[Bespovratna sredstva - Ukupno (EU+Nac) HRK
= Ukupna ugovorena vrijednost bespovratnih sredstava]]/7.5345</f>
        <v>74404.671842856187</v>
      </c>
      <c r="U242" s="19">
        <v>0</v>
      </c>
      <c r="V242" s="20">
        <f>Ugovori_OPULJP[[#This Row],[Javni doprinos korisnika - HRK]]/7.5345</f>
        <v>0</v>
      </c>
      <c r="W242" s="19">
        <v>0</v>
      </c>
      <c r="X242" s="20">
        <f>Ugovori_OPULJP[[#This Row],[Privatni doprinos korisnika - HRK]]/7.5345</f>
        <v>0</v>
      </c>
      <c r="Y242" s="21">
        <f>Ugovori_OPULJP[[#This Row],[Bespovratna sredstva - Ukupno (EU+Nac) HRK
= Ukupna ugovorena vrijednost bespovratnih sredstava]]+Ugovori_OPULJP[[#This Row],[Javni doprinos korisnika - HRK]]+Ugovori_OPULJP[[#This Row],[Privatni doprinos korisnika - HRK]]</f>
        <v>560602</v>
      </c>
      <c r="Z242" s="22">
        <f>Ugovori_OPULJP[[#This Row],[UKUPNI PRIHVATLJIVI IZDACI
TOTAL ELIGIBLE EXPENDITURE
= Bespovratna sredstva ukupno + doprinos korisnika
= Ukupni prihvatljivi troškovi
= Ukupna ugovorena vrijednost projekta HRK]]/7.5345</f>
        <v>74404.671842856187</v>
      </c>
      <c r="AA242" s="13" t="s">
        <v>22</v>
      </c>
      <c r="AB242" s="13" t="s">
        <v>145</v>
      </c>
      <c r="AC242" s="12" t="s">
        <v>1038</v>
      </c>
      <c r="AD242" s="12" t="s">
        <v>147</v>
      </c>
    </row>
    <row r="243" spans="1:30" ht="51" customHeight="1" x14ac:dyDescent="0.3">
      <c r="A243" s="10" t="s">
        <v>1039</v>
      </c>
      <c r="B243" s="11" t="s">
        <v>139</v>
      </c>
      <c r="C243" s="12" t="s">
        <v>140</v>
      </c>
      <c r="D243" s="12" t="s">
        <v>1031</v>
      </c>
      <c r="E243" s="13" t="s">
        <v>223</v>
      </c>
      <c r="F243" s="14" t="s">
        <v>1040</v>
      </c>
      <c r="G243" s="14" t="s">
        <v>1041</v>
      </c>
      <c r="H243" s="16">
        <v>43249</v>
      </c>
      <c r="I243" s="16">
        <v>43980</v>
      </c>
      <c r="J243" s="17" t="str">
        <f>IF(Ugovori_OPULJP[[#This Row],[DATUM ZAVRŠETKA OPERACIJE]]&gt;DATE(2023,12,31),"u provedbi","završen")</f>
        <v>završen</v>
      </c>
      <c r="K243" s="15" t="s">
        <v>144</v>
      </c>
      <c r="L243" s="15" t="s">
        <v>144</v>
      </c>
      <c r="M243" s="18">
        <v>0.85</v>
      </c>
      <c r="N243" s="18">
        <v>0.15</v>
      </c>
      <c r="O243" s="19">
        <f>Ugovori_OPULJP[[#This Row],[Bespovratna sredstva - Ukupno (EU+Nac) HRK
= Ukupna ugovorena vrijednost bespovratnih sredstava]]*Ugovori_OPULJP[[#This Row],[EU STOPA SUFINANCIRANJA %
EU CO-FINANCING RATE %]]</f>
        <v>588663.02899999998</v>
      </c>
      <c r="P243" s="20">
        <f>Ugovori_OPULJP[[#This Row],[Bespovratna sredstva - EU dio - HRK]]/7.5345</f>
        <v>78129.01041874045</v>
      </c>
      <c r="Q243" s="19">
        <f>Ugovori_OPULJP[[#This Row],[Bespovratna sredstva - Ukupno (EU+Nac) HRK
= Ukupna ugovorena vrijednost bespovratnih sredstava]]*Ugovori_OPULJP[[#This Row],[STOPA NACIONALNOG SUFINANCIRANJA %]]</f>
        <v>103881.711</v>
      </c>
      <c r="R243" s="20">
        <f>Ugovori_OPULJP[[#This Row],[Bespovratna sredstva - Nacionalni dio - HRK]]/7.5345</f>
        <v>13787.47242683655</v>
      </c>
      <c r="S243" s="19">
        <v>692544.74</v>
      </c>
      <c r="T243" s="20">
        <f>Ugovori_OPULJP[[#This Row],[Bespovratna sredstva - Ukupno (EU+Nac) HRK
= Ukupna ugovorena vrijednost bespovratnih sredstava]]/7.5345</f>
        <v>91916.482845577004</v>
      </c>
      <c r="U243" s="19">
        <v>0</v>
      </c>
      <c r="V243" s="20">
        <f>Ugovori_OPULJP[[#This Row],[Javni doprinos korisnika - HRK]]/7.5345</f>
        <v>0</v>
      </c>
      <c r="W243" s="19">
        <v>0</v>
      </c>
      <c r="X243" s="20">
        <f>Ugovori_OPULJP[[#This Row],[Privatni doprinos korisnika - HRK]]/7.5345</f>
        <v>0</v>
      </c>
      <c r="Y243" s="21">
        <f>Ugovori_OPULJP[[#This Row],[Bespovratna sredstva - Ukupno (EU+Nac) HRK
= Ukupna ugovorena vrijednost bespovratnih sredstava]]+Ugovori_OPULJP[[#This Row],[Javni doprinos korisnika - HRK]]+Ugovori_OPULJP[[#This Row],[Privatni doprinos korisnika - HRK]]</f>
        <v>692544.74</v>
      </c>
      <c r="Z243" s="22">
        <f>Ugovori_OPULJP[[#This Row],[UKUPNI PRIHVATLJIVI IZDACI
TOTAL ELIGIBLE EXPENDITURE
= Bespovratna sredstva ukupno + doprinos korisnika
= Ukupni prihvatljivi troškovi
= Ukupna ugovorena vrijednost projekta HRK]]/7.5345</f>
        <v>91916.482845577004</v>
      </c>
      <c r="AA243" s="13" t="s">
        <v>22</v>
      </c>
      <c r="AB243" s="13" t="s">
        <v>145</v>
      </c>
      <c r="AC243" s="12" t="s">
        <v>1042</v>
      </c>
      <c r="AD243" s="12" t="s">
        <v>147</v>
      </c>
    </row>
    <row r="244" spans="1:30" ht="51" customHeight="1" x14ac:dyDescent="0.3">
      <c r="A244" s="10" t="s">
        <v>1043</v>
      </c>
      <c r="B244" s="11" t="s">
        <v>139</v>
      </c>
      <c r="C244" s="12" t="s">
        <v>140</v>
      </c>
      <c r="D244" s="12" t="s">
        <v>1031</v>
      </c>
      <c r="E244" s="13" t="s">
        <v>223</v>
      </c>
      <c r="F244" s="14" t="s">
        <v>1044</v>
      </c>
      <c r="G244" s="14" t="s">
        <v>1045</v>
      </c>
      <c r="H244" s="16">
        <v>43238</v>
      </c>
      <c r="I244" s="16">
        <v>43879</v>
      </c>
      <c r="J244" s="17" t="str">
        <f>IF(Ugovori_OPULJP[[#This Row],[DATUM ZAVRŠETKA OPERACIJE]]&gt;DATE(2023,12,31),"u provedbi","završen")</f>
        <v>završen</v>
      </c>
      <c r="K244" s="15" t="s">
        <v>71</v>
      </c>
      <c r="L244" s="15" t="s">
        <v>71</v>
      </c>
      <c r="M244" s="18">
        <v>0.85</v>
      </c>
      <c r="N244" s="18">
        <v>0.15</v>
      </c>
      <c r="O244" s="19">
        <f>Ugovori_OPULJP[[#This Row],[Bespovratna sredstva - Ukupno (EU+Nac) HRK
= Ukupna ugovorena vrijednost bespovratnih sredstava]]*Ugovori_OPULJP[[#This Row],[EU STOPA SUFINANCIRANJA %
EU CO-FINANCING RATE %]]</f>
        <v>285445.36800000002</v>
      </c>
      <c r="P244" s="20">
        <f>Ugovori_OPULJP[[#This Row],[Bespovratna sredstva - EU dio - HRK]]/7.5345</f>
        <v>37885.110889906427</v>
      </c>
      <c r="Q244" s="19">
        <f>Ugovori_OPULJP[[#This Row],[Bespovratna sredstva - Ukupno (EU+Nac) HRK
= Ukupna ugovorena vrijednost bespovratnih sredstava]]*Ugovori_OPULJP[[#This Row],[STOPA NACIONALNOG SUFINANCIRANJA %]]</f>
        <v>50372.712</v>
      </c>
      <c r="R244" s="20">
        <f>Ugovori_OPULJP[[#This Row],[Bespovratna sredstva - Nacionalni dio - HRK]]/7.5345</f>
        <v>6685.6078041011342</v>
      </c>
      <c r="S244" s="19">
        <v>335818.08</v>
      </c>
      <c r="T244" s="20">
        <f>Ugovori_OPULJP[[#This Row],[Bespovratna sredstva - Ukupno (EU+Nac) HRK
= Ukupna ugovorena vrijednost bespovratnih sredstava]]/7.5345</f>
        <v>44570.718694007563</v>
      </c>
      <c r="U244" s="19">
        <v>0</v>
      </c>
      <c r="V244" s="20">
        <f>Ugovori_OPULJP[[#This Row],[Javni doprinos korisnika - HRK]]/7.5345</f>
        <v>0</v>
      </c>
      <c r="W244" s="19">
        <v>0</v>
      </c>
      <c r="X244" s="20">
        <f>Ugovori_OPULJP[[#This Row],[Privatni doprinos korisnika - HRK]]/7.5345</f>
        <v>0</v>
      </c>
      <c r="Y244" s="21">
        <f>Ugovori_OPULJP[[#This Row],[Bespovratna sredstva - Ukupno (EU+Nac) HRK
= Ukupna ugovorena vrijednost bespovratnih sredstava]]+Ugovori_OPULJP[[#This Row],[Javni doprinos korisnika - HRK]]+Ugovori_OPULJP[[#This Row],[Privatni doprinos korisnika - HRK]]</f>
        <v>335818.08</v>
      </c>
      <c r="Z244" s="22">
        <f>Ugovori_OPULJP[[#This Row],[UKUPNI PRIHVATLJIVI IZDACI
TOTAL ELIGIBLE EXPENDITURE
= Bespovratna sredstva ukupno + doprinos korisnika
= Ukupni prihvatljivi troškovi
= Ukupna ugovorena vrijednost projekta HRK]]/7.5345</f>
        <v>44570.718694007563</v>
      </c>
      <c r="AA244" s="13" t="s">
        <v>22</v>
      </c>
      <c r="AB244" s="13" t="s">
        <v>145</v>
      </c>
      <c r="AC244" s="12" t="s">
        <v>1046</v>
      </c>
      <c r="AD244" s="12" t="s">
        <v>147</v>
      </c>
    </row>
    <row r="245" spans="1:30" ht="51" customHeight="1" x14ac:dyDescent="0.3">
      <c r="A245" s="10" t="s">
        <v>1047</v>
      </c>
      <c r="B245" s="11" t="s">
        <v>139</v>
      </c>
      <c r="C245" s="12" t="s">
        <v>140</v>
      </c>
      <c r="D245" s="12" t="s">
        <v>1031</v>
      </c>
      <c r="E245" s="13" t="s">
        <v>223</v>
      </c>
      <c r="F245" s="14" t="s">
        <v>1048</v>
      </c>
      <c r="G245" s="14" t="s">
        <v>1049</v>
      </c>
      <c r="H245" s="16">
        <v>43238</v>
      </c>
      <c r="I245" s="16">
        <v>43787</v>
      </c>
      <c r="J245" s="17" t="str">
        <f>IF(Ugovori_OPULJP[[#This Row],[DATUM ZAVRŠETKA OPERACIJE]]&gt;DATE(2023,12,31),"u provedbi","završen")</f>
        <v>završen</v>
      </c>
      <c r="K245" s="15" t="s">
        <v>1050</v>
      </c>
      <c r="L245" s="15" t="s">
        <v>362</v>
      </c>
      <c r="M245" s="18">
        <v>0.85</v>
      </c>
      <c r="N245" s="18">
        <v>0.15</v>
      </c>
      <c r="O245" s="19">
        <f>Ugovori_OPULJP[[#This Row],[Bespovratna sredstva - Ukupno (EU+Nac) HRK
= Ukupna ugovorena vrijednost bespovratnih sredstava]]*Ugovori_OPULJP[[#This Row],[EU STOPA SUFINANCIRANJA %
EU CO-FINANCING RATE %]]</f>
        <v>561727.71050000004</v>
      </c>
      <c r="P245" s="20">
        <f>Ugovori_OPULJP[[#This Row],[Bespovratna sredstva - EU dio - HRK]]/7.5345</f>
        <v>74554.079301878024</v>
      </c>
      <c r="Q245" s="19">
        <f>Ugovori_OPULJP[[#This Row],[Bespovratna sredstva - Ukupno (EU+Nac) HRK
= Ukupna ugovorena vrijednost bespovratnih sredstava]]*Ugovori_OPULJP[[#This Row],[STOPA NACIONALNOG SUFINANCIRANJA %]]</f>
        <v>99128.419500000004</v>
      </c>
      <c r="R245" s="20">
        <f>Ugovori_OPULJP[[#This Row],[Bespovratna sredstva - Nacionalni dio - HRK]]/7.5345</f>
        <v>13156.602229743181</v>
      </c>
      <c r="S245" s="19">
        <v>660856.13</v>
      </c>
      <c r="T245" s="20">
        <f>Ugovori_OPULJP[[#This Row],[Bespovratna sredstva - Ukupno (EU+Nac) HRK
= Ukupna ugovorena vrijednost bespovratnih sredstava]]/7.5345</f>
        <v>87710.681531621201</v>
      </c>
      <c r="U245" s="19">
        <v>0</v>
      </c>
      <c r="V245" s="20">
        <f>Ugovori_OPULJP[[#This Row],[Javni doprinos korisnika - HRK]]/7.5345</f>
        <v>0</v>
      </c>
      <c r="W245" s="19">
        <v>0</v>
      </c>
      <c r="X245" s="20">
        <f>Ugovori_OPULJP[[#This Row],[Privatni doprinos korisnika - HRK]]/7.5345</f>
        <v>0</v>
      </c>
      <c r="Y245" s="21">
        <f>Ugovori_OPULJP[[#This Row],[Bespovratna sredstva - Ukupno (EU+Nac) HRK
= Ukupna ugovorena vrijednost bespovratnih sredstava]]+Ugovori_OPULJP[[#This Row],[Javni doprinos korisnika - HRK]]+Ugovori_OPULJP[[#This Row],[Privatni doprinos korisnika - HRK]]</f>
        <v>660856.13</v>
      </c>
      <c r="Z245" s="22">
        <f>Ugovori_OPULJP[[#This Row],[UKUPNI PRIHVATLJIVI IZDACI
TOTAL ELIGIBLE EXPENDITURE
= Bespovratna sredstva ukupno + doprinos korisnika
= Ukupni prihvatljivi troškovi
= Ukupna ugovorena vrijednost projekta HRK]]/7.5345</f>
        <v>87710.681531621201</v>
      </c>
      <c r="AA245" s="13" t="s">
        <v>22</v>
      </c>
      <c r="AB245" s="13" t="s">
        <v>145</v>
      </c>
      <c r="AC245" s="12" t="s">
        <v>1051</v>
      </c>
      <c r="AD245" s="12" t="s">
        <v>147</v>
      </c>
    </row>
    <row r="246" spans="1:30" ht="51" customHeight="1" x14ac:dyDescent="0.3">
      <c r="A246" s="10" t="s">
        <v>1052</v>
      </c>
      <c r="B246" s="11" t="s">
        <v>139</v>
      </c>
      <c r="C246" s="12" t="s">
        <v>140</v>
      </c>
      <c r="D246" s="12" t="s">
        <v>1031</v>
      </c>
      <c r="E246" s="13" t="s">
        <v>223</v>
      </c>
      <c r="F246" s="14" t="s">
        <v>1053</v>
      </c>
      <c r="G246" s="32" t="s">
        <v>1054</v>
      </c>
      <c r="H246" s="16">
        <v>43238</v>
      </c>
      <c r="I246" s="16">
        <v>43695</v>
      </c>
      <c r="J246" s="17" t="str">
        <f>IF(Ugovori_OPULJP[[#This Row],[DATUM ZAVRŠETKA OPERACIJE]]&gt;DATE(2023,12,31),"u provedbi","završen")</f>
        <v>završen</v>
      </c>
      <c r="K246" s="15" t="s">
        <v>1055</v>
      </c>
      <c r="L246" s="15" t="s">
        <v>21</v>
      </c>
      <c r="M246" s="18">
        <v>0.85</v>
      </c>
      <c r="N246" s="18">
        <v>0.15</v>
      </c>
      <c r="O246" s="19">
        <f>Ugovori_OPULJP[[#This Row],[Bespovratna sredstva - Ukupno (EU+Nac) HRK
= Ukupna ugovorena vrijednost bespovratnih sredstava]]*Ugovori_OPULJP[[#This Row],[EU STOPA SUFINANCIRANJA %
EU CO-FINANCING RATE %]]</f>
        <v>387425.57149999996</v>
      </c>
      <c r="P246" s="20">
        <f>Ugovori_OPULJP[[#This Row],[Bespovratna sredstva - EU dio - HRK]]/7.5345</f>
        <v>51420.209901121503</v>
      </c>
      <c r="Q246" s="19">
        <f>Ugovori_OPULJP[[#This Row],[Bespovratna sredstva - Ukupno (EU+Nac) HRK
= Ukupna ugovorena vrijednost bespovratnih sredstava]]*Ugovori_OPULJP[[#This Row],[STOPA NACIONALNOG SUFINANCIRANJA %]]</f>
        <v>68369.218499999988</v>
      </c>
      <c r="R246" s="20">
        <f>Ugovori_OPULJP[[#This Row],[Bespovratna sredstva - Nacionalni dio - HRK]]/7.5345</f>
        <v>9074.1546884332056</v>
      </c>
      <c r="S246" s="19">
        <v>455794.79</v>
      </c>
      <c r="T246" s="20">
        <f>Ugovori_OPULJP[[#This Row],[Bespovratna sredstva - Ukupno (EU+Nac) HRK
= Ukupna ugovorena vrijednost bespovratnih sredstava]]/7.5345</f>
        <v>60494.364589554709</v>
      </c>
      <c r="U246" s="19">
        <v>0</v>
      </c>
      <c r="V246" s="20">
        <f>Ugovori_OPULJP[[#This Row],[Javni doprinos korisnika - HRK]]/7.5345</f>
        <v>0</v>
      </c>
      <c r="W246" s="19">
        <v>0</v>
      </c>
      <c r="X246" s="20">
        <f>Ugovori_OPULJP[[#This Row],[Privatni doprinos korisnika - HRK]]/7.5345</f>
        <v>0</v>
      </c>
      <c r="Y246" s="21">
        <f>Ugovori_OPULJP[[#This Row],[Bespovratna sredstva - Ukupno (EU+Nac) HRK
= Ukupna ugovorena vrijednost bespovratnih sredstava]]+Ugovori_OPULJP[[#This Row],[Javni doprinos korisnika - HRK]]+Ugovori_OPULJP[[#This Row],[Privatni doprinos korisnika - HRK]]</f>
        <v>455794.79</v>
      </c>
      <c r="Z246" s="22">
        <f>Ugovori_OPULJP[[#This Row],[UKUPNI PRIHVATLJIVI IZDACI
TOTAL ELIGIBLE EXPENDITURE
= Bespovratna sredstva ukupno + doprinos korisnika
= Ukupni prihvatljivi troškovi
= Ukupna ugovorena vrijednost projekta HRK]]/7.5345</f>
        <v>60494.364589554709</v>
      </c>
      <c r="AA246" s="13" t="s">
        <v>22</v>
      </c>
      <c r="AB246" s="13" t="s">
        <v>145</v>
      </c>
      <c r="AC246" s="12" t="s">
        <v>1056</v>
      </c>
      <c r="AD246" s="12" t="s">
        <v>147</v>
      </c>
    </row>
    <row r="247" spans="1:30" ht="51" customHeight="1" x14ac:dyDescent="0.3">
      <c r="A247" s="10" t="s">
        <v>1057</v>
      </c>
      <c r="B247" s="11" t="s">
        <v>139</v>
      </c>
      <c r="C247" s="12" t="s">
        <v>140</v>
      </c>
      <c r="D247" s="12" t="s">
        <v>1031</v>
      </c>
      <c r="E247" s="13" t="s">
        <v>223</v>
      </c>
      <c r="F247" s="14" t="s">
        <v>1058</v>
      </c>
      <c r="G247" s="14" t="s">
        <v>1059</v>
      </c>
      <c r="H247" s="16">
        <v>43238</v>
      </c>
      <c r="I247" s="16">
        <v>43664</v>
      </c>
      <c r="J247" s="17" t="str">
        <f>IF(Ugovori_OPULJP[[#This Row],[DATUM ZAVRŠETKA OPERACIJE]]&gt;DATE(2023,12,31),"u provedbi","završen")</f>
        <v>završen</v>
      </c>
      <c r="K247" s="15" t="s">
        <v>91</v>
      </c>
      <c r="L247" s="15" t="s">
        <v>91</v>
      </c>
      <c r="M247" s="18">
        <v>0.85</v>
      </c>
      <c r="N247" s="18">
        <v>0.15</v>
      </c>
      <c r="O247" s="19">
        <f>Ugovori_OPULJP[[#This Row],[Bespovratna sredstva - Ukupno (EU+Nac) HRK
= Ukupna ugovorena vrijednost bespovratnih sredstava]]*Ugovori_OPULJP[[#This Row],[EU STOPA SUFINANCIRANJA %
EU CO-FINANCING RATE %]]</f>
        <v>430701.375</v>
      </c>
      <c r="P247" s="20">
        <f>Ugovori_OPULJP[[#This Row],[Bespovratna sredstva - EU dio - HRK]]/7.5345</f>
        <v>57163.896078041005</v>
      </c>
      <c r="Q247" s="19">
        <f>Ugovori_OPULJP[[#This Row],[Bespovratna sredstva - Ukupno (EU+Nac) HRK
= Ukupna ugovorena vrijednost bespovratnih sredstava]]*Ugovori_OPULJP[[#This Row],[STOPA NACIONALNOG SUFINANCIRANJA %]]</f>
        <v>76006.125</v>
      </c>
      <c r="R247" s="20">
        <f>Ugovori_OPULJP[[#This Row],[Bespovratna sredstva - Nacionalni dio - HRK]]/7.5345</f>
        <v>10087.74636671312</v>
      </c>
      <c r="S247" s="19">
        <v>506707.5</v>
      </c>
      <c r="T247" s="20">
        <f>Ugovori_OPULJP[[#This Row],[Bespovratna sredstva - Ukupno (EU+Nac) HRK
= Ukupna ugovorena vrijednost bespovratnih sredstava]]/7.5345</f>
        <v>67251.642444754121</v>
      </c>
      <c r="U247" s="19">
        <v>0</v>
      </c>
      <c r="V247" s="20">
        <f>Ugovori_OPULJP[[#This Row],[Javni doprinos korisnika - HRK]]/7.5345</f>
        <v>0</v>
      </c>
      <c r="W247" s="19">
        <v>0</v>
      </c>
      <c r="X247" s="20">
        <f>Ugovori_OPULJP[[#This Row],[Privatni doprinos korisnika - HRK]]/7.5345</f>
        <v>0</v>
      </c>
      <c r="Y247" s="21">
        <f>Ugovori_OPULJP[[#This Row],[Bespovratna sredstva - Ukupno (EU+Nac) HRK
= Ukupna ugovorena vrijednost bespovratnih sredstava]]+Ugovori_OPULJP[[#This Row],[Javni doprinos korisnika - HRK]]+Ugovori_OPULJP[[#This Row],[Privatni doprinos korisnika - HRK]]</f>
        <v>506707.5</v>
      </c>
      <c r="Z247" s="22">
        <f>Ugovori_OPULJP[[#This Row],[UKUPNI PRIHVATLJIVI IZDACI
TOTAL ELIGIBLE EXPENDITURE
= Bespovratna sredstva ukupno + doprinos korisnika
= Ukupni prihvatljivi troškovi
= Ukupna ugovorena vrijednost projekta HRK]]/7.5345</f>
        <v>67251.642444754121</v>
      </c>
      <c r="AA247" s="13" t="s">
        <v>22</v>
      </c>
      <c r="AB247" s="13" t="s">
        <v>145</v>
      </c>
      <c r="AC247" s="12" t="s">
        <v>1060</v>
      </c>
      <c r="AD247" s="12" t="s">
        <v>147</v>
      </c>
    </row>
    <row r="248" spans="1:30" ht="51" customHeight="1" x14ac:dyDescent="0.3">
      <c r="A248" s="10" t="s">
        <v>1061</v>
      </c>
      <c r="B248" s="11" t="s">
        <v>139</v>
      </c>
      <c r="C248" s="12" t="s">
        <v>140</v>
      </c>
      <c r="D248" s="12" t="s">
        <v>1031</v>
      </c>
      <c r="E248" s="13" t="s">
        <v>223</v>
      </c>
      <c r="F248" s="14" t="s">
        <v>1062</v>
      </c>
      <c r="G248" s="14" t="s">
        <v>1063</v>
      </c>
      <c r="H248" s="16">
        <v>43238</v>
      </c>
      <c r="I248" s="16">
        <v>43861</v>
      </c>
      <c r="J248" s="17" t="str">
        <f>IF(Ugovori_OPULJP[[#This Row],[DATUM ZAVRŠETKA OPERACIJE]]&gt;DATE(2023,12,31),"u provedbi","završen")</f>
        <v>završen</v>
      </c>
      <c r="K248" s="15" t="s">
        <v>144</v>
      </c>
      <c r="L248" s="15" t="s">
        <v>144</v>
      </c>
      <c r="M248" s="18">
        <v>0.85</v>
      </c>
      <c r="N248" s="18">
        <v>0.15</v>
      </c>
      <c r="O248" s="19">
        <f>Ugovori_OPULJP[[#This Row],[Bespovratna sredstva - Ukupno (EU+Nac) HRK
= Ukupna ugovorena vrijednost bespovratnih sredstava]]*Ugovori_OPULJP[[#This Row],[EU STOPA SUFINANCIRANJA %
EU CO-FINANCING RATE %]]</f>
        <v>1056705.125</v>
      </c>
      <c r="P248" s="20">
        <f>Ugovori_OPULJP[[#This Row],[Bespovratna sredstva - EU dio - HRK]]/7.5345</f>
        <v>140248.87185612848</v>
      </c>
      <c r="Q248" s="19">
        <f>Ugovori_OPULJP[[#This Row],[Bespovratna sredstva - Ukupno (EU+Nac) HRK
= Ukupna ugovorena vrijednost bespovratnih sredstava]]*Ugovori_OPULJP[[#This Row],[STOPA NACIONALNOG SUFINANCIRANJA %]]</f>
        <v>186477.375</v>
      </c>
      <c r="R248" s="20">
        <f>Ugovori_OPULJP[[#This Row],[Bespovratna sredstva - Nacionalni dio - HRK]]/7.5345</f>
        <v>24749.800915787378</v>
      </c>
      <c r="S248" s="19">
        <v>1243182.5</v>
      </c>
      <c r="T248" s="20">
        <f>Ugovori_OPULJP[[#This Row],[Bespovratna sredstva - Ukupno (EU+Nac) HRK
= Ukupna ugovorena vrijednost bespovratnih sredstava]]/7.5345</f>
        <v>164998.67277191585</v>
      </c>
      <c r="U248" s="19">
        <v>0</v>
      </c>
      <c r="V248" s="20">
        <f>Ugovori_OPULJP[[#This Row],[Javni doprinos korisnika - HRK]]/7.5345</f>
        <v>0</v>
      </c>
      <c r="W248" s="19">
        <v>0</v>
      </c>
      <c r="X248" s="20">
        <f>Ugovori_OPULJP[[#This Row],[Privatni doprinos korisnika - HRK]]/7.5345</f>
        <v>0</v>
      </c>
      <c r="Y248" s="21">
        <f>Ugovori_OPULJP[[#This Row],[Bespovratna sredstva - Ukupno (EU+Nac) HRK
= Ukupna ugovorena vrijednost bespovratnih sredstava]]+Ugovori_OPULJP[[#This Row],[Javni doprinos korisnika - HRK]]+Ugovori_OPULJP[[#This Row],[Privatni doprinos korisnika - HRK]]</f>
        <v>1243182.5</v>
      </c>
      <c r="Z248" s="22">
        <f>Ugovori_OPULJP[[#This Row],[UKUPNI PRIHVATLJIVI IZDACI
TOTAL ELIGIBLE EXPENDITURE
= Bespovratna sredstva ukupno + doprinos korisnika
= Ukupni prihvatljivi troškovi
= Ukupna ugovorena vrijednost projekta HRK]]/7.5345</f>
        <v>164998.67277191585</v>
      </c>
      <c r="AA248" s="13" t="s">
        <v>22</v>
      </c>
      <c r="AB248" s="13" t="s">
        <v>145</v>
      </c>
      <c r="AC248" s="12" t="s">
        <v>1064</v>
      </c>
      <c r="AD248" s="12" t="s">
        <v>147</v>
      </c>
    </row>
    <row r="249" spans="1:30" ht="51" customHeight="1" x14ac:dyDescent="0.3">
      <c r="A249" s="10" t="s">
        <v>1065</v>
      </c>
      <c r="B249" s="11" t="s">
        <v>139</v>
      </c>
      <c r="C249" s="12" t="s">
        <v>140</v>
      </c>
      <c r="D249" s="12" t="s">
        <v>1031</v>
      </c>
      <c r="E249" s="13" t="s">
        <v>223</v>
      </c>
      <c r="F249" s="14" t="s">
        <v>1066</v>
      </c>
      <c r="G249" s="14" t="s">
        <v>1067</v>
      </c>
      <c r="H249" s="16">
        <v>43238</v>
      </c>
      <c r="I249" s="16">
        <v>43787</v>
      </c>
      <c r="J249" s="17" t="str">
        <f>IF(Ugovori_OPULJP[[#This Row],[DATUM ZAVRŠETKA OPERACIJE]]&gt;DATE(2023,12,31),"u provedbi","završen")</f>
        <v>završen</v>
      </c>
      <c r="K249" s="15" t="s">
        <v>417</v>
      </c>
      <c r="L249" s="15" t="s">
        <v>417</v>
      </c>
      <c r="M249" s="18">
        <v>0.85</v>
      </c>
      <c r="N249" s="18">
        <v>0.15</v>
      </c>
      <c r="O249" s="19">
        <f>Ugovori_OPULJP[[#This Row],[Bespovratna sredstva - Ukupno (EU+Nac) HRK
= Ukupna ugovorena vrijednost bespovratnih sredstava]]*Ugovori_OPULJP[[#This Row],[EU STOPA SUFINANCIRANJA %
EU CO-FINANCING RATE %]]</f>
        <v>588950.64350000001</v>
      </c>
      <c r="P249" s="20">
        <f>Ugovori_OPULJP[[#This Row],[Bespovratna sredstva - EU dio - HRK]]/7.5345</f>
        <v>78167.183422921225</v>
      </c>
      <c r="Q249" s="19">
        <f>Ugovori_OPULJP[[#This Row],[Bespovratna sredstva - Ukupno (EU+Nac) HRK
= Ukupna ugovorena vrijednost bespovratnih sredstava]]*Ugovori_OPULJP[[#This Row],[STOPA NACIONALNOG SUFINANCIRANJA %]]</f>
        <v>103932.46649999999</v>
      </c>
      <c r="R249" s="20">
        <f>Ugovori_OPULJP[[#This Row],[Bespovratna sredstva - Nacionalni dio - HRK]]/7.5345</f>
        <v>13794.208839339039</v>
      </c>
      <c r="S249" s="19">
        <v>692883.11</v>
      </c>
      <c r="T249" s="20">
        <f>Ugovori_OPULJP[[#This Row],[Bespovratna sredstva - Ukupno (EU+Nac) HRK
= Ukupna ugovorena vrijednost bespovratnih sredstava]]/7.5345</f>
        <v>91961.392262260269</v>
      </c>
      <c r="U249" s="19">
        <v>0</v>
      </c>
      <c r="V249" s="20">
        <f>Ugovori_OPULJP[[#This Row],[Javni doprinos korisnika - HRK]]/7.5345</f>
        <v>0</v>
      </c>
      <c r="W249" s="19">
        <v>0</v>
      </c>
      <c r="X249" s="20">
        <f>Ugovori_OPULJP[[#This Row],[Privatni doprinos korisnika - HRK]]/7.5345</f>
        <v>0</v>
      </c>
      <c r="Y249" s="21">
        <f>Ugovori_OPULJP[[#This Row],[Bespovratna sredstva - Ukupno (EU+Nac) HRK
= Ukupna ugovorena vrijednost bespovratnih sredstava]]+Ugovori_OPULJP[[#This Row],[Javni doprinos korisnika - HRK]]+Ugovori_OPULJP[[#This Row],[Privatni doprinos korisnika - HRK]]</f>
        <v>692883.11</v>
      </c>
      <c r="Z249" s="22">
        <f>Ugovori_OPULJP[[#This Row],[UKUPNI PRIHVATLJIVI IZDACI
TOTAL ELIGIBLE EXPENDITURE
= Bespovratna sredstva ukupno + doprinos korisnika
= Ukupni prihvatljivi troškovi
= Ukupna ugovorena vrijednost projekta HRK]]/7.5345</f>
        <v>91961.392262260269</v>
      </c>
      <c r="AA249" s="13" t="s">
        <v>22</v>
      </c>
      <c r="AB249" s="13" t="s">
        <v>145</v>
      </c>
      <c r="AC249" s="12" t="s">
        <v>1068</v>
      </c>
      <c r="AD249" s="12" t="s">
        <v>147</v>
      </c>
    </row>
    <row r="250" spans="1:30" ht="51" customHeight="1" x14ac:dyDescent="0.3">
      <c r="A250" s="10" t="s">
        <v>1069</v>
      </c>
      <c r="B250" s="11" t="s">
        <v>139</v>
      </c>
      <c r="C250" s="12" t="s">
        <v>140</v>
      </c>
      <c r="D250" s="12" t="s">
        <v>1031</v>
      </c>
      <c r="E250" s="13" t="s">
        <v>223</v>
      </c>
      <c r="F250" s="14" t="s">
        <v>1070</v>
      </c>
      <c r="G250" s="14" t="s">
        <v>1071</v>
      </c>
      <c r="H250" s="16">
        <v>43238</v>
      </c>
      <c r="I250" s="16">
        <v>43787</v>
      </c>
      <c r="J250" s="17" t="str">
        <f>IF(Ugovori_OPULJP[[#This Row],[DATUM ZAVRŠETKA OPERACIJE]]&gt;DATE(2023,12,31),"u provedbi","završen")</f>
        <v>završen</v>
      </c>
      <c r="K250" s="15" t="s">
        <v>91</v>
      </c>
      <c r="L250" s="15" t="s">
        <v>91</v>
      </c>
      <c r="M250" s="18">
        <v>0.85</v>
      </c>
      <c r="N250" s="18">
        <v>0.15</v>
      </c>
      <c r="O250" s="19">
        <f>Ugovori_OPULJP[[#This Row],[Bespovratna sredstva - Ukupno (EU+Nac) HRK
= Ukupna ugovorena vrijednost bespovratnih sredstava]]*Ugovori_OPULJP[[#This Row],[EU STOPA SUFINANCIRANJA %
EU CO-FINANCING RATE %]]</f>
        <v>586782.14899999998</v>
      </c>
      <c r="P250" s="20">
        <f>Ugovori_OPULJP[[#This Row],[Bespovratna sredstva - EU dio - HRK]]/7.5345</f>
        <v>77879.374742849555</v>
      </c>
      <c r="Q250" s="19">
        <f>Ugovori_OPULJP[[#This Row],[Bespovratna sredstva - Ukupno (EU+Nac) HRK
= Ukupna ugovorena vrijednost bespovratnih sredstava]]*Ugovori_OPULJP[[#This Row],[STOPA NACIONALNOG SUFINANCIRANJA %]]</f>
        <v>103549.79099999998</v>
      </c>
      <c r="R250" s="20">
        <f>Ugovori_OPULJP[[#This Row],[Bespovratna sredstva - Nacionalni dio - HRK]]/7.5345</f>
        <v>13743.419072267567</v>
      </c>
      <c r="S250" s="19">
        <v>690331.94</v>
      </c>
      <c r="T250" s="20">
        <f>Ugovori_OPULJP[[#This Row],[Bespovratna sredstva - Ukupno (EU+Nac) HRK
= Ukupna ugovorena vrijednost bespovratnih sredstava]]/7.5345</f>
        <v>91622.793815117111</v>
      </c>
      <c r="U250" s="19">
        <v>0</v>
      </c>
      <c r="V250" s="20">
        <f>Ugovori_OPULJP[[#This Row],[Javni doprinos korisnika - HRK]]/7.5345</f>
        <v>0</v>
      </c>
      <c r="W250" s="19">
        <v>0</v>
      </c>
      <c r="X250" s="20">
        <f>Ugovori_OPULJP[[#This Row],[Privatni doprinos korisnika - HRK]]/7.5345</f>
        <v>0</v>
      </c>
      <c r="Y250" s="21">
        <f>Ugovori_OPULJP[[#This Row],[Bespovratna sredstva - Ukupno (EU+Nac) HRK
= Ukupna ugovorena vrijednost bespovratnih sredstava]]+Ugovori_OPULJP[[#This Row],[Javni doprinos korisnika - HRK]]+Ugovori_OPULJP[[#This Row],[Privatni doprinos korisnika - HRK]]</f>
        <v>690331.94</v>
      </c>
      <c r="Z250" s="22">
        <f>Ugovori_OPULJP[[#This Row],[UKUPNI PRIHVATLJIVI IZDACI
TOTAL ELIGIBLE EXPENDITURE
= Bespovratna sredstva ukupno + doprinos korisnika
= Ukupni prihvatljivi troškovi
= Ukupna ugovorena vrijednost projekta HRK]]/7.5345</f>
        <v>91622.793815117111</v>
      </c>
      <c r="AA250" s="13" t="s">
        <v>22</v>
      </c>
      <c r="AB250" s="13" t="s">
        <v>145</v>
      </c>
      <c r="AC250" s="12" t="s">
        <v>1072</v>
      </c>
      <c r="AD250" s="12" t="s">
        <v>147</v>
      </c>
    </row>
    <row r="251" spans="1:30" ht="51" customHeight="1" x14ac:dyDescent="0.3">
      <c r="A251" s="10" t="s">
        <v>1073</v>
      </c>
      <c r="B251" s="11" t="s">
        <v>139</v>
      </c>
      <c r="C251" s="12" t="s">
        <v>140</v>
      </c>
      <c r="D251" s="12" t="s">
        <v>1031</v>
      </c>
      <c r="E251" s="13" t="s">
        <v>223</v>
      </c>
      <c r="F251" s="14" t="s">
        <v>1074</v>
      </c>
      <c r="G251" s="14" t="s">
        <v>1075</v>
      </c>
      <c r="H251" s="16">
        <v>43238</v>
      </c>
      <c r="I251" s="16">
        <v>43969</v>
      </c>
      <c r="J251" s="17" t="str">
        <f>IF(Ugovori_OPULJP[[#This Row],[DATUM ZAVRŠETKA OPERACIJE]]&gt;DATE(2023,12,31),"u provedbi","završen")</f>
        <v>završen</v>
      </c>
      <c r="K251" s="15" t="s">
        <v>324</v>
      </c>
      <c r="L251" s="15" t="s">
        <v>324</v>
      </c>
      <c r="M251" s="18">
        <v>0.85</v>
      </c>
      <c r="N251" s="18">
        <v>0.15</v>
      </c>
      <c r="O251" s="19">
        <f>Ugovori_OPULJP[[#This Row],[Bespovratna sredstva - Ukupno (EU+Nac) HRK
= Ukupna ugovorena vrijednost bespovratnih sredstava]]*Ugovori_OPULJP[[#This Row],[EU STOPA SUFINANCIRANJA %
EU CO-FINANCING RATE %]]</f>
        <v>586071.78700000001</v>
      </c>
      <c r="P251" s="20">
        <f>Ugovori_OPULJP[[#This Row],[Bespovratna sredstva - EU dio - HRK]]/7.5345</f>
        <v>77785.093503218523</v>
      </c>
      <c r="Q251" s="19">
        <f>Ugovori_OPULJP[[#This Row],[Bespovratna sredstva - Ukupno (EU+Nac) HRK
= Ukupna ugovorena vrijednost bespovratnih sredstava]]*Ugovori_OPULJP[[#This Row],[STOPA NACIONALNOG SUFINANCIRANJA %]]</f>
        <v>103424.43299999999</v>
      </c>
      <c r="R251" s="20">
        <f>Ugovori_OPULJP[[#This Row],[Bespovratna sredstva - Nacionalni dio - HRK]]/7.5345</f>
        <v>13726.781206450327</v>
      </c>
      <c r="S251" s="19">
        <v>689496.22</v>
      </c>
      <c r="T251" s="20">
        <f>Ugovori_OPULJP[[#This Row],[Bespovratna sredstva - Ukupno (EU+Nac) HRK
= Ukupna ugovorena vrijednost bespovratnih sredstava]]/7.5345</f>
        <v>91511.874709668846</v>
      </c>
      <c r="U251" s="19">
        <v>0</v>
      </c>
      <c r="V251" s="20">
        <f>Ugovori_OPULJP[[#This Row],[Javni doprinos korisnika - HRK]]/7.5345</f>
        <v>0</v>
      </c>
      <c r="W251" s="19">
        <v>0</v>
      </c>
      <c r="X251" s="20">
        <f>Ugovori_OPULJP[[#This Row],[Privatni doprinos korisnika - HRK]]/7.5345</f>
        <v>0</v>
      </c>
      <c r="Y251" s="21">
        <f>Ugovori_OPULJP[[#This Row],[Bespovratna sredstva - Ukupno (EU+Nac) HRK
= Ukupna ugovorena vrijednost bespovratnih sredstava]]+Ugovori_OPULJP[[#This Row],[Javni doprinos korisnika - HRK]]+Ugovori_OPULJP[[#This Row],[Privatni doprinos korisnika - HRK]]</f>
        <v>689496.22</v>
      </c>
      <c r="Z251" s="22">
        <f>Ugovori_OPULJP[[#This Row],[UKUPNI PRIHVATLJIVI IZDACI
TOTAL ELIGIBLE EXPENDITURE
= Bespovratna sredstva ukupno + doprinos korisnika
= Ukupni prihvatljivi troškovi
= Ukupna ugovorena vrijednost projekta HRK]]/7.5345</f>
        <v>91511.874709668846</v>
      </c>
      <c r="AA251" s="13" t="s">
        <v>22</v>
      </c>
      <c r="AB251" s="13" t="s">
        <v>145</v>
      </c>
      <c r="AC251" s="12" t="s">
        <v>1076</v>
      </c>
      <c r="AD251" s="12" t="s">
        <v>147</v>
      </c>
    </row>
    <row r="252" spans="1:30" ht="51" customHeight="1" x14ac:dyDescent="0.3">
      <c r="A252" s="10" t="s">
        <v>1077</v>
      </c>
      <c r="B252" s="11" t="s">
        <v>139</v>
      </c>
      <c r="C252" s="12" t="s">
        <v>140</v>
      </c>
      <c r="D252" s="12" t="s">
        <v>1031</v>
      </c>
      <c r="E252" s="13" t="s">
        <v>223</v>
      </c>
      <c r="F252" s="14" t="s">
        <v>1078</v>
      </c>
      <c r="G252" s="14" t="s">
        <v>1079</v>
      </c>
      <c r="H252" s="16">
        <v>43238</v>
      </c>
      <c r="I252" s="16">
        <v>44061</v>
      </c>
      <c r="J252" s="17" t="str">
        <f>IF(Ugovori_OPULJP[[#This Row],[DATUM ZAVRŠETKA OPERACIJE]]&gt;DATE(2023,12,31),"u provedbi","završen")</f>
        <v>završen</v>
      </c>
      <c r="K252" s="15" t="s">
        <v>71</v>
      </c>
      <c r="L252" s="15" t="s">
        <v>71</v>
      </c>
      <c r="M252" s="18">
        <v>0.85</v>
      </c>
      <c r="N252" s="18">
        <v>0.15</v>
      </c>
      <c r="O252" s="19">
        <f>Ugovori_OPULJP[[#This Row],[Bespovratna sredstva - Ukupno (EU+Nac) HRK
= Ukupna ugovorena vrijednost bespovratnih sredstava]]*Ugovori_OPULJP[[#This Row],[EU STOPA SUFINANCIRANJA %
EU CO-FINANCING RATE %]]</f>
        <v>524746.34400000004</v>
      </c>
      <c r="P252" s="20">
        <f>Ugovori_OPULJP[[#This Row],[Bespovratna sredstva - EU dio - HRK]]/7.5345</f>
        <v>69645.808480987456</v>
      </c>
      <c r="Q252" s="19">
        <f>Ugovori_OPULJP[[#This Row],[Bespovratna sredstva - Ukupno (EU+Nac) HRK
= Ukupna ugovorena vrijednost bespovratnih sredstava]]*Ugovori_OPULJP[[#This Row],[STOPA NACIONALNOG SUFINANCIRANJA %]]</f>
        <v>92602.296000000002</v>
      </c>
      <c r="R252" s="20">
        <f>Ugovori_OPULJP[[#This Row],[Bespovratna sredstva - Nacionalni dio - HRK]]/7.5345</f>
        <v>12290.436790762493</v>
      </c>
      <c r="S252" s="19">
        <v>617348.64</v>
      </c>
      <c r="T252" s="20">
        <f>Ugovori_OPULJP[[#This Row],[Bespovratna sredstva - Ukupno (EU+Nac) HRK
= Ukupna ugovorena vrijednost bespovratnih sredstava]]/7.5345</f>
        <v>81936.245271749955</v>
      </c>
      <c r="U252" s="19">
        <v>0</v>
      </c>
      <c r="V252" s="20">
        <f>Ugovori_OPULJP[[#This Row],[Javni doprinos korisnika - HRK]]/7.5345</f>
        <v>0</v>
      </c>
      <c r="W252" s="19">
        <v>0</v>
      </c>
      <c r="X252" s="20">
        <f>Ugovori_OPULJP[[#This Row],[Privatni doprinos korisnika - HRK]]/7.5345</f>
        <v>0</v>
      </c>
      <c r="Y252" s="21">
        <f>Ugovori_OPULJP[[#This Row],[Bespovratna sredstva - Ukupno (EU+Nac) HRK
= Ukupna ugovorena vrijednost bespovratnih sredstava]]+Ugovori_OPULJP[[#This Row],[Javni doprinos korisnika - HRK]]+Ugovori_OPULJP[[#This Row],[Privatni doprinos korisnika - HRK]]</f>
        <v>617348.64</v>
      </c>
      <c r="Z252" s="22">
        <f>Ugovori_OPULJP[[#This Row],[UKUPNI PRIHVATLJIVI IZDACI
TOTAL ELIGIBLE EXPENDITURE
= Bespovratna sredstva ukupno + doprinos korisnika
= Ukupni prihvatljivi troškovi
= Ukupna ugovorena vrijednost projekta HRK]]/7.5345</f>
        <v>81936.245271749955</v>
      </c>
      <c r="AA252" s="13" t="s">
        <v>22</v>
      </c>
      <c r="AB252" s="13" t="s">
        <v>145</v>
      </c>
      <c r="AC252" s="12" t="s">
        <v>1080</v>
      </c>
      <c r="AD252" s="12" t="s">
        <v>147</v>
      </c>
    </row>
    <row r="253" spans="1:30" ht="51" customHeight="1" x14ac:dyDescent="0.3">
      <c r="A253" s="10" t="s">
        <v>1081</v>
      </c>
      <c r="B253" s="11" t="s">
        <v>139</v>
      </c>
      <c r="C253" s="12" t="s">
        <v>140</v>
      </c>
      <c r="D253" s="12" t="s">
        <v>1031</v>
      </c>
      <c r="E253" s="13" t="s">
        <v>223</v>
      </c>
      <c r="F253" s="14" t="s">
        <v>1082</v>
      </c>
      <c r="G253" s="14" t="s">
        <v>1083</v>
      </c>
      <c r="H253" s="16">
        <v>43238</v>
      </c>
      <c r="I253" s="16">
        <v>44153</v>
      </c>
      <c r="J253" s="17" t="str">
        <f>IF(Ugovori_OPULJP[[#This Row],[DATUM ZAVRŠETKA OPERACIJE]]&gt;DATE(2023,12,31),"u provedbi","završen")</f>
        <v>završen</v>
      </c>
      <c r="K253" s="15" t="s">
        <v>1084</v>
      </c>
      <c r="L253" s="15" t="s">
        <v>192</v>
      </c>
      <c r="M253" s="18">
        <v>0.85</v>
      </c>
      <c r="N253" s="18">
        <v>0.15</v>
      </c>
      <c r="O253" s="19">
        <f>Ugovori_OPULJP[[#This Row],[Bespovratna sredstva - Ukupno (EU+Nac) HRK
= Ukupna ugovorena vrijednost bespovratnih sredstava]]*Ugovori_OPULJP[[#This Row],[EU STOPA SUFINANCIRANJA %
EU CO-FINANCING RATE %]]</f>
        <v>594638.57149999996</v>
      </c>
      <c r="P253" s="20">
        <f>Ugovori_OPULJP[[#This Row],[Bespovratna sredstva - EU dio - HRK]]/7.5345</f>
        <v>78922.101201141413</v>
      </c>
      <c r="Q253" s="19">
        <f>Ugovori_OPULJP[[#This Row],[Bespovratna sredstva - Ukupno (EU+Nac) HRK
= Ukupna ugovorena vrijednost bespovratnih sredstava]]*Ugovori_OPULJP[[#This Row],[STOPA NACIONALNOG SUFINANCIRANJA %]]</f>
        <v>104936.2185</v>
      </c>
      <c r="R253" s="20">
        <f>Ugovori_OPULJP[[#This Row],[Bespovratna sredstva - Nacionalni dio - HRK]]/7.5345</f>
        <v>13927.429623730837</v>
      </c>
      <c r="S253" s="19">
        <v>699574.79</v>
      </c>
      <c r="T253" s="20">
        <f>Ugovori_OPULJP[[#This Row],[Bespovratna sredstva - Ukupno (EU+Nac) HRK
= Ukupna ugovorena vrijednost bespovratnih sredstava]]/7.5345</f>
        <v>92849.530824872258</v>
      </c>
      <c r="U253" s="19">
        <v>0</v>
      </c>
      <c r="V253" s="20">
        <f>Ugovori_OPULJP[[#This Row],[Javni doprinos korisnika - HRK]]/7.5345</f>
        <v>0</v>
      </c>
      <c r="W253" s="19">
        <v>0</v>
      </c>
      <c r="X253" s="20">
        <f>Ugovori_OPULJP[[#This Row],[Privatni doprinos korisnika - HRK]]/7.5345</f>
        <v>0</v>
      </c>
      <c r="Y253" s="21">
        <f>Ugovori_OPULJP[[#This Row],[Bespovratna sredstva - Ukupno (EU+Nac) HRK
= Ukupna ugovorena vrijednost bespovratnih sredstava]]+Ugovori_OPULJP[[#This Row],[Javni doprinos korisnika - HRK]]+Ugovori_OPULJP[[#This Row],[Privatni doprinos korisnika - HRK]]</f>
        <v>699574.79</v>
      </c>
      <c r="Z253" s="22">
        <f>Ugovori_OPULJP[[#This Row],[UKUPNI PRIHVATLJIVI IZDACI
TOTAL ELIGIBLE EXPENDITURE
= Bespovratna sredstva ukupno + doprinos korisnika
= Ukupni prihvatljivi troškovi
= Ukupna ugovorena vrijednost projekta HRK]]/7.5345</f>
        <v>92849.530824872258</v>
      </c>
      <c r="AA253" s="13" t="s">
        <v>22</v>
      </c>
      <c r="AB253" s="13" t="s">
        <v>145</v>
      </c>
      <c r="AC253" s="12" t="s">
        <v>1085</v>
      </c>
      <c r="AD253" s="12" t="s">
        <v>147</v>
      </c>
    </row>
    <row r="254" spans="1:30" ht="51" customHeight="1" x14ac:dyDescent="0.3">
      <c r="A254" s="10" t="s">
        <v>1086</v>
      </c>
      <c r="B254" s="11" t="s">
        <v>139</v>
      </c>
      <c r="C254" s="12" t="s">
        <v>140</v>
      </c>
      <c r="D254" s="12" t="s">
        <v>1031</v>
      </c>
      <c r="E254" s="13" t="s">
        <v>223</v>
      </c>
      <c r="F254" s="14" t="s">
        <v>1087</v>
      </c>
      <c r="G254" s="14" t="s">
        <v>1088</v>
      </c>
      <c r="H254" s="16">
        <v>43282</v>
      </c>
      <c r="I254" s="16">
        <v>44134</v>
      </c>
      <c r="J254" s="17" t="str">
        <f>IF(Ugovori_OPULJP[[#This Row],[DATUM ZAVRŠETKA OPERACIJE]]&gt;DATE(2023,12,31),"u provedbi","završen")</f>
        <v>završen</v>
      </c>
      <c r="K254" s="15" t="s">
        <v>164</v>
      </c>
      <c r="L254" s="15" t="s">
        <v>164</v>
      </c>
      <c r="M254" s="18">
        <v>0.85</v>
      </c>
      <c r="N254" s="18">
        <v>0.15</v>
      </c>
      <c r="O254" s="19">
        <f>Ugovori_OPULJP[[#This Row],[Bespovratna sredstva - Ukupno (EU+Nac) HRK
= Ukupna ugovorena vrijednost bespovratnih sredstava]]*Ugovori_OPULJP[[#This Row],[EU STOPA SUFINANCIRANJA %
EU CO-FINANCING RATE %]]</f>
        <v>535335.94149999996</v>
      </c>
      <c r="P254" s="20">
        <f>Ugovori_OPULJP[[#This Row],[Bespovratna sredstva - EU dio - HRK]]/7.5345</f>
        <v>71051.289601167955</v>
      </c>
      <c r="Q254" s="19">
        <f>Ugovori_OPULJP[[#This Row],[Bespovratna sredstva - Ukupno (EU+Nac) HRK
= Ukupna ugovorena vrijednost bespovratnih sredstava]]*Ugovori_OPULJP[[#This Row],[STOPA NACIONALNOG SUFINANCIRANJA %]]</f>
        <v>94471.04849999999</v>
      </c>
      <c r="R254" s="20">
        <f>Ugovori_OPULJP[[#This Row],[Bespovratna sredstva - Nacionalni dio - HRK]]/7.5345</f>
        <v>12538.462870794345</v>
      </c>
      <c r="S254" s="19">
        <v>629806.99</v>
      </c>
      <c r="T254" s="20">
        <f>Ugovori_OPULJP[[#This Row],[Bespovratna sredstva - Ukupno (EU+Nac) HRK
= Ukupna ugovorena vrijednost bespovratnih sredstava]]/7.5345</f>
        <v>83589.752471962303</v>
      </c>
      <c r="U254" s="19">
        <v>0</v>
      </c>
      <c r="V254" s="20">
        <f>Ugovori_OPULJP[[#This Row],[Javni doprinos korisnika - HRK]]/7.5345</f>
        <v>0</v>
      </c>
      <c r="W254" s="19">
        <v>0</v>
      </c>
      <c r="X254" s="20">
        <f>Ugovori_OPULJP[[#This Row],[Privatni doprinos korisnika - HRK]]/7.5345</f>
        <v>0</v>
      </c>
      <c r="Y254" s="21">
        <f>Ugovori_OPULJP[[#This Row],[Bespovratna sredstva - Ukupno (EU+Nac) HRK
= Ukupna ugovorena vrijednost bespovratnih sredstava]]+Ugovori_OPULJP[[#This Row],[Javni doprinos korisnika - HRK]]+Ugovori_OPULJP[[#This Row],[Privatni doprinos korisnika - HRK]]</f>
        <v>629806.99</v>
      </c>
      <c r="Z254" s="22">
        <f>Ugovori_OPULJP[[#This Row],[UKUPNI PRIHVATLJIVI IZDACI
TOTAL ELIGIBLE EXPENDITURE
= Bespovratna sredstva ukupno + doprinos korisnika
= Ukupni prihvatljivi troškovi
= Ukupna ugovorena vrijednost projekta HRK]]/7.5345</f>
        <v>83589.752471962303</v>
      </c>
      <c r="AA254" s="13" t="s">
        <v>22</v>
      </c>
      <c r="AB254" s="13" t="s">
        <v>145</v>
      </c>
      <c r="AC254" s="12" t="s">
        <v>1089</v>
      </c>
      <c r="AD254" s="12" t="s">
        <v>147</v>
      </c>
    </row>
    <row r="255" spans="1:30" ht="51" customHeight="1" x14ac:dyDescent="0.3">
      <c r="A255" s="10" t="s">
        <v>1090</v>
      </c>
      <c r="B255" s="11" t="s">
        <v>139</v>
      </c>
      <c r="C255" s="12" t="s">
        <v>140</v>
      </c>
      <c r="D255" s="12" t="s">
        <v>1031</v>
      </c>
      <c r="E255" s="13" t="s">
        <v>223</v>
      </c>
      <c r="F255" s="14" t="s">
        <v>1091</v>
      </c>
      <c r="G255" s="14" t="s">
        <v>1092</v>
      </c>
      <c r="H255" s="16">
        <v>43238</v>
      </c>
      <c r="I255" s="16">
        <v>44213</v>
      </c>
      <c r="J255" s="17" t="str">
        <f>IF(Ugovori_OPULJP[[#This Row],[DATUM ZAVRŠETKA OPERACIJE]]&gt;DATE(2023,12,31),"u provedbi","završen")</f>
        <v>završen</v>
      </c>
      <c r="K255" s="15" t="s">
        <v>144</v>
      </c>
      <c r="L255" s="15" t="s">
        <v>21</v>
      </c>
      <c r="M255" s="18">
        <v>0.85</v>
      </c>
      <c r="N255" s="18">
        <v>0.15</v>
      </c>
      <c r="O255" s="19">
        <f>Ugovori_OPULJP[[#This Row],[Bespovratna sredstva - Ukupno (EU+Nac) HRK
= Ukupna ugovorena vrijednost bespovratnih sredstava]]*Ugovori_OPULJP[[#This Row],[EU STOPA SUFINANCIRANJA %
EU CO-FINANCING RATE %]]</f>
        <v>291815.57400000002</v>
      </c>
      <c r="P255" s="20">
        <f>Ugovori_OPULJP[[#This Row],[Bespovratna sredstva - EU dio - HRK]]/7.5345</f>
        <v>38730.582520406133</v>
      </c>
      <c r="Q255" s="19">
        <f>Ugovori_OPULJP[[#This Row],[Bespovratna sredstva - Ukupno (EU+Nac) HRK
= Ukupna ugovorena vrijednost bespovratnih sredstava]]*Ugovori_OPULJP[[#This Row],[STOPA NACIONALNOG SUFINANCIRANJA %]]</f>
        <v>51496.866000000002</v>
      </c>
      <c r="R255" s="20">
        <f>Ugovori_OPULJP[[#This Row],[Bespovratna sredstva - Nacionalni dio - HRK]]/7.5345</f>
        <v>6834.8086800716701</v>
      </c>
      <c r="S255" s="19">
        <v>343312.44</v>
      </c>
      <c r="T255" s="20">
        <f>Ugovori_OPULJP[[#This Row],[Bespovratna sredstva - Ukupno (EU+Nac) HRK
= Ukupna ugovorena vrijednost bespovratnih sredstava]]/7.5345</f>
        <v>45565.391200477803</v>
      </c>
      <c r="U255" s="19">
        <v>0</v>
      </c>
      <c r="V255" s="20">
        <f>Ugovori_OPULJP[[#This Row],[Javni doprinos korisnika - HRK]]/7.5345</f>
        <v>0</v>
      </c>
      <c r="W255" s="19">
        <v>0</v>
      </c>
      <c r="X255" s="20">
        <f>Ugovori_OPULJP[[#This Row],[Privatni doprinos korisnika - HRK]]/7.5345</f>
        <v>0</v>
      </c>
      <c r="Y255" s="21">
        <f>Ugovori_OPULJP[[#This Row],[Bespovratna sredstva - Ukupno (EU+Nac) HRK
= Ukupna ugovorena vrijednost bespovratnih sredstava]]+Ugovori_OPULJP[[#This Row],[Javni doprinos korisnika - HRK]]+Ugovori_OPULJP[[#This Row],[Privatni doprinos korisnika - HRK]]</f>
        <v>343312.44</v>
      </c>
      <c r="Z255" s="22">
        <f>Ugovori_OPULJP[[#This Row],[UKUPNI PRIHVATLJIVI IZDACI
TOTAL ELIGIBLE EXPENDITURE
= Bespovratna sredstva ukupno + doprinos korisnika
= Ukupni prihvatljivi troškovi
= Ukupna ugovorena vrijednost projekta HRK]]/7.5345</f>
        <v>45565.391200477803</v>
      </c>
      <c r="AA255" s="13" t="s">
        <v>22</v>
      </c>
      <c r="AB255" s="13" t="s">
        <v>145</v>
      </c>
      <c r="AC255" s="12" t="s">
        <v>1093</v>
      </c>
      <c r="AD255" s="12" t="s">
        <v>147</v>
      </c>
    </row>
    <row r="256" spans="1:30" ht="51" customHeight="1" x14ac:dyDescent="0.3">
      <c r="A256" s="10" t="s">
        <v>1094</v>
      </c>
      <c r="B256" s="11" t="s">
        <v>139</v>
      </c>
      <c r="C256" s="12" t="s">
        <v>140</v>
      </c>
      <c r="D256" s="12" t="s">
        <v>1031</v>
      </c>
      <c r="E256" s="13" t="s">
        <v>223</v>
      </c>
      <c r="F256" s="14" t="s">
        <v>1095</v>
      </c>
      <c r="G256" s="14" t="s">
        <v>21</v>
      </c>
      <c r="H256" s="16">
        <v>43238</v>
      </c>
      <c r="I256" s="16">
        <v>43787</v>
      </c>
      <c r="J256" s="17" t="str">
        <f>IF(Ugovori_OPULJP[[#This Row],[DATUM ZAVRŠETKA OPERACIJE]]&gt;DATE(2023,12,31),"u provedbi","završen")</f>
        <v>završen</v>
      </c>
      <c r="K256" s="15" t="s">
        <v>21</v>
      </c>
      <c r="L256" s="15" t="s">
        <v>21</v>
      </c>
      <c r="M256" s="18">
        <v>0.85</v>
      </c>
      <c r="N256" s="18">
        <v>0.15</v>
      </c>
      <c r="O256" s="19">
        <f>Ugovori_OPULJP[[#This Row],[Bespovratna sredstva - Ukupno (EU+Nac) HRK
= Ukupna ugovorena vrijednost bespovratnih sredstava]]*Ugovori_OPULJP[[#This Row],[EU STOPA SUFINANCIRANJA %
EU CO-FINANCING RATE %]]</f>
        <v>592087.26249999995</v>
      </c>
      <c r="P256" s="20">
        <f>Ugovori_OPULJP[[#This Row],[Bespovratna sredstva - EU dio - HRK]]/7.5345</f>
        <v>78583.484305527891</v>
      </c>
      <c r="Q256" s="19">
        <f>Ugovori_OPULJP[[#This Row],[Bespovratna sredstva - Ukupno (EU+Nac) HRK
= Ukupna ugovorena vrijednost bespovratnih sredstava]]*Ugovori_OPULJP[[#This Row],[STOPA NACIONALNOG SUFINANCIRANJA %]]</f>
        <v>104485.9875</v>
      </c>
      <c r="R256" s="20">
        <f>Ugovori_OPULJP[[#This Row],[Bespovratna sredstva - Nacionalni dio - HRK]]/7.5345</f>
        <v>13867.673700975512</v>
      </c>
      <c r="S256" s="19">
        <v>696573.25</v>
      </c>
      <c r="T256" s="20">
        <f>Ugovori_OPULJP[[#This Row],[Bespovratna sredstva - Ukupno (EU+Nac) HRK
= Ukupna ugovorena vrijednost bespovratnih sredstava]]/7.5345</f>
        <v>92451.158006503407</v>
      </c>
      <c r="U256" s="19">
        <v>0</v>
      </c>
      <c r="V256" s="20">
        <f>Ugovori_OPULJP[[#This Row],[Javni doprinos korisnika - HRK]]/7.5345</f>
        <v>0</v>
      </c>
      <c r="W256" s="19">
        <v>0</v>
      </c>
      <c r="X256" s="20">
        <f>Ugovori_OPULJP[[#This Row],[Privatni doprinos korisnika - HRK]]/7.5345</f>
        <v>0</v>
      </c>
      <c r="Y256" s="21">
        <f>Ugovori_OPULJP[[#This Row],[Bespovratna sredstva - Ukupno (EU+Nac) HRK
= Ukupna ugovorena vrijednost bespovratnih sredstava]]+Ugovori_OPULJP[[#This Row],[Javni doprinos korisnika - HRK]]+Ugovori_OPULJP[[#This Row],[Privatni doprinos korisnika - HRK]]</f>
        <v>696573.25</v>
      </c>
      <c r="Z256" s="22">
        <f>Ugovori_OPULJP[[#This Row],[UKUPNI PRIHVATLJIVI IZDACI
TOTAL ELIGIBLE EXPENDITURE
= Bespovratna sredstva ukupno + doprinos korisnika
= Ukupni prihvatljivi troškovi
= Ukupna ugovorena vrijednost projekta HRK]]/7.5345</f>
        <v>92451.158006503407</v>
      </c>
      <c r="AA256" s="13" t="s">
        <v>22</v>
      </c>
      <c r="AB256" s="13" t="s">
        <v>145</v>
      </c>
      <c r="AC256" s="12" t="s">
        <v>1096</v>
      </c>
      <c r="AD256" s="12" t="s">
        <v>147</v>
      </c>
    </row>
    <row r="257" spans="1:30" ht="51" customHeight="1" x14ac:dyDescent="0.3">
      <c r="A257" s="10" t="s">
        <v>1097</v>
      </c>
      <c r="B257" s="11" t="s">
        <v>139</v>
      </c>
      <c r="C257" s="12" t="s">
        <v>140</v>
      </c>
      <c r="D257" s="12" t="s">
        <v>1031</v>
      </c>
      <c r="E257" s="13" t="s">
        <v>223</v>
      </c>
      <c r="F257" s="14" t="s">
        <v>1098</v>
      </c>
      <c r="G257" s="14" t="s">
        <v>1099</v>
      </c>
      <c r="H257" s="16">
        <v>43238</v>
      </c>
      <c r="I257" s="16">
        <v>43787</v>
      </c>
      <c r="J257" s="17" t="str">
        <f>IF(Ugovori_OPULJP[[#This Row],[DATUM ZAVRŠETKA OPERACIJE]]&gt;DATE(2023,12,31),"u provedbi","završen")</f>
        <v>završen</v>
      </c>
      <c r="K257" s="15" t="s">
        <v>144</v>
      </c>
      <c r="L257" s="15" t="s">
        <v>144</v>
      </c>
      <c r="M257" s="18">
        <v>0.85</v>
      </c>
      <c r="N257" s="18">
        <v>0.15</v>
      </c>
      <c r="O257" s="19">
        <f>Ugovori_OPULJP[[#This Row],[Bespovratna sredstva - Ukupno (EU+Nac) HRK
= Ukupna ugovorena vrijednost bespovratnih sredstava]]*Ugovori_OPULJP[[#This Row],[EU STOPA SUFINANCIRANJA %
EU CO-FINANCING RATE %]]</f>
        <v>544251.04749999999</v>
      </c>
      <c r="P257" s="20">
        <f>Ugovori_OPULJP[[#This Row],[Bespovratna sredstva - EU dio - HRK]]/7.5345</f>
        <v>72234.527506802042</v>
      </c>
      <c r="Q257" s="19">
        <f>Ugovori_OPULJP[[#This Row],[Bespovratna sredstva - Ukupno (EU+Nac) HRK
= Ukupna ugovorena vrijednost bespovratnih sredstava]]*Ugovori_OPULJP[[#This Row],[STOPA NACIONALNOG SUFINANCIRANJA %]]</f>
        <v>96044.302499999991</v>
      </c>
      <c r="R257" s="20">
        <f>Ugovori_OPULJP[[#This Row],[Bespovratna sredstva - Nacionalni dio - HRK]]/7.5345</f>
        <v>12747.269560023888</v>
      </c>
      <c r="S257" s="19">
        <v>640295.35</v>
      </c>
      <c r="T257" s="20">
        <f>Ugovori_OPULJP[[#This Row],[Bespovratna sredstva - Ukupno (EU+Nac) HRK
= Ukupna ugovorena vrijednost bespovratnih sredstava]]/7.5345</f>
        <v>84981.797066825922</v>
      </c>
      <c r="U257" s="19">
        <v>0</v>
      </c>
      <c r="V257" s="20">
        <f>Ugovori_OPULJP[[#This Row],[Javni doprinos korisnika - HRK]]/7.5345</f>
        <v>0</v>
      </c>
      <c r="W257" s="19">
        <v>0</v>
      </c>
      <c r="X257" s="20">
        <f>Ugovori_OPULJP[[#This Row],[Privatni doprinos korisnika - HRK]]/7.5345</f>
        <v>0</v>
      </c>
      <c r="Y257" s="21">
        <f>Ugovori_OPULJP[[#This Row],[Bespovratna sredstva - Ukupno (EU+Nac) HRK
= Ukupna ugovorena vrijednost bespovratnih sredstava]]+Ugovori_OPULJP[[#This Row],[Javni doprinos korisnika - HRK]]+Ugovori_OPULJP[[#This Row],[Privatni doprinos korisnika - HRK]]</f>
        <v>640295.35</v>
      </c>
      <c r="Z257" s="22">
        <f>Ugovori_OPULJP[[#This Row],[UKUPNI PRIHVATLJIVI IZDACI
TOTAL ELIGIBLE EXPENDITURE
= Bespovratna sredstva ukupno + doprinos korisnika
= Ukupni prihvatljivi troškovi
= Ukupna ugovorena vrijednost projekta HRK]]/7.5345</f>
        <v>84981.797066825922</v>
      </c>
      <c r="AA257" s="13" t="s">
        <v>22</v>
      </c>
      <c r="AB257" s="13" t="s">
        <v>145</v>
      </c>
      <c r="AC257" s="12" t="s">
        <v>1100</v>
      </c>
      <c r="AD257" s="12" t="s">
        <v>147</v>
      </c>
    </row>
    <row r="258" spans="1:30" ht="51" customHeight="1" x14ac:dyDescent="0.3">
      <c r="A258" s="10" t="s">
        <v>1101</v>
      </c>
      <c r="B258" s="11" t="s">
        <v>139</v>
      </c>
      <c r="C258" s="12" t="s">
        <v>140</v>
      </c>
      <c r="D258" s="12" t="s">
        <v>1102</v>
      </c>
      <c r="E258" s="13" t="s">
        <v>63</v>
      </c>
      <c r="F258" s="14" t="s">
        <v>1103</v>
      </c>
      <c r="G258" s="14" t="s">
        <v>1104</v>
      </c>
      <c r="H258" s="16">
        <v>43070</v>
      </c>
      <c r="I258" s="16">
        <v>43983</v>
      </c>
      <c r="J258" s="17" t="str">
        <f>IF(Ugovori_OPULJP[[#This Row],[DATUM ZAVRŠETKA OPERACIJE]]&gt;DATE(2023,12,31),"u provedbi","završen")</f>
        <v>završen</v>
      </c>
      <c r="K258" s="15" t="s">
        <v>91</v>
      </c>
      <c r="L258" s="15" t="s">
        <v>91</v>
      </c>
      <c r="M258" s="18">
        <v>0.85</v>
      </c>
      <c r="N258" s="18">
        <v>0.15</v>
      </c>
      <c r="O258" s="19">
        <f>Ugovori_OPULJP[[#This Row],[Bespovratna sredstva - Ukupno (EU+Nac) HRK
= Ukupna ugovorena vrijednost bespovratnih sredstava]]*Ugovori_OPULJP[[#This Row],[EU STOPA SUFINANCIRANJA %
EU CO-FINANCING RATE %]]</f>
        <v>5744381.9824999999</v>
      </c>
      <c r="P258" s="20">
        <f>Ugovori_OPULJP[[#This Row],[Bespovratna sredstva - EU dio - HRK]]/7.5345</f>
        <v>762410.50932377728</v>
      </c>
      <c r="Q258" s="19">
        <f>Ugovori_OPULJP[[#This Row],[Bespovratna sredstva - Ukupno (EU+Nac) HRK
= Ukupna ugovorena vrijednost bespovratnih sredstava]]*Ugovori_OPULJP[[#This Row],[STOPA NACIONALNOG SUFINANCIRANJA %]]</f>
        <v>1013714.4675</v>
      </c>
      <c r="R258" s="20">
        <f>Ugovori_OPULJP[[#This Row],[Bespovratna sredstva - Nacionalni dio - HRK]]/7.5345</f>
        <v>134543.03105713715</v>
      </c>
      <c r="S258" s="19">
        <v>6758096.4500000002</v>
      </c>
      <c r="T258" s="20">
        <f>Ugovori_OPULJP[[#This Row],[Bespovratna sredstva - Ukupno (EU+Nac) HRK
= Ukupna ugovorena vrijednost bespovratnih sredstava]]/7.5345</f>
        <v>896953.54038091446</v>
      </c>
      <c r="U258" s="19">
        <v>0</v>
      </c>
      <c r="V258" s="20">
        <f>Ugovori_OPULJP[[#This Row],[Javni doprinos korisnika - HRK]]/7.5345</f>
        <v>0</v>
      </c>
      <c r="W258" s="19">
        <v>0</v>
      </c>
      <c r="X258" s="20">
        <f>Ugovori_OPULJP[[#This Row],[Privatni doprinos korisnika - HRK]]/7.5345</f>
        <v>0</v>
      </c>
      <c r="Y258" s="21">
        <f>Ugovori_OPULJP[[#This Row],[Bespovratna sredstva - Ukupno (EU+Nac) HRK
= Ukupna ugovorena vrijednost bespovratnih sredstava]]+Ugovori_OPULJP[[#This Row],[Javni doprinos korisnika - HRK]]+Ugovori_OPULJP[[#This Row],[Privatni doprinos korisnika - HRK]]</f>
        <v>6758096.4500000002</v>
      </c>
      <c r="Z258" s="22">
        <f>Ugovori_OPULJP[[#This Row],[UKUPNI PRIHVATLJIVI IZDACI
TOTAL ELIGIBLE EXPENDITURE
= Bespovratna sredstva ukupno + doprinos korisnika
= Ukupni prihvatljivi troškovi
= Ukupna ugovorena vrijednost projekta HRK]]/7.5345</f>
        <v>896953.54038091446</v>
      </c>
      <c r="AA258" s="13" t="s">
        <v>22</v>
      </c>
      <c r="AB258" s="13" t="s">
        <v>19</v>
      </c>
      <c r="AC258" s="12" t="s">
        <v>1105</v>
      </c>
      <c r="AD258" s="12" t="s">
        <v>147</v>
      </c>
    </row>
    <row r="259" spans="1:30" ht="51" customHeight="1" x14ac:dyDescent="0.3">
      <c r="A259" s="10" t="s">
        <v>1106</v>
      </c>
      <c r="B259" s="11" t="s">
        <v>139</v>
      </c>
      <c r="C259" s="12" t="s">
        <v>140</v>
      </c>
      <c r="D259" s="12" t="s">
        <v>1102</v>
      </c>
      <c r="E259" s="13" t="s">
        <v>63</v>
      </c>
      <c r="F259" s="14" t="s">
        <v>1107</v>
      </c>
      <c r="G259" s="14" t="s">
        <v>1108</v>
      </c>
      <c r="H259" s="16">
        <v>43070</v>
      </c>
      <c r="I259" s="16">
        <v>43983</v>
      </c>
      <c r="J259" s="17" t="str">
        <f>IF(Ugovori_OPULJP[[#This Row],[DATUM ZAVRŠETKA OPERACIJE]]&gt;DATE(2023,12,31),"u provedbi","završen")</f>
        <v>završen</v>
      </c>
      <c r="K259" s="15" t="s">
        <v>91</v>
      </c>
      <c r="L259" s="15" t="s">
        <v>91</v>
      </c>
      <c r="M259" s="18">
        <v>0.85</v>
      </c>
      <c r="N259" s="18">
        <v>0.15</v>
      </c>
      <c r="O259" s="19">
        <f>Ugovori_OPULJP[[#This Row],[Bespovratna sredstva - Ukupno (EU+Nac) HRK
= Ukupna ugovorena vrijednost bespovratnih sredstava]]*Ugovori_OPULJP[[#This Row],[EU STOPA SUFINANCIRANJA %
EU CO-FINANCING RATE %]]</f>
        <v>2468958.11</v>
      </c>
      <c r="P259" s="20">
        <f>Ugovori_OPULJP[[#This Row],[Bespovratna sredstva - EU dio - HRK]]/7.5345</f>
        <v>327687.0542172672</v>
      </c>
      <c r="Q259" s="19">
        <f>Ugovori_OPULJP[[#This Row],[Bespovratna sredstva - Ukupno (EU+Nac) HRK
= Ukupna ugovorena vrijednost bespovratnih sredstava]]*Ugovori_OPULJP[[#This Row],[STOPA NACIONALNOG SUFINANCIRANJA %]]</f>
        <v>435698.49</v>
      </c>
      <c r="R259" s="20">
        <f>Ugovori_OPULJP[[#This Row],[Bespovratna sredstva - Nacionalni dio - HRK]]/7.5345</f>
        <v>57827.127214811859</v>
      </c>
      <c r="S259" s="19">
        <v>2904656.6</v>
      </c>
      <c r="T259" s="20">
        <f>Ugovori_OPULJP[[#This Row],[Bespovratna sredstva - Ukupno (EU+Nac) HRK
= Ukupna ugovorena vrijednost bespovratnih sredstava]]/7.5345</f>
        <v>385514.18143207912</v>
      </c>
      <c r="U259" s="19">
        <v>0</v>
      </c>
      <c r="V259" s="20">
        <f>Ugovori_OPULJP[[#This Row],[Javni doprinos korisnika - HRK]]/7.5345</f>
        <v>0</v>
      </c>
      <c r="W259" s="19">
        <v>0</v>
      </c>
      <c r="X259" s="20">
        <f>Ugovori_OPULJP[[#This Row],[Privatni doprinos korisnika - HRK]]/7.5345</f>
        <v>0</v>
      </c>
      <c r="Y259" s="21">
        <f>Ugovori_OPULJP[[#This Row],[Bespovratna sredstva - Ukupno (EU+Nac) HRK
= Ukupna ugovorena vrijednost bespovratnih sredstava]]+Ugovori_OPULJP[[#This Row],[Javni doprinos korisnika - HRK]]+Ugovori_OPULJP[[#This Row],[Privatni doprinos korisnika - HRK]]</f>
        <v>2904656.6</v>
      </c>
      <c r="Z259" s="22">
        <f>Ugovori_OPULJP[[#This Row],[UKUPNI PRIHVATLJIVI IZDACI
TOTAL ELIGIBLE EXPENDITURE
= Bespovratna sredstva ukupno + doprinos korisnika
= Ukupni prihvatljivi troškovi
= Ukupna ugovorena vrijednost projekta HRK]]/7.5345</f>
        <v>385514.18143207912</v>
      </c>
      <c r="AA259" s="13" t="s">
        <v>22</v>
      </c>
      <c r="AB259" s="13" t="s">
        <v>19</v>
      </c>
      <c r="AC259" s="12" t="s">
        <v>1109</v>
      </c>
      <c r="AD259" s="12" t="s">
        <v>147</v>
      </c>
    </row>
    <row r="260" spans="1:30" ht="51" customHeight="1" x14ac:dyDescent="0.3">
      <c r="A260" s="10" t="s">
        <v>1110</v>
      </c>
      <c r="B260" s="11" t="s">
        <v>139</v>
      </c>
      <c r="C260" s="12" t="s">
        <v>140</v>
      </c>
      <c r="D260" s="12" t="s">
        <v>1102</v>
      </c>
      <c r="E260" s="13" t="s">
        <v>63</v>
      </c>
      <c r="F260" s="14" t="s">
        <v>1111</v>
      </c>
      <c r="G260" s="14" t="s">
        <v>1112</v>
      </c>
      <c r="H260" s="16">
        <v>43070</v>
      </c>
      <c r="I260" s="16">
        <v>43983</v>
      </c>
      <c r="J260" s="17" t="str">
        <f>IF(Ugovori_OPULJP[[#This Row],[DATUM ZAVRŠETKA OPERACIJE]]&gt;DATE(2023,12,31),"u provedbi","završen")</f>
        <v>završen</v>
      </c>
      <c r="K260" s="15" t="s">
        <v>91</v>
      </c>
      <c r="L260" s="15" t="s">
        <v>91</v>
      </c>
      <c r="M260" s="18">
        <v>0.85</v>
      </c>
      <c r="N260" s="18">
        <v>0.15</v>
      </c>
      <c r="O260" s="19">
        <f>Ugovori_OPULJP[[#This Row],[Bespovratna sredstva - Ukupno (EU+Nac) HRK
= Ukupna ugovorena vrijednost bespovratnih sredstava]]*Ugovori_OPULJP[[#This Row],[EU STOPA SUFINANCIRANJA %
EU CO-FINANCING RATE %]]</f>
        <v>3664391.1909999996</v>
      </c>
      <c r="P260" s="20">
        <f>Ugovori_OPULJP[[#This Row],[Bespovratna sredstva - EU dio - HRK]]/7.5345</f>
        <v>486348.2899993363</v>
      </c>
      <c r="Q260" s="19">
        <f>Ugovori_OPULJP[[#This Row],[Bespovratna sredstva - Ukupno (EU+Nac) HRK
= Ukupna ugovorena vrijednost bespovratnih sredstava]]*Ugovori_OPULJP[[#This Row],[STOPA NACIONALNOG SUFINANCIRANJA %]]</f>
        <v>646657.26899999997</v>
      </c>
      <c r="R260" s="20">
        <f>Ugovori_OPULJP[[#This Row],[Bespovratna sredstva - Nacionalni dio - HRK]]/7.5345</f>
        <v>85826.168823412299</v>
      </c>
      <c r="S260" s="19">
        <v>4311048.46</v>
      </c>
      <c r="T260" s="20">
        <f>Ugovori_OPULJP[[#This Row],[Bespovratna sredstva - Ukupno (EU+Nac) HRK
= Ukupna ugovorena vrijednost bespovratnih sredstava]]/7.5345</f>
        <v>572174.45882274862</v>
      </c>
      <c r="U260" s="19">
        <v>0</v>
      </c>
      <c r="V260" s="20">
        <f>Ugovori_OPULJP[[#This Row],[Javni doprinos korisnika - HRK]]/7.5345</f>
        <v>0</v>
      </c>
      <c r="W260" s="19">
        <v>0</v>
      </c>
      <c r="X260" s="20">
        <f>Ugovori_OPULJP[[#This Row],[Privatni doprinos korisnika - HRK]]/7.5345</f>
        <v>0</v>
      </c>
      <c r="Y260" s="21">
        <f>Ugovori_OPULJP[[#This Row],[Bespovratna sredstva - Ukupno (EU+Nac) HRK
= Ukupna ugovorena vrijednost bespovratnih sredstava]]+Ugovori_OPULJP[[#This Row],[Javni doprinos korisnika - HRK]]+Ugovori_OPULJP[[#This Row],[Privatni doprinos korisnika - HRK]]</f>
        <v>4311048.46</v>
      </c>
      <c r="Z260" s="22">
        <f>Ugovori_OPULJP[[#This Row],[UKUPNI PRIHVATLJIVI IZDACI
TOTAL ELIGIBLE EXPENDITURE
= Bespovratna sredstva ukupno + doprinos korisnika
= Ukupni prihvatljivi troškovi
= Ukupna ugovorena vrijednost projekta HRK]]/7.5345</f>
        <v>572174.45882274862</v>
      </c>
      <c r="AA260" s="13" t="s">
        <v>22</v>
      </c>
      <c r="AB260" s="13" t="s">
        <v>19</v>
      </c>
      <c r="AC260" s="12" t="s">
        <v>1113</v>
      </c>
      <c r="AD260" s="12" t="s">
        <v>147</v>
      </c>
    </row>
    <row r="261" spans="1:30" ht="51" customHeight="1" x14ac:dyDescent="0.3">
      <c r="A261" s="10" t="s">
        <v>1114</v>
      </c>
      <c r="B261" s="11" t="s">
        <v>139</v>
      </c>
      <c r="C261" s="12" t="s">
        <v>140</v>
      </c>
      <c r="D261" s="12" t="s">
        <v>1102</v>
      </c>
      <c r="E261" s="13" t="s">
        <v>63</v>
      </c>
      <c r="F261" s="14" t="s">
        <v>1115</v>
      </c>
      <c r="G261" s="14" t="s">
        <v>740</v>
      </c>
      <c r="H261" s="16">
        <v>43070</v>
      </c>
      <c r="I261" s="16">
        <v>43983</v>
      </c>
      <c r="J261" s="17" t="str">
        <f>IF(Ugovori_OPULJP[[#This Row],[DATUM ZAVRŠETKA OPERACIJE]]&gt;DATE(2023,12,31),"u provedbi","završen")</f>
        <v>završen</v>
      </c>
      <c r="K261" s="15" t="s">
        <v>91</v>
      </c>
      <c r="L261" s="15" t="s">
        <v>91</v>
      </c>
      <c r="M261" s="18">
        <v>0.85</v>
      </c>
      <c r="N261" s="18">
        <v>0.15</v>
      </c>
      <c r="O261" s="19">
        <f>Ugovori_OPULJP[[#This Row],[Bespovratna sredstva - Ukupno (EU+Nac) HRK
= Ukupna ugovorena vrijednost bespovratnih sredstava]]*Ugovori_OPULJP[[#This Row],[EU STOPA SUFINANCIRANJA %
EU CO-FINANCING RATE %]]</f>
        <v>5639712.1919999998</v>
      </c>
      <c r="P261" s="20">
        <f>Ugovori_OPULJP[[#This Row],[Bespovratna sredstva - EU dio - HRK]]/7.5345</f>
        <v>748518.44077244669</v>
      </c>
      <c r="Q261" s="19">
        <f>Ugovori_OPULJP[[#This Row],[Bespovratna sredstva - Ukupno (EU+Nac) HRK
= Ukupna ugovorena vrijednost bespovratnih sredstava]]*Ugovori_OPULJP[[#This Row],[STOPA NACIONALNOG SUFINANCIRANJA %]]</f>
        <v>995243.32799999986</v>
      </c>
      <c r="R261" s="20">
        <f>Ugovori_OPULJP[[#This Row],[Bespovratna sredstva - Nacionalni dio - HRK]]/7.5345</f>
        <v>132091.48954807883</v>
      </c>
      <c r="S261" s="19">
        <v>6634955.5199999996</v>
      </c>
      <c r="T261" s="20">
        <f>Ugovori_OPULJP[[#This Row],[Bespovratna sredstva - Ukupno (EU+Nac) HRK
= Ukupna ugovorena vrijednost bespovratnih sredstava]]/7.5345</f>
        <v>880609.93032052543</v>
      </c>
      <c r="U261" s="19">
        <v>0</v>
      </c>
      <c r="V261" s="20">
        <f>Ugovori_OPULJP[[#This Row],[Javni doprinos korisnika - HRK]]/7.5345</f>
        <v>0</v>
      </c>
      <c r="W261" s="19">
        <v>0</v>
      </c>
      <c r="X261" s="20">
        <f>Ugovori_OPULJP[[#This Row],[Privatni doprinos korisnika - HRK]]/7.5345</f>
        <v>0</v>
      </c>
      <c r="Y261" s="21">
        <f>Ugovori_OPULJP[[#This Row],[Bespovratna sredstva - Ukupno (EU+Nac) HRK
= Ukupna ugovorena vrijednost bespovratnih sredstava]]+Ugovori_OPULJP[[#This Row],[Javni doprinos korisnika - HRK]]+Ugovori_OPULJP[[#This Row],[Privatni doprinos korisnika - HRK]]</f>
        <v>6634955.5199999996</v>
      </c>
      <c r="Z261" s="22">
        <f>Ugovori_OPULJP[[#This Row],[UKUPNI PRIHVATLJIVI IZDACI
TOTAL ELIGIBLE EXPENDITURE
= Bespovratna sredstva ukupno + doprinos korisnika
= Ukupni prihvatljivi troškovi
= Ukupna ugovorena vrijednost projekta HRK]]/7.5345</f>
        <v>880609.93032052543</v>
      </c>
      <c r="AA261" s="13" t="s">
        <v>22</v>
      </c>
      <c r="AB261" s="13" t="s">
        <v>19</v>
      </c>
      <c r="AC261" s="12" t="s">
        <v>1116</v>
      </c>
      <c r="AD261" s="12" t="s">
        <v>147</v>
      </c>
    </row>
    <row r="262" spans="1:30" ht="63.75" customHeight="1" x14ac:dyDescent="0.3">
      <c r="A262" s="10" t="s">
        <v>1117</v>
      </c>
      <c r="B262" s="11" t="s">
        <v>139</v>
      </c>
      <c r="C262" s="12" t="s">
        <v>140</v>
      </c>
      <c r="D262" s="12" t="s">
        <v>1102</v>
      </c>
      <c r="E262" s="13" t="s">
        <v>63</v>
      </c>
      <c r="F262" s="14" t="s">
        <v>1118</v>
      </c>
      <c r="G262" s="14" t="s">
        <v>1119</v>
      </c>
      <c r="H262" s="16">
        <v>43070</v>
      </c>
      <c r="I262" s="16">
        <v>43983</v>
      </c>
      <c r="J262" s="17" t="str">
        <f>IF(Ugovori_OPULJP[[#This Row],[DATUM ZAVRŠETKA OPERACIJE]]&gt;DATE(2023,12,31),"u provedbi","završen")</f>
        <v>završen</v>
      </c>
      <c r="K262" s="15" t="s">
        <v>86</v>
      </c>
      <c r="L262" s="15" t="s">
        <v>86</v>
      </c>
      <c r="M262" s="18">
        <v>0.85</v>
      </c>
      <c r="N262" s="18">
        <v>0.15</v>
      </c>
      <c r="O262" s="19">
        <f>Ugovori_OPULJP[[#This Row],[Bespovratna sredstva - Ukupno (EU+Nac) HRK
= Ukupna ugovorena vrijednost bespovratnih sredstava]]*Ugovori_OPULJP[[#This Row],[EU STOPA SUFINANCIRANJA %
EU CO-FINANCING RATE %]]</f>
        <v>4660616.9630000005</v>
      </c>
      <c r="P262" s="20">
        <f>Ugovori_OPULJP[[#This Row],[Bespovratna sredstva - EU dio - HRK]]/7.5345</f>
        <v>618570.17227420537</v>
      </c>
      <c r="Q262" s="19">
        <f>Ugovori_OPULJP[[#This Row],[Bespovratna sredstva - Ukupno (EU+Nac) HRK
= Ukupna ugovorena vrijednost bespovratnih sredstava]]*Ugovori_OPULJP[[#This Row],[STOPA NACIONALNOG SUFINANCIRANJA %]]</f>
        <v>822461.81700000004</v>
      </c>
      <c r="R262" s="20">
        <f>Ugovori_OPULJP[[#This Row],[Bespovratna sredstva - Nacionalni dio - HRK]]/7.5345</f>
        <v>109159.44216603623</v>
      </c>
      <c r="S262" s="19">
        <v>5483078.7800000003</v>
      </c>
      <c r="T262" s="20">
        <f>Ugovori_OPULJP[[#This Row],[Bespovratna sredstva - Ukupno (EU+Nac) HRK
= Ukupna ugovorena vrijednost bespovratnih sredstava]]/7.5345</f>
        <v>727729.6144402416</v>
      </c>
      <c r="U262" s="19">
        <v>0</v>
      </c>
      <c r="V262" s="20">
        <f>Ugovori_OPULJP[[#This Row],[Javni doprinos korisnika - HRK]]/7.5345</f>
        <v>0</v>
      </c>
      <c r="W262" s="19">
        <v>0</v>
      </c>
      <c r="X262" s="20">
        <f>Ugovori_OPULJP[[#This Row],[Privatni doprinos korisnika - HRK]]/7.5345</f>
        <v>0</v>
      </c>
      <c r="Y262" s="21">
        <f>Ugovori_OPULJP[[#This Row],[Bespovratna sredstva - Ukupno (EU+Nac) HRK
= Ukupna ugovorena vrijednost bespovratnih sredstava]]+Ugovori_OPULJP[[#This Row],[Javni doprinos korisnika - HRK]]+Ugovori_OPULJP[[#This Row],[Privatni doprinos korisnika - HRK]]</f>
        <v>5483078.7800000003</v>
      </c>
      <c r="Z262" s="22">
        <f>Ugovori_OPULJP[[#This Row],[UKUPNI PRIHVATLJIVI IZDACI
TOTAL ELIGIBLE EXPENDITURE
= Bespovratna sredstva ukupno + doprinos korisnika
= Ukupni prihvatljivi troškovi
= Ukupna ugovorena vrijednost projekta HRK]]/7.5345</f>
        <v>727729.6144402416</v>
      </c>
      <c r="AA262" s="13" t="s">
        <v>22</v>
      </c>
      <c r="AB262" s="13" t="s">
        <v>19</v>
      </c>
      <c r="AC262" s="12" t="s">
        <v>1120</v>
      </c>
      <c r="AD262" s="12" t="s">
        <v>147</v>
      </c>
    </row>
    <row r="263" spans="1:30" ht="51" customHeight="1" x14ac:dyDescent="0.3">
      <c r="A263" s="10" t="s">
        <v>1121</v>
      </c>
      <c r="B263" s="11" t="s">
        <v>139</v>
      </c>
      <c r="C263" s="12" t="s">
        <v>140</v>
      </c>
      <c r="D263" s="12" t="s">
        <v>1102</v>
      </c>
      <c r="E263" s="13" t="s">
        <v>63</v>
      </c>
      <c r="F263" s="14" t="s">
        <v>1122</v>
      </c>
      <c r="G263" s="14" t="s">
        <v>1123</v>
      </c>
      <c r="H263" s="16">
        <v>43070</v>
      </c>
      <c r="I263" s="16">
        <v>43983</v>
      </c>
      <c r="J263" s="17" t="str">
        <f>IF(Ugovori_OPULJP[[#This Row],[DATUM ZAVRŠETKA OPERACIJE]]&gt;DATE(2023,12,31),"u provedbi","završen")</f>
        <v>završen</v>
      </c>
      <c r="K263" s="15" t="s">
        <v>144</v>
      </c>
      <c r="L263" s="15" t="s">
        <v>144</v>
      </c>
      <c r="M263" s="18">
        <v>0.85</v>
      </c>
      <c r="N263" s="18">
        <v>0.15</v>
      </c>
      <c r="O263" s="19">
        <f>Ugovori_OPULJP[[#This Row],[Bespovratna sredstva - Ukupno (EU+Nac) HRK
= Ukupna ugovorena vrijednost bespovratnih sredstava]]*Ugovori_OPULJP[[#This Row],[EU STOPA SUFINANCIRANJA %
EU CO-FINANCING RATE %]]</f>
        <v>2153359.8079999997</v>
      </c>
      <c r="P263" s="20">
        <f>Ugovori_OPULJP[[#This Row],[Bespovratna sredstva - EU dio - HRK]]/7.5345</f>
        <v>285799.96124493988</v>
      </c>
      <c r="Q263" s="19">
        <f>Ugovori_OPULJP[[#This Row],[Bespovratna sredstva - Ukupno (EU+Nac) HRK
= Ukupna ugovorena vrijednost bespovratnih sredstava]]*Ugovori_OPULJP[[#This Row],[STOPA NACIONALNOG SUFINANCIRANJA %]]</f>
        <v>380004.67199999996</v>
      </c>
      <c r="R263" s="20">
        <f>Ugovori_OPULJP[[#This Row],[Bespovratna sredstva - Nacionalni dio - HRK]]/7.5345</f>
        <v>50435.287278518808</v>
      </c>
      <c r="S263" s="19">
        <v>2533364.48</v>
      </c>
      <c r="T263" s="20">
        <f>Ugovori_OPULJP[[#This Row],[Bespovratna sredstva - Ukupno (EU+Nac) HRK
= Ukupna ugovorena vrijednost bespovratnih sredstava]]/7.5345</f>
        <v>336235.24852345872</v>
      </c>
      <c r="U263" s="19">
        <v>0</v>
      </c>
      <c r="V263" s="20">
        <f>Ugovori_OPULJP[[#This Row],[Javni doprinos korisnika - HRK]]/7.5345</f>
        <v>0</v>
      </c>
      <c r="W263" s="19">
        <v>0</v>
      </c>
      <c r="X263" s="20">
        <f>Ugovori_OPULJP[[#This Row],[Privatni doprinos korisnika - HRK]]/7.5345</f>
        <v>0</v>
      </c>
      <c r="Y263" s="21">
        <f>Ugovori_OPULJP[[#This Row],[Bespovratna sredstva - Ukupno (EU+Nac) HRK
= Ukupna ugovorena vrijednost bespovratnih sredstava]]+Ugovori_OPULJP[[#This Row],[Javni doprinos korisnika - HRK]]+Ugovori_OPULJP[[#This Row],[Privatni doprinos korisnika - HRK]]</f>
        <v>2533364.48</v>
      </c>
      <c r="Z263" s="22">
        <f>Ugovori_OPULJP[[#This Row],[UKUPNI PRIHVATLJIVI IZDACI
TOTAL ELIGIBLE EXPENDITURE
= Bespovratna sredstva ukupno + doprinos korisnika
= Ukupni prihvatljivi troškovi
= Ukupna ugovorena vrijednost projekta HRK]]/7.5345</f>
        <v>336235.24852345872</v>
      </c>
      <c r="AA263" s="13" t="s">
        <v>22</v>
      </c>
      <c r="AB263" s="13" t="s">
        <v>19</v>
      </c>
      <c r="AC263" s="12" t="s">
        <v>1124</v>
      </c>
      <c r="AD263" s="12" t="s">
        <v>147</v>
      </c>
    </row>
    <row r="264" spans="1:30" ht="51" customHeight="1" x14ac:dyDescent="0.3">
      <c r="A264" s="10" t="s">
        <v>1125</v>
      </c>
      <c r="B264" s="11" t="s">
        <v>139</v>
      </c>
      <c r="C264" s="12" t="s">
        <v>140</v>
      </c>
      <c r="D264" s="12" t="s">
        <v>1102</v>
      </c>
      <c r="E264" s="13" t="s">
        <v>63</v>
      </c>
      <c r="F264" s="14" t="s">
        <v>1126</v>
      </c>
      <c r="G264" s="14" t="s">
        <v>266</v>
      </c>
      <c r="H264" s="16">
        <v>43070</v>
      </c>
      <c r="I264" s="16">
        <v>43983</v>
      </c>
      <c r="J264" s="17" t="str">
        <f>IF(Ugovori_OPULJP[[#This Row],[DATUM ZAVRŠETKA OPERACIJE]]&gt;DATE(2023,12,31),"u provedbi","završen")</f>
        <v>završen</v>
      </c>
      <c r="K264" s="15" t="s">
        <v>81</v>
      </c>
      <c r="L264" s="15" t="s">
        <v>81</v>
      </c>
      <c r="M264" s="18">
        <v>0.85</v>
      </c>
      <c r="N264" s="18">
        <v>0.15</v>
      </c>
      <c r="O264" s="19">
        <f>Ugovori_OPULJP[[#This Row],[Bespovratna sredstva - Ukupno (EU+Nac) HRK
= Ukupna ugovorena vrijednost bespovratnih sredstava]]*Ugovori_OPULJP[[#This Row],[EU STOPA SUFINANCIRANJA %
EU CO-FINANCING RATE %]]</f>
        <v>1105243.44</v>
      </c>
      <c r="P264" s="20">
        <f>Ugovori_OPULJP[[#This Row],[Bespovratna sredstva - EU dio - HRK]]/7.5345</f>
        <v>146691.01333864222</v>
      </c>
      <c r="Q264" s="19">
        <f>Ugovori_OPULJP[[#This Row],[Bespovratna sredstva - Ukupno (EU+Nac) HRK
= Ukupna ugovorena vrijednost bespovratnih sredstava]]*Ugovori_OPULJP[[#This Row],[STOPA NACIONALNOG SUFINANCIRANJA %]]</f>
        <v>195042.96</v>
      </c>
      <c r="R264" s="20">
        <f>Ugovori_OPULJP[[#This Row],[Bespovratna sredstva - Nacionalni dio - HRK]]/7.5345</f>
        <v>25886.649412701569</v>
      </c>
      <c r="S264" s="19">
        <v>1300286.3999999999</v>
      </c>
      <c r="T264" s="20">
        <f>Ugovori_OPULJP[[#This Row],[Bespovratna sredstva - Ukupno (EU+Nac) HRK
= Ukupna ugovorena vrijednost bespovratnih sredstava]]/7.5345</f>
        <v>172577.6627513438</v>
      </c>
      <c r="U264" s="19">
        <v>0</v>
      </c>
      <c r="V264" s="20">
        <f>Ugovori_OPULJP[[#This Row],[Javni doprinos korisnika - HRK]]/7.5345</f>
        <v>0</v>
      </c>
      <c r="W264" s="19">
        <v>0</v>
      </c>
      <c r="X264" s="20">
        <f>Ugovori_OPULJP[[#This Row],[Privatni doprinos korisnika - HRK]]/7.5345</f>
        <v>0</v>
      </c>
      <c r="Y264" s="21">
        <f>Ugovori_OPULJP[[#This Row],[Bespovratna sredstva - Ukupno (EU+Nac) HRK
= Ukupna ugovorena vrijednost bespovratnih sredstava]]+Ugovori_OPULJP[[#This Row],[Javni doprinos korisnika - HRK]]+Ugovori_OPULJP[[#This Row],[Privatni doprinos korisnika - HRK]]</f>
        <v>1300286.3999999999</v>
      </c>
      <c r="Z264" s="22">
        <f>Ugovori_OPULJP[[#This Row],[UKUPNI PRIHVATLJIVI IZDACI
TOTAL ELIGIBLE EXPENDITURE
= Bespovratna sredstva ukupno + doprinos korisnika
= Ukupni prihvatljivi troškovi
= Ukupna ugovorena vrijednost projekta HRK]]/7.5345</f>
        <v>172577.6627513438</v>
      </c>
      <c r="AA264" s="13" t="s">
        <v>22</v>
      </c>
      <c r="AB264" s="13" t="s">
        <v>19</v>
      </c>
      <c r="AC264" s="12" t="s">
        <v>1127</v>
      </c>
      <c r="AD264" s="12" t="s">
        <v>147</v>
      </c>
    </row>
    <row r="265" spans="1:30" ht="51" customHeight="1" x14ac:dyDescent="0.3">
      <c r="A265" s="10" t="s">
        <v>1128</v>
      </c>
      <c r="B265" s="11" t="s">
        <v>139</v>
      </c>
      <c r="C265" s="12" t="s">
        <v>140</v>
      </c>
      <c r="D265" s="12" t="s">
        <v>1102</v>
      </c>
      <c r="E265" s="13" t="s">
        <v>63</v>
      </c>
      <c r="F265" s="14" t="s">
        <v>1129</v>
      </c>
      <c r="G265" s="14" t="s">
        <v>430</v>
      </c>
      <c r="H265" s="16">
        <v>43070</v>
      </c>
      <c r="I265" s="16">
        <v>43983</v>
      </c>
      <c r="J265" s="17" t="str">
        <f>IF(Ugovori_OPULJP[[#This Row],[DATUM ZAVRŠETKA OPERACIJE]]&gt;DATE(2023,12,31),"u provedbi","završen")</f>
        <v>završen</v>
      </c>
      <c r="K265" s="15" t="s">
        <v>91</v>
      </c>
      <c r="L265" s="15" t="s">
        <v>91</v>
      </c>
      <c r="M265" s="18">
        <v>0.85</v>
      </c>
      <c r="N265" s="18">
        <v>0.15</v>
      </c>
      <c r="O265" s="19">
        <f>Ugovori_OPULJP[[#This Row],[Bespovratna sredstva - Ukupno (EU+Nac) HRK
= Ukupna ugovorena vrijednost bespovratnih sredstava]]*Ugovori_OPULJP[[#This Row],[EU STOPA SUFINANCIRANJA %
EU CO-FINANCING RATE %]]</f>
        <v>4755325</v>
      </c>
      <c r="P265" s="20">
        <f>Ugovori_OPULJP[[#This Row],[Bespovratna sredstva - EU dio - HRK]]/7.5345</f>
        <v>631140.08892428165</v>
      </c>
      <c r="Q265" s="19">
        <f>Ugovori_OPULJP[[#This Row],[Bespovratna sredstva - Ukupno (EU+Nac) HRK
= Ukupna ugovorena vrijednost bespovratnih sredstava]]*Ugovori_OPULJP[[#This Row],[STOPA NACIONALNOG SUFINANCIRANJA %]]</f>
        <v>839175</v>
      </c>
      <c r="R265" s="20">
        <f>Ugovori_OPULJP[[#This Row],[Bespovratna sredstva - Nacionalni dio - HRK]]/7.5345</f>
        <v>111377.66275134381</v>
      </c>
      <c r="S265" s="19">
        <v>5594500</v>
      </c>
      <c r="T265" s="20">
        <f>Ugovori_OPULJP[[#This Row],[Bespovratna sredstva - Ukupno (EU+Nac) HRK
= Ukupna ugovorena vrijednost bespovratnih sredstava]]/7.5345</f>
        <v>742517.75167562545</v>
      </c>
      <c r="U265" s="19">
        <v>0</v>
      </c>
      <c r="V265" s="20">
        <f>Ugovori_OPULJP[[#This Row],[Javni doprinos korisnika - HRK]]/7.5345</f>
        <v>0</v>
      </c>
      <c r="W265" s="19">
        <v>0</v>
      </c>
      <c r="X265" s="20">
        <f>Ugovori_OPULJP[[#This Row],[Privatni doprinos korisnika - HRK]]/7.5345</f>
        <v>0</v>
      </c>
      <c r="Y265" s="21">
        <f>Ugovori_OPULJP[[#This Row],[Bespovratna sredstva - Ukupno (EU+Nac) HRK
= Ukupna ugovorena vrijednost bespovratnih sredstava]]+Ugovori_OPULJP[[#This Row],[Javni doprinos korisnika - HRK]]+Ugovori_OPULJP[[#This Row],[Privatni doprinos korisnika - HRK]]</f>
        <v>5594500</v>
      </c>
      <c r="Z265" s="22">
        <f>Ugovori_OPULJP[[#This Row],[UKUPNI PRIHVATLJIVI IZDACI
TOTAL ELIGIBLE EXPENDITURE
= Bespovratna sredstva ukupno + doprinos korisnika
= Ukupni prihvatljivi troškovi
= Ukupna ugovorena vrijednost projekta HRK]]/7.5345</f>
        <v>742517.75167562545</v>
      </c>
      <c r="AA265" s="13" t="s">
        <v>22</v>
      </c>
      <c r="AB265" s="13" t="s">
        <v>19</v>
      </c>
      <c r="AC265" s="12" t="s">
        <v>1130</v>
      </c>
      <c r="AD265" s="12" t="s">
        <v>147</v>
      </c>
    </row>
    <row r="266" spans="1:30" ht="51" customHeight="1" x14ac:dyDescent="0.3">
      <c r="A266" s="10" t="s">
        <v>1131</v>
      </c>
      <c r="B266" s="11" t="s">
        <v>139</v>
      </c>
      <c r="C266" s="12" t="s">
        <v>140</v>
      </c>
      <c r="D266" s="12" t="s">
        <v>1102</v>
      </c>
      <c r="E266" s="13" t="s">
        <v>63</v>
      </c>
      <c r="F266" s="14" t="s">
        <v>1132</v>
      </c>
      <c r="G266" s="14" t="s">
        <v>1133</v>
      </c>
      <c r="H266" s="16">
        <v>43070</v>
      </c>
      <c r="I266" s="16">
        <v>43983</v>
      </c>
      <c r="J266" s="17" t="str">
        <f>IF(Ugovori_OPULJP[[#This Row],[DATUM ZAVRŠETKA OPERACIJE]]&gt;DATE(2023,12,31),"u provedbi","završen")</f>
        <v>završen</v>
      </c>
      <c r="K266" s="15" t="s">
        <v>91</v>
      </c>
      <c r="L266" s="15" t="s">
        <v>91</v>
      </c>
      <c r="M266" s="18">
        <v>0.85</v>
      </c>
      <c r="N266" s="18">
        <v>0.15</v>
      </c>
      <c r="O266" s="19">
        <f>Ugovori_OPULJP[[#This Row],[Bespovratna sredstva - Ukupno (EU+Nac) HRK
= Ukupna ugovorena vrijednost bespovratnih sredstava]]*Ugovori_OPULJP[[#This Row],[EU STOPA SUFINANCIRANJA %
EU CO-FINANCING RATE %]]</f>
        <v>3738257.5</v>
      </c>
      <c r="P266" s="20">
        <f>Ugovori_OPULJP[[#This Row],[Bespovratna sredstva - EU dio - HRK]]/7.5345</f>
        <v>496152.03397703893</v>
      </c>
      <c r="Q266" s="19">
        <f>Ugovori_OPULJP[[#This Row],[Bespovratna sredstva - Ukupno (EU+Nac) HRK
= Ukupna ugovorena vrijednost bespovratnih sredstava]]*Ugovori_OPULJP[[#This Row],[STOPA NACIONALNOG SUFINANCIRANJA %]]</f>
        <v>659692.5</v>
      </c>
      <c r="R266" s="20">
        <f>Ugovori_OPULJP[[#This Row],[Bespovratna sredstva - Nacionalni dio - HRK]]/7.5345</f>
        <v>87556.241290065693</v>
      </c>
      <c r="S266" s="19">
        <v>4397950</v>
      </c>
      <c r="T266" s="20">
        <f>Ugovori_OPULJP[[#This Row],[Bespovratna sredstva - Ukupno (EU+Nac) HRK
= Ukupna ugovorena vrijednost bespovratnih sredstava]]/7.5345</f>
        <v>583708.27526710462</v>
      </c>
      <c r="U266" s="19">
        <v>0</v>
      </c>
      <c r="V266" s="20">
        <f>Ugovori_OPULJP[[#This Row],[Javni doprinos korisnika - HRK]]/7.5345</f>
        <v>0</v>
      </c>
      <c r="W266" s="19">
        <v>0</v>
      </c>
      <c r="X266" s="20">
        <f>Ugovori_OPULJP[[#This Row],[Privatni doprinos korisnika - HRK]]/7.5345</f>
        <v>0</v>
      </c>
      <c r="Y266" s="21">
        <f>Ugovori_OPULJP[[#This Row],[Bespovratna sredstva - Ukupno (EU+Nac) HRK
= Ukupna ugovorena vrijednost bespovratnih sredstava]]+Ugovori_OPULJP[[#This Row],[Javni doprinos korisnika - HRK]]+Ugovori_OPULJP[[#This Row],[Privatni doprinos korisnika - HRK]]</f>
        <v>4397950</v>
      </c>
      <c r="Z266" s="22">
        <f>Ugovori_OPULJP[[#This Row],[UKUPNI PRIHVATLJIVI IZDACI
TOTAL ELIGIBLE EXPENDITURE
= Bespovratna sredstva ukupno + doprinos korisnika
= Ukupni prihvatljivi troškovi
= Ukupna ugovorena vrijednost projekta HRK]]/7.5345</f>
        <v>583708.27526710462</v>
      </c>
      <c r="AA266" s="13" t="s">
        <v>22</v>
      </c>
      <c r="AB266" s="13" t="s">
        <v>19</v>
      </c>
      <c r="AC266" s="12" t="s">
        <v>1134</v>
      </c>
      <c r="AD266" s="12" t="s">
        <v>147</v>
      </c>
    </row>
    <row r="267" spans="1:30" ht="51" customHeight="1" x14ac:dyDescent="0.3">
      <c r="A267" s="10" t="s">
        <v>1135</v>
      </c>
      <c r="B267" s="11" t="s">
        <v>139</v>
      </c>
      <c r="C267" s="12" t="s">
        <v>140</v>
      </c>
      <c r="D267" s="12" t="s">
        <v>1102</v>
      </c>
      <c r="E267" s="13" t="s">
        <v>63</v>
      </c>
      <c r="F267" s="14" t="s">
        <v>1136</v>
      </c>
      <c r="G267" s="14" t="s">
        <v>345</v>
      </c>
      <c r="H267" s="16">
        <v>43070</v>
      </c>
      <c r="I267" s="16">
        <v>43983</v>
      </c>
      <c r="J267" s="17" t="str">
        <f>IF(Ugovori_OPULJP[[#This Row],[DATUM ZAVRŠETKA OPERACIJE]]&gt;DATE(2023,12,31),"u provedbi","završen")</f>
        <v>završen</v>
      </c>
      <c r="K267" s="15" t="s">
        <v>91</v>
      </c>
      <c r="L267" s="15" t="s">
        <v>91</v>
      </c>
      <c r="M267" s="18">
        <v>0.85</v>
      </c>
      <c r="N267" s="18">
        <v>0.15</v>
      </c>
      <c r="O267" s="19">
        <f>Ugovori_OPULJP[[#This Row],[Bespovratna sredstva - Ukupno (EU+Nac) HRK
= Ukupna ugovorena vrijednost bespovratnih sredstava]]*Ugovori_OPULJP[[#This Row],[EU STOPA SUFINANCIRANJA %
EU CO-FINANCING RATE %]]</f>
        <v>3246532.5</v>
      </c>
      <c r="P267" s="20">
        <f>Ugovori_OPULJP[[#This Row],[Bespovratna sredstva - EU dio - HRK]]/7.5345</f>
        <v>430888.91100935696</v>
      </c>
      <c r="Q267" s="19">
        <f>Ugovori_OPULJP[[#This Row],[Bespovratna sredstva - Ukupno (EU+Nac) HRK
= Ukupna ugovorena vrijednost bespovratnih sredstava]]*Ugovori_OPULJP[[#This Row],[STOPA NACIONALNOG SUFINANCIRANJA %]]</f>
        <v>572917.5</v>
      </c>
      <c r="R267" s="20">
        <f>Ugovori_OPULJP[[#This Row],[Bespovratna sredstva - Nacionalni dio - HRK]]/7.5345</f>
        <v>76039.219589886517</v>
      </c>
      <c r="S267" s="19">
        <v>3819450</v>
      </c>
      <c r="T267" s="20">
        <f>Ugovori_OPULJP[[#This Row],[Bespovratna sredstva - Ukupno (EU+Nac) HRK
= Ukupna ugovorena vrijednost bespovratnih sredstava]]/7.5345</f>
        <v>506928.13059924345</v>
      </c>
      <c r="U267" s="19">
        <v>0</v>
      </c>
      <c r="V267" s="20">
        <f>Ugovori_OPULJP[[#This Row],[Javni doprinos korisnika - HRK]]/7.5345</f>
        <v>0</v>
      </c>
      <c r="W267" s="19">
        <v>0</v>
      </c>
      <c r="X267" s="20">
        <f>Ugovori_OPULJP[[#This Row],[Privatni doprinos korisnika - HRK]]/7.5345</f>
        <v>0</v>
      </c>
      <c r="Y267" s="21">
        <f>Ugovori_OPULJP[[#This Row],[Bespovratna sredstva - Ukupno (EU+Nac) HRK
= Ukupna ugovorena vrijednost bespovratnih sredstava]]+Ugovori_OPULJP[[#This Row],[Javni doprinos korisnika - HRK]]+Ugovori_OPULJP[[#This Row],[Privatni doprinos korisnika - HRK]]</f>
        <v>3819450</v>
      </c>
      <c r="Z267" s="22">
        <f>Ugovori_OPULJP[[#This Row],[UKUPNI PRIHVATLJIVI IZDACI
TOTAL ELIGIBLE EXPENDITURE
= Bespovratna sredstva ukupno + doprinos korisnika
= Ukupni prihvatljivi troškovi
= Ukupna ugovorena vrijednost projekta HRK]]/7.5345</f>
        <v>506928.13059924345</v>
      </c>
      <c r="AA267" s="13" t="s">
        <v>22</v>
      </c>
      <c r="AB267" s="13" t="s">
        <v>19</v>
      </c>
      <c r="AC267" s="12" t="s">
        <v>1137</v>
      </c>
      <c r="AD267" s="12" t="s">
        <v>147</v>
      </c>
    </row>
    <row r="268" spans="1:30" ht="51" customHeight="1" x14ac:dyDescent="0.3">
      <c r="A268" s="10" t="s">
        <v>1138</v>
      </c>
      <c r="B268" s="11" t="s">
        <v>139</v>
      </c>
      <c r="C268" s="12" t="s">
        <v>140</v>
      </c>
      <c r="D268" s="12" t="s">
        <v>1102</v>
      </c>
      <c r="E268" s="13" t="s">
        <v>63</v>
      </c>
      <c r="F268" s="14" t="s">
        <v>1139</v>
      </c>
      <c r="G268" s="14" t="s">
        <v>1140</v>
      </c>
      <c r="H268" s="16">
        <v>43070</v>
      </c>
      <c r="I268" s="16">
        <v>43983</v>
      </c>
      <c r="J268" s="17" t="str">
        <f>IF(Ugovori_OPULJP[[#This Row],[DATUM ZAVRŠETKA OPERACIJE]]&gt;DATE(2023,12,31),"u provedbi","završen")</f>
        <v>završen</v>
      </c>
      <c r="K268" s="15" t="s">
        <v>91</v>
      </c>
      <c r="L268" s="15" t="s">
        <v>91</v>
      </c>
      <c r="M268" s="18">
        <v>0.85</v>
      </c>
      <c r="N268" s="18">
        <v>0.15</v>
      </c>
      <c r="O268" s="19">
        <f>Ugovori_OPULJP[[#This Row],[Bespovratna sredstva - Ukupno (EU+Nac) HRK
= Ukupna ugovorena vrijednost bespovratnih sredstava]]*Ugovori_OPULJP[[#This Row],[EU STOPA SUFINANCIRANJA %
EU CO-FINANCING RATE %]]</f>
        <v>1939615</v>
      </c>
      <c r="P268" s="20">
        <f>Ugovori_OPULJP[[#This Row],[Bespovratna sredstva - EU dio - HRK]]/7.5345</f>
        <v>257431.1500431349</v>
      </c>
      <c r="Q268" s="19">
        <f>Ugovori_OPULJP[[#This Row],[Bespovratna sredstva - Ukupno (EU+Nac) HRK
= Ukupna ugovorena vrijednost bespovratnih sredstava]]*Ugovori_OPULJP[[#This Row],[STOPA NACIONALNOG SUFINANCIRANJA %]]</f>
        <v>342285</v>
      </c>
      <c r="R268" s="20">
        <f>Ugovori_OPULJP[[#This Row],[Bespovratna sredstva - Nacionalni dio - HRK]]/7.5345</f>
        <v>45429.026478200278</v>
      </c>
      <c r="S268" s="19">
        <v>2281900</v>
      </c>
      <c r="T268" s="20">
        <f>Ugovori_OPULJP[[#This Row],[Bespovratna sredstva - Ukupno (EU+Nac) HRK
= Ukupna ugovorena vrijednost bespovratnih sredstava]]/7.5345</f>
        <v>302860.17652133515</v>
      </c>
      <c r="U268" s="19">
        <v>0</v>
      </c>
      <c r="V268" s="20">
        <f>Ugovori_OPULJP[[#This Row],[Javni doprinos korisnika - HRK]]/7.5345</f>
        <v>0</v>
      </c>
      <c r="W268" s="19">
        <v>0</v>
      </c>
      <c r="X268" s="20">
        <f>Ugovori_OPULJP[[#This Row],[Privatni doprinos korisnika - HRK]]/7.5345</f>
        <v>0</v>
      </c>
      <c r="Y268" s="21">
        <f>Ugovori_OPULJP[[#This Row],[Bespovratna sredstva - Ukupno (EU+Nac) HRK
= Ukupna ugovorena vrijednost bespovratnih sredstava]]+Ugovori_OPULJP[[#This Row],[Javni doprinos korisnika - HRK]]+Ugovori_OPULJP[[#This Row],[Privatni doprinos korisnika - HRK]]</f>
        <v>2281900</v>
      </c>
      <c r="Z268" s="22">
        <f>Ugovori_OPULJP[[#This Row],[UKUPNI PRIHVATLJIVI IZDACI
TOTAL ELIGIBLE EXPENDITURE
= Bespovratna sredstva ukupno + doprinos korisnika
= Ukupni prihvatljivi troškovi
= Ukupna ugovorena vrijednost projekta HRK]]/7.5345</f>
        <v>302860.17652133515</v>
      </c>
      <c r="AA268" s="13" t="s">
        <v>22</v>
      </c>
      <c r="AB268" s="13" t="s">
        <v>19</v>
      </c>
      <c r="AC268" s="12" t="s">
        <v>1141</v>
      </c>
      <c r="AD268" s="12" t="s">
        <v>147</v>
      </c>
    </row>
    <row r="269" spans="1:30" ht="51" customHeight="1" x14ac:dyDescent="0.3">
      <c r="A269" s="10" t="s">
        <v>1142</v>
      </c>
      <c r="B269" s="11" t="s">
        <v>139</v>
      </c>
      <c r="C269" s="12" t="s">
        <v>140</v>
      </c>
      <c r="D269" s="12" t="s">
        <v>1102</v>
      </c>
      <c r="E269" s="13" t="s">
        <v>63</v>
      </c>
      <c r="F269" s="14" t="s">
        <v>1143</v>
      </c>
      <c r="G269" s="14" t="s">
        <v>349</v>
      </c>
      <c r="H269" s="16">
        <v>43070</v>
      </c>
      <c r="I269" s="16">
        <v>43983</v>
      </c>
      <c r="J269" s="17" t="str">
        <f>IF(Ugovori_OPULJP[[#This Row],[DATUM ZAVRŠETKA OPERACIJE]]&gt;DATE(2023,12,31),"u provedbi","završen")</f>
        <v>završen</v>
      </c>
      <c r="K269" s="15" t="s">
        <v>91</v>
      </c>
      <c r="L269" s="15" t="s">
        <v>91</v>
      </c>
      <c r="M269" s="18">
        <v>0.85</v>
      </c>
      <c r="N269" s="18">
        <v>0.15</v>
      </c>
      <c r="O269" s="19">
        <f>Ugovori_OPULJP[[#This Row],[Bespovratna sredstva - Ukupno (EU+Nac) HRK
= Ukupna ugovorena vrijednost bespovratnih sredstava]]*Ugovori_OPULJP[[#This Row],[EU STOPA SUFINANCIRANJA %
EU CO-FINANCING RATE %]]</f>
        <v>3328132.5</v>
      </c>
      <c r="P269" s="20">
        <f>Ugovori_OPULJP[[#This Row],[Bespovratna sredstva - EU dio - HRK]]/7.5345</f>
        <v>441719.0921759904</v>
      </c>
      <c r="Q269" s="19">
        <f>Ugovori_OPULJP[[#This Row],[Bespovratna sredstva - Ukupno (EU+Nac) HRK
= Ukupna ugovorena vrijednost bespovratnih sredstava]]*Ugovori_OPULJP[[#This Row],[STOPA NACIONALNOG SUFINANCIRANJA %]]</f>
        <v>587317.5</v>
      </c>
      <c r="R269" s="20">
        <f>Ugovori_OPULJP[[#This Row],[Bespovratna sredstva - Nacionalni dio - HRK]]/7.5345</f>
        <v>77950.428031057134</v>
      </c>
      <c r="S269" s="19">
        <v>3915450</v>
      </c>
      <c r="T269" s="20">
        <f>Ugovori_OPULJP[[#This Row],[Bespovratna sredstva - Ukupno (EU+Nac) HRK
= Ukupna ugovorena vrijednost bespovratnih sredstava]]/7.5345</f>
        <v>519669.52020704758</v>
      </c>
      <c r="U269" s="19">
        <v>0</v>
      </c>
      <c r="V269" s="20">
        <f>Ugovori_OPULJP[[#This Row],[Javni doprinos korisnika - HRK]]/7.5345</f>
        <v>0</v>
      </c>
      <c r="W269" s="19">
        <v>0</v>
      </c>
      <c r="X269" s="20">
        <f>Ugovori_OPULJP[[#This Row],[Privatni doprinos korisnika - HRK]]/7.5345</f>
        <v>0</v>
      </c>
      <c r="Y269" s="21">
        <f>Ugovori_OPULJP[[#This Row],[Bespovratna sredstva - Ukupno (EU+Nac) HRK
= Ukupna ugovorena vrijednost bespovratnih sredstava]]+Ugovori_OPULJP[[#This Row],[Javni doprinos korisnika - HRK]]+Ugovori_OPULJP[[#This Row],[Privatni doprinos korisnika - HRK]]</f>
        <v>3915450</v>
      </c>
      <c r="Z269" s="22">
        <f>Ugovori_OPULJP[[#This Row],[UKUPNI PRIHVATLJIVI IZDACI
TOTAL ELIGIBLE EXPENDITURE
= Bespovratna sredstva ukupno + doprinos korisnika
= Ukupni prihvatljivi troškovi
= Ukupna ugovorena vrijednost projekta HRK]]/7.5345</f>
        <v>519669.52020704758</v>
      </c>
      <c r="AA269" s="13" t="s">
        <v>22</v>
      </c>
      <c r="AB269" s="13" t="s">
        <v>19</v>
      </c>
      <c r="AC269" s="12" t="s">
        <v>1144</v>
      </c>
      <c r="AD269" s="12" t="s">
        <v>147</v>
      </c>
    </row>
    <row r="270" spans="1:30" ht="51" customHeight="1" x14ac:dyDescent="0.3">
      <c r="A270" s="10" t="s">
        <v>1145</v>
      </c>
      <c r="B270" s="11" t="s">
        <v>139</v>
      </c>
      <c r="C270" s="12" t="s">
        <v>140</v>
      </c>
      <c r="D270" s="12" t="s">
        <v>1102</v>
      </c>
      <c r="E270" s="13" t="s">
        <v>63</v>
      </c>
      <c r="F270" s="14" t="s">
        <v>1146</v>
      </c>
      <c r="G270" s="14" t="s">
        <v>1147</v>
      </c>
      <c r="H270" s="16">
        <v>43070</v>
      </c>
      <c r="I270" s="16">
        <v>43983</v>
      </c>
      <c r="J270" s="17" t="str">
        <f>IF(Ugovori_OPULJP[[#This Row],[DATUM ZAVRŠETKA OPERACIJE]]&gt;DATE(2023,12,31),"u provedbi","završen")</f>
        <v>završen</v>
      </c>
      <c r="K270" s="15" t="s">
        <v>144</v>
      </c>
      <c r="L270" s="15" t="s">
        <v>144</v>
      </c>
      <c r="M270" s="18">
        <v>0.85</v>
      </c>
      <c r="N270" s="18">
        <v>0.15</v>
      </c>
      <c r="O270" s="19">
        <f>Ugovori_OPULJP[[#This Row],[Bespovratna sredstva - Ukupno (EU+Nac) HRK
= Ukupna ugovorena vrijednost bespovratnih sredstava]]*Ugovori_OPULJP[[#This Row],[EU STOPA SUFINANCIRANJA %
EU CO-FINANCING RATE %]]</f>
        <v>2895315.9</v>
      </c>
      <c r="P270" s="20">
        <f>Ugovori_OPULJP[[#This Row],[Bespovratna sredstva - EU dio - HRK]]/7.5345</f>
        <v>384274.45749552059</v>
      </c>
      <c r="Q270" s="19">
        <f>Ugovori_OPULJP[[#This Row],[Bespovratna sredstva - Ukupno (EU+Nac) HRK
= Ukupna ugovorena vrijednost bespovratnih sredstava]]*Ugovori_OPULJP[[#This Row],[STOPA NACIONALNOG SUFINANCIRANJA %]]</f>
        <v>510938.1</v>
      </c>
      <c r="R270" s="20">
        <f>Ugovori_OPULJP[[#This Row],[Bespovratna sredstva - Nacionalni dio - HRK]]/7.5345</f>
        <v>67813.139558033043</v>
      </c>
      <c r="S270" s="19">
        <v>3406254</v>
      </c>
      <c r="T270" s="20">
        <f>Ugovori_OPULJP[[#This Row],[Bespovratna sredstva - Ukupno (EU+Nac) HRK
= Ukupna ugovorena vrijednost bespovratnih sredstava]]/7.5345</f>
        <v>452087.59705355362</v>
      </c>
      <c r="U270" s="19">
        <v>115393.24</v>
      </c>
      <c r="V270" s="20">
        <f>Ugovori_OPULJP[[#This Row],[Javni doprinos korisnika - HRK]]/7.5345</f>
        <v>15315.314884862964</v>
      </c>
      <c r="W270" s="19">
        <v>0</v>
      </c>
      <c r="X270" s="20">
        <f>Ugovori_OPULJP[[#This Row],[Privatni doprinos korisnika - HRK]]/7.5345</f>
        <v>0</v>
      </c>
      <c r="Y270" s="21">
        <f>Ugovori_OPULJP[[#This Row],[Bespovratna sredstva - Ukupno (EU+Nac) HRK
= Ukupna ugovorena vrijednost bespovratnih sredstava]]+Ugovori_OPULJP[[#This Row],[Javni doprinos korisnika - HRK]]+Ugovori_OPULJP[[#This Row],[Privatni doprinos korisnika - HRK]]</f>
        <v>3521647.24</v>
      </c>
      <c r="Z270" s="22">
        <f>Ugovori_OPULJP[[#This Row],[UKUPNI PRIHVATLJIVI IZDACI
TOTAL ELIGIBLE EXPENDITURE
= Bespovratna sredstva ukupno + doprinos korisnika
= Ukupni prihvatljivi troškovi
= Ukupna ugovorena vrijednost projekta HRK]]/7.5345</f>
        <v>467402.9119384166</v>
      </c>
      <c r="AA270" s="13" t="s">
        <v>22</v>
      </c>
      <c r="AB270" s="13" t="s">
        <v>19</v>
      </c>
      <c r="AC270" s="12" t="s">
        <v>1148</v>
      </c>
      <c r="AD270" s="12" t="s">
        <v>147</v>
      </c>
    </row>
    <row r="271" spans="1:30" ht="51" customHeight="1" x14ac:dyDescent="0.3">
      <c r="A271" s="10" t="s">
        <v>1149</v>
      </c>
      <c r="B271" s="11" t="s">
        <v>139</v>
      </c>
      <c r="C271" s="12" t="s">
        <v>140</v>
      </c>
      <c r="D271" s="12" t="s">
        <v>1102</v>
      </c>
      <c r="E271" s="13" t="s">
        <v>63</v>
      </c>
      <c r="F271" s="14" t="s">
        <v>1150</v>
      </c>
      <c r="G271" s="14" t="s">
        <v>1151</v>
      </c>
      <c r="H271" s="16">
        <v>43070</v>
      </c>
      <c r="I271" s="16">
        <v>43891</v>
      </c>
      <c r="J271" s="17" t="str">
        <f>IF(Ugovori_OPULJP[[#This Row],[DATUM ZAVRŠETKA OPERACIJE]]&gt;DATE(2023,12,31),"u provedbi","završen")</f>
        <v>završen</v>
      </c>
      <c r="K271" s="15" t="s">
        <v>91</v>
      </c>
      <c r="L271" s="15" t="s">
        <v>91</v>
      </c>
      <c r="M271" s="18">
        <v>0.85</v>
      </c>
      <c r="N271" s="18">
        <v>0.15</v>
      </c>
      <c r="O271" s="19">
        <f>Ugovori_OPULJP[[#This Row],[Bespovratna sredstva - Ukupno (EU+Nac) HRK
= Ukupna ugovorena vrijednost bespovratnih sredstava]]*Ugovori_OPULJP[[#This Row],[EU STOPA SUFINANCIRANJA %
EU CO-FINANCING RATE %]]</f>
        <v>2200671.5474999999</v>
      </c>
      <c r="P271" s="20">
        <f>Ugovori_OPULJP[[#This Row],[Bespovratna sredstva - EU dio - HRK]]/7.5345</f>
        <v>292079.30818236113</v>
      </c>
      <c r="Q271" s="19">
        <f>Ugovori_OPULJP[[#This Row],[Bespovratna sredstva - Ukupno (EU+Nac) HRK
= Ukupna ugovorena vrijednost bespovratnih sredstava]]*Ugovori_OPULJP[[#This Row],[STOPA NACIONALNOG SUFINANCIRANJA %]]</f>
        <v>388353.80249999999</v>
      </c>
      <c r="R271" s="20">
        <f>Ugovori_OPULJP[[#This Row],[Bespovratna sredstva - Nacionalni dio - HRK]]/7.5345</f>
        <v>51543.40732629902</v>
      </c>
      <c r="S271" s="19">
        <v>2589025.35</v>
      </c>
      <c r="T271" s="20">
        <f>Ugovori_OPULJP[[#This Row],[Bespovratna sredstva - Ukupno (EU+Nac) HRK
= Ukupna ugovorena vrijednost bespovratnih sredstava]]/7.5345</f>
        <v>343622.71550866019</v>
      </c>
      <c r="U271" s="19">
        <v>0</v>
      </c>
      <c r="V271" s="20">
        <f>Ugovori_OPULJP[[#This Row],[Javni doprinos korisnika - HRK]]/7.5345</f>
        <v>0</v>
      </c>
      <c r="W271" s="19">
        <v>0</v>
      </c>
      <c r="X271" s="20">
        <f>Ugovori_OPULJP[[#This Row],[Privatni doprinos korisnika - HRK]]/7.5345</f>
        <v>0</v>
      </c>
      <c r="Y271" s="21">
        <f>Ugovori_OPULJP[[#This Row],[Bespovratna sredstva - Ukupno (EU+Nac) HRK
= Ukupna ugovorena vrijednost bespovratnih sredstava]]+Ugovori_OPULJP[[#This Row],[Javni doprinos korisnika - HRK]]+Ugovori_OPULJP[[#This Row],[Privatni doprinos korisnika - HRK]]</f>
        <v>2589025.35</v>
      </c>
      <c r="Z271" s="22">
        <f>Ugovori_OPULJP[[#This Row],[UKUPNI PRIHVATLJIVI IZDACI
TOTAL ELIGIBLE EXPENDITURE
= Bespovratna sredstva ukupno + doprinos korisnika
= Ukupni prihvatljivi troškovi
= Ukupna ugovorena vrijednost projekta HRK]]/7.5345</f>
        <v>343622.71550866019</v>
      </c>
      <c r="AA271" s="13" t="s">
        <v>22</v>
      </c>
      <c r="AB271" s="13" t="s">
        <v>19</v>
      </c>
      <c r="AC271" s="12" t="s">
        <v>1152</v>
      </c>
      <c r="AD271" s="12" t="s">
        <v>147</v>
      </c>
    </row>
    <row r="272" spans="1:30" ht="51" customHeight="1" x14ac:dyDescent="0.3">
      <c r="A272" s="10" t="s">
        <v>1153</v>
      </c>
      <c r="B272" s="11" t="s">
        <v>139</v>
      </c>
      <c r="C272" s="12" t="s">
        <v>140</v>
      </c>
      <c r="D272" s="12" t="s">
        <v>1102</v>
      </c>
      <c r="E272" s="13" t="s">
        <v>63</v>
      </c>
      <c r="F272" s="14" t="s">
        <v>1154</v>
      </c>
      <c r="G272" s="14" t="s">
        <v>1155</v>
      </c>
      <c r="H272" s="16">
        <v>43070</v>
      </c>
      <c r="I272" s="16">
        <v>43983</v>
      </c>
      <c r="J272" s="17" t="str">
        <f>IF(Ugovori_OPULJP[[#This Row],[DATUM ZAVRŠETKA OPERACIJE]]&gt;DATE(2023,12,31),"u provedbi","završen")</f>
        <v>završen</v>
      </c>
      <c r="K272" s="15" t="s">
        <v>91</v>
      </c>
      <c r="L272" s="15" t="s">
        <v>91</v>
      </c>
      <c r="M272" s="18">
        <v>0.85</v>
      </c>
      <c r="N272" s="18">
        <v>0.15</v>
      </c>
      <c r="O272" s="19">
        <f>Ugovori_OPULJP[[#This Row],[Bespovratna sredstva - Ukupno (EU+Nac) HRK
= Ukupna ugovorena vrijednost bespovratnih sredstava]]*Ugovori_OPULJP[[#This Row],[EU STOPA SUFINANCIRANJA %
EU CO-FINANCING RATE %]]</f>
        <v>5403724.8134999992</v>
      </c>
      <c r="P272" s="20">
        <f>Ugovori_OPULJP[[#This Row],[Bespovratna sredstva - EU dio - HRK]]/7.5345</f>
        <v>717197.53314752132</v>
      </c>
      <c r="Q272" s="19">
        <f>Ugovori_OPULJP[[#This Row],[Bespovratna sredstva - Ukupno (EU+Nac) HRK
= Ukupna ugovorena vrijednost bespovratnih sredstava]]*Ugovori_OPULJP[[#This Row],[STOPA NACIONALNOG SUFINANCIRANJA %]]</f>
        <v>953598.49649999989</v>
      </c>
      <c r="R272" s="20">
        <f>Ugovori_OPULJP[[#This Row],[Bespovratna sredstva - Nacionalni dio - HRK]]/7.5345</f>
        <v>126564.27055544493</v>
      </c>
      <c r="S272" s="19">
        <v>6357323.3099999996</v>
      </c>
      <c r="T272" s="20">
        <f>Ugovori_OPULJP[[#This Row],[Bespovratna sredstva - Ukupno (EU+Nac) HRK
= Ukupna ugovorena vrijednost bespovratnih sredstava]]/7.5345</f>
        <v>843761.80370296631</v>
      </c>
      <c r="U272" s="19">
        <v>0</v>
      </c>
      <c r="V272" s="20">
        <f>Ugovori_OPULJP[[#This Row],[Javni doprinos korisnika - HRK]]/7.5345</f>
        <v>0</v>
      </c>
      <c r="W272" s="19">
        <v>0</v>
      </c>
      <c r="X272" s="20">
        <f>Ugovori_OPULJP[[#This Row],[Privatni doprinos korisnika - HRK]]/7.5345</f>
        <v>0</v>
      </c>
      <c r="Y272" s="21">
        <f>Ugovori_OPULJP[[#This Row],[Bespovratna sredstva - Ukupno (EU+Nac) HRK
= Ukupna ugovorena vrijednost bespovratnih sredstava]]+Ugovori_OPULJP[[#This Row],[Javni doprinos korisnika - HRK]]+Ugovori_OPULJP[[#This Row],[Privatni doprinos korisnika - HRK]]</f>
        <v>6357323.3099999996</v>
      </c>
      <c r="Z272" s="22">
        <f>Ugovori_OPULJP[[#This Row],[UKUPNI PRIHVATLJIVI IZDACI
TOTAL ELIGIBLE EXPENDITURE
= Bespovratna sredstva ukupno + doprinos korisnika
= Ukupni prihvatljivi troškovi
= Ukupna ugovorena vrijednost projekta HRK]]/7.5345</f>
        <v>843761.80370296631</v>
      </c>
      <c r="AA272" s="13" t="s">
        <v>22</v>
      </c>
      <c r="AB272" s="13" t="s">
        <v>19</v>
      </c>
      <c r="AC272" s="12" t="s">
        <v>1156</v>
      </c>
      <c r="AD272" s="12" t="s">
        <v>147</v>
      </c>
    </row>
    <row r="273" spans="1:30" ht="51" customHeight="1" x14ac:dyDescent="0.3">
      <c r="A273" s="10" t="s">
        <v>1157</v>
      </c>
      <c r="B273" s="11" t="s">
        <v>139</v>
      </c>
      <c r="C273" s="12" t="s">
        <v>140</v>
      </c>
      <c r="D273" s="12" t="s">
        <v>1102</v>
      </c>
      <c r="E273" s="13" t="s">
        <v>63</v>
      </c>
      <c r="F273" s="14" t="s">
        <v>1158</v>
      </c>
      <c r="G273" s="14" t="s">
        <v>1159</v>
      </c>
      <c r="H273" s="16">
        <v>43070</v>
      </c>
      <c r="I273" s="16">
        <v>43922</v>
      </c>
      <c r="J273" s="17" t="str">
        <f>IF(Ugovori_OPULJP[[#This Row],[DATUM ZAVRŠETKA OPERACIJE]]&gt;DATE(2023,12,31),"u provedbi","završen")</f>
        <v>završen</v>
      </c>
      <c r="K273" s="15" t="s">
        <v>324</v>
      </c>
      <c r="L273" s="15" t="s">
        <v>324</v>
      </c>
      <c r="M273" s="18">
        <v>0.85</v>
      </c>
      <c r="N273" s="18">
        <v>0.15</v>
      </c>
      <c r="O273" s="19">
        <f>Ugovori_OPULJP[[#This Row],[Bespovratna sredstva - Ukupno (EU+Nac) HRK
= Ukupna ugovorena vrijednost bespovratnih sredstava]]*Ugovori_OPULJP[[#This Row],[EU STOPA SUFINANCIRANJA %
EU CO-FINANCING RATE %]]</f>
        <v>4655313.5240000002</v>
      </c>
      <c r="P273" s="20">
        <f>Ugovori_OPULJP[[#This Row],[Bespovratna sredstva - EU dio - HRK]]/7.5345</f>
        <v>617866.28495586966</v>
      </c>
      <c r="Q273" s="19">
        <f>Ugovori_OPULJP[[#This Row],[Bespovratna sredstva - Ukupno (EU+Nac) HRK
= Ukupna ugovorena vrijednost bespovratnih sredstava]]*Ugovori_OPULJP[[#This Row],[STOPA NACIONALNOG SUFINANCIRANJA %]]</f>
        <v>821525.91600000008</v>
      </c>
      <c r="R273" s="20">
        <f>Ugovori_OPULJP[[#This Row],[Bespovratna sredstva - Nacionalni dio - HRK]]/7.5345</f>
        <v>109035.22675691819</v>
      </c>
      <c r="S273" s="19">
        <v>5476839.4400000004</v>
      </c>
      <c r="T273" s="20">
        <f>Ugovori_OPULJP[[#This Row],[Bespovratna sredstva - Ukupno (EU+Nac) HRK
= Ukupna ugovorena vrijednost bespovratnih sredstava]]/7.5345</f>
        <v>726901.51171278791</v>
      </c>
      <c r="U273" s="19">
        <v>0</v>
      </c>
      <c r="V273" s="20">
        <f>Ugovori_OPULJP[[#This Row],[Javni doprinos korisnika - HRK]]/7.5345</f>
        <v>0</v>
      </c>
      <c r="W273" s="19">
        <v>0</v>
      </c>
      <c r="X273" s="20">
        <f>Ugovori_OPULJP[[#This Row],[Privatni doprinos korisnika - HRK]]/7.5345</f>
        <v>0</v>
      </c>
      <c r="Y273" s="21">
        <f>Ugovori_OPULJP[[#This Row],[Bespovratna sredstva - Ukupno (EU+Nac) HRK
= Ukupna ugovorena vrijednost bespovratnih sredstava]]+Ugovori_OPULJP[[#This Row],[Javni doprinos korisnika - HRK]]+Ugovori_OPULJP[[#This Row],[Privatni doprinos korisnika - HRK]]</f>
        <v>5476839.4400000004</v>
      </c>
      <c r="Z273" s="22">
        <f>Ugovori_OPULJP[[#This Row],[UKUPNI PRIHVATLJIVI IZDACI
TOTAL ELIGIBLE EXPENDITURE
= Bespovratna sredstva ukupno + doprinos korisnika
= Ukupni prihvatljivi troškovi
= Ukupna ugovorena vrijednost projekta HRK]]/7.5345</f>
        <v>726901.51171278791</v>
      </c>
      <c r="AA273" s="13" t="s">
        <v>22</v>
      </c>
      <c r="AB273" s="13" t="s">
        <v>19</v>
      </c>
      <c r="AC273" s="12" t="s">
        <v>1160</v>
      </c>
      <c r="AD273" s="12" t="s">
        <v>147</v>
      </c>
    </row>
    <row r="274" spans="1:30" ht="51" customHeight="1" x14ac:dyDescent="0.3">
      <c r="A274" s="10" t="s">
        <v>1161</v>
      </c>
      <c r="B274" s="11" t="s">
        <v>139</v>
      </c>
      <c r="C274" s="12" t="s">
        <v>140</v>
      </c>
      <c r="D274" s="12" t="s">
        <v>1102</v>
      </c>
      <c r="E274" s="13" t="s">
        <v>63</v>
      </c>
      <c r="F274" s="14" t="s">
        <v>1162</v>
      </c>
      <c r="G274" s="14" t="s">
        <v>1163</v>
      </c>
      <c r="H274" s="16">
        <v>43070</v>
      </c>
      <c r="I274" s="16">
        <v>43983</v>
      </c>
      <c r="J274" s="17" t="str">
        <f>IF(Ugovori_OPULJP[[#This Row],[DATUM ZAVRŠETKA OPERACIJE]]&gt;DATE(2023,12,31),"u provedbi","završen")</f>
        <v>završen</v>
      </c>
      <c r="K274" s="15" t="s">
        <v>324</v>
      </c>
      <c r="L274" s="15" t="s">
        <v>324</v>
      </c>
      <c r="M274" s="18">
        <v>0.85</v>
      </c>
      <c r="N274" s="18">
        <v>0.15</v>
      </c>
      <c r="O274" s="19">
        <f>Ugovori_OPULJP[[#This Row],[Bespovratna sredstva - Ukupno (EU+Nac) HRK
= Ukupna ugovorena vrijednost bespovratnih sredstava]]*Ugovori_OPULJP[[#This Row],[EU STOPA SUFINANCIRANJA %
EU CO-FINANCING RATE %]]</f>
        <v>4300335.3</v>
      </c>
      <c r="P274" s="20">
        <f>Ugovori_OPULJP[[#This Row],[Bespovratna sredstva - EU dio - HRK]]/7.5345</f>
        <v>570752.57814055344</v>
      </c>
      <c r="Q274" s="19">
        <f>Ugovori_OPULJP[[#This Row],[Bespovratna sredstva - Ukupno (EU+Nac) HRK
= Ukupna ugovorena vrijednost bespovratnih sredstava]]*Ugovori_OPULJP[[#This Row],[STOPA NACIONALNOG SUFINANCIRANJA %]]</f>
        <v>758882.7</v>
      </c>
      <c r="R274" s="20">
        <f>Ugovori_OPULJP[[#This Row],[Bespovratna sredstva - Nacionalni dio - HRK]]/7.5345</f>
        <v>100721.04320127412</v>
      </c>
      <c r="S274" s="19">
        <v>5059218</v>
      </c>
      <c r="T274" s="20">
        <f>Ugovori_OPULJP[[#This Row],[Bespovratna sredstva - Ukupno (EU+Nac) HRK
= Ukupna ugovorena vrijednost bespovratnih sredstava]]/7.5345</f>
        <v>671473.62134182756</v>
      </c>
      <c r="U274" s="19">
        <v>0</v>
      </c>
      <c r="V274" s="20">
        <f>Ugovori_OPULJP[[#This Row],[Javni doprinos korisnika - HRK]]/7.5345</f>
        <v>0</v>
      </c>
      <c r="W274" s="19">
        <v>0</v>
      </c>
      <c r="X274" s="20">
        <f>Ugovori_OPULJP[[#This Row],[Privatni doprinos korisnika - HRK]]/7.5345</f>
        <v>0</v>
      </c>
      <c r="Y274" s="21">
        <f>Ugovori_OPULJP[[#This Row],[Bespovratna sredstva - Ukupno (EU+Nac) HRK
= Ukupna ugovorena vrijednost bespovratnih sredstava]]+Ugovori_OPULJP[[#This Row],[Javni doprinos korisnika - HRK]]+Ugovori_OPULJP[[#This Row],[Privatni doprinos korisnika - HRK]]</f>
        <v>5059218</v>
      </c>
      <c r="Z274" s="22">
        <f>Ugovori_OPULJP[[#This Row],[UKUPNI PRIHVATLJIVI IZDACI
TOTAL ELIGIBLE EXPENDITURE
= Bespovratna sredstva ukupno + doprinos korisnika
= Ukupni prihvatljivi troškovi
= Ukupna ugovorena vrijednost projekta HRK]]/7.5345</f>
        <v>671473.62134182756</v>
      </c>
      <c r="AA274" s="13" t="s">
        <v>22</v>
      </c>
      <c r="AB274" s="13" t="s">
        <v>19</v>
      </c>
      <c r="AC274" s="12" t="s">
        <v>1164</v>
      </c>
      <c r="AD274" s="12" t="s">
        <v>147</v>
      </c>
    </row>
    <row r="275" spans="1:30" ht="51" customHeight="1" x14ac:dyDescent="0.3">
      <c r="A275" s="10" t="s">
        <v>1165</v>
      </c>
      <c r="B275" s="11" t="s">
        <v>139</v>
      </c>
      <c r="C275" s="12" t="s">
        <v>140</v>
      </c>
      <c r="D275" s="12" t="s">
        <v>1102</v>
      </c>
      <c r="E275" s="13" t="s">
        <v>63</v>
      </c>
      <c r="F275" s="14" t="s">
        <v>1166</v>
      </c>
      <c r="G275" s="14" t="s">
        <v>1167</v>
      </c>
      <c r="H275" s="16">
        <v>43070</v>
      </c>
      <c r="I275" s="16">
        <v>43966</v>
      </c>
      <c r="J275" s="17" t="str">
        <f>IF(Ugovori_OPULJP[[#This Row],[DATUM ZAVRŠETKA OPERACIJE]]&gt;DATE(2023,12,31),"u provedbi","završen")</f>
        <v>završen</v>
      </c>
      <c r="K275" s="15" t="s">
        <v>86</v>
      </c>
      <c r="L275" s="15" t="s">
        <v>86</v>
      </c>
      <c r="M275" s="18">
        <v>0.85</v>
      </c>
      <c r="N275" s="18">
        <v>0.15</v>
      </c>
      <c r="O275" s="19">
        <f>Ugovori_OPULJP[[#This Row],[Bespovratna sredstva - Ukupno (EU+Nac) HRK
= Ukupna ugovorena vrijednost bespovratnih sredstava]]*Ugovori_OPULJP[[#This Row],[EU STOPA SUFINANCIRANJA %
EU CO-FINANCING RATE %]]</f>
        <v>2569799.1434999998</v>
      </c>
      <c r="P275" s="20">
        <f>Ugovori_OPULJP[[#This Row],[Bespovratna sredstva - EU dio - HRK]]/7.5345</f>
        <v>341070.95938682056</v>
      </c>
      <c r="Q275" s="19">
        <f>Ugovori_OPULJP[[#This Row],[Bespovratna sredstva - Ukupno (EU+Nac) HRK
= Ukupna ugovorena vrijednost bespovratnih sredstava]]*Ugovori_OPULJP[[#This Row],[STOPA NACIONALNOG SUFINANCIRANJA %]]</f>
        <v>453493.96649999998</v>
      </c>
      <c r="R275" s="20">
        <f>Ugovori_OPULJP[[#This Row],[Bespovratna sredstva - Nacionalni dio - HRK]]/7.5345</f>
        <v>60188.992832968339</v>
      </c>
      <c r="S275" s="19">
        <v>3023293.11</v>
      </c>
      <c r="T275" s="20">
        <f>Ugovori_OPULJP[[#This Row],[Bespovratna sredstva - Ukupno (EU+Nac) HRK
= Ukupna ugovorena vrijednost bespovratnih sredstava]]/7.5345</f>
        <v>401259.95221978892</v>
      </c>
      <c r="U275" s="19">
        <v>0</v>
      </c>
      <c r="V275" s="20">
        <f>Ugovori_OPULJP[[#This Row],[Javni doprinos korisnika - HRK]]/7.5345</f>
        <v>0</v>
      </c>
      <c r="W275" s="19">
        <v>0</v>
      </c>
      <c r="X275" s="20">
        <f>Ugovori_OPULJP[[#This Row],[Privatni doprinos korisnika - HRK]]/7.5345</f>
        <v>0</v>
      </c>
      <c r="Y275" s="21">
        <f>Ugovori_OPULJP[[#This Row],[Bespovratna sredstva - Ukupno (EU+Nac) HRK
= Ukupna ugovorena vrijednost bespovratnih sredstava]]+Ugovori_OPULJP[[#This Row],[Javni doprinos korisnika - HRK]]+Ugovori_OPULJP[[#This Row],[Privatni doprinos korisnika - HRK]]</f>
        <v>3023293.11</v>
      </c>
      <c r="Z275" s="22">
        <f>Ugovori_OPULJP[[#This Row],[UKUPNI PRIHVATLJIVI IZDACI
TOTAL ELIGIBLE EXPENDITURE
= Bespovratna sredstva ukupno + doprinos korisnika
= Ukupni prihvatljivi troškovi
= Ukupna ugovorena vrijednost projekta HRK]]/7.5345</f>
        <v>401259.95221978892</v>
      </c>
      <c r="AA275" s="13" t="s">
        <v>22</v>
      </c>
      <c r="AB275" s="13" t="s">
        <v>19</v>
      </c>
      <c r="AC275" s="12" t="s">
        <v>1168</v>
      </c>
      <c r="AD275" s="12" t="s">
        <v>147</v>
      </c>
    </row>
    <row r="276" spans="1:30" ht="51" customHeight="1" x14ac:dyDescent="0.3">
      <c r="A276" s="10" t="s">
        <v>1169</v>
      </c>
      <c r="B276" s="11" t="s">
        <v>139</v>
      </c>
      <c r="C276" s="12" t="s">
        <v>140</v>
      </c>
      <c r="D276" s="12" t="s">
        <v>1102</v>
      </c>
      <c r="E276" s="13" t="s">
        <v>63</v>
      </c>
      <c r="F276" s="14" t="s">
        <v>1170</v>
      </c>
      <c r="G276" s="14" t="s">
        <v>1171</v>
      </c>
      <c r="H276" s="16">
        <v>43070</v>
      </c>
      <c r="I276" s="16">
        <v>43983</v>
      </c>
      <c r="J276" s="17" t="str">
        <f>IF(Ugovori_OPULJP[[#This Row],[DATUM ZAVRŠETKA OPERACIJE]]&gt;DATE(2023,12,31),"u provedbi","završen")</f>
        <v>završen</v>
      </c>
      <c r="K276" s="15" t="s">
        <v>144</v>
      </c>
      <c r="L276" s="15" t="s">
        <v>144</v>
      </c>
      <c r="M276" s="18">
        <v>0.85</v>
      </c>
      <c r="N276" s="18">
        <v>0.15</v>
      </c>
      <c r="O276" s="19">
        <f>Ugovori_OPULJP[[#This Row],[Bespovratna sredstva - Ukupno (EU+Nac) HRK
= Ukupna ugovorena vrijednost bespovratnih sredstava]]*Ugovori_OPULJP[[#This Row],[EU STOPA SUFINANCIRANJA %
EU CO-FINANCING RATE %]]</f>
        <v>3678411.4394999999</v>
      </c>
      <c r="P276" s="20">
        <f>Ugovori_OPULJP[[#This Row],[Bespovratna sredstva - EU dio - HRK]]/7.5345</f>
        <v>488209.0967549273</v>
      </c>
      <c r="Q276" s="19">
        <f>Ugovori_OPULJP[[#This Row],[Bespovratna sredstva - Ukupno (EU+Nac) HRK
= Ukupna ugovorena vrijednost bespovratnih sredstava]]*Ugovori_OPULJP[[#This Row],[STOPA NACIONALNOG SUFINANCIRANJA %]]</f>
        <v>649131.43050000002</v>
      </c>
      <c r="R276" s="20">
        <f>Ugovori_OPULJP[[#This Row],[Bespovratna sredstva - Nacionalni dio - HRK]]/7.5345</f>
        <v>86154.546486163643</v>
      </c>
      <c r="S276" s="19">
        <v>4327542.87</v>
      </c>
      <c r="T276" s="20">
        <f>Ugovori_OPULJP[[#This Row],[Bespovratna sredstva - Ukupno (EU+Nac) HRK
= Ukupna ugovorena vrijednost bespovratnih sredstava]]/7.5345</f>
        <v>574363.64324109093</v>
      </c>
      <c r="U276" s="19">
        <v>0</v>
      </c>
      <c r="V276" s="20">
        <f>Ugovori_OPULJP[[#This Row],[Javni doprinos korisnika - HRK]]/7.5345</f>
        <v>0</v>
      </c>
      <c r="W276" s="19">
        <v>0</v>
      </c>
      <c r="X276" s="20">
        <f>Ugovori_OPULJP[[#This Row],[Privatni doprinos korisnika - HRK]]/7.5345</f>
        <v>0</v>
      </c>
      <c r="Y276" s="21">
        <f>Ugovori_OPULJP[[#This Row],[Bespovratna sredstva - Ukupno (EU+Nac) HRK
= Ukupna ugovorena vrijednost bespovratnih sredstava]]+Ugovori_OPULJP[[#This Row],[Javni doprinos korisnika - HRK]]+Ugovori_OPULJP[[#This Row],[Privatni doprinos korisnika - HRK]]</f>
        <v>4327542.87</v>
      </c>
      <c r="Z276" s="22">
        <f>Ugovori_OPULJP[[#This Row],[UKUPNI PRIHVATLJIVI IZDACI
TOTAL ELIGIBLE EXPENDITURE
= Bespovratna sredstva ukupno + doprinos korisnika
= Ukupni prihvatljivi troškovi
= Ukupna ugovorena vrijednost projekta HRK]]/7.5345</f>
        <v>574363.64324109093</v>
      </c>
      <c r="AA276" s="13" t="s">
        <v>22</v>
      </c>
      <c r="AB276" s="13" t="s">
        <v>19</v>
      </c>
      <c r="AC276" s="12" t="s">
        <v>1172</v>
      </c>
      <c r="AD276" s="12" t="s">
        <v>147</v>
      </c>
    </row>
    <row r="277" spans="1:30" ht="51" customHeight="1" x14ac:dyDescent="0.3">
      <c r="A277" s="10" t="s">
        <v>1173</v>
      </c>
      <c r="B277" s="11" t="s">
        <v>139</v>
      </c>
      <c r="C277" s="12" t="s">
        <v>140</v>
      </c>
      <c r="D277" s="12" t="s">
        <v>1102</v>
      </c>
      <c r="E277" s="13" t="s">
        <v>63</v>
      </c>
      <c r="F277" s="14" t="s">
        <v>1174</v>
      </c>
      <c r="G277" s="14" t="s">
        <v>1175</v>
      </c>
      <c r="H277" s="16">
        <v>43070</v>
      </c>
      <c r="I277" s="16">
        <v>43983</v>
      </c>
      <c r="J277" s="17" t="str">
        <f>IF(Ugovori_OPULJP[[#This Row],[DATUM ZAVRŠETKA OPERACIJE]]&gt;DATE(2023,12,31),"u provedbi","završen")</f>
        <v>završen</v>
      </c>
      <c r="K277" s="15" t="s">
        <v>91</v>
      </c>
      <c r="L277" s="15" t="s">
        <v>91</v>
      </c>
      <c r="M277" s="18">
        <v>0.85</v>
      </c>
      <c r="N277" s="18">
        <v>0.15</v>
      </c>
      <c r="O277" s="19">
        <f>Ugovori_OPULJP[[#This Row],[Bespovratna sredstva - Ukupno (EU+Nac) HRK
= Ukupna ugovorena vrijednost bespovratnih sredstava]]*Ugovori_OPULJP[[#This Row],[EU STOPA SUFINANCIRANJA %
EU CO-FINANCING RATE %]]</f>
        <v>2106257.5</v>
      </c>
      <c r="P277" s="20">
        <f>Ugovori_OPULJP[[#This Row],[Bespovratna sredstva - EU dio - HRK]]/7.5345</f>
        <v>279548.4106443692</v>
      </c>
      <c r="Q277" s="19">
        <f>Ugovori_OPULJP[[#This Row],[Bespovratna sredstva - Ukupno (EU+Nac) HRK
= Ukupna ugovorena vrijednost bespovratnih sredstava]]*Ugovori_OPULJP[[#This Row],[STOPA NACIONALNOG SUFINANCIRANJA %]]</f>
        <v>371692.5</v>
      </c>
      <c r="R277" s="20">
        <f>Ugovori_OPULJP[[#This Row],[Bespovratna sredstva - Nacionalni dio - HRK]]/7.5345</f>
        <v>49332.072466653393</v>
      </c>
      <c r="S277" s="19">
        <v>2477950</v>
      </c>
      <c r="T277" s="20">
        <f>Ugovori_OPULJP[[#This Row],[Bespovratna sredstva - Ukupno (EU+Nac) HRK
= Ukupna ugovorena vrijednost bespovratnih sredstava]]/7.5345</f>
        <v>328880.48311102262</v>
      </c>
      <c r="U277" s="19">
        <v>0</v>
      </c>
      <c r="V277" s="20">
        <f>Ugovori_OPULJP[[#This Row],[Javni doprinos korisnika - HRK]]/7.5345</f>
        <v>0</v>
      </c>
      <c r="W277" s="19">
        <v>0</v>
      </c>
      <c r="X277" s="20">
        <f>Ugovori_OPULJP[[#This Row],[Privatni doprinos korisnika - HRK]]/7.5345</f>
        <v>0</v>
      </c>
      <c r="Y277" s="21">
        <f>Ugovori_OPULJP[[#This Row],[Bespovratna sredstva - Ukupno (EU+Nac) HRK
= Ukupna ugovorena vrijednost bespovratnih sredstava]]+Ugovori_OPULJP[[#This Row],[Javni doprinos korisnika - HRK]]+Ugovori_OPULJP[[#This Row],[Privatni doprinos korisnika - HRK]]</f>
        <v>2477950</v>
      </c>
      <c r="Z277" s="22">
        <f>Ugovori_OPULJP[[#This Row],[UKUPNI PRIHVATLJIVI IZDACI
TOTAL ELIGIBLE EXPENDITURE
= Bespovratna sredstva ukupno + doprinos korisnika
= Ukupni prihvatljivi troškovi
= Ukupna ugovorena vrijednost projekta HRK]]/7.5345</f>
        <v>328880.48311102262</v>
      </c>
      <c r="AA277" s="13" t="s">
        <v>22</v>
      </c>
      <c r="AB277" s="13" t="s">
        <v>19</v>
      </c>
      <c r="AC277" s="12" t="s">
        <v>1176</v>
      </c>
      <c r="AD277" s="12" t="s">
        <v>147</v>
      </c>
    </row>
    <row r="278" spans="1:30" ht="51" customHeight="1" x14ac:dyDescent="0.3">
      <c r="A278" s="10" t="s">
        <v>1177</v>
      </c>
      <c r="B278" s="11" t="s">
        <v>139</v>
      </c>
      <c r="C278" s="12" t="s">
        <v>140</v>
      </c>
      <c r="D278" s="12" t="s">
        <v>1102</v>
      </c>
      <c r="E278" s="13" t="s">
        <v>63</v>
      </c>
      <c r="F278" s="14" t="s">
        <v>1178</v>
      </c>
      <c r="G278" s="32" t="s">
        <v>1179</v>
      </c>
      <c r="H278" s="16">
        <v>43070</v>
      </c>
      <c r="I278" s="16">
        <v>43983</v>
      </c>
      <c r="J278" s="17" t="str">
        <f>IF(Ugovori_OPULJP[[#This Row],[DATUM ZAVRŠETKA OPERACIJE]]&gt;DATE(2023,12,31),"u provedbi","završen")</f>
        <v>završen</v>
      </c>
      <c r="K278" s="15" t="s">
        <v>91</v>
      </c>
      <c r="L278" s="15" t="s">
        <v>91</v>
      </c>
      <c r="M278" s="18">
        <v>0.85</v>
      </c>
      <c r="N278" s="18">
        <v>0.15</v>
      </c>
      <c r="O278" s="19">
        <f>Ugovori_OPULJP[[#This Row],[Bespovratna sredstva - Ukupno (EU+Nac) HRK
= Ukupna ugovorena vrijednost bespovratnih sredstava]]*Ugovori_OPULJP[[#This Row],[EU STOPA SUFINANCIRANJA %
EU CO-FINANCING RATE %]]</f>
        <v>4448442.0200000005</v>
      </c>
      <c r="P278" s="20">
        <f>Ugovori_OPULJP[[#This Row],[Bespovratna sredstva - EU dio - HRK]]/7.5345</f>
        <v>590409.7179640322</v>
      </c>
      <c r="Q278" s="19">
        <f>Ugovori_OPULJP[[#This Row],[Bespovratna sredstva - Ukupno (EU+Nac) HRK
= Ukupna ugovorena vrijednost bespovratnih sredstava]]*Ugovori_OPULJP[[#This Row],[STOPA NACIONALNOG SUFINANCIRANJA %]]</f>
        <v>785019.18</v>
      </c>
      <c r="R278" s="20">
        <f>Ugovori_OPULJP[[#This Row],[Bespovratna sredstva - Nacionalni dio - HRK]]/7.5345</f>
        <v>104189.95022894685</v>
      </c>
      <c r="S278" s="19">
        <v>5233461.2</v>
      </c>
      <c r="T278" s="20">
        <f>Ugovori_OPULJP[[#This Row],[Bespovratna sredstva - Ukupno (EU+Nac) HRK
= Ukupna ugovorena vrijednost bespovratnih sredstava]]/7.5345</f>
        <v>694599.66819297895</v>
      </c>
      <c r="U278" s="19">
        <v>0</v>
      </c>
      <c r="V278" s="20">
        <f>Ugovori_OPULJP[[#This Row],[Javni doprinos korisnika - HRK]]/7.5345</f>
        <v>0</v>
      </c>
      <c r="W278" s="19">
        <v>0</v>
      </c>
      <c r="X278" s="20">
        <f>Ugovori_OPULJP[[#This Row],[Privatni doprinos korisnika - HRK]]/7.5345</f>
        <v>0</v>
      </c>
      <c r="Y278" s="21">
        <f>Ugovori_OPULJP[[#This Row],[Bespovratna sredstva - Ukupno (EU+Nac) HRK
= Ukupna ugovorena vrijednost bespovratnih sredstava]]+Ugovori_OPULJP[[#This Row],[Javni doprinos korisnika - HRK]]+Ugovori_OPULJP[[#This Row],[Privatni doprinos korisnika - HRK]]</f>
        <v>5233461.2</v>
      </c>
      <c r="Z278" s="22">
        <f>Ugovori_OPULJP[[#This Row],[UKUPNI PRIHVATLJIVI IZDACI
TOTAL ELIGIBLE EXPENDITURE
= Bespovratna sredstva ukupno + doprinos korisnika
= Ukupni prihvatljivi troškovi
= Ukupna ugovorena vrijednost projekta HRK]]/7.5345</f>
        <v>694599.66819297895</v>
      </c>
      <c r="AA278" s="13" t="s">
        <v>22</v>
      </c>
      <c r="AB278" s="13" t="s">
        <v>19</v>
      </c>
      <c r="AC278" s="12" t="s">
        <v>1180</v>
      </c>
      <c r="AD278" s="12" t="s">
        <v>147</v>
      </c>
    </row>
    <row r="279" spans="1:30" ht="51" customHeight="1" x14ac:dyDescent="0.3">
      <c r="A279" s="10" t="s">
        <v>1181</v>
      </c>
      <c r="B279" s="11" t="s">
        <v>139</v>
      </c>
      <c r="C279" s="12" t="s">
        <v>140</v>
      </c>
      <c r="D279" s="12" t="s">
        <v>1102</v>
      </c>
      <c r="E279" s="13" t="s">
        <v>63</v>
      </c>
      <c r="F279" s="14" t="s">
        <v>1182</v>
      </c>
      <c r="G279" s="14" t="s">
        <v>624</v>
      </c>
      <c r="H279" s="16">
        <v>43070</v>
      </c>
      <c r="I279" s="16">
        <v>43983</v>
      </c>
      <c r="J279" s="17" t="str">
        <f>IF(Ugovori_OPULJP[[#This Row],[DATUM ZAVRŠETKA OPERACIJE]]&gt;DATE(2023,12,31),"u provedbi","završen")</f>
        <v>završen</v>
      </c>
      <c r="K279" s="15" t="s">
        <v>324</v>
      </c>
      <c r="L279" s="15" t="s">
        <v>324</v>
      </c>
      <c r="M279" s="18">
        <v>0.85</v>
      </c>
      <c r="N279" s="18">
        <v>0.15</v>
      </c>
      <c r="O279" s="19">
        <f>Ugovori_OPULJP[[#This Row],[Bespovratna sredstva - Ukupno (EU+Nac) HRK
= Ukupna ugovorena vrijednost bespovratnih sredstava]]*Ugovori_OPULJP[[#This Row],[EU STOPA SUFINANCIRANJA %
EU CO-FINANCING RATE %]]</f>
        <v>2607692.8234999999</v>
      </c>
      <c r="P279" s="20">
        <f>Ugovori_OPULJP[[#This Row],[Bespovratna sredstva - EU dio - HRK]]/7.5345</f>
        <v>346100.31501758576</v>
      </c>
      <c r="Q279" s="19">
        <f>Ugovori_OPULJP[[#This Row],[Bespovratna sredstva - Ukupno (EU+Nac) HRK
= Ukupna ugovorena vrijednost bespovratnih sredstava]]*Ugovori_OPULJP[[#This Row],[STOPA NACIONALNOG SUFINANCIRANJA %]]</f>
        <v>460181.08650000003</v>
      </c>
      <c r="R279" s="20">
        <f>Ugovori_OPULJP[[#This Row],[Bespovratna sredstva - Nacionalni dio - HRK]]/7.5345</f>
        <v>61076.526179573964</v>
      </c>
      <c r="S279" s="19">
        <v>3067873.91</v>
      </c>
      <c r="T279" s="20">
        <f>Ugovori_OPULJP[[#This Row],[Bespovratna sredstva - Ukupno (EU+Nac) HRK
= Ukupna ugovorena vrijednost bespovratnih sredstava]]/7.5345</f>
        <v>407176.84119715972</v>
      </c>
      <c r="U279" s="19">
        <v>0</v>
      </c>
      <c r="V279" s="20">
        <f>Ugovori_OPULJP[[#This Row],[Javni doprinos korisnika - HRK]]/7.5345</f>
        <v>0</v>
      </c>
      <c r="W279" s="19">
        <v>0</v>
      </c>
      <c r="X279" s="20">
        <f>Ugovori_OPULJP[[#This Row],[Privatni doprinos korisnika - HRK]]/7.5345</f>
        <v>0</v>
      </c>
      <c r="Y279" s="21">
        <f>Ugovori_OPULJP[[#This Row],[Bespovratna sredstva - Ukupno (EU+Nac) HRK
= Ukupna ugovorena vrijednost bespovratnih sredstava]]+Ugovori_OPULJP[[#This Row],[Javni doprinos korisnika - HRK]]+Ugovori_OPULJP[[#This Row],[Privatni doprinos korisnika - HRK]]</f>
        <v>3067873.91</v>
      </c>
      <c r="Z279" s="22">
        <f>Ugovori_OPULJP[[#This Row],[UKUPNI PRIHVATLJIVI IZDACI
TOTAL ELIGIBLE EXPENDITURE
= Bespovratna sredstva ukupno + doprinos korisnika
= Ukupni prihvatljivi troškovi
= Ukupna ugovorena vrijednost projekta HRK]]/7.5345</f>
        <v>407176.84119715972</v>
      </c>
      <c r="AA279" s="13" t="s">
        <v>22</v>
      </c>
      <c r="AB279" s="13" t="s">
        <v>19</v>
      </c>
      <c r="AC279" s="12" t="s">
        <v>1183</v>
      </c>
      <c r="AD279" s="12" t="s">
        <v>147</v>
      </c>
    </row>
    <row r="280" spans="1:30" ht="51" customHeight="1" x14ac:dyDescent="0.3">
      <c r="A280" s="10" t="s">
        <v>1184</v>
      </c>
      <c r="B280" s="11" t="s">
        <v>139</v>
      </c>
      <c r="C280" s="12" t="s">
        <v>140</v>
      </c>
      <c r="D280" s="12" t="s">
        <v>1102</v>
      </c>
      <c r="E280" s="13" t="s">
        <v>63</v>
      </c>
      <c r="F280" s="14" t="s">
        <v>1185</v>
      </c>
      <c r="G280" s="14" t="s">
        <v>1186</v>
      </c>
      <c r="H280" s="16">
        <v>43070</v>
      </c>
      <c r="I280" s="16">
        <v>43983</v>
      </c>
      <c r="J280" s="17" t="str">
        <f>IF(Ugovori_OPULJP[[#This Row],[DATUM ZAVRŠETKA OPERACIJE]]&gt;DATE(2023,12,31),"u provedbi","završen")</f>
        <v>završen</v>
      </c>
      <c r="K280" s="15" t="s">
        <v>144</v>
      </c>
      <c r="L280" s="15" t="s">
        <v>144</v>
      </c>
      <c r="M280" s="18">
        <v>0.85</v>
      </c>
      <c r="N280" s="18">
        <v>0.15</v>
      </c>
      <c r="O280" s="19">
        <f>Ugovori_OPULJP[[#This Row],[Bespovratna sredstva - Ukupno (EU+Nac) HRK
= Ukupna ugovorena vrijednost bespovratnih sredstava]]*Ugovori_OPULJP[[#This Row],[EU STOPA SUFINANCIRANJA %
EU CO-FINANCING RATE %]]</f>
        <v>2761021</v>
      </c>
      <c r="P280" s="20">
        <f>Ugovori_OPULJP[[#This Row],[Bespovratna sredstva - EU dio - HRK]]/7.5345</f>
        <v>366450.46121175925</v>
      </c>
      <c r="Q280" s="19">
        <f>Ugovori_OPULJP[[#This Row],[Bespovratna sredstva - Ukupno (EU+Nac) HRK
= Ukupna ugovorena vrijednost bespovratnih sredstava]]*Ugovori_OPULJP[[#This Row],[STOPA NACIONALNOG SUFINANCIRANJA %]]</f>
        <v>487239</v>
      </c>
      <c r="R280" s="20">
        <f>Ugovori_OPULJP[[#This Row],[Bespovratna sredstva - Nacionalni dio - HRK]]/7.5345</f>
        <v>64667.728449133981</v>
      </c>
      <c r="S280" s="19">
        <v>3248260</v>
      </c>
      <c r="T280" s="20">
        <f>Ugovori_OPULJP[[#This Row],[Bespovratna sredstva - Ukupno (EU+Nac) HRK
= Ukupna ugovorena vrijednost bespovratnih sredstava]]/7.5345</f>
        <v>431118.18966089323</v>
      </c>
      <c r="U280" s="19">
        <v>0</v>
      </c>
      <c r="V280" s="20">
        <f>Ugovori_OPULJP[[#This Row],[Javni doprinos korisnika - HRK]]/7.5345</f>
        <v>0</v>
      </c>
      <c r="W280" s="19">
        <v>0</v>
      </c>
      <c r="X280" s="20">
        <f>Ugovori_OPULJP[[#This Row],[Privatni doprinos korisnika - HRK]]/7.5345</f>
        <v>0</v>
      </c>
      <c r="Y280" s="21">
        <f>Ugovori_OPULJP[[#This Row],[Bespovratna sredstva - Ukupno (EU+Nac) HRK
= Ukupna ugovorena vrijednost bespovratnih sredstava]]+Ugovori_OPULJP[[#This Row],[Javni doprinos korisnika - HRK]]+Ugovori_OPULJP[[#This Row],[Privatni doprinos korisnika - HRK]]</f>
        <v>3248260</v>
      </c>
      <c r="Z280" s="22">
        <f>Ugovori_OPULJP[[#This Row],[UKUPNI PRIHVATLJIVI IZDACI
TOTAL ELIGIBLE EXPENDITURE
= Bespovratna sredstva ukupno + doprinos korisnika
= Ukupni prihvatljivi troškovi
= Ukupna ugovorena vrijednost projekta HRK]]/7.5345</f>
        <v>431118.18966089323</v>
      </c>
      <c r="AA280" s="13" t="s">
        <v>22</v>
      </c>
      <c r="AB280" s="13" t="s">
        <v>19</v>
      </c>
      <c r="AC280" s="12" t="s">
        <v>1187</v>
      </c>
      <c r="AD280" s="12" t="s">
        <v>147</v>
      </c>
    </row>
    <row r="281" spans="1:30" ht="51" customHeight="1" x14ac:dyDescent="0.3">
      <c r="A281" s="10" t="s">
        <v>1188</v>
      </c>
      <c r="B281" s="11" t="s">
        <v>139</v>
      </c>
      <c r="C281" s="12" t="s">
        <v>140</v>
      </c>
      <c r="D281" s="12" t="s">
        <v>1102</v>
      </c>
      <c r="E281" s="13" t="s">
        <v>63</v>
      </c>
      <c r="F281" s="14" t="s">
        <v>1189</v>
      </c>
      <c r="G281" s="14" t="s">
        <v>1190</v>
      </c>
      <c r="H281" s="16">
        <v>43089</v>
      </c>
      <c r="I281" s="16">
        <v>44002</v>
      </c>
      <c r="J281" s="17" t="str">
        <f>IF(Ugovori_OPULJP[[#This Row],[DATUM ZAVRŠETKA OPERACIJE]]&gt;DATE(2023,12,31),"u provedbi","završen")</f>
        <v>završen</v>
      </c>
      <c r="K281" s="15" t="s">
        <v>240</v>
      </c>
      <c r="L281" s="15" t="s">
        <v>240</v>
      </c>
      <c r="M281" s="18">
        <v>0.85</v>
      </c>
      <c r="N281" s="18">
        <v>0.15</v>
      </c>
      <c r="O281" s="19">
        <f>Ugovori_OPULJP[[#This Row],[Bespovratna sredstva - Ukupno (EU+Nac) HRK
= Ukupna ugovorena vrijednost bespovratnih sredstava]]*Ugovori_OPULJP[[#This Row],[EU STOPA SUFINANCIRANJA %
EU CO-FINANCING RATE %]]</f>
        <v>4229876.25</v>
      </c>
      <c r="P281" s="20">
        <f>Ugovori_OPULJP[[#This Row],[Bespovratna sredstva - EU dio - HRK]]/7.5345</f>
        <v>561401.05514632689</v>
      </c>
      <c r="Q281" s="19">
        <f>Ugovori_OPULJP[[#This Row],[Bespovratna sredstva - Ukupno (EU+Nac) HRK
= Ukupna ugovorena vrijednost bespovratnih sredstava]]*Ugovori_OPULJP[[#This Row],[STOPA NACIONALNOG SUFINANCIRANJA %]]</f>
        <v>746448.75</v>
      </c>
      <c r="R281" s="20">
        <f>Ugovori_OPULJP[[#This Row],[Bespovratna sredstva - Nacionalni dio - HRK]]/7.5345</f>
        <v>99070.774437587097</v>
      </c>
      <c r="S281" s="19">
        <v>4976325</v>
      </c>
      <c r="T281" s="20">
        <f>Ugovori_OPULJP[[#This Row],[Bespovratna sredstva - Ukupno (EU+Nac) HRK
= Ukupna ugovorena vrijednost bespovratnih sredstava]]/7.5345</f>
        <v>660471.8295839139</v>
      </c>
      <c r="U281" s="19">
        <v>0</v>
      </c>
      <c r="V281" s="20">
        <f>Ugovori_OPULJP[[#This Row],[Javni doprinos korisnika - HRK]]/7.5345</f>
        <v>0</v>
      </c>
      <c r="W281" s="19">
        <v>0</v>
      </c>
      <c r="X281" s="20">
        <f>Ugovori_OPULJP[[#This Row],[Privatni doprinos korisnika - HRK]]/7.5345</f>
        <v>0</v>
      </c>
      <c r="Y281" s="21">
        <f>Ugovori_OPULJP[[#This Row],[Bespovratna sredstva - Ukupno (EU+Nac) HRK
= Ukupna ugovorena vrijednost bespovratnih sredstava]]+Ugovori_OPULJP[[#This Row],[Javni doprinos korisnika - HRK]]+Ugovori_OPULJP[[#This Row],[Privatni doprinos korisnika - HRK]]</f>
        <v>4976325</v>
      </c>
      <c r="Z281" s="22">
        <f>Ugovori_OPULJP[[#This Row],[UKUPNI PRIHVATLJIVI IZDACI
TOTAL ELIGIBLE EXPENDITURE
= Bespovratna sredstva ukupno + doprinos korisnika
= Ukupni prihvatljivi troškovi
= Ukupna ugovorena vrijednost projekta HRK]]/7.5345</f>
        <v>660471.8295839139</v>
      </c>
      <c r="AA281" s="13" t="s">
        <v>22</v>
      </c>
      <c r="AB281" s="13" t="s">
        <v>19</v>
      </c>
      <c r="AC281" s="12" t="s">
        <v>1191</v>
      </c>
      <c r="AD281" s="12" t="s">
        <v>147</v>
      </c>
    </row>
    <row r="282" spans="1:30" ht="51" customHeight="1" x14ac:dyDescent="0.3">
      <c r="A282" s="10" t="s">
        <v>1192</v>
      </c>
      <c r="B282" s="11" t="s">
        <v>139</v>
      </c>
      <c r="C282" s="12" t="s">
        <v>140</v>
      </c>
      <c r="D282" s="12" t="s">
        <v>1102</v>
      </c>
      <c r="E282" s="13" t="s">
        <v>63</v>
      </c>
      <c r="F282" s="14" t="s">
        <v>1193</v>
      </c>
      <c r="G282" s="14" t="s">
        <v>1194</v>
      </c>
      <c r="H282" s="16">
        <v>43070</v>
      </c>
      <c r="I282" s="16">
        <v>43983</v>
      </c>
      <c r="J282" s="17" t="str">
        <f>IF(Ugovori_OPULJP[[#This Row],[DATUM ZAVRŠETKA OPERACIJE]]&gt;DATE(2023,12,31),"u provedbi","završen")</f>
        <v>završen</v>
      </c>
      <c r="K282" s="15" t="s">
        <v>71</v>
      </c>
      <c r="L282" s="15" t="s">
        <v>71</v>
      </c>
      <c r="M282" s="18">
        <v>0.85</v>
      </c>
      <c r="N282" s="18">
        <v>0.15</v>
      </c>
      <c r="O282" s="19">
        <f>Ugovori_OPULJP[[#This Row],[Bespovratna sredstva - Ukupno (EU+Nac) HRK
= Ukupna ugovorena vrijednost bespovratnih sredstava]]*Ugovori_OPULJP[[#This Row],[EU STOPA SUFINANCIRANJA %
EU CO-FINANCING RATE %]]</f>
        <v>1614363.52</v>
      </c>
      <c r="P282" s="20">
        <f>Ugovori_OPULJP[[#This Row],[Bespovratna sredstva - EU dio - HRK]]/7.5345</f>
        <v>214262.86017652132</v>
      </c>
      <c r="Q282" s="19">
        <f>Ugovori_OPULJP[[#This Row],[Bespovratna sredstva - Ukupno (EU+Nac) HRK
= Ukupna ugovorena vrijednost bespovratnih sredstava]]*Ugovori_OPULJP[[#This Row],[STOPA NACIONALNOG SUFINANCIRANJA %]]</f>
        <v>284887.67999999999</v>
      </c>
      <c r="R282" s="20">
        <f>Ugovori_OPULJP[[#This Row],[Bespovratna sredstva - Nacionalni dio - HRK]]/7.5345</f>
        <v>37811.092972327293</v>
      </c>
      <c r="S282" s="19">
        <v>1899251.2</v>
      </c>
      <c r="T282" s="20">
        <f>Ugovori_OPULJP[[#This Row],[Bespovratna sredstva - Ukupno (EU+Nac) HRK
= Ukupna ugovorena vrijednost bespovratnih sredstava]]/7.5345</f>
        <v>252073.95314884861</v>
      </c>
      <c r="U282" s="19">
        <v>0</v>
      </c>
      <c r="V282" s="20">
        <f>Ugovori_OPULJP[[#This Row],[Javni doprinos korisnika - HRK]]/7.5345</f>
        <v>0</v>
      </c>
      <c r="W282" s="19">
        <v>0</v>
      </c>
      <c r="X282" s="20">
        <f>Ugovori_OPULJP[[#This Row],[Privatni doprinos korisnika - HRK]]/7.5345</f>
        <v>0</v>
      </c>
      <c r="Y282" s="21">
        <f>Ugovori_OPULJP[[#This Row],[Bespovratna sredstva - Ukupno (EU+Nac) HRK
= Ukupna ugovorena vrijednost bespovratnih sredstava]]+Ugovori_OPULJP[[#This Row],[Javni doprinos korisnika - HRK]]+Ugovori_OPULJP[[#This Row],[Privatni doprinos korisnika - HRK]]</f>
        <v>1899251.2</v>
      </c>
      <c r="Z282" s="22">
        <f>Ugovori_OPULJP[[#This Row],[UKUPNI PRIHVATLJIVI IZDACI
TOTAL ELIGIBLE EXPENDITURE
= Bespovratna sredstva ukupno + doprinos korisnika
= Ukupni prihvatljivi troškovi
= Ukupna ugovorena vrijednost projekta HRK]]/7.5345</f>
        <v>252073.95314884861</v>
      </c>
      <c r="AA282" s="13" t="s">
        <v>22</v>
      </c>
      <c r="AB282" s="13" t="s">
        <v>19</v>
      </c>
      <c r="AC282" s="12" t="s">
        <v>1195</v>
      </c>
      <c r="AD282" s="12" t="s">
        <v>147</v>
      </c>
    </row>
    <row r="283" spans="1:30" ht="51" customHeight="1" x14ac:dyDescent="0.3">
      <c r="A283" s="10" t="s">
        <v>1196</v>
      </c>
      <c r="B283" s="11" t="s">
        <v>139</v>
      </c>
      <c r="C283" s="12" t="s">
        <v>140</v>
      </c>
      <c r="D283" s="12" t="s">
        <v>1102</v>
      </c>
      <c r="E283" s="13" t="s">
        <v>63</v>
      </c>
      <c r="F283" s="14" t="s">
        <v>1197</v>
      </c>
      <c r="G283" s="14" t="s">
        <v>1198</v>
      </c>
      <c r="H283" s="16">
        <v>43070</v>
      </c>
      <c r="I283" s="16">
        <v>43983</v>
      </c>
      <c r="J283" s="17" t="str">
        <f>IF(Ugovori_OPULJP[[#This Row],[DATUM ZAVRŠETKA OPERACIJE]]&gt;DATE(2023,12,31),"u provedbi","završen")</f>
        <v>završen</v>
      </c>
      <c r="K283" s="15" t="s">
        <v>144</v>
      </c>
      <c r="L283" s="15" t="s">
        <v>144</v>
      </c>
      <c r="M283" s="18">
        <v>0.85</v>
      </c>
      <c r="N283" s="18">
        <v>0.15</v>
      </c>
      <c r="O283" s="19">
        <f>Ugovori_OPULJP[[#This Row],[Bespovratna sredstva - Ukupno (EU+Nac) HRK
= Ukupna ugovorena vrijednost bespovratnih sredstava]]*Ugovori_OPULJP[[#This Row],[EU STOPA SUFINANCIRANJA %
EU CO-FINANCING RATE %]]</f>
        <v>1822434</v>
      </c>
      <c r="P283" s="20">
        <f>Ugovori_OPULJP[[#This Row],[Bespovratna sredstva - EU dio - HRK]]/7.5345</f>
        <v>241878.5586303006</v>
      </c>
      <c r="Q283" s="19">
        <f>Ugovori_OPULJP[[#This Row],[Bespovratna sredstva - Ukupno (EU+Nac) HRK
= Ukupna ugovorena vrijednost bespovratnih sredstava]]*Ugovori_OPULJP[[#This Row],[STOPA NACIONALNOG SUFINANCIRANJA %]]</f>
        <v>321606</v>
      </c>
      <c r="R283" s="20">
        <f>Ugovori_OPULJP[[#This Row],[Bespovratna sredstva - Nacionalni dio - HRK]]/7.5345</f>
        <v>42684.451522994226</v>
      </c>
      <c r="S283" s="19">
        <v>2144040</v>
      </c>
      <c r="T283" s="20">
        <f>Ugovori_OPULJP[[#This Row],[Bespovratna sredstva - Ukupno (EU+Nac) HRK
= Ukupna ugovorena vrijednost bespovratnih sredstava]]/7.5345</f>
        <v>284563.01015329483</v>
      </c>
      <c r="U283" s="19">
        <v>0</v>
      </c>
      <c r="V283" s="20">
        <f>Ugovori_OPULJP[[#This Row],[Javni doprinos korisnika - HRK]]/7.5345</f>
        <v>0</v>
      </c>
      <c r="W283" s="19">
        <v>0</v>
      </c>
      <c r="X283" s="20">
        <f>Ugovori_OPULJP[[#This Row],[Privatni doprinos korisnika - HRK]]/7.5345</f>
        <v>0</v>
      </c>
      <c r="Y283" s="21">
        <f>Ugovori_OPULJP[[#This Row],[Bespovratna sredstva - Ukupno (EU+Nac) HRK
= Ukupna ugovorena vrijednost bespovratnih sredstava]]+Ugovori_OPULJP[[#This Row],[Javni doprinos korisnika - HRK]]+Ugovori_OPULJP[[#This Row],[Privatni doprinos korisnika - HRK]]</f>
        <v>2144040</v>
      </c>
      <c r="Z283" s="22">
        <f>Ugovori_OPULJP[[#This Row],[UKUPNI PRIHVATLJIVI IZDACI
TOTAL ELIGIBLE EXPENDITURE
= Bespovratna sredstva ukupno + doprinos korisnika
= Ukupni prihvatljivi troškovi
= Ukupna ugovorena vrijednost projekta HRK]]/7.5345</f>
        <v>284563.01015329483</v>
      </c>
      <c r="AA283" s="13" t="s">
        <v>22</v>
      </c>
      <c r="AB283" s="13" t="s">
        <v>19</v>
      </c>
      <c r="AC283" s="12" t="s">
        <v>1199</v>
      </c>
      <c r="AD283" s="12" t="s">
        <v>147</v>
      </c>
    </row>
    <row r="284" spans="1:30" ht="51" customHeight="1" x14ac:dyDescent="0.3">
      <c r="A284" s="10" t="s">
        <v>1200</v>
      </c>
      <c r="B284" s="11" t="s">
        <v>139</v>
      </c>
      <c r="C284" s="12" t="s">
        <v>140</v>
      </c>
      <c r="D284" s="12" t="s">
        <v>1102</v>
      </c>
      <c r="E284" s="13" t="s">
        <v>63</v>
      </c>
      <c r="F284" s="14" t="s">
        <v>1201</v>
      </c>
      <c r="G284" s="14" t="s">
        <v>1202</v>
      </c>
      <c r="H284" s="16">
        <v>43089</v>
      </c>
      <c r="I284" s="16">
        <v>44002</v>
      </c>
      <c r="J284" s="17" t="str">
        <f>IF(Ugovori_OPULJP[[#This Row],[DATUM ZAVRŠETKA OPERACIJE]]&gt;DATE(2023,12,31),"u provedbi","završen")</f>
        <v>završen</v>
      </c>
      <c r="K284" s="15" t="s">
        <v>362</v>
      </c>
      <c r="L284" s="15" t="s">
        <v>362</v>
      </c>
      <c r="M284" s="18">
        <v>0.85</v>
      </c>
      <c r="N284" s="18">
        <v>0.15</v>
      </c>
      <c r="O284" s="19">
        <f>Ugovori_OPULJP[[#This Row],[Bespovratna sredstva - Ukupno (EU+Nac) HRK
= Ukupna ugovorena vrijednost bespovratnih sredstava]]*Ugovori_OPULJP[[#This Row],[EU STOPA SUFINANCIRANJA %
EU CO-FINANCING RATE %]]</f>
        <v>5189544.5334999999</v>
      </c>
      <c r="P284" s="20">
        <f>Ugovori_OPULJP[[#This Row],[Bespovratna sredstva - EU dio - HRK]]/7.5345</f>
        <v>688770.92487889039</v>
      </c>
      <c r="Q284" s="19">
        <f>Ugovori_OPULJP[[#This Row],[Bespovratna sredstva - Ukupno (EU+Nac) HRK
= Ukupna ugovorena vrijednost bespovratnih sredstava]]*Ugovori_OPULJP[[#This Row],[STOPA NACIONALNOG SUFINANCIRANJA %]]</f>
        <v>915801.97649999999</v>
      </c>
      <c r="R284" s="20">
        <f>Ugovori_OPULJP[[#This Row],[Bespovratna sredstva - Nacionalni dio - HRK]]/7.5345</f>
        <v>121547.81027274537</v>
      </c>
      <c r="S284" s="19">
        <v>6105346.5099999998</v>
      </c>
      <c r="T284" s="20">
        <f>Ugovori_OPULJP[[#This Row],[Bespovratna sredstva - Ukupno (EU+Nac) HRK
= Ukupna ugovorena vrijednost bespovratnih sredstava]]/7.5345</f>
        <v>810318.73515163572</v>
      </c>
      <c r="U284" s="19">
        <v>0</v>
      </c>
      <c r="V284" s="20">
        <f>Ugovori_OPULJP[[#This Row],[Javni doprinos korisnika - HRK]]/7.5345</f>
        <v>0</v>
      </c>
      <c r="W284" s="19">
        <v>0</v>
      </c>
      <c r="X284" s="20">
        <f>Ugovori_OPULJP[[#This Row],[Privatni doprinos korisnika - HRK]]/7.5345</f>
        <v>0</v>
      </c>
      <c r="Y284" s="21">
        <f>Ugovori_OPULJP[[#This Row],[Bespovratna sredstva - Ukupno (EU+Nac) HRK
= Ukupna ugovorena vrijednost bespovratnih sredstava]]+Ugovori_OPULJP[[#This Row],[Javni doprinos korisnika - HRK]]+Ugovori_OPULJP[[#This Row],[Privatni doprinos korisnika - HRK]]</f>
        <v>6105346.5099999998</v>
      </c>
      <c r="Z284" s="22">
        <f>Ugovori_OPULJP[[#This Row],[UKUPNI PRIHVATLJIVI IZDACI
TOTAL ELIGIBLE EXPENDITURE
= Bespovratna sredstva ukupno + doprinos korisnika
= Ukupni prihvatljivi troškovi
= Ukupna ugovorena vrijednost projekta HRK]]/7.5345</f>
        <v>810318.73515163572</v>
      </c>
      <c r="AA284" s="13" t="s">
        <v>22</v>
      </c>
      <c r="AB284" s="13" t="s">
        <v>19</v>
      </c>
      <c r="AC284" s="12" t="s">
        <v>1203</v>
      </c>
      <c r="AD284" s="12" t="s">
        <v>147</v>
      </c>
    </row>
    <row r="285" spans="1:30" ht="51" customHeight="1" x14ac:dyDescent="0.3">
      <c r="A285" s="10" t="s">
        <v>1204</v>
      </c>
      <c r="B285" s="11" t="s">
        <v>139</v>
      </c>
      <c r="C285" s="12" t="s">
        <v>140</v>
      </c>
      <c r="D285" s="12" t="s">
        <v>1102</v>
      </c>
      <c r="E285" s="13" t="s">
        <v>63</v>
      </c>
      <c r="F285" s="14" t="s">
        <v>1205</v>
      </c>
      <c r="G285" s="14" t="s">
        <v>1206</v>
      </c>
      <c r="H285" s="16">
        <v>43077</v>
      </c>
      <c r="I285" s="16">
        <v>43990</v>
      </c>
      <c r="J285" s="17" t="str">
        <f>IF(Ugovori_OPULJP[[#This Row],[DATUM ZAVRŠETKA OPERACIJE]]&gt;DATE(2023,12,31),"u provedbi","završen")</f>
        <v>završen</v>
      </c>
      <c r="K285" s="15" t="s">
        <v>240</v>
      </c>
      <c r="L285" s="15" t="s">
        <v>240</v>
      </c>
      <c r="M285" s="18">
        <v>0.85</v>
      </c>
      <c r="N285" s="18">
        <v>0.15</v>
      </c>
      <c r="O285" s="19">
        <f>Ugovori_OPULJP[[#This Row],[Bespovratna sredstva - Ukupno (EU+Nac) HRK
= Ukupna ugovorena vrijednost bespovratnih sredstava]]*Ugovori_OPULJP[[#This Row],[EU STOPA SUFINANCIRANJA %
EU CO-FINANCING RATE %]]</f>
        <v>1066956.3800000001</v>
      </c>
      <c r="P285" s="20">
        <f>Ugovori_OPULJP[[#This Row],[Bespovratna sredstva - EU dio - HRK]]/7.5345</f>
        <v>141609.44720950295</v>
      </c>
      <c r="Q285" s="19">
        <f>Ugovori_OPULJP[[#This Row],[Bespovratna sredstva - Ukupno (EU+Nac) HRK
= Ukupna ugovorena vrijednost bespovratnih sredstava]]*Ugovori_OPULJP[[#This Row],[STOPA NACIONALNOG SUFINANCIRANJA %]]</f>
        <v>188286.42</v>
      </c>
      <c r="R285" s="20">
        <f>Ugovori_OPULJP[[#This Row],[Bespovratna sredstva - Nacionalni dio - HRK]]/7.5345</f>
        <v>24989.902448735815</v>
      </c>
      <c r="S285" s="19">
        <v>1255242.8</v>
      </c>
      <c r="T285" s="20">
        <f>Ugovori_OPULJP[[#This Row],[Bespovratna sredstva - Ukupno (EU+Nac) HRK
= Ukupna ugovorena vrijednost bespovratnih sredstava]]/7.5345</f>
        <v>166599.34965823876</v>
      </c>
      <c r="U285" s="19">
        <v>0</v>
      </c>
      <c r="V285" s="20">
        <f>Ugovori_OPULJP[[#This Row],[Javni doprinos korisnika - HRK]]/7.5345</f>
        <v>0</v>
      </c>
      <c r="W285" s="19">
        <v>0</v>
      </c>
      <c r="X285" s="20">
        <f>Ugovori_OPULJP[[#This Row],[Privatni doprinos korisnika - HRK]]/7.5345</f>
        <v>0</v>
      </c>
      <c r="Y285" s="21">
        <f>Ugovori_OPULJP[[#This Row],[Bespovratna sredstva - Ukupno (EU+Nac) HRK
= Ukupna ugovorena vrijednost bespovratnih sredstava]]+Ugovori_OPULJP[[#This Row],[Javni doprinos korisnika - HRK]]+Ugovori_OPULJP[[#This Row],[Privatni doprinos korisnika - HRK]]</f>
        <v>1255242.8</v>
      </c>
      <c r="Z285" s="22">
        <f>Ugovori_OPULJP[[#This Row],[UKUPNI PRIHVATLJIVI IZDACI
TOTAL ELIGIBLE EXPENDITURE
= Bespovratna sredstva ukupno + doprinos korisnika
= Ukupni prihvatljivi troškovi
= Ukupna ugovorena vrijednost projekta HRK]]/7.5345</f>
        <v>166599.34965823876</v>
      </c>
      <c r="AA285" s="13" t="s">
        <v>22</v>
      </c>
      <c r="AB285" s="13" t="s">
        <v>19</v>
      </c>
      <c r="AC285" s="12" t="s">
        <v>1207</v>
      </c>
      <c r="AD285" s="12" t="s">
        <v>147</v>
      </c>
    </row>
    <row r="286" spans="1:30" ht="51" customHeight="1" x14ac:dyDescent="0.3">
      <c r="A286" s="10" t="s">
        <v>1208</v>
      </c>
      <c r="B286" s="11" t="s">
        <v>139</v>
      </c>
      <c r="C286" s="12" t="s">
        <v>140</v>
      </c>
      <c r="D286" s="12" t="s">
        <v>1102</v>
      </c>
      <c r="E286" s="13" t="s">
        <v>63</v>
      </c>
      <c r="F286" s="14" t="s">
        <v>1209</v>
      </c>
      <c r="G286" s="14" t="s">
        <v>1210</v>
      </c>
      <c r="H286" s="16">
        <v>43089</v>
      </c>
      <c r="I286" s="16">
        <v>44002</v>
      </c>
      <c r="J286" s="17" t="str">
        <f>IF(Ugovori_OPULJP[[#This Row],[DATUM ZAVRŠETKA OPERACIJE]]&gt;DATE(2023,12,31),"u provedbi","završen")</f>
        <v>završen</v>
      </c>
      <c r="K286" s="15" t="s">
        <v>86</v>
      </c>
      <c r="L286" s="15" t="s">
        <v>86</v>
      </c>
      <c r="M286" s="18">
        <v>0.85</v>
      </c>
      <c r="N286" s="18">
        <v>0.15</v>
      </c>
      <c r="O286" s="19">
        <f>Ugovori_OPULJP[[#This Row],[Bespovratna sredstva - Ukupno (EU+Nac) HRK
= Ukupna ugovorena vrijednost bespovratnih sredstava]]*Ugovori_OPULJP[[#This Row],[EU STOPA SUFINANCIRANJA %
EU CO-FINANCING RATE %]]</f>
        <v>5958274.3250000002</v>
      </c>
      <c r="P286" s="20">
        <f>Ugovori_OPULJP[[#This Row],[Bespovratna sredstva - EU dio - HRK]]/7.5345</f>
        <v>790798.90171876037</v>
      </c>
      <c r="Q286" s="19">
        <f>Ugovori_OPULJP[[#This Row],[Bespovratna sredstva - Ukupno (EU+Nac) HRK
= Ukupna ugovorena vrijednost bespovratnih sredstava]]*Ugovori_OPULJP[[#This Row],[STOPA NACIONALNOG SUFINANCIRANJA %]]</f>
        <v>1051460.175</v>
      </c>
      <c r="R286" s="20">
        <f>Ugovori_OPULJP[[#This Row],[Bespovratna sredstva - Nacionalni dio - HRK]]/7.5345</f>
        <v>139552.74736213419</v>
      </c>
      <c r="S286" s="19">
        <v>7009734.5</v>
      </c>
      <c r="T286" s="20">
        <f>Ugovori_OPULJP[[#This Row],[Bespovratna sredstva - Ukupno (EU+Nac) HRK
= Ukupna ugovorena vrijednost bespovratnih sredstava]]/7.5345</f>
        <v>930351.64908089454</v>
      </c>
      <c r="U286" s="19">
        <v>0</v>
      </c>
      <c r="V286" s="20">
        <f>Ugovori_OPULJP[[#This Row],[Javni doprinos korisnika - HRK]]/7.5345</f>
        <v>0</v>
      </c>
      <c r="W286" s="19">
        <v>0</v>
      </c>
      <c r="X286" s="20">
        <f>Ugovori_OPULJP[[#This Row],[Privatni doprinos korisnika - HRK]]/7.5345</f>
        <v>0</v>
      </c>
      <c r="Y286" s="21">
        <f>Ugovori_OPULJP[[#This Row],[Bespovratna sredstva - Ukupno (EU+Nac) HRK
= Ukupna ugovorena vrijednost bespovratnih sredstava]]+Ugovori_OPULJP[[#This Row],[Javni doprinos korisnika - HRK]]+Ugovori_OPULJP[[#This Row],[Privatni doprinos korisnika - HRK]]</f>
        <v>7009734.5</v>
      </c>
      <c r="Z286" s="22">
        <f>Ugovori_OPULJP[[#This Row],[UKUPNI PRIHVATLJIVI IZDACI
TOTAL ELIGIBLE EXPENDITURE
= Bespovratna sredstva ukupno + doprinos korisnika
= Ukupni prihvatljivi troškovi
= Ukupna ugovorena vrijednost projekta HRK]]/7.5345</f>
        <v>930351.64908089454</v>
      </c>
      <c r="AA286" s="13" t="s">
        <v>22</v>
      </c>
      <c r="AB286" s="13" t="s">
        <v>19</v>
      </c>
      <c r="AC286" s="12" t="s">
        <v>1211</v>
      </c>
      <c r="AD286" s="12" t="s">
        <v>147</v>
      </c>
    </row>
    <row r="287" spans="1:30" ht="51" customHeight="1" x14ac:dyDescent="0.3">
      <c r="A287" s="10" t="s">
        <v>1212</v>
      </c>
      <c r="B287" s="11" t="s">
        <v>139</v>
      </c>
      <c r="C287" s="12" t="s">
        <v>140</v>
      </c>
      <c r="D287" s="12" t="s">
        <v>1102</v>
      </c>
      <c r="E287" s="13" t="s">
        <v>63</v>
      </c>
      <c r="F287" s="14" t="s">
        <v>1213</v>
      </c>
      <c r="G287" s="14" t="s">
        <v>1214</v>
      </c>
      <c r="H287" s="16">
        <v>43070</v>
      </c>
      <c r="I287" s="16">
        <v>43983</v>
      </c>
      <c r="J287" s="17" t="str">
        <f>IF(Ugovori_OPULJP[[#This Row],[DATUM ZAVRŠETKA OPERACIJE]]&gt;DATE(2023,12,31),"u provedbi","završen")</f>
        <v>završen</v>
      </c>
      <c r="K287" s="15" t="s">
        <v>91</v>
      </c>
      <c r="L287" s="15" t="s">
        <v>91</v>
      </c>
      <c r="M287" s="18">
        <v>0.85</v>
      </c>
      <c r="N287" s="18">
        <v>0.15</v>
      </c>
      <c r="O287" s="19">
        <f>Ugovori_OPULJP[[#This Row],[Bespovratna sredstva - Ukupno (EU+Nac) HRK
= Ukupna ugovorena vrijednost bespovratnih sredstava]]*Ugovori_OPULJP[[#This Row],[EU STOPA SUFINANCIRANJA %
EU CO-FINANCING RATE %]]</f>
        <v>1339921.1299999999</v>
      </c>
      <c r="P287" s="20">
        <f>Ugovori_OPULJP[[#This Row],[Bespovratna sredstva - EU dio - HRK]]/7.5345</f>
        <v>177838.09542769921</v>
      </c>
      <c r="Q287" s="19">
        <f>Ugovori_OPULJP[[#This Row],[Bespovratna sredstva - Ukupno (EU+Nac) HRK
= Ukupna ugovorena vrijednost bespovratnih sredstava]]*Ugovori_OPULJP[[#This Row],[STOPA NACIONALNOG SUFINANCIRANJA %]]</f>
        <v>236456.66999999998</v>
      </c>
      <c r="R287" s="20">
        <f>Ugovori_OPULJP[[#This Row],[Bespovratna sredstva - Nacionalni dio - HRK]]/7.5345</f>
        <v>31383.193310770454</v>
      </c>
      <c r="S287" s="19">
        <v>1576377.8</v>
      </c>
      <c r="T287" s="20">
        <f>Ugovori_OPULJP[[#This Row],[Bespovratna sredstva - Ukupno (EU+Nac) HRK
= Ukupna ugovorena vrijednost bespovratnih sredstava]]/7.5345</f>
        <v>209221.28873846971</v>
      </c>
      <c r="U287" s="19">
        <v>0</v>
      </c>
      <c r="V287" s="20">
        <f>Ugovori_OPULJP[[#This Row],[Javni doprinos korisnika - HRK]]/7.5345</f>
        <v>0</v>
      </c>
      <c r="W287" s="19">
        <v>0</v>
      </c>
      <c r="X287" s="20">
        <f>Ugovori_OPULJP[[#This Row],[Privatni doprinos korisnika - HRK]]/7.5345</f>
        <v>0</v>
      </c>
      <c r="Y287" s="21">
        <f>Ugovori_OPULJP[[#This Row],[Bespovratna sredstva - Ukupno (EU+Nac) HRK
= Ukupna ugovorena vrijednost bespovratnih sredstava]]+Ugovori_OPULJP[[#This Row],[Javni doprinos korisnika - HRK]]+Ugovori_OPULJP[[#This Row],[Privatni doprinos korisnika - HRK]]</f>
        <v>1576377.8</v>
      </c>
      <c r="Z287" s="22">
        <f>Ugovori_OPULJP[[#This Row],[UKUPNI PRIHVATLJIVI IZDACI
TOTAL ELIGIBLE EXPENDITURE
= Bespovratna sredstva ukupno + doprinos korisnika
= Ukupni prihvatljivi troškovi
= Ukupna ugovorena vrijednost projekta HRK]]/7.5345</f>
        <v>209221.28873846971</v>
      </c>
      <c r="AA287" s="13" t="s">
        <v>22</v>
      </c>
      <c r="AB287" s="13" t="s">
        <v>19</v>
      </c>
      <c r="AC287" s="12" t="s">
        <v>1215</v>
      </c>
      <c r="AD287" s="12" t="s">
        <v>147</v>
      </c>
    </row>
    <row r="288" spans="1:30" ht="51" customHeight="1" x14ac:dyDescent="0.3">
      <c r="A288" s="10" t="s">
        <v>1216</v>
      </c>
      <c r="B288" s="11" t="s">
        <v>139</v>
      </c>
      <c r="C288" s="12" t="s">
        <v>140</v>
      </c>
      <c r="D288" s="12" t="s">
        <v>1102</v>
      </c>
      <c r="E288" s="13" t="s">
        <v>63</v>
      </c>
      <c r="F288" s="14" t="s">
        <v>1217</v>
      </c>
      <c r="G288" s="14" t="s">
        <v>1218</v>
      </c>
      <c r="H288" s="16">
        <v>43070</v>
      </c>
      <c r="I288" s="16">
        <v>43983</v>
      </c>
      <c r="J288" s="17" t="str">
        <f>IF(Ugovori_OPULJP[[#This Row],[DATUM ZAVRŠETKA OPERACIJE]]&gt;DATE(2023,12,31),"u provedbi","završen")</f>
        <v>završen</v>
      </c>
      <c r="K288" s="15" t="s">
        <v>91</v>
      </c>
      <c r="L288" s="15" t="s">
        <v>91</v>
      </c>
      <c r="M288" s="18">
        <v>0.85</v>
      </c>
      <c r="N288" s="18">
        <v>0.15</v>
      </c>
      <c r="O288" s="19">
        <f>Ugovori_OPULJP[[#This Row],[Bespovratna sredstva - Ukupno (EU+Nac) HRK
= Ukupna ugovorena vrijednost bespovratnih sredstava]]*Ugovori_OPULJP[[#This Row],[EU STOPA SUFINANCIRANJA %
EU CO-FINANCING RATE %]]</f>
        <v>2680485.9139999999</v>
      </c>
      <c r="P288" s="20">
        <f>Ugovori_OPULJP[[#This Row],[Bespovratna sredstva - EU dio - HRK]]/7.5345</f>
        <v>355761.61842192576</v>
      </c>
      <c r="Q288" s="19">
        <f>Ugovori_OPULJP[[#This Row],[Bespovratna sredstva - Ukupno (EU+Nac) HRK
= Ukupna ugovorena vrijednost bespovratnih sredstava]]*Ugovori_OPULJP[[#This Row],[STOPA NACIONALNOG SUFINANCIRANJA %]]</f>
        <v>473026.92599999998</v>
      </c>
      <c r="R288" s="20">
        <f>Ugovori_OPULJP[[#This Row],[Bespovratna sredstva - Nacionalni dio - HRK]]/7.5345</f>
        <v>62781.462074457486</v>
      </c>
      <c r="S288" s="19">
        <v>3153512.84</v>
      </c>
      <c r="T288" s="20">
        <f>Ugovori_OPULJP[[#This Row],[Bespovratna sredstva - Ukupno (EU+Nac) HRK
= Ukupna ugovorena vrijednost bespovratnih sredstava]]/7.5345</f>
        <v>418543.08049638325</v>
      </c>
      <c r="U288" s="19">
        <v>0</v>
      </c>
      <c r="V288" s="20">
        <f>Ugovori_OPULJP[[#This Row],[Javni doprinos korisnika - HRK]]/7.5345</f>
        <v>0</v>
      </c>
      <c r="W288" s="19">
        <v>0</v>
      </c>
      <c r="X288" s="20">
        <f>Ugovori_OPULJP[[#This Row],[Privatni doprinos korisnika - HRK]]/7.5345</f>
        <v>0</v>
      </c>
      <c r="Y288" s="21">
        <f>Ugovori_OPULJP[[#This Row],[Bespovratna sredstva - Ukupno (EU+Nac) HRK
= Ukupna ugovorena vrijednost bespovratnih sredstava]]+Ugovori_OPULJP[[#This Row],[Javni doprinos korisnika - HRK]]+Ugovori_OPULJP[[#This Row],[Privatni doprinos korisnika - HRK]]</f>
        <v>3153512.84</v>
      </c>
      <c r="Z288" s="22">
        <f>Ugovori_OPULJP[[#This Row],[UKUPNI PRIHVATLJIVI IZDACI
TOTAL ELIGIBLE EXPENDITURE
= Bespovratna sredstva ukupno + doprinos korisnika
= Ukupni prihvatljivi troškovi
= Ukupna ugovorena vrijednost projekta HRK]]/7.5345</f>
        <v>418543.08049638325</v>
      </c>
      <c r="AA288" s="13" t="s">
        <v>22</v>
      </c>
      <c r="AB288" s="13" t="s">
        <v>19</v>
      </c>
      <c r="AC288" s="12" t="s">
        <v>1219</v>
      </c>
      <c r="AD288" s="12" t="s">
        <v>147</v>
      </c>
    </row>
    <row r="289" spans="1:30" ht="51" customHeight="1" x14ac:dyDescent="0.3">
      <c r="A289" s="10" t="s">
        <v>1220</v>
      </c>
      <c r="B289" s="11" t="s">
        <v>139</v>
      </c>
      <c r="C289" s="12" t="s">
        <v>140</v>
      </c>
      <c r="D289" s="12" t="s">
        <v>1102</v>
      </c>
      <c r="E289" s="13" t="s">
        <v>63</v>
      </c>
      <c r="F289" s="14" t="s">
        <v>1221</v>
      </c>
      <c r="G289" s="14" t="s">
        <v>1222</v>
      </c>
      <c r="H289" s="16">
        <v>43089</v>
      </c>
      <c r="I289" s="16">
        <v>44002</v>
      </c>
      <c r="J289" s="17" t="str">
        <f>IF(Ugovori_OPULJP[[#This Row],[DATUM ZAVRŠETKA OPERACIJE]]&gt;DATE(2023,12,31),"u provedbi","završen")</f>
        <v>završen</v>
      </c>
      <c r="K289" s="15" t="s">
        <v>324</v>
      </c>
      <c r="L289" s="15" t="s">
        <v>324</v>
      </c>
      <c r="M289" s="18">
        <v>0.85</v>
      </c>
      <c r="N289" s="18">
        <v>0.15</v>
      </c>
      <c r="O289" s="19">
        <f>Ugovori_OPULJP[[#This Row],[Bespovratna sredstva - Ukupno (EU+Nac) HRK
= Ukupna ugovorena vrijednost bespovratnih sredstava]]*Ugovori_OPULJP[[#This Row],[EU STOPA SUFINANCIRANJA %
EU CO-FINANCING RATE %]]</f>
        <v>2608347.3829999999</v>
      </c>
      <c r="P289" s="20">
        <f>Ugovori_OPULJP[[#This Row],[Bespovratna sredstva - EU dio - HRK]]/7.5345</f>
        <v>346187.18999270024</v>
      </c>
      <c r="Q289" s="19">
        <f>Ugovori_OPULJP[[#This Row],[Bespovratna sredstva - Ukupno (EU+Nac) HRK
= Ukupna ugovorena vrijednost bespovratnih sredstava]]*Ugovori_OPULJP[[#This Row],[STOPA NACIONALNOG SUFINANCIRANJA %]]</f>
        <v>460296.59700000001</v>
      </c>
      <c r="R289" s="20">
        <f>Ugovori_OPULJP[[#This Row],[Bespovratna sredstva - Nacionalni dio - HRK]]/7.5345</f>
        <v>61091.857057535337</v>
      </c>
      <c r="S289" s="19">
        <v>3068643.98</v>
      </c>
      <c r="T289" s="20">
        <f>Ugovori_OPULJP[[#This Row],[Bespovratna sredstva - Ukupno (EU+Nac) HRK
= Ukupna ugovorena vrijednost bespovratnih sredstava]]/7.5345</f>
        <v>407279.04705023556</v>
      </c>
      <c r="U289" s="19">
        <v>0</v>
      </c>
      <c r="V289" s="20">
        <f>Ugovori_OPULJP[[#This Row],[Javni doprinos korisnika - HRK]]/7.5345</f>
        <v>0</v>
      </c>
      <c r="W289" s="19">
        <v>0</v>
      </c>
      <c r="X289" s="20">
        <f>Ugovori_OPULJP[[#This Row],[Privatni doprinos korisnika - HRK]]/7.5345</f>
        <v>0</v>
      </c>
      <c r="Y289" s="21">
        <f>Ugovori_OPULJP[[#This Row],[Bespovratna sredstva - Ukupno (EU+Nac) HRK
= Ukupna ugovorena vrijednost bespovratnih sredstava]]+Ugovori_OPULJP[[#This Row],[Javni doprinos korisnika - HRK]]+Ugovori_OPULJP[[#This Row],[Privatni doprinos korisnika - HRK]]</f>
        <v>3068643.98</v>
      </c>
      <c r="Z289" s="22">
        <f>Ugovori_OPULJP[[#This Row],[UKUPNI PRIHVATLJIVI IZDACI
TOTAL ELIGIBLE EXPENDITURE
= Bespovratna sredstva ukupno + doprinos korisnika
= Ukupni prihvatljivi troškovi
= Ukupna ugovorena vrijednost projekta HRK]]/7.5345</f>
        <v>407279.04705023556</v>
      </c>
      <c r="AA289" s="13" t="s">
        <v>22</v>
      </c>
      <c r="AB289" s="13" t="s">
        <v>19</v>
      </c>
      <c r="AC289" s="12" t="s">
        <v>1223</v>
      </c>
      <c r="AD289" s="12" t="s">
        <v>147</v>
      </c>
    </row>
    <row r="290" spans="1:30" ht="51" customHeight="1" x14ac:dyDescent="0.3">
      <c r="A290" s="10" t="s">
        <v>1224</v>
      </c>
      <c r="B290" s="11" t="s">
        <v>139</v>
      </c>
      <c r="C290" s="12" t="s">
        <v>140</v>
      </c>
      <c r="D290" s="12" t="s">
        <v>1102</v>
      </c>
      <c r="E290" s="13" t="s">
        <v>63</v>
      </c>
      <c r="F290" s="14" t="s">
        <v>1225</v>
      </c>
      <c r="G290" s="14" t="s">
        <v>621</v>
      </c>
      <c r="H290" s="16">
        <v>43089</v>
      </c>
      <c r="I290" s="16">
        <v>44002</v>
      </c>
      <c r="J290" s="17" t="str">
        <f>IF(Ugovori_OPULJP[[#This Row],[DATUM ZAVRŠETKA OPERACIJE]]&gt;DATE(2023,12,31),"u provedbi","završen")</f>
        <v>završen</v>
      </c>
      <c r="K290" s="15" t="s">
        <v>86</v>
      </c>
      <c r="L290" s="15" t="s">
        <v>86</v>
      </c>
      <c r="M290" s="18">
        <v>0.85</v>
      </c>
      <c r="N290" s="18">
        <v>0.15</v>
      </c>
      <c r="O290" s="19">
        <f>Ugovori_OPULJP[[#This Row],[Bespovratna sredstva - Ukupno (EU+Nac) HRK
= Ukupna ugovorena vrijednost bespovratnih sredstava]]*Ugovori_OPULJP[[#This Row],[EU STOPA SUFINANCIRANJA %
EU CO-FINANCING RATE %]]</f>
        <v>7836227.3245000001</v>
      </c>
      <c r="P290" s="20">
        <f>Ugovori_OPULJP[[#This Row],[Bespovratna sredstva - EU dio - HRK]]/7.5345</f>
        <v>1040046.0978830712</v>
      </c>
      <c r="Q290" s="19">
        <f>Ugovori_OPULJP[[#This Row],[Bespovratna sredstva - Ukupno (EU+Nac) HRK
= Ukupna ugovorena vrijednost bespovratnih sredstava]]*Ugovori_OPULJP[[#This Row],[STOPA NACIONALNOG SUFINANCIRANJA %]]</f>
        <v>1382863.6455000001</v>
      </c>
      <c r="R290" s="20">
        <f>Ugovori_OPULJP[[#This Row],[Bespovratna sredstva - Nacionalni dio - HRK]]/7.5345</f>
        <v>183537.54668524786</v>
      </c>
      <c r="S290" s="19">
        <v>9219090.9700000007</v>
      </c>
      <c r="T290" s="20">
        <f>Ugovori_OPULJP[[#This Row],[Bespovratna sredstva - Ukupno (EU+Nac) HRK
= Ukupna ugovorena vrijednost bespovratnih sredstava]]/7.5345</f>
        <v>1223583.6445683192</v>
      </c>
      <c r="U290" s="19">
        <v>0</v>
      </c>
      <c r="V290" s="20">
        <f>Ugovori_OPULJP[[#This Row],[Javni doprinos korisnika - HRK]]/7.5345</f>
        <v>0</v>
      </c>
      <c r="W290" s="19">
        <v>0</v>
      </c>
      <c r="X290" s="20">
        <f>Ugovori_OPULJP[[#This Row],[Privatni doprinos korisnika - HRK]]/7.5345</f>
        <v>0</v>
      </c>
      <c r="Y290" s="21">
        <f>Ugovori_OPULJP[[#This Row],[Bespovratna sredstva - Ukupno (EU+Nac) HRK
= Ukupna ugovorena vrijednost bespovratnih sredstava]]+Ugovori_OPULJP[[#This Row],[Javni doprinos korisnika - HRK]]+Ugovori_OPULJP[[#This Row],[Privatni doprinos korisnika - HRK]]</f>
        <v>9219090.9700000007</v>
      </c>
      <c r="Z290" s="22">
        <f>Ugovori_OPULJP[[#This Row],[UKUPNI PRIHVATLJIVI IZDACI
TOTAL ELIGIBLE EXPENDITURE
= Bespovratna sredstva ukupno + doprinos korisnika
= Ukupni prihvatljivi troškovi
= Ukupna ugovorena vrijednost projekta HRK]]/7.5345</f>
        <v>1223583.6445683192</v>
      </c>
      <c r="AA290" s="13" t="s">
        <v>22</v>
      </c>
      <c r="AB290" s="13" t="s">
        <v>19</v>
      </c>
      <c r="AC290" s="12" t="s">
        <v>1226</v>
      </c>
      <c r="AD290" s="12" t="s">
        <v>147</v>
      </c>
    </row>
    <row r="291" spans="1:30" ht="51" customHeight="1" x14ac:dyDescent="0.3">
      <c r="A291" s="10" t="s">
        <v>1227</v>
      </c>
      <c r="B291" s="11" t="s">
        <v>139</v>
      </c>
      <c r="C291" s="12" t="s">
        <v>140</v>
      </c>
      <c r="D291" s="12" t="s">
        <v>1102</v>
      </c>
      <c r="E291" s="13" t="s">
        <v>63</v>
      </c>
      <c r="F291" s="14" t="s">
        <v>1228</v>
      </c>
      <c r="G291" s="14" t="s">
        <v>917</v>
      </c>
      <c r="H291" s="16">
        <v>43108</v>
      </c>
      <c r="I291" s="16">
        <v>44020</v>
      </c>
      <c r="J291" s="17" t="str">
        <f>IF(Ugovori_OPULJP[[#This Row],[DATUM ZAVRŠETKA OPERACIJE]]&gt;DATE(2023,12,31),"u provedbi","završen")</f>
        <v>završen</v>
      </c>
      <c r="K291" s="15" t="s">
        <v>86</v>
      </c>
      <c r="L291" s="15" t="s">
        <v>86</v>
      </c>
      <c r="M291" s="18">
        <v>0.85</v>
      </c>
      <c r="N291" s="18">
        <v>0.15</v>
      </c>
      <c r="O291" s="19">
        <f>Ugovori_OPULJP[[#This Row],[Bespovratna sredstva - Ukupno (EU+Nac) HRK
= Ukupna ugovorena vrijednost bespovratnih sredstava]]*Ugovori_OPULJP[[#This Row],[EU STOPA SUFINANCIRANJA %
EU CO-FINANCING RATE %]]</f>
        <v>2319141.4450000003</v>
      </c>
      <c r="P291" s="20">
        <f>Ugovori_OPULJP[[#This Row],[Bespovratna sredstva - EU dio - HRK]]/7.5345</f>
        <v>307802.96569115407</v>
      </c>
      <c r="Q291" s="19">
        <f>Ugovori_OPULJP[[#This Row],[Bespovratna sredstva - Ukupno (EU+Nac) HRK
= Ukupna ugovorena vrijednost bespovratnih sredstava]]*Ugovori_OPULJP[[#This Row],[STOPA NACIONALNOG SUFINANCIRANJA %]]</f>
        <v>409260.255</v>
      </c>
      <c r="R291" s="20">
        <f>Ugovori_OPULJP[[#This Row],[Bespovratna sredstva - Nacionalni dio - HRK]]/7.5345</f>
        <v>54318.170416086003</v>
      </c>
      <c r="S291" s="19">
        <v>2728401.7</v>
      </c>
      <c r="T291" s="20">
        <f>Ugovori_OPULJP[[#This Row],[Bespovratna sredstva - Ukupno (EU+Nac) HRK
= Ukupna ugovorena vrijednost bespovratnih sredstava]]/7.5345</f>
        <v>362121.13610724005</v>
      </c>
      <c r="U291" s="19">
        <v>0</v>
      </c>
      <c r="V291" s="20">
        <f>Ugovori_OPULJP[[#This Row],[Javni doprinos korisnika - HRK]]/7.5345</f>
        <v>0</v>
      </c>
      <c r="W291" s="19">
        <v>0</v>
      </c>
      <c r="X291" s="20">
        <f>Ugovori_OPULJP[[#This Row],[Privatni doprinos korisnika - HRK]]/7.5345</f>
        <v>0</v>
      </c>
      <c r="Y291" s="21">
        <f>Ugovori_OPULJP[[#This Row],[Bespovratna sredstva - Ukupno (EU+Nac) HRK
= Ukupna ugovorena vrijednost bespovratnih sredstava]]+Ugovori_OPULJP[[#This Row],[Javni doprinos korisnika - HRK]]+Ugovori_OPULJP[[#This Row],[Privatni doprinos korisnika - HRK]]</f>
        <v>2728401.7</v>
      </c>
      <c r="Z291" s="22">
        <f>Ugovori_OPULJP[[#This Row],[UKUPNI PRIHVATLJIVI IZDACI
TOTAL ELIGIBLE EXPENDITURE
= Bespovratna sredstva ukupno + doprinos korisnika
= Ukupni prihvatljivi troškovi
= Ukupna ugovorena vrijednost projekta HRK]]/7.5345</f>
        <v>362121.13610724005</v>
      </c>
      <c r="AA291" s="13" t="s">
        <v>22</v>
      </c>
      <c r="AB291" s="13" t="s">
        <v>19</v>
      </c>
      <c r="AC291" s="12" t="s">
        <v>1229</v>
      </c>
      <c r="AD291" s="12" t="s">
        <v>147</v>
      </c>
    </row>
    <row r="292" spans="1:30" ht="51" customHeight="1" x14ac:dyDescent="0.3">
      <c r="A292" s="10" t="s">
        <v>1230</v>
      </c>
      <c r="B292" s="11" t="s">
        <v>139</v>
      </c>
      <c r="C292" s="12" t="s">
        <v>140</v>
      </c>
      <c r="D292" s="12" t="s">
        <v>1102</v>
      </c>
      <c r="E292" s="13" t="s">
        <v>63</v>
      </c>
      <c r="F292" s="14" t="s">
        <v>1231</v>
      </c>
      <c r="G292" s="14" t="s">
        <v>853</v>
      </c>
      <c r="H292" s="16">
        <v>43070</v>
      </c>
      <c r="I292" s="16">
        <v>43983</v>
      </c>
      <c r="J292" s="17" t="str">
        <f>IF(Ugovori_OPULJP[[#This Row],[DATUM ZAVRŠETKA OPERACIJE]]&gt;DATE(2023,12,31),"u provedbi","završen")</f>
        <v>završen</v>
      </c>
      <c r="K292" s="15" t="s">
        <v>91</v>
      </c>
      <c r="L292" s="15" t="s">
        <v>91</v>
      </c>
      <c r="M292" s="18">
        <v>0.85</v>
      </c>
      <c r="N292" s="18">
        <v>0.15</v>
      </c>
      <c r="O292" s="19">
        <f>Ugovori_OPULJP[[#This Row],[Bespovratna sredstva - Ukupno (EU+Nac) HRK
= Ukupna ugovorena vrijednost bespovratnih sredstava]]*Ugovori_OPULJP[[#This Row],[EU STOPA SUFINANCIRANJA %
EU CO-FINANCING RATE %]]</f>
        <v>5696466.9979999997</v>
      </c>
      <c r="P292" s="20">
        <f>Ugovori_OPULJP[[#This Row],[Bespovratna sredstva - EU dio - HRK]]/7.5345</f>
        <v>756051.09801579395</v>
      </c>
      <c r="Q292" s="19">
        <f>Ugovori_OPULJP[[#This Row],[Bespovratna sredstva - Ukupno (EU+Nac) HRK
= Ukupna ugovorena vrijednost bespovratnih sredstava]]*Ugovori_OPULJP[[#This Row],[STOPA NACIONALNOG SUFINANCIRANJA %]]</f>
        <v>1005258.882</v>
      </c>
      <c r="R292" s="20">
        <f>Ugovori_OPULJP[[#This Row],[Bespovratna sredstva - Nacionalni dio - HRK]]/7.5345</f>
        <v>133420.78200278716</v>
      </c>
      <c r="S292" s="19">
        <v>6701725.8799999999</v>
      </c>
      <c r="T292" s="20">
        <f>Ugovori_OPULJP[[#This Row],[Bespovratna sredstva - Ukupno (EU+Nac) HRK
= Ukupna ugovorena vrijednost bespovratnih sredstava]]/7.5345</f>
        <v>889471.88001858117</v>
      </c>
      <c r="U292" s="19">
        <v>0</v>
      </c>
      <c r="V292" s="20">
        <f>Ugovori_OPULJP[[#This Row],[Javni doprinos korisnika - HRK]]/7.5345</f>
        <v>0</v>
      </c>
      <c r="W292" s="19">
        <v>0</v>
      </c>
      <c r="X292" s="20">
        <f>Ugovori_OPULJP[[#This Row],[Privatni doprinos korisnika - HRK]]/7.5345</f>
        <v>0</v>
      </c>
      <c r="Y292" s="21">
        <f>Ugovori_OPULJP[[#This Row],[Bespovratna sredstva - Ukupno (EU+Nac) HRK
= Ukupna ugovorena vrijednost bespovratnih sredstava]]+Ugovori_OPULJP[[#This Row],[Javni doprinos korisnika - HRK]]+Ugovori_OPULJP[[#This Row],[Privatni doprinos korisnika - HRK]]</f>
        <v>6701725.8799999999</v>
      </c>
      <c r="Z292" s="22">
        <f>Ugovori_OPULJP[[#This Row],[UKUPNI PRIHVATLJIVI IZDACI
TOTAL ELIGIBLE EXPENDITURE
= Bespovratna sredstva ukupno + doprinos korisnika
= Ukupni prihvatljivi troškovi
= Ukupna ugovorena vrijednost projekta HRK]]/7.5345</f>
        <v>889471.88001858117</v>
      </c>
      <c r="AA292" s="13" t="s">
        <v>22</v>
      </c>
      <c r="AB292" s="13" t="s">
        <v>19</v>
      </c>
      <c r="AC292" s="12" t="s">
        <v>1232</v>
      </c>
      <c r="AD292" s="12" t="s">
        <v>147</v>
      </c>
    </row>
    <row r="293" spans="1:30" ht="51" customHeight="1" x14ac:dyDescent="0.3">
      <c r="A293" s="10" t="s">
        <v>1233</v>
      </c>
      <c r="B293" s="11" t="s">
        <v>139</v>
      </c>
      <c r="C293" s="12" t="s">
        <v>140</v>
      </c>
      <c r="D293" s="12" t="s">
        <v>1102</v>
      </c>
      <c r="E293" s="13" t="s">
        <v>63</v>
      </c>
      <c r="F293" s="14" t="s">
        <v>1234</v>
      </c>
      <c r="G293" s="14" t="s">
        <v>1235</v>
      </c>
      <c r="H293" s="16">
        <v>43108</v>
      </c>
      <c r="I293" s="16">
        <v>44020</v>
      </c>
      <c r="J293" s="17" t="str">
        <f>IF(Ugovori_OPULJP[[#This Row],[DATUM ZAVRŠETKA OPERACIJE]]&gt;DATE(2023,12,31),"u provedbi","završen")</f>
        <v>završen</v>
      </c>
      <c r="K293" s="15" t="s">
        <v>91</v>
      </c>
      <c r="L293" s="15" t="s">
        <v>91</v>
      </c>
      <c r="M293" s="18">
        <v>0.85</v>
      </c>
      <c r="N293" s="18">
        <v>0.15</v>
      </c>
      <c r="O293" s="19">
        <f>Ugovori_OPULJP[[#This Row],[Bespovratna sredstva - Ukupno (EU+Nac) HRK
= Ukupna ugovorena vrijednost bespovratnih sredstava]]*Ugovori_OPULJP[[#This Row],[EU STOPA SUFINANCIRANJA %
EU CO-FINANCING RATE %]]</f>
        <v>2548884.9954999997</v>
      </c>
      <c r="P293" s="20">
        <f>Ugovori_OPULJP[[#This Row],[Bespovratna sredstva - EU dio - HRK]]/7.5345</f>
        <v>338295.17492866144</v>
      </c>
      <c r="Q293" s="19">
        <f>Ugovori_OPULJP[[#This Row],[Bespovratna sredstva - Ukupno (EU+Nac) HRK
= Ukupna ugovorena vrijednost bespovratnih sredstava]]*Ugovori_OPULJP[[#This Row],[STOPA NACIONALNOG SUFINANCIRANJA %]]</f>
        <v>449803.23449999996</v>
      </c>
      <c r="R293" s="20">
        <f>Ugovori_OPULJP[[#This Row],[Bespovratna sredstva - Nacionalni dio - HRK]]/7.5345</f>
        <v>59699.148516822606</v>
      </c>
      <c r="S293" s="19">
        <v>2998688.23</v>
      </c>
      <c r="T293" s="20">
        <f>Ugovori_OPULJP[[#This Row],[Bespovratna sredstva - Ukupno (EU+Nac) HRK
= Ukupna ugovorena vrijednost bespovratnih sredstava]]/7.5345</f>
        <v>397994.3234454841</v>
      </c>
      <c r="U293" s="19">
        <v>0</v>
      </c>
      <c r="V293" s="20">
        <f>Ugovori_OPULJP[[#This Row],[Javni doprinos korisnika - HRK]]/7.5345</f>
        <v>0</v>
      </c>
      <c r="W293" s="19">
        <v>0</v>
      </c>
      <c r="X293" s="20">
        <f>Ugovori_OPULJP[[#This Row],[Privatni doprinos korisnika - HRK]]/7.5345</f>
        <v>0</v>
      </c>
      <c r="Y293" s="21">
        <f>Ugovori_OPULJP[[#This Row],[Bespovratna sredstva - Ukupno (EU+Nac) HRK
= Ukupna ugovorena vrijednost bespovratnih sredstava]]+Ugovori_OPULJP[[#This Row],[Javni doprinos korisnika - HRK]]+Ugovori_OPULJP[[#This Row],[Privatni doprinos korisnika - HRK]]</f>
        <v>2998688.23</v>
      </c>
      <c r="Z293" s="22">
        <f>Ugovori_OPULJP[[#This Row],[UKUPNI PRIHVATLJIVI IZDACI
TOTAL ELIGIBLE EXPENDITURE
= Bespovratna sredstva ukupno + doprinos korisnika
= Ukupni prihvatljivi troškovi
= Ukupna ugovorena vrijednost projekta HRK]]/7.5345</f>
        <v>397994.3234454841</v>
      </c>
      <c r="AA293" s="13" t="s">
        <v>22</v>
      </c>
      <c r="AB293" s="13" t="s">
        <v>19</v>
      </c>
      <c r="AC293" s="12" t="s">
        <v>1236</v>
      </c>
      <c r="AD293" s="12" t="s">
        <v>147</v>
      </c>
    </row>
    <row r="294" spans="1:30" ht="51" customHeight="1" x14ac:dyDescent="0.3">
      <c r="A294" s="10" t="s">
        <v>1237</v>
      </c>
      <c r="B294" s="11" t="s">
        <v>139</v>
      </c>
      <c r="C294" s="12" t="s">
        <v>140</v>
      </c>
      <c r="D294" s="12" t="s">
        <v>1102</v>
      </c>
      <c r="E294" s="13" t="s">
        <v>63</v>
      </c>
      <c r="F294" s="14" t="s">
        <v>1238</v>
      </c>
      <c r="G294" s="14" t="s">
        <v>1239</v>
      </c>
      <c r="H294" s="16">
        <v>43070</v>
      </c>
      <c r="I294" s="16">
        <v>43983</v>
      </c>
      <c r="J294" s="17" t="str">
        <f>IF(Ugovori_OPULJP[[#This Row],[DATUM ZAVRŠETKA OPERACIJE]]&gt;DATE(2023,12,31),"u provedbi","završen")</f>
        <v>završen</v>
      </c>
      <c r="K294" s="15" t="s">
        <v>91</v>
      </c>
      <c r="L294" s="15" t="s">
        <v>91</v>
      </c>
      <c r="M294" s="18">
        <v>0.85</v>
      </c>
      <c r="N294" s="18">
        <v>0.15</v>
      </c>
      <c r="O294" s="19">
        <f>Ugovori_OPULJP[[#This Row],[Bespovratna sredstva - Ukupno (EU+Nac) HRK
= Ukupna ugovorena vrijednost bespovratnih sredstava]]*Ugovori_OPULJP[[#This Row],[EU STOPA SUFINANCIRANJA %
EU CO-FINANCING RATE %]]</f>
        <v>2143644.2825000002</v>
      </c>
      <c r="P294" s="20">
        <f>Ugovori_OPULJP[[#This Row],[Bespovratna sredstva - EU dio - HRK]]/7.5345</f>
        <v>284510.48941535602</v>
      </c>
      <c r="Q294" s="19">
        <f>Ugovori_OPULJP[[#This Row],[Bespovratna sredstva - Ukupno (EU+Nac) HRK
= Ukupna ugovorena vrijednost bespovratnih sredstava]]*Ugovori_OPULJP[[#This Row],[STOPA NACIONALNOG SUFINANCIRANJA %]]</f>
        <v>378290.16750000004</v>
      </c>
      <c r="R294" s="20">
        <f>Ugovori_OPULJP[[#This Row],[Bespovratna sredstva - Nacionalni dio - HRK]]/7.5345</f>
        <v>50207.733426239305</v>
      </c>
      <c r="S294" s="19">
        <v>2521934.4500000002</v>
      </c>
      <c r="T294" s="20">
        <f>Ugovori_OPULJP[[#This Row],[Bespovratna sredstva - Ukupno (EU+Nac) HRK
= Ukupna ugovorena vrijednost bespovratnih sredstava]]/7.5345</f>
        <v>334718.22284159536</v>
      </c>
      <c r="U294" s="19">
        <v>0</v>
      </c>
      <c r="V294" s="20">
        <f>Ugovori_OPULJP[[#This Row],[Javni doprinos korisnika - HRK]]/7.5345</f>
        <v>0</v>
      </c>
      <c r="W294" s="19">
        <v>0</v>
      </c>
      <c r="X294" s="20">
        <f>Ugovori_OPULJP[[#This Row],[Privatni doprinos korisnika - HRK]]/7.5345</f>
        <v>0</v>
      </c>
      <c r="Y294" s="21">
        <f>Ugovori_OPULJP[[#This Row],[Bespovratna sredstva - Ukupno (EU+Nac) HRK
= Ukupna ugovorena vrijednost bespovratnih sredstava]]+Ugovori_OPULJP[[#This Row],[Javni doprinos korisnika - HRK]]+Ugovori_OPULJP[[#This Row],[Privatni doprinos korisnika - HRK]]</f>
        <v>2521934.4500000002</v>
      </c>
      <c r="Z294" s="22">
        <f>Ugovori_OPULJP[[#This Row],[UKUPNI PRIHVATLJIVI IZDACI
TOTAL ELIGIBLE EXPENDITURE
= Bespovratna sredstva ukupno + doprinos korisnika
= Ukupni prihvatljivi troškovi
= Ukupna ugovorena vrijednost projekta HRK]]/7.5345</f>
        <v>334718.22284159536</v>
      </c>
      <c r="AA294" s="13" t="s">
        <v>22</v>
      </c>
      <c r="AB294" s="13" t="s">
        <v>19</v>
      </c>
      <c r="AC294" s="12" t="s">
        <v>1240</v>
      </c>
      <c r="AD294" s="12" t="s">
        <v>147</v>
      </c>
    </row>
    <row r="295" spans="1:30" ht="51" customHeight="1" x14ac:dyDescent="0.3">
      <c r="A295" s="10" t="s">
        <v>1241</v>
      </c>
      <c r="B295" s="11" t="s">
        <v>139</v>
      </c>
      <c r="C295" s="12" t="s">
        <v>140</v>
      </c>
      <c r="D295" s="12" t="s">
        <v>1102</v>
      </c>
      <c r="E295" s="13" t="s">
        <v>63</v>
      </c>
      <c r="F295" s="14" t="s">
        <v>1242</v>
      </c>
      <c r="G295" s="14" t="s">
        <v>1243</v>
      </c>
      <c r="H295" s="16">
        <v>43089</v>
      </c>
      <c r="I295" s="16">
        <v>44002</v>
      </c>
      <c r="J295" s="17" t="str">
        <f>IF(Ugovori_OPULJP[[#This Row],[DATUM ZAVRŠETKA OPERACIJE]]&gt;DATE(2023,12,31),"u provedbi","završen")</f>
        <v>završen</v>
      </c>
      <c r="K295" s="15" t="s">
        <v>91</v>
      </c>
      <c r="L295" s="15" t="s">
        <v>91</v>
      </c>
      <c r="M295" s="18">
        <v>0.85</v>
      </c>
      <c r="N295" s="18">
        <v>0.15</v>
      </c>
      <c r="O295" s="19">
        <f>Ugovori_OPULJP[[#This Row],[Bespovratna sredstva - Ukupno (EU+Nac) HRK
= Ukupna ugovorena vrijednost bespovratnih sredstava]]*Ugovori_OPULJP[[#This Row],[EU STOPA SUFINANCIRANJA %
EU CO-FINANCING RATE %]]</f>
        <v>2556626.3620000002</v>
      </c>
      <c r="P295" s="20">
        <f>Ugovori_OPULJP[[#This Row],[Bespovratna sredstva - EU dio - HRK]]/7.5345</f>
        <v>339322.63083150837</v>
      </c>
      <c r="Q295" s="19">
        <f>Ugovori_OPULJP[[#This Row],[Bespovratna sredstva - Ukupno (EU+Nac) HRK
= Ukupna ugovorena vrijednost bespovratnih sredstava]]*Ugovori_OPULJP[[#This Row],[STOPA NACIONALNOG SUFINANCIRANJA %]]</f>
        <v>451169.35800000001</v>
      </c>
      <c r="R295" s="20">
        <f>Ugovori_OPULJP[[#This Row],[Bespovratna sredstva - Nacionalni dio - HRK]]/7.5345</f>
        <v>59880.464264383831</v>
      </c>
      <c r="S295" s="19">
        <v>3007795.72</v>
      </c>
      <c r="T295" s="20">
        <f>Ugovori_OPULJP[[#This Row],[Bespovratna sredstva - Ukupno (EU+Nac) HRK
= Ukupna ugovorena vrijednost bespovratnih sredstava]]/7.5345</f>
        <v>399203.09509589226</v>
      </c>
      <c r="U295" s="19">
        <v>0</v>
      </c>
      <c r="V295" s="20">
        <f>Ugovori_OPULJP[[#This Row],[Javni doprinos korisnika - HRK]]/7.5345</f>
        <v>0</v>
      </c>
      <c r="W295" s="19">
        <v>0</v>
      </c>
      <c r="X295" s="20">
        <f>Ugovori_OPULJP[[#This Row],[Privatni doprinos korisnika - HRK]]/7.5345</f>
        <v>0</v>
      </c>
      <c r="Y295" s="21">
        <f>Ugovori_OPULJP[[#This Row],[Bespovratna sredstva - Ukupno (EU+Nac) HRK
= Ukupna ugovorena vrijednost bespovratnih sredstava]]+Ugovori_OPULJP[[#This Row],[Javni doprinos korisnika - HRK]]+Ugovori_OPULJP[[#This Row],[Privatni doprinos korisnika - HRK]]</f>
        <v>3007795.72</v>
      </c>
      <c r="Z295" s="22">
        <f>Ugovori_OPULJP[[#This Row],[UKUPNI PRIHVATLJIVI IZDACI
TOTAL ELIGIBLE EXPENDITURE
= Bespovratna sredstva ukupno + doprinos korisnika
= Ukupni prihvatljivi troškovi
= Ukupna ugovorena vrijednost projekta HRK]]/7.5345</f>
        <v>399203.09509589226</v>
      </c>
      <c r="AA295" s="13" t="s">
        <v>22</v>
      </c>
      <c r="AB295" s="13" t="s">
        <v>19</v>
      </c>
      <c r="AC295" s="12" t="s">
        <v>1244</v>
      </c>
      <c r="AD295" s="12" t="s">
        <v>147</v>
      </c>
    </row>
    <row r="296" spans="1:30" ht="51" customHeight="1" x14ac:dyDescent="0.3">
      <c r="A296" s="10" t="s">
        <v>1245</v>
      </c>
      <c r="B296" s="11" t="s">
        <v>139</v>
      </c>
      <c r="C296" s="12" t="s">
        <v>140</v>
      </c>
      <c r="D296" s="12" t="s">
        <v>1102</v>
      </c>
      <c r="E296" s="13" t="s">
        <v>63</v>
      </c>
      <c r="F296" s="14" t="s">
        <v>1246</v>
      </c>
      <c r="G296" s="14" t="s">
        <v>1247</v>
      </c>
      <c r="H296" s="16">
        <v>43089</v>
      </c>
      <c r="I296" s="16">
        <v>44002</v>
      </c>
      <c r="J296" s="17" t="str">
        <f>IF(Ugovori_OPULJP[[#This Row],[DATUM ZAVRŠETKA OPERACIJE]]&gt;DATE(2023,12,31),"u provedbi","završen")</f>
        <v>završen</v>
      </c>
      <c r="K296" s="15" t="s">
        <v>91</v>
      </c>
      <c r="L296" s="15" t="s">
        <v>91</v>
      </c>
      <c r="M296" s="18">
        <v>0.85</v>
      </c>
      <c r="N296" s="18">
        <v>0.15</v>
      </c>
      <c r="O296" s="19">
        <f>Ugovori_OPULJP[[#This Row],[Bespovratna sredstva - Ukupno (EU+Nac) HRK
= Ukupna ugovorena vrijednost bespovratnih sredstava]]*Ugovori_OPULJP[[#This Row],[EU STOPA SUFINANCIRANJA %
EU CO-FINANCING RATE %]]</f>
        <v>1642789.8659999999</v>
      </c>
      <c r="P296" s="20">
        <f>Ugovori_OPULJP[[#This Row],[Bespovratna sredstva - EU dio - HRK]]/7.5345</f>
        <v>218035.68465060717</v>
      </c>
      <c r="Q296" s="19">
        <f>Ugovori_OPULJP[[#This Row],[Bespovratna sredstva - Ukupno (EU+Nac) HRK
= Ukupna ugovorena vrijednost bespovratnih sredstava]]*Ugovori_OPULJP[[#This Row],[STOPA NACIONALNOG SUFINANCIRANJA %]]</f>
        <v>289904.09399999998</v>
      </c>
      <c r="R296" s="20">
        <f>Ugovori_OPULJP[[#This Row],[Bespovratna sredstva - Nacionalni dio - HRK]]/7.5345</f>
        <v>38476.885526577738</v>
      </c>
      <c r="S296" s="19">
        <v>1932693.96</v>
      </c>
      <c r="T296" s="20">
        <f>Ugovori_OPULJP[[#This Row],[Bespovratna sredstva - Ukupno (EU+Nac) HRK
= Ukupna ugovorena vrijednost bespovratnih sredstava]]/7.5345</f>
        <v>256512.57017718494</v>
      </c>
      <c r="U296" s="19">
        <v>0</v>
      </c>
      <c r="V296" s="20">
        <f>Ugovori_OPULJP[[#This Row],[Javni doprinos korisnika - HRK]]/7.5345</f>
        <v>0</v>
      </c>
      <c r="W296" s="19">
        <v>0</v>
      </c>
      <c r="X296" s="20">
        <f>Ugovori_OPULJP[[#This Row],[Privatni doprinos korisnika - HRK]]/7.5345</f>
        <v>0</v>
      </c>
      <c r="Y296" s="21">
        <f>Ugovori_OPULJP[[#This Row],[Bespovratna sredstva - Ukupno (EU+Nac) HRK
= Ukupna ugovorena vrijednost bespovratnih sredstava]]+Ugovori_OPULJP[[#This Row],[Javni doprinos korisnika - HRK]]+Ugovori_OPULJP[[#This Row],[Privatni doprinos korisnika - HRK]]</f>
        <v>1932693.96</v>
      </c>
      <c r="Z296" s="22">
        <f>Ugovori_OPULJP[[#This Row],[UKUPNI PRIHVATLJIVI IZDACI
TOTAL ELIGIBLE EXPENDITURE
= Bespovratna sredstva ukupno + doprinos korisnika
= Ukupni prihvatljivi troškovi
= Ukupna ugovorena vrijednost projekta HRK]]/7.5345</f>
        <v>256512.57017718494</v>
      </c>
      <c r="AA296" s="13" t="s">
        <v>22</v>
      </c>
      <c r="AB296" s="13" t="s">
        <v>19</v>
      </c>
      <c r="AC296" s="12" t="s">
        <v>1248</v>
      </c>
      <c r="AD296" s="12" t="s">
        <v>147</v>
      </c>
    </row>
    <row r="297" spans="1:30" ht="51" customHeight="1" x14ac:dyDescent="0.3">
      <c r="A297" s="10" t="s">
        <v>1249</v>
      </c>
      <c r="B297" s="11" t="s">
        <v>139</v>
      </c>
      <c r="C297" s="12" t="s">
        <v>140</v>
      </c>
      <c r="D297" s="12" t="s">
        <v>1102</v>
      </c>
      <c r="E297" s="13" t="s">
        <v>63</v>
      </c>
      <c r="F297" s="14" t="s">
        <v>1250</v>
      </c>
      <c r="G297" s="14" t="s">
        <v>1251</v>
      </c>
      <c r="H297" s="16">
        <v>43070</v>
      </c>
      <c r="I297" s="16">
        <v>43983</v>
      </c>
      <c r="J297" s="17" t="str">
        <f>IF(Ugovori_OPULJP[[#This Row],[DATUM ZAVRŠETKA OPERACIJE]]&gt;DATE(2023,12,31),"u provedbi","završen")</f>
        <v>završen</v>
      </c>
      <c r="K297" s="15" t="s">
        <v>91</v>
      </c>
      <c r="L297" s="15" t="s">
        <v>91</v>
      </c>
      <c r="M297" s="18">
        <v>0.85</v>
      </c>
      <c r="N297" s="18">
        <v>0.15</v>
      </c>
      <c r="O297" s="19">
        <f>Ugovori_OPULJP[[#This Row],[Bespovratna sredstva - Ukupno (EU+Nac) HRK
= Ukupna ugovorena vrijednost bespovratnih sredstava]]*Ugovori_OPULJP[[#This Row],[EU STOPA SUFINANCIRANJA %
EU CO-FINANCING RATE %]]</f>
        <v>3643512.8619999997</v>
      </c>
      <c r="P297" s="20">
        <f>Ugovori_OPULJP[[#This Row],[Bespovratna sredstva - EU dio - HRK]]/7.5345</f>
        <v>483577.2595394518</v>
      </c>
      <c r="Q297" s="19">
        <f>Ugovori_OPULJP[[#This Row],[Bespovratna sredstva - Ukupno (EU+Nac) HRK
= Ukupna ugovorena vrijednost bespovratnih sredstava]]*Ugovori_OPULJP[[#This Row],[STOPA NACIONALNOG SUFINANCIRANJA %]]</f>
        <v>642972.85799999989</v>
      </c>
      <c r="R297" s="20">
        <f>Ugovori_OPULJP[[#This Row],[Bespovratna sredstva - Nacionalni dio - HRK]]/7.5345</f>
        <v>85337.163448138541</v>
      </c>
      <c r="S297" s="19">
        <v>4286485.72</v>
      </c>
      <c r="T297" s="20">
        <f>Ugovori_OPULJP[[#This Row],[Bespovratna sredstva - Ukupno (EU+Nac) HRK
= Ukupna ugovorena vrijednost bespovratnih sredstava]]/7.5345</f>
        <v>568914.42298759031</v>
      </c>
      <c r="U297" s="19">
        <v>0</v>
      </c>
      <c r="V297" s="20">
        <f>Ugovori_OPULJP[[#This Row],[Javni doprinos korisnika - HRK]]/7.5345</f>
        <v>0</v>
      </c>
      <c r="W297" s="19">
        <v>0</v>
      </c>
      <c r="X297" s="20">
        <f>Ugovori_OPULJP[[#This Row],[Privatni doprinos korisnika - HRK]]/7.5345</f>
        <v>0</v>
      </c>
      <c r="Y297" s="21">
        <f>Ugovori_OPULJP[[#This Row],[Bespovratna sredstva - Ukupno (EU+Nac) HRK
= Ukupna ugovorena vrijednost bespovratnih sredstava]]+Ugovori_OPULJP[[#This Row],[Javni doprinos korisnika - HRK]]+Ugovori_OPULJP[[#This Row],[Privatni doprinos korisnika - HRK]]</f>
        <v>4286485.72</v>
      </c>
      <c r="Z297" s="22">
        <f>Ugovori_OPULJP[[#This Row],[UKUPNI PRIHVATLJIVI IZDACI
TOTAL ELIGIBLE EXPENDITURE
= Bespovratna sredstva ukupno + doprinos korisnika
= Ukupni prihvatljivi troškovi
= Ukupna ugovorena vrijednost projekta HRK]]/7.5345</f>
        <v>568914.42298759031</v>
      </c>
      <c r="AA297" s="13" t="s">
        <v>22</v>
      </c>
      <c r="AB297" s="13" t="s">
        <v>19</v>
      </c>
      <c r="AC297" s="12" t="s">
        <v>1252</v>
      </c>
      <c r="AD297" s="12" t="s">
        <v>147</v>
      </c>
    </row>
    <row r="298" spans="1:30" ht="51" customHeight="1" x14ac:dyDescent="0.3">
      <c r="A298" s="10" t="s">
        <v>1253</v>
      </c>
      <c r="B298" s="11" t="s">
        <v>139</v>
      </c>
      <c r="C298" s="12" t="s">
        <v>140</v>
      </c>
      <c r="D298" s="12" t="s">
        <v>1102</v>
      </c>
      <c r="E298" s="13" t="s">
        <v>63</v>
      </c>
      <c r="F298" s="14" t="s">
        <v>1254</v>
      </c>
      <c r="G298" s="14" t="s">
        <v>1255</v>
      </c>
      <c r="H298" s="16">
        <v>43070</v>
      </c>
      <c r="I298" s="16">
        <v>43983</v>
      </c>
      <c r="J298" s="17" t="str">
        <f>IF(Ugovori_OPULJP[[#This Row],[DATUM ZAVRŠETKA OPERACIJE]]&gt;DATE(2023,12,31),"u provedbi","završen")</f>
        <v>završen</v>
      </c>
      <c r="K298" s="15" t="s">
        <v>91</v>
      </c>
      <c r="L298" s="15" t="s">
        <v>91</v>
      </c>
      <c r="M298" s="18">
        <v>0.85</v>
      </c>
      <c r="N298" s="18">
        <v>0.15</v>
      </c>
      <c r="O298" s="19">
        <f>Ugovori_OPULJP[[#This Row],[Bespovratna sredstva - Ukupno (EU+Nac) HRK
= Ukupna ugovorena vrijednost bespovratnih sredstava]]*Ugovori_OPULJP[[#This Row],[EU STOPA SUFINANCIRANJA %
EU CO-FINANCING RATE %]]</f>
        <v>1308948.8725000001</v>
      </c>
      <c r="P298" s="20">
        <f>Ugovori_OPULJP[[#This Row],[Bespovratna sredstva - EU dio - HRK]]/7.5345</f>
        <v>173727.37042935827</v>
      </c>
      <c r="Q298" s="19">
        <f>Ugovori_OPULJP[[#This Row],[Bespovratna sredstva - Ukupno (EU+Nac) HRK
= Ukupna ugovorena vrijednost bespovratnih sredstava]]*Ugovori_OPULJP[[#This Row],[STOPA NACIONALNOG SUFINANCIRANJA %]]</f>
        <v>230990.97750000001</v>
      </c>
      <c r="R298" s="20">
        <f>Ugovori_OPULJP[[#This Row],[Bespovratna sredstva - Nacionalni dio - HRK]]/7.5345</f>
        <v>30657.771252239698</v>
      </c>
      <c r="S298" s="19">
        <v>1539939.85</v>
      </c>
      <c r="T298" s="20">
        <f>Ugovori_OPULJP[[#This Row],[Bespovratna sredstva - Ukupno (EU+Nac) HRK
= Ukupna ugovorena vrijednost bespovratnih sredstava]]/7.5345</f>
        <v>204385.14168159798</v>
      </c>
      <c r="U298" s="19">
        <v>0</v>
      </c>
      <c r="V298" s="20">
        <f>Ugovori_OPULJP[[#This Row],[Javni doprinos korisnika - HRK]]/7.5345</f>
        <v>0</v>
      </c>
      <c r="W298" s="19">
        <v>0</v>
      </c>
      <c r="X298" s="20">
        <f>Ugovori_OPULJP[[#This Row],[Privatni doprinos korisnika - HRK]]/7.5345</f>
        <v>0</v>
      </c>
      <c r="Y298" s="21">
        <f>Ugovori_OPULJP[[#This Row],[Bespovratna sredstva - Ukupno (EU+Nac) HRK
= Ukupna ugovorena vrijednost bespovratnih sredstava]]+Ugovori_OPULJP[[#This Row],[Javni doprinos korisnika - HRK]]+Ugovori_OPULJP[[#This Row],[Privatni doprinos korisnika - HRK]]</f>
        <v>1539939.85</v>
      </c>
      <c r="Z298" s="22">
        <f>Ugovori_OPULJP[[#This Row],[UKUPNI PRIHVATLJIVI IZDACI
TOTAL ELIGIBLE EXPENDITURE
= Bespovratna sredstva ukupno + doprinos korisnika
= Ukupni prihvatljivi troškovi
= Ukupna ugovorena vrijednost projekta HRK]]/7.5345</f>
        <v>204385.14168159798</v>
      </c>
      <c r="AA298" s="13" t="s">
        <v>22</v>
      </c>
      <c r="AB298" s="13" t="s">
        <v>19</v>
      </c>
      <c r="AC298" s="12" t="s">
        <v>1256</v>
      </c>
      <c r="AD298" s="12" t="s">
        <v>147</v>
      </c>
    </row>
    <row r="299" spans="1:30" ht="51" customHeight="1" x14ac:dyDescent="0.3">
      <c r="A299" s="10" t="s">
        <v>1257</v>
      </c>
      <c r="B299" s="11" t="s">
        <v>139</v>
      </c>
      <c r="C299" s="12" t="s">
        <v>140</v>
      </c>
      <c r="D299" s="12" t="s">
        <v>1102</v>
      </c>
      <c r="E299" s="13" t="s">
        <v>63</v>
      </c>
      <c r="F299" s="14" t="s">
        <v>1258</v>
      </c>
      <c r="G299" s="14" t="s">
        <v>1259</v>
      </c>
      <c r="H299" s="16">
        <v>43108</v>
      </c>
      <c r="I299" s="16">
        <v>43959</v>
      </c>
      <c r="J299" s="17" t="str">
        <f>IF(Ugovori_OPULJP[[#This Row],[DATUM ZAVRŠETKA OPERACIJE]]&gt;DATE(2023,12,31),"u provedbi","završen")</f>
        <v>završen</v>
      </c>
      <c r="K299" s="15" t="s">
        <v>81</v>
      </c>
      <c r="L299" s="15" t="s">
        <v>81</v>
      </c>
      <c r="M299" s="18">
        <v>0.85</v>
      </c>
      <c r="N299" s="18">
        <v>0.15</v>
      </c>
      <c r="O299" s="19">
        <f>Ugovori_OPULJP[[#This Row],[Bespovratna sredstva - Ukupno (EU+Nac) HRK
= Ukupna ugovorena vrijednost bespovratnih sredstava]]*Ugovori_OPULJP[[#This Row],[EU STOPA SUFINANCIRANJA %
EU CO-FINANCING RATE %]]</f>
        <v>1937638.784</v>
      </c>
      <c r="P299" s="20">
        <f>Ugovori_OPULJP[[#This Row],[Bespovratna sredstva - EU dio - HRK]]/7.5345</f>
        <v>257168.86110558099</v>
      </c>
      <c r="Q299" s="19">
        <f>Ugovori_OPULJP[[#This Row],[Bespovratna sredstva - Ukupno (EU+Nac) HRK
= Ukupna ugovorena vrijednost bespovratnih sredstava]]*Ugovori_OPULJP[[#This Row],[STOPA NACIONALNOG SUFINANCIRANJA %]]</f>
        <v>341936.25599999999</v>
      </c>
      <c r="R299" s="20">
        <f>Ugovori_OPULJP[[#This Row],[Bespovratna sredstva - Nacionalni dio - HRK]]/7.5345</f>
        <v>45382.740195102524</v>
      </c>
      <c r="S299" s="19">
        <v>2279575.04</v>
      </c>
      <c r="T299" s="20">
        <f>Ugovori_OPULJP[[#This Row],[Bespovratna sredstva - Ukupno (EU+Nac) HRK
= Ukupna ugovorena vrijednost bespovratnih sredstava]]/7.5345</f>
        <v>302551.60130068351</v>
      </c>
      <c r="U299" s="19">
        <v>0</v>
      </c>
      <c r="V299" s="20">
        <f>Ugovori_OPULJP[[#This Row],[Javni doprinos korisnika - HRK]]/7.5345</f>
        <v>0</v>
      </c>
      <c r="W299" s="19">
        <v>0</v>
      </c>
      <c r="X299" s="20">
        <f>Ugovori_OPULJP[[#This Row],[Privatni doprinos korisnika - HRK]]/7.5345</f>
        <v>0</v>
      </c>
      <c r="Y299" s="21">
        <f>Ugovori_OPULJP[[#This Row],[Bespovratna sredstva - Ukupno (EU+Nac) HRK
= Ukupna ugovorena vrijednost bespovratnih sredstava]]+Ugovori_OPULJP[[#This Row],[Javni doprinos korisnika - HRK]]+Ugovori_OPULJP[[#This Row],[Privatni doprinos korisnika - HRK]]</f>
        <v>2279575.04</v>
      </c>
      <c r="Z299" s="22">
        <f>Ugovori_OPULJP[[#This Row],[UKUPNI PRIHVATLJIVI IZDACI
TOTAL ELIGIBLE EXPENDITURE
= Bespovratna sredstva ukupno + doprinos korisnika
= Ukupni prihvatljivi troškovi
= Ukupna ugovorena vrijednost projekta HRK]]/7.5345</f>
        <v>302551.60130068351</v>
      </c>
      <c r="AA299" s="13" t="s">
        <v>22</v>
      </c>
      <c r="AB299" s="13" t="s">
        <v>19</v>
      </c>
      <c r="AC299" s="12" t="s">
        <v>1260</v>
      </c>
      <c r="AD299" s="12" t="s">
        <v>147</v>
      </c>
    </row>
    <row r="300" spans="1:30" ht="51" customHeight="1" x14ac:dyDescent="0.3">
      <c r="A300" s="10" t="s">
        <v>1261</v>
      </c>
      <c r="B300" s="11" t="s">
        <v>139</v>
      </c>
      <c r="C300" s="12" t="s">
        <v>140</v>
      </c>
      <c r="D300" s="12" t="s">
        <v>1102</v>
      </c>
      <c r="E300" s="13" t="s">
        <v>63</v>
      </c>
      <c r="F300" s="14" t="s">
        <v>1262</v>
      </c>
      <c r="G300" s="14" t="s">
        <v>315</v>
      </c>
      <c r="H300" s="16">
        <v>43125</v>
      </c>
      <c r="I300" s="16">
        <v>44037</v>
      </c>
      <c r="J300" s="17" t="str">
        <f>IF(Ugovori_OPULJP[[#This Row],[DATUM ZAVRŠETKA OPERACIJE]]&gt;DATE(2023,12,31),"u provedbi","završen")</f>
        <v>završen</v>
      </c>
      <c r="K300" s="15" t="s">
        <v>240</v>
      </c>
      <c r="L300" s="15" t="s">
        <v>240</v>
      </c>
      <c r="M300" s="18">
        <v>0.85</v>
      </c>
      <c r="N300" s="18">
        <v>0.15</v>
      </c>
      <c r="O300" s="19">
        <f>Ugovori_OPULJP[[#This Row],[Bespovratna sredstva - Ukupno (EU+Nac) HRK
= Ukupna ugovorena vrijednost bespovratnih sredstava]]*Ugovori_OPULJP[[#This Row],[EU STOPA SUFINANCIRANJA %
EU CO-FINANCING RATE %]]</f>
        <v>4983527.05</v>
      </c>
      <c r="P300" s="20">
        <f>Ugovori_OPULJP[[#This Row],[Bespovratna sredstva - EU dio - HRK]]/7.5345</f>
        <v>661427.70588625653</v>
      </c>
      <c r="Q300" s="19">
        <f>Ugovori_OPULJP[[#This Row],[Bespovratna sredstva - Ukupno (EU+Nac) HRK
= Ukupna ugovorena vrijednost bespovratnih sredstava]]*Ugovori_OPULJP[[#This Row],[STOPA NACIONALNOG SUFINANCIRANJA %]]</f>
        <v>879445.95</v>
      </c>
      <c r="R300" s="20">
        <f>Ugovori_OPULJP[[#This Row],[Bespovratna sredstva - Nacionalni dio - HRK]]/7.5345</f>
        <v>116722.5363328688</v>
      </c>
      <c r="S300" s="19">
        <v>5862973</v>
      </c>
      <c r="T300" s="20">
        <f>Ugovori_OPULJP[[#This Row],[Bespovratna sredstva - Ukupno (EU+Nac) HRK
= Ukupna ugovorena vrijednost bespovratnih sredstava]]/7.5345</f>
        <v>778150.24221912527</v>
      </c>
      <c r="U300" s="19">
        <v>0</v>
      </c>
      <c r="V300" s="20">
        <f>Ugovori_OPULJP[[#This Row],[Javni doprinos korisnika - HRK]]/7.5345</f>
        <v>0</v>
      </c>
      <c r="W300" s="19">
        <v>0</v>
      </c>
      <c r="X300" s="20">
        <f>Ugovori_OPULJP[[#This Row],[Privatni doprinos korisnika - HRK]]/7.5345</f>
        <v>0</v>
      </c>
      <c r="Y300" s="21">
        <f>Ugovori_OPULJP[[#This Row],[Bespovratna sredstva - Ukupno (EU+Nac) HRK
= Ukupna ugovorena vrijednost bespovratnih sredstava]]+Ugovori_OPULJP[[#This Row],[Javni doprinos korisnika - HRK]]+Ugovori_OPULJP[[#This Row],[Privatni doprinos korisnika - HRK]]</f>
        <v>5862973</v>
      </c>
      <c r="Z300" s="22">
        <f>Ugovori_OPULJP[[#This Row],[UKUPNI PRIHVATLJIVI IZDACI
TOTAL ELIGIBLE EXPENDITURE
= Bespovratna sredstva ukupno + doprinos korisnika
= Ukupni prihvatljivi troškovi
= Ukupna ugovorena vrijednost projekta HRK]]/7.5345</f>
        <v>778150.24221912527</v>
      </c>
      <c r="AA300" s="13" t="s">
        <v>22</v>
      </c>
      <c r="AB300" s="13" t="s">
        <v>19</v>
      </c>
      <c r="AC300" s="12" t="s">
        <v>1263</v>
      </c>
      <c r="AD300" s="12" t="s">
        <v>147</v>
      </c>
    </row>
    <row r="301" spans="1:30" ht="51" customHeight="1" x14ac:dyDescent="0.3">
      <c r="A301" s="10" t="s">
        <v>1264</v>
      </c>
      <c r="B301" s="11" t="s">
        <v>139</v>
      </c>
      <c r="C301" s="12" t="s">
        <v>140</v>
      </c>
      <c r="D301" s="12" t="s">
        <v>1102</v>
      </c>
      <c r="E301" s="13" t="s">
        <v>63</v>
      </c>
      <c r="F301" s="14" t="s">
        <v>1265</v>
      </c>
      <c r="G301" s="14" t="s">
        <v>1266</v>
      </c>
      <c r="H301" s="16">
        <v>43089</v>
      </c>
      <c r="I301" s="16">
        <v>44002</v>
      </c>
      <c r="J301" s="17" t="str">
        <f>IF(Ugovori_OPULJP[[#This Row],[DATUM ZAVRŠETKA OPERACIJE]]&gt;DATE(2023,12,31),"u provedbi","završen")</f>
        <v>završen</v>
      </c>
      <c r="K301" s="15" t="s">
        <v>324</v>
      </c>
      <c r="L301" s="15" t="s">
        <v>324</v>
      </c>
      <c r="M301" s="18">
        <v>0.85</v>
      </c>
      <c r="N301" s="18">
        <v>0.15</v>
      </c>
      <c r="O301" s="19">
        <f>Ugovori_OPULJP[[#This Row],[Bespovratna sredstva - Ukupno (EU+Nac) HRK
= Ukupna ugovorena vrijednost bespovratnih sredstava]]*Ugovori_OPULJP[[#This Row],[EU STOPA SUFINANCIRANJA %
EU CO-FINANCING RATE %]]</f>
        <v>7026611.5299999993</v>
      </c>
      <c r="P301" s="20">
        <f>Ugovori_OPULJP[[#This Row],[Bespovratna sredstva - EU dio - HRK]]/7.5345</f>
        <v>932591.61590019229</v>
      </c>
      <c r="Q301" s="19">
        <f>Ugovori_OPULJP[[#This Row],[Bespovratna sredstva - Ukupno (EU+Nac) HRK
= Ukupna ugovorena vrijednost bespovratnih sredstava]]*Ugovori_OPULJP[[#This Row],[STOPA NACIONALNOG SUFINANCIRANJA %]]</f>
        <v>1239990.27</v>
      </c>
      <c r="R301" s="20">
        <f>Ugovori_OPULJP[[#This Row],[Bespovratna sredstva - Nacionalni dio - HRK]]/7.5345</f>
        <v>164574.99104121042</v>
      </c>
      <c r="S301" s="19">
        <v>8266601.7999999998</v>
      </c>
      <c r="T301" s="20">
        <f>Ugovori_OPULJP[[#This Row],[Bespovratna sredstva - Ukupno (EU+Nac) HRK
= Ukupna ugovorena vrijednost bespovratnih sredstava]]/7.5345</f>
        <v>1097166.6069414029</v>
      </c>
      <c r="U301" s="19">
        <v>0</v>
      </c>
      <c r="V301" s="20">
        <f>Ugovori_OPULJP[[#This Row],[Javni doprinos korisnika - HRK]]/7.5345</f>
        <v>0</v>
      </c>
      <c r="W301" s="19">
        <v>0</v>
      </c>
      <c r="X301" s="20">
        <f>Ugovori_OPULJP[[#This Row],[Privatni doprinos korisnika - HRK]]/7.5345</f>
        <v>0</v>
      </c>
      <c r="Y301" s="21">
        <f>Ugovori_OPULJP[[#This Row],[Bespovratna sredstva - Ukupno (EU+Nac) HRK
= Ukupna ugovorena vrijednost bespovratnih sredstava]]+Ugovori_OPULJP[[#This Row],[Javni doprinos korisnika - HRK]]+Ugovori_OPULJP[[#This Row],[Privatni doprinos korisnika - HRK]]</f>
        <v>8266601.7999999998</v>
      </c>
      <c r="Z301" s="22">
        <f>Ugovori_OPULJP[[#This Row],[UKUPNI PRIHVATLJIVI IZDACI
TOTAL ELIGIBLE EXPENDITURE
= Bespovratna sredstva ukupno + doprinos korisnika
= Ukupni prihvatljivi troškovi
= Ukupna ugovorena vrijednost projekta HRK]]/7.5345</f>
        <v>1097166.6069414029</v>
      </c>
      <c r="AA301" s="13" t="s">
        <v>22</v>
      </c>
      <c r="AB301" s="13" t="s">
        <v>19</v>
      </c>
      <c r="AC301" s="12" t="s">
        <v>1267</v>
      </c>
      <c r="AD301" s="12" t="s">
        <v>147</v>
      </c>
    </row>
    <row r="302" spans="1:30" ht="51" customHeight="1" x14ac:dyDescent="0.3">
      <c r="A302" s="10" t="s">
        <v>1268</v>
      </c>
      <c r="B302" s="11" t="s">
        <v>139</v>
      </c>
      <c r="C302" s="12" t="s">
        <v>140</v>
      </c>
      <c r="D302" s="12" t="s">
        <v>1102</v>
      </c>
      <c r="E302" s="13" t="s">
        <v>63</v>
      </c>
      <c r="F302" s="14" t="s">
        <v>1269</v>
      </c>
      <c r="G302" s="14" t="s">
        <v>1270</v>
      </c>
      <c r="H302" s="16">
        <v>43108</v>
      </c>
      <c r="I302" s="16">
        <v>44020</v>
      </c>
      <c r="J302" s="17" t="str">
        <f>IF(Ugovori_OPULJP[[#This Row],[DATUM ZAVRŠETKA OPERACIJE]]&gt;DATE(2023,12,31),"u provedbi","završen")</f>
        <v>završen</v>
      </c>
      <c r="K302" s="15" t="s">
        <v>144</v>
      </c>
      <c r="L302" s="15" t="s">
        <v>144</v>
      </c>
      <c r="M302" s="18">
        <v>0.85</v>
      </c>
      <c r="N302" s="18">
        <v>0.15</v>
      </c>
      <c r="O302" s="19">
        <f>Ugovori_OPULJP[[#This Row],[Bespovratna sredstva - Ukupno (EU+Nac) HRK
= Ukupna ugovorena vrijednost bespovratnih sredstava]]*Ugovori_OPULJP[[#This Row],[EU STOPA SUFINANCIRANJA %
EU CO-FINANCING RATE %]]</f>
        <v>3587463.216</v>
      </c>
      <c r="P302" s="20">
        <f>Ugovori_OPULJP[[#This Row],[Bespovratna sredstva - EU dio - HRK]]/7.5345</f>
        <v>476138.19311168621</v>
      </c>
      <c r="Q302" s="19">
        <f>Ugovori_OPULJP[[#This Row],[Bespovratna sredstva - Ukupno (EU+Nac) HRK
= Ukupna ugovorena vrijednost bespovratnih sredstava]]*Ugovori_OPULJP[[#This Row],[STOPA NACIONALNOG SUFINANCIRANJA %]]</f>
        <v>633081.74399999995</v>
      </c>
      <c r="R302" s="20">
        <f>Ugovori_OPULJP[[#This Row],[Bespovratna sredstva - Nacionalni dio - HRK]]/7.5345</f>
        <v>84024.38701970932</v>
      </c>
      <c r="S302" s="19">
        <v>4220544.96</v>
      </c>
      <c r="T302" s="20">
        <f>Ugovori_OPULJP[[#This Row],[Bespovratna sredstva - Ukupno (EU+Nac) HRK
= Ukupna ugovorena vrijednost bespovratnih sredstava]]/7.5345</f>
        <v>560162.58013139549</v>
      </c>
      <c r="U302" s="19">
        <v>0</v>
      </c>
      <c r="V302" s="20">
        <f>Ugovori_OPULJP[[#This Row],[Javni doprinos korisnika - HRK]]/7.5345</f>
        <v>0</v>
      </c>
      <c r="W302" s="19">
        <v>0</v>
      </c>
      <c r="X302" s="20">
        <f>Ugovori_OPULJP[[#This Row],[Privatni doprinos korisnika - HRK]]/7.5345</f>
        <v>0</v>
      </c>
      <c r="Y302" s="21">
        <f>Ugovori_OPULJP[[#This Row],[Bespovratna sredstva - Ukupno (EU+Nac) HRK
= Ukupna ugovorena vrijednost bespovratnih sredstava]]+Ugovori_OPULJP[[#This Row],[Javni doprinos korisnika - HRK]]+Ugovori_OPULJP[[#This Row],[Privatni doprinos korisnika - HRK]]</f>
        <v>4220544.96</v>
      </c>
      <c r="Z302" s="22">
        <f>Ugovori_OPULJP[[#This Row],[UKUPNI PRIHVATLJIVI IZDACI
TOTAL ELIGIBLE EXPENDITURE
= Bespovratna sredstva ukupno + doprinos korisnika
= Ukupni prihvatljivi troškovi
= Ukupna ugovorena vrijednost projekta HRK]]/7.5345</f>
        <v>560162.58013139549</v>
      </c>
      <c r="AA302" s="13" t="s">
        <v>22</v>
      </c>
      <c r="AB302" s="13" t="s">
        <v>19</v>
      </c>
      <c r="AC302" s="12" t="s">
        <v>1271</v>
      </c>
      <c r="AD302" s="12" t="s">
        <v>147</v>
      </c>
    </row>
    <row r="303" spans="1:30" ht="51" customHeight="1" x14ac:dyDescent="0.3">
      <c r="A303" s="10" t="s">
        <v>1272</v>
      </c>
      <c r="B303" s="11" t="s">
        <v>139</v>
      </c>
      <c r="C303" s="12" t="s">
        <v>140</v>
      </c>
      <c r="D303" s="12" t="s">
        <v>1102</v>
      </c>
      <c r="E303" s="13" t="s">
        <v>63</v>
      </c>
      <c r="F303" s="14" t="s">
        <v>1273</v>
      </c>
      <c r="G303" s="14" t="s">
        <v>1274</v>
      </c>
      <c r="H303" s="16">
        <v>43070</v>
      </c>
      <c r="I303" s="16">
        <v>43922</v>
      </c>
      <c r="J303" s="17" t="str">
        <f>IF(Ugovori_OPULJP[[#This Row],[DATUM ZAVRŠETKA OPERACIJE]]&gt;DATE(2023,12,31),"u provedbi","završen")</f>
        <v>završen</v>
      </c>
      <c r="K303" s="15" t="s">
        <v>81</v>
      </c>
      <c r="L303" s="15" t="s">
        <v>81</v>
      </c>
      <c r="M303" s="18">
        <v>0.85</v>
      </c>
      <c r="N303" s="18">
        <v>0.15</v>
      </c>
      <c r="O303" s="19">
        <f>Ugovori_OPULJP[[#This Row],[Bespovratna sredstva - Ukupno (EU+Nac) HRK
= Ukupna ugovorena vrijednost bespovratnih sredstava]]*Ugovori_OPULJP[[#This Row],[EU STOPA SUFINANCIRANJA %
EU CO-FINANCING RATE %]]</f>
        <v>2178806.1305</v>
      </c>
      <c r="P303" s="20">
        <f>Ugovori_OPULJP[[#This Row],[Bespovratna sredstva - EU dio - HRK]]/7.5345</f>
        <v>289177.26863096422</v>
      </c>
      <c r="Q303" s="19">
        <f>Ugovori_OPULJP[[#This Row],[Bespovratna sredstva - Ukupno (EU+Nac) HRK
= Ukupna ugovorena vrijednost bespovratnih sredstava]]*Ugovori_OPULJP[[#This Row],[STOPA NACIONALNOG SUFINANCIRANJA %]]</f>
        <v>384495.19949999999</v>
      </c>
      <c r="R303" s="20">
        <f>Ugovori_OPULJP[[#This Row],[Bespovratna sredstva - Nacionalni dio - HRK]]/7.5345</f>
        <v>51031.28269958192</v>
      </c>
      <c r="S303" s="19">
        <v>2563301.33</v>
      </c>
      <c r="T303" s="20">
        <f>Ugovori_OPULJP[[#This Row],[Bespovratna sredstva - Ukupno (EU+Nac) HRK
= Ukupna ugovorena vrijednost bespovratnih sredstava]]/7.5345</f>
        <v>340208.55133054615</v>
      </c>
      <c r="U303" s="19">
        <v>0</v>
      </c>
      <c r="V303" s="20">
        <f>Ugovori_OPULJP[[#This Row],[Javni doprinos korisnika - HRK]]/7.5345</f>
        <v>0</v>
      </c>
      <c r="W303" s="19">
        <v>0</v>
      </c>
      <c r="X303" s="20">
        <f>Ugovori_OPULJP[[#This Row],[Privatni doprinos korisnika - HRK]]/7.5345</f>
        <v>0</v>
      </c>
      <c r="Y303" s="21">
        <f>Ugovori_OPULJP[[#This Row],[Bespovratna sredstva - Ukupno (EU+Nac) HRK
= Ukupna ugovorena vrijednost bespovratnih sredstava]]+Ugovori_OPULJP[[#This Row],[Javni doprinos korisnika - HRK]]+Ugovori_OPULJP[[#This Row],[Privatni doprinos korisnika - HRK]]</f>
        <v>2563301.33</v>
      </c>
      <c r="Z303" s="22">
        <f>Ugovori_OPULJP[[#This Row],[UKUPNI PRIHVATLJIVI IZDACI
TOTAL ELIGIBLE EXPENDITURE
= Bespovratna sredstva ukupno + doprinos korisnika
= Ukupni prihvatljivi troškovi
= Ukupna ugovorena vrijednost projekta HRK]]/7.5345</f>
        <v>340208.55133054615</v>
      </c>
      <c r="AA303" s="13" t="s">
        <v>22</v>
      </c>
      <c r="AB303" s="13" t="s">
        <v>19</v>
      </c>
      <c r="AC303" s="12" t="s">
        <v>1275</v>
      </c>
      <c r="AD303" s="12" t="s">
        <v>147</v>
      </c>
    </row>
    <row r="304" spans="1:30" ht="51" customHeight="1" x14ac:dyDescent="0.3">
      <c r="A304" s="10" t="s">
        <v>1276</v>
      </c>
      <c r="B304" s="11" t="s">
        <v>139</v>
      </c>
      <c r="C304" s="12" t="s">
        <v>140</v>
      </c>
      <c r="D304" s="12" t="s">
        <v>1102</v>
      </c>
      <c r="E304" s="13" t="s">
        <v>63</v>
      </c>
      <c r="F304" s="14" t="s">
        <v>1277</v>
      </c>
      <c r="G304" s="14" t="s">
        <v>1278</v>
      </c>
      <c r="H304" s="16">
        <v>43070</v>
      </c>
      <c r="I304" s="16">
        <v>43922</v>
      </c>
      <c r="J304" s="17" t="str">
        <f>IF(Ugovori_OPULJP[[#This Row],[DATUM ZAVRŠETKA OPERACIJE]]&gt;DATE(2023,12,31),"u provedbi","završen")</f>
        <v>završen</v>
      </c>
      <c r="K304" s="15" t="s">
        <v>81</v>
      </c>
      <c r="L304" s="15" t="s">
        <v>81</v>
      </c>
      <c r="M304" s="18">
        <v>0.85</v>
      </c>
      <c r="N304" s="18">
        <v>0.15</v>
      </c>
      <c r="O304" s="19">
        <f>Ugovori_OPULJP[[#This Row],[Bespovratna sredstva - Ukupno (EU+Nac) HRK
= Ukupna ugovorena vrijednost bespovratnih sredstava]]*Ugovori_OPULJP[[#This Row],[EU STOPA SUFINANCIRANJA %
EU CO-FINANCING RATE %]]</f>
        <v>1773604.4920000001</v>
      </c>
      <c r="P304" s="20">
        <f>Ugovori_OPULJP[[#This Row],[Bespovratna sredstva - EU dio - HRK]]/7.5345</f>
        <v>235397.76919503618</v>
      </c>
      <c r="Q304" s="19">
        <f>Ugovori_OPULJP[[#This Row],[Bespovratna sredstva - Ukupno (EU+Nac) HRK
= Ukupna ugovorena vrijednost bespovratnih sredstava]]*Ugovori_OPULJP[[#This Row],[STOPA NACIONALNOG SUFINANCIRANJA %]]</f>
        <v>312989.02799999999</v>
      </c>
      <c r="R304" s="20">
        <f>Ugovori_OPULJP[[#This Row],[Bespovratna sredstva - Nacionalni dio - HRK]]/7.5345</f>
        <v>41540.782799124026</v>
      </c>
      <c r="S304" s="19">
        <v>2086593.52</v>
      </c>
      <c r="T304" s="20">
        <f>Ugovori_OPULJP[[#This Row],[Bespovratna sredstva - Ukupno (EU+Nac) HRK
= Ukupna ugovorena vrijednost bespovratnih sredstava]]/7.5345</f>
        <v>276938.55199416017</v>
      </c>
      <c r="U304" s="19">
        <v>0</v>
      </c>
      <c r="V304" s="20">
        <f>Ugovori_OPULJP[[#This Row],[Javni doprinos korisnika - HRK]]/7.5345</f>
        <v>0</v>
      </c>
      <c r="W304" s="19">
        <v>0</v>
      </c>
      <c r="X304" s="20">
        <f>Ugovori_OPULJP[[#This Row],[Privatni doprinos korisnika - HRK]]/7.5345</f>
        <v>0</v>
      </c>
      <c r="Y304" s="21">
        <f>Ugovori_OPULJP[[#This Row],[Bespovratna sredstva - Ukupno (EU+Nac) HRK
= Ukupna ugovorena vrijednost bespovratnih sredstava]]+Ugovori_OPULJP[[#This Row],[Javni doprinos korisnika - HRK]]+Ugovori_OPULJP[[#This Row],[Privatni doprinos korisnika - HRK]]</f>
        <v>2086593.52</v>
      </c>
      <c r="Z304" s="22">
        <f>Ugovori_OPULJP[[#This Row],[UKUPNI PRIHVATLJIVI IZDACI
TOTAL ELIGIBLE EXPENDITURE
= Bespovratna sredstva ukupno + doprinos korisnika
= Ukupni prihvatljivi troškovi
= Ukupna ugovorena vrijednost projekta HRK]]/7.5345</f>
        <v>276938.55199416017</v>
      </c>
      <c r="AA304" s="13" t="s">
        <v>22</v>
      </c>
      <c r="AB304" s="13" t="s">
        <v>19</v>
      </c>
      <c r="AC304" s="12" t="s">
        <v>1279</v>
      </c>
      <c r="AD304" s="12" t="s">
        <v>147</v>
      </c>
    </row>
    <row r="305" spans="1:30" ht="51" customHeight="1" x14ac:dyDescent="0.3">
      <c r="A305" s="10" t="s">
        <v>1280</v>
      </c>
      <c r="B305" s="11" t="s">
        <v>139</v>
      </c>
      <c r="C305" s="12" t="s">
        <v>140</v>
      </c>
      <c r="D305" s="12" t="s">
        <v>1102</v>
      </c>
      <c r="E305" s="13" t="s">
        <v>63</v>
      </c>
      <c r="F305" s="14" t="s">
        <v>1281</v>
      </c>
      <c r="G305" s="14" t="s">
        <v>1282</v>
      </c>
      <c r="H305" s="16">
        <v>43089</v>
      </c>
      <c r="I305" s="16">
        <v>44002</v>
      </c>
      <c r="J305" s="17" t="str">
        <f>IF(Ugovori_OPULJP[[#This Row],[DATUM ZAVRŠETKA OPERACIJE]]&gt;DATE(2023,12,31),"u provedbi","završen")</f>
        <v>završen</v>
      </c>
      <c r="K305" s="15" t="s">
        <v>91</v>
      </c>
      <c r="L305" s="15" t="s">
        <v>91</v>
      </c>
      <c r="M305" s="18">
        <v>0.85</v>
      </c>
      <c r="N305" s="18">
        <v>0.15</v>
      </c>
      <c r="O305" s="19">
        <f>Ugovori_OPULJP[[#This Row],[Bespovratna sredstva - Ukupno (EU+Nac) HRK
= Ukupna ugovorena vrijednost bespovratnih sredstava]]*Ugovori_OPULJP[[#This Row],[EU STOPA SUFINANCIRANJA %
EU CO-FINANCING RATE %]]</f>
        <v>1529405.7225000001</v>
      </c>
      <c r="P305" s="20">
        <f>Ugovori_OPULJP[[#This Row],[Bespovratna sredstva - EU dio - HRK]]/7.5345</f>
        <v>202987.02269560026</v>
      </c>
      <c r="Q305" s="19">
        <f>Ugovori_OPULJP[[#This Row],[Bespovratna sredstva - Ukupno (EU+Nac) HRK
= Ukupna ugovorena vrijednost bespovratnih sredstava]]*Ugovori_OPULJP[[#This Row],[STOPA NACIONALNOG SUFINANCIRANJA %]]</f>
        <v>269895.1275</v>
      </c>
      <c r="R305" s="20">
        <f>Ugovori_OPULJP[[#This Row],[Bespovratna sredstva - Nacionalni dio - HRK]]/7.5345</f>
        <v>35821.239299223569</v>
      </c>
      <c r="S305" s="19">
        <v>1799300.85</v>
      </c>
      <c r="T305" s="20">
        <f>Ugovori_OPULJP[[#This Row],[Bespovratna sredstva - Ukupno (EU+Nac) HRK
= Ukupna ugovorena vrijednost bespovratnih sredstava]]/7.5345</f>
        <v>238808.26199482381</v>
      </c>
      <c r="U305" s="19">
        <v>0</v>
      </c>
      <c r="V305" s="20">
        <f>Ugovori_OPULJP[[#This Row],[Javni doprinos korisnika - HRK]]/7.5345</f>
        <v>0</v>
      </c>
      <c r="W305" s="19">
        <v>0</v>
      </c>
      <c r="X305" s="20">
        <f>Ugovori_OPULJP[[#This Row],[Privatni doprinos korisnika - HRK]]/7.5345</f>
        <v>0</v>
      </c>
      <c r="Y305" s="21">
        <f>Ugovori_OPULJP[[#This Row],[Bespovratna sredstva - Ukupno (EU+Nac) HRK
= Ukupna ugovorena vrijednost bespovratnih sredstava]]+Ugovori_OPULJP[[#This Row],[Javni doprinos korisnika - HRK]]+Ugovori_OPULJP[[#This Row],[Privatni doprinos korisnika - HRK]]</f>
        <v>1799300.85</v>
      </c>
      <c r="Z305" s="22">
        <f>Ugovori_OPULJP[[#This Row],[UKUPNI PRIHVATLJIVI IZDACI
TOTAL ELIGIBLE EXPENDITURE
= Bespovratna sredstva ukupno + doprinos korisnika
= Ukupni prihvatljivi troškovi
= Ukupna ugovorena vrijednost projekta HRK]]/7.5345</f>
        <v>238808.26199482381</v>
      </c>
      <c r="AA305" s="13" t="s">
        <v>22</v>
      </c>
      <c r="AB305" s="13" t="s">
        <v>19</v>
      </c>
      <c r="AC305" s="12" t="s">
        <v>1283</v>
      </c>
      <c r="AD305" s="12" t="s">
        <v>147</v>
      </c>
    </row>
    <row r="306" spans="1:30" ht="51" customHeight="1" x14ac:dyDescent="0.3">
      <c r="A306" s="10" t="s">
        <v>1284</v>
      </c>
      <c r="B306" s="11" t="s">
        <v>139</v>
      </c>
      <c r="C306" s="12" t="s">
        <v>140</v>
      </c>
      <c r="D306" s="12" t="s">
        <v>1102</v>
      </c>
      <c r="E306" s="13" t="s">
        <v>63</v>
      </c>
      <c r="F306" s="14" t="s">
        <v>1285</v>
      </c>
      <c r="G306" s="14" t="s">
        <v>1286</v>
      </c>
      <c r="H306" s="16">
        <v>43108</v>
      </c>
      <c r="I306" s="16">
        <v>44020</v>
      </c>
      <c r="J306" s="17" t="str">
        <f>IF(Ugovori_OPULJP[[#This Row],[DATUM ZAVRŠETKA OPERACIJE]]&gt;DATE(2023,12,31),"u provedbi","završen")</f>
        <v>završen</v>
      </c>
      <c r="K306" s="15" t="s">
        <v>144</v>
      </c>
      <c r="L306" s="15" t="s">
        <v>144</v>
      </c>
      <c r="M306" s="18">
        <v>0.85</v>
      </c>
      <c r="N306" s="18">
        <v>0.15</v>
      </c>
      <c r="O306" s="19">
        <f>Ugovori_OPULJP[[#This Row],[Bespovratna sredstva - Ukupno (EU+Nac) HRK
= Ukupna ugovorena vrijednost bespovratnih sredstava]]*Ugovori_OPULJP[[#This Row],[EU STOPA SUFINANCIRANJA %
EU CO-FINANCING RATE %]]</f>
        <v>1504338.9335</v>
      </c>
      <c r="P306" s="20">
        <f>Ugovori_OPULJP[[#This Row],[Bespovratna sredstva - EU dio - HRK]]/7.5345</f>
        <v>199660.08806158337</v>
      </c>
      <c r="Q306" s="19">
        <f>Ugovori_OPULJP[[#This Row],[Bespovratna sredstva - Ukupno (EU+Nac) HRK
= Ukupna ugovorena vrijednost bespovratnih sredstava]]*Ugovori_OPULJP[[#This Row],[STOPA NACIONALNOG SUFINANCIRANJA %]]</f>
        <v>265471.57649999997</v>
      </c>
      <c r="R306" s="20">
        <f>Ugovori_OPULJP[[#This Row],[Bespovratna sredstva - Nacionalni dio - HRK]]/7.5345</f>
        <v>35234.133187338237</v>
      </c>
      <c r="S306" s="19">
        <v>1769810.51</v>
      </c>
      <c r="T306" s="20">
        <f>Ugovori_OPULJP[[#This Row],[Bespovratna sredstva - Ukupno (EU+Nac) HRK
= Ukupna ugovorena vrijednost bespovratnih sredstava]]/7.5345</f>
        <v>234894.22124892162</v>
      </c>
      <c r="U306" s="19">
        <v>0</v>
      </c>
      <c r="V306" s="20">
        <f>Ugovori_OPULJP[[#This Row],[Javni doprinos korisnika - HRK]]/7.5345</f>
        <v>0</v>
      </c>
      <c r="W306" s="19">
        <v>0</v>
      </c>
      <c r="X306" s="20">
        <f>Ugovori_OPULJP[[#This Row],[Privatni doprinos korisnika - HRK]]/7.5345</f>
        <v>0</v>
      </c>
      <c r="Y306" s="21">
        <f>Ugovori_OPULJP[[#This Row],[Bespovratna sredstva - Ukupno (EU+Nac) HRK
= Ukupna ugovorena vrijednost bespovratnih sredstava]]+Ugovori_OPULJP[[#This Row],[Javni doprinos korisnika - HRK]]+Ugovori_OPULJP[[#This Row],[Privatni doprinos korisnika - HRK]]</f>
        <v>1769810.51</v>
      </c>
      <c r="Z306" s="22">
        <f>Ugovori_OPULJP[[#This Row],[UKUPNI PRIHVATLJIVI IZDACI
TOTAL ELIGIBLE EXPENDITURE
= Bespovratna sredstva ukupno + doprinos korisnika
= Ukupni prihvatljivi troškovi
= Ukupna ugovorena vrijednost projekta HRK]]/7.5345</f>
        <v>234894.22124892162</v>
      </c>
      <c r="AA306" s="13" t="s">
        <v>22</v>
      </c>
      <c r="AB306" s="13" t="s">
        <v>19</v>
      </c>
      <c r="AC306" s="12" t="s">
        <v>1287</v>
      </c>
      <c r="AD306" s="12" t="s">
        <v>147</v>
      </c>
    </row>
    <row r="307" spans="1:30" ht="51" customHeight="1" x14ac:dyDescent="0.3">
      <c r="A307" s="10" t="s">
        <v>1288</v>
      </c>
      <c r="B307" s="11" t="s">
        <v>139</v>
      </c>
      <c r="C307" s="12" t="s">
        <v>140</v>
      </c>
      <c r="D307" s="12" t="s">
        <v>1102</v>
      </c>
      <c r="E307" s="13" t="s">
        <v>63</v>
      </c>
      <c r="F307" s="14" t="s">
        <v>1289</v>
      </c>
      <c r="G307" s="14" t="s">
        <v>1290</v>
      </c>
      <c r="H307" s="16">
        <v>43108</v>
      </c>
      <c r="I307" s="16">
        <v>44020</v>
      </c>
      <c r="J307" s="17" t="str">
        <f>IF(Ugovori_OPULJP[[#This Row],[DATUM ZAVRŠETKA OPERACIJE]]&gt;DATE(2023,12,31),"u provedbi","završen")</f>
        <v>završen</v>
      </c>
      <c r="K307" s="15" t="s">
        <v>91</v>
      </c>
      <c r="L307" s="15" t="s">
        <v>91</v>
      </c>
      <c r="M307" s="18">
        <v>0.85</v>
      </c>
      <c r="N307" s="18">
        <v>0.15</v>
      </c>
      <c r="O307" s="19">
        <f>Ugovori_OPULJP[[#This Row],[Bespovratna sredstva - Ukupno (EU+Nac) HRK
= Ukupna ugovorena vrijednost bespovratnih sredstava]]*Ugovori_OPULJP[[#This Row],[EU STOPA SUFINANCIRANJA %
EU CO-FINANCING RATE %]]</f>
        <v>6352303.9970000004</v>
      </c>
      <c r="P307" s="20">
        <f>Ugovori_OPULJP[[#This Row],[Bespovratna sredstva - EU dio - HRK]]/7.5345</f>
        <v>843095.62638529437</v>
      </c>
      <c r="Q307" s="19">
        <f>Ugovori_OPULJP[[#This Row],[Bespovratna sredstva - Ukupno (EU+Nac) HRK
= Ukupna ugovorena vrijednost bespovratnih sredstava]]*Ugovori_OPULJP[[#This Row],[STOPA NACIONALNOG SUFINANCIRANJA %]]</f>
        <v>1120994.8230000001</v>
      </c>
      <c r="R307" s="20">
        <f>Ugovori_OPULJP[[#This Row],[Bespovratna sredstva - Nacionalni dio - HRK]]/7.5345</f>
        <v>148781.58112681666</v>
      </c>
      <c r="S307" s="19">
        <v>7473298.8200000003</v>
      </c>
      <c r="T307" s="20">
        <f>Ugovori_OPULJP[[#This Row],[Bespovratna sredstva - Ukupno (EU+Nac) HRK
= Ukupna ugovorena vrijednost bespovratnih sredstava]]/7.5345</f>
        <v>991877.20751211094</v>
      </c>
      <c r="U307" s="19">
        <v>0</v>
      </c>
      <c r="V307" s="20">
        <f>Ugovori_OPULJP[[#This Row],[Javni doprinos korisnika - HRK]]/7.5345</f>
        <v>0</v>
      </c>
      <c r="W307" s="19">
        <v>0</v>
      </c>
      <c r="X307" s="20">
        <f>Ugovori_OPULJP[[#This Row],[Privatni doprinos korisnika - HRK]]/7.5345</f>
        <v>0</v>
      </c>
      <c r="Y307" s="21">
        <f>Ugovori_OPULJP[[#This Row],[Bespovratna sredstva - Ukupno (EU+Nac) HRK
= Ukupna ugovorena vrijednost bespovratnih sredstava]]+Ugovori_OPULJP[[#This Row],[Javni doprinos korisnika - HRK]]+Ugovori_OPULJP[[#This Row],[Privatni doprinos korisnika - HRK]]</f>
        <v>7473298.8200000003</v>
      </c>
      <c r="Z307" s="22">
        <f>Ugovori_OPULJP[[#This Row],[UKUPNI PRIHVATLJIVI IZDACI
TOTAL ELIGIBLE EXPENDITURE
= Bespovratna sredstva ukupno + doprinos korisnika
= Ukupni prihvatljivi troškovi
= Ukupna ugovorena vrijednost projekta HRK]]/7.5345</f>
        <v>991877.20751211094</v>
      </c>
      <c r="AA307" s="13" t="s">
        <v>22</v>
      </c>
      <c r="AB307" s="13" t="s">
        <v>19</v>
      </c>
      <c r="AC307" s="12" t="s">
        <v>1291</v>
      </c>
      <c r="AD307" s="12" t="s">
        <v>147</v>
      </c>
    </row>
    <row r="308" spans="1:30" ht="51" customHeight="1" x14ac:dyDescent="0.3">
      <c r="A308" s="10" t="s">
        <v>1292</v>
      </c>
      <c r="B308" s="11" t="s">
        <v>139</v>
      </c>
      <c r="C308" s="12" t="s">
        <v>140</v>
      </c>
      <c r="D308" s="12" t="s">
        <v>1102</v>
      </c>
      <c r="E308" s="13" t="s">
        <v>63</v>
      </c>
      <c r="F308" s="14" t="s">
        <v>1293</v>
      </c>
      <c r="G308" s="14" t="s">
        <v>1294</v>
      </c>
      <c r="H308" s="16">
        <v>43070</v>
      </c>
      <c r="I308" s="16">
        <v>43983</v>
      </c>
      <c r="J308" s="17" t="str">
        <f>IF(Ugovori_OPULJP[[#This Row],[DATUM ZAVRŠETKA OPERACIJE]]&gt;DATE(2023,12,31),"u provedbi","završen")</f>
        <v>završen</v>
      </c>
      <c r="K308" s="15" t="s">
        <v>81</v>
      </c>
      <c r="L308" s="15" t="s">
        <v>81</v>
      </c>
      <c r="M308" s="18">
        <v>0.85</v>
      </c>
      <c r="N308" s="18">
        <v>0.15</v>
      </c>
      <c r="O308" s="19">
        <f>Ugovori_OPULJP[[#This Row],[Bespovratna sredstva - Ukupno (EU+Nac) HRK
= Ukupna ugovorena vrijednost bespovratnih sredstava]]*Ugovori_OPULJP[[#This Row],[EU STOPA SUFINANCIRANJA %
EU CO-FINANCING RATE %]]</f>
        <v>5660004.6584999999</v>
      </c>
      <c r="P308" s="20">
        <f>Ugovori_OPULJP[[#This Row],[Bespovratna sredstva - EU dio - HRK]]/7.5345</f>
        <v>751211.71391598636</v>
      </c>
      <c r="Q308" s="19">
        <f>Ugovori_OPULJP[[#This Row],[Bespovratna sredstva - Ukupno (EU+Nac) HRK
= Ukupna ugovorena vrijednost bespovratnih sredstava]]*Ugovori_OPULJP[[#This Row],[STOPA NACIONALNOG SUFINANCIRANJA %]]</f>
        <v>998824.35149999987</v>
      </c>
      <c r="R308" s="20">
        <f>Ugovori_OPULJP[[#This Row],[Bespovratna sredstva - Nacionalni dio - HRK]]/7.5345</f>
        <v>132566.77304399759</v>
      </c>
      <c r="S308" s="19">
        <v>6658829.0099999998</v>
      </c>
      <c r="T308" s="20">
        <f>Ugovori_OPULJP[[#This Row],[Bespovratna sredstva - Ukupno (EU+Nac) HRK
= Ukupna ugovorena vrijednost bespovratnih sredstava]]/7.5345</f>
        <v>883778.48695998394</v>
      </c>
      <c r="U308" s="19">
        <v>0</v>
      </c>
      <c r="V308" s="20">
        <f>Ugovori_OPULJP[[#This Row],[Javni doprinos korisnika - HRK]]/7.5345</f>
        <v>0</v>
      </c>
      <c r="W308" s="19">
        <v>0</v>
      </c>
      <c r="X308" s="20">
        <f>Ugovori_OPULJP[[#This Row],[Privatni doprinos korisnika - HRK]]/7.5345</f>
        <v>0</v>
      </c>
      <c r="Y308" s="21">
        <f>Ugovori_OPULJP[[#This Row],[Bespovratna sredstva - Ukupno (EU+Nac) HRK
= Ukupna ugovorena vrijednost bespovratnih sredstava]]+Ugovori_OPULJP[[#This Row],[Javni doprinos korisnika - HRK]]+Ugovori_OPULJP[[#This Row],[Privatni doprinos korisnika - HRK]]</f>
        <v>6658829.0099999998</v>
      </c>
      <c r="Z308" s="22">
        <f>Ugovori_OPULJP[[#This Row],[UKUPNI PRIHVATLJIVI IZDACI
TOTAL ELIGIBLE EXPENDITURE
= Bespovratna sredstva ukupno + doprinos korisnika
= Ukupni prihvatljivi troškovi
= Ukupna ugovorena vrijednost projekta HRK]]/7.5345</f>
        <v>883778.48695998394</v>
      </c>
      <c r="AA308" s="13" t="s">
        <v>22</v>
      </c>
      <c r="AB308" s="13" t="s">
        <v>19</v>
      </c>
      <c r="AC308" s="12" t="s">
        <v>1295</v>
      </c>
      <c r="AD308" s="12" t="s">
        <v>147</v>
      </c>
    </row>
    <row r="309" spans="1:30" ht="51" customHeight="1" x14ac:dyDescent="0.3">
      <c r="A309" s="10" t="s">
        <v>1296</v>
      </c>
      <c r="B309" s="11" t="s">
        <v>139</v>
      </c>
      <c r="C309" s="12" t="s">
        <v>140</v>
      </c>
      <c r="D309" s="12" t="s">
        <v>1102</v>
      </c>
      <c r="E309" s="13" t="s">
        <v>63</v>
      </c>
      <c r="F309" s="14" t="s">
        <v>1297</v>
      </c>
      <c r="G309" s="14" t="s">
        <v>1298</v>
      </c>
      <c r="H309" s="16">
        <v>43070</v>
      </c>
      <c r="I309" s="16">
        <v>43922</v>
      </c>
      <c r="J309" s="17" t="str">
        <f>IF(Ugovori_OPULJP[[#This Row],[DATUM ZAVRŠETKA OPERACIJE]]&gt;DATE(2023,12,31),"u provedbi","završen")</f>
        <v>završen</v>
      </c>
      <c r="K309" s="15" t="s">
        <v>81</v>
      </c>
      <c r="L309" s="15" t="s">
        <v>81</v>
      </c>
      <c r="M309" s="18">
        <v>0.85</v>
      </c>
      <c r="N309" s="18">
        <v>0.15</v>
      </c>
      <c r="O309" s="19">
        <f>Ugovori_OPULJP[[#This Row],[Bespovratna sredstva - Ukupno (EU+Nac) HRK
= Ukupna ugovorena vrijednost bespovratnih sredstava]]*Ugovori_OPULJP[[#This Row],[EU STOPA SUFINANCIRANJA %
EU CO-FINANCING RATE %]]</f>
        <v>1440134.9739999999</v>
      </c>
      <c r="P309" s="20">
        <f>Ugovori_OPULJP[[#This Row],[Bespovratna sredstva - EU dio - HRK]]/7.5345</f>
        <v>191138.75824540446</v>
      </c>
      <c r="Q309" s="19">
        <f>Ugovori_OPULJP[[#This Row],[Bespovratna sredstva - Ukupno (EU+Nac) HRK
= Ukupna ugovorena vrijednost bespovratnih sredstava]]*Ugovori_OPULJP[[#This Row],[STOPA NACIONALNOG SUFINANCIRANJA %]]</f>
        <v>254141.46599999999</v>
      </c>
      <c r="R309" s="20">
        <f>Ugovori_OPULJP[[#This Row],[Bespovratna sredstva - Nacionalni dio - HRK]]/7.5345</f>
        <v>33730.3691021302</v>
      </c>
      <c r="S309" s="19">
        <v>1694276.44</v>
      </c>
      <c r="T309" s="20">
        <f>Ugovori_OPULJP[[#This Row],[Bespovratna sredstva - Ukupno (EU+Nac) HRK
= Ukupna ugovorena vrijednost bespovratnih sredstava]]/7.5345</f>
        <v>224869.12734753467</v>
      </c>
      <c r="U309" s="19">
        <v>0</v>
      </c>
      <c r="V309" s="20">
        <f>Ugovori_OPULJP[[#This Row],[Javni doprinos korisnika - HRK]]/7.5345</f>
        <v>0</v>
      </c>
      <c r="W309" s="19">
        <v>0</v>
      </c>
      <c r="X309" s="20">
        <f>Ugovori_OPULJP[[#This Row],[Privatni doprinos korisnika - HRK]]/7.5345</f>
        <v>0</v>
      </c>
      <c r="Y309" s="21">
        <f>Ugovori_OPULJP[[#This Row],[Bespovratna sredstva - Ukupno (EU+Nac) HRK
= Ukupna ugovorena vrijednost bespovratnih sredstava]]+Ugovori_OPULJP[[#This Row],[Javni doprinos korisnika - HRK]]+Ugovori_OPULJP[[#This Row],[Privatni doprinos korisnika - HRK]]</f>
        <v>1694276.44</v>
      </c>
      <c r="Z309" s="22">
        <f>Ugovori_OPULJP[[#This Row],[UKUPNI PRIHVATLJIVI IZDACI
TOTAL ELIGIBLE EXPENDITURE
= Bespovratna sredstva ukupno + doprinos korisnika
= Ukupni prihvatljivi troškovi
= Ukupna ugovorena vrijednost projekta HRK]]/7.5345</f>
        <v>224869.12734753467</v>
      </c>
      <c r="AA309" s="13" t="s">
        <v>22</v>
      </c>
      <c r="AB309" s="13" t="s">
        <v>19</v>
      </c>
      <c r="AC309" s="12" t="s">
        <v>1299</v>
      </c>
      <c r="AD309" s="12" t="s">
        <v>147</v>
      </c>
    </row>
    <row r="310" spans="1:30" ht="51" customHeight="1" x14ac:dyDescent="0.3">
      <c r="A310" s="10" t="s">
        <v>1300</v>
      </c>
      <c r="B310" s="11" t="s">
        <v>139</v>
      </c>
      <c r="C310" s="12" t="s">
        <v>140</v>
      </c>
      <c r="D310" s="12" t="s">
        <v>1102</v>
      </c>
      <c r="E310" s="13" t="s">
        <v>63</v>
      </c>
      <c r="F310" s="14" t="s">
        <v>1301</v>
      </c>
      <c r="G310" s="14" t="s">
        <v>1302</v>
      </c>
      <c r="H310" s="16">
        <v>43070</v>
      </c>
      <c r="I310" s="16">
        <v>43983</v>
      </c>
      <c r="J310" s="17" t="str">
        <f>IF(Ugovori_OPULJP[[#This Row],[DATUM ZAVRŠETKA OPERACIJE]]&gt;DATE(2023,12,31),"u provedbi","završen")</f>
        <v>završen</v>
      </c>
      <c r="K310" s="15" t="s">
        <v>91</v>
      </c>
      <c r="L310" s="15" t="s">
        <v>91</v>
      </c>
      <c r="M310" s="18">
        <v>0.85</v>
      </c>
      <c r="N310" s="18">
        <v>0.15</v>
      </c>
      <c r="O310" s="19">
        <f>Ugovori_OPULJP[[#This Row],[Bespovratna sredstva - Ukupno (EU+Nac) HRK
= Ukupna ugovorena vrijednost bespovratnih sredstava]]*Ugovori_OPULJP[[#This Row],[EU STOPA SUFINANCIRANJA %
EU CO-FINANCING RATE %]]</f>
        <v>1761067.6295</v>
      </c>
      <c r="P310" s="20">
        <f>Ugovori_OPULJP[[#This Row],[Bespovratna sredstva - EU dio - HRK]]/7.5345</f>
        <v>233733.84159532815</v>
      </c>
      <c r="Q310" s="19">
        <f>Ugovori_OPULJP[[#This Row],[Bespovratna sredstva - Ukupno (EU+Nac) HRK
= Ukupna ugovorena vrijednost bespovratnih sredstava]]*Ugovori_OPULJP[[#This Row],[STOPA NACIONALNOG SUFINANCIRANJA %]]</f>
        <v>310776.64049999998</v>
      </c>
      <c r="R310" s="20">
        <f>Ugovori_OPULJP[[#This Row],[Bespovratna sredstva - Nacionalni dio - HRK]]/7.5345</f>
        <v>41247.148516822614</v>
      </c>
      <c r="S310" s="19">
        <v>2071844.27</v>
      </c>
      <c r="T310" s="20">
        <f>Ugovori_OPULJP[[#This Row],[Bespovratna sredstva - Ukupno (EU+Nac) HRK
= Ukupna ugovorena vrijednost bespovratnih sredstava]]/7.5345</f>
        <v>274980.99011215079</v>
      </c>
      <c r="U310" s="19">
        <v>0</v>
      </c>
      <c r="V310" s="20">
        <f>Ugovori_OPULJP[[#This Row],[Javni doprinos korisnika - HRK]]/7.5345</f>
        <v>0</v>
      </c>
      <c r="W310" s="19">
        <v>0</v>
      </c>
      <c r="X310" s="20">
        <f>Ugovori_OPULJP[[#This Row],[Privatni doprinos korisnika - HRK]]/7.5345</f>
        <v>0</v>
      </c>
      <c r="Y310" s="21">
        <f>Ugovori_OPULJP[[#This Row],[Bespovratna sredstva - Ukupno (EU+Nac) HRK
= Ukupna ugovorena vrijednost bespovratnih sredstava]]+Ugovori_OPULJP[[#This Row],[Javni doprinos korisnika - HRK]]+Ugovori_OPULJP[[#This Row],[Privatni doprinos korisnika - HRK]]</f>
        <v>2071844.27</v>
      </c>
      <c r="Z310" s="22">
        <f>Ugovori_OPULJP[[#This Row],[UKUPNI PRIHVATLJIVI IZDACI
TOTAL ELIGIBLE EXPENDITURE
= Bespovratna sredstva ukupno + doprinos korisnika
= Ukupni prihvatljivi troškovi
= Ukupna ugovorena vrijednost projekta HRK]]/7.5345</f>
        <v>274980.99011215079</v>
      </c>
      <c r="AA310" s="13" t="s">
        <v>22</v>
      </c>
      <c r="AB310" s="13" t="s">
        <v>19</v>
      </c>
      <c r="AC310" s="12" t="s">
        <v>1303</v>
      </c>
      <c r="AD310" s="12" t="s">
        <v>147</v>
      </c>
    </row>
    <row r="311" spans="1:30" ht="51" customHeight="1" x14ac:dyDescent="0.3">
      <c r="A311" s="10" t="s">
        <v>1304</v>
      </c>
      <c r="B311" s="11" t="s">
        <v>139</v>
      </c>
      <c r="C311" s="12" t="s">
        <v>140</v>
      </c>
      <c r="D311" s="12" t="s">
        <v>1102</v>
      </c>
      <c r="E311" s="13" t="s">
        <v>63</v>
      </c>
      <c r="F311" s="14" t="s">
        <v>1305</v>
      </c>
      <c r="G311" s="14" t="s">
        <v>1306</v>
      </c>
      <c r="H311" s="16">
        <v>43082</v>
      </c>
      <c r="I311" s="16">
        <v>43995</v>
      </c>
      <c r="J311" s="17" t="str">
        <f>IF(Ugovori_OPULJP[[#This Row],[DATUM ZAVRŠETKA OPERACIJE]]&gt;DATE(2023,12,31),"u provedbi","završen")</f>
        <v>završen</v>
      </c>
      <c r="K311" s="15" t="s">
        <v>71</v>
      </c>
      <c r="L311" s="15" t="s">
        <v>71</v>
      </c>
      <c r="M311" s="18">
        <v>0.85</v>
      </c>
      <c r="N311" s="18">
        <v>0.15</v>
      </c>
      <c r="O311" s="19">
        <f>Ugovori_OPULJP[[#This Row],[Bespovratna sredstva - Ukupno (EU+Nac) HRK
= Ukupna ugovorena vrijednost bespovratnih sredstava]]*Ugovori_OPULJP[[#This Row],[EU STOPA SUFINANCIRANJA %
EU CO-FINANCING RATE %]]</f>
        <v>1249896.6524999999</v>
      </c>
      <c r="P311" s="20">
        <f>Ugovori_OPULJP[[#This Row],[Bespovratna sredstva - EU dio - HRK]]/7.5345</f>
        <v>165889.79394783991</v>
      </c>
      <c r="Q311" s="19">
        <f>Ugovori_OPULJP[[#This Row],[Bespovratna sredstva - Ukupno (EU+Nac) HRK
= Ukupna ugovorena vrijednost bespovratnih sredstava]]*Ugovori_OPULJP[[#This Row],[STOPA NACIONALNOG SUFINANCIRANJA %]]</f>
        <v>220569.99749999997</v>
      </c>
      <c r="R311" s="20">
        <f>Ugovori_OPULJP[[#This Row],[Bespovratna sredstva - Nacionalni dio - HRK]]/7.5345</f>
        <v>29274.66952020704</v>
      </c>
      <c r="S311" s="19">
        <v>1470466.65</v>
      </c>
      <c r="T311" s="20">
        <f>Ugovori_OPULJP[[#This Row],[Bespovratna sredstva - Ukupno (EU+Nac) HRK
= Ukupna ugovorena vrijednost bespovratnih sredstava]]/7.5345</f>
        <v>195164.46346804695</v>
      </c>
      <c r="U311" s="19">
        <v>0</v>
      </c>
      <c r="V311" s="20">
        <f>Ugovori_OPULJP[[#This Row],[Javni doprinos korisnika - HRK]]/7.5345</f>
        <v>0</v>
      </c>
      <c r="W311" s="19">
        <v>0</v>
      </c>
      <c r="X311" s="20">
        <f>Ugovori_OPULJP[[#This Row],[Privatni doprinos korisnika - HRK]]/7.5345</f>
        <v>0</v>
      </c>
      <c r="Y311" s="21">
        <f>Ugovori_OPULJP[[#This Row],[Bespovratna sredstva - Ukupno (EU+Nac) HRK
= Ukupna ugovorena vrijednost bespovratnih sredstava]]+Ugovori_OPULJP[[#This Row],[Javni doprinos korisnika - HRK]]+Ugovori_OPULJP[[#This Row],[Privatni doprinos korisnika - HRK]]</f>
        <v>1470466.65</v>
      </c>
      <c r="Z311" s="22">
        <f>Ugovori_OPULJP[[#This Row],[UKUPNI PRIHVATLJIVI IZDACI
TOTAL ELIGIBLE EXPENDITURE
= Bespovratna sredstva ukupno + doprinos korisnika
= Ukupni prihvatljivi troškovi
= Ukupna ugovorena vrijednost projekta HRK]]/7.5345</f>
        <v>195164.46346804695</v>
      </c>
      <c r="AA311" s="13" t="s">
        <v>22</v>
      </c>
      <c r="AB311" s="13" t="s">
        <v>19</v>
      </c>
      <c r="AC311" s="12" t="s">
        <v>1307</v>
      </c>
      <c r="AD311" s="12" t="s">
        <v>147</v>
      </c>
    </row>
    <row r="312" spans="1:30" ht="51" customHeight="1" x14ac:dyDescent="0.3">
      <c r="A312" s="10" t="s">
        <v>1308</v>
      </c>
      <c r="B312" s="11" t="s">
        <v>139</v>
      </c>
      <c r="C312" s="12" t="s">
        <v>140</v>
      </c>
      <c r="D312" s="12" t="s">
        <v>1102</v>
      </c>
      <c r="E312" s="13" t="s">
        <v>63</v>
      </c>
      <c r="F312" s="14" t="s">
        <v>1309</v>
      </c>
      <c r="G312" s="14" t="s">
        <v>1310</v>
      </c>
      <c r="H312" s="16">
        <v>43089</v>
      </c>
      <c r="I312" s="16">
        <v>44002</v>
      </c>
      <c r="J312" s="17" t="str">
        <f>IF(Ugovori_OPULJP[[#This Row],[DATUM ZAVRŠETKA OPERACIJE]]&gt;DATE(2023,12,31),"u provedbi","završen")</f>
        <v>završen</v>
      </c>
      <c r="K312" s="15" t="s">
        <v>91</v>
      </c>
      <c r="L312" s="15" t="s">
        <v>91</v>
      </c>
      <c r="M312" s="18">
        <v>0.85</v>
      </c>
      <c r="N312" s="18">
        <v>0.15</v>
      </c>
      <c r="O312" s="19">
        <f>Ugovori_OPULJP[[#This Row],[Bespovratna sredstva - Ukupno (EU+Nac) HRK
= Ukupna ugovorena vrijednost bespovratnih sredstava]]*Ugovori_OPULJP[[#This Row],[EU STOPA SUFINANCIRANJA %
EU CO-FINANCING RATE %]]</f>
        <v>2086915.3929999999</v>
      </c>
      <c r="P312" s="20">
        <f>Ugovori_OPULJP[[#This Row],[Bespovratna sredstva - EU dio - HRK]]/7.5345</f>
        <v>276981.27188267303</v>
      </c>
      <c r="Q312" s="19">
        <f>Ugovori_OPULJP[[#This Row],[Bespovratna sredstva - Ukupno (EU+Nac) HRK
= Ukupna ugovorena vrijednost bespovratnih sredstava]]*Ugovori_OPULJP[[#This Row],[STOPA NACIONALNOG SUFINANCIRANJA %]]</f>
        <v>368279.18699999998</v>
      </c>
      <c r="R312" s="20">
        <f>Ugovori_OPULJP[[#This Row],[Bespovratna sredstva - Nacionalni dio - HRK]]/7.5345</f>
        <v>48879.047979295239</v>
      </c>
      <c r="S312" s="19">
        <v>2455194.58</v>
      </c>
      <c r="T312" s="20">
        <f>Ugovori_OPULJP[[#This Row],[Bespovratna sredstva - Ukupno (EU+Nac) HRK
= Ukupna ugovorena vrijednost bespovratnih sredstava]]/7.5345</f>
        <v>325860.31986196828</v>
      </c>
      <c r="U312" s="19">
        <v>0</v>
      </c>
      <c r="V312" s="20">
        <f>Ugovori_OPULJP[[#This Row],[Javni doprinos korisnika - HRK]]/7.5345</f>
        <v>0</v>
      </c>
      <c r="W312" s="19">
        <v>0</v>
      </c>
      <c r="X312" s="20">
        <f>Ugovori_OPULJP[[#This Row],[Privatni doprinos korisnika - HRK]]/7.5345</f>
        <v>0</v>
      </c>
      <c r="Y312" s="21">
        <f>Ugovori_OPULJP[[#This Row],[Bespovratna sredstva - Ukupno (EU+Nac) HRK
= Ukupna ugovorena vrijednost bespovratnih sredstava]]+Ugovori_OPULJP[[#This Row],[Javni doprinos korisnika - HRK]]+Ugovori_OPULJP[[#This Row],[Privatni doprinos korisnika - HRK]]</f>
        <v>2455194.58</v>
      </c>
      <c r="Z312" s="22">
        <f>Ugovori_OPULJP[[#This Row],[UKUPNI PRIHVATLJIVI IZDACI
TOTAL ELIGIBLE EXPENDITURE
= Bespovratna sredstva ukupno + doprinos korisnika
= Ukupni prihvatljivi troškovi
= Ukupna ugovorena vrijednost projekta HRK]]/7.5345</f>
        <v>325860.31986196828</v>
      </c>
      <c r="AA312" s="13" t="s">
        <v>22</v>
      </c>
      <c r="AB312" s="13" t="s">
        <v>19</v>
      </c>
      <c r="AC312" s="12" t="s">
        <v>1311</v>
      </c>
      <c r="AD312" s="12" t="s">
        <v>147</v>
      </c>
    </row>
    <row r="313" spans="1:30" ht="51" customHeight="1" x14ac:dyDescent="0.3">
      <c r="A313" s="10" t="s">
        <v>1312</v>
      </c>
      <c r="B313" s="11" t="s">
        <v>139</v>
      </c>
      <c r="C313" s="12" t="s">
        <v>140</v>
      </c>
      <c r="D313" s="12" t="s">
        <v>1102</v>
      </c>
      <c r="E313" s="13" t="s">
        <v>63</v>
      </c>
      <c r="F313" s="14" t="s">
        <v>1313</v>
      </c>
      <c r="G313" s="14" t="s">
        <v>1314</v>
      </c>
      <c r="H313" s="16">
        <v>43108</v>
      </c>
      <c r="I313" s="16">
        <v>43929</v>
      </c>
      <c r="J313" s="17" t="str">
        <f>IF(Ugovori_OPULJP[[#This Row],[DATUM ZAVRŠETKA OPERACIJE]]&gt;DATE(2023,12,31),"u provedbi","završen")</f>
        <v>završen</v>
      </c>
      <c r="K313" s="15" t="s">
        <v>86</v>
      </c>
      <c r="L313" s="15" t="s">
        <v>86</v>
      </c>
      <c r="M313" s="18">
        <v>0.85</v>
      </c>
      <c r="N313" s="18">
        <v>0.15</v>
      </c>
      <c r="O313" s="19">
        <f>Ugovori_OPULJP[[#This Row],[Bespovratna sredstva - Ukupno (EU+Nac) HRK
= Ukupna ugovorena vrijednost bespovratnih sredstava]]*Ugovori_OPULJP[[#This Row],[EU STOPA SUFINANCIRANJA %
EU CO-FINANCING RATE %]]</f>
        <v>2146755.92</v>
      </c>
      <c r="P313" s="20">
        <f>Ugovori_OPULJP[[#This Row],[Bespovratna sredstva - EU dio - HRK]]/7.5345</f>
        <v>284923.47468312428</v>
      </c>
      <c r="Q313" s="19">
        <f>Ugovori_OPULJP[[#This Row],[Bespovratna sredstva - Ukupno (EU+Nac) HRK
= Ukupna ugovorena vrijednost bespovratnih sredstava]]*Ugovori_OPULJP[[#This Row],[STOPA NACIONALNOG SUFINANCIRANJA %]]</f>
        <v>378839.28</v>
      </c>
      <c r="R313" s="20">
        <f>Ugovori_OPULJP[[#This Row],[Bespovratna sredstva - Nacionalni dio - HRK]]/7.5345</f>
        <v>50280.613179374879</v>
      </c>
      <c r="S313" s="19">
        <v>2525595.2000000002</v>
      </c>
      <c r="T313" s="20">
        <f>Ugovori_OPULJP[[#This Row],[Bespovratna sredstva - Ukupno (EU+Nac) HRK
= Ukupna ugovorena vrijednost bespovratnih sredstava]]/7.5345</f>
        <v>335204.08786249917</v>
      </c>
      <c r="U313" s="19">
        <v>0</v>
      </c>
      <c r="V313" s="20">
        <f>Ugovori_OPULJP[[#This Row],[Javni doprinos korisnika - HRK]]/7.5345</f>
        <v>0</v>
      </c>
      <c r="W313" s="19">
        <v>0</v>
      </c>
      <c r="X313" s="20">
        <f>Ugovori_OPULJP[[#This Row],[Privatni doprinos korisnika - HRK]]/7.5345</f>
        <v>0</v>
      </c>
      <c r="Y313" s="21">
        <f>Ugovori_OPULJP[[#This Row],[Bespovratna sredstva - Ukupno (EU+Nac) HRK
= Ukupna ugovorena vrijednost bespovratnih sredstava]]+Ugovori_OPULJP[[#This Row],[Javni doprinos korisnika - HRK]]+Ugovori_OPULJP[[#This Row],[Privatni doprinos korisnika - HRK]]</f>
        <v>2525595.2000000002</v>
      </c>
      <c r="Z313" s="22">
        <f>Ugovori_OPULJP[[#This Row],[UKUPNI PRIHVATLJIVI IZDACI
TOTAL ELIGIBLE EXPENDITURE
= Bespovratna sredstva ukupno + doprinos korisnika
= Ukupni prihvatljivi troškovi
= Ukupna ugovorena vrijednost projekta HRK]]/7.5345</f>
        <v>335204.08786249917</v>
      </c>
      <c r="AA313" s="13" t="s">
        <v>22</v>
      </c>
      <c r="AB313" s="13" t="s">
        <v>19</v>
      </c>
      <c r="AC313" s="12" t="s">
        <v>1315</v>
      </c>
      <c r="AD313" s="12" t="s">
        <v>147</v>
      </c>
    </row>
    <row r="314" spans="1:30" ht="51" customHeight="1" x14ac:dyDescent="0.3">
      <c r="A314" s="10" t="s">
        <v>1316</v>
      </c>
      <c r="B314" s="11" t="s">
        <v>139</v>
      </c>
      <c r="C314" s="12" t="s">
        <v>140</v>
      </c>
      <c r="D314" s="12" t="s">
        <v>1102</v>
      </c>
      <c r="E314" s="13" t="s">
        <v>63</v>
      </c>
      <c r="F314" s="14" t="s">
        <v>1317</v>
      </c>
      <c r="G314" s="14" t="s">
        <v>1318</v>
      </c>
      <c r="H314" s="16">
        <v>43108</v>
      </c>
      <c r="I314" s="16">
        <v>44020</v>
      </c>
      <c r="J314" s="17" t="str">
        <f>IF(Ugovori_OPULJP[[#This Row],[DATUM ZAVRŠETKA OPERACIJE]]&gt;DATE(2023,12,31),"u provedbi","završen")</f>
        <v>završen</v>
      </c>
      <c r="K314" s="15" t="s">
        <v>81</v>
      </c>
      <c r="L314" s="15" t="s">
        <v>81</v>
      </c>
      <c r="M314" s="18">
        <v>0.85</v>
      </c>
      <c r="N314" s="18">
        <v>0.15</v>
      </c>
      <c r="O314" s="19">
        <f>Ugovori_OPULJP[[#This Row],[Bespovratna sredstva - Ukupno (EU+Nac) HRK
= Ukupna ugovorena vrijednost bespovratnih sredstava]]*Ugovori_OPULJP[[#This Row],[EU STOPA SUFINANCIRANJA %
EU CO-FINANCING RATE %]]</f>
        <v>7154186.5</v>
      </c>
      <c r="P314" s="20">
        <f>Ugovori_OPULJP[[#This Row],[Bespovratna sredstva - EU dio - HRK]]/7.5345</f>
        <v>949523.72420200403</v>
      </c>
      <c r="Q314" s="19">
        <f>Ugovori_OPULJP[[#This Row],[Bespovratna sredstva - Ukupno (EU+Nac) HRK
= Ukupna ugovorena vrijednost bespovratnih sredstava]]*Ugovori_OPULJP[[#This Row],[STOPA NACIONALNOG SUFINANCIRANJA %]]</f>
        <v>1262503.5</v>
      </c>
      <c r="R314" s="20">
        <f>Ugovori_OPULJP[[#This Row],[Bespovratna sredstva - Nacionalni dio - HRK]]/7.5345</f>
        <v>167563.01015329483</v>
      </c>
      <c r="S314" s="19">
        <v>8416690</v>
      </c>
      <c r="T314" s="20">
        <f>Ugovori_OPULJP[[#This Row],[Bespovratna sredstva - Ukupno (EU+Nac) HRK
= Ukupna ugovorena vrijednost bespovratnih sredstava]]/7.5345</f>
        <v>1117086.7343552988</v>
      </c>
      <c r="U314" s="19">
        <v>0</v>
      </c>
      <c r="V314" s="20">
        <f>Ugovori_OPULJP[[#This Row],[Javni doprinos korisnika - HRK]]/7.5345</f>
        <v>0</v>
      </c>
      <c r="W314" s="19">
        <v>0</v>
      </c>
      <c r="X314" s="20">
        <f>Ugovori_OPULJP[[#This Row],[Privatni doprinos korisnika - HRK]]/7.5345</f>
        <v>0</v>
      </c>
      <c r="Y314" s="21">
        <f>Ugovori_OPULJP[[#This Row],[Bespovratna sredstva - Ukupno (EU+Nac) HRK
= Ukupna ugovorena vrijednost bespovratnih sredstava]]+Ugovori_OPULJP[[#This Row],[Javni doprinos korisnika - HRK]]+Ugovori_OPULJP[[#This Row],[Privatni doprinos korisnika - HRK]]</f>
        <v>8416690</v>
      </c>
      <c r="Z314" s="22">
        <f>Ugovori_OPULJP[[#This Row],[UKUPNI PRIHVATLJIVI IZDACI
TOTAL ELIGIBLE EXPENDITURE
= Bespovratna sredstva ukupno + doprinos korisnika
= Ukupni prihvatljivi troškovi
= Ukupna ugovorena vrijednost projekta HRK]]/7.5345</f>
        <v>1117086.7343552988</v>
      </c>
      <c r="AA314" s="13" t="s">
        <v>22</v>
      </c>
      <c r="AB314" s="13" t="s">
        <v>19</v>
      </c>
      <c r="AC314" s="12" t="s">
        <v>1319</v>
      </c>
      <c r="AD314" s="12" t="s">
        <v>147</v>
      </c>
    </row>
    <row r="315" spans="1:30" ht="51" customHeight="1" x14ac:dyDescent="0.3">
      <c r="A315" s="10" t="s">
        <v>1320</v>
      </c>
      <c r="B315" s="11" t="s">
        <v>139</v>
      </c>
      <c r="C315" s="12" t="s">
        <v>140</v>
      </c>
      <c r="D315" s="12" t="s">
        <v>1102</v>
      </c>
      <c r="E315" s="13" t="s">
        <v>63</v>
      </c>
      <c r="F315" s="14" t="s">
        <v>1321</v>
      </c>
      <c r="G315" s="14" t="s">
        <v>1322</v>
      </c>
      <c r="H315" s="16">
        <v>43070</v>
      </c>
      <c r="I315" s="16">
        <v>43983</v>
      </c>
      <c r="J315" s="17" t="str">
        <f>IF(Ugovori_OPULJP[[#This Row],[DATUM ZAVRŠETKA OPERACIJE]]&gt;DATE(2023,12,31),"u provedbi","završen")</f>
        <v>završen</v>
      </c>
      <c r="K315" s="15" t="s">
        <v>91</v>
      </c>
      <c r="L315" s="15" t="s">
        <v>91</v>
      </c>
      <c r="M315" s="18">
        <v>0.85</v>
      </c>
      <c r="N315" s="18">
        <v>0.15</v>
      </c>
      <c r="O315" s="19">
        <f>Ugovori_OPULJP[[#This Row],[Bespovratna sredstva - Ukupno (EU+Nac) HRK
= Ukupna ugovorena vrijednost bespovratnih sredstava]]*Ugovori_OPULJP[[#This Row],[EU STOPA SUFINANCIRANJA %
EU CO-FINANCING RATE %]]</f>
        <v>2031136.4124999999</v>
      </c>
      <c r="P315" s="20">
        <f>Ugovori_OPULJP[[#This Row],[Bespovratna sredstva - EU dio - HRK]]/7.5345</f>
        <v>269578.12894020835</v>
      </c>
      <c r="Q315" s="19">
        <f>Ugovori_OPULJP[[#This Row],[Bespovratna sredstva - Ukupno (EU+Nac) HRK
= Ukupna ugovorena vrijednost bespovratnih sredstava]]*Ugovori_OPULJP[[#This Row],[STOPA NACIONALNOG SUFINANCIRANJA %]]</f>
        <v>358435.83749999997</v>
      </c>
      <c r="R315" s="20">
        <f>Ugovori_OPULJP[[#This Row],[Bespovratna sredstva - Nacionalni dio - HRK]]/7.5345</f>
        <v>47572.610989448527</v>
      </c>
      <c r="S315" s="19">
        <v>2389572.25</v>
      </c>
      <c r="T315" s="20">
        <f>Ugovori_OPULJP[[#This Row],[Bespovratna sredstva - Ukupno (EU+Nac) HRK
= Ukupna ugovorena vrijednost bespovratnih sredstava]]/7.5345</f>
        <v>317150.73992965691</v>
      </c>
      <c r="U315" s="19">
        <v>0</v>
      </c>
      <c r="V315" s="20">
        <f>Ugovori_OPULJP[[#This Row],[Javni doprinos korisnika - HRK]]/7.5345</f>
        <v>0</v>
      </c>
      <c r="W315" s="19">
        <v>0</v>
      </c>
      <c r="X315" s="20">
        <f>Ugovori_OPULJP[[#This Row],[Privatni doprinos korisnika - HRK]]/7.5345</f>
        <v>0</v>
      </c>
      <c r="Y315" s="21">
        <f>Ugovori_OPULJP[[#This Row],[Bespovratna sredstva - Ukupno (EU+Nac) HRK
= Ukupna ugovorena vrijednost bespovratnih sredstava]]+Ugovori_OPULJP[[#This Row],[Javni doprinos korisnika - HRK]]+Ugovori_OPULJP[[#This Row],[Privatni doprinos korisnika - HRK]]</f>
        <v>2389572.25</v>
      </c>
      <c r="Z315" s="22">
        <f>Ugovori_OPULJP[[#This Row],[UKUPNI PRIHVATLJIVI IZDACI
TOTAL ELIGIBLE EXPENDITURE
= Bespovratna sredstva ukupno + doprinos korisnika
= Ukupni prihvatljivi troškovi
= Ukupna ugovorena vrijednost projekta HRK]]/7.5345</f>
        <v>317150.73992965691</v>
      </c>
      <c r="AA315" s="13" t="s">
        <v>22</v>
      </c>
      <c r="AB315" s="13" t="s">
        <v>19</v>
      </c>
      <c r="AC315" s="12" t="s">
        <v>1323</v>
      </c>
      <c r="AD315" s="12" t="s">
        <v>147</v>
      </c>
    </row>
    <row r="316" spans="1:30" ht="51" customHeight="1" x14ac:dyDescent="0.3">
      <c r="A316" s="10" t="s">
        <v>1324</v>
      </c>
      <c r="B316" s="11" t="s">
        <v>139</v>
      </c>
      <c r="C316" s="12" t="s">
        <v>140</v>
      </c>
      <c r="D316" s="12" t="s">
        <v>1102</v>
      </c>
      <c r="E316" s="13" t="s">
        <v>63</v>
      </c>
      <c r="F316" s="14" t="s">
        <v>1325</v>
      </c>
      <c r="G316" s="14" t="s">
        <v>1326</v>
      </c>
      <c r="H316" s="16">
        <v>43070</v>
      </c>
      <c r="I316" s="16">
        <v>43922</v>
      </c>
      <c r="J316" s="17" t="str">
        <f>IF(Ugovori_OPULJP[[#This Row],[DATUM ZAVRŠETKA OPERACIJE]]&gt;DATE(2023,12,31),"u provedbi","završen")</f>
        <v>završen</v>
      </c>
      <c r="K316" s="15" t="s">
        <v>86</v>
      </c>
      <c r="L316" s="15" t="s">
        <v>86</v>
      </c>
      <c r="M316" s="18">
        <v>0.85</v>
      </c>
      <c r="N316" s="18">
        <v>0.15</v>
      </c>
      <c r="O316" s="19">
        <f>Ugovori_OPULJP[[#This Row],[Bespovratna sredstva - Ukupno (EU+Nac) HRK
= Ukupna ugovorena vrijednost bespovratnih sredstava]]*Ugovori_OPULJP[[#This Row],[EU STOPA SUFINANCIRANJA %
EU CO-FINANCING RATE %]]</f>
        <v>1350466.3149999999</v>
      </c>
      <c r="P316" s="20">
        <f>Ugovori_OPULJP[[#This Row],[Bespovratna sredstva - EU dio - HRK]]/7.5345</f>
        <v>179237.68199615102</v>
      </c>
      <c r="Q316" s="19">
        <f>Ugovori_OPULJP[[#This Row],[Bespovratna sredstva - Ukupno (EU+Nac) HRK
= Ukupna ugovorena vrijednost bespovratnih sredstava]]*Ugovori_OPULJP[[#This Row],[STOPA NACIONALNOG SUFINANCIRANJA %]]</f>
        <v>238317.58499999996</v>
      </c>
      <c r="R316" s="20">
        <f>Ugovori_OPULJP[[#This Row],[Bespovratna sredstva - Nacionalni dio - HRK]]/7.5345</f>
        <v>31630.179175791352</v>
      </c>
      <c r="S316" s="19">
        <v>1588783.9</v>
      </c>
      <c r="T316" s="20">
        <f>Ugovori_OPULJP[[#This Row],[Bespovratna sredstva - Ukupno (EU+Nac) HRK
= Ukupna ugovorena vrijednost bespovratnih sredstava]]/7.5345</f>
        <v>210867.86117194238</v>
      </c>
      <c r="U316" s="19">
        <v>0</v>
      </c>
      <c r="V316" s="20">
        <f>Ugovori_OPULJP[[#This Row],[Javni doprinos korisnika - HRK]]/7.5345</f>
        <v>0</v>
      </c>
      <c r="W316" s="19">
        <v>0</v>
      </c>
      <c r="X316" s="20">
        <f>Ugovori_OPULJP[[#This Row],[Privatni doprinos korisnika - HRK]]/7.5345</f>
        <v>0</v>
      </c>
      <c r="Y316" s="21">
        <f>Ugovori_OPULJP[[#This Row],[Bespovratna sredstva - Ukupno (EU+Nac) HRK
= Ukupna ugovorena vrijednost bespovratnih sredstava]]+Ugovori_OPULJP[[#This Row],[Javni doprinos korisnika - HRK]]+Ugovori_OPULJP[[#This Row],[Privatni doprinos korisnika - HRK]]</f>
        <v>1588783.9</v>
      </c>
      <c r="Z316" s="22">
        <f>Ugovori_OPULJP[[#This Row],[UKUPNI PRIHVATLJIVI IZDACI
TOTAL ELIGIBLE EXPENDITURE
= Bespovratna sredstva ukupno + doprinos korisnika
= Ukupni prihvatljivi troškovi
= Ukupna ugovorena vrijednost projekta HRK]]/7.5345</f>
        <v>210867.86117194238</v>
      </c>
      <c r="AA316" s="13" t="s">
        <v>22</v>
      </c>
      <c r="AB316" s="13" t="s">
        <v>19</v>
      </c>
      <c r="AC316" s="12" t="s">
        <v>1327</v>
      </c>
      <c r="AD316" s="12" t="s">
        <v>147</v>
      </c>
    </row>
    <row r="317" spans="1:30" ht="51" customHeight="1" x14ac:dyDescent="0.3">
      <c r="A317" s="10" t="s">
        <v>1328</v>
      </c>
      <c r="B317" s="11" t="s">
        <v>139</v>
      </c>
      <c r="C317" s="12" t="s">
        <v>140</v>
      </c>
      <c r="D317" s="12" t="s">
        <v>1102</v>
      </c>
      <c r="E317" s="13" t="s">
        <v>63</v>
      </c>
      <c r="F317" s="14" t="s">
        <v>1329</v>
      </c>
      <c r="G317" s="14" t="s">
        <v>1330</v>
      </c>
      <c r="H317" s="16">
        <v>43070</v>
      </c>
      <c r="I317" s="16">
        <v>43952</v>
      </c>
      <c r="J317" s="17" t="str">
        <f>IF(Ugovori_OPULJP[[#This Row],[DATUM ZAVRŠETKA OPERACIJE]]&gt;DATE(2023,12,31),"u provedbi","završen")</f>
        <v>završen</v>
      </c>
      <c r="K317" s="15" t="s">
        <v>86</v>
      </c>
      <c r="L317" s="15" t="s">
        <v>86</v>
      </c>
      <c r="M317" s="18">
        <v>0.85</v>
      </c>
      <c r="N317" s="18">
        <v>0.15</v>
      </c>
      <c r="O317" s="19">
        <f>Ugovori_OPULJP[[#This Row],[Bespovratna sredstva - Ukupno (EU+Nac) HRK
= Ukupna ugovorena vrijednost bespovratnih sredstava]]*Ugovori_OPULJP[[#This Row],[EU STOPA SUFINANCIRANJA %
EU CO-FINANCING RATE %]]</f>
        <v>1586614.8365</v>
      </c>
      <c r="P317" s="20">
        <f>Ugovori_OPULJP[[#This Row],[Bespovratna sredstva - EU dio - HRK]]/7.5345</f>
        <v>210579.97697259273</v>
      </c>
      <c r="Q317" s="19">
        <f>Ugovori_OPULJP[[#This Row],[Bespovratna sredstva - Ukupno (EU+Nac) HRK
= Ukupna ugovorena vrijednost bespovratnih sredstava]]*Ugovori_OPULJP[[#This Row],[STOPA NACIONALNOG SUFINANCIRANJA %]]</f>
        <v>279990.85349999997</v>
      </c>
      <c r="R317" s="20">
        <f>Ugovori_OPULJP[[#This Row],[Bespovratna sredstva - Nacionalni dio - HRK]]/7.5345</f>
        <v>37161.172406928126</v>
      </c>
      <c r="S317" s="19">
        <v>1866605.69</v>
      </c>
      <c r="T317" s="20">
        <f>Ugovori_OPULJP[[#This Row],[Bespovratna sredstva - Ukupno (EU+Nac) HRK
= Ukupna ugovorena vrijednost bespovratnih sredstava]]/7.5345</f>
        <v>247741.14937952085</v>
      </c>
      <c r="U317" s="19">
        <v>0</v>
      </c>
      <c r="V317" s="20">
        <f>Ugovori_OPULJP[[#This Row],[Javni doprinos korisnika - HRK]]/7.5345</f>
        <v>0</v>
      </c>
      <c r="W317" s="19">
        <v>0</v>
      </c>
      <c r="X317" s="20">
        <f>Ugovori_OPULJP[[#This Row],[Privatni doprinos korisnika - HRK]]/7.5345</f>
        <v>0</v>
      </c>
      <c r="Y317" s="21">
        <f>Ugovori_OPULJP[[#This Row],[Bespovratna sredstva - Ukupno (EU+Nac) HRK
= Ukupna ugovorena vrijednost bespovratnih sredstava]]+Ugovori_OPULJP[[#This Row],[Javni doprinos korisnika - HRK]]+Ugovori_OPULJP[[#This Row],[Privatni doprinos korisnika - HRK]]</f>
        <v>1866605.69</v>
      </c>
      <c r="Z317" s="22">
        <f>Ugovori_OPULJP[[#This Row],[UKUPNI PRIHVATLJIVI IZDACI
TOTAL ELIGIBLE EXPENDITURE
= Bespovratna sredstva ukupno + doprinos korisnika
= Ukupni prihvatljivi troškovi
= Ukupna ugovorena vrijednost projekta HRK]]/7.5345</f>
        <v>247741.14937952085</v>
      </c>
      <c r="AA317" s="13" t="s">
        <v>22</v>
      </c>
      <c r="AB317" s="13" t="s">
        <v>19</v>
      </c>
      <c r="AC317" s="12" t="s">
        <v>1331</v>
      </c>
      <c r="AD317" s="12" t="s">
        <v>147</v>
      </c>
    </row>
    <row r="318" spans="1:30" ht="51" customHeight="1" x14ac:dyDescent="0.3">
      <c r="A318" s="10" t="s">
        <v>1332</v>
      </c>
      <c r="B318" s="11" t="s">
        <v>139</v>
      </c>
      <c r="C318" s="12" t="s">
        <v>140</v>
      </c>
      <c r="D318" s="12" t="s">
        <v>1102</v>
      </c>
      <c r="E318" s="13" t="s">
        <v>63</v>
      </c>
      <c r="F318" s="14" t="s">
        <v>1333</v>
      </c>
      <c r="G318" s="14" t="s">
        <v>1334</v>
      </c>
      <c r="H318" s="16">
        <v>43108</v>
      </c>
      <c r="I318" s="16">
        <v>44020</v>
      </c>
      <c r="J318" s="17" t="str">
        <f>IF(Ugovori_OPULJP[[#This Row],[DATUM ZAVRŠETKA OPERACIJE]]&gt;DATE(2023,12,31),"u provedbi","završen")</f>
        <v>završen</v>
      </c>
      <c r="K318" s="15" t="s">
        <v>235</v>
      </c>
      <c r="L318" s="15" t="s">
        <v>235</v>
      </c>
      <c r="M318" s="18">
        <v>0.85</v>
      </c>
      <c r="N318" s="18">
        <v>0.15</v>
      </c>
      <c r="O318" s="19">
        <f>Ugovori_OPULJP[[#This Row],[Bespovratna sredstva - Ukupno (EU+Nac) HRK
= Ukupna ugovorena vrijednost bespovratnih sredstava]]*Ugovori_OPULJP[[#This Row],[EU STOPA SUFINANCIRANJA %
EU CO-FINANCING RATE %]]</f>
        <v>2288595.8110000002</v>
      </c>
      <c r="P318" s="20">
        <f>Ugovori_OPULJP[[#This Row],[Bespovratna sredstva - EU dio - HRK]]/7.5345</f>
        <v>303748.86336186877</v>
      </c>
      <c r="Q318" s="19">
        <f>Ugovori_OPULJP[[#This Row],[Bespovratna sredstva - Ukupno (EU+Nac) HRK
= Ukupna ugovorena vrijednost bespovratnih sredstava]]*Ugovori_OPULJP[[#This Row],[STOPA NACIONALNOG SUFINANCIRANJA %]]</f>
        <v>403869.84899999999</v>
      </c>
      <c r="R318" s="20">
        <f>Ugovori_OPULJP[[#This Row],[Bespovratna sredstva - Nacionalni dio - HRK]]/7.5345</f>
        <v>53602.740593270952</v>
      </c>
      <c r="S318" s="19">
        <v>2692465.66</v>
      </c>
      <c r="T318" s="20">
        <f>Ugovori_OPULJP[[#This Row],[Bespovratna sredstva - Ukupno (EU+Nac) HRK
= Ukupna ugovorena vrijednost bespovratnih sredstava]]/7.5345</f>
        <v>357351.6039551397</v>
      </c>
      <c r="U318" s="19">
        <v>0</v>
      </c>
      <c r="V318" s="20">
        <f>Ugovori_OPULJP[[#This Row],[Javni doprinos korisnika - HRK]]/7.5345</f>
        <v>0</v>
      </c>
      <c r="W318" s="19">
        <v>0</v>
      </c>
      <c r="X318" s="20">
        <f>Ugovori_OPULJP[[#This Row],[Privatni doprinos korisnika - HRK]]/7.5345</f>
        <v>0</v>
      </c>
      <c r="Y318" s="21">
        <f>Ugovori_OPULJP[[#This Row],[Bespovratna sredstva - Ukupno (EU+Nac) HRK
= Ukupna ugovorena vrijednost bespovratnih sredstava]]+Ugovori_OPULJP[[#This Row],[Javni doprinos korisnika - HRK]]+Ugovori_OPULJP[[#This Row],[Privatni doprinos korisnika - HRK]]</f>
        <v>2692465.66</v>
      </c>
      <c r="Z318" s="22">
        <f>Ugovori_OPULJP[[#This Row],[UKUPNI PRIHVATLJIVI IZDACI
TOTAL ELIGIBLE EXPENDITURE
= Bespovratna sredstva ukupno + doprinos korisnika
= Ukupni prihvatljivi troškovi
= Ukupna ugovorena vrijednost projekta HRK]]/7.5345</f>
        <v>357351.6039551397</v>
      </c>
      <c r="AA318" s="13" t="s">
        <v>22</v>
      </c>
      <c r="AB318" s="13" t="s">
        <v>19</v>
      </c>
      <c r="AC318" s="12" t="s">
        <v>1335</v>
      </c>
      <c r="AD318" s="12" t="s">
        <v>147</v>
      </c>
    </row>
    <row r="319" spans="1:30" ht="51" customHeight="1" x14ac:dyDescent="0.3">
      <c r="A319" s="10" t="s">
        <v>1336</v>
      </c>
      <c r="B319" s="11" t="s">
        <v>139</v>
      </c>
      <c r="C319" s="12" t="s">
        <v>140</v>
      </c>
      <c r="D319" s="12" t="s">
        <v>1102</v>
      </c>
      <c r="E319" s="13" t="s">
        <v>63</v>
      </c>
      <c r="F319" s="14" t="s">
        <v>1337</v>
      </c>
      <c r="G319" s="14" t="s">
        <v>1338</v>
      </c>
      <c r="H319" s="16">
        <v>43089</v>
      </c>
      <c r="I319" s="16">
        <v>44002</v>
      </c>
      <c r="J319" s="17" t="str">
        <f>IF(Ugovori_OPULJP[[#This Row],[DATUM ZAVRŠETKA OPERACIJE]]&gt;DATE(2023,12,31),"u provedbi","završen")</f>
        <v>završen</v>
      </c>
      <c r="K319" s="15" t="s">
        <v>91</v>
      </c>
      <c r="L319" s="15" t="s">
        <v>91</v>
      </c>
      <c r="M319" s="18">
        <v>0.85</v>
      </c>
      <c r="N319" s="18">
        <v>0.15</v>
      </c>
      <c r="O319" s="19">
        <f>Ugovori_OPULJP[[#This Row],[Bespovratna sredstva - Ukupno (EU+Nac) HRK
= Ukupna ugovorena vrijednost bespovratnih sredstava]]*Ugovori_OPULJP[[#This Row],[EU STOPA SUFINANCIRANJA %
EU CO-FINANCING RATE %]]</f>
        <v>2576435</v>
      </c>
      <c r="P319" s="20">
        <f>Ugovori_OPULJP[[#This Row],[Bespovratna sredstva - EU dio - HRK]]/7.5345</f>
        <v>341951.68889773707</v>
      </c>
      <c r="Q319" s="19">
        <f>Ugovori_OPULJP[[#This Row],[Bespovratna sredstva - Ukupno (EU+Nac) HRK
= Ukupna ugovorena vrijednost bespovratnih sredstava]]*Ugovori_OPULJP[[#This Row],[STOPA NACIONALNOG SUFINANCIRANJA %]]</f>
        <v>454665</v>
      </c>
      <c r="R319" s="20">
        <f>Ugovori_OPULJP[[#This Row],[Bespovratna sredstva - Nacionalni dio - HRK]]/7.5345</f>
        <v>60344.41568783595</v>
      </c>
      <c r="S319" s="19">
        <v>3031100</v>
      </c>
      <c r="T319" s="20">
        <f>Ugovori_OPULJP[[#This Row],[Bespovratna sredstva - Ukupno (EU+Nac) HRK
= Ukupna ugovorena vrijednost bespovratnih sredstava]]/7.5345</f>
        <v>402296.10458557302</v>
      </c>
      <c r="U319" s="19">
        <v>0</v>
      </c>
      <c r="V319" s="20">
        <f>Ugovori_OPULJP[[#This Row],[Javni doprinos korisnika - HRK]]/7.5345</f>
        <v>0</v>
      </c>
      <c r="W319" s="19">
        <v>0</v>
      </c>
      <c r="X319" s="20">
        <f>Ugovori_OPULJP[[#This Row],[Privatni doprinos korisnika - HRK]]/7.5345</f>
        <v>0</v>
      </c>
      <c r="Y319" s="21">
        <f>Ugovori_OPULJP[[#This Row],[Bespovratna sredstva - Ukupno (EU+Nac) HRK
= Ukupna ugovorena vrijednost bespovratnih sredstava]]+Ugovori_OPULJP[[#This Row],[Javni doprinos korisnika - HRK]]+Ugovori_OPULJP[[#This Row],[Privatni doprinos korisnika - HRK]]</f>
        <v>3031100</v>
      </c>
      <c r="Z319" s="22">
        <f>Ugovori_OPULJP[[#This Row],[UKUPNI PRIHVATLJIVI IZDACI
TOTAL ELIGIBLE EXPENDITURE
= Bespovratna sredstva ukupno + doprinos korisnika
= Ukupni prihvatljivi troškovi
= Ukupna ugovorena vrijednost projekta HRK]]/7.5345</f>
        <v>402296.10458557302</v>
      </c>
      <c r="AA319" s="13" t="s">
        <v>22</v>
      </c>
      <c r="AB319" s="13" t="s">
        <v>19</v>
      </c>
      <c r="AC319" s="12" t="s">
        <v>1339</v>
      </c>
      <c r="AD319" s="12" t="s">
        <v>147</v>
      </c>
    </row>
    <row r="320" spans="1:30" ht="51" customHeight="1" x14ac:dyDescent="0.3">
      <c r="A320" s="10" t="s">
        <v>1340</v>
      </c>
      <c r="B320" s="11" t="s">
        <v>139</v>
      </c>
      <c r="C320" s="12" t="s">
        <v>140</v>
      </c>
      <c r="D320" s="12" t="s">
        <v>1102</v>
      </c>
      <c r="E320" s="13" t="s">
        <v>63</v>
      </c>
      <c r="F320" s="14" t="s">
        <v>1341</v>
      </c>
      <c r="G320" s="14" t="s">
        <v>905</v>
      </c>
      <c r="H320" s="16">
        <v>43119</v>
      </c>
      <c r="I320" s="16">
        <v>44031</v>
      </c>
      <c r="J320" s="17" t="str">
        <f>IF(Ugovori_OPULJP[[#This Row],[DATUM ZAVRŠETKA OPERACIJE]]&gt;DATE(2023,12,31),"u provedbi","završen")</f>
        <v>završen</v>
      </c>
      <c r="K320" s="15" t="s">
        <v>117</v>
      </c>
      <c r="L320" s="15" t="s">
        <v>117</v>
      </c>
      <c r="M320" s="18">
        <v>0.85</v>
      </c>
      <c r="N320" s="18">
        <v>0.15</v>
      </c>
      <c r="O320" s="19">
        <f>Ugovori_OPULJP[[#This Row],[Bespovratna sredstva - Ukupno (EU+Nac) HRK
= Ukupna ugovorena vrijednost bespovratnih sredstava]]*Ugovori_OPULJP[[#This Row],[EU STOPA SUFINANCIRANJA %
EU CO-FINANCING RATE %]]</f>
        <v>3842564.5784999998</v>
      </c>
      <c r="P320" s="20">
        <f>Ugovori_OPULJP[[#This Row],[Bespovratna sredstva - EU dio - HRK]]/7.5345</f>
        <v>509995.96237308375</v>
      </c>
      <c r="Q320" s="19">
        <f>Ugovori_OPULJP[[#This Row],[Bespovratna sredstva - Ukupno (EU+Nac) HRK
= Ukupna ugovorena vrijednost bespovratnih sredstava]]*Ugovori_OPULJP[[#This Row],[STOPA NACIONALNOG SUFINANCIRANJA %]]</f>
        <v>678099.63150000002</v>
      </c>
      <c r="R320" s="20">
        <f>Ugovori_OPULJP[[#This Row],[Bespovratna sredstva - Nacionalni dio - HRK]]/7.5345</f>
        <v>89999.287477603022</v>
      </c>
      <c r="S320" s="19">
        <v>4520664.21</v>
      </c>
      <c r="T320" s="20">
        <f>Ugovori_OPULJP[[#This Row],[Bespovratna sredstva - Ukupno (EU+Nac) HRK
= Ukupna ugovorena vrijednost bespovratnih sredstava]]/7.5345</f>
        <v>599995.24985068676</v>
      </c>
      <c r="U320" s="19">
        <v>0</v>
      </c>
      <c r="V320" s="20">
        <f>Ugovori_OPULJP[[#This Row],[Javni doprinos korisnika - HRK]]/7.5345</f>
        <v>0</v>
      </c>
      <c r="W320" s="19">
        <v>0</v>
      </c>
      <c r="X320" s="20">
        <f>Ugovori_OPULJP[[#This Row],[Privatni doprinos korisnika - HRK]]/7.5345</f>
        <v>0</v>
      </c>
      <c r="Y320" s="21">
        <f>Ugovori_OPULJP[[#This Row],[Bespovratna sredstva - Ukupno (EU+Nac) HRK
= Ukupna ugovorena vrijednost bespovratnih sredstava]]+Ugovori_OPULJP[[#This Row],[Javni doprinos korisnika - HRK]]+Ugovori_OPULJP[[#This Row],[Privatni doprinos korisnika - HRK]]</f>
        <v>4520664.21</v>
      </c>
      <c r="Z320" s="22">
        <f>Ugovori_OPULJP[[#This Row],[UKUPNI PRIHVATLJIVI IZDACI
TOTAL ELIGIBLE EXPENDITURE
= Bespovratna sredstva ukupno + doprinos korisnika
= Ukupni prihvatljivi troškovi
= Ukupna ugovorena vrijednost projekta HRK]]/7.5345</f>
        <v>599995.24985068676</v>
      </c>
      <c r="AA320" s="13" t="s">
        <v>22</v>
      </c>
      <c r="AB320" s="13" t="s">
        <v>19</v>
      </c>
      <c r="AC320" s="12" t="s">
        <v>1342</v>
      </c>
      <c r="AD320" s="12" t="s">
        <v>147</v>
      </c>
    </row>
    <row r="321" spans="1:30" ht="51" customHeight="1" x14ac:dyDescent="0.3">
      <c r="A321" s="10" t="s">
        <v>1343</v>
      </c>
      <c r="B321" s="11" t="s">
        <v>139</v>
      </c>
      <c r="C321" s="12" t="s">
        <v>140</v>
      </c>
      <c r="D321" s="12" t="s">
        <v>1102</v>
      </c>
      <c r="E321" s="13" t="s">
        <v>63</v>
      </c>
      <c r="F321" s="14" t="s">
        <v>1344</v>
      </c>
      <c r="G321" s="14" t="s">
        <v>1345</v>
      </c>
      <c r="H321" s="16">
        <v>43070</v>
      </c>
      <c r="I321" s="16">
        <v>43952</v>
      </c>
      <c r="J321" s="17" t="str">
        <f>IF(Ugovori_OPULJP[[#This Row],[DATUM ZAVRŠETKA OPERACIJE]]&gt;DATE(2023,12,31),"u provedbi","završen")</f>
        <v>završen</v>
      </c>
      <c r="K321" s="15" t="s">
        <v>86</v>
      </c>
      <c r="L321" s="15" t="s">
        <v>86</v>
      </c>
      <c r="M321" s="18">
        <v>0.85</v>
      </c>
      <c r="N321" s="18">
        <v>0.15</v>
      </c>
      <c r="O321" s="19">
        <f>Ugovori_OPULJP[[#This Row],[Bespovratna sredstva - Ukupno (EU+Nac) HRK
= Ukupna ugovorena vrijednost bespovratnih sredstava]]*Ugovori_OPULJP[[#This Row],[EU STOPA SUFINANCIRANJA %
EU CO-FINANCING RATE %]]</f>
        <v>1586614.8365</v>
      </c>
      <c r="P321" s="20">
        <f>Ugovori_OPULJP[[#This Row],[Bespovratna sredstva - EU dio - HRK]]/7.5345</f>
        <v>210579.97697259273</v>
      </c>
      <c r="Q321" s="19">
        <f>Ugovori_OPULJP[[#This Row],[Bespovratna sredstva - Ukupno (EU+Nac) HRK
= Ukupna ugovorena vrijednost bespovratnih sredstava]]*Ugovori_OPULJP[[#This Row],[STOPA NACIONALNOG SUFINANCIRANJA %]]</f>
        <v>279990.85349999997</v>
      </c>
      <c r="R321" s="20">
        <f>Ugovori_OPULJP[[#This Row],[Bespovratna sredstva - Nacionalni dio - HRK]]/7.5345</f>
        <v>37161.172406928126</v>
      </c>
      <c r="S321" s="19">
        <v>1866605.69</v>
      </c>
      <c r="T321" s="20">
        <f>Ugovori_OPULJP[[#This Row],[Bespovratna sredstva - Ukupno (EU+Nac) HRK
= Ukupna ugovorena vrijednost bespovratnih sredstava]]/7.5345</f>
        <v>247741.14937952085</v>
      </c>
      <c r="U321" s="19">
        <v>0</v>
      </c>
      <c r="V321" s="20">
        <f>Ugovori_OPULJP[[#This Row],[Javni doprinos korisnika - HRK]]/7.5345</f>
        <v>0</v>
      </c>
      <c r="W321" s="19">
        <v>0</v>
      </c>
      <c r="X321" s="20">
        <f>Ugovori_OPULJP[[#This Row],[Privatni doprinos korisnika - HRK]]/7.5345</f>
        <v>0</v>
      </c>
      <c r="Y321" s="21">
        <f>Ugovori_OPULJP[[#This Row],[Bespovratna sredstva - Ukupno (EU+Nac) HRK
= Ukupna ugovorena vrijednost bespovratnih sredstava]]+Ugovori_OPULJP[[#This Row],[Javni doprinos korisnika - HRK]]+Ugovori_OPULJP[[#This Row],[Privatni doprinos korisnika - HRK]]</f>
        <v>1866605.69</v>
      </c>
      <c r="Z321" s="22">
        <f>Ugovori_OPULJP[[#This Row],[UKUPNI PRIHVATLJIVI IZDACI
TOTAL ELIGIBLE EXPENDITURE
= Bespovratna sredstva ukupno + doprinos korisnika
= Ukupni prihvatljivi troškovi
= Ukupna ugovorena vrijednost projekta HRK]]/7.5345</f>
        <v>247741.14937952085</v>
      </c>
      <c r="AA321" s="13" t="s">
        <v>22</v>
      </c>
      <c r="AB321" s="13" t="s">
        <v>19</v>
      </c>
      <c r="AC321" s="12" t="s">
        <v>1346</v>
      </c>
      <c r="AD321" s="12" t="s">
        <v>147</v>
      </c>
    </row>
    <row r="322" spans="1:30" ht="51" customHeight="1" x14ac:dyDescent="0.3">
      <c r="A322" s="10" t="s">
        <v>1347</v>
      </c>
      <c r="B322" s="11" t="s">
        <v>139</v>
      </c>
      <c r="C322" s="12" t="s">
        <v>140</v>
      </c>
      <c r="D322" s="12" t="s">
        <v>1102</v>
      </c>
      <c r="E322" s="13" t="s">
        <v>63</v>
      </c>
      <c r="F322" s="14" t="s">
        <v>1348</v>
      </c>
      <c r="G322" s="14" t="s">
        <v>1349</v>
      </c>
      <c r="H322" s="16">
        <v>43089</v>
      </c>
      <c r="I322" s="16">
        <v>44002</v>
      </c>
      <c r="J322" s="17" t="str">
        <f>IF(Ugovori_OPULJP[[#This Row],[DATUM ZAVRŠETKA OPERACIJE]]&gt;DATE(2023,12,31),"u provedbi","završen")</f>
        <v>završen</v>
      </c>
      <c r="K322" s="15" t="s">
        <v>86</v>
      </c>
      <c r="L322" s="15" t="s">
        <v>86</v>
      </c>
      <c r="M322" s="18">
        <v>0.85</v>
      </c>
      <c r="N322" s="18">
        <v>0.15</v>
      </c>
      <c r="O322" s="19">
        <f>Ugovori_OPULJP[[#This Row],[Bespovratna sredstva - Ukupno (EU+Nac) HRK
= Ukupna ugovorena vrijednost bespovratnih sredstava]]*Ugovori_OPULJP[[#This Row],[EU STOPA SUFINANCIRANJA %
EU CO-FINANCING RATE %]]</f>
        <v>2345910.835</v>
      </c>
      <c r="P322" s="20">
        <f>Ugovori_OPULJP[[#This Row],[Bespovratna sredstva - EU dio - HRK]]/7.5345</f>
        <v>311355.8743115004</v>
      </c>
      <c r="Q322" s="19">
        <f>Ugovori_OPULJP[[#This Row],[Bespovratna sredstva - Ukupno (EU+Nac) HRK
= Ukupna ugovorena vrijednost bespovratnih sredstava]]*Ugovori_OPULJP[[#This Row],[STOPA NACIONALNOG SUFINANCIRANJA %]]</f>
        <v>413984.26500000001</v>
      </c>
      <c r="R322" s="20">
        <f>Ugovori_OPULJP[[#This Row],[Bespovratna sredstva - Nacionalni dio - HRK]]/7.5345</f>
        <v>54945.154290264778</v>
      </c>
      <c r="S322" s="19">
        <v>2759895.1</v>
      </c>
      <c r="T322" s="20">
        <f>Ugovori_OPULJP[[#This Row],[Bespovratna sredstva - Ukupno (EU+Nac) HRK
= Ukupna ugovorena vrijednost bespovratnih sredstava]]/7.5345</f>
        <v>366301.02860176523</v>
      </c>
      <c r="U322" s="19">
        <v>0</v>
      </c>
      <c r="V322" s="20">
        <f>Ugovori_OPULJP[[#This Row],[Javni doprinos korisnika - HRK]]/7.5345</f>
        <v>0</v>
      </c>
      <c r="W322" s="19">
        <v>0</v>
      </c>
      <c r="X322" s="20">
        <f>Ugovori_OPULJP[[#This Row],[Privatni doprinos korisnika - HRK]]/7.5345</f>
        <v>0</v>
      </c>
      <c r="Y322" s="21">
        <f>Ugovori_OPULJP[[#This Row],[Bespovratna sredstva - Ukupno (EU+Nac) HRK
= Ukupna ugovorena vrijednost bespovratnih sredstava]]+Ugovori_OPULJP[[#This Row],[Javni doprinos korisnika - HRK]]+Ugovori_OPULJP[[#This Row],[Privatni doprinos korisnika - HRK]]</f>
        <v>2759895.1</v>
      </c>
      <c r="Z322" s="22">
        <f>Ugovori_OPULJP[[#This Row],[UKUPNI PRIHVATLJIVI IZDACI
TOTAL ELIGIBLE EXPENDITURE
= Bespovratna sredstva ukupno + doprinos korisnika
= Ukupni prihvatljivi troškovi
= Ukupna ugovorena vrijednost projekta HRK]]/7.5345</f>
        <v>366301.02860176523</v>
      </c>
      <c r="AA322" s="13" t="s">
        <v>22</v>
      </c>
      <c r="AB322" s="13" t="s">
        <v>19</v>
      </c>
      <c r="AC322" s="12" t="s">
        <v>1350</v>
      </c>
      <c r="AD322" s="12" t="s">
        <v>147</v>
      </c>
    </row>
    <row r="323" spans="1:30" ht="51" customHeight="1" x14ac:dyDescent="0.3">
      <c r="A323" s="10" t="s">
        <v>1351</v>
      </c>
      <c r="B323" s="11" t="s">
        <v>139</v>
      </c>
      <c r="C323" s="12" t="s">
        <v>140</v>
      </c>
      <c r="D323" s="12" t="s">
        <v>1102</v>
      </c>
      <c r="E323" s="13" t="s">
        <v>63</v>
      </c>
      <c r="F323" s="14" t="s">
        <v>1352</v>
      </c>
      <c r="G323" s="14" t="s">
        <v>1353</v>
      </c>
      <c r="H323" s="16">
        <v>43089</v>
      </c>
      <c r="I323" s="16">
        <v>44002</v>
      </c>
      <c r="J323" s="17" t="str">
        <f>IF(Ugovori_OPULJP[[#This Row],[DATUM ZAVRŠETKA OPERACIJE]]&gt;DATE(2023,12,31),"u provedbi","završen")</f>
        <v>završen</v>
      </c>
      <c r="K323" s="15" t="s">
        <v>86</v>
      </c>
      <c r="L323" s="15" t="s">
        <v>86</v>
      </c>
      <c r="M323" s="18">
        <v>0.85</v>
      </c>
      <c r="N323" s="18">
        <v>0.15</v>
      </c>
      <c r="O323" s="19">
        <f>Ugovori_OPULJP[[#This Row],[Bespovratna sredstva - Ukupno (EU+Nac) HRK
= Ukupna ugovorena vrijednost bespovratnih sredstava]]*Ugovori_OPULJP[[#This Row],[EU STOPA SUFINANCIRANJA %
EU CO-FINANCING RATE %]]</f>
        <v>4187629.8474999997</v>
      </c>
      <c r="P323" s="20">
        <f>Ugovori_OPULJP[[#This Row],[Bespovratna sredstva - EU dio - HRK]]/7.5345</f>
        <v>555793.99396111211</v>
      </c>
      <c r="Q323" s="19">
        <f>Ugovori_OPULJP[[#This Row],[Bespovratna sredstva - Ukupno (EU+Nac) HRK
= Ukupna ugovorena vrijednost bespovratnih sredstava]]*Ugovori_OPULJP[[#This Row],[STOPA NACIONALNOG SUFINANCIRANJA %]]</f>
        <v>738993.50249999994</v>
      </c>
      <c r="R323" s="20">
        <f>Ugovori_OPULJP[[#This Row],[Bespovratna sredstva - Nacionalni dio - HRK]]/7.5345</f>
        <v>98081.293051960965</v>
      </c>
      <c r="S323" s="19">
        <v>4926623.3499999996</v>
      </c>
      <c r="T323" s="20">
        <f>Ugovori_OPULJP[[#This Row],[Bespovratna sredstva - Ukupno (EU+Nac) HRK
= Ukupna ugovorena vrijednost bespovratnih sredstava]]/7.5345</f>
        <v>653875.2870130731</v>
      </c>
      <c r="U323" s="19">
        <v>0</v>
      </c>
      <c r="V323" s="20">
        <f>Ugovori_OPULJP[[#This Row],[Javni doprinos korisnika - HRK]]/7.5345</f>
        <v>0</v>
      </c>
      <c r="W323" s="19">
        <v>0</v>
      </c>
      <c r="X323" s="20">
        <f>Ugovori_OPULJP[[#This Row],[Privatni doprinos korisnika - HRK]]/7.5345</f>
        <v>0</v>
      </c>
      <c r="Y323" s="21">
        <f>Ugovori_OPULJP[[#This Row],[Bespovratna sredstva - Ukupno (EU+Nac) HRK
= Ukupna ugovorena vrijednost bespovratnih sredstava]]+Ugovori_OPULJP[[#This Row],[Javni doprinos korisnika - HRK]]+Ugovori_OPULJP[[#This Row],[Privatni doprinos korisnika - HRK]]</f>
        <v>4926623.3499999996</v>
      </c>
      <c r="Z323" s="22">
        <f>Ugovori_OPULJP[[#This Row],[UKUPNI PRIHVATLJIVI IZDACI
TOTAL ELIGIBLE EXPENDITURE
= Bespovratna sredstva ukupno + doprinos korisnika
= Ukupni prihvatljivi troškovi
= Ukupna ugovorena vrijednost projekta HRK]]/7.5345</f>
        <v>653875.2870130731</v>
      </c>
      <c r="AA323" s="13" t="s">
        <v>22</v>
      </c>
      <c r="AB323" s="13" t="s">
        <v>19</v>
      </c>
      <c r="AC323" s="12" t="s">
        <v>1354</v>
      </c>
      <c r="AD323" s="12" t="s">
        <v>147</v>
      </c>
    </row>
    <row r="324" spans="1:30" ht="51" customHeight="1" x14ac:dyDescent="0.3">
      <c r="A324" s="10" t="s">
        <v>1355</v>
      </c>
      <c r="B324" s="11" t="s">
        <v>139</v>
      </c>
      <c r="C324" s="12" t="s">
        <v>140</v>
      </c>
      <c r="D324" s="12" t="s">
        <v>1102</v>
      </c>
      <c r="E324" s="13" t="s">
        <v>63</v>
      </c>
      <c r="F324" s="14" t="s">
        <v>1356</v>
      </c>
      <c r="G324" s="14" t="s">
        <v>1357</v>
      </c>
      <c r="H324" s="16">
        <v>43125</v>
      </c>
      <c r="I324" s="16">
        <v>44037</v>
      </c>
      <c r="J324" s="17" t="str">
        <f>IF(Ugovori_OPULJP[[#This Row],[DATUM ZAVRŠETKA OPERACIJE]]&gt;DATE(2023,12,31),"u provedbi","završen")</f>
        <v>završen</v>
      </c>
      <c r="K324" s="15" t="s">
        <v>86</v>
      </c>
      <c r="L324" s="15" t="s">
        <v>86</v>
      </c>
      <c r="M324" s="18">
        <v>0.85</v>
      </c>
      <c r="N324" s="18">
        <v>0.15</v>
      </c>
      <c r="O324" s="19">
        <f>Ugovori_OPULJP[[#This Row],[Bespovratna sredstva - Ukupno (EU+Nac) HRK
= Ukupna ugovorena vrijednost bespovratnih sredstava]]*Ugovori_OPULJP[[#This Row],[EU STOPA SUFINANCIRANJA %
EU CO-FINANCING RATE %]]</f>
        <v>2862868.952</v>
      </c>
      <c r="P324" s="20">
        <f>Ugovori_OPULJP[[#This Row],[Bespovratna sredstva - EU dio - HRK]]/7.5345</f>
        <v>379968.00743247726</v>
      </c>
      <c r="Q324" s="19">
        <f>Ugovori_OPULJP[[#This Row],[Bespovratna sredstva - Ukupno (EU+Nac) HRK
= Ukupna ugovorena vrijednost bespovratnih sredstava]]*Ugovori_OPULJP[[#This Row],[STOPA NACIONALNOG SUFINANCIRANJA %]]</f>
        <v>505212.16800000001</v>
      </c>
      <c r="R324" s="20">
        <f>Ugovori_OPULJP[[#This Row],[Bespovratna sredstva - Nacionalni dio - HRK]]/7.5345</f>
        <v>67053.177782201863</v>
      </c>
      <c r="S324" s="19">
        <v>3368081.12</v>
      </c>
      <c r="T324" s="20">
        <f>Ugovori_OPULJP[[#This Row],[Bespovratna sredstva - Ukupno (EU+Nac) HRK
= Ukupna ugovorena vrijednost bespovratnih sredstava]]/7.5345</f>
        <v>447021.18521467911</v>
      </c>
      <c r="U324" s="19">
        <v>0</v>
      </c>
      <c r="V324" s="20">
        <f>Ugovori_OPULJP[[#This Row],[Javni doprinos korisnika - HRK]]/7.5345</f>
        <v>0</v>
      </c>
      <c r="W324" s="19">
        <v>0</v>
      </c>
      <c r="X324" s="20">
        <f>Ugovori_OPULJP[[#This Row],[Privatni doprinos korisnika - HRK]]/7.5345</f>
        <v>0</v>
      </c>
      <c r="Y324" s="21">
        <f>Ugovori_OPULJP[[#This Row],[Bespovratna sredstva - Ukupno (EU+Nac) HRK
= Ukupna ugovorena vrijednost bespovratnih sredstava]]+Ugovori_OPULJP[[#This Row],[Javni doprinos korisnika - HRK]]+Ugovori_OPULJP[[#This Row],[Privatni doprinos korisnika - HRK]]</f>
        <v>3368081.12</v>
      </c>
      <c r="Z324" s="22">
        <f>Ugovori_OPULJP[[#This Row],[UKUPNI PRIHVATLJIVI IZDACI
TOTAL ELIGIBLE EXPENDITURE
= Bespovratna sredstva ukupno + doprinos korisnika
= Ukupni prihvatljivi troškovi
= Ukupna ugovorena vrijednost projekta HRK]]/7.5345</f>
        <v>447021.18521467911</v>
      </c>
      <c r="AA324" s="13" t="s">
        <v>22</v>
      </c>
      <c r="AB324" s="13" t="s">
        <v>19</v>
      </c>
      <c r="AC324" s="12" t="s">
        <v>1358</v>
      </c>
      <c r="AD324" s="12" t="s">
        <v>147</v>
      </c>
    </row>
    <row r="325" spans="1:30" ht="51" customHeight="1" x14ac:dyDescent="0.3">
      <c r="A325" s="10" t="s">
        <v>1359</v>
      </c>
      <c r="B325" s="11" t="s">
        <v>139</v>
      </c>
      <c r="C325" s="12" t="s">
        <v>140</v>
      </c>
      <c r="D325" s="12" t="s">
        <v>1102</v>
      </c>
      <c r="E325" s="13" t="s">
        <v>63</v>
      </c>
      <c r="F325" s="14" t="s">
        <v>1360</v>
      </c>
      <c r="G325" s="14" t="s">
        <v>1361</v>
      </c>
      <c r="H325" s="16">
        <v>43108</v>
      </c>
      <c r="I325" s="16">
        <v>44020</v>
      </c>
      <c r="J325" s="17" t="str">
        <f>IF(Ugovori_OPULJP[[#This Row],[DATUM ZAVRŠETKA OPERACIJE]]&gt;DATE(2023,12,31),"u provedbi","završen")</f>
        <v>završen</v>
      </c>
      <c r="K325" s="15" t="s">
        <v>91</v>
      </c>
      <c r="L325" s="15" t="s">
        <v>91</v>
      </c>
      <c r="M325" s="18">
        <v>0.85</v>
      </c>
      <c r="N325" s="18">
        <v>0.15</v>
      </c>
      <c r="O325" s="19">
        <f>Ugovori_OPULJP[[#This Row],[Bespovratna sredstva - Ukupno (EU+Nac) HRK
= Ukupna ugovorena vrijednost bespovratnih sredstava]]*Ugovori_OPULJP[[#This Row],[EU STOPA SUFINANCIRANJA %
EU CO-FINANCING RATE %]]</f>
        <v>1574580.2475000001</v>
      </c>
      <c r="P325" s="20">
        <f>Ugovori_OPULJP[[#This Row],[Bespovratna sredstva - EU dio - HRK]]/7.5345</f>
        <v>208982.71252239696</v>
      </c>
      <c r="Q325" s="19">
        <f>Ugovori_OPULJP[[#This Row],[Bespovratna sredstva - Ukupno (EU+Nac) HRK
= Ukupna ugovorena vrijednost bespovratnih sredstava]]*Ugovori_OPULJP[[#This Row],[STOPA NACIONALNOG SUFINANCIRANJA %]]</f>
        <v>277867.10249999998</v>
      </c>
      <c r="R325" s="20">
        <f>Ugovori_OPULJP[[#This Row],[Bespovratna sredstva - Nacionalni dio - HRK]]/7.5345</f>
        <v>36879.302209834757</v>
      </c>
      <c r="S325" s="19">
        <v>1852447.35</v>
      </c>
      <c r="T325" s="20">
        <f>Ugovori_OPULJP[[#This Row],[Bespovratna sredstva - Ukupno (EU+Nac) HRK
= Ukupna ugovorena vrijednost bespovratnih sredstava]]/7.5345</f>
        <v>245862.01473223174</v>
      </c>
      <c r="U325" s="19">
        <v>0</v>
      </c>
      <c r="V325" s="20">
        <f>Ugovori_OPULJP[[#This Row],[Javni doprinos korisnika - HRK]]/7.5345</f>
        <v>0</v>
      </c>
      <c r="W325" s="19">
        <v>0</v>
      </c>
      <c r="X325" s="20">
        <f>Ugovori_OPULJP[[#This Row],[Privatni doprinos korisnika - HRK]]/7.5345</f>
        <v>0</v>
      </c>
      <c r="Y325" s="21">
        <f>Ugovori_OPULJP[[#This Row],[Bespovratna sredstva - Ukupno (EU+Nac) HRK
= Ukupna ugovorena vrijednost bespovratnih sredstava]]+Ugovori_OPULJP[[#This Row],[Javni doprinos korisnika - HRK]]+Ugovori_OPULJP[[#This Row],[Privatni doprinos korisnika - HRK]]</f>
        <v>1852447.35</v>
      </c>
      <c r="Z325" s="22">
        <f>Ugovori_OPULJP[[#This Row],[UKUPNI PRIHVATLJIVI IZDACI
TOTAL ELIGIBLE EXPENDITURE
= Bespovratna sredstva ukupno + doprinos korisnika
= Ukupni prihvatljivi troškovi
= Ukupna ugovorena vrijednost projekta HRK]]/7.5345</f>
        <v>245862.01473223174</v>
      </c>
      <c r="AA325" s="13" t="s">
        <v>22</v>
      </c>
      <c r="AB325" s="13" t="s">
        <v>19</v>
      </c>
      <c r="AC325" s="12" t="s">
        <v>1362</v>
      </c>
      <c r="AD325" s="12" t="s">
        <v>147</v>
      </c>
    </row>
    <row r="326" spans="1:30" ht="51" customHeight="1" x14ac:dyDescent="0.3">
      <c r="A326" s="10" t="s">
        <v>1363</v>
      </c>
      <c r="B326" s="11" t="s">
        <v>139</v>
      </c>
      <c r="C326" s="12" t="s">
        <v>140</v>
      </c>
      <c r="D326" s="12" t="s">
        <v>1102</v>
      </c>
      <c r="E326" s="13" t="s">
        <v>63</v>
      </c>
      <c r="F326" s="14" t="s">
        <v>1364</v>
      </c>
      <c r="G326" s="14" t="s">
        <v>901</v>
      </c>
      <c r="H326" s="16">
        <v>43089</v>
      </c>
      <c r="I326" s="16">
        <v>44002</v>
      </c>
      <c r="J326" s="17" t="str">
        <f>IF(Ugovori_OPULJP[[#This Row],[DATUM ZAVRŠETKA OPERACIJE]]&gt;DATE(2023,12,31),"u provedbi","završen")</f>
        <v>završen</v>
      </c>
      <c r="K326" s="15" t="s">
        <v>586</v>
      </c>
      <c r="L326" s="15" t="s">
        <v>586</v>
      </c>
      <c r="M326" s="18">
        <v>0.85</v>
      </c>
      <c r="N326" s="18">
        <v>0.15</v>
      </c>
      <c r="O326" s="19">
        <f>Ugovori_OPULJP[[#This Row],[Bespovratna sredstva - Ukupno (EU+Nac) HRK
= Ukupna ugovorena vrijednost bespovratnih sredstava]]*Ugovori_OPULJP[[#This Row],[EU STOPA SUFINANCIRANJA %
EU CO-FINANCING RATE %]]</f>
        <v>1713789.38</v>
      </c>
      <c r="P326" s="20">
        <f>Ugovori_OPULJP[[#This Row],[Bespovratna sredstva - EU dio - HRK]]/7.5345</f>
        <v>227458.93954476074</v>
      </c>
      <c r="Q326" s="19">
        <f>Ugovori_OPULJP[[#This Row],[Bespovratna sredstva - Ukupno (EU+Nac) HRK
= Ukupna ugovorena vrijednost bespovratnih sredstava]]*Ugovori_OPULJP[[#This Row],[STOPA NACIONALNOG SUFINANCIRANJA %]]</f>
        <v>302433.42</v>
      </c>
      <c r="R326" s="20">
        <f>Ugovori_OPULJP[[#This Row],[Bespovratna sredstva - Nacionalni dio - HRK]]/7.5345</f>
        <v>40139.812860840131</v>
      </c>
      <c r="S326" s="19">
        <v>2016222.8</v>
      </c>
      <c r="T326" s="20">
        <f>Ugovori_OPULJP[[#This Row],[Bespovratna sredstva - Ukupno (EU+Nac) HRK
= Ukupna ugovorena vrijednost bespovratnih sredstava]]/7.5345</f>
        <v>267598.75240560091</v>
      </c>
      <c r="U326" s="19">
        <v>0</v>
      </c>
      <c r="V326" s="20">
        <f>Ugovori_OPULJP[[#This Row],[Javni doprinos korisnika - HRK]]/7.5345</f>
        <v>0</v>
      </c>
      <c r="W326" s="19">
        <v>0</v>
      </c>
      <c r="X326" s="20">
        <f>Ugovori_OPULJP[[#This Row],[Privatni doprinos korisnika - HRK]]/7.5345</f>
        <v>0</v>
      </c>
      <c r="Y326" s="21">
        <f>Ugovori_OPULJP[[#This Row],[Bespovratna sredstva - Ukupno (EU+Nac) HRK
= Ukupna ugovorena vrijednost bespovratnih sredstava]]+Ugovori_OPULJP[[#This Row],[Javni doprinos korisnika - HRK]]+Ugovori_OPULJP[[#This Row],[Privatni doprinos korisnika - HRK]]</f>
        <v>2016222.8</v>
      </c>
      <c r="Z326" s="22">
        <f>Ugovori_OPULJP[[#This Row],[UKUPNI PRIHVATLJIVI IZDACI
TOTAL ELIGIBLE EXPENDITURE
= Bespovratna sredstva ukupno + doprinos korisnika
= Ukupni prihvatljivi troškovi
= Ukupna ugovorena vrijednost projekta HRK]]/7.5345</f>
        <v>267598.75240560091</v>
      </c>
      <c r="AA326" s="13" t="s">
        <v>22</v>
      </c>
      <c r="AB326" s="13" t="s">
        <v>19</v>
      </c>
      <c r="AC326" s="12" t="s">
        <v>1365</v>
      </c>
      <c r="AD326" s="12" t="s">
        <v>147</v>
      </c>
    </row>
    <row r="327" spans="1:30" ht="51" customHeight="1" x14ac:dyDescent="0.3">
      <c r="A327" s="10" t="s">
        <v>1366</v>
      </c>
      <c r="B327" s="11" t="s">
        <v>139</v>
      </c>
      <c r="C327" s="12" t="s">
        <v>140</v>
      </c>
      <c r="D327" s="12" t="s">
        <v>1102</v>
      </c>
      <c r="E327" s="13" t="s">
        <v>63</v>
      </c>
      <c r="F327" s="14" t="s">
        <v>1367</v>
      </c>
      <c r="G327" s="14" t="s">
        <v>1368</v>
      </c>
      <c r="H327" s="16">
        <v>43108</v>
      </c>
      <c r="I327" s="16">
        <v>44020</v>
      </c>
      <c r="J327" s="17" t="str">
        <f>IF(Ugovori_OPULJP[[#This Row],[DATUM ZAVRŠETKA OPERACIJE]]&gt;DATE(2023,12,31),"u provedbi","završen")</f>
        <v>završen</v>
      </c>
      <c r="K327" s="15" t="s">
        <v>586</v>
      </c>
      <c r="L327" s="15" t="s">
        <v>586</v>
      </c>
      <c r="M327" s="18">
        <v>0.85</v>
      </c>
      <c r="N327" s="18">
        <v>0.15</v>
      </c>
      <c r="O327" s="19">
        <f>Ugovori_OPULJP[[#This Row],[Bespovratna sredstva - Ukupno (EU+Nac) HRK
= Ukupna ugovorena vrijednost bespovratnih sredstava]]*Ugovori_OPULJP[[#This Row],[EU STOPA SUFINANCIRANJA %
EU CO-FINANCING RATE %]]</f>
        <v>3570203.1839999999</v>
      </c>
      <c r="P327" s="20">
        <f>Ugovori_OPULJP[[#This Row],[Bespovratna sredstva - EU dio - HRK]]/7.5345</f>
        <v>473847.39319131989</v>
      </c>
      <c r="Q327" s="19">
        <f>Ugovori_OPULJP[[#This Row],[Bespovratna sredstva - Ukupno (EU+Nac) HRK
= Ukupna ugovorena vrijednost bespovratnih sredstava]]*Ugovori_OPULJP[[#This Row],[STOPA NACIONALNOG SUFINANCIRANJA %]]</f>
        <v>630035.85600000003</v>
      </c>
      <c r="R327" s="20">
        <f>Ugovori_OPULJP[[#This Row],[Bespovratna sredstva - Nacionalni dio - HRK]]/7.5345</f>
        <v>83620.128210232928</v>
      </c>
      <c r="S327" s="19">
        <v>4200239.04</v>
      </c>
      <c r="T327" s="20">
        <f>Ugovori_OPULJP[[#This Row],[Bespovratna sredstva - Ukupno (EU+Nac) HRK
= Ukupna ugovorena vrijednost bespovratnih sredstava]]/7.5345</f>
        <v>557467.52140155283</v>
      </c>
      <c r="U327" s="19">
        <v>0</v>
      </c>
      <c r="V327" s="20">
        <f>Ugovori_OPULJP[[#This Row],[Javni doprinos korisnika - HRK]]/7.5345</f>
        <v>0</v>
      </c>
      <c r="W327" s="19">
        <v>0</v>
      </c>
      <c r="X327" s="20">
        <f>Ugovori_OPULJP[[#This Row],[Privatni doprinos korisnika - HRK]]/7.5345</f>
        <v>0</v>
      </c>
      <c r="Y327" s="21">
        <f>Ugovori_OPULJP[[#This Row],[Bespovratna sredstva - Ukupno (EU+Nac) HRK
= Ukupna ugovorena vrijednost bespovratnih sredstava]]+Ugovori_OPULJP[[#This Row],[Javni doprinos korisnika - HRK]]+Ugovori_OPULJP[[#This Row],[Privatni doprinos korisnika - HRK]]</f>
        <v>4200239.04</v>
      </c>
      <c r="Z327" s="22">
        <f>Ugovori_OPULJP[[#This Row],[UKUPNI PRIHVATLJIVI IZDACI
TOTAL ELIGIBLE EXPENDITURE
= Bespovratna sredstva ukupno + doprinos korisnika
= Ukupni prihvatljivi troškovi
= Ukupna ugovorena vrijednost projekta HRK]]/7.5345</f>
        <v>557467.52140155283</v>
      </c>
      <c r="AA327" s="13" t="s">
        <v>22</v>
      </c>
      <c r="AB327" s="13" t="s">
        <v>19</v>
      </c>
      <c r="AC327" s="12" t="s">
        <v>1369</v>
      </c>
      <c r="AD327" s="12" t="s">
        <v>147</v>
      </c>
    </row>
    <row r="328" spans="1:30" ht="51" customHeight="1" x14ac:dyDescent="0.3">
      <c r="A328" s="10" t="s">
        <v>1370</v>
      </c>
      <c r="B328" s="11" t="s">
        <v>139</v>
      </c>
      <c r="C328" s="12" t="s">
        <v>140</v>
      </c>
      <c r="D328" s="12" t="s">
        <v>1102</v>
      </c>
      <c r="E328" s="13" t="s">
        <v>63</v>
      </c>
      <c r="F328" s="14" t="s">
        <v>1371</v>
      </c>
      <c r="G328" s="14" t="s">
        <v>1372</v>
      </c>
      <c r="H328" s="16">
        <v>43108</v>
      </c>
      <c r="I328" s="16">
        <v>44020</v>
      </c>
      <c r="J328" s="17" t="str">
        <f>IF(Ugovori_OPULJP[[#This Row],[DATUM ZAVRŠETKA OPERACIJE]]&gt;DATE(2023,12,31),"u provedbi","završen")</f>
        <v>završen</v>
      </c>
      <c r="K328" s="15" t="s">
        <v>86</v>
      </c>
      <c r="L328" s="15" t="s">
        <v>86</v>
      </c>
      <c r="M328" s="18">
        <v>0.85</v>
      </c>
      <c r="N328" s="18">
        <v>0.15</v>
      </c>
      <c r="O328" s="19">
        <f>Ugovori_OPULJP[[#This Row],[Bespovratna sredstva - Ukupno (EU+Nac) HRK
= Ukupna ugovorena vrijednost bespovratnih sredstava]]*Ugovori_OPULJP[[#This Row],[EU STOPA SUFINANCIRANJA %
EU CO-FINANCING RATE %]]</f>
        <v>2879221.3454999998</v>
      </c>
      <c r="P328" s="20">
        <f>Ugovori_OPULJP[[#This Row],[Bespovratna sredstva - EU dio - HRK]]/7.5345</f>
        <v>382138.3430220983</v>
      </c>
      <c r="Q328" s="19">
        <f>Ugovori_OPULJP[[#This Row],[Bespovratna sredstva - Ukupno (EU+Nac) HRK
= Ukupna ugovorena vrijednost bespovratnih sredstava]]*Ugovori_OPULJP[[#This Row],[STOPA NACIONALNOG SUFINANCIRANJA %]]</f>
        <v>508097.88449999999</v>
      </c>
      <c r="R328" s="20">
        <f>Ugovori_OPULJP[[#This Row],[Bespovratna sredstva - Nacionalni dio - HRK]]/7.5345</f>
        <v>67436.178180370291</v>
      </c>
      <c r="S328" s="19">
        <v>3387319.23</v>
      </c>
      <c r="T328" s="20">
        <f>Ugovori_OPULJP[[#This Row],[Bespovratna sredstva - Ukupno (EU+Nac) HRK
= Ukupna ugovorena vrijednost bespovratnih sredstava]]/7.5345</f>
        <v>449574.5212024686</v>
      </c>
      <c r="U328" s="19">
        <v>0</v>
      </c>
      <c r="V328" s="20">
        <f>Ugovori_OPULJP[[#This Row],[Javni doprinos korisnika - HRK]]/7.5345</f>
        <v>0</v>
      </c>
      <c r="W328" s="19">
        <v>0</v>
      </c>
      <c r="X328" s="20">
        <f>Ugovori_OPULJP[[#This Row],[Privatni doprinos korisnika - HRK]]/7.5345</f>
        <v>0</v>
      </c>
      <c r="Y328" s="21">
        <f>Ugovori_OPULJP[[#This Row],[Bespovratna sredstva - Ukupno (EU+Nac) HRK
= Ukupna ugovorena vrijednost bespovratnih sredstava]]+Ugovori_OPULJP[[#This Row],[Javni doprinos korisnika - HRK]]+Ugovori_OPULJP[[#This Row],[Privatni doprinos korisnika - HRK]]</f>
        <v>3387319.23</v>
      </c>
      <c r="Z328" s="22">
        <f>Ugovori_OPULJP[[#This Row],[UKUPNI PRIHVATLJIVI IZDACI
TOTAL ELIGIBLE EXPENDITURE
= Bespovratna sredstva ukupno + doprinos korisnika
= Ukupni prihvatljivi troškovi
= Ukupna ugovorena vrijednost projekta HRK]]/7.5345</f>
        <v>449574.5212024686</v>
      </c>
      <c r="AA328" s="13" t="s">
        <v>22</v>
      </c>
      <c r="AB328" s="13" t="s">
        <v>19</v>
      </c>
      <c r="AC328" s="12" t="s">
        <v>1373</v>
      </c>
      <c r="AD328" s="12" t="s">
        <v>147</v>
      </c>
    </row>
    <row r="329" spans="1:30" ht="51" customHeight="1" x14ac:dyDescent="0.3">
      <c r="A329" s="10" t="s">
        <v>1374</v>
      </c>
      <c r="B329" s="11" t="s">
        <v>139</v>
      </c>
      <c r="C329" s="12" t="s">
        <v>140</v>
      </c>
      <c r="D329" s="12" t="s">
        <v>1102</v>
      </c>
      <c r="E329" s="13" t="s">
        <v>63</v>
      </c>
      <c r="F329" s="14" t="s">
        <v>1375</v>
      </c>
      <c r="G329" s="14" t="s">
        <v>1376</v>
      </c>
      <c r="H329" s="16">
        <v>43125</v>
      </c>
      <c r="I329" s="16">
        <v>43976</v>
      </c>
      <c r="J329" s="17" t="str">
        <f>IF(Ugovori_OPULJP[[#This Row],[DATUM ZAVRŠETKA OPERACIJE]]&gt;DATE(2023,12,31),"u provedbi","završen")</f>
        <v>završen</v>
      </c>
      <c r="K329" s="15" t="s">
        <v>81</v>
      </c>
      <c r="L329" s="15" t="s">
        <v>81</v>
      </c>
      <c r="M329" s="18">
        <v>0.85</v>
      </c>
      <c r="N329" s="18">
        <v>0.15</v>
      </c>
      <c r="O329" s="19">
        <f>Ugovori_OPULJP[[#This Row],[Bespovratna sredstva - Ukupno (EU+Nac) HRK
= Ukupna ugovorena vrijednost bespovratnih sredstava]]*Ugovori_OPULJP[[#This Row],[EU STOPA SUFINANCIRANJA %
EU CO-FINANCING RATE %]]</f>
        <v>1638526.504</v>
      </c>
      <c r="P329" s="20">
        <f>Ugovori_OPULJP[[#This Row],[Bespovratna sredstva - EU dio - HRK]]/7.5345</f>
        <v>217469.839272679</v>
      </c>
      <c r="Q329" s="19">
        <f>Ugovori_OPULJP[[#This Row],[Bespovratna sredstva - Ukupno (EU+Nac) HRK
= Ukupna ugovorena vrijednost bespovratnih sredstava]]*Ugovori_OPULJP[[#This Row],[STOPA NACIONALNOG SUFINANCIRANJA %]]</f>
        <v>289151.73599999998</v>
      </c>
      <c r="R329" s="20">
        <f>Ugovori_OPULJP[[#This Row],[Bespovratna sredstva - Nacionalni dio - HRK]]/7.5345</f>
        <v>38377.030459884525</v>
      </c>
      <c r="S329" s="19">
        <v>1927678.24</v>
      </c>
      <c r="T329" s="20">
        <f>Ugovori_OPULJP[[#This Row],[Bespovratna sredstva - Ukupno (EU+Nac) HRK
= Ukupna ugovorena vrijednost bespovratnih sredstava]]/7.5345</f>
        <v>255846.86973256353</v>
      </c>
      <c r="U329" s="19">
        <v>0</v>
      </c>
      <c r="V329" s="20">
        <f>Ugovori_OPULJP[[#This Row],[Javni doprinos korisnika - HRK]]/7.5345</f>
        <v>0</v>
      </c>
      <c r="W329" s="19">
        <v>0</v>
      </c>
      <c r="X329" s="20">
        <f>Ugovori_OPULJP[[#This Row],[Privatni doprinos korisnika - HRK]]/7.5345</f>
        <v>0</v>
      </c>
      <c r="Y329" s="21">
        <f>Ugovori_OPULJP[[#This Row],[Bespovratna sredstva - Ukupno (EU+Nac) HRK
= Ukupna ugovorena vrijednost bespovratnih sredstava]]+Ugovori_OPULJP[[#This Row],[Javni doprinos korisnika - HRK]]+Ugovori_OPULJP[[#This Row],[Privatni doprinos korisnika - HRK]]</f>
        <v>1927678.24</v>
      </c>
      <c r="Z329" s="22">
        <f>Ugovori_OPULJP[[#This Row],[UKUPNI PRIHVATLJIVI IZDACI
TOTAL ELIGIBLE EXPENDITURE
= Bespovratna sredstva ukupno + doprinos korisnika
= Ukupni prihvatljivi troškovi
= Ukupna ugovorena vrijednost projekta HRK]]/7.5345</f>
        <v>255846.86973256353</v>
      </c>
      <c r="AA329" s="13" t="s">
        <v>22</v>
      </c>
      <c r="AB329" s="13" t="s">
        <v>19</v>
      </c>
      <c r="AC329" s="12" t="s">
        <v>1377</v>
      </c>
      <c r="AD329" s="12" t="s">
        <v>147</v>
      </c>
    </row>
    <row r="330" spans="1:30" ht="51" customHeight="1" x14ac:dyDescent="0.3">
      <c r="A330" s="10" t="s">
        <v>1378</v>
      </c>
      <c r="B330" s="11" t="s">
        <v>139</v>
      </c>
      <c r="C330" s="12" t="s">
        <v>140</v>
      </c>
      <c r="D330" s="12" t="s">
        <v>1102</v>
      </c>
      <c r="E330" s="13" t="s">
        <v>63</v>
      </c>
      <c r="F330" s="14" t="s">
        <v>1379</v>
      </c>
      <c r="G330" s="14" t="s">
        <v>1380</v>
      </c>
      <c r="H330" s="16">
        <v>43108</v>
      </c>
      <c r="I330" s="16">
        <v>44020</v>
      </c>
      <c r="J330" s="17" t="str">
        <f>IF(Ugovori_OPULJP[[#This Row],[DATUM ZAVRŠETKA OPERACIJE]]&gt;DATE(2023,12,31),"u provedbi","završen")</f>
        <v>završen</v>
      </c>
      <c r="K330" s="15" t="s">
        <v>81</v>
      </c>
      <c r="L330" s="15" t="s">
        <v>81</v>
      </c>
      <c r="M330" s="18">
        <v>0.85</v>
      </c>
      <c r="N330" s="18">
        <v>0.15</v>
      </c>
      <c r="O330" s="19">
        <f>Ugovori_OPULJP[[#This Row],[Bespovratna sredstva - Ukupno (EU+Nac) HRK
= Ukupna ugovorena vrijednost bespovratnih sredstava]]*Ugovori_OPULJP[[#This Row],[EU STOPA SUFINANCIRANJA %
EU CO-FINANCING RATE %]]</f>
        <v>2255447.9700000002</v>
      </c>
      <c r="P330" s="20">
        <f>Ugovori_OPULJP[[#This Row],[Bespovratna sredstva - EU dio - HRK]]/7.5345</f>
        <v>299349.38881146727</v>
      </c>
      <c r="Q330" s="19">
        <f>Ugovori_OPULJP[[#This Row],[Bespovratna sredstva - Ukupno (EU+Nac) HRK
= Ukupna ugovorena vrijednost bespovratnih sredstava]]*Ugovori_OPULJP[[#This Row],[STOPA NACIONALNOG SUFINANCIRANJA %]]</f>
        <v>398020.23000000004</v>
      </c>
      <c r="R330" s="20">
        <f>Ugovori_OPULJP[[#This Row],[Bespovratna sredstva - Nacionalni dio - HRK]]/7.5345</f>
        <v>52826.362731435402</v>
      </c>
      <c r="S330" s="19">
        <v>2653468.2000000002</v>
      </c>
      <c r="T330" s="20">
        <f>Ugovori_OPULJP[[#This Row],[Bespovratna sredstva - Ukupno (EU+Nac) HRK
= Ukupna ugovorena vrijednost bespovratnih sredstava]]/7.5345</f>
        <v>352175.75154290267</v>
      </c>
      <c r="U330" s="19">
        <v>0</v>
      </c>
      <c r="V330" s="20">
        <f>Ugovori_OPULJP[[#This Row],[Javni doprinos korisnika - HRK]]/7.5345</f>
        <v>0</v>
      </c>
      <c r="W330" s="19">
        <v>0</v>
      </c>
      <c r="X330" s="20">
        <f>Ugovori_OPULJP[[#This Row],[Privatni doprinos korisnika - HRK]]/7.5345</f>
        <v>0</v>
      </c>
      <c r="Y330" s="21">
        <f>Ugovori_OPULJP[[#This Row],[Bespovratna sredstva - Ukupno (EU+Nac) HRK
= Ukupna ugovorena vrijednost bespovratnih sredstava]]+Ugovori_OPULJP[[#This Row],[Javni doprinos korisnika - HRK]]+Ugovori_OPULJP[[#This Row],[Privatni doprinos korisnika - HRK]]</f>
        <v>2653468.2000000002</v>
      </c>
      <c r="Z330" s="22">
        <f>Ugovori_OPULJP[[#This Row],[UKUPNI PRIHVATLJIVI IZDACI
TOTAL ELIGIBLE EXPENDITURE
= Bespovratna sredstva ukupno + doprinos korisnika
= Ukupni prihvatljivi troškovi
= Ukupna ugovorena vrijednost projekta HRK]]/7.5345</f>
        <v>352175.75154290267</v>
      </c>
      <c r="AA330" s="13" t="s">
        <v>22</v>
      </c>
      <c r="AB330" s="13" t="s">
        <v>19</v>
      </c>
      <c r="AC330" s="12" t="s">
        <v>1381</v>
      </c>
      <c r="AD330" s="12" t="s">
        <v>147</v>
      </c>
    </row>
    <row r="331" spans="1:30" ht="51" customHeight="1" x14ac:dyDescent="0.3">
      <c r="A331" s="10" t="s">
        <v>1382</v>
      </c>
      <c r="B331" s="11" t="s">
        <v>139</v>
      </c>
      <c r="C331" s="12" t="s">
        <v>140</v>
      </c>
      <c r="D331" s="12" t="s">
        <v>1102</v>
      </c>
      <c r="E331" s="13" t="s">
        <v>63</v>
      </c>
      <c r="F331" s="14" t="s">
        <v>1383</v>
      </c>
      <c r="G331" s="14" t="s">
        <v>1384</v>
      </c>
      <c r="H331" s="16">
        <v>43108</v>
      </c>
      <c r="I331" s="16">
        <v>44020</v>
      </c>
      <c r="J331" s="17" t="str">
        <f>IF(Ugovori_OPULJP[[#This Row],[DATUM ZAVRŠETKA OPERACIJE]]&gt;DATE(2023,12,31),"u provedbi","završen")</f>
        <v>završen</v>
      </c>
      <c r="K331" s="15" t="s">
        <v>86</v>
      </c>
      <c r="L331" s="15" t="s">
        <v>86</v>
      </c>
      <c r="M331" s="18">
        <v>0.85</v>
      </c>
      <c r="N331" s="18">
        <v>0.15</v>
      </c>
      <c r="O331" s="19">
        <f>Ugovori_OPULJP[[#This Row],[Bespovratna sredstva - Ukupno (EU+Nac) HRK
= Ukupna ugovorena vrijednost bespovratnih sredstava]]*Ugovori_OPULJP[[#This Row],[EU STOPA SUFINANCIRANJA %
EU CO-FINANCING RATE %]]</f>
        <v>2009664.9364999998</v>
      </c>
      <c r="P331" s="20">
        <f>Ugovori_OPULJP[[#This Row],[Bespovratna sredstva - EU dio - HRK]]/7.5345</f>
        <v>266728.3743446811</v>
      </c>
      <c r="Q331" s="19">
        <f>Ugovori_OPULJP[[#This Row],[Bespovratna sredstva - Ukupno (EU+Nac) HRK
= Ukupna ugovorena vrijednost bespovratnih sredstava]]*Ugovori_OPULJP[[#This Row],[STOPA NACIONALNOG SUFINANCIRANJA %]]</f>
        <v>354646.75349999999</v>
      </c>
      <c r="R331" s="20">
        <f>Ugovori_OPULJP[[#This Row],[Bespovratna sredstva - Nacionalni dio - HRK]]/7.5345</f>
        <v>47069.713119649605</v>
      </c>
      <c r="S331" s="19">
        <v>2364311.69</v>
      </c>
      <c r="T331" s="20">
        <f>Ugovori_OPULJP[[#This Row],[Bespovratna sredstva - Ukupno (EU+Nac) HRK
= Ukupna ugovorena vrijednost bespovratnih sredstava]]/7.5345</f>
        <v>313798.08746433072</v>
      </c>
      <c r="U331" s="19">
        <v>0</v>
      </c>
      <c r="V331" s="20">
        <f>Ugovori_OPULJP[[#This Row],[Javni doprinos korisnika - HRK]]/7.5345</f>
        <v>0</v>
      </c>
      <c r="W331" s="19">
        <v>0</v>
      </c>
      <c r="X331" s="20">
        <f>Ugovori_OPULJP[[#This Row],[Privatni doprinos korisnika - HRK]]/7.5345</f>
        <v>0</v>
      </c>
      <c r="Y331" s="21">
        <f>Ugovori_OPULJP[[#This Row],[Bespovratna sredstva - Ukupno (EU+Nac) HRK
= Ukupna ugovorena vrijednost bespovratnih sredstava]]+Ugovori_OPULJP[[#This Row],[Javni doprinos korisnika - HRK]]+Ugovori_OPULJP[[#This Row],[Privatni doprinos korisnika - HRK]]</f>
        <v>2364311.69</v>
      </c>
      <c r="Z331" s="22">
        <f>Ugovori_OPULJP[[#This Row],[UKUPNI PRIHVATLJIVI IZDACI
TOTAL ELIGIBLE EXPENDITURE
= Bespovratna sredstva ukupno + doprinos korisnika
= Ukupni prihvatljivi troškovi
= Ukupna ugovorena vrijednost projekta HRK]]/7.5345</f>
        <v>313798.08746433072</v>
      </c>
      <c r="AA331" s="13" t="s">
        <v>22</v>
      </c>
      <c r="AB331" s="13" t="s">
        <v>19</v>
      </c>
      <c r="AC331" s="12" t="s">
        <v>1385</v>
      </c>
      <c r="AD331" s="12" t="s">
        <v>147</v>
      </c>
    </row>
    <row r="332" spans="1:30" ht="51" customHeight="1" x14ac:dyDescent="0.3">
      <c r="A332" s="10" t="s">
        <v>1386</v>
      </c>
      <c r="B332" s="11" t="s">
        <v>139</v>
      </c>
      <c r="C332" s="12" t="s">
        <v>140</v>
      </c>
      <c r="D332" s="12" t="s">
        <v>1102</v>
      </c>
      <c r="E332" s="13" t="s">
        <v>63</v>
      </c>
      <c r="F332" s="14" t="s">
        <v>1387</v>
      </c>
      <c r="G332" s="14" t="s">
        <v>645</v>
      </c>
      <c r="H332" s="16">
        <v>43119</v>
      </c>
      <c r="I332" s="16">
        <v>44031</v>
      </c>
      <c r="J332" s="17" t="str">
        <f>IF(Ugovori_OPULJP[[#This Row],[DATUM ZAVRŠETKA OPERACIJE]]&gt;DATE(2023,12,31),"u provedbi","završen")</f>
        <v>završen</v>
      </c>
      <c r="K332" s="15" t="s">
        <v>71</v>
      </c>
      <c r="L332" s="15" t="s">
        <v>71</v>
      </c>
      <c r="M332" s="18">
        <v>0.85</v>
      </c>
      <c r="N332" s="18">
        <v>0.15</v>
      </c>
      <c r="O332" s="19">
        <f>Ugovori_OPULJP[[#This Row],[Bespovratna sredstva - Ukupno (EU+Nac) HRK
= Ukupna ugovorena vrijednost bespovratnih sredstava]]*Ugovori_OPULJP[[#This Row],[EU STOPA SUFINANCIRANJA %
EU CO-FINANCING RATE %]]</f>
        <v>1263699.76</v>
      </c>
      <c r="P332" s="20">
        <f>Ugovori_OPULJP[[#This Row],[Bespovratna sredstva - EU dio - HRK]]/7.5345</f>
        <v>167721.78114008892</v>
      </c>
      <c r="Q332" s="19">
        <f>Ugovori_OPULJP[[#This Row],[Bespovratna sredstva - Ukupno (EU+Nac) HRK
= Ukupna ugovorena vrijednost bespovratnih sredstava]]*Ugovori_OPULJP[[#This Row],[STOPA NACIONALNOG SUFINANCIRANJA %]]</f>
        <v>223005.84</v>
      </c>
      <c r="R332" s="20">
        <f>Ugovori_OPULJP[[#This Row],[Bespovratna sredstva - Nacionalni dio - HRK]]/7.5345</f>
        <v>29597.961377662748</v>
      </c>
      <c r="S332" s="19">
        <v>1486705.6</v>
      </c>
      <c r="T332" s="20">
        <f>Ugovori_OPULJP[[#This Row],[Bespovratna sredstva - Ukupno (EU+Nac) HRK
= Ukupna ugovorena vrijednost bespovratnih sredstava]]/7.5345</f>
        <v>197319.74251775167</v>
      </c>
      <c r="U332" s="19">
        <v>0</v>
      </c>
      <c r="V332" s="20">
        <f>Ugovori_OPULJP[[#This Row],[Javni doprinos korisnika - HRK]]/7.5345</f>
        <v>0</v>
      </c>
      <c r="W332" s="19">
        <v>0</v>
      </c>
      <c r="X332" s="20">
        <f>Ugovori_OPULJP[[#This Row],[Privatni doprinos korisnika - HRK]]/7.5345</f>
        <v>0</v>
      </c>
      <c r="Y332" s="21">
        <f>Ugovori_OPULJP[[#This Row],[Bespovratna sredstva - Ukupno (EU+Nac) HRK
= Ukupna ugovorena vrijednost bespovratnih sredstava]]+Ugovori_OPULJP[[#This Row],[Javni doprinos korisnika - HRK]]+Ugovori_OPULJP[[#This Row],[Privatni doprinos korisnika - HRK]]</f>
        <v>1486705.6</v>
      </c>
      <c r="Z332" s="22">
        <f>Ugovori_OPULJP[[#This Row],[UKUPNI PRIHVATLJIVI IZDACI
TOTAL ELIGIBLE EXPENDITURE
= Bespovratna sredstva ukupno + doprinos korisnika
= Ukupni prihvatljivi troškovi
= Ukupna ugovorena vrijednost projekta HRK]]/7.5345</f>
        <v>197319.74251775167</v>
      </c>
      <c r="AA332" s="13" t="s">
        <v>22</v>
      </c>
      <c r="AB332" s="13" t="s">
        <v>19</v>
      </c>
      <c r="AC332" s="12" t="s">
        <v>1388</v>
      </c>
      <c r="AD332" s="12" t="s">
        <v>147</v>
      </c>
    </row>
    <row r="333" spans="1:30" ht="51" customHeight="1" x14ac:dyDescent="0.3">
      <c r="A333" s="10" t="s">
        <v>1389</v>
      </c>
      <c r="B333" s="11" t="s">
        <v>139</v>
      </c>
      <c r="C333" s="12" t="s">
        <v>140</v>
      </c>
      <c r="D333" s="12" t="s">
        <v>1102</v>
      </c>
      <c r="E333" s="13" t="s">
        <v>63</v>
      </c>
      <c r="F333" s="14" t="s">
        <v>1390</v>
      </c>
      <c r="G333" s="14" t="s">
        <v>1391</v>
      </c>
      <c r="H333" s="16">
        <v>43108</v>
      </c>
      <c r="I333" s="16">
        <v>43898</v>
      </c>
      <c r="J333" s="17" t="str">
        <f>IF(Ugovori_OPULJP[[#This Row],[DATUM ZAVRŠETKA OPERACIJE]]&gt;DATE(2023,12,31),"u provedbi","završen")</f>
        <v>završen</v>
      </c>
      <c r="K333" s="15" t="s">
        <v>71</v>
      </c>
      <c r="L333" s="15" t="s">
        <v>71</v>
      </c>
      <c r="M333" s="18">
        <v>0.85</v>
      </c>
      <c r="N333" s="18">
        <v>0.15</v>
      </c>
      <c r="O333" s="19">
        <f>Ugovori_OPULJP[[#This Row],[Bespovratna sredstva - Ukupno (EU+Nac) HRK
= Ukupna ugovorena vrijednost bespovratnih sredstava]]*Ugovori_OPULJP[[#This Row],[EU STOPA SUFINANCIRANJA %
EU CO-FINANCING RATE %]]</f>
        <v>1438043.43</v>
      </c>
      <c r="P333" s="20">
        <f>Ugovori_OPULJP[[#This Row],[Bespovratna sredstva - EU dio - HRK]]/7.5345</f>
        <v>190861.16265180169</v>
      </c>
      <c r="Q333" s="19">
        <f>Ugovori_OPULJP[[#This Row],[Bespovratna sredstva - Ukupno (EU+Nac) HRK
= Ukupna ugovorena vrijednost bespovratnih sredstava]]*Ugovori_OPULJP[[#This Row],[STOPA NACIONALNOG SUFINANCIRANJA %]]</f>
        <v>253772.37</v>
      </c>
      <c r="R333" s="20">
        <f>Ugovori_OPULJP[[#This Row],[Bespovratna sredstva - Nacionalni dio - HRK]]/7.5345</f>
        <v>33681.381644435591</v>
      </c>
      <c r="S333" s="19">
        <v>1691815.8</v>
      </c>
      <c r="T333" s="20">
        <f>Ugovori_OPULJP[[#This Row],[Bespovratna sredstva - Ukupno (EU+Nac) HRK
= Ukupna ugovorena vrijednost bespovratnih sredstava]]/7.5345</f>
        <v>224542.54429623729</v>
      </c>
      <c r="U333" s="19">
        <v>0</v>
      </c>
      <c r="V333" s="20">
        <f>Ugovori_OPULJP[[#This Row],[Javni doprinos korisnika - HRK]]/7.5345</f>
        <v>0</v>
      </c>
      <c r="W333" s="19">
        <v>0</v>
      </c>
      <c r="X333" s="20">
        <f>Ugovori_OPULJP[[#This Row],[Privatni doprinos korisnika - HRK]]/7.5345</f>
        <v>0</v>
      </c>
      <c r="Y333" s="21">
        <f>Ugovori_OPULJP[[#This Row],[Bespovratna sredstva - Ukupno (EU+Nac) HRK
= Ukupna ugovorena vrijednost bespovratnih sredstava]]+Ugovori_OPULJP[[#This Row],[Javni doprinos korisnika - HRK]]+Ugovori_OPULJP[[#This Row],[Privatni doprinos korisnika - HRK]]</f>
        <v>1691815.8</v>
      </c>
      <c r="Z333" s="22">
        <f>Ugovori_OPULJP[[#This Row],[UKUPNI PRIHVATLJIVI IZDACI
TOTAL ELIGIBLE EXPENDITURE
= Bespovratna sredstva ukupno + doprinos korisnika
= Ukupni prihvatljivi troškovi
= Ukupna ugovorena vrijednost projekta HRK]]/7.5345</f>
        <v>224542.54429623729</v>
      </c>
      <c r="AA333" s="13" t="s">
        <v>22</v>
      </c>
      <c r="AB333" s="13" t="s">
        <v>19</v>
      </c>
      <c r="AC333" s="12" t="s">
        <v>1392</v>
      </c>
      <c r="AD333" s="12" t="s">
        <v>147</v>
      </c>
    </row>
    <row r="334" spans="1:30" ht="51" customHeight="1" x14ac:dyDescent="0.3">
      <c r="A334" s="10" t="s">
        <v>1393</v>
      </c>
      <c r="B334" s="11" t="s">
        <v>139</v>
      </c>
      <c r="C334" s="12" t="s">
        <v>140</v>
      </c>
      <c r="D334" s="12" t="s">
        <v>1102</v>
      </c>
      <c r="E334" s="13" t="s">
        <v>63</v>
      </c>
      <c r="F334" s="14" t="s">
        <v>1394</v>
      </c>
      <c r="G334" s="14" t="s">
        <v>1395</v>
      </c>
      <c r="H334" s="16">
        <v>43125</v>
      </c>
      <c r="I334" s="16">
        <v>44037</v>
      </c>
      <c r="J334" s="17" t="str">
        <f>IF(Ugovori_OPULJP[[#This Row],[DATUM ZAVRŠETKA OPERACIJE]]&gt;DATE(2023,12,31),"u provedbi","završen")</f>
        <v>završen</v>
      </c>
      <c r="K334" s="15" t="s">
        <v>81</v>
      </c>
      <c r="L334" s="15" t="s">
        <v>81</v>
      </c>
      <c r="M334" s="18">
        <v>0.85</v>
      </c>
      <c r="N334" s="18">
        <v>0.15</v>
      </c>
      <c r="O334" s="19">
        <f>Ugovori_OPULJP[[#This Row],[Bespovratna sredstva - Ukupno (EU+Nac) HRK
= Ukupna ugovorena vrijednost bespovratnih sredstava]]*Ugovori_OPULJP[[#This Row],[EU STOPA SUFINANCIRANJA %
EU CO-FINANCING RATE %]]</f>
        <v>2971634</v>
      </c>
      <c r="P334" s="20">
        <f>Ugovori_OPULJP[[#This Row],[Bespovratna sredstva - EU dio - HRK]]/7.5345</f>
        <v>394403.61006038886</v>
      </c>
      <c r="Q334" s="19">
        <f>Ugovori_OPULJP[[#This Row],[Bespovratna sredstva - Ukupno (EU+Nac) HRK
= Ukupna ugovorena vrijednost bespovratnih sredstava]]*Ugovori_OPULJP[[#This Row],[STOPA NACIONALNOG SUFINANCIRANJA %]]</f>
        <v>524406</v>
      </c>
      <c r="R334" s="20">
        <f>Ugovori_OPULJP[[#This Row],[Bespovratna sredstva - Nacionalni dio - HRK]]/7.5345</f>
        <v>69600.637069480392</v>
      </c>
      <c r="S334" s="19">
        <v>3496040</v>
      </c>
      <c r="T334" s="20">
        <f>Ugovori_OPULJP[[#This Row],[Bespovratna sredstva - Ukupno (EU+Nac) HRK
= Ukupna ugovorena vrijednost bespovratnih sredstava]]/7.5345</f>
        <v>464004.24712986924</v>
      </c>
      <c r="U334" s="19">
        <v>0</v>
      </c>
      <c r="V334" s="20">
        <f>Ugovori_OPULJP[[#This Row],[Javni doprinos korisnika - HRK]]/7.5345</f>
        <v>0</v>
      </c>
      <c r="W334" s="19">
        <v>0</v>
      </c>
      <c r="X334" s="20">
        <f>Ugovori_OPULJP[[#This Row],[Privatni doprinos korisnika - HRK]]/7.5345</f>
        <v>0</v>
      </c>
      <c r="Y334" s="21">
        <f>Ugovori_OPULJP[[#This Row],[Bespovratna sredstva - Ukupno (EU+Nac) HRK
= Ukupna ugovorena vrijednost bespovratnih sredstava]]+Ugovori_OPULJP[[#This Row],[Javni doprinos korisnika - HRK]]+Ugovori_OPULJP[[#This Row],[Privatni doprinos korisnika - HRK]]</f>
        <v>3496040</v>
      </c>
      <c r="Z334" s="22">
        <f>Ugovori_OPULJP[[#This Row],[UKUPNI PRIHVATLJIVI IZDACI
TOTAL ELIGIBLE EXPENDITURE
= Bespovratna sredstva ukupno + doprinos korisnika
= Ukupni prihvatljivi troškovi
= Ukupna ugovorena vrijednost projekta HRK]]/7.5345</f>
        <v>464004.24712986924</v>
      </c>
      <c r="AA334" s="13" t="s">
        <v>22</v>
      </c>
      <c r="AB334" s="13" t="s">
        <v>19</v>
      </c>
      <c r="AC334" s="12" t="s">
        <v>1396</v>
      </c>
      <c r="AD334" s="12" t="s">
        <v>147</v>
      </c>
    </row>
    <row r="335" spans="1:30" ht="51" customHeight="1" x14ac:dyDescent="0.3">
      <c r="A335" s="10" t="s">
        <v>1397</v>
      </c>
      <c r="B335" s="11" t="s">
        <v>139</v>
      </c>
      <c r="C335" s="12" t="s">
        <v>140</v>
      </c>
      <c r="D335" s="12" t="s">
        <v>1102</v>
      </c>
      <c r="E335" s="13" t="s">
        <v>63</v>
      </c>
      <c r="F335" s="14" t="s">
        <v>1398</v>
      </c>
      <c r="G335" s="14" t="s">
        <v>1399</v>
      </c>
      <c r="H335" s="16">
        <v>43175</v>
      </c>
      <c r="I335" s="16">
        <v>44090</v>
      </c>
      <c r="J335" s="17" t="str">
        <f>IF(Ugovori_OPULJP[[#This Row],[DATUM ZAVRŠETKA OPERACIJE]]&gt;DATE(2023,12,31),"u provedbi","završen")</f>
        <v>završen</v>
      </c>
      <c r="K335" s="15" t="s">
        <v>178</v>
      </c>
      <c r="L335" s="15" t="s">
        <v>178</v>
      </c>
      <c r="M335" s="18">
        <v>0.85</v>
      </c>
      <c r="N335" s="18">
        <v>0.15</v>
      </c>
      <c r="O335" s="19">
        <f>Ugovori_OPULJP[[#This Row],[Bespovratna sredstva - Ukupno (EU+Nac) HRK
= Ukupna ugovorena vrijednost bespovratnih sredstava]]*Ugovori_OPULJP[[#This Row],[EU STOPA SUFINANCIRANJA %
EU CO-FINANCING RATE %]]</f>
        <v>1229198.328</v>
      </c>
      <c r="P335" s="20">
        <f>Ugovori_OPULJP[[#This Row],[Bespovratna sredstva - EU dio - HRK]]/7.5345</f>
        <v>163142.65419072268</v>
      </c>
      <c r="Q335" s="19">
        <f>Ugovori_OPULJP[[#This Row],[Bespovratna sredstva - Ukupno (EU+Nac) HRK
= Ukupna ugovorena vrijednost bespovratnih sredstava]]*Ugovori_OPULJP[[#This Row],[STOPA NACIONALNOG SUFINANCIRANJA %]]</f>
        <v>216917.35199999998</v>
      </c>
      <c r="R335" s="20">
        <f>Ugovori_OPULJP[[#This Row],[Bespovratna sredstva - Nacionalni dio - HRK]]/7.5345</f>
        <v>28789.880151303998</v>
      </c>
      <c r="S335" s="19">
        <v>1446115.68</v>
      </c>
      <c r="T335" s="20">
        <f>Ugovori_OPULJP[[#This Row],[Bespovratna sredstva - Ukupno (EU+Nac) HRK
= Ukupna ugovorena vrijednost bespovratnih sredstava]]/7.5345</f>
        <v>191932.53434202666</v>
      </c>
      <c r="U335" s="19">
        <v>0</v>
      </c>
      <c r="V335" s="20">
        <f>Ugovori_OPULJP[[#This Row],[Javni doprinos korisnika - HRK]]/7.5345</f>
        <v>0</v>
      </c>
      <c r="W335" s="19">
        <v>0</v>
      </c>
      <c r="X335" s="20">
        <f>Ugovori_OPULJP[[#This Row],[Privatni doprinos korisnika - HRK]]/7.5345</f>
        <v>0</v>
      </c>
      <c r="Y335" s="21">
        <f>Ugovori_OPULJP[[#This Row],[Bespovratna sredstva - Ukupno (EU+Nac) HRK
= Ukupna ugovorena vrijednost bespovratnih sredstava]]+Ugovori_OPULJP[[#This Row],[Javni doprinos korisnika - HRK]]+Ugovori_OPULJP[[#This Row],[Privatni doprinos korisnika - HRK]]</f>
        <v>1446115.68</v>
      </c>
      <c r="Z335" s="22">
        <f>Ugovori_OPULJP[[#This Row],[UKUPNI PRIHVATLJIVI IZDACI
TOTAL ELIGIBLE EXPENDITURE
= Bespovratna sredstva ukupno + doprinos korisnika
= Ukupni prihvatljivi troškovi
= Ukupna ugovorena vrijednost projekta HRK]]/7.5345</f>
        <v>191932.53434202666</v>
      </c>
      <c r="AA335" s="13" t="s">
        <v>22</v>
      </c>
      <c r="AB335" s="13" t="s">
        <v>19</v>
      </c>
      <c r="AC335" s="12" t="s">
        <v>1400</v>
      </c>
      <c r="AD335" s="12" t="s">
        <v>147</v>
      </c>
    </row>
    <row r="336" spans="1:30" ht="51" customHeight="1" x14ac:dyDescent="0.3">
      <c r="A336" s="10" t="s">
        <v>1401</v>
      </c>
      <c r="B336" s="11" t="s">
        <v>139</v>
      </c>
      <c r="C336" s="12" t="s">
        <v>140</v>
      </c>
      <c r="D336" s="12" t="s">
        <v>1102</v>
      </c>
      <c r="E336" s="13" t="s">
        <v>63</v>
      </c>
      <c r="F336" s="14" t="s">
        <v>1402</v>
      </c>
      <c r="G336" s="14" t="s">
        <v>1403</v>
      </c>
      <c r="H336" s="16">
        <v>43108</v>
      </c>
      <c r="I336" s="16">
        <v>44020</v>
      </c>
      <c r="J336" s="17" t="str">
        <f>IF(Ugovori_OPULJP[[#This Row],[DATUM ZAVRŠETKA OPERACIJE]]&gt;DATE(2023,12,31),"u provedbi","završen")</f>
        <v>završen</v>
      </c>
      <c r="K336" s="15" t="s">
        <v>144</v>
      </c>
      <c r="L336" s="15" t="s">
        <v>144</v>
      </c>
      <c r="M336" s="18">
        <v>0.85</v>
      </c>
      <c r="N336" s="18">
        <v>0.15</v>
      </c>
      <c r="O336" s="19">
        <f>Ugovori_OPULJP[[#This Row],[Bespovratna sredstva - Ukupno (EU+Nac) HRK
= Ukupna ugovorena vrijednost bespovratnih sredstava]]*Ugovori_OPULJP[[#This Row],[EU STOPA SUFINANCIRANJA %
EU CO-FINANCING RATE %]]</f>
        <v>3630119.3099999996</v>
      </c>
      <c r="P336" s="20">
        <f>Ugovori_OPULJP[[#This Row],[Bespovratna sredstva - EU dio - HRK]]/7.5345</f>
        <v>481799.62970336445</v>
      </c>
      <c r="Q336" s="19">
        <f>Ugovori_OPULJP[[#This Row],[Bespovratna sredstva - Ukupno (EU+Nac) HRK
= Ukupna ugovorena vrijednost bespovratnih sredstava]]*Ugovori_OPULJP[[#This Row],[STOPA NACIONALNOG SUFINANCIRANJA %]]</f>
        <v>640609.28999999992</v>
      </c>
      <c r="R336" s="20">
        <f>Ugovori_OPULJP[[#This Row],[Bespovratna sredstva - Nacionalni dio - HRK]]/7.5345</f>
        <v>85023.464065299602</v>
      </c>
      <c r="S336" s="19">
        <v>4270728.5999999996</v>
      </c>
      <c r="T336" s="20">
        <f>Ugovori_OPULJP[[#This Row],[Bespovratna sredstva - Ukupno (EU+Nac) HRK
= Ukupna ugovorena vrijednost bespovratnih sredstava]]/7.5345</f>
        <v>566823.09376866405</v>
      </c>
      <c r="U336" s="19">
        <v>0</v>
      </c>
      <c r="V336" s="20">
        <f>Ugovori_OPULJP[[#This Row],[Javni doprinos korisnika - HRK]]/7.5345</f>
        <v>0</v>
      </c>
      <c r="W336" s="19">
        <v>0</v>
      </c>
      <c r="X336" s="20">
        <f>Ugovori_OPULJP[[#This Row],[Privatni doprinos korisnika - HRK]]/7.5345</f>
        <v>0</v>
      </c>
      <c r="Y336" s="21">
        <f>Ugovori_OPULJP[[#This Row],[Bespovratna sredstva - Ukupno (EU+Nac) HRK
= Ukupna ugovorena vrijednost bespovratnih sredstava]]+Ugovori_OPULJP[[#This Row],[Javni doprinos korisnika - HRK]]+Ugovori_OPULJP[[#This Row],[Privatni doprinos korisnika - HRK]]</f>
        <v>4270728.5999999996</v>
      </c>
      <c r="Z336" s="22">
        <f>Ugovori_OPULJP[[#This Row],[UKUPNI PRIHVATLJIVI IZDACI
TOTAL ELIGIBLE EXPENDITURE
= Bespovratna sredstva ukupno + doprinos korisnika
= Ukupni prihvatljivi troškovi
= Ukupna ugovorena vrijednost projekta HRK]]/7.5345</f>
        <v>566823.09376866405</v>
      </c>
      <c r="AA336" s="13" t="s">
        <v>22</v>
      </c>
      <c r="AB336" s="13" t="s">
        <v>19</v>
      </c>
      <c r="AC336" s="12" t="s">
        <v>1404</v>
      </c>
      <c r="AD336" s="12" t="s">
        <v>147</v>
      </c>
    </row>
    <row r="337" spans="1:30" ht="51" customHeight="1" x14ac:dyDescent="0.3">
      <c r="A337" s="10" t="s">
        <v>1405</v>
      </c>
      <c r="B337" s="11" t="s">
        <v>139</v>
      </c>
      <c r="C337" s="12" t="s">
        <v>140</v>
      </c>
      <c r="D337" s="12" t="s">
        <v>1102</v>
      </c>
      <c r="E337" s="13" t="s">
        <v>63</v>
      </c>
      <c r="F337" s="14" t="s">
        <v>1406</v>
      </c>
      <c r="G337" s="14" t="s">
        <v>1407</v>
      </c>
      <c r="H337" s="16">
        <v>43119</v>
      </c>
      <c r="I337" s="16">
        <v>44001</v>
      </c>
      <c r="J337" s="17" t="str">
        <f>IF(Ugovori_OPULJP[[#This Row],[DATUM ZAVRŠETKA OPERACIJE]]&gt;DATE(2023,12,31),"u provedbi","završen")</f>
        <v>završen</v>
      </c>
      <c r="K337" s="15" t="s">
        <v>586</v>
      </c>
      <c r="L337" s="15" t="s">
        <v>586</v>
      </c>
      <c r="M337" s="18">
        <v>0.85</v>
      </c>
      <c r="N337" s="18">
        <v>0.15</v>
      </c>
      <c r="O337" s="19">
        <f>Ugovori_OPULJP[[#This Row],[Bespovratna sredstva - Ukupno (EU+Nac) HRK
= Ukupna ugovorena vrijednost bespovratnih sredstava]]*Ugovori_OPULJP[[#This Row],[EU STOPA SUFINANCIRANJA %
EU CO-FINANCING RATE %]]</f>
        <v>1250506.6295</v>
      </c>
      <c r="P337" s="20">
        <f>Ugovori_OPULJP[[#This Row],[Bespovratna sredstva - EU dio - HRK]]/7.5345</f>
        <v>165970.75180834826</v>
      </c>
      <c r="Q337" s="19">
        <f>Ugovori_OPULJP[[#This Row],[Bespovratna sredstva - Ukupno (EU+Nac) HRK
= Ukupna ugovorena vrijednost bespovratnih sredstava]]*Ugovori_OPULJP[[#This Row],[STOPA NACIONALNOG SUFINANCIRANJA %]]</f>
        <v>220677.64050000001</v>
      </c>
      <c r="R337" s="20">
        <f>Ugovori_OPULJP[[#This Row],[Bespovratna sredstva - Nacionalni dio - HRK]]/7.5345</f>
        <v>29288.956201473222</v>
      </c>
      <c r="S337" s="19">
        <v>1471184.27</v>
      </c>
      <c r="T337" s="20">
        <f>Ugovori_OPULJP[[#This Row],[Bespovratna sredstva - Ukupno (EU+Nac) HRK
= Ukupna ugovorena vrijednost bespovratnih sredstava]]/7.5345</f>
        <v>195259.70800982148</v>
      </c>
      <c r="U337" s="19">
        <v>0</v>
      </c>
      <c r="V337" s="20">
        <f>Ugovori_OPULJP[[#This Row],[Javni doprinos korisnika - HRK]]/7.5345</f>
        <v>0</v>
      </c>
      <c r="W337" s="19">
        <v>0</v>
      </c>
      <c r="X337" s="20">
        <f>Ugovori_OPULJP[[#This Row],[Privatni doprinos korisnika - HRK]]/7.5345</f>
        <v>0</v>
      </c>
      <c r="Y337" s="21">
        <f>Ugovori_OPULJP[[#This Row],[Bespovratna sredstva - Ukupno (EU+Nac) HRK
= Ukupna ugovorena vrijednost bespovratnih sredstava]]+Ugovori_OPULJP[[#This Row],[Javni doprinos korisnika - HRK]]+Ugovori_OPULJP[[#This Row],[Privatni doprinos korisnika - HRK]]</f>
        <v>1471184.27</v>
      </c>
      <c r="Z337" s="22">
        <f>Ugovori_OPULJP[[#This Row],[UKUPNI PRIHVATLJIVI IZDACI
TOTAL ELIGIBLE EXPENDITURE
= Bespovratna sredstva ukupno + doprinos korisnika
= Ukupni prihvatljivi troškovi
= Ukupna ugovorena vrijednost projekta HRK]]/7.5345</f>
        <v>195259.70800982148</v>
      </c>
      <c r="AA337" s="13" t="s">
        <v>22</v>
      </c>
      <c r="AB337" s="13" t="s">
        <v>19</v>
      </c>
      <c r="AC337" s="12" t="s">
        <v>1408</v>
      </c>
      <c r="AD337" s="12" t="s">
        <v>147</v>
      </c>
    </row>
    <row r="338" spans="1:30" ht="51" customHeight="1" x14ac:dyDescent="0.3">
      <c r="A338" s="10" t="s">
        <v>1409</v>
      </c>
      <c r="B338" s="11" t="s">
        <v>139</v>
      </c>
      <c r="C338" s="12" t="s">
        <v>140</v>
      </c>
      <c r="D338" s="12" t="s">
        <v>1102</v>
      </c>
      <c r="E338" s="13" t="s">
        <v>63</v>
      </c>
      <c r="F338" s="14" t="s">
        <v>1410</v>
      </c>
      <c r="G338" s="14" t="s">
        <v>1411</v>
      </c>
      <c r="H338" s="16">
        <v>43175</v>
      </c>
      <c r="I338" s="16">
        <v>44090</v>
      </c>
      <c r="J338" s="17" t="str">
        <f>IF(Ugovori_OPULJP[[#This Row],[DATUM ZAVRŠETKA OPERACIJE]]&gt;DATE(2023,12,31),"u provedbi","završen")</f>
        <v>završen</v>
      </c>
      <c r="K338" s="15" t="s">
        <v>144</v>
      </c>
      <c r="L338" s="15" t="s">
        <v>144</v>
      </c>
      <c r="M338" s="18">
        <v>0.85</v>
      </c>
      <c r="N338" s="18">
        <v>0.15</v>
      </c>
      <c r="O338" s="19">
        <f>Ugovori_OPULJP[[#This Row],[Bespovratna sredstva - Ukupno (EU+Nac) HRK
= Ukupna ugovorena vrijednost bespovratnih sredstava]]*Ugovori_OPULJP[[#This Row],[EU STOPA SUFINANCIRANJA %
EU CO-FINANCING RATE %]]</f>
        <v>4659167.1689999998</v>
      </c>
      <c r="P338" s="20">
        <f>Ugovori_OPULJP[[#This Row],[Bespovratna sredstva - EU dio - HRK]]/7.5345</f>
        <v>618377.75154290255</v>
      </c>
      <c r="Q338" s="19">
        <f>Ugovori_OPULJP[[#This Row],[Bespovratna sredstva - Ukupno (EU+Nac) HRK
= Ukupna ugovorena vrijednost bespovratnih sredstava]]*Ugovori_OPULJP[[#This Row],[STOPA NACIONALNOG SUFINANCIRANJA %]]</f>
        <v>822205.9709999999</v>
      </c>
      <c r="R338" s="20">
        <f>Ugovori_OPULJP[[#This Row],[Bespovratna sredstva - Nacionalni dio - HRK]]/7.5345</f>
        <v>109125.48556639456</v>
      </c>
      <c r="S338" s="19">
        <v>5481373.1399999997</v>
      </c>
      <c r="T338" s="20">
        <f>Ugovori_OPULJP[[#This Row],[Bespovratna sredstva - Ukupno (EU+Nac) HRK
= Ukupna ugovorena vrijednost bespovratnih sredstava]]/7.5345</f>
        <v>727503.23710929719</v>
      </c>
      <c r="U338" s="19">
        <v>0</v>
      </c>
      <c r="V338" s="20">
        <f>Ugovori_OPULJP[[#This Row],[Javni doprinos korisnika - HRK]]/7.5345</f>
        <v>0</v>
      </c>
      <c r="W338" s="19">
        <v>0</v>
      </c>
      <c r="X338" s="20">
        <f>Ugovori_OPULJP[[#This Row],[Privatni doprinos korisnika - HRK]]/7.5345</f>
        <v>0</v>
      </c>
      <c r="Y338" s="21">
        <f>Ugovori_OPULJP[[#This Row],[Bespovratna sredstva - Ukupno (EU+Nac) HRK
= Ukupna ugovorena vrijednost bespovratnih sredstava]]+Ugovori_OPULJP[[#This Row],[Javni doprinos korisnika - HRK]]+Ugovori_OPULJP[[#This Row],[Privatni doprinos korisnika - HRK]]</f>
        <v>5481373.1399999997</v>
      </c>
      <c r="Z338" s="22">
        <f>Ugovori_OPULJP[[#This Row],[UKUPNI PRIHVATLJIVI IZDACI
TOTAL ELIGIBLE EXPENDITURE
= Bespovratna sredstva ukupno + doprinos korisnika
= Ukupni prihvatljivi troškovi
= Ukupna ugovorena vrijednost projekta HRK]]/7.5345</f>
        <v>727503.23710929719</v>
      </c>
      <c r="AA338" s="13" t="s">
        <v>22</v>
      </c>
      <c r="AB338" s="13" t="s">
        <v>19</v>
      </c>
      <c r="AC338" s="12" t="s">
        <v>1412</v>
      </c>
      <c r="AD338" s="12" t="s">
        <v>147</v>
      </c>
    </row>
    <row r="339" spans="1:30" ht="51" customHeight="1" x14ac:dyDescent="0.3">
      <c r="A339" s="10" t="s">
        <v>1413</v>
      </c>
      <c r="B339" s="11" t="s">
        <v>139</v>
      </c>
      <c r="C339" s="12" t="s">
        <v>140</v>
      </c>
      <c r="D339" s="12" t="s">
        <v>1102</v>
      </c>
      <c r="E339" s="13" t="s">
        <v>63</v>
      </c>
      <c r="F339" s="14" t="s">
        <v>1414</v>
      </c>
      <c r="G339" s="14" t="s">
        <v>1415</v>
      </c>
      <c r="H339" s="16">
        <v>43175</v>
      </c>
      <c r="I339" s="16">
        <v>44090</v>
      </c>
      <c r="J339" s="17" t="str">
        <f>IF(Ugovori_OPULJP[[#This Row],[DATUM ZAVRŠETKA OPERACIJE]]&gt;DATE(2023,12,31),"u provedbi","završen")</f>
        <v>završen</v>
      </c>
      <c r="K339" s="15" t="s">
        <v>86</v>
      </c>
      <c r="L339" s="15" t="s">
        <v>86</v>
      </c>
      <c r="M339" s="18">
        <v>0.85</v>
      </c>
      <c r="N339" s="18">
        <v>0.15</v>
      </c>
      <c r="O339" s="19">
        <f>Ugovori_OPULJP[[#This Row],[Bespovratna sredstva - Ukupno (EU+Nac) HRK
= Ukupna ugovorena vrijednost bespovratnih sredstava]]*Ugovori_OPULJP[[#This Row],[EU STOPA SUFINANCIRANJA %
EU CO-FINANCING RATE %]]</f>
        <v>1903077.5204999999</v>
      </c>
      <c r="P339" s="20">
        <f>Ugovori_OPULJP[[#This Row],[Bespovratna sredstva - EU dio - HRK]]/7.5345</f>
        <v>252581.79315150305</v>
      </c>
      <c r="Q339" s="19">
        <f>Ugovori_OPULJP[[#This Row],[Bespovratna sredstva - Ukupno (EU+Nac) HRK
= Ukupna ugovorena vrijednost bespovratnih sredstava]]*Ugovori_OPULJP[[#This Row],[STOPA NACIONALNOG SUFINANCIRANJA %]]</f>
        <v>335837.2095</v>
      </c>
      <c r="R339" s="20">
        <f>Ugovori_OPULJP[[#This Row],[Bespovratna sredstva - Nacionalni dio - HRK]]/7.5345</f>
        <v>44573.257614971131</v>
      </c>
      <c r="S339" s="19">
        <v>2238914.73</v>
      </c>
      <c r="T339" s="20">
        <f>Ugovori_OPULJP[[#This Row],[Bespovratna sredstva - Ukupno (EU+Nac) HRK
= Ukupna ugovorena vrijednost bespovratnih sredstava]]/7.5345</f>
        <v>297155.05076647422</v>
      </c>
      <c r="U339" s="19">
        <v>0</v>
      </c>
      <c r="V339" s="20">
        <f>Ugovori_OPULJP[[#This Row],[Javni doprinos korisnika - HRK]]/7.5345</f>
        <v>0</v>
      </c>
      <c r="W339" s="19">
        <v>0</v>
      </c>
      <c r="X339" s="20">
        <f>Ugovori_OPULJP[[#This Row],[Privatni doprinos korisnika - HRK]]/7.5345</f>
        <v>0</v>
      </c>
      <c r="Y339" s="21">
        <f>Ugovori_OPULJP[[#This Row],[Bespovratna sredstva - Ukupno (EU+Nac) HRK
= Ukupna ugovorena vrijednost bespovratnih sredstava]]+Ugovori_OPULJP[[#This Row],[Javni doprinos korisnika - HRK]]+Ugovori_OPULJP[[#This Row],[Privatni doprinos korisnika - HRK]]</f>
        <v>2238914.73</v>
      </c>
      <c r="Z339" s="22">
        <f>Ugovori_OPULJP[[#This Row],[UKUPNI PRIHVATLJIVI IZDACI
TOTAL ELIGIBLE EXPENDITURE
= Bespovratna sredstva ukupno + doprinos korisnika
= Ukupni prihvatljivi troškovi
= Ukupna ugovorena vrijednost projekta HRK]]/7.5345</f>
        <v>297155.05076647422</v>
      </c>
      <c r="AA339" s="13" t="s">
        <v>22</v>
      </c>
      <c r="AB339" s="13" t="s">
        <v>19</v>
      </c>
      <c r="AC339" s="12" t="s">
        <v>1416</v>
      </c>
      <c r="AD339" s="12" t="s">
        <v>147</v>
      </c>
    </row>
    <row r="340" spans="1:30" ht="51" customHeight="1" x14ac:dyDescent="0.3">
      <c r="A340" s="10" t="s">
        <v>1417</v>
      </c>
      <c r="B340" s="11" t="s">
        <v>139</v>
      </c>
      <c r="C340" s="12" t="s">
        <v>140</v>
      </c>
      <c r="D340" s="12" t="s">
        <v>1102</v>
      </c>
      <c r="E340" s="13" t="s">
        <v>63</v>
      </c>
      <c r="F340" s="14" t="s">
        <v>1418</v>
      </c>
      <c r="G340" s="14" t="s">
        <v>1419</v>
      </c>
      <c r="H340" s="16">
        <v>43097</v>
      </c>
      <c r="I340" s="16">
        <v>44010</v>
      </c>
      <c r="J340" s="17" t="str">
        <f>IF(Ugovori_OPULJP[[#This Row],[DATUM ZAVRŠETKA OPERACIJE]]&gt;DATE(2023,12,31),"u provedbi","završen")</f>
        <v>završen</v>
      </c>
      <c r="K340" s="15" t="s">
        <v>86</v>
      </c>
      <c r="L340" s="15" t="s">
        <v>86</v>
      </c>
      <c r="M340" s="18">
        <v>0.85</v>
      </c>
      <c r="N340" s="18">
        <v>0.15</v>
      </c>
      <c r="O340" s="19">
        <f>Ugovori_OPULJP[[#This Row],[Bespovratna sredstva - Ukupno (EU+Nac) HRK
= Ukupna ugovorena vrijednost bespovratnih sredstava]]*Ugovori_OPULJP[[#This Row],[EU STOPA SUFINANCIRANJA %
EU CO-FINANCING RATE %]]</f>
        <v>2612016.0935</v>
      </c>
      <c r="P340" s="20">
        <f>Ugovori_OPULJP[[#This Row],[Bespovratna sredstva - EU dio - HRK]]/7.5345</f>
        <v>346674.11155352043</v>
      </c>
      <c r="Q340" s="19">
        <f>Ugovori_OPULJP[[#This Row],[Bespovratna sredstva - Ukupno (EU+Nac) HRK
= Ukupna ugovorena vrijednost bespovratnih sredstava]]*Ugovori_OPULJP[[#This Row],[STOPA NACIONALNOG SUFINANCIRANJA %]]</f>
        <v>460944.01649999997</v>
      </c>
      <c r="R340" s="20">
        <f>Ugovori_OPULJP[[#This Row],[Bespovratna sredstva - Nacionalni dio - HRK]]/7.5345</f>
        <v>61177.784391797722</v>
      </c>
      <c r="S340" s="19">
        <v>3072960.11</v>
      </c>
      <c r="T340" s="20">
        <f>Ugovori_OPULJP[[#This Row],[Bespovratna sredstva - Ukupno (EU+Nac) HRK
= Ukupna ugovorena vrijednost bespovratnih sredstava]]/7.5345</f>
        <v>407851.89594531816</v>
      </c>
      <c r="U340" s="19">
        <v>0</v>
      </c>
      <c r="V340" s="20">
        <f>Ugovori_OPULJP[[#This Row],[Javni doprinos korisnika - HRK]]/7.5345</f>
        <v>0</v>
      </c>
      <c r="W340" s="19">
        <v>0</v>
      </c>
      <c r="X340" s="20">
        <f>Ugovori_OPULJP[[#This Row],[Privatni doprinos korisnika - HRK]]/7.5345</f>
        <v>0</v>
      </c>
      <c r="Y340" s="21">
        <f>Ugovori_OPULJP[[#This Row],[Bespovratna sredstva - Ukupno (EU+Nac) HRK
= Ukupna ugovorena vrijednost bespovratnih sredstava]]+Ugovori_OPULJP[[#This Row],[Javni doprinos korisnika - HRK]]+Ugovori_OPULJP[[#This Row],[Privatni doprinos korisnika - HRK]]</f>
        <v>3072960.11</v>
      </c>
      <c r="Z340" s="22">
        <f>Ugovori_OPULJP[[#This Row],[UKUPNI PRIHVATLJIVI IZDACI
TOTAL ELIGIBLE EXPENDITURE
= Bespovratna sredstva ukupno + doprinos korisnika
= Ukupni prihvatljivi troškovi
= Ukupna ugovorena vrijednost projekta HRK]]/7.5345</f>
        <v>407851.89594531816</v>
      </c>
      <c r="AA340" s="13" t="s">
        <v>22</v>
      </c>
      <c r="AB340" s="13" t="s">
        <v>19</v>
      </c>
      <c r="AC340" s="12" t="s">
        <v>1420</v>
      </c>
      <c r="AD340" s="12" t="s">
        <v>147</v>
      </c>
    </row>
    <row r="341" spans="1:30" ht="51" customHeight="1" x14ac:dyDescent="0.3">
      <c r="A341" s="10" t="s">
        <v>1421</v>
      </c>
      <c r="B341" s="11" t="s">
        <v>139</v>
      </c>
      <c r="C341" s="12" t="s">
        <v>140</v>
      </c>
      <c r="D341" s="12" t="s">
        <v>1102</v>
      </c>
      <c r="E341" s="13" t="s">
        <v>63</v>
      </c>
      <c r="F341" s="14" t="s">
        <v>1422</v>
      </c>
      <c r="G341" s="14" t="s">
        <v>1423</v>
      </c>
      <c r="H341" s="16">
        <v>43108</v>
      </c>
      <c r="I341" s="16">
        <v>44020</v>
      </c>
      <c r="J341" s="17" t="str">
        <f>IF(Ugovori_OPULJP[[#This Row],[DATUM ZAVRŠETKA OPERACIJE]]&gt;DATE(2023,12,31),"u provedbi","završen")</f>
        <v>završen</v>
      </c>
      <c r="K341" s="15" t="s">
        <v>86</v>
      </c>
      <c r="L341" s="15" t="s">
        <v>86</v>
      </c>
      <c r="M341" s="18">
        <v>0.85</v>
      </c>
      <c r="N341" s="18">
        <v>0.15</v>
      </c>
      <c r="O341" s="19">
        <f>Ugovori_OPULJP[[#This Row],[Bespovratna sredstva - Ukupno (EU+Nac) HRK
= Ukupna ugovorena vrijednost bespovratnih sredstava]]*Ugovori_OPULJP[[#This Row],[EU STOPA SUFINANCIRANJA %
EU CO-FINANCING RATE %]]</f>
        <v>4454392.1560000004</v>
      </c>
      <c r="P341" s="20">
        <f>Ugovori_OPULJP[[#This Row],[Bespovratna sredstva - EU dio - HRK]]/7.5345</f>
        <v>591199.43672440108</v>
      </c>
      <c r="Q341" s="19">
        <f>Ugovori_OPULJP[[#This Row],[Bespovratna sredstva - Ukupno (EU+Nac) HRK
= Ukupna ugovorena vrijednost bespovratnih sredstava]]*Ugovori_OPULJP[[#This Row],[STOPA NACIONALNOG SUFINANCIRANJA %]]</f>
        <v>786069.20400000003</v>
      </c>
      <c r="R341" s="20">
        <f>Ugovori_OPULJP[[#This Row],[Bespovratna sredstva - Nacionalni dio - HRK]]/7.5345</f>
        <v>104329.3123631296</v>
      </c>
      <c r="S341" s="19">
        <v>5240461.3600000003</v>
      </c>
      <c r="T341" s="20">
        <f>Ugovori_OPULJP[[#This Row],[Bespovratna sredstva - Ukupno (EU+Nac) HRK
= Ukupna ugovorena vrijednost bespovratnih sredstava]]/7.5345</f>
        <v>695528.74908753065</v>
      </c>
      <c r="U341" s="19">
        <v>0</v>
      </c>
      <c r="V341" s="20">
        <f>Ugovori_OPULJP[[#This Row],[Javni doprinos korisnika - HRK]]/7.5345</f>
        <v>0</v>
      </c>
      <c r="W341" s="19">
        <v>0</v>
      </c>
      <c r="X341" s="20">
        <f>Ugovori_OPULJP[[#This Row],[Privatni doprinos korisnika - HRK]]/7.5345</f>
        <v>0</v>
      </c>
      <c r="Y341" s="21">
        <f>Ugovori_OPULJP[[#This Row],[Bespovratna sredstva - Ukupno (EU+Nac) HRK
= Ukupna ugovorena vrijednost bespovratnih sredstava]]+Ugovori_OPULJP[[#This Row],[Javni doprinos korisnika - HRK]]+Ugovori_OPULJP[[#This Row],[Privatni doprinos korisnika - HRK]]</f>
        <v>5240461.3600000003</v>
      </c>
      <c r="Z341" s="22">
        <f>Ugovori_OPULJP[[#This Row],[UKUPNI PRIHVATLJIVI IZDACI
TOTAL ELIGIBLE EXPENDITURE
= Bespovratna sredstva ukupno + doprinos korisnika
= Ukupni prihvatljivi troškovi
= Ukupna ugovorena vrijednost projekta HRK]]/7.5345</f>
        <v>695528.74908753065</v>
      </c>
      <c r="AA341" s="13" t="s">
        <v>22</v>
      </c>
      <c r="AB341" s="13" t="s">
        <v>19</v>
      </c>
      <c r="AC341" s="12" t="s">
        <v>1424</v>
      </c>
      <c r="AD341" s="12" t="s">
        <v>147</v>
      </c>
    </row>
    <row r="342" spans="1:30" ht="51" customHeight="1" x14ac:dyDescent="0.3">
      <c r="A342" s="10" t="s">
        <v>1425</v>
      </c>
      <c r="B342" s="11" t="s">
        <v>139</v>
      </c>
      <c r="C342" s="12" t="s">
        <v>140</v>
      </c>
      <c r="D342" s="12" t="s">
        <v>1102</v>
      </c>
      <c r="E342" s="13" t="s">
        <v>63</v>
      </c>
      <c r="F342" s="14" t="s">
        <v>1426</v>
      </c>
      <c r="G342" s="14" t="s">
        <v>1427</v>
      </c>
      <c r="H342" s="16">
        <v>43125</v>
      </c>
      <c r="I342" s="16">
        <v>43976</v>
      </c>
      <c r="J342" s="17" t="str">
        <f>IF(Ugovori_OPULJP[[#This Row],[DATUM ZAVRŠETKA OPERACIJE]]&gt;DATE(2023,12,31),"u provedbi","završen")</f>
        <v>završen</v>
      </c>
      <c r="K342" s="15" t="s">
        <v>86</v>
      </c>
      <c r="L342" s="15" t="s">
        <v>86</v>
      </c>
      <c r="M342" s="18">
        <v>0.85</v>
      </c>
      <c r="N342" s="18">
        <v>0.15</v>
      </c>
      <c r="O342" s="19">
        <f>Ugovori_OPULJP[[#This Row],[Bespovratna sredstva - Ukupno (EU+Nac) HRK
= Ukupna ugovorena vrijednost bespovratnih sredstava]]*Ugovori_OPULJP[[#This Row],[EU STOPA SUFINANCIRANJA %
EU CO-FINANCING RATE %]]</f>
        <v>1525712.872</v>
      </c>
      <c r="P342" s="20">
        <f>Ugovori_OPULJP[[#This Row],[Bespovratna sredstva - EU dio - HRK]]/7.5345</f>
        <v>202496.89720618486</v>
      </c>
      <c r="Q342" s="19">
        <f>Ugovori_OPULJP[[#This Row],[Bespovratna sredstva - Ukupno (EU+Nac) HRK
= Ukupna ugovorena vrijednost bespovratnih sredstava]]*Ugovori_OPULJP[[#This Row],[STOPA NACIONALNOG SUFINANCIRANJA %]]</f>
        <v>269243.44799999997</v>
      </c>
      <c r="R342" s="20">
        <f>Ugovori_OPULJP[[#This Row],[Bespovratna sredstva - Nacionalni dio - HRK]]/7.5345</f>
        <v>35734.74656579733</v>
      </c>
      <c r="S342" s="19">
        <v>1794956.32</v>
      </c>
      <c r="T342" s="20">
        <f>Ugovori_OPULJP[[#This Row],[Bespovratna sredstva - Ukupno (EU+Nac) HRK
= Ukupna ugovorena vrijednost bespovratnih sredstava]]/7.5345</f>
        <v>238231.6437719822</v>
      </c>
      <c r="U342" s="19">
        <v>0</v>
      </c>
      <c r="V342" s="20">
        <f>Ugovori_OPULJP[[#This Row],[Javni doprinos korisnika - HRK]]/7.5345</f>
        <v>0</v>
      </c>
      <c r="W342" s="19">
        <v>0</v>
      </c>
      <c r="X342" s="20">
        <f>Ugovori_OPULJP[[#This Row],[Privatni doprinos korisnika - HRK]]/7.5345</f>
        <v>0</v>
      </c>
      <c r="Y342" s="21">
        <f>Ugovori_OPULJP[[#This Row],[Bespovratna sredstva - Ukupno (EU+Nac) HRK
= Ukupna ugovorena vrijednost bespovratnih sredstava]]+Ugovori_OPULJP[[#This Row],[Javni doprinos korisnika - HRK]]+Ugovori_OPULJP[[#This Row],[Privatni doprinos korisnika - HRK]]</f>
        <v>1794956.32</v>
      </c>
      <c r="Z342" s="22">
        <f>Ugovori_OPULJP[[#This Row],[UKUPNI PRIHVATLJIVI IZDACI
TOTAL ELIGIBLE EXPENDITURE
= Bespovratna sredstva ukupno + doprinos korisnika
= Ukupni prihvatljivi troškovi
= Ukupna ugovorena vrijednost projekta HRK]]/7.5345</f>
        <v>238231.6437719822</v>
      </c>
      <c r="AA342" s="13" t="s">
        <v>22</v>
      </c>
      <c r="AB342" s="13" t="s">
        <v>19</v>
      </c>
      <c r="AC342" s="12" t="s">
        <v>1428</v>
      </c>
      <c r="AD342" s="12" t="s">
        <v>147</v>
      </c>
    </row>
    <row r="343" spans="1:30" ht="51" customHeight="1" x14ac:dyDescent="0.3">
      <c r="A343" s="10" t="s">
        <v>1429</v>
      </c>
      <c r="B343" s="11" t="s">
        <v>139</v>
      </c>
      <c r="C343" s="12" t="s">
        <v>140</v>
      </c>
      <c r="D343" s="12" t="s">
        <v>1102</v>
      </c>
      <c r="E343" s="13" t="s">
        <v>63</v>
      </c>
      <c r="F343" s="14" t="s">
        <v>1430</v>
      </c>
      <c r="G343" s="14" t="s">
        <v>1431</v>
      </c>
      <c r="H343" s="16">
        <v>43125</v>
      </c>
      <c r="I343" s="16">
        <v>44037</v>
      </c>
      <c r="J343" s="17" t="str">
        <f>IF(Ugovori_OPULJP[[#This Row],[DATUM ZAVRŠETKA OPERACIJE]]&gt;DATE(2023,12,31),"u provedbi","završen")</f>
        <v>završen</v>
      </c>
      <c r="K343" s="15" t="s">
        <v>178</v>
      </c>
      <c r="L343" s="15" t="s">
        <v>178</v>
      </c>
      <c r="M343" s="18">
        <v>0.85</v>
      </c>
      <c r="N343" s="18">
        <v>0.15</v>
      </c>
      <c r="O343" s="19">
        <f>Ugovori_OPULJP[[#This Row],[Bespovratna sredstva - Ukupno (EU+Nac) HRK
= Ukupna ugovorena vrijednost bespovratnih sredstava]]*Ugovori_OPULJP[[#This Row],[EU STOPA SUFINANCIRANJA %
EU CO-FINANCING RATE %]]</f>
        <v>8458744.2469999995</v>
      </c>
      <c r="P343" s="20">
        <f>Ugovori_OPULJP[[#This Row],[Bespovratna sredstva - EU dio - HRK]]/7.5345</f>
        <v>1122668.2921229012</v>
      </c>
      <c r="Q343" s="19">
        <f>Ugovori_OPULJP[[#This Row],[Bespovratna sredstva - Ukupno (EU+Nac) HRK
= Ukupna ugovorena vrijednost bespovratnih sredstava]]*Ugovori_OPULJP[[#This Row],[STOPA NACIONALNOG SUFINANCIRANJA %]]</f>
        <v>1492719.5730000001</v>
      </c>
      <c r="R343" s="20">
        <f>Ugovori_OPULJP[[#This Row],[Bespovratna sredstva - Nacionalni dio - HRK]]/7.5345</f>
        <v>198117.93390404142</v>
      </c>
      <c r="S343" s="19">
        <v>9951463.8200000003</v>
      </c>
      <c r="T343" s="20">
        <f>Ugovori_OPULJP[[#This Row],[Bespovratna sredstva - Ukupno (EU+Nac) HRK
= Ukupna ugovorena vrijednost bespovratnih sredstava]]/7.5345</f>
        <v>1320786.2260269427</v>
      </c>
      <c r="U343" s="19">
        <v>0</v>
      </c>
      <c r="V343" s="20">
        <f>Ugovori_OPULJP[[#This Row],[Javni doprinos korisnika - HRK]]/7.5345</f>
        <v>0</v>
      </c>
      <c r="W343" s="19">
        <v>0</v>
      </c>
      <c r="X343" s="20">
        <f>Ugovori_OPULJP[[#This Row],[Privatni doprinos korisnika - HRK]]/7.5345</f>
        <v>0</v>
      </c>
      <c r="Y343" s="21">
        <f>Ugovori_OPULJP[[#This Row],[Bespovratna sredstva - Ukupno (EU+Nac) HRK
= Ukupna ugovorena vrijednost bespovratnih sredstava]]+Ugovori_OPULJP[[#This Row],[Javni doprinos korisnika - HRK]]+Ugovori_OPULJP[[#This Row],[Privatni doprinos korisnika - HRK]]</f>
        <v>9951463.8200000003</v>
      </c>
      <c r="Z343" s="22">
        <f>Ugovori_OPULJP[[#This Row],[UKUPNI PRIHVATLJIVI IZDACI
TOTAL ELIGIBLE EXPENDITURE
= Bespovratna sredstva ukupno + doprinos korisnika
= Ukupni prihvatljivi troškovi
= Ukupna ugovorena vrijednost projekta HRK]]/7.5345</f>
        <v>1320786.2260269427</v>
      </c>
      <c r="AA343" s="13" t="s">
        <v>22</v>
      </c>
      <c r="AB343" s="13" t="s">
        <v>19</v>
      </c>
      <c r="AC343" s="12" t="s">
        <v>1432</v>
      </c>
      <c r="AD343" s="12" t="s">
        <v>147</v>
      </c>
    </row>
    <row r="344" spans="1:30" ht="51" customHeight="1" x14ac:dyDescent="0.3">
      <c r="A344" s="10" t="s">
        <v>1433</v>
      </c>
      <c r="B344" s="11" t="s">
        <v>139</v>
      </c>
      <c r="C344" s="12" t="s">
        <v>140</v>
      </c>
      <c r="D344" s="12" t="s">
        <v>1102</v>
      </c>
      <c r="E344" s="13" t="s">
        <v>63</v>
      </c>
      <c r="F344" s="14" t="s">
        <v>1434</v>
      </c>
      <c r="G344" s="14" t="s">
        <v>1435</v>
      </c>
      <c r="H344" s="16">
        <v>43125</v>
      </c>
      <c r="I344" s="16">
        <v>44037</v>
      </c>
      <c r="J344" s="17" t="str">
        <f>IF(Ugovori_OPULJP[[#This Row],[DATUM ZAVRŠETKA OPERACIJE]]&gt;DATE(2023,12,31),"u provedbi","završen")</f>
        <v>završen</v>
      </c>
      <c r="K344" s="15" t="s">
        <v>86</v>
      </c>
      <c r="L344" s="15" t="s">
        <v>86</v>
      </c>
      <c r="M344" s="18">
        <v>0.85</v>
      </c>
      <c r="N344" s="18">
        <v>0.15</v>
      </c>
      <c r="O344" s="19">
        <f>Ugovori_OPULJP[[#This Row],[Bespovratna sredstva - Ukupno (EU+Nac) HRK
= Ukupna ugovorena vrijednost bespovratnih sredstava]]*Ugovori_OPULJP[[#This Row],[EU STOPA SUFINANCIRANJA %
EU CO-FINANCING RATE %]]</f>
        <v>3316332.1879999996</v>
      </c>
      <c r="P344" s="20">
        <f>Ugovori_OPULJP[[#This Row],[Bespovratna sredstva - EU dio - HRK]]/7.5345</f>
        <v>440152.92162718158</v>
      </c>
      <c r="Q344" s="19">
        <f>Ugovori_OPULJP[[#This Row],[Bespovratna sredstva - Ukupno (EU+Nac) HRK
= Ukupna ugovorena vrijednost bespovratnih sredstava]]*Ugovori_OPULJP[[#This Row],[STOPA NACIONALNOG SUFINANCIRANJA %]]</f>
        <v>585235.09199999995</v>
      </c>
      <c r="R344" s="20">
        <f>Ugovori_OPULJP[[#This Row],[Bespovratna sredstva - Nacionalni dio - HRK]]/7.5345</f>
        <v>77674.044993032046</v>
      </c>
      <c r="S344" s="19">
        <v>3901567.28</v>
      </c>
      <c r="T344" s="20">
        <f>Ugovori_OPULJP[[#This Row],[Bespovratna sredstva - Ukupno (EU+Nac) HRK
= Ukupna ugovorena vrijednost bespovratnih sredstava]]/7.5345</f>
        <v>517826.96662021364</v>
      </c>
      <c r="U344" s="19">
        <v>0</v>
      </c>
      <c r="V344" s="20">
        <f>Ugovori_OPULJP[[#This Row],[Javni doprinos korisnika - HRK]]/7.5345</f>
        <v>0</v>
      </c>
      <c r="W344" s="19">
        <v>0</v>
      </c>
      <c r="X344" s="20">
        <f>Ugovori_OPULJP[[#This Row],[Privatni doprinos korisnika - HRK]]/7.5345</f>
        <v>0</v>
      </c>
      <c r="Y344" s="21">
        <f>Ugovori_OPULJP[[#This Row],[Bespovratna sredstva - Ukupno (EU+Nac) HRK
= Ukupna ugovorena vrijednost bespovratnih sredstava]]+Ugovori_OPULJP[[#This Row],[Javni doprinos korisnika - HRK]]+Ugovori_OPULJP[[#This Row],[Privatni doprinos korisnika - HRK]]</f>
        <v>3901567.28</v>
      </c>
      <c r="Z344" s="22">
        <f>Ugovori_OPULJP[[#This Row],[UKUPNI PRIHVATLJIVI IZDACI
TOTAL ELIGIBLE EXPENDITURE
= Bespovratna sredstva ukupno + doprinos korisnika
= Ukupni prihvatljivi troškovi
= Ukupna ugovorena vrijednost projekta HRK]]/7.5345</f>
        <v>517826.96662021364</v>
      </c>
      <c r="AA344" s="13" t="s">
        <v>22</v>
      </c>
      <c r="AB344" s="13" t="s">
        <v>19</v>
      </c>
      <c r="AC344" s="12" t="s">
        <v>1436</v>
      </c>
      <c r="AD344" s="12" t="s">
        <v>147</v>
      </c>
    </row>
    <row r="345" spans="1:30" ht="51" customHeight="1" x14ac:dyDescent="0.3">
      <c r="A345" s="10" t="s">
        <v>1437</v>
      </c>
      <c r="B345" s="11" t="s">
        <v>139</v>
      </c>
      <c r="C345" s="12" t="s">
        <v>140</v>
      </c>
      <c r="D345" s="12" t="s">
        <v>1102</v>
      </c>
      <c r="E345" s="13" t="s">
        <v>63</v>
      </c>
      <c r="F345" s="14" t="s">
        <v>1438</v>
      </c>
      <c r="G345" s="14" t="s">
        <v>1439</v>
      </c>
      <c r="H345" s="16">
        <v>43175</v>
      </c>
      <c r="I345" s="16">
        <v>44090</v>
      </c>
      <c r="J345" s="17" t="str">
        <f>IF(Ugovori_OPULJP[[#This Row],[DATUM ZAVRŠETKA OPERACIJE]]&gt;DATE(2023,12,31),"u provedbi","završen")</f>
        <v>završen</v>
      </c>
      <c r="K345" s="15" t="s">
        <v>81</v>
      </c>
      <c r="L345" s="15" t="s">
        <v>81</v>
      </c>
      <c r="M345" s="18">
        <v>0.85</v>
      </c>
      <c r="N345" s="18">
        <v>0.15</v>
      </c>
      <c r="O345" s="19">
        <f>Ugovori_OPULJP[[#This Row],[Bespovratna sredstva - Ukupno (EU+Nac) HRK
= Ukupna ugovorena vrijednost bespovratnih sredstava]]*Ugovori_OPULJP[[#This Row],[EU STOPA SUFINANCIRANJA %
EU CO-FINANCING RATE %]]</f>
        <v>7038305.6770000001</v>
      </c>
      <c r="P345" s="20">
        <f>Ugovori_OPULJP[[#This Row],[Bespovratna sredstva - EU dio - HRK]]/7.5345</f>
        <v>934143.69593204593</v>
      </c>
      <c r="Q345" s="19">
        <f>Ugovori_OPULJP[[#This Row],[Bespovratna sredstva - Ukupno (EU+Nac) HRK
= Ukupna ugovorena vrijednost bespovratnih sredstava]]*Ugovori_OPULJP[[#This Row],[STOPA NACIONALNOG SUFINANCIRANJA %]]</f>
        <v>1242053.943</v>
      </c>
      <c r="R345" s="20">
        <f>Ugovori_OPULJP[[#This Row],[Bespovratna sredstva - Nacionalni dio - HRK]]/7.5345</f>
        <v>164848.88751741985</v>
      </c>
      <c r="S345" s="19">
        <v>8280359.6200000001</v>
      </c>
      <c r="T345" s="20">
        <f>Ugovori_OPULJP[[#This Row],[Bespovratna sredstva - Ukupno (EU+Nac) HRK
= Ukupna ugovorena vrijednost bespovratnih sredstava]]/7.5345</f>
        <v>1098992.5834494657</v>
      </c>
      <c r="U345" s="19">
        <v>0</v>
      </c>
      <c r="V345" s="20">
        <f>Ugovori_OPULJP[[#This Row],[Javni doprinos korisnika - HRK]]/7.5345</f>
        <v>0</v>
      </c>
      <c r="W345" s="19">
        <v>0</v>
      </c>
      <c r="X345" s="20">
        <f>Ugovori_OPULJP[[#This Row],[Privatni doprinos korisnika - HRK]]/7.5345</f>
        <v>0</v>
      </c>
      <c r="Y345" s="21">
        <f>Ugovori_OPULJP[[#This Row],[Bespovratna sredstva - Ukupno (EU+Nac) HRK
= Ukupna ugovorena vrijednost bespovratnih sredstava]]+Ugovori_OPULJP[[#This Row],[Javni doprinos korisnika - HRK]]+Ugovori_OPULJP[[#This Row],[Privatni doprinos korisnika - HRK]]</f>
        <v>8280359.6200000001</v>
      </c>
      <c r="Z345" s="22">
        <f>Ugovori_OPULJP[[#This Row],[UKUPNI PRIHVATLJIVI IZDACI
TOTAL ELIGIBLE EXPENDITURE
= Bespovratna sredstva ukupno + doprinos korisnika
= Ukupni prihvatljivi troškovi
= Ukupna ugovorena vrijednost projekta HRK]]/7.5345</f>
        <v>1098992.5834494657</v>
      </c>
      <c r="AA345" s="13" t="s">
        <v>22</v>
      </c>
      <c r="AB345" s="13" t="s">
        <v>19</v>
      </c>
      <c r="AC345" s="12" t="s">
        <v>1440</v>
      </c>
      <c r="AD345" s="12" t="s">
        <v>147</v>
      </c>
    </row>
    <row r="346" spans="1:30" ht="51" customHeight="1" x14ac:dyDescent="0.3">
      <c r="A346" s="10" t="s">
        <v>1441</v>
      </c>
      <c r="B346" s="11" t="s">
        <v>139</v>
      </c>
      <c r="C346" s="12" t="s">
        <v>140</v>
      </c>
      <c r="D346" s="12" t="s">
        <v>1102</v>
      </c>
      <c r="E346" s="13" t="s">
        <v>63</v>
      </c>
      <c r="F346" s="14" t="s">
        <v>1442</v>
      </c>
      <c r="G346" s="14" t="s">
        <v>1443</v>
      </c>
      <c r="H346" s="16">
        <v>43175</v>
      </c>
      <c r="I346" s="16">
        <v>44090</v>
      </c>
      <c r="J346" s="17" t="str">
        <f>IF(Ugovori_OPULJP[[#This Row],[DATUM ZAVRŠETKA OPERACIJE]]&gt;DATE(2023,12,31),"u provedbi","završen")</f>
        <v>završen</v>
      </c>
      <c r="K346" s="15" t="s">
        <v>81</v>
      </c>
      <c r="L346" s="15" t="s">
        <v>81</v>
      </c>
      <c r="M346" s="18">
        <v>0.85</v>
      </c>
      <c r="N346" s="18">
        <v>0.15</v>
      </c>
      <c r="O346" s="19">
        <f>Ugovori_OPULJP[[#This Row],[Bespovratna sredstva - Ukupno (EU+Nac) HRK
= Ukupna ugovorena vrijednost bespovratnih sredstava]]*Ugovori_OPULJP[[#This Row],[EU STOPA SUFINANCIRANJA %
EU CO-FINANCING RATE %]]</f>
        <v>7123735.9044999992</v>
      </c>
      <c r="P346" s="20">
        <f>Ugovori_OPULJP[[#This Row],[Bespovratna sredstva - EU dio - HRK]]/7.5345</f>
        <v>945482.23564934614</v>
      </c>
      <c r="Q346" s="19">
        <f>Ugovori_OPULJP[[#This Row],[Bespovratna sredstva - Ukupno (EU+Nac) HRK
= Ukupna ugovorena vrijednost bespovratnih sredstava]]*Ugovori_OPULJP[[#This Row],[STOPA NACIONALNOG SUFINANCIRANJA %]]</f>
        <v>1257129.8654999998</v>
      </c>
      <c r="R346" s="20">
        <f>Ugovori_OPULJP[[#This Row],[Bespovratna sredstva - Nacionalni dio - HRK]]/7.5345</f>
        <v>166849.80629106108</v>
      </c>
      <c r="S346" s="19">
        <v>8380865.7699999996</v>
      </c>
      <c r="T346" s="20">
        <f>Ugovori_OPULJP[[#This Row],[Bespovratna sredstva - Ukupno (EU+Nac) HRK
= Ukupna ugovorena vrijednost bespovratnih sredstava]]/7.5345</f>
        <v>1112332.0419404074</v>
      </c>
      <c r="U346" s="19">
        <v>0</v>
      </c>
      <c r="V346" s="20">
        <f>Ugovori_OPULJP[[#This Row],[Javni doprinos korisnika - HRK]]/7.5345</f>
        <v>0</v>
      </c>
      <c r="W346" s="19">
        <v>0</v>
      </c>
      <c r="X346" s="20">
        <f>Ugovori_OPULJP[[#This Row],[Privatni doprinos korisnika - HRK]]/7.5345</f>
        <v>0</v>
      </c>
      <c r="Y346" s="21">
        <f>Ugovori_OPULJP[[#This Row],[Bespovratna sredstva - Ukupno (EU+Nac) HRK
= Ukupna ugovorena vrijednost bespovratnih sredstava]]+Ugovori_OPULJP[[#This Row],[Javni doprinos korisnika - HRK]]+Ugovori_OPULJP[[#This Row],[Privatni doprinos korisnika - HRK]]</f>
        <v>8380865.7699999996</v>
      </c>
      <c r="Z346" s="22">
        <f>Ugovori_OPULJP[[#This Row],[UKUPNI PRIHVATLJIVI IZDACI
TOTAL ELIGIBLE EXPENDITURE
= Bespovratna sredstva ukupno + doprinos korisnika
= Ukupni prihvatljivi troškovi
= Ukupna ugovorena vrijednost projekta HRK]]/7.5345</f>
        <v>1112332.0419404074</v>
      </c>
      <c r="AA346" s="13" t="s">
        <v>22</v>
      </c>
      <c r="AB346" s="13" t="s">
        <v>19</v>
      </c>
      <c r="AC346" s="12" t="s">
        <v>1444</v>
      </c>
      <c r="AD346" s="12" t="s">
        <v>147</v>
      </c>
    </row>
    <row r="347" spans="1:30" ht="51" customHeight="1" x14ac:dyDescent="0.3">
      <c r="A347" s="10" t="s">
        <v>1445</v>
      </c>
      <c r="B347" s="11" t="s">
        <v>139</v>
      </c>
      <c r="C347" s="12" t="s">
        <v>140</v>
      </c>
      <c r="D347" s="12" t="s">
        <v>1102</v>
      </c>
      <c r="E347" s="13" t="s">
        <v>63</v>
      </c>
      <c r="F347" s="14" t="s">
        <v>1446</v>
      </c>
      <c r="G347" s="14" t="s">
        <v>1447</v>
      </c>
      <c r="H347" s="16">
        <v>43125</v>
      </c>
      <c r="I347" s="16">
        <v>44037</v>
      </c>
      <c r="J347" s="17" t="str">
        <f>IF(Ugovori_OPULJP[[#This Row],[DATUM ZAVRŠETKA OPERACIJE]]&gt;DATE(2023,12,31),"u provedbi","završen")</f>
        <v>završen</v>
      </c>
      <c r="K347" s="15" t="s">
        <v>417</v>
      </c>
      <c r="L347" s="15" t="s">
        <v>417</v>
      </c>
      <c r="M347" s="18">
        <v>0.85</v>
      </c>
      <c r="N347" s="18">
        <v>0.15</v>
      </c>
      <c r="O347" s="19">
        <f>Ugovori_OPULJP[[#This Row],[Bespovratna sredstva - Ukupno (EU+Nac) HRK
= Ukupna ugovorena vrijednost bespovratnih sredstava]]*Ugovori_OPULJP[[#This Row],[EU STOPA SUFINANCIRANJA %
EU CO-FINANCING RATE %]]</f>
        <v>780259.55700000003</v>
      </c>
      <c r="P347" s="20">
        <f>Ugovori_OPULJP[[#This Row],[Bespovratna sredstva - EU dio - HRK]]/7.5345</f>
        <v>103558.239697392</v>
      </c>
      <c r="Q347" s="19">
        <f>Ugovori_OPULJP[[#This Row],[Bespovratna sredstva - Ukupno (EU+Nac) HRK
= Ukupna ugovorena vrijednost bespovratnih sredstava]]*Ugovori_OPULJP[[#This Row],[STOPA NACIONALNOG SUFINANCIRANJA %]]</f>
        <v>137692.86300000001</v>
      </c>
      <c r="R347" s="20">
        <f>Ugovori_OPULJP[[#This Row],[Bespovratna sredstva - Nacionalni dio - HRK]]/7.5345</f>
        <v>18274.983476010351</v>
      </c>
      <c r="S347" s="19">
        <v>917952.42</v>
      </c>
      <c r="T347" s="20">
        <f>Ugovori_OPULJP[[#This Row],[Bespovratna sredstva - Ukupno (EU+Nac) HRK
= Ukupna ugovorena vrijednost bespovratnih sredstava]]/7.5345</f>
        <v>121833.22317340235</v>
      </c>
      <c r="U347" s="19">
        <v>0</v>
      </c>
      <c r="V347" s="20">
        <f>Ugovori_OPULJP[[#This Row],[Javni doprinos korisnika - HRK]]/7.5345</f>
        <v>0</v>
      </c>
      <c r="W347" s="19">
        <v>0</v>
      </c>
      <c r="X347" s="20">
        <f>Ugovori_OPULJP[[#This Row],[Privatni doprinos korisnika - HRK]]/7.5345</f>
        <v>0</v>
      </c>
      <c r="Y347" s="21">
        <f>Ugovori_OPULJP[[#This Row],[Bespovratna sredstva - Ukupno (EU+Nac) HRK
= Ukupna ugovorena vrijednost bespovratnih sredstava]]+Ugovori_OPULJP[[#This Row],[Javni doprinos korisnika - HRK]]+Ugovori_OPULJP[[#This Row],[Privatni doprinos korisnika - HRK]]</f>
        <v>917952.42</v>
      </c>
      <c r="Z347" s="22">
        <f>Ugovori_OPULJP[[#This Row],[UKUPNI PRIHVATLJIVI IZDACI
TOTAL ELIGIBLE EXPENDITURE
= Bespovratna sredstva ukupno + doprinos korisnika
= Ukupni prihvatljivi troškovi
= Ukupna ugovorena vrijednost projekta HRK]]/7.5345</f>
        <v>121833.22317340235</v>
      </c>
      <c r="AA347" s="13" t="s">
        <v>22</v>
      </c>
      <c r="AB347" s="13" t="s">
        <v>19</v>
      </c>
      <c r="AC347" s="12" t="s">
        <v>1448</v>
      </c>
      <c r="AD347" s="12" t="s">
        <v>147</v>
      </c>
    </row>
    <row r="348" spans="1:30" ht="51" customHeight="1" x14ac:dyDescent="0.3">
      <c r="A348" s="10" t="s">
        <v>1449</v>
      </c>
      <c r="B348" s="11" t="s">
        <v>139</v>
      </c>
      <c r="C348" s="12" t="s">
        <v>140</v>
      </c>
      <c r="D348" s="12" t="s">
        <v>1102</v>
      </c>
      <c r="E348" s="13" t="s">
        <v>63</v>
      </c>
      <c r="F348" s="14" t="s">
        <v>1450</v>
      </c>
      <c r="G348" s="14" t="s">
        <v>1451</v>
      </c>
      <c r="H348" s="16">
        <v>43125</v>
      </c>
      <c r="I348" s="16">
        <v>44037</v>
      </c>
      <c r="J348" s="17" t="str">
        <f>IF(Ugovori_OPULJP[[#This Row],[DATUM ZAVRŠETKA OPERACIJE]]&gt;DATE(2023,12,31),"u provedbi","završen")</f>
        <v>završen</v>
      </c>
      <c r="K348" s="15" t="s">
        <v>86</v>
      </c>
      <c r="L348" s="15" t="s">
        <v>86</v>
      </c>
      <c r="M348" s="18">
        <v>0.85</v>
      </c>
      <c r="N348" s="18">
        <v>0.15</v>
      </c>
      <c r="O348" s="19">
        <f>Ugovori_OPULJP[[#This Row],[Bespovratna sredstva - Ukupno (EU+Nac) HRK
= Ukupna ugovorena vrijednost bespovratnih sredstava]]*Ugovori_OPULJP[[#This Row],[EU STOPA SUFINANCIRANJA %
EU CO-FINANCING RATE %]]</f>
        <v>3595182.9499999997</v>
      </c>
      <c r="P348" s="20">
        <f>Ugovori_OPULJP[[#This Row],[Bespovratna sredstva - EU dio - HRK]]/7.5345</f>
        <v>477162.77788838005</v>
      </c>
      <c r="Q348" s="19">
        <f>Ugovori_OPULJP[[#This Row],[Bespovratna sredstva - Ukupno (EU+Nac) HRK
= Ukupna ugovorena vrijednost bespovratnih sredstava]]*Ugovori_OPULJP[[#This Row],[STOPA NACIONALNOG SUFINANCIRANJA %]]</f>
        <v>634444.04999999993</v>
      </c>
      <c r="R348" s="20">
        <f>Ugovori_OPULJP[[#This Row],[Bespovratna sredstva - Nacionalni dio - HRK]]/7.5345</f>
        <v>84205.196097949418</v>
      </c>
      <c r="S348" s="19">
        <v>4229627</v>
      </c>
      <c r="T348" s="20">
        <f>Ugovori_OPULJP[[#This Row],[Bespovratna sredstva - Ukupno (EU+Nac) HRK
= Ukupna ugovorena vrijednost bespovratnih sredstava]]/7.5345</f>
        <v>561367.97398632951</v>
      </c>
      <c r="U348" s="19">
        <v>0</v>
      </c>
      <c r="V348" s="20">
        <f>Ugovori_OPULJP[[#This Row],[Javni doprinos korisnika - HRK]]/7.5345</f>
        <v>0</v>
      </c>
      <c r="W348" s="19">
        <v>0</v>
      </c>
      <c r="X348" s="20">
        <f>Ugovori_OPULJP[[#This Row],[Privatni doprinos korisnika - HRK]]/7.5345</f>
        <v>0</v>
      </c>
      <c r="Y348" s="21">
        <f>Ugovori_OPULJP[[#This Row],[Bespovratna sredstva - Ukupno (EU+Nac) HRK
= Ukupna ugovorena vrijednost bespovratnih sredstava]]+Ugovori_OPULJP[[#This Row],[Javni doprinos korisnika - HRK]]+Ugovori_OPULJP[[#This Row],[Privatni doprinos korisnika - HRK]]</f>
        <v>4229627</v>
      </c>
      <c r="Z348" s="22">
        <f>Ugovori_OPULJP[[#This Row],[UKUPNI PRIHVATLJIVI IZDACI
TOTAL ELIGIBLE EXPENDITURE
= Bespovratna sredstva ukupno + doprinos korisnika
= Ukupni prihvatljivi troškovi
= Ukupna ugovorena vrijednost projekta HRK]]/7.5345</f>
        <v>561367.97398632951</v>
      </c>
      <c r="AA348" s="13" t="s">
        <v>22</v>
      </c>
      <c r="AB348" s="13" t="s">
        <v>19</v>
      </c>
      <c r="AC348" s="12" t="s">
        <v>1452</v>
      </c>
      <c r="AD348" s="12" t="s">
        <v>147</v>
      </c>
    </row>
    <row r="349" spans="1:30" ht="63.75" customHeight="1" x14ac:dyDescent="0.3">
      <c r="A349" s="10" t="s">
        <v>1453</v>
      </c>
      <c r="B349" s="11" t="s">
        <v>139</v>
      </c>
      <c r="C349" s="12" t="s">
        <v>140</v>
      </c>
      <c r="D349" s="12" t="s">
        <v>1102</v>
      </c>
      <c r="E349" s="13" t="s">
        <v>63</v>
      </c>
      <c r="F349" s="14" t="s">
        <v>1454</v>
      </c>
      <c r="G349" s="14" t="s">
        <v>1455</v>
      </c>
      <c r="H349" s="16">
        <v>43175</v>
      </c>
      <c r="I349" s="16">
        <v>44090</v>
      </c>
      <c r="J349" s="17" t="str">
        <f>IF(Ugovori_OPULJP[[#This Row],[DATUM ZAVRŠETKA OPERACIJE]]&gt;DATE(2023,12,31),"u provedbi","završen")</f>
        <v>završen</v>
      </c>
      <c r="K349" s="15" t="s">
        <v>117</v>
      </c>
      <c r="L349" s="15" t="s">
        <v>117</v>
      </c>
      <c r="M349" s="18">
        <v>0.85</v>
      </c>
      <c r="N349" s="18">
        <v>0.15</v>
      </c>
      <c r="O349" s="19">
        <f>Ugovori_OPULJP[[#This Row],[Bespovratna sredstva - Ukupno (EU+Nac) HRK
= Ukupna ugovorena vrijednost bespovratnih sredstava]]*Ugovori_OPULJP[[#This Row],[EU STOPA SUFINANCIRANJA %
EU CO-FINANCING RATE %]]</f>
        <v>2676225</v>
      </c>
      <c r="P349" s="20">
        <f>Ugovori_OPULJP[[#This Row],[Bespovratna sredstva - EU dio - HRK]]/7.5345</f>
        <v>355196.09794943262</v>
      </c>
      <c r="Q349" s="19">
        <f>Ugovori_OPULJP[[#This Row],[Bespovratna sredstva - Ukupno (EU+Nac) HRK
= Ukupna ugovorena vrijednost bespovratnih sredstava]]*Ugovori_OPULJP[[#This Row],[STOPA NACIONALNOG SUFINANCIRANJA %]]</f>
        <v>472275</v>
      </c>
      <c r="R349" s="20">
        <f>Ugovori_OPULJP[[#This Row],[Bespovratna sredstva - Nacionalni dio - HRK]]/7.5345</f>
        <v>62681.664344017518</v>
      </c>
      <c r="S349" s="19">
        <v>3148500</v>
      </c>
      <c r="T349" s="20">
        <f>Ugovori_OPULJP[[#This Row],[Bespovratna sredstva - Ukupno (EU+Nac) HRK
= Ukupna ugovorena vrijednost bespovratnih sredstava]]/7.5345</f>
        <v>417877.76229345013</v>
      </c>
      <c r="U349" s="19">
        <v>0</v>
      </c>
      <c r="V349" s="20">
        <f>Ugovori_OPULJP[[#This Row],[Javni doprinos korisnika - HRK]]/7.5345</f>
        <v>0</v>
      </c>
      <c r="W349" s="19">
        <v>0</v>
      </c>
      <c r="X349" s="20">
        <f>Ugovori_OPULJP[[#This Row],[Privatni doprinos korisnika - HRK]]/7.5345</f>
        <v>0</v>
      </c>
      <c r="Y349" s="21">
        <f>Ugovori_OPULJP[[#This Row],[Bespovratna sredstva - Ukupno (EU+Nac) HRK
= Ukupna ugovorena vrijednost bespovratnih sredstava]]+Ugovori_OPULJP[[#This Row],[Javni doprinos korisnika - HRK]]+Ugovori_OPULJP[[#This Row],[Privatni doprinos korisnika - HRK]]</f>
        <v>3148500</v>
      </c>
      <c r="Z349" s="22">
        <f>Ugovori_OPULJP[[#This Row],[UKUPNI PRIHVATLJIVI IZDACI
TOTAL ELIGIBLE EXPENDITURE
= Bespovratna sredstva ukupno + doprinos korisnika
= Ukupni prihvatljivi troškovi
= Ukupna ugovorena vrijednost projekta HRK]]/7.5345</f>
        <v>417877.76229345013</v>
      </c>
      <c r="AA349" s="13" t="s">
        <v>22</v>
      </c>
      <c r="AB349" s="13" t="s">
        <v>19</v>
      </c>
      <c r="AC349" s="12" t="s">
        <v>1456</v>
      </c>
      <c r="AD349" s="12" t="s">
        <v>147</v>
      </c>
    </row>
    <row r="350" spans="1:30" ht="51" customHeight="1" x14ac:dyDescent="0.3">
      <c r="A350" s="10" t="s">
        <v>1457</v>
      </c>
      <c r="B350" s="11" t="s">
        <v>139</v>
      </c>
      <c r="C350" s="12" t="s">
        <v>140</v>
      </c>
      <c r="D350" s="12" t="s">
        <v>1102</v>
      </c>
      <c r="E350" s="13" t="s">
        <v>63</v>
      </c>
      <c r="F350" s="14" t="s">
        <v>1246</v>
      </c>
      <c r="G350" s="14" t="s">
        <v>1458</v>
      </c>
      <c r="H350" s="16">
        <v>43125</v>
      </c>
      <c r="I350" s="16">
        <v>44037</v>
      </c>
      <c r="J350" s="17" t="str">
        <f>IF(Ugovori_OPULJP[[#This Row],[DATUM ZAVRŠETKA OPERACIJE]]&gt;DATE(2023,12,31),"u provedbi","završen")</f>
        <v>završen</v>
      </c>
      <c r="K350" s="15" t="s">
        <v>178</v>
      </c>
      <c r="L350" s="15" t="s">
        <v>178</v>
      </c>
      <c r="M350" s="18">
        <v>0.85</v>
      </c>
      <c r="N350" s="18">
        <v>0.15</v>
      </c>
      <c r="O350" s="19">
        <f>Ugovori_OPULJP[[#This Row],[Bespovratna sredstva - Ukupno (EU+Nac) HRK
= Ukupna ugovorena vrijednost bespovratnih sredstava]]*Ugovori_OPULJP[[#This Row],[EU STOPA SUFINANCIRANJA %
EU CO-FINANCING RATE %]]</f>
        <v>2130633.4939999999</v>
      </c>
      <c r="P350" s="20">
        <f>Ugovori_OPULJP[[#This Row],[Bespovratna sredstva - EU dio - HRK]]/7.5345</f>
        <v>282783.66102594731</v>
      </c>
      <c r="Q350" s="19">
        <f>Ugovori_OPULJP[[#This Row],[Bespovratna sredstva - Ukupno (EU+Nac) HRK
= Ukupna ugovorena vrijednost bespovratnih sredstava]]*Ugovori_OPULJP[[#This Row],[STOPA NACIONALNOG SUFINANCIRANJA %]]</f>
        <v>375994.14600000001</v>
      </c>
      <c r="R350" s="20">
        <f>Ugovori_OPULJP[[#This Row],[Bespovratna sredstva - Nacionalni dio - HRK]]/7.5345</f>
        <v>49902.999004578938</v>
      </c>
      <c r="S350" s="19">
        <v>2506627.64</v>
      </c>
      <c r="T350" s="20">
        <f>Ugovori_OPULJP[[#This Row],[Bespovratna sredstva - Ukupno (EU+Nac) HRK
= Ukupna ugovorena vrijednost bespovratnih sredstava]]/7.5345</f>
        <v>332686.66003052623</v>
      </c>
      <c r="U350" s="19">
        <v>0</v>
      </c>
      <c r="V350" s="20">
        <f>Ugovori_OPULJP[[#This Row],[Javni doprinos korisnika - HRK]]/7.5345</f>
        <v>0</v>
      </c>
      <c r="W350" s="19">
        <v>0</v>
      </c>
      <c r="X350" s="20">
        <f>Ugovori_OPULJP[[#This Row],[Privatni doprinos korisnika - HRK]]/7.5345</f>
        <v>0</v>
      </c>
      <c r="Y350" s="21">
        <f>Ugovori_OPULJP[[#This Row],[Bespovratna sredstva - Ukupno (EU+Nac) HRK
= Ukupna ugovorena vrijednost bespovratnih sredstava]]+Ugovori_OPULJP[[#This Row],[Javni doprinos korisnika - HRK]]+Ugovori_OPULJP[[#This Row],[Privatni doprinos korisnika - HRK]]</f>
        <v>2506627.64</v>
      </c>
      <c r="Z350" s="22">
        <f>Ugovori_OPULJP[[#This Row],[UKUPNI PRIHVATLJIVI IZDACI
TOTAL ELIGIBLE EXPENDITURE
= Bespovratna sredstva ukupno + doprinos korisnika
= Ukupni prihvatljivi troškovi
= Ukupna ugovorena vrijednost projekta HRK]]/7.5345</f>
        <v>332686.66003052623</v>
      </c>
      <c r="AA350" s="13" t="s">
        <v>22</v>
      </c>
      <c r="AB350" s="13" t="s">
        <v>19</v>
      </c>
      <c r="AC350" s="12" t="s">
        <v>1459</v>
      </c>
      <c r="AD350" s="12" t="s">
        <v>147</v>
      </c>
    </row>
    <row r="351" spans="1:30" ht="51" customHeight="1" x14ac:dyDescent="0.3">
      <c r="A351" s="10" t="s">
        <v>1460</v>
      </c>
      <c r="B351" s="11" t="s">
        <v>139</v>
      </c>
      <c r="C351" s="12" t="s">
        <v>140</v>
      </c>
      <c r="D351" s="12" t="s">
        <v>1102</v>
      </c>
      <c r="E351" s="13" t="s">
        <v>63</v>
      </c>
      <c r="F351" s="14" t="s">
        <v>1461</v>
      </c>
      <c r="G351" s="14" t="s">
        <v>1462</v>
      </c>
      <c r="H351" s="16">
        <v>43125</v>
      </c>
      <c r="I351" s="16">
        <v>44037</v>
      </c>
      <c r="J351" s="17" t="str">
        <f>IF(Ugovori_OPULJP[[#This Row],[DATUM ZAVRŠETKA OPERACIJE]]&gt;DATE(2023,12,31),"u provedbi","završen")</f>
        <v>završen</v>
      </c>
      <c r="K351" s="15" t="s">
        <v>81</v>
      </c>
      <c r="L351" s="15" t="s">
        <v>81</v>
      </c>
      <c r="M351" s="18">
        <v>0.85</v>
      </c>
      <c r="N351" s="18">
        <v>0.15</v>
      </c>
      <c r="O351" s="19">
        <f>Ugovori_OPULJP[[#This Row],[Bespovratna sredstva - Ukupno (EU+Nac) HRK
= Ukupna ugovorena vrijednost bespovratnih sredstava]]*Ugovori_OPULJP[[#This Row],[EU STOPA SUFINANCIRANJA %
EU CO-FINANCING RATE %]]</f>
        <v>5887998.0164999999</v>
      </c>
      <c r="P351" s="20">
        <f>Ugovori_OPULJP[[#This Row],[Bespovratna sredstva - EU dio - HRK]]/7.5345</f>
        <v>781471.6326896277</v>
      </c>
      <c r="Q351" s="19">
        <f>Ugovori_OPULJP[[#This Row],[Bespovratna sredstva - Ukupno (EU+Nac) HRK
= Ukupna ugovorena vrijednost bespovratnih sredstava]]*Ugovori_OPULJP[[#This Row],[STOPA NACIONALNOG SUFINANCIRANJA %]]</f>
        <v>1039058.4735</v>
      </c>
      <c r="R351" s="20">
        <f>Ugovori_OPULJP[[#This Row],[Bespovratna sredstva - Nacionalni dio - HRK]]/7.5345</f>
        <v>137906.75870993428</v>
      </c>
      <c r="S351" s="19">
        <v>6927056.4900000002</v>
      </c>
      <c r="T351" s="20">
        <f>Ugovori_OPULJP[[#This Row],[Bespovratna sredstva - Ukupno (EU+Nac) HRK
= Ukupna ugovorena vrijednost bespovratnih sredstava]]/7.5345</f>
        <v>919378.39139956201</v>
      </c>
      <c r="U351" s="19">
        <v>0</v>
      </c>
      <c r="V351" s="20">
        <f>Ugovori_OPULJP[[#This Row],[Javni doprinos korisnika - HRK]]/7.5345</f>
        <v>0</v>
      </c>
      <c r="W351" s="19">
        <v>0</v>
      </c>
      <c r="X351" s="20">
        <f>Ugovori_OPULJP[[#This Row],[Privatni doprinos korisnika - HRK]]/7.5345</f>
        <v>0</v>
      </c>
      <c r="Y351" s="21">
        <f>Ugovori_OPULJP[[#This Row],[Bespovratna sredstva - Ukupno (EU+Nac) HRK
= Ukupna ugovorena vrijednost bespovratnih sredstava]]+Ugovori_OPULJP[[#This Row],[Javni doprinos korisnika - HRK]]+Ugovori_OPULJP[[#This Row],[Privatni doprinos korisnika - HRK]]</f>
        <v>6927056.4900000002</v>
      </c>
      <c r="Z351" s="22">
        <f>Ugovori_OPULJP[[#This Row],[UKUPNI PRIHVATLJIVI IZDACI
TOTAL ELIGIBLE EXPENDITURE
= Bespovratna sredstva ukupno + doprinos korisnika
= Ukupni prihvatljivi troškovi
= Ukupna ugovorena vrijednost projekta HRK]]/7.5345</f>
        <v>919378.39139956201</v>
      </c>
      <c r="AA351" s="13" t="s">
        <v>22</v>
      </c>
      <c r="AB351" s="13" t="s">
        <v>19</v>
      </c>
      <c r="AC351" s="12" t="s">
        <v>1463</v>
      </c>
      <c r="AD351" s="12" t="s">
        <v>147</v>
      </c>
    </row>
    <row r="352" spans="1:30" ht="51" customHeight="1" x14ac:dyDescent="0.3">
      <c r="A352" s="10" t="s">
        <v>1464</v>
      </c>
      <c r="B352" s="11" t="s">
        <v>139</v>
      </c>
      <c r="C352" s="12" t="s">
        <v>140</v>
      </c>
      <c r="D352" s="12" t="s">
        <v>1102</v>
      </c>
      <c r="E352" s="13" t="s">
        <v>63</v>
      </c>
      <c r="F352" s="14" t="s">
        <v>1465</v>
      </c>
      <c r="G352" s="14" t="s">
        <v>1466</v>
      </c>
      <c r="H352" s="16">
        <v>43119</v>
      </c>
      <c r="I352" s="16">
        <v>44031</v>
      </c>
      <c r="J352" s="17" t="str">
        <f>IF(Ugovori_OPULJP[[#This Row],[DATUM ZAVRŠETKA OPERACIJE]]&gt;DATE(2023,12,31),"u provedbi","završen")</f>
        <v>završen</v>
      </c>
      <c r="K352" s="15" t="s">
        <v>164</v>
      </c>
      <c r="L352" s="15" t="s">
        <v>164</v>
      </c>
      <c r="M352" s="18">
        <v>0.85</v>
      </c>
      <c r="N352" s="18">
        <v>0.15</v>
      </c>
      <c r="O352" s="19">
        <f>Ugovori_OPULJP[[#This Row],[Bespovratna sredstva - Ukupno (EU+Nac) HRK
= Ukupna ugovorena vrijednost bespovratnih sredstava]]*Ugovori_OPULJP[[#This Row],[EU STOPA SUFINANCIRANJA %
EU CO-FINANCING RATE %]]</f>
        <v>7948512.4349999996</v>
      </c>
      <c r="P352" s="20">
        <f>Ugovori_OPULJP[[#This Row],[Bespovratna sredstva - EU dio - HRK]]/7.5345</f>
        <v>1054948.8930917778</v>
      </c>
      <c r="Q352" s="19">
        <f>Ugovori_OPULJP[[#This Row],[Bespovratna sredstva - Ukupno (EU+Nac) HRK
= Ukupna ugovorena vrijednost bespovratnih sredstava]]*Ugovori_OPULJP[[#This Row],[STOPA NACIONALNOG SUFINANCIRANJA %]]</f>
        <v>1402678.6649999998</v>
      </c>
      <c r="R352" s="20">
        <f>Ugovori_OPULJP[[#This Row],[Bespovratna sredstva - Nacionalni dio - HRK]]/7.5345</f>
        <v>186167.4517220784</v>
      </c>
      <c r="S352" s="19">
        <v>9351191.0999999996</v>
      </c>
      <c r="T352" s="20">
        <f>Ugovori_OPULJP[[#This Row],[Bespovratna sredstva - Ukupno (EU+Nac) HRK
= Ukupna ugovorena vrijednost bespovratnih sredstava]]/7.5345</f>
        <v>1241116.3448138561</v>
      </c>
      <c r="U352" s="19">
        <v>0</v>
      </c>
      <c r="V352" s="20">
        <f>Ugovori_OPULJP[[#This Row],[Javni doprinos korisnika - HRK]]/7.5345</f>
        <v>0</v>
      </c>
      <c r="W352" s="19">
        <v>0</v>
      </c>
      <c r="X352" s="20">
        <f>Ugovori_OPULJP[[#This Row],[Privatni doprinos korisnika - HRK]]/7.5345</f>
        <v>0</v>
      </c>
      <c r="Y352" s="21">
        <f>Ugovori_OPULJP[[#This Row],[Bespovratna sredstva - Ukupno (EU+Nac) HRK
= Ukupna ugovorena vrijednost bespovratnih sredstava]]+Ugovori_OPULJP[[#This Row],[Javni doprinos korisnika - HRK]]+Ugovori_OPULJP[[#This Row],[Privatni doprinos korisnika - HRK]]</f>
        <v>9351191.0999999996</v>
      </c>
      <c r="Z352" s="22">
        <f>Ugovori_OPULJP[[#This Row],[UKUPNI PRIHVATLJIVI IZDACI
TOTAL ELIGIBLE EXPENDITURE
= Bespovratna sredstva ukupno + doprinos korisnika
= Ukupni prihvatljivi troškovi
= Ukupna ugovorena vrijednost projekta HRK]]/7.5345</f>
        <v>1241116.3448138561</v>
      </c>
      <c r="AA352" s="13" t="s">
        <v>22</v>
      </c>
      <c r="AB352" s="13" t="s">
        <v>19</v>
      </c>
      <c r="AC352" s="12" t="s">
        <v>1467</v>
      </c>
      <c r="AD352" s="12" t="s">
        <v>147</v>
      </c>
    </row>
    <row r="353" spans="1:30" ht="51" customHeight="1" x14ac:dyDescent="0.3">
      <c r="A353" s="10" t="s">
        <v>1468</v>
      </c>
      <c r="B353" s="11" t="s">
        <v>139</v>
      </c>
      <c r="C353" s="12" t="s">
        <v>140</v>
      </c>
      <c r="D353" s="12" t="s">
        <v>1102</v>
      </c>
      <c r="E353" s="13" t="s">
        <v>63</v>
      </c>
      <c r="F353" s="14" t="s">
        <v>1469</v>
      </c>
      <c r="G353" s="14" t="s">
        <v>1470</v>
      </c>
      <c r="H353" s="16">
        <v>43125</v>
      </c>
      <c r="I353" s="16">
        <v>44037</v>
      </c>
      <c r="J353" s="17" t="str">
        <f>IF(Ugovori_OPULJP[[#This Row],[DATUM ZAVRŠETKA OPERACIJE]]&gt;DATE(2023,12,31),"u provedbi","završen")</f>
        <v>završen</v>
      </c>
      <c r="K353" s="15" t="s">
        <v>91</v>
      </c>
      <c r="L353" s="15" t="s">
        <v>91</v>
      </c>
      <c r="M353" s="18">
        <v>0.85</v>
      </c>
      <c r="N353" s="18">
        <v>0.15</v>
      </c>
      <c r="O353" s="19">
        <f>Ugovori_OPULJP[[#This Row],[Bespovratna sredstva - Ukupno (EU+Nac) HRK
= Ukupna ugovorena vrijednost bespovratnih sredstava]]*Ugovori_OPULJP[[#This Row],[EU STOPA SUFINANCIRANJA %
EU CO-FINANCING RATE %]]</f>
        <v>3543905</v>
      </c>
      <c r="P353" s="20">
        <f>Ugovori_OPULJP[[#This Row],[Bespovratna sredstva - EU dio - HRK]]/7.5345</f>
        <v>470357.02435463533</v>
      </c>
      <c r="Q353" s="19">
        <f>Ugovori_OPULJP[[#This Row],[Bespovratna sredstva - Ukupno (EU+Nac) HRK
= Ukupna ugovorena vrijednost bespovratnih sredstava]]*Ugovori_OPULJP[[#This Row],[STOPA NACIONALNOG SUFINANCIRANJA %]]</f>
        <v>625395</v>
      </c>
      <c r="R353" s="20">
        <f>Ugovori_OPULJP[[#This Row],[Bespovratna sredstva - Nacionalni dio - HRK]]/7.5345</f>
        <v>83004.180768465056</v>
      </c>
      <c r="S353" s="19">
        <v>4169300</v>
      </c>
      <c r="T353" s="20">
        <f>Ugovori_OPULJP[[#This Row],[Bespovratna sredstva - Ukupno (EU+Nac) HRK
= Ukupna ugovorena vrijednost bespovratnih sredstava]]/7.5345</f>
        <v>553361.20512310043</v>
      </c>
      <c r="U353" s="19">
        <v>0</v>
      </c>
      <c r="V353" s="20">
        <f>Ugovori_OPULJP[[#This Row],[Javni doprinos korisnika - HRK]]/7.5345</f>
        <v>0</v>
      </c>
      <c r="W353" s="19">
        <v>0</v>
      </c>
      <c r="X353" s="20">
        <f>Ugovori_OPULJP[[#This Row],[Privatni doprinos korisnika - HRK]]/7.5345</f>
        <v>0</v>
      </c>
      <c r="Y353" s="21">
        <f>Ugovori_OPULJP[[#This Row],[Bespovratna sredstva - Ukupno (EU+Nac) HRK
= Ukupna ugovorena vrijednost bespovratnih sredstava]]+Ugovori_OPULJP[[#This Row],[Javni doprinos korisnika - HRK]]+Ugovori_OPULJP[[#This Row],[Privatni doprinos korisnika - HRK]]</f>
        <v>4169300</v>
      </c>
      <c r="Z353" s="22">
        <f>Ugovori_OPULJP[[#This Row],[UKUPNI PRIHVATLJIVI IZDACI
TOTAL ELIGIBLE EXPENDITURE
= Bespovratna sredstva ukupno + doprinos korisnika
= Ukupni prihvatljivi troškovi
= Ukupna ugovorena vrijednost projekta HRK]]/7.5345</f>
        <v>553361.20512310043</v>
      </c>
      <c r="AA353" s="13" t="s">
        <v>22</v>
      </c>
      <c r="AB353" s="13" t="s">
        <v>19</v>
      </c>
      <c r="AC353" s="12" t="s">
        <v>1471</v>
      </c>
      <c r="AD353" s="12" t="s">
        <v>147</v>
      </c>
    </row>
    <row r="354" spans="1:30" ht="51" customHeight="1" x14ac:dyDescent="0.3">
      <c r="A354" s="10" t="s">
        <v>1472</v>
      </c>
      <c r="B354" s="11" t="s">
        <v>139</v>
      </c>
      <c r="C354" s="12" t="s">
        <v>140</v>
      </c>
      <c r="D354" s="12" t="s">
        <v>1102</v>
      </c>
      <c r="E354" s="13" t="s">
        <v>63</v>
      </c>
      <c r="F354" s="14" t="s">
        <v>1473</v>
      </c>
      <c r="G354" s="14" t="s">
        <v>1474</v>
      </c>
      <c r="H354" s="16">
        <v>43125</v>
      </c>
      <c r="I354" s="16">
        <v>44037</v>
      </c>
      <c r="J354" s="17" t="str">
        <f>IF(Ugovori_OPULJP[[#This Row],[DATUM ZAVRŠETKA OPERACIJE]]&gt;DATE(2023,12,31),"u provedbi","završen")</f>
        <v>završen</v>
      </c>
      <c r="K354" s="15" t="s">
        <v>178</v>
      </c>
      <c r="L354" s="15" t="s">
        <v>178</v>
      </c>
      <c r="M354" s="18">
        <v>0.85</v>
      </c>
      <c r="N354" s="18">
        <v>0.15</v>
      </c>
      <c r="O354" s="19">
        <f>Ugovori_OPULJP[[#This Row],[Bespovratna sredstva - Ukupno (EU+Nac) HRK
= Ukupna ugovorena vrijednost bespovratnih sredstava]]*Ugovori_OPULJP[[#This Row],[EU STOPA SUFINANCIRANJA %
EU CO-FINANCING RATE %]]</f>
        <v>4272700.2955</v>
      </c>
      <c r="P354" s="20">
        <f>Ugovori_OPULJP[[#This Row],[Bespovratna sredstva - EU dio - HRK]]/7.5345</f>
        <v>567084.78273276263</v>
      </c>
      <c r="Q354" s="19">
        <f>Ugovori_OPULJP[[#This Row],[Bespovratna sredstva - Ukupno (EU+Nac) HRK
= Ukupna ugovorena vrijednost bespovratnih sredstava]]*Ugovori_OPULJP[[#This Row],[STOPA NACIONALNOG SUFINANCIRANJA %]]</f>
        <v>754005.93450000009</v>
      </c>
      <c r="R354" s="20">
        <f>Ugovori_OPULJP[[#This Row],[Bespovratna sredstva - Nacionalni dio - HRK]]/7.5345</f>
        <v>100073.78518813459</v>
      </c>
      <c r="S354" s="19">
        <v>5026706.2300000004</v>
      </c>
      <c r="T354" s="20">
        <f>Ugovori_OPULJP[[#This Row],[Bespovratna sredstva - Ukupno (EU+Nac) HRK
= Ukupna ugovorena vrijednost bespovratnih sredstava]]/7.5345</f>
        <v>667158.56792089727</v>
      </c>
      <c r="U354" s="19">
        <v>0</v>
      </c>
      <c r="V354" s="20">
        <f>Ugovori_OPULJP[[#This Row],[Javni doprinos korisnika - HRK]]/7.5345</f>
        <v>0</v>
      </c>
      <c r="W354" s="19">
        <v>0</v>
      </c>
      <c r="X354" s="20">
        <f>Ugovori_OPULJP[[#This Row],[Privatni doprinos korisnika - HRK]]/7.5345</f>
        <v>0</v>
      </c>
      <c r="Y354" s="21">
        <f>Ugovori_OPULJP[[#This Row],[Bespovratna sredstva - Ukupno (EU+Nac) HRK
= Ukupna ugovorena vrijednost bespovratnih sredstava]]+Ugovori_OPULJP[[#This Row],[Javni doprinos korisnika - HRK]]+Ugovori_OPULJP[[#This Row],[Privatni doprinos korisnika - HRK]]</f>
        <v>5026706.2300000004</v>
      </c>
      <c r="Z354" s="22">
        <f>Ugovori_OPULJP[[#This Row],[UKUPNI PRIHVATLJIVI IZDACI
TOTAL ELIGIBLE EXPENDITURE
= Bespovratna sredstva ukupno + doprinos korisnika
= Ukupni prihvatljivi troškovi
= Ukupna ugovorena vrijednost projekta HRK]]/7.5345</f>
        <v>667158.56792089727</v>
      </c>
      <c r="AA354" s="13" t="s">
        <v>22</v>
      </c>
      <c r="AB354" s="13" t="s">
        <v>19</v>
      </c>
      <c r="AC354" s="12" t="s">
        <v>1475</v>
      </c>
      <c r="AD354" s="12" t="s">
        <v>147</v>
      </c>
    </row>
    <row r="355" spans="1:30" ht="51" customHeight="1" x14ac:dyDescent="0.3">
      <c r="A355" s="10" t="s">
        <v>1476</v>
      </c>
      <c r="B355" s="11" t="s">
        <v>139</v>
      </c>
      <c r="C355" s="12" t="s">
        <v>140</v>
      </c>
      <c r="D355" s="12" t="s">
        <v>1102</v>
      </c>
      <c r="E355" s="13" t="s">
        <v>63</v>
      </c>
      <c r="F355" s="14" t="s">
        <v>1477</v>
      </c>
      <c r="G355" s="14" t="s">
        <v>1478</v>
      </c>
      <c r="H355" s="16">
        <v>43175</v>
      </c>
      <c r="I355" s="16">
        <v>44090</v>
      </c>
      <c r="J355" s="17" t="str">
        <f>IF(Ugovori_OPULJP[[#This Row],[DATUM ZAVRŠETKA OPERACIJE]]&gt;DATE(2023,12,31),"u provedbi","završen")</f>
        <v>završen</v>
      </c>
      <c r="K355" s="15" t="s">
        <v>81</v>
      </c>
      <c r="L355" s="15" t="s">
        <v>81</v>
      </c>
      <c r="M355" s="18">
        <v>0.85</v>
      </c>
      <c r="N355" s="18">
        <v>0.15</v>
      </c>
      <c r="O355" s="19">
        <f>Ugovori_OPULJP[[#This Row],[Bespovratna sredstva - Ukupno (EU+Nac) HRK
= Ukupna ugovorena vrijednost bespovratnih sredstava]]*Ugovori_OPULJP[[#This Row],[EU STOPA SUFINANCIRANJA %
EU CO-FINANCING RATE %]]</f>
        <v>2024905.19</v>
      </c>
      <c r="P355" s="20">
        <f>Ugovori_OPULJP[[#This Row],[Bespovratna sredstva - EU dio - HRK]]/7.5345</f>
        <v>268751.10359015194</v>
      </c>
      <c r="Q355" s="19">
        <f>Ugovori_OPULJP[[#This Row],[Bespovratna sredstva - Ukupno (EU+Nac) HRK
= Ukupna ugovorena vrijednost bespovratnih sredstava]]*Ugovori_OPULJP[[#This Row],[STOPA NACIONALNOG SUFINANCIRANJA %]]</f>
        <v>357336.20999999996</v>
      </c>
      <c r="R355" s="20">
        <f>Ugovori_OPULJP[[#This Row],[Bespovratna sredstva - Nacionalni dio - HRK]]/7.5345</f>
        <v>47426.665339438572</v>
      </c>
      <c r="S355" s="19">
        <v>2382241.4</v>
      </c>
      <c r="T355" s="20">
        <f>Ugovori_OPULJP[[#This Row],[Bespovratna sredstva - Ukupno (EU+Nac) HRK
= Ukupna ugovorena vrijednost bespovratnih sredstava]]/7.5345</f>
        <v>316177.76892959053</v>
      </c>
      <c r="U355" s="19">
        <v>0</v>
      </c>
      <c r="V355" s="20">
        <f>Ugovori_OPULJP[[#This Row],[Javni doprinos korisnika - HRK]]/7.5345</f>
        <v>0</v>
      </c>
      <c r="W355" s="19">
        <v>0</v>
      </c>
      <c r="X355" s="20">
        <f>Ugovori_OPULJP[[#This Row],[Privatni doprinos korisnika - HRK]]/7.5345</f>
        <v>0</v>
      </c>
      <c r="Y355" s="21">
        <f>Ugovori_OPULJP[[#This Row],[Bespovratna sredstva - Ukupno (EU+Nac) HRK
= Ukupna ugovorena vrijednost bespovratnih sredstava]]+Ugovori_OPULJP[[#This Row],[Javni doprinos korisnika - HRK]]+Ugovori_OPULJP[[#This Row],[Privatni doprinos korisnika - HRK]]</f>
        <v>2382241.4</v>
      </c>
      <c r="Z355" s="22">
        <f>Ugovori_OPULJP[[#This Row],[UKUPNI PRIHVATLJIVI IZDACI
TOTAL ELIGIBLE EXPENDITURE
= Bespovratna sredstva ukupno + doprinos korisnika
= Ukupni prihvatljivi troškovi
= Ukupna ugovorena vrijednost projekta HRK]]/7.5345</f>
        <v>316177.76892959053</v>
      </c>
      <c r="AA355" s="13" t="s">
        <v>22</v>
      </c>
      <c r="AB355" s="13" t="s">
        <v>19</v>
      </c>
      <c r="AC355" s="12" t="s">
        <v>1479</v>
      </c>
      <c r="AD355" s="12" t="s">
        <v>147</v>
      </c>
    </row>
    <row r="356" spans="1:30" ht="51" customHeight="1" x14ac:dyDescent="0.3">
      <c r="A356" s="10" t="s">
        <v>1480</v>
      </c>
      <c r="B356" s="11" t="s">
        <v>139</v>
      </c>
      <c r="C356" s="12" t="s">
        <v>140</v>
      </c>
      <c r="D356" s="12" t="s">
        <v>1102</v>
      </c>
      <c r="E356" s="13" t="s">
        <v>63</v>
      </c>
      <c r="F356" s="14" t="s">
        <v>1481</v>
      </c>
      <c r="G356" s="14" t="s">
        <v>1482</v>
      </c>
      <c r="H356" s="16">
        <v>43125</v>
      </c>
      <c r="I356" s="16">
        <v>44037</v>
      </c>
      <c r="J356" s="17" t="str">
        <f>IF(Ugovori_OPULJP[[#This Row],[DATUM ZAVRŠETKA OPERACIJE]]&gt;DATE(2023,12,31),"u provedbi","završen")</f>
        <v>završen</v>
      </c>
      <c r="K356" s="15" t="s">
        <v>86</v>
      </c>
      <c r="L356" s="15" t="s">
        <v>86</v>
      </c>
      <c r="M356" s="18">
        <v>0.85</v>
      </c>
      <c r="N356" s="18">
        <v>0.15</v>
      </c>
      <c r="O356" s="19">
        <f>Ugovori_OPULJP[[#This Row],[Bespovratna sredstva - Ukupno (EU+Nac) HRK
= Ukupna ugovorena vrijednost bespovratnih sredstava]]*Ugovori_OPULJP[[#This Row],[EU STOPA SUFINANCIRANJA %
EU CO-FINANCING RATE %]]</f>
        <v>1569135.564</v>
      </c>
      <c r="P356" s="20">
        <f>Ugovori_OPULJP[[#This Row],[Bespovratna sredstva - EU dio - HRK]]/7.5345</f>
        <v>208260.07883734818</v>
      </c>
      <c r="Q356" s="19">
        <f>Ugovori_OPULJP[[#This Row],[Bespovratna sredstva - Ukupno (EU+Nac) HRK
= Ukupna ugovorena vrijednost bespovratnih sredstava]]*Ugovori_OPULJP[[#This Row],[STOPA NACIONALNOG SUFINANCIRANJA %]]</f>
        <v>276906.27600000001</v>
      </c>
      <c r="R356" s="20">
        <f>Ugovori_OPULJP[[#This Row],[Bespovratna sredstva - Nacionalni dio - HRK]]/7.5345</f>
        <v>36751.778618355565</v>
      </c>
      <c r="S356" s="19">
        <v>1846041.84</v>
      </c>
      <c r="T356" s="20">
        <f>Ugovori_OPULJP[[#This Row],[Bespovratna sredstva - Ukupno (EU+Nac) HRK
= Ukupna ugovorena vrijednost bespovratnih sredstava]]/7.5345</f>
        <v>245011.85745570375</v>
      </c>
      <c r="U356" s="19">
        <v>0</v>
      </c>
      <c r="V356" s="20">
        <f>Ugovori_OPULJP[[#This Row],[Javni doprinos korisnika - HRK]]/7.5345</f>
        <v>0</v>
      </c>
      <c r="W356" s="19">
        <v>0</v>
      </c>
      <c r="X356" s="20">
        <f>Ugovori_OPULJP[[#This Row],[Privatni doprinos korisnika - HRK]]/7.5345</f>
        <v>0</v>
      </c>
      <c r="Y356" s="21">
        <f>Ugovori_OPULJP[[#This Row],[Bespovratna sredstva - Ukupno (EU+Nac) HRK
= Ukupna ugovorena vrijednost bespovratnih sredstava]]+Ugovori_OPULJP[[#This Row],[Javni doprinos korisnika - HRK]]+Ugovori_OPULJP[[#This Row],[Privatni doprinos korisnika - HRK]]</f>
        <v>1846041.84</v>
      </c>
      <c r="Z356" s="22">
        <f>Ugovori_OPULJP[[#This Row],[UKUPNI PRIHVATLJIVI IZDACI
TOTAL ELIGIBLE EXPENDITURE
= Bespovratna sredstva ukupno + doprinos korisnika
= Ukupni prihvatljivi troškovi
= Ukupna ugovorena vrijednost projekta HRK]]/7.5345</f>
        <v>245011.85745570375</v>
      </c>
      <c r="AA356" s="13" t="s">
        <v>22</v>
      </c>
      <c r="AB356" s="13" t="s">
        <v>19</v>
      </c>
      <c r="AC356" s="12" t="s">
        <v>1483</v>
      </c>
      <c r="AD356" s="12" t="s">
        <v>147</v>
      </c>
    </row>
    <row r="357" spans="1:30" ht="51" customHeight="1" x14ac:dyDescent="0.3">
      <c r="A357" s="10" t="s">
        <v>1484</v>
      </c>
      <c r="B357" s="11" t="s">
        <v>139</v>
      </c>
      <c r="C357" s="12" t="s">
        <v>140</v>
      </c>
      <c r="D357" s="12" t="s">
        <v>1102</v>
      </c>
      <c r="E357" s="13" t="s">
        <v>63</v>
      </c>
      <c r="F357" s="14" t="s">
        <v>1485</v>
      </c>
      <c r="G357" s="14" t="s">
        <v>1486</v>
      </c>
      <c r="H357" s="16">
        <v>43175</v>
      </c>
      <c r="I357" s="16">
        <v>44090</v>
      </c>
      <c r="J357" s="17" t="str">
        <f>IF(Ugovori_OPULJP[[#This Row],[DATUM ZAVRŠETKA OPERACIJE]]&gt;DATE(2023,12,31),"u provedbi","završen")</f>
        <v>završen</v>
      </c>
      <c r="K357" s="15" t="s">
        <v>178</v>
      </c>
      <c r="L357" s="15" t="s">
        <v>178</v>
      </c>
      <c r="M357" s="18">
        <v>0.85</v>
      </c>
      <c r="N357" s="18">
        <v>0.15</v>
      </c>
      <c r="O357" s="19">
        <f>Ugovori_OPULJP[[#This Row],[Bespovratna sredstva - Ukupno (EU+Nac) HRK
= Ukupna ugovorena vrijednost bespovratnih sredstava]]*Ugovori_OPULJP[[#This Row],[EU STOPA SUFINANCIRANJA %
EU CO-FINANCING RATE %]]</f>
        <v>8492087.0694999993</v>
      </c>
      <c r="P357" s="20">
        <f>Ugovori_OPULJP[[#This Row],[Bespovratna sredstva - EU dio - HRK]]/7.5345</f>
        <v>1127093.6451655715</v>
      </c>
      <c r="Q357" s="19">
        <f>Ugovori_OPULJP[[#This Row],[Bespovratna sredstva - Ukupno (EU+Nac) HRK
= Ukupna ugovorena vrijednost bespovratnih sredstava]]*Ugovori_OPULJP[[#This Row],[STOPA NACIONALNOG SUFINANCIRANJA %]]</f>
        <v>1498603.6004999999</v>
      </c>
      <c r="R357" s="20">
        <f>Ugovori_OPULJP[[#This Row],[Bespovratna sredstva - Nacionalni dio - HRK]]/7.5345</f>
        <v>198898.87855863027</v>
      </c>
      <c r="S357" s="19">
        <v>9990690.6699999999</v>
      </c>
      <c r="T357" s="20">
        <f>Ugovori_OPULJP[[#This Row],[Bespovratna sredstva - Ukupno (EU+Nac) HRK
= Ukupna ugovorena vrijednost bespovratnih sredstava]]/7.5345</f>
        <v>1325992.5237242018</v>
      </c>
      <c r="U357" s="19">
        <v>332639.83000000007</v>
      </c>
      <c r="V357" s="20">
        <f>Ugovori_OPULJP[[#This Row],[Javni doprinos korisnika - HRK]]/7.5345</f>
        <v>44148.892428163788</v>
      </c>
      <c r="W357" s="19">
        <v>0</v>
      </c>
      <c r="X357" s="20">
        <f>Ugovori_OPULJP[[#This Row],[Privatni doprinos korisnika - HRK]]/7.5345</f>
        <v>0</v>
      </c>
      <c r="Y357" s="21">
        <f>Ugovori_OPULJP[[#This Row],[Bespovratna sredstva - Ukupno (EU+Nac) HRK
= Ukupna ugovorena vrijednost bespovratnih sredstava]]+Ugovori_OPULJP[[#This Row],[Javni doprinos korisnika - HRK]]+Ugovori_OPULJP[[#This Row],[Privatni doprinos korisnika - HRK]]</f>
        <v>10323330.5</v>
      </c>
      <c r="Z357" s="22">
        <f>Ugovori_OPULJP[[#This Row],[UKUPNI PRIHVATLJIVI IZDACI
TOTAL ELIGIBLE EXPENDITURE
= Bespovratna sredstva ukupno + doprinos korisnika
= Ukupni prihvatljivi troškovi
= Ukupna ugovorena vrijednost projekta HRK]]/7.5345</f>
        <v>1370141.4161523657</v>
      </c>
      <c r="AA357" s="13" t="s">
        <v>22</v>
      </c>
      <c r="AB357" s="13" t="s">
        <v>19</v>
      </c>
      <c r="AC357" s="12" t="s">
        <v>1487</v>
      </c>
      <c r="AD357" s="12" t="s">
        <v>147</v>
      </c>
    </row>
    <row r="358" spans="1:30" ht="63.75" customHeight="1" x14ac:dyDescent="0.3">
      <c r="A358" s="10" t="s">
        <v>1488</v>
      </c>
      <c r="B358" s="11" t="s">
        <v>139</v>
      </c>
      <c r="C358" s="12" t="s">
        <v>140</v>
      </c>
      <c r="D358" s="12" t="s">
        <v>1102</v>
      </c>
      <c r="E358" s="13" t="s">
        <v>63</v>
      </c>
      <c r="F358" s="14" t="s">
        <v>1489</v>
      </c>
      <c r="G358" s="14" t="s">
        <v>1490</v>
      </c>
      <c r="H358" s="16">
        <v>43168</v>
      </c>
      <c r="I358" s="16">
        <v>44083</v>
      </c>
      <c r="J358" s="17" t="str">
        <f>IF(Ugovori_OPULJP[[#This Row],[DATUM ZAVRŠETKA OPERACIJE]]&gt;DATE(2023,12,31),"u provedbi","završen")</f>
        <v>završen</v>
      </c>
      <c r="K358" s="15" t="s">
        <v>71</v>
      </c>
      <c r="L358" s="15" t="s">
        <v>71</v>
      </c>
      <c r="M358" s="18">
        <v>0.85</v>
      </c>
      <c r="N358" s="18">
        <v>0.15</v>
      </c>
      <c r="O358" s="19">
        <f>Ugovori_OPULJP[[#This Row],[Bespovratna sredstva - Ukupno (EU+Nac) HRK
= Ukupna ugovorena vrijednost bespovratnih sredstava]]*Ugovori_OPULJP[[#This Row],[EU STOPA SUFINANCIRANJA %
EU CO-FINANCING RATE %]]</f>
        <v>6736419.3540000003</v>
      </c>
      <c r="P358" s="20">
        <f>Ugovori_OPULJP[[#This Row],[Bespovratna sredstva - EU dio - HRK]]/7.5345</f>
        <v>894076.49532152095</v>
      </c>
      <c r="Q358" s="19">
        <f>Ugovori_OPULJP[[#This Row],[Bespovratna sredstva - Ukupno (EU+Nac) HRK
= Ukupna ugovorena vrijednost bespovratnih sredstava]]*Ugovori_OPULJP[[#This Row],[STOPA NACIONALNOG SUFINANCIRANJA %]]</f>
        <v>1188779.8859999999</v>
      </c>
      <c r="R358" s="20">
        <f>Ugovori_OPULJP[[#This Row],[Bespovratna sredstva - Nacionalni dio - HRK]]/7.5345</f>
        <v>157778.20505673898</v>
      </c>
      <c r="S358" s="19">
        <v>7925199.2400000002</v>
      </c>
      <c r="T358" s="20">
        <f>Ugovori_OPULJP[[#This Row],[Bespovratna sredstva - Ukupno (EU+Nac) HRK
= Ukupna ugovorena vrijednost bespovratnih sredstava]]/7.5345</f>
        <v>1051854.7003782599</v>
      </c>
      <c r="U358" s="19">
        <v>0</v>
      </c>
      <c r="V358" s="20">
        <f>Ugovori_OPULJP[[#This Row],[Javni doprinos korisnika - HRK]]/7.5345</f>
        <v>0</v>
      </c>
      <c r="W358" s="19">
        <v>0</v>
      </c>
      <c r="X358" s="20">
        <f>Ugovori_OPULJP[[#This Row],[Privatni doprinos korisnika - HRK]]/7.5345</f>
        <v>0</v>
      </c>
      <c r="Y358" s="21">
        <f>Ugovori_OPULJP[[#This Row],[Bespovratna sredstva - Ukupno (EU+Nac) HRK
= Ukupna ugovorena vrijednost bespovratnih sredstava]]+Ugovori_OPULJP[[#This Row],[Javni doprinos korisnika - HRK]]+Ugovori_OPULJP[[#This Row],[Privatni doprinos korisnika - HRK]]</f>
        <v>7925199.2400000002</v>
      </c>
      <c r="Z358" s="22">
        <f>Ugovori_OPULJP[[#This Row],[UKUPNI PRIHVATLJIVI IZDACI
TOTAL ELIGIBLE EXPENDITURE
= Bespovratna sredstva ukupno + doprinos korisnika
= Ukupni prihvatljivi troškovi
= Ukupna ugovorena vrijednost projekta HRK]]/7.5345</f>
        <v>1051854.7003782599</v>
      </c>
      <c r="AA358" s="13" t="s">
        <v>22</v>
      </c>
      <c r="AB358" s="13" t="s">
        <v>19</v>
      </c>
      <c r="AC358" s="12" t="s">
        <v>1491</v>
      </c>
      <c r="AD358" s="12" t="s">
        <v>147</v>
      </c>
    </row>
    <row r="359" spans="1:30" ht="63.75" customHeight="1" x14ac:dyDescent="0.3">
      <c r="A359" s="10" t="s">
        <v>1492</v>
      </c>
      <c r="B359" s="11" t="s">
        <v>139</v>
      </c>
      <c r="C359" s="12" t="s">
        <v>140</v>
      </c>
      <c r="D359" s="12" t="s">
        <v>1102</v>
      </c>
      <c r="E359" s="13" t="s">
        <v>63</v>
      </c>
      <c r="F359" s="14" t="s">
        <v>1493</v>
      </c>
      <c r="G359" s="32" t="s">
        <v>637</v>
      </c>
      <c r="H359" s="16">
        <v>43168</v>
      </c>
      <c r="I359" s="16">
        <v>44083</v>
      </c>
      <c r="J359" s="17" t="str">
        <f>IF(Ugovori_OPULJP[[#This Row],[DATUM ZAVRŠETKA OPERACIJE]]&gt;DATE(2023,12,31),"u provedbi","završen")</f>
        <v>završen</v>
      </c>
      <c r="K359" s="15" t="s">
        <v>71</v>
      </c>
      <c r="L359" s="15" t="s">
        <v>71</v>
      </c>
      <c r="M359" s="18">
        <v>0.85</v>
      </c>
      <c r="N359" s="18">
        <v>0.15</v>
      </c>
      <c r="O359" s="19">
        <f>Ugovori_OPULJP[[#This Row],[Bespovratna sredstva - Ukupno (EU+Nac) HRK
= Ukupna ugovorena vrijednost bespovratnih sredstava]]*Ugovori_OPULJP[[#This Row],[EU STOPA SUFINANCIRANJA %
EU CO-FINANCING RATE %]]</f>
        <v>5819577.0029999996</v>
      </c>
      <c r="P359" s="20">
        <f>Ugovori_OPULJP[[#This Row],[Bespovratna sredstva - EU dio - HRK]]/7.5345</f>
        <v>772390.60362333257</v>
      </c>
      <c r="Q359" s="19">
        <f>Ugovori_OPULJP[[#This Row],[Bespovratna sredstva - Ukupno (EU+Nac) HRK
= Ukupna ugovorena vrijednost bespovratnih sredstava]]*Ugovori_OPULJP[[#This Row],[STOPA NACIONALNOG SUFINANCIRANJA %]]</f>
        <v>1026984.1769999999</v>
      </c>
      <c r="R359" s="20">
        <f>Ugovori_OPULJP[[#This Row],[Bespovratna sredstva - Nacionalni dio - HRK]]/7.5345</f>
        <v>136304.22416882339</v>
      </c>
      <c r="S359" s="19">
        <v>6846561.1799999997</v>
      </c>
      <c r="T359" s="20">
        <f>Ugovori_OPULJP[[#This Row],[Bespovratna sredstva - Ukupno (EU+Nac) HRK
= Ukupna ugovorena vrijednost bespovratnih sredstava]]/7.5345</f>
        <v>908694.82779215602</v>
      </c>
      <c r="U359" s="19">
        <v>0</v>
      </c>
      <c r="V359" s="20">
        <f>Ugovori_OPULJP[[#This Row],[Javni doprinos korisnika - HRK]]/7.5345</f>
        <v>0</v>
      </c>
      <c r="W359" s="19">
        <v>0</v>
      </c>
      <c r="X359" s="20">
        <f>Ugovori_OPULJP[[#This Row],[Privatni doprinos korisnika - HRK]]/7.5345</f>
        <v>0</v>
      </c>
      <c r="Y359" s="21">
        <f>Ugovori_OPULJP[[#This Row],[Bespovratna sredstva - Ukupno (EU+Nac) HRK
= Ukupna ugovorena vrijednost bespovratnih sredstava]]+Ugovori_OPULJP[[#This Row],[Javni doprinos korisnika - HRK]]+Ugovori_OPULJP[[#This Row],[Privatni doprinos korisnika - HRK]]</f>
        <v>6846561.1799999997</v>
      </c>
      <c r="Z359" s="22">
        <f>Ugovori_OPULJP[[#This Row],[UKUPNI PRIHVATLJIVI IZDACI
TOTAL ELIGIBLE EXPENDITURE
= Bespovratna sredstva ukupno + doprinos korisnika
= Ukupni prihvatljivi troškovi
= Ukupna ugovorena vrijednost projekta HRK]]/7.5345</f>
        <v>908694.82779215602</v>
      </c>
      <c r="AA359" s="13" t="s">
        <v>22</v>
      </c>
      <c r="AB359" s="13" t="s">
        <v>19</v>
      </c>
      <c r="AC359" s="12" t="s">
        <v>1494</v>
      </c>
      <c r="AD359" s="12" t="s">
        <v>147</v>
      </c>
    </row>
    <row r="360" spans="1:30" ht="51" customHeight="1" x14ac:dyDescent="0.3">
      <c r="A360" s="10" t="s">
        <v>1495</v>
      </c>
      <c r="B360" s="11" t="s">
        <v>139</v>
      </c>
      <c r="C360" s="12" t="s">
        <v>140</v>
      </c>
      <c r="D360" s="12" t="s">
        <v>1102</v>
      </c>
      <c r="E360" s="13" t="s">
        <v>63</v>
      </c>
      <c r="F360" s="14" t="s">
        <v>1496</v>
      </c>
      <c r="G360" s="14" t="s">
        <v>1497</v>
      </c>
      <c r="H360" s="16">
        <v>43175</v>
      </c>
      <c r="I360" s="16">
        <v>44028</v>
      </c>
      <c r="J360" s="17" t="str">
        <f>IF(Ugovori_OPULJP[[#This Row],[DATUM ZAVRŠETKA OPERACIJE]]&gt;DATE(2023,12,31),"u provedbi","završen")</f>
        <v>završen</v>
      </c>
      <c r="K360" s="15" t="s">
        <v>86</v>
      </c>
      <c r="L360" s="15" t="s">
        <v>86</v>
      </c>
      <c r="M360" s="18">
        <v>0.85</v>
      </c>
      <c r="N360" s="18">
        <v>0.15</v>
      </c>
      <c r="O360" s="19">
        <f>Ugovori_OPULJP[[#This Row],[Bespovratna sredstva - Ukupno (EU+Nac) HRK
= Ukupna ugovorena vrijednost bespovratnih sredstava]]*Ugovori_OPULJP[[#This Row],[EU STOPA SUFINANCIRANJA %
EU CO-FINANCING RATE %]]</f>
        <v>1721407.0459999999</v>
      </c>
      <c r="P360" s="20">
        <f>Ugovori_OPULJP[[#This Row],[Bespovratna sredstva - EU dio - HRK]]/7.5345</f>
        <v>228469.97756984536</v>
      </c>
      <c r="Q360" s="19">
        <f>Ugovori_OPULJP[[#This Row],[Bespovratna sredstva - Ukupno (EU+Nac) HRK
= Ukupna ugovorena vrijednost bespovratnih sredstava]]*Ugovori_OPULJP[[#This Row],[STOPA NACIONALNOG SUFINANCIRANJA %]]</f>
        <v>303777.71399999998</v>
      </c>
      <c r="R360" s="20">
        <f>Ugovori_OPULJP[[#This Row],[Bespovratna sredstva - Nacionalni dio - HRK]]/7.5345</f>
        <v>40318.23133585506</v>
      </c>
      <c r="S360" s="19">
        <v>2025184.76</v>
      </c>
      <c r="T360" s="20">
        <f>Ugovori_OPULJP[[#This Row],[Bespovratna sredstva - Ukupno (EU+Nac) HRK
= Ukupna ugovorena vrijednost bespovratnih sredstava]]/7.5345</f>
        <v>268788.20890570042</v>
      </c>
      <c r="U360" s="19">
        <v>0</v>
      </c>
      <c r="V360" s="20">
        <f>Ugovori_OPULJP[[#This Row],[Javni doprinos korisnika - HRK]]/7.5345</f>
        <v>0</v>
      </c>
      <c r="W360" s="19">
        <v>0</v>
      </c>
      <c r="X360" s="20">
        <f>Ugovori_OPULJP[[#This Row],[Privatni doprinos korisnika - HRK]]/7.5345</f>
        <v>0</v>
      </c>
      <c r="Y360" s="21">
        <f>Ugovori_OPULJP[[#This Row],[Bespovratna sredstva - Ukupno (EU+Nac) HRK
= Ukupna ugovorena vrijednost bespovratnih sredstava]]+Ugovori_OPULJP[[#This Row],[Javni doprinos korisnika - HRK]]+Ugovori_OPULJP[[#This Row],[Privatni doprinos korisnika - HRK]]</f>
        <v>2025184.76</v>
      </c>
      <c r="Z360" s="22">
        <f>Ugovori_OPULJP[[#This Row],[UKUPNI PRIHVATLJIVI IZDACI
TOTAL ELIGIBLE EXPENDITURE
= Bespovratna sredstva ukupno + doprinos korisnika
= Ukupni prihvatljivi troškovi
= Ukupna ugovorena vrijednost projekta HRK]]/7.5345</f>
        <v>268788.20890570042</v>
      </c>
      <c r="AA360" s="13" t="s">
        <v>22</v>
      </c>
      <c r="AB360" s="13" t="s">
        <v>19</v>
      </c>
      <c r="AC360" s="12" t="s">
        <v>1498</v>
      </c>
      <c r="AD360" s="12" t="s">
        <v>147</v>
      </c>
    </row>
    <row r="361" spans="1:30" ht="63.75" customHeight="1" x14ac:dyDescent="0.3">
      <c r="A361" s="10" t="s">
        <v>1499</v>
      </c>
      <c r="B361" s="11" t="s">
        <v>139</v>
      </c>
      <c r="C361" s="12" t="s">
        <v>140</v>
      </c>
      <c r="D361" s="12" t="s">
        <v>1102</v>
      </c>
      <c r="E361" s="13" t="s">
        <v>63</v>
      </c>
      <c r="F361" s="14" t="s">
        <v>1500</v>
      </c>
      <c r="G361" s="14" t="s">
        <v>1501</v>
      </c>
      <c r="H361" s="16">
        <v>43119</v>
      </c>
      <c r="I361" s="16">
        <v>44031</v>
      </c>
      <c r="J361" s="17" t="str">
        <f>IF(Ugovori_OPULJP[[#This Row],[DATUM ZAVRŠETKA OPERACIJE]]&gt;DATE(2023,12,31),"u provedbi","završen")</f>
        <v>završen</v>
      </c>
      <c r="K361" s="15" t="s">
        <v>117</v>
      </c>
      <c r="L361" s="15" t="s">
        <v>117</v>
      </c>
      <c r="M361" s="18">
        <v>0.85</v>
      </c>
      <c r="N361" s="18">
        <v>0.15</v>
      </c>
      <c r="O361" s="19">
        <f>Ugovori_OPULJP[[#This Row],[Bespovratna sredstva - Ukupno (EU+Nac) HRK
= Ukupna ugovorena vrijednost bespovratnih sredstava]]*Ugovori_OPULJP[[#This Row],[EU STOPA SUFINANCIRANJA %
EU CO-FINANCING RATE %]]</f>
        <v>1800594.5930000001</v>
      </c>
      <c r="P361" s="20">
        <f>Ugovori_OPULJP[[#This Row],[Bespovratna sredstva - EU dio - HRK]]/7.5345</f>
        <v>238979.97119915058</v>
      </c>
      <c r="Q361" s="19">
        <f>Ugovori_OPULJP[[#This Row],[Bespovratna sredstva - Ukupno (EU+Nac) HRK
= Ukupna ugovorena vrijednost bespovratnih sredstava]]*Ugovori_OPULJP[[#This Row],[STOPA NACIONALNOG SUFINANCIRANJA %]]</f>
        <v>317751.98700000002</v>
      </c>
      <c r="R361" s="20">
        <f>Ugovori_OPULJP[[#This Row],[Bespovratna sredstva - Nacionalni dio - HRK]]/7.5345</f>
        <v>42172.93609396775</v>
      </c>
      <c r="S361" s="19">
        <v>2118346.58</v>
      </c>
      <c r="T361" s="20">
        <f>Ugovori_OPULJP[[#This Row],[Bespovratna sredstva - Ukupno (EU+Nac) HRK
= Ukupna ugovorena vrijednost bespovratnih sredstava]]/7.5345</f>
        <v>281152.9072931183</v>
      </c>
      <c r="U361" s="19">
        <v>0</v>
      </c>
      <c r="V361" s="20">
        <f>Ugovori_OPULJP[[#This Row],[Javni doprinos korisnika - HRK]]/7.5345</f>
        <v>0</v>
      </c>
      <c r="W361" s="19">
        <v>0</v>
      </c>
      <c r="X361" s="20">
        <f>Ugovori_OPULJP[[#This Row],[Privatni doprinos korisnika - HRK]]/7.5345</f>
        <v>0</v>
      </c>
      <c r="Y361" s="21">
        <f>Ugovori_OPULJP[[#This Row],[Bespovratna sredstva - Ukupno (EU+Nac) HRK
= Ukupna ugovorena vrijednost bespovratnih sredstava]]+Ugovori_OPULJP[[#This Row],[Javni doprinos korisnika - HRK]]+Ugovori_OPULJP[[#This Row],[Privatni doprinos korisnika - HRK]]</f>
        <v>2118346.58</v>
      </c>
      <c r="Z361" s="22">
        <f>Ugovori_OPULJP[[#This Row],[UKUPNI PRIHVATLJIVI IZDACI
TOTAL ELIGIBLE EXPENDITURE
= Bespovratna sredstva ukupno + doprinos korisnika
= Ukupni prihvatljivi troškovi
= Ukupna ugovorena vrijednost projekta HRK]]/7.5345</f>
        <v>281152.9072931183</v>
      </c>
      <c r="AA361" s="13" t="s">
        <v>22</v>
      </c>
      <c r="AB361" s="13" t="s">
        <v>19</v>
      </c>
      <c r="AC361" s="12" t="s">
        <v>1502</v>
      </c>
      <c r="AD361" s="12" t="s">
        <v>147</v>
      </c>
    </row>
    <row r="362" spans="1:30" ht="51" customHeight="1" x14ac:dyDescent="0.3">
      <c r="A362" s="10" t="s">
        <v>1503</v>
      </c>
      <c r="B362" s="11" t="s">
        <v>139</v>
      </c>
      <c r="C362" s="12" t="s">
        <v>140</v>
      </c>
      <c r="D362" s="12" t="s">
        <v>1102</v>
      </c>
      <c r="E362" s="13" t="s">
        <v>63</v>
      </c>
      <c r="F362" s="14" t="s">
        <v>1504</v>
      </c>
      <c r="G362" s="14" t="s">
        <v>1505</v>
      </c>
      <c r="H362" s="16">
        <v>43175</v>
      </c>
      <c r="I362" s="16">
        <v>44090</v>
      </c>
      <c r="J362" s="17" t="str">
        <f>IF(Ugovori_OPULJP[[#This Row],[DATUM ZAVRŠETKA OPERACIJE]]&gt;DATE(2023,12,31),"u provedbi","završen")</f>
        <v>završen</v>
      </c>
      <c r="K362" s="15" t="s">
        <v>86</v>
      </c>
      <c r="L362" s="15" t="s">
        <v>86</v>
      </c>
      <c r="M362" s="18">
        <v>0.85</v>
      </c>
      <c r="N362" s="18">
        <v>0.15</v>
      </c>
      <c r="O362" s="19">
        <f>Ugovori_OPULJP[[#This Row],[Bespovratna sredstva - Ukupno (EU+Nac) HRK
= Ukupna ugovorena vrijednost bespovratnih sredstava]]*Ugovori_OPULJP[[#This Row],[EU STOPA SUFINANCIRANJA %
EU CO-FINANCING RATE %]]</f>
        <v>2186254.5700000003</v>
      </c>
      <c r="P362" s="20">
        <f>Ugovori_OPULJP[[#This Row],[Bespovratna sredstva - EU dio - HRK]]/7.5345</f>
        <v>290165.8464397107</v>
      </c>
      <c r="Q362" s="19">
        <f>Ugovori_OPULJP[[#This Row],[Bespovratna sredstva - Ukupno (EU+Nac) HRK
= Ukupna ugovorena vrijednost bespovratnih sredstava]]*Ugovori_OPULJP[[#This Row],[STOPA NACIONALNOG SUFINANCIRANJA %]]</f>
        <v>385809.63</v>
      </c>
      <c r="R362" s="20">
        <f>Ugovori_OPULJP[[#This Row],[Bespovratna sredstva - Nacionalni dio - HRK]]/7.5345</f>
        <v>51205.737607007759</v>
      </c>
      <c r="S362" s="19">
        <v>2572064.2000000002</v>
      </c>
      <c r="T362" s="20">
        <f>Ugovori_OPULJP[[#This Row],[Bespovratna sredstva - Ukupno (EU+Nac) HRK
= Ukupna ugovorena vrijednost bespovratnih sredstava]]/7.5345</f>
        <v>341371.58404671843</v>
      </c>
      <c r="U362" s="19">
        <v>0</v>
      </c>
      <c r="V362" s="20">
        <f>Ugovori_OPULJP[[#This Row],[Javni doprinos korisnika - HRK]]/7.5345</f>
        <v>0</v>
      </c>
      <c r="W362" s="19">
        <v>0</v>
      </c>
      <c r="X362" s="20">
        <f>Ugovori_OPULJP[[#This Row],[Privatni doprinos korisnika - HRK]]/7.5345</f>
        <v>0</v>
      </c>
      <c r="Y362" s="21">
        <f>Ugovori_OPULJP[[#This Row],[Bespovratna sredstva - Ukupno (EU+Nac) HRK
= Ukupna ugovorena vrijednost bespovratnih sredstava]]+Ugovori_OPULJP[[#This Row],[Javni doprinos korisnika - HRK]]+Ugovori_OPULJP[[#This Row],[Privatni doprinos korisnika - HRK]]</f>
        <v>2572064.2000000002</v>
      </c>
      <c r="Z362" s="22">
        <f>Ugovori_OPULJP[[#This Row],[UKUPNI PRIHVATLJIVI IZDACI
TOTAL ELIGIBLE EXPENDITURE
= Bespovratna sredstva ukupno + doprinos korisnika
= Ukupni prihvatljivi troškovi
= Ukupna ugovorena vrijednost projekta HRK]]/7.5345</f>
        <v>341371.58404671843</v>
      </c>
      <c r="AA362" s="13" t="s">
        <v>22</v>
      </c>
      <c r="AB362" s="13" t="s">
        <v>19</v>
      </c>
      <c r="AC362" s="12" t="s">
        <v>1506</v>
      </c>
      <c r="AD362" s="12" t="s">
        <v>147</v>
      </c>
    </row>
    <row r="363" spans="1:30" ht="51" customHeight="1" x14ac:dyDescent="0.3">
      <c r="A363" s="10" t="s">
        <v>1507</v>
      </c>
      <c r="B363" s="11" t="s">
        <v>139</v>
      </c>
      <c r="C363" s="12" t="s">
        <v>140</v>
      </c>
      <c r="D363" s="12" t="s">
        <v>1102</v>
      </c>
      <c r="E363" s="13" t="s">
        <v>63</v>
      </c>
      <c r="F363" s="14" t="s">
        <v>1508</v>
      </c>
      <c r="G363" s="14" t="s">
        <v>1509</v>
      </c>
      <c r="H363" s="16">
        <v>43250</v>
      </c>
      <c r="I363" s="16">
        <v>44165</v>
      </c>
      <c r="J363" s="17" t="str">
        <f>IF(Ugovori_OPULJP[[#This Row],[DATUM ZAVRŠETKA OPERACIJE]]&gt;DATE(2023,12,31),"u provedbi","završen")</f>
        <v>završen</v>
      </c>
      <c r="K363" s="15" t="s">
        <v>86</v>
      </c>
      <c r="L363" s="15" t="s">
        <v>86</v>
      </c>
      <c r="M363" s="18">
        <v>0.85</v>
      </c>
      <c r="N363" s="18">
        <v>0.15</v>
      </c>
      <c r="O363" s="19">
        <f>Ugovori_OPULJP[[#This Row],[Bespovratna sredstva - Ukupno (EU+Nac) HRK
= Ukupna ugovorena vrijednost bespovratnih sredstava]]*Ugovori_OPULJP[[#This Row],[EU STOPA SUFINANCIRANJA %
EU CO-FINANCING RATE %]]</f>
        <v>1757139.38</v>
      </c>
      <c r="P363" s="20">
        <f>Ugovori_OPULJP[[#This Row],[Bespovratna sredstva - EU dio - HRK]]/7.5345</f>
        <v>233212.47328953477</v>
      </c>
      <c r="Q363" s="19">
        <f>Ugovori_OPULJP[[#This Row],[Bespovratna sredstva - Ukupno (EU+Nac) HRK
= Ukupna ugovorena vrijednost bespovratnih sredstava]]*Ugovori_OPULJP[[#This Row],[STOPA NACIONALNOG SUFINANCIRANJA %]]</f>
        <v>310083.42</v>
      </c>
      <c r="R363" s="20">
        <f>Ugovori_OPULJP[[#This Row],[Bespovratna sredstva - Nacionalni dio - HRK]]/7.5345</f>
        <v>41155.142345212022</v>
      </c>
      <c r="S363" s="19">
        <v>2067222.8</v>
      </c>
      <c r="T363" s="20">
        <f>Ugovori_OPULJP[[#This Row],[Bespovratna sredstva - Ukupno (EU+Nac) HRK
= Ukupna ugovorena vrijednost bespovratnih sredstava]]/7.5345</f>
        <v>274367.61563474685</v>
      </c>
      <c r="U363" s="19">
        <v>0</v>
      </c>
      <c r="V363" s="20">
        <f>Ugovori_OPULJP[[#This Row],[Javni doprinos korisnika - HRK]]/7.5345</f>
        <v>0</v>
      </c>
      <c r="W363" s="19">
        <v>0</v>
      </c>
      <c r="X363" s="20">
        <f>Ugovori_OPULJP[[#This Row],[Privatni doprinos korisnika - HRK]]/7.5345</f>
        <v>0</v>
      </c>
      <c r="Y363" s="21">
        <f>Ugovori_OPULJP[[#This Row],[Bespovratna sredstva - Ukupno (EU+Nac) HRK
= Ukupna ugovorena vrijednost bespovratnih sredstava]]+Ugovori_OPULJP[[#This Row],[Javni doprinos korisnika - HRK]]+Ugovori_OPULJP[[#This Row],[Privatni doprinos korisnika - HRK]]</f>
        <v>2067222.8</v>
      </c>
      <c r="Z363" s="22">
        <f>Ugovori_OPULJP[[#This Row],[UKUPNI PRIHVATLJIVI IZDACI
TOTAL ELIGIBLE EXPENDITURE
= Bespovratna sredstva ukupno + doprinos korisnika
= Ukupni prihvatljivi troškovi
= Ukupna ugovorena vrijednost projekta HRK]]/7.5345</f>
        <v>274367.61563474685</v>
      </c>
      <c r="AA363" s="13" t="s">
        <v>22</v>
      </c>
      <c r="AB363" s="13" t="s">
        <v>19</v>
      </c>
      <c r="AC363" s="12" t="s">
        <v>1510</v>
      </c>
      <c r="AD363" s="12" t="s">
        <v>147</v>
      </c>
    </row>
    <row r="364" spans="1:30" ht="51" customHeight="1" x14ac:dyDescent="0.3">
      <c r="A364" s="10" t="s">
        <v>1511</v>
      </c>
      <c r="B364" s="11" t="s">
        <v>139</v>
      </c>
      <c r="C364" s="12" t="s">
        <v>140</v>
      </c>
      <c r="D364" s="12" t="s">
        <v>1102</v>
      </c>
      <c r="E364" s="13" t="s">
        <v>63</v>
      </c>
      <c r="F364" s="14" t="s">
        <v>1512</v>
      </c>
      <c r="G364" s="14" t="s">
        <v>1513</v>
      </c>
      <c r="H364" s="16">
        <v>43250</v>
      </c>
      <c r="I364" s="16">
        <v>44165</v>
      </c>
      <c r="J364" s="17" t="str">
        <f>IF(Ugovori_OPULJP[[#This Row],[DATUM ZAVRŠETKA OPERACIJE]]&gt;DATE(2023,12,31),"u provedbi","završen")</f>
        <v>završen</v>
      </c>
      <c r="K364" s="15" t="s">
        <v>178</v>
      </c>
      <c r="L364" s="15" t="s">
        <v>178</v>
      </c>
      <c r="M364" s="18">
        <v>0.85</v>
      </c>
      <c r="N364" s="18">
        <v>0.15</v>
      </c>
      <c r="O364" s="19">
        <f>Ugovori_OPULJP[[#This Row],[Bespovratna sredstva - Ukupno (EU+Nac) HRK
= Ukupna ugovorena vrijednost bespovratnih sredstava]]*Ugovori_OPULJP[[#This Row],[EU STOPA SUFINANCIRANJA %
EU CO-FINANCING RATE %]]</f>
        <v>3344346.5304999999</v>
      </c>
      <c r="P364" s="20">
        <f>Ugovori_OPULJP[[#This Row],[Bespovratna sredstva - EU dio - HRK]]/7.5345</f>
        <v>443871.06383967079</v>
      </c>
      <c r="Q364" s="19">
        <f>Ugovori_OPULJP[[#This Row],[Bespovratna sredstva - Ukupno (EU+Nac) HRK
= Ukupna ugovorena vrijednost bespovratnih sredstava]]*Ugovori_OPULJP[[#This Row],[STOPA NACIONALNOG SUFINANCIRANJA %]]</f>
        <v>590178.79949999996</v>
      </c>
      <c r="R364" s="20">
        <f>Ugovori_OPULJP[[#This Row],[Bespovratna sredstva - Nacionalni dio - HRK]]/7.5345</f>
        <v>78330.187736412496</v>
      </c>
      <c r="S364" s="19">
        <v>3934525.33</v>
      </c>
      <c r="T364" s="20">
        <f>Ugovori_OPULJP[[#This Row],[Bespovratna sredstva - Ukupno (EU+Nac) HRK
= Ukupna ugovorena vrijednost bespovratnih sredstava]]/7.5345</f>
        <v>522201.2515760833</v>
      </c>
      <c r="U364" s="19">
        <v>0</v>
      </c>
      <c r="V364" s="20">
        <f>Ugovori_OPULJP[[#This Row],[Javni doprinos korisnika - HRK]]/7.5345</f>
        <v>0</v>
      </c>
      <c r="W364" s="19">
        <v>0</v>
      </c>
      <c r="X364" s="20">
        <f>Ugovori_OPULJP[[#This Row],[Privatni doprinos korisnika - HRK]]/7.5345</f>
        <v>0</v>
      </c>
      <c r="Y364" s="21">
        <f>Ugovori_OPULJP[[#This Row],[Bespovratna sredstva - Ukupno (EU+Nac) HRK
= Ukupna ugovorena vrijednost bespovratnih sredstava]]+Ugovori_OPULJP[[#This Row],[Javni doprinos korisnika - HRK]]+Ugovori_OPULJP[[#This Row],[Privatni doprinos korisnika - HRK]]</f>
        <v>3934525.33</v>
      </c>
      <c r="Z364" s="22">
        <f>Ugovori_OPULJP[[#This Row],[UKUPNI PRIHVATLJIVI IZDACI
TOTAL ELIGIBLE EXPENDITURE
= Bespovratna sredstva ukupno + doprinos korisnika
= Ukupni prihvatljivi troškovi
= Ukupna ugovorena vrijednost projekta HRK]]/7.5345</f>
        <v>522201.2515760833</v>
      </c>
      <c r="AA364" s="13" t="s">
        <v>22</v>
      </c>
      <c r="AB364" s="13" t="s">
        <v>19</v>
      </c>
      <c r="AC364" s="12" t="s">
        <v>1514</v>
      </c>
      <c r="AD364" s="12" t="s">
        <v>147</v>
      </c>
    </row>
    <row r="365" spans="1:30" ht="51" customHeight="1" x14ac:dyDescent="0.3">
      <c r="A365" s="10" t="s">
        <v>1515</v>
      </c>
      <c r="B365" s="11" t="s">
        <v>139</v>
      </c>
      <c r="C365" s="12" t="s">
        <v>140</v>
      </c>
      <c r="D365" s="12" t="s">
        <v>1102</v>
      </c>
      <c r="E365" s="13" t="s">
        <v>63</v>
      </c>
      <c r="F365" s="14" t="s">
        <v>1516</v>
      </c>
      <c r="G365" s="32" t="s">
        <v>1517</v>
      </c>
      <c r="H365" s="16">
        <v>43250</v>
      </c>
      <c r="I365" s="16">
        <v>44165</v>
      </c>
      <c r="J365" s="17" t="str">
        <f>IF(Ugovori_OPULJP[[#This Row],[DATUM ZAVRŠETKA OPERACIJE]]&gt;DATE(2023,12,31),"u provedbi","završen")</f>
        <v>završen</v>
      </c>
      <c r="K365" s="15" t="s">
        <v>144</v>
      </c>
      <c r="L365" s="15" t="s">
        <v>144</v>
      </c>
      <c r="M365" s="18">
        <v>0.85</v>
      </c>
      <c r="N365" s="18">
        <v>0.15</v>
      </c>
      <c r="O365" s="19">
        <f>Ugovori_OPULJP[[#This Row],[Bespovratna sredstva - Ukupno (EU+Nac) HRK
= Ukupna ugovorena vrijednost bespovratnih sredstava]]*Ugovori_OPULJP[[#This Row],[EU STOPA SUFINANCIRANJA %
EU CO-FINANCING RATE %]]</f>
        <v>3324460.7549999999</v>
      </c>
      <c r="P365" s="20">
        <f>Ugovori_OPULJP[[#This Row],[Bespovratna sredstva - EU dio - HRK]]/7.5345</f>
        <v>441231.76786780806</v>
      </c>
      <c r="Q365" s="19">
        <f>Ugovori_OPULJP[[#This Row],[Bespovratna sredstva - Ukupno (EU+Nac) HRK
= Ukupna ugovorena vrijednost bespovratnih sredstava]]*Ugovori_OPULJP[[#This Row],[STOPA NACIONALNOG SUFINANCIRANJA %]]</f>
        <v>586669.54499999993</v>
      </c>
      <c r="R365" s="20">
        <f>Ugovori_OPULJP[[#This Row],[Bespovratna sredstva - Nacionalni dio - HRK]]/7.5345</f>
        <v>77864.42962373083</v>
      </c>
      <c r="S365" s="19">
        <v>3911130.3</v>
      </c>
      <c r="T365" s="20">
        <f>Ugovori_OPULJP[[#This Row],[Bespovratna sredstva - Ukupno (EU+Nac) HRK
= Ukupna ugovorena vrijednost bespovratnih sredstava]]/7.5345</f>
        <v>519096.19749153889</v>
      </c>
      <c r="U365" s="19">
        <v>0</v>
      </c>
      <c r="V365" s="20">
        <f>Ugovori_OPULJP[[#This Row],[Javni doprinos korisnika - HRK]]/7.5345</f>
        <v>0</v>
      </c>
      <c r="W365" s="19">
        <v>0</v>
      </c>
      <c r="X365" s="20">
        <f>Ugovori_OPULJP[[#This Row],[Privatni doprinos korisnika - HRK]]/7.5345</f>
        <v>0</v>
      </c>
      <c r="Y365" s="21">
        <f>Ugovori_OPULJP[[#This Row],[Bespovratna sredstva - Ukupno (EU+Nac) HRK
= Ukupna ugovorena vrijednost bespovratnih sredstava]]+Ugovori_OPULJP[[#This Row],[Javni doprinos korisnika - HRK]]+Ugovori_OPULJP[[#This Row],[Privatni doprinos korisnika - HRK]]</f>
        <v>3911130.3</v>
      </c>
      <c r="Z365" s="22">
        <f>Ugovori_OPULJP[[#This Row],[UKUPNI PRIHVATLJIVI IZDACI
TOTAL ELIGIBLE EXPENDITURE
= Bespovratna sredstva ukupno + doprinos korisnika
= Ukupni prihvatljivi troškovi
= Ukupna ugovorena vrijednost projekta HRK]]/7.5345</f>
        <v>519096.19749153889</v>
      </c>
      <c r="AA365" s="13" t="s">
        <v>22</v>
      </c>
      <c r="AB365" s="13" t="s">
        <v>19</v>
      </c>
      <c r="AC365" s="12" t="s">
        <v>1518</v>
      </c>
      <c r="AD365" s="12" t="s">
        <v>147</v>
      </c>
    </row>
    <row r="366" spans="1:30" ht="51" customHeight="1" x14ac:dyDescent="0.3">
      <c r="A366" s="10" t="s">
        <v>1519</v>
      </c>
      <c r="B366" s="11" t="s">
        <v>139</v>
      </c>
      <c r="C366" s="12" t="s">
        <v>140</v>
      </c>
      <c r="D366" s="12" t="s">
        <v>1102</v>
      </c>
      <c r="E366" s="13" t="s">
        <v>63</v>
      </c>
      <c r="F366" s="14" t="s">
        <v>1520</v>
      </c>
      <c r="G366" s="14" t="s">
        <v>1521</v>
      </c>
      <c r="H366" s="16">
        <v>43250</v>
      </c>
      <c r="I366" s="16">
        <v>44165</v>
      </c>
      <c r="J366" s="17" t="str">
        <f>IF(Ugovori_OPULJP[[#This Row],[DATUM ZAVRŠETKA OPERACIJE]]&gt;DATE(2023,12,31),"u provedbi","završen")</f>
        <v>završen</v>
      </c>
      <c r="K366" s="15" t="s">
        <v>586</v>
      </c>
      <c r="L366" s="15" t="s">
        <v>586</v>
      </c>
      <c r="M366" s="18">
        <v>0.85</v>
      </c>
      <c r="N366" s="18">
        <v>0.15</v>
      </c>
      <c r="O366" s="19">
        <f>Ugovori_OPULJP[[#This Row],[Bespovratna sredstva - Ukupno (EU+Nac) HRK
= Ukupna ugovorena vrijednost bespovratnih sredstava]]*Ugovori_OPULJP[[#This Row],[EU STOPA SUFINANCIRANJA %
EU CO-FINANCING RATE %]]</f>
        <v>1388086.6945</v>
      </c>
      <c r="P366" s="20">
        <f>Ugovori_OPULJP[[#This Row],[Bespovratna sredstva - EU dio - HRK]]/7.5345</f>
        <v>184230.76441701505</v>
      </c>
      <c r="Q366" s="19">
        <f>Ugovori_OPULJP[[#This Row],[Bespovratna sredstva - Ukupno (EU+Nac) HRK
= Ukupna ugovorena vrijednost bespovratnih sredstava]]*Ugovori_OPULJP[[#This Row],[STOPA NACIONALNOG SUFINANCIRANJA %]]</f>
        <v>244956.47549999997</v>
      </c>
      <c r="R366" s="20">
        <f>Ugovori_OPULJP[[#This Row],[Bespovratna sredstva - Nacionalni dio - HRK]]/7.5345</f>
        <v>32511.311367708535</v>
      </c>
      <c r="S366" s="19">
        <v>1633043.17</v>
      </c>
      <c r="T366" s="20">
        <f>Ugovori_OPULJP[[#This Row],[Bespovratna sredstva - Ukupno (EU+Nac) HRK
= Ukupna ugovorena vrijednost bespovratnih sredstava]]/7.5345</f>
        <v>216742.07578472359</v>
      </c>
      <c r="U366" s="19">
        <v>0</v>
      </c>
      <c r="V366" s="20">
        <f>Ugovori_OPULJP[[#This Row],[Javni doprinos korisnika - HRK]]/7.5345</f>
        <v>0</v>
      </c>
      <c r="W366" s="19">
        <v>0</v>
      </c>
      <c r="X366" s="20">
        <f>Ugovori_OPULJP[[#This Row],[Privatni doprinos korisnika - HRK]]/7.5345</f>
        <v>0</v>
      </c>
      <c r="Y366" s="21">
        <f>Ugovori_OPULJP[[#This Row],[Bespovratna sredstva - Ukupno (EU+Nac) HRK
= Ukupna ugovorena vrijednost bespovratnih sredstava]]+Ugovori_OPULJP[[#This Row],[Javni doprinos korisnika - HRK]]+Ugovori_OPULJP[[#This Row],[Privatni doprinos korisnika - HRK]]</f>
        <v>1633043.17</v>
      </c>
      <c r="Z366" s="22">
        <f>Ugovori_OPULJP[[#This Row],[UKUPNI PRIHVATLJIVI IZDACI
TOTAL ELIGIBLE EXPENDITURE
= Bespovratna sredstva ukupno + doprinos korisnika
= Ukupni prihvatljivi troškovi
= Ukupna ugovorena vrijednost projekta HRK]]/7.5345</f>
        <v>216742.07578472359</v>
      </c>
      <c r="AA366" s="13" t="s">
        <v>22</v>
      </c>
      <c r="AB366" s="13" t="s">
        <v>19</v>
      </c>
      <c r="AC366" s="12" t="s">
        <v>1522</v>
      </c>
      <c r="AD366" s="12" t="s">
        <v>147</v>
      </c>
    </row>
    <row r="367" spans="1:30" ht="51" customHeight="1" x14ac:dyDescent="0.3">
      <c r="A367" s="10" t="s">
        <v>1523</v>
      </c>
      <c r="B367" s="11" t="s">
        <v>139</v>
      </c>
      <c r="C367" s="12" t="s">
        <v>140</v>
      </c>
      <c r="D367" s="12" t="s">
        <v>1102</v>
      </c>
      <c r="E367" s="13" t="s">
        <v>63</v>
      </c>
      <c r="F367" s="14" t="s">
        <v>1524</v>
      </c>
      <c r="G367" s="14" t="s">
        <v>1525</v>
      </c>
      <c r="H367" s="16">
        <v>43250</v>
      </c>
      <c r="I367" s="16">
        <v>44165</v>
      </c>
      <c r="J367" s="17" t="str">
        <f>IF(Ugovori_OPULJP[[#This Row],[DATUM ZAVRŠETKA OPERACIJE]]&gt;DATE(2023,12,31),"u provedbi","završen")</f>
        <v>završen</v>
      </c>
      <c r="K367" s="15" t="s">
        <v>81</v>
      </c>
      <c r="L367" s="15" t="s">
        <v>81</v>
      </c>
      <c r="M367" s="18">
        <v>0.85</v>
      </c>
      <c r="N367" s="18">
        <v>0.15</v>
      </c>
      <c r="O367" s="19">
        <f>Ugovori_OPULJP[[#This Row],[Bespovratna sredstva - Ukupno (EU+Nac) HRK
= Ukupna ugovorena vrijednost bespovratnih sredstava]]*Ugovori_OPULJP[[#This Row],[EU STOPA SUFINANCIRANJA %
EU CO-FINANCING RATE %]]</f>
        <v>4213497.9060000004</v>
      </c>
      <c r="P367" s="20">
        <f>Ugovori_OPULJP[[#This Row],[Bespovratna sredstva - EU dio - HRK]]/7.5345</f>
        <v>559227.27533346612</v>
      </c>
      <c r="Q367" s="19">
        <f>Ugovori_OPULJP[[#This Row],[Bespovratna sredstva - Ukupno (EU+Nac) HRK
= Ukupna ugovorena vrijednost bespovratnih sredstava]]*Ugovori_OPULJP[[#This Row],[STOPA NACIONALNOG SUFINANCIRANJA %]]</f>
        <v>743558.45400000003</v>
      </c>
      <c r="R367" s="20">
        <f>Ugovori_OPULJP[[#This Row],[Bespovratna sredstva - Nacionalni dio - HRK]]/7.5345</f>
        <v>98687.166235317534</v>
      </c>
      <c r="S367" s="19">
        <v>4957056.3600000003</v>
      </c>
      <c r="T367" s="20">
        <f>Ugovori_OPULJP[[#This Row],[Bespovratna sredstva - Ukupno (EU+Nac) HRK
= Ukupna ugovorena vrijednost bespovratnih sredstava]]/7.5345</f>
        <v>657914.4415687836</v>
      </c>
      <c r="U367" s="19">
        <v>0</v>
      </c>
      <c r="V367" s="20">
        <f>Ugovori_OPULJP[[#This Row],[Javni doprinos korisnika - HRK]]/7.5345</f>
        <v>0</v>
      </c>
      <c r="W367" s="19">
        <v>0</v>
      </c>
      <c r="X367" s="20">
        <f>Ugovori_OPULJP[[#This Row],[Privatni doprinos korisnika - HRK]]/7.5345</f>
        <v>0</v>
      </c>
      <c r="Y367" s="21">
        <f>Ugovori_OPULJP[[#This Row],[Bespovratna sredstva - Ukupno (EU+Nac) HRK
= Ukupna ugovorena vrijednost bespovratnih sredstava]]+Ugovori_OPULJP[[#This Row],[Javni doprinos korisnika - HRK]]+Ugovori_OPULJP[[#This Row],[Privatni doprinos korisnika - HRK]]</f>
        <v>4957056.3600000003</v>
      </c>
      <c r="Z367" s="22">
        <f>Ugovori_OPULJP[[#This Row],[UKUPNI PRIHVATLJIVI IZDACI
TOTAL ELIGIBLE EXPENDITURE
= Bespovratna sredstva ukupno + doprinos korisnika
= Ukupni prihvatljivi troškovi
= Ukupna ugovorena vrijednost projekta HRK]]/7.5345</f>
        <v>657914.4415687836</v>
      </c>
      <c r="AA367" s="13" t="s">
        <v>22</v>
      </c>
      <c r="AB367" s="13" t="s">
        <v>19</v>
      </c>
      <c r="AC367" s="12" t="s">
        <v>1526</v>
      </c>
      <c r="AD367" s="12" t="s">
        <v>147</v>
      </c>
    </row>
    <row r="368" spans="1:30" ht="51" customHeight="1" x14ac:dyDescent="0.3">
      <c r="A368" s="10" t="s">
        <v>1527</v>
      </c>
      <c r="B368" s="11" t="s">
        <v>139</v>
      </c>
      <c r="C368" s="12" t="s">
        <v>140</v>
      </c>
      <c r="D368" s="12" t="s">
        <v>1102</v>
      </c>
      <c r="E368" s="13" t="s">
        <v>63</v>
      </c>
      <c r="F368" s="14" t="s">
        <v>1528</v>
      </c>
      <c r="G368" s="14" t="s">
        <v>1529</v>
      </c>
      <c r="H368" s="16">
        <v>43250</v>
      </c>
      <c r="I368" s="16">
        <v>44165</v>
      </c>
      <c r="J368" s="17" t="str">
        <f>IF(Ugovori_OPULJP[[#This Row],[DATUM ZAVRŠETKA OPERACIJE]]&gt;DATE(2023,12,31),"u provedbi","završen")</f>
        <v>završen</v>
      </c>
      <c r="K368" s="15" t="s">
        <v>71</v>
      </c>
      <c r="L368" s="15" t="s">
        <v>71</v>
      </c>
      <c r="M368" s="18">
        <v>0.85</v>
      </c>
      <c r="N368" s="18">
        <v>0.15</v>
      </c>
      <c r="O368" s="19">
        <f>Ugovori_OPULJP[[#This Row],[Bespovratna sredstva - Ukupno (EU+Nac) HRK
= Ukupna ugovorena vrijednost bespovratnih sredstava]]*Ugovori_OPULJP[[#This Row],[EU STOPA SUFINANCIRANJA %
EU CO-FINANCING RATE %]]</f>
        <v>2753376.1934999996</v>
      </c>
      <c r="P368" s="20">
        <f>Ugovori_OPULJP[[#This Row],[Bespovratna sredstva - EU dio - HRK]]/7.5345</f>
        <v>365435.82102329278</v>
      </c>
      <c r="Q368" s="19">
        <f>Ugovori_OPULJP[[#This Row],[Bespovratna sredstva - Ukupno (EU+Nac) HRK
= Ukupna ugovorena vrijednost bespovratnih sredstava]]*Ugovori_OPULJP[[#This Row],[STOPA NACIONALNOG SUFINANCIRANJA %]]</f>
        <v>485889.91649999993</v>
      </c>
      <c r="R368" s="20">
        <f>Ugovori_OPULJP[[#This Row],[Bespovratna sredstva - Nacionalni dio - HRK]]/7.5345</f>
        <v>64488.674298228136</v>
      </c>
      <c r="S368" s="19">
        <v>3239266.11</v>
      </c>
      <c r="T368" s="20">
        <f>Ugovori_OPULJP[[#This Row],[Bespovratna sredstva - Ukupno (EU+Nac) HRK
= Ukupna ugovorena vrijednost bespovratnih sredstava]]/7.5345</f>
        <v>429924.49532152095</v>
      </c>
      <c r="U368" s="19">
        <v>0</v>
      </c>
      <c r="V368" s="20">
        <f>Ugovori_OPULJP[[#This Row],[Javni doprinos korisnika - HRK]]/7.5345</f>
        <v>0</v>
      </c>
      <c r="W368" s="19">
        <v>0</v>
      </c>
      <c r="X368" s="20">
        <f>Ugovori_OPULJP[[#This Row],[Privatni doprinos korisnika - HRK]]/7.5345</f>
        <v>0</v>
      </c>
      <c r="Y368" s="21">
        <f>Ugovori_OPULJP[[#This Row],[Bespovratna sredstva - Ukupno (EU+Nac) HRK
= Ukupna ugovorena vrijednost bespovratnih sredstava]]+Ugovori_OPULJP[[#This Row],[Javni doprinos korisnika - HRK]]+Ugovori_OPULJP[[#This Row],[Privatni doprinos korisnika - HRK]]</f>
        <v>3239266.11</v>
      </c>
      <c r="Z368" s="22">
        <f>Ugovori_OPULJP[[#This Row],[UKUPNI PRIHVATLJIVI IZDACI
TOTAL ELIGIBLE EXPENDITURE
= Bespovratna sredstva ukupno + doprinos korisnika
= Ukupni prihvatljivi troškovi
= Ukupna ugovorena vrijednost projekta HRK]]/7.5345</f>
        <v>429924.49532152095</v>
      </c>
      <c r="AA368" s="13" t="s">
        <v>22</v>
      </c>
      <c r="AB368" s="13" t="s">
        <v>19</v>
      </c>
      <c r="AC368" s="12" t="s">
        <v>1530</v>
      </c>
      <c r="AD368" s="12" t="s">
        <v>147</v>
      </c>
    </row>
    <row r="369" spans="1:30" ht="51" customHeight="1" x14ac:dyDescent="0.3">
      <c r="A369" s="10" t="s">
        <v>1531</v>
      </c>
      <c r="B369" s="11" t="s">
        <v>139</v>
      </c>
      <c r="C369" s="12" t="s">
        <v>140</v>
      </c>
      <c r="D369" s="12" t="s">
        <v>1102</v>
      </c>
      <c r="E369" s="13" t="s">
        <v>63</v>
      </c>
      <c r="F369" s="14" t="s">
        <v>1532</v>
      </c>
      <c r="G369" s="14" t="s">
        <v>1533</v>
      </c>
      <c r="H369" s="16">
        <v>43250</v>
      </c>
      <c r="I369" s="16">
        <v>44165</v>
      </c>
      <c r="J369" s="17" t="str">
        <f>IF(Ugovori_OPULJP[[#This Row],[DATUM ZAVRŠETKA OPERACIJE]]&gt;DATE(2023,12,31),"u provedbi","završen")</f>
        <v>završen</v>
      </c>
      <c r="K369" s="15" t="s">
        <v>71</v>
      </c>
      <c r="L369" s="15" t="s">
        <v>71</v>
      </c>
      <c r="M369" s="18">
        <v>0.85</v>
      </c>
      <c r="N369" s="18">
        <v>0.15</v>
      </c>
      <c r="O369" s="19">
        <f>Ugovori_OPULJP[[#This Row],[Bespovratna sredstva - Ukupno (EU+Nac) HRK
= Ukupna ugovorena vrijednost bespovratnih sredstava]]*Ugovori_OPULJP[[#This Row],[EU STOPA SUFINANCIRANJA %
EU CO-FINANCING RATE %]]</f>
        <v>1488958.0899999999</v>
      </c>
      <c r="P369" s="20">
        <f>Ugovori_OPULJP[[#This Row],[Bespovratna sredstva - EU dio - HRK]]/7.5345</f>
        <v>197618.69931647752</v>
      </c>
      <c r="Q369" s="19">
        <f>Ugovori_OPULJP[[#This Row],[Bespovratna sredstva - Ukupno (EU+Nac) HRK
= Ukupna ugovorena vrijednost bespovratnih sredstava]]*Ugovori_OPULJP[[#This Row],[STOPA NACIONALNOG SUFINANCIRANJA %]]</f>
        <v>262757.31</v>
      </c>
      <c r="R369" s="20">
        <f>Ugovori_OPULJP[[#This Row],[Bespovratna sredstva - Nacionalni dio - HRK]]/7.5345</f>
        <v>34873.888114672503</v>
      </c>
      <c r="S369" s="19">
        <v>1751715.4</v>
      </c>
      <c r="T369" s="20">
        <f>Ugovori_OPULJP[[#This Row],[Bespovratna sredstva - Ukupno (EU+Nac) HRK
= Ukupna ugovorena vrijednost bespovratnih sredstava]]/7.5345</f>
        <v>232492.58743115002</v>
      </c>
      <c r="U369" s="19">
        <v>0</v>
      </c>
      <c r="V369" s="20">
        <f>Ugovori_OPULJP[[#This Row],[Javni doprinos korisnika - HRK]]/7.5345</f>
        <v>0</v>
      </c>
      <c r="W369" s="19">
        <v>0</v>
      </c>
      <c r="X369" s="20">
        <f>Ugovori_OPULJP[[#This Row],[Privatni doprinos korisnika - HRK]]/7.5345</f>
        <v>0</v>
      </c>
      <c r="Y369" s="21">
        <f>Ugovori_OPULJP[[#This Row],[Bespovratna sredstva - Ukupno (EU+Nac) HRK
= Ukupna ugovorena vrijednost bespovratnih sredstava]]+Ugovori_OPULJP[[#This Row],[Javni doprinos korisnika - HRK]]+Ugovori_OPULJP[[#This Row],[Privatni doprinos korisnika - HRK]]</f>
        <v>1751715.4</v>
      </c>
      <c r="Z369" s="22">
        <f>Ugovori_OPULJP[[#This Row],[UKUPNI PRIHVATLJIVI IZDACI
TOTAL ELIGIBLE EXPENDITURE
= Bespovratna sredstva ukupno + doprinos korisnika
= Ukupni prihvatljivi troškovi
= Ukupna ugovorena vrijednost projekta HRK]]/7.5345</f>
        <v>232492.58743115002</v>
      </c>
      <c r="AA369" s="13" t="s">
        <v>22</v>
      </c>
      <c r="AB369" s="13" t="s">
        <v>19</v>
      </c>
      <c r="AC369" s="12" t="s">
        <v>1534</v>
      </c>
      <c r="AD369" s="12" t="s">
        <v>147</v>
      </c>
    </row>
    <row r="370" spans="1:30" ht="51" customHeight="1" x14ac:dyDescent="0.3">
      <c r="A370" s="10" t="s">
        <v>1535</v>
      </c>
      <c r="B370" s="11" t="s">
        <v>139</v>
      </c>
      <c r="C370" s="12" t="s">
        <v>140</v>
      </c>
      <c r="D370" s="12" t="s">
        <v>1102</v>
      </c>
      <c r="E370" s="13" t="s">
        <v>63</v>
      </c>
      <c r="F370" s="14" t="s">
        <v>1536</v>
      </c>
      <c r="G370" s="14" t="s">
        <v>1537</v>
      </c>
      <c r="H370" s="16">
        <v>43250</v>
      </c>
      <c r="I370" s="16">
        <v>44165</v>
      </c>
      <c r="J370" s="17" t="str">
        <f>IF(Ugovori_OPULJP[[#This Row],[DATUM ZAVRŠETKA OPERACIJE]]&gt;DATE(2023,12,31),"u provedbi","završen")</f>
        <v>završen</v>
      </c>
      <c r="K370" s="15" t="s">
        <v>86</v>
      </c>
      <c r="L370" s="15" t="s">
        <v>86</v>
      </c>
      <c r="M370" s="18">
        <v>0.85</v>
      </c>
      <c r="N370" s="18">
        <v>0.15</v>
      </c>
      <c r="O370" s="19">
        <f>Ugovori_OPULJP[[#This Row],[Bespovratna sredstva - Ukupno (EU+Nac) HRK
= Ukupna ugovorena vrijednost bespovratnih sredstava]]*Ugovori_OPULJP[[#This Row],[EU STOPA SUFINANCIRANJA %
EU CO-FINANCING RATE %]]</f>
        <v>3488114.9950000001</v>
      </c>
      <c r="P370" s="20">
        <f>Ugovori_OPULJP[[#This Row],[Bespovratna sredstva - EU dio - HRK]]/7.5345</f>
        <v>462952.4182095693</v>
      </c>
      <c r="Q370" s="19">
        <f>Ugovori_OPULJP[[#This Row],[Bespovratna sredstva - Ukupno (EU+Nac) HRK
= Ukupna ugovorena vrijednost bespovratnih sredstava]]*Ugovori_OPULJP[[#This Row],[STOPA NACIONALNOG SUFINANCIRANJA %]]</f>
        <v>615549.70499999996</v>
      </c>
      <c r="R370" s="20">
        <f>Ugovori_OPULJP[[#This Row],[Bespovratna sredstva - Nacionalni dio - HRK]]/7.5345</f>
        <v>81697.485566394578</v>
      </c>
      <c r="S370" s="19">
        <v>4103664.7</v>
      </c>
      <c r="T370" s="20">
        <f>Ugovori_OPULJP[[#This Row],[Bespovratna sredstva - Ukupno (EU+Nac) HRK
= Ukupna ugovorena vrijednost bespovratnih sredstava]]/7.5345</f>
        <v>544649.90377596393</v>
      </c>
      <c r="U370" s="19">
        <v>0</v>
      </c>
      <c r="V370" s="20">
        <f>Ugovori_OPULJP[[#This Row],[Javni doprinos korisnika - HRK]]/7.5345</f>
        <v>0</v>
      </c>
      <c r="W370" s="19">
        <v>0</v>
      </c>
      <c r="X370" s="20">
        <f>Ugovori_OPULJP[[#This Row],[Privatni doprinos korisnika - HRK]]/7.5345</f>
        <v>0</v>
      </c>
      <c r="Y370" s="21">
        <f>Ugovori_OPULJP[[#This Row],[Bespovratna sredstva - Ukupno (EU+Nac) HRK
= Ukupna ugovorena vrijednost bespovratnih sredstava]]+Ugovori_OPULJP[[#This Row],[Javni doprinos korisnika - HRK]]+Ugovori_OPULJP[[#This Row],[Privatni doprinos korisnika - HRK]]</f>
        <v>4103664.7</v>
      </c>
      <c r="Z370" s="22">
        <f>Ugovori_OPULJP[[#This Row],[UKUPNI PRIHVATLJIVI IZDACI
TOTAL ELIGIBLE EXPENDITURE
= Bespovratna sredstva ukupno + doprinos korisnika
= Ukupni prihvatljivi troškovi
= Ukupna ugovorena vrijednost projekta HRK]]/7.5345</f>
        <v>544649.90377596393</v>
      </c>
      <c r="AA370" s="13" t="s">
        <v>22</v>
      </c>
      <c r="AB370" s="13" t="s">
        <v>19</v>
      </c>
      <c r="AC370" s="12" t="s">
        <v>1538</v>
      </c>
      <c r="AD370" s="12" t="s">
        <v>147</v>
      </c>
    </row>
    <row r="371" spans="1:30" ht="51" customHeight="1" x14ac:dyDescent="0.3">
      <c r="A371" s="10" t="s">
        <v>1539</v>
      </c>
      <c r="B371" s="11" t="s">
        <v>139</v>
      </c>
      <c r="C371" s="12" t="s">
        <v>140</v>
      </c>
      <c r="D371" s="12" t="s">
        <v>1102</v>
      </c>
      <c r="E371" s="13" t="s">
        <v>63</v>
      </c>
      <c r="F371" s="14" t="s">
        <v>1540</v>
      </c>
      <c r="G371" s="14" t="s">
        <v>1541</v>
      </c>
      <c r="H371" s="16">
        <v>43250</v>
      </c>
      <c r="I371" s="16">
        <v>44073</v>
      </c>
      <c r="J371" s="17" t="str">
        <f>IF(Ugovori_OPULJP[[#This Row],[DATUM ZAVRŠETKA OPERACIJE]]&gt;DATE(2023,12,31),"u provedbi","završen")</f>
        <v>završen</v>
      </c>
      <c r="K371" s="15" t="s">
        <v>144</v>
      </c>
      <c r="L371" s="15" t="s">
        <v>144</v>
      </c>
      <c r="M371" s="18">
        <v>0.85</v>
      </c>
      <c r="N371" s="18">
        <v>0.15</v>
      </c>
      <c r="O371" s="19">
        <f>Ugovori_OPULJP[[#This Row],[Bespovratna sredstva - Ukupno (EU+Nac) HRK
= Ukupna ugovorena vrijednost bespovratnih sredstava]]*Ugovori_OPULJP[[#This Row],[EU STOPA SUFINANCIRANJA %
EU CO-FINANCING RATE %]]</f>
        <v>1606328.3</v>
      </c>
      <c r="P371" s="20">
        <f>Ugovori_OPULJP[[#This Row],[Bespovratna sredstva - EU dio - HRK]]/7.5345</f>
        <v>213196.40321189197</v>
      </c>
      <c r="Q371" s="19">
        <f>Ugovori_OPULJP[[#This Row],[Bespovratna sredstva - Ukupno (EU+Nac) HRK
= Ukupna ugovorena vrijednost bespovratnih sredstava]]*Ugovori_OPULJP[[#This Row],[STOPA NACIONALNOG SUFINANCIRANJA %]]</f>
        <v>283469.7</v>
      </c>
      <c r="R371" s="20">
        <f>Ugovori_OPULJP[[#This Row],[Bespovratna sredstva - Nacionalni dio - HRK]]/7.5345</f>
        <v>37622.894684451523</v>
      </c>
      <c r="S371" s="19">
        <v>1889798</v>
      </c>
      <c r="T371" s="20">
        <f>Ugovori_OPULJP[[#This Row],[Bespovratna sredstva - Ukupno (EU+Nac) HRK
= Ukupna ugovorena vrijednost bespovratnih sredstava]]/7.5345</f>
        <v>250819.29789634349</v>
      </c>
      <c r="U371" s="19">
        <v>0</v>
      </c>
      <c r="V371" s="20">
        <f>Ugovori_OPULJP[[#This Row],[Javni doprinos korisnika - HRK]]/7.5345</f>
        <v>0</v>
      </c>
      <c r="W371" s="19">
        <v>0</v>
      </c>
      <c r="X371" s="20">
        <f>Ugovori_OPULJP[[#This Row],[Privatni doprinos korisnika - HRK]]/7.5345</f>
        <v>0</v>
      </c>
      <c r="Y371" s="21">
        <f>Ugovori_OPULJP[[#This Row],[Bespovratna sredstva - Ukupno (EU+Nac) HRK
= Ukupna ugovorena vrijednost bespovratnih sredstava]]+Ugovori_OPULJP[[#This Row],[Javni doprinos korisnika - HRK]]+Ugovori_OPULJP[[#This Row],[Privatni doprinos korisnika - HRK]]</f>
        <v>1889798</v>
      </c>
      <c r="Z371" s="22">
        <f>Ugovori_OPULJP[[#This Row],[UKUPNI PRIHVATLJIVI IZDACI
TOTAL ELIGIBLE EXPENDITURE
= Bespovratna sredstva ukupno + doprinos korisnika
= Ukupni prihvatljivi troškovi
= Ukupna ugovorena vrijednost projekta HRK]]/7.5345</f>
        <v>250819.29789634349</v>
      </c>
      <c r="AA371" s="13" t="s">
        <v>22</v>
      </c>
      <c r="AB371" s="13" t="s">
        <v>19</v>
      </c>
      <c r="AC371" s="12" t="s">
        <v>1542</v>
      </c>
      <c r="AD371" s="12" t="s">
        <v>147</v>
      </c>
    </row>
    <row r="372" spans="1:30" ht="51" customHeight="1" x14ac:dyDescent="0.3">
      <c r="A372" s="10" t="s">
        <v>1543</v>
      </c>
      <c r="B372" s="11" t="s">
        <v>139</v>
      </c>
      <c r="C372" s="12" t="s">
        <v>140</v>
      </c>
      <c r="D372" s="12" t="s">
        <v>1102</v>
      </c>
      <c r="E372" s="13" t="s">
        <v>63</v>
      </c>
      <c r="F372" s="14" t="s">
        <v>1544</v>
      </c>
      <c r="G372" s="14" t="s">
        <v>1545</v>
      </c>
      <c r="H372" s="16">
        <v>43250</v>
      </c>
      <c r="I372" s="16">
        <v>44165</v>
      </c>
      <c r="J372" s="17" t="str">
        <f>IF(Ugovori_OPULJP[[#This Row],[DATUM ZAVRŠETKA OPERACIJE]]&gt;DATE(2023,12,31),"u provedbi","završen")</f>
        <v>završen</v>
      </c>
      <c r="K372" s="15" t="s">
        <v>71</v>
      </c>
      <c r="L372" s="15" t="s">
        <v>71</v>
      </c>
      <c r="M372" s="18">
        <v>0.85</v>
      </c>
      <c r="N372" s="18">
        <v>0.15</v>
      </c>
      <c r="O372" s="19">
        <f>Ugovori_OPULJP[[#This Row],[Bespovratna sredstva - Ukupno (EU+Nac) HRK
= Ukupna ugovorena vrijednost bespovratnih sredstava]]*Ugovori_OPULJP[[#This Row],[EU STOPA SUFINANCIRANJA %
EU CO-FINANCING RATE %]]</f>
        <v>3488825.6799999997</v>
      </c>
      <c r="P372" s="20">
        <f>Ugovori_OPULJP[[#This Row],[Bespovratna sredstva - EU dio - HRK]]/7.5345</f>
        <v>463046.74231866741</v>
      </c>
      <c r="Q372" s="19">
        <f>Ugovori_OPULJP[[#This Row],[Bespovratna sredstva - Ukupno (EU+Nac) HRK
= Ukupna ugovorena vrijednost bespovratnih sredstava]]*Ugovori_OPULJP[[#This Row],[STOPA NACIONALNOG SUFINANCIRANJA %]]</f>
        <v>615675.12</v>
      </c>
      <c r="R372" s="20">
        <f>Ugovori_OPULJP[[#This Row],[Bespovratna sredstva - Nacionalni dio - HRK]]/7.5345</f>
        <v>81714.130997411907</v>
      </c>
      <c r="S372" s="19">
        <v>4104500.8</v>
      </c>
      <c r="T372" s="20">
        <f>Ugovori_OPULJP[[#This Row],[Bespovratna sredstva - Ukupno (EU+Nac) HRK
= Ukupna ugovorena vrijednost bespovratnih sredstava]]/7.5345</f>
        <v>544760.87331607926</v>
      </c>
      <c r="U372" s="19">
        <v>0</v>
      </c>
      <c r="V372" s="20">
        <f>Ugovori_OPULJP[[#This Row],[Javni doprinos korisnika - HRK]]/7.5345</f>
        <v>0</v>
      </c>
      <c r="W372" s="19">
        <v>0</v>
      </c>
      <c r="X372" s="20">
        <f>Ugovori_OPULJP[[#This Row],[Privatni doprinos korisnika - HRK]]/7.5345</f>
        <v>0</v>
      </c>
      <c r="Y372" s="21">
        <f>Ugovori_OPULJP[[#This Row],[Bespovratna sredstva - Ukupno (EU+Nac) HRK
= Ukupna ugovorena vrijednost bespovratnih sredstava]]+Ugovori_OPULJP[[#This Row],[Javni doprinos korisnika - HRK]]+Ugovori_OPULJP[[#This Row],[Privatni doprinos korisnika - HRK]]</f>
        <v>4104500.8</v>
      </c>
      <c r="Z372" s="22">
        <f>Ugovori_OPULJP[[#This Row],[UKUPNI PRIHVATLJIVI IZDACI
TOTAL ELIGIBLE EXPENDITURE
= Bespovratna sredstva ukupno + doprinos korisnika
= Ukupni prihvatljivi troškovi
= Ukupna ugovorena vrijednost projekta HRK]]/7.5345</f>
        <v>544760.87331607926</v>
      </c>
      <c r="AA372" s="13" t="s">
        <v>22</v>
      </c>
      <c r="AB372" s="13" t="s">
        <v>19</v>
      </c>
      <c r="AC372" s="12" t="s">
        <v>1546</v>
      </c>
      <c r="AD372" s="12" t="s">
        <v>147</v>
      </c>
    </row>
    <row r="373" spans="1:30" ht="51" customHeight="1" x14ac:dyDescent="0.3">
      <c r="A373" s="10" t="s">
        <v>1547</v>
      </c>
      <c r="B373" s="11" t="s">
        <v>139</v>
      </c>
      <c r="C373" s="12" t="s">
        <v>140</v>
      </c>
      <c r="D373" s="12" t="s">
        <v>1102</v>
      </c>
      <c r="E373" s="13" t="s">
        <v>63</v>
      </c>
      <c r="F373" s="14" t="s">
        <v>1548</v>
      </c>
      <c r="G373" s="14" t="s">
        <v>1549</v>
      </c>
      <c r="H373" s="16">
        <v>43250</v>
      </c>
      <c r="I373" s="16">
        <v>44165</v>
      </c>
      <c r="J373" s="17" t="str">
        <f>IF(Ugovori_OPULJP[[#This Row],[DATUM ZAVRŠETKA OPERACIJE]]&gt;DATE(2023,12,31),"u provedbi","završen")</f>
        <v>završen</v>
      </c>
      <c r="K373" s="15" t="s">
        <v>362</v>
      </c>
      <c r="L373" s="15" t="s">
        <v>362</v>
      </c>
      <c r="M373" s="18">
        <v>0.85</v>
      </c>
      <c r="N373" s="18">
        <v>0.15</v>
      </c>
      <c r="O373" s="19">
        <f>Ugovori_OPULJP[[#This Row],[Bespovratna sredstva - Ukupno (EU+Nac) HRK
= Ukupna ugovorena vrijednost bespovratnih sredstava]]*Ugovori_OPULJP[[#This Row],[EU STOPA SUFINANCIRANJA %
EU CO-FINANCING RATE %]]</f>
        <v>1174529.8130000001</v>
      </c>
      <c r="P373" s="20">
        <f>Ugovori_OPULJP[[#This Row],[Bespovratna sredstva - EU dio - HRK]]/7.5345</f>
        <v>155886.89534806556</v>
      </c>
      <c r="Q373" s="19">
        <f>Ugovori_OPULJP[[#This Row],[Bespovratna sredstva - Ukupno (EU+Nac) HRK
= Ukupna ugovorena vrijednost bespovratnih sredstava]]*Ugovori_OPULJP[[#This Row],[STOPA NACIONALNOG SUFINANCIRANJA %]]</f>
        <v>207269.967</v>
      </c>
      <c r="R373" s="20">
        <f>Ugovori_OPULJP[[#This Row],[Bespovratna sredstva - Nacionalni dio - HRK]]/7.5345</f>
        <v>27509.452120246864</v>
      </c>
      <c r="S373" s="19">
        <v>1381799.78</v>
      </c>
      <c r="T373" s="20">
        <f>Ugovori_OPULJP[[#This Row],[Bespovratna sredstva - Ukupno (EU+Nac) HRK
= Ukupna ugovorena vrijednost bespovratnih sredstava]]/7.5345</f>
        <v>183396.34746831242</v>
      </c>
      <c r="U373" s="19">
        <v>0</v>
      </c>
      <c r="V373" s="20">
        <f>Ugovori_OPULJP[[#This Row],[Javni doprinos korisnika - HRK]]/7.5345</f>
        <v>0</v>
      </c>
      <c r="W373" s="19">
        <v>0</v>
      </c>
      <c r="X373" s="20">
        <f>Ugovori_OPULJP[[#This Row],[Privatni doprinos korisnika - HRK]]/7.5345</f>
        <v>0</v>
      </c>
      <c r="Y373" s="21">
        <f>Ugovori_OPULJP[[#This Row],[Bespovratna sredstva - Ukupno (EU+Nac) HRK
= Ukupna ugovorena vrijednost bespovratnih sredstava]]+Ugovori_OPULJP[[#This Row],[Javni doprinos korisnika - HRK]]+Ugovori_OPULJP[[#This Row],[Privatni doprinos korisnika - HRK]]</f>
        <v>1381799.78</v>
      </c>
      <c r="Z373" s="22">
        <f>Ugovori_OPULJP[[#This Row],[UKUPNI PRIHVATLJIVI IZDACI
TOTAL ELIGIBLE EXPENDITURE
= Bespovratna sredstva ukupno + doprinos korisnika
= Ukupni prihvatljivi troškovi
= Ukupna ugovorena vrijednost projekta HRK]]/7.5345</f>
        <v>183396.34746831242</v>
      </c>
      <c r="AA373" s="13" t="s">
        <v>22</v>
      </c>
      <c r="AB373" s="13" t="s">
        <v>19</v>
      </c>
      <c r="AC373" s="12" t="s">
        <v>1550</v>
      </c>
      <c r="AD373" s="12" t="s">
        <v>147</v>
      </c>
    </row>
    <row r="374" spans="1:30" ht="51" customHeight="1" x14ac:dyDescent="0.3">
      <c r="A374" s="10" t="s">
        <v>1551</v>
      </c>
      <c r="B374" s="11" t="s">
        <v>139</v>
      </c>
      <c r="C374" s="12" t="s">
        <v>140</v>
      </c>
      <c r="D374" s="12" t="s">
        <v>1102</v>
      </c>
      <c r="E374" s="13" t="s">
        <v>63</v>
      </c>
      <c r="F374" s="14" t="s">
        <v>1552</v>
      </c>
      <c r="G374" s="14" t="s">
        <v>1553</v>
      </c>
      <c r="H374" s="16">
        <v>43250</v>
      </c>
      <c r="I374" s="16">
        <v>44165</v>
      </c>
      <c r="J374" s="17" t="str">
        <f>IF(Ugovori_OPULJP[[#This Row],[DATUM ZAVRŠETKA OPERACIJE]]&gt;DATE(2023,12,31),"u provedbi","završen")</f>
        <v>završen</v>
      </c>
      <c r="K374" s="15" t="s">
        <v>86</v>
      </c>
      <c r="L374" s="15" t="s">
        <v>86</v>
      </c>
      <c r="M374" s="18">
        <v>0.85</v>
      </c>
      <c r="N374" s="18">
        <v>0.15</v>
      </c>
      <c r="O374" s="19">
        <f>Ugovori_OPULJP[[#This Row],[Bespovratna sredstva - Ukupno (EU+Nac) HRK
= Ukupna ugovorena vrijednost bespovratnih sredstava]]*Ugovori_OPULJP[[#This Row],[EU STOPA SUFINANCIRANJA %
EU CO-FINANCING RATE %]]</f>
        <v>2730040.4040000001</v>
      </c>
      <c r="P374" s="20">
        <f>Ugovori_OPULJP[[#This Row],[Bespovratna sredstva - EU dio - HRK]]/7.5345</f>
        <v>362338.62950428028</v>
      </c>
      <c r="Q374" s="19">
        <f>Ugovori_OPULJP[[#This Row],[Bespovratna sredstva - Ukupno (EU+Nac) HRK
= Ukupna ugovorena vrijednost bespovratnih sredstava]]*Ugovori_OPULJP[[#This Row],[STOPA NACIONALNOG SUFINANCIRANJA %]]</f>
        <v>481771.83600000001</v>
      </c>
      <c r="R374" s="20">
        <f>Ugovori_OPULJP[[#This Row],[Bespovratna sredstva - Nacionalni dio - HRK]]/7.5345</f>
        <v>63942.111088990641</v>
      </c>
      <c r="S374" s="19">
        <v>3211812.24</v>
      </c>
      <c r="T374" s="20">
        <f>Ugovori_OPULJP[[#This Row],[Bespovratna sredstva - Ukupno (EU+Nac) HRK
= Ukupna ugovorena vrijednost bespovratnih sredstava]]/7.5345</f>
        <v>426280.74059327098</v>
      </c>
      <c r="U374" s="19">
        <v>0</v>
      </c>
      <c r="V374" s="20">
        <f>Ugovori_OPULJP[[#This Row],[Javni doprinos korisnika - HRK]]/7.5345</f>
        <v>0</v>
      </c>
      <c r="W374" s="19">
        <v>0</v>
      </c>
      <c r="X374" s="20">
        <f>Ugovori_OPULJP[[#This Row],[Privatni doprinos korisnika - HRK]]/7.5345</f>
        <v>0</v>
      </c>
      <c r="Y374" s="21">
        <f>Ugovori_OPULJP[[#This Row],[Bespovratna sredstva - Ukupno (EU+Nac) HRK
= Ukupna ugovorena vrijednost bespovratnih sredstava]]+Ugovori_OPULJP[[#This Row],[Javni doprinos korisnika - HRK]]+Ugovori_OPULJP[[#This Row],[Privatni doprinos korisnika - HRK]]</f>
        <v>3211812.24</v>
      </c>
      <c r="Z374" s="22">
        <f>Ugovori_OPULJP[[#This Row],[UKUPNI PRIHVATLJIVI IZDACI
TOTAL ELIGIBLE EXPENDITURE
= Bespovratna sredstva ukupno + doprinos korisnika
= Ukupni prihvatljivi troškovi
= Ukupna ugovorena vrijednost projekta HRK]]/7.5345</f>
        <v>426280.74059327098</v>
      </c>
      <c r="AA374" s="13" t="s">
        <v>22</v>
      </c>
      <c r="AB374" s="13" t="s">
        <v>19</v>
      </c>
      <c r="AC374" s="12" t="s">
        <v>1554</v>
      </c>
      <c r="AD374" s="12" t="s">
        <v>147</v>
      </c>
    </row>
    <row r="375" spans="1:30" ht="51" customHeight="1" x14ac:dyDescent="0.3">
      <c r="A375" s="10" t="s">
        <v>1555</v>
      </c>
      <c r="B375" s="11" t="s">
        <v>139</v>
      </c>
      <c r="C375" s="12" t="s">
        <v>140</v>
      </c>
      <c r="D375" s="12" t="s">
        <v>1102</v>
      </c>
      <c r="E375" s="13" t="s">
        <v>63</v>
      </c>
      <c r="F375" s="14" t="s">
        <v>1556</v>
      </c>
      <c r="G375" s="14" t="s">
        <v>1557</v>
      </c>
      <c r="H375" s="16">
        <v>43250</v>
      </c>
      <c r="I375" s="16">
        <v>44165</v>
      </c>
      <c r="J375" s="17" t="str">
        <f>IF(Ugovori_OPULJP[[#This Row],[DATUM ZAVRŠETKA OPERACIJE]]&gt;DATE(2023,12,31),"u provedbi","završen")</f>
        <v>završen</v>
      </c>
      <c r="K375" s="15" t="s">
        <v>71</v>
      </c>
      <c r="L375" s="15" t="s">
        <v>71</v>
      </c>
      <c r="M375" s="18">
        <v>0.85</v>
      </c>
      <c r="N375" s="18">
        <v>0.15</v>
      </c>
      <c r="O375" s="19">
        <f>Ugovori_OPULJP[[#This Row],[Bespovratna sredstva - Ukupno (EU+Nac) HRK
= Ukupna ugovorena vrijednost bespovratnih sredstava]]*Ugovori_OPULJP[[#This Row],[EU STOPA SUFINANCIRANJA %
EU CO-FINANCING RATE %]]</f>
        <v>2426871.4139999999</v>
      </c>
      <c r="P375" s="20">
        <f>Ugovori_OPULJP[[#This Row],[Bespovratna sredstva - EU dio - HRK]]/7.5345</f>
        <v>322101.18972725462</v>
      </c>
      <c r="Q375" s="19">
        <f>Ugovori_OPULJP[[#This Row],[Bespovratna sredstva - Ukupno (EU+Nac) HRK
= Ukupna ugovorena vrijednost bespovratnih sredstava]]*Ugovori_OPULJP[[#This Row],[STOPA NACIONALNOG SUFINANCIRANJA %]]</f>
        <v>428271.42599999998</v>
      </c>
      <c r="R375" s="20">
        <f>Ugovori_OPULJP[[#This Row],[Bespovratna sredstva - Nacionalni dio - HRK]]/7.5345</f>
        <v>56841.386422456693</v>
      </c>
      <c r="S375" s="19">
        <v>2855142.84</v>
      </c>
      <c r="T375" s="20">
        <f>Ugovori_OPULJP[[#This Row],[Bespovratna sredstva - Ukupno (EU+Nac) HRK
= Ukupna ugovorena vrijednost bespovratnih sredstava]]/7.5345</f>
        <v>378942.57614971127</v>
      </c>
      <c r="U375" s="19">
        <v>0</v>
      </c>
      <c r="V375" s="20">
        <f>Ugovori_OPULJP[[#This Row],[Javni doprinos korisnika - HRK]]/7.5345</f>
        <v>0</v>
      </c>
      <c r="W375" s="19">
        <v>0</v>
      </c>
      <c r="X375" s="20">
        <f>Ugovori_OPULJP[[#This Row],[Privatni doprinos korisnika - HRK]]/7.5345</f>
        <v>0</v>
      </c>
      <c r="Y375" s="21">
        <f>Ugovori_OPULJP[[#This Row],[Bespovratna sredstva - Ukupno (EU+Nac) HRK
= Ukupna ugovorena vrijednost bespovratnih sredstava]]+Ugovori_OPULJP[[#This Row],[Javni doprinos korisnika - HRK]]+Ugovori_OPULJP[[#This Row],[Privatni doprinos korisnika - HRK]]</f>
        <v>2855142.84</v>
      </c>
      <c r="Z375" s="22">
        <f>Ugovori_OPULJP[[#This Row],[UKUPNI PRIHVATLJIVI IZDACI
TOTAL ELIGIBLE EXPENDITURE
= Bespovratna sredstva ukupno + doprinos korisnika
= Ukupni prihvatljivi troškovi
= Ukupna ugovorena vrijednost projekta HRK]]/7.5345</f>
        <v>378942.57614971127</v>
      </c>
      <c r="AA375" s="13" t="s">
        <v>22</v>
      </c>
      <c r="AB375" s="13" t="s">
        <v>19</v>
      </c>
      <c r="AC375" s="12" t="s">
        <v>1558</v>
      </c>
      <c r="AD375" s="12" t="s">
        <v>147</v>
      </c>
    </row>
    <row r="376" spans="1:30" ht="51" customHeight="1" x14ac:dyDescent="0.3">
      <c r="A376" s="10" t="s">
        <v>1559</v>
      </c>
      <c r="B376" s="11" t="s">
        <v>139</v>
      </c>
      <c r="C376" s="12" t="s">
        <v>140</v>
      </c>
      <c r="D376" s="12" t="s">
        <v>1102</v>
      </c>
      <c r="E376" s="13" t="s">
        <v>63</v>
      </c>
      <c r="F376" s="14" t="s">
        <v>1560</v>
      </c>
      <c r="G376" s="14" t="s">
        <v>1561</v>
      </c>
      <c r="H376" s="16">
        <v>43265</v>
      </c>
      <c r="I376" s="16">
        <v>44088</v>
      </c>
      <c r="J376" s="17" t="str">
        <f>IF(Ugovori_OPULJP[[#This Row],[DATUM ZAVRŠETKA OPERACIJE]]&gt;DATE(2023,12,31),"u provedbi","završen")</f>
        <v>završen</v>
      </c>
      <c r="K376" s="15" t="s">
        <v>81</v>
      </c>
      <c r="L376" s="15" t="s">
        <v>81</v>
      </c>
      <c r="M376" s="18">
        <v>0.85</v>
      </c>
      <c r="N376" s="18">
        <v>0.15</v>
      </c>
      <c r="O376" s="19">
        <f>Ugovori_OPULJP[[#This Row],[Bespovratna sredstva - Ukupno (EU+Nac) HRK
= Ukupna ugovorena vrijednost bespovratnih sredstava]]*Ugovori_OPULJP[[#This Row],[EU STOPA SUFINANCIRANJA %
EU CO-FINANCING RATE %]]</f>
        <v>1669116.0149999999</v>
      </c>
      <c r="P376" s="20">
        <f>Ugovori_OPULJP[[#This Row],[Bespovratna sredstva - EU dio - HRK]]/7.5345</f>
        <v>221529.76508062909</v>
      </c>
      <c r="Q376" s="19">
        <f>Ugovori_OPULJP[[#This Row],[Bespovratna sredstva - Ukupno (EU+Nac) HRK
= Ukupna ugovorena vrijednost bespovratnih sredstava]]*Ugovori_OPULJP[[#This Row],[STOPA NACIONALNOG SUFINANCIRANJA %]]</f>
        <v>294549.88499999995</v>
      </c>
      <c r="R376" s="20">
        <f>Ugovori_OPULJP[[#This Row],[Bespovratna sredstva - Nacionalni dio - HRK]]/7.5345</f>
        <v>39093.487955405129</v>
      </c>
      <c r="S376" s="19">
        <v>1963665.9</v>
      </c>
      <c r="T376" s="20">
        <f>Ugovori_OPULJP[[#This Row],[Bespovratna sredstva - Ukupno (EU+Nac) HRK
= Ukupna ugovorena vrijednost bespovratnih sredstava]]/7.5345</f>
        <v>260623.25303603421</v>
      </c>
      <c r="U376" s="19">
        <v>0</v>
      </c>
      <c r="V376" s="20">
        <f>Ugovori_OPULJP[[#This Row],[Javni doprinos korisnika - HRK]]/7.5345</f>
        <v>0</v>
      </c>
      <c r="W376" s="19">
        <v>0</v>
      </c>
      <c r="X376" s="20">
        <f>Ugovori_OPULJP[[#This Row],[Privatni doprinos korisnika - HRK]]/7.5345</f>
        <v>0</v>
      </c>
      <c r="Y376" s="21">
        <f>Ugovori_OPULJP[[#This Row],[Bespovratna sredstva - Ukupno (EU+Nac) HRK
= Ukupna ugovorena vrijednost bespovratnih sredstava]]+Ugovori_OPULJP[[#This Row],[Javni doprinos korisnika - HRK]]+Ugovori_OPULJP[[#This Row],[Privatni doprinos korisnika - HRK]]</f>
        <v>1963665.9</v>
      </c>
      <c r="Z376" s="22">
        <f>Ugovori_OPULJP[[#This Row],[UKUPNI PRIHVATLJIVI IZDACI
TOTAL ELIGIBLE EXPENDITURE
= Bespovratna sredstva ukupno + doprinos korisnika
= Ukupni prihvatljivi troškovi
= Ukupna ugovorena vrijednost projekta HRK]]/7.5345</f>
        <v>260623.25303603421</v>
      </c>
      <c r="AA376" s="13" t="s">
        <v>22</v>
      </c>
      <c r="AB376" s="13" t="s">
        <v>19</v>
      </c>
      <c r="AC376" s="12" t="s">
        <v>1562</v>
      </c>
      <c r="AD376" s="12" t="s">
        <v>147</v>
      </c>
    </row>
    <row r="377" spans="1:30" ht="63.75" customHeight="1" x14ac:dyDescent="0.3">
      <c r="A377" s="10" t="s">
        <v>1563</v>
      </c>
      <c r="B377" s="11" t="s">
        <v>139</v>
      </c>
      <c r="C377" s="12" t="s">
        <v>140</v>
      </c>
      <c r="D377" s="12" t="s">
        <v>1102</v>
      </c>
      <c r="E377" s="13" t="s">
        <v>63</v>
      </c>
      <c r="F377" s="14" t="s">
        <v>1564</v>
      </c>
      <c r="G377" s="14" t="s">
        <v>1565</v>
      </c>
      <c r="H377" s="16">
        <v>43250</v>
      </c>
      <c r="I377" s="16">
        <v>44165</v>
      </c>
      <c r="J377" s="17" t="str">
        <f>IF(Ugovori_OPULJP[[#This Row],[DATUM ZAVRŠETKA OPERACIJE]]&gt;DATE(2023,12,31),"u provedbi","završen")</f>
        <v>završen</v>
      </c>
      <c r="K377" s="15" t="s">
        <v>86</v>
      </c>
      <c r="L377" s="15" t="s">
        <v>86</v>
      </c>
      <c r="M377" s="18">
        <v>0.85</v>
      </c>
      <c r="N377" s="18">
        <v>0.15</v>
      </c>
      <c r="O377" s="19">
        <f>Ugovori_OPULJP[[#This Row],[Bespovratna sredstva - Ukupno (EU+Nac) HRK
= Ukupna ugovorena vrijednost bespovratnih sredstava]]*Ugovori_OPULJP[[#This Row],[EU STOPA SUFINANCIRANJA %
EU CO-FINANCING RATE %]]</f>
        <v>5034543.2</v>
      </c>
      <c r="P377" s="20">
        <f>Ugovori_OPULJP[[#This Row],[Bespovratna sredstva - EU dio - HRK]]/7.5345</f>
        <v>668198.71258875832</v>
      </c>
      <c r="Q377" s="19">
        <f>Ugovori_OPULJP[[#This Row],[Bespovratna sredstva - Ukupno (EU+Nac) HRK
= Ukupna ugovorena vrijednost bespovratnih sredstava]]*Ugovori_OPULJP[[#This Row],[STOPA NACIONALNOG SUFINANCIRANJA %]]</f>
        <v>888448.79999999993</v>
      </c>
      <c r="R377" s="20">
        <f>Ugovori_OPULJP[[#This Row],[Bespovratna sredstva - Nacionalni dio - HRK]]/7.5345</f>
        <v>117917.41986860441</v>
      </c>
      <c r="S377" s="19">
        <v>5922992</v>
      </c>
      <c r="T377" s="20">
        <f>Ugovori_OPULJP[[#This Row],[Bespovratna sredstva - Ukupno (EU+Nac) HRK
= Ukupna ugovorena vrijednost bespovratnih sredstava]]/7.5345</f>
        <v>786116.13245736272</v>
      </c>
      <c r="U377" s="19">
        <v>0</v>
      </c>
      <c r="V377" s="20">
        <f>Ugovori_OPULJP[[#This Row],[Javni doprinos korisnika - HRK]]/7.5345</f>
        <v>0</v>
      </c>
      <c r="W377" s="19">
        <v>0</v>
      </c>
      <c r="X377" s="20">
        <f>Ugovori_OPULJP[[#This Row],[Privatni doprinos korisnika - HRK]]/7.5345</f>
        <v>0</v>
      </c>
      <c r="Y377" s="21">
        <f>Ugovori_OPULJP[[#This Row],[Bespovratna sredstva - Ukupno (EU+Nac) HRK
= Ukupna ugovorena vrijednost bespovratnih sredstava]]+Ugovori_OPULJP[[#This Row],[Javni doprinos korisnika - HRK]]+Ugovori_OPULJP[[#This Row],[Privatni doprinos korisnika - HRK]]</f>
        <v>5922992</v>
      </c>
      <c r="Z377" s="22">
        <f>Ugovori_OPULJP[[#This Row],[UKUPNI PRIHVATLJIVI IZDACI
TOTAL ELIGIBLE EXPENDITURE
= Bespovratna sredstva ukupno + doprinos korisnika
= Ukupni prihvatljivi troškovi
= Ukupna ugovorena vrijednost projekta HRK]]/7.5345</f>
        <v>786116.13245736272</v>
      </c>
      <c r="AA377" s="13" t="s">
        <v>22</v>
      </c>
      <c r="AB377" s="13" t="s">
        <v>19</v>
      </c>
      <c r="AC377" s="12" t="s">
        <v>1566</v>
      </c>
      <c r="AD377" s="12" t="s">
        <v>147</v>
      </c>
    </row>
    <row r="378" spans="1:30" ht="51" customHeight="1" x14ac:dyDescent="0.3">
      <c r="A378" s="10" t="s">
        <v>1567</v>
      </c>
      <c r="B378" s="11" t="s">
        <v>139</v>
      </c>
      <c r="C378" s="12" t="s">
        <v>140</v>
      </c>
      <c r="D378" s="12" t="s">
        <v>1102</v>
      </c>
      <c r="E378" s="13" t="s">
        <v>63</v>
      </c>
      <c r="F378" s="14" t="s">
        <v>1568</v>
      </c>
      <c r="G378" s="14" t="s">
        <v>1569</v>
      </c>
      <c r="H378" s="16">
        <v>43250</v>
      </c>
      <c r="I378" s="16">
        <v>44165</v>
      </c>
      <c r="J378" s="17" t="str">
        <f>IF(Ugovori_OPULJP[[#This Row],[DATUM ZAVRŠETKA OPERACIJE]]&gt;DATE(2023,12,31),"u provedbi","završen")</f>
        <v>završen</v>
      </c>
      <c r="K378" s="15" t="s">
        <v>591</v>
      </c>
      <c r="L378" s="15" t="s">
        <v>591</v>
      </c>
      <c r="M378" s="18">
        <v>0.85</v>
      </c>
      <c r="N378" s="18">
        <v>0.15</v>
      </c>
      <c r="O378" s="19">
        <f>Ugovori_OPULJP[[#This Row],[Bespovratna sredstva - Ukupno (EU+Nac) HRK
= Ukupna ugovorena vrijednost bespovratnih sredstava]]*Ugovori_OPULJP[[#This Row],[EU STOPA SUFINANCIRANJA %
EU CO-FINANCING RATE %]]</f>
        <v>1452403.5</v>
      </c>
      <c r="P378" s="20">
        <f>Ugovori_OPULJP[[#This Row],[Bespovratna sredstva - EU dio - HRK]]/7.5345</f>
        <v>192767.07147123231</v>
      </c>
      <c r="Q378" s="19">
        <f>Ugovori_OPULJP[[#This Row],[Bespovratna sredstva - Ukupno (EU+Nac) HRK
= Ukupna ugovorena vrijednost bespovratnih sredstava]]*Ugovori_OPULJP[[#This Row],[STOPA NACIONALNOG SUFINANCIRANJA %]]</f>
        <v>256306.5</v>
      </c>
      <c r="R378" s="20">
        <f>Ugovori_OPULJP[[#This Row],[Bespovratna sredstva - Nacionalni dio - HRK]]/7.5345</f>
        <v>34017.718494923349</v>
      </c>
      <c r="S378" s="19">
        <v>1708710</v>
      </c>
      <c r="T378" s="20">
        <f>Ugovori_OPULJP[[#This Row],[Bespovratna sredstva - Ukupno (EU+Nac) HRK
= Ukupna ugovorena vrijednost bespovratnih sredstava]]/7.5345</f>
        <v>226784.78996615566</v>
      </c>
      <c r="U378" s="19">
        <v>0</v>
      </c>
      <c r="V378" s="20">
        <f>Ugovori_OPULJP[[#This Row],[Javni doprinos korisnika - HRK]]/7.5345</f>
        <v>0</v>
      </c>
      <c r="W378" s="19">
        <v>0</v>
      </c>
      <c r="X378" s="20">
        <f>Ugovori_OPULJP[[#This Row],[Privatni doprinos korisnika - HRK]]/7.5345</f>
        <v>0</v>
      </c>
      <c r="Y378" s="21">
        <f>Ugovori_OPULJP[[#This Row],[Bespovratna sredstva - Ukupno (EU+Nac) HRK
= Ukupna ugovorena vrijednost bespovratnih sredstava]]+Ugovori_OPULJP[[#This Row],[Javni doprinos korisnika - HRK]]+Ugovori_OPULJP[[#This Row],[Privatni doprinos korisnika - HRK]]</f>
        <v>1708710</v>
      </c>
      <c r="Z378" s="22">
        <f>Ugovori_OPULJP[[#This Row],[UKUPNI PRIHVATLJIVI IZDACI
TOTAL ELIGIBLE EXPENDITURE
= Bespovratna sredstva ukupno + doprinos korisnika
= Ukupni prihvatljivi troškovi
= Ukupna ugovorena vrijednost projekta HRK]]/7.5345</f>
        <v>226784.78996615566</v>
      </c>
      <c r="AA378" s="13" t="s">
        <v>22</v>
      </c>
      <c r="AB378" s="13" t="s">
        <v>19</v>
      </c>
      <c r="AC378" s="12" t="s">
        <v>1570</v>
      </c>
      <c r="AD378" s="12" t="s">
        <v>147</v>
      </c>
    </row>
    <row r="379" spans="1:30" ht="51" customHeight="1" x14ac:dyDescent="0.3">
      <c r="A379" s="10" t="s">
        <v>1571</v>
      </c>
      <c r="B379" s="11" t="s">
        <v>139</v>
      </c>
      <c r="C379" s="12" t="s">
        <v>140</v>
      </c>
      <c r="D379" s="12" t="s">
        <v>1102</v>
      </c>
      <c r="E379" s="13" t="s">
        <v>63</v>
      </c>
      <c r="F379" s="14" t="s">
        <v>1572</v>
      </c>
      <c r="G379" s="14" t="s">
        <v>1573</v>
      </c>
      <c r="H379" s="16">
        <v>43250</v>
      </c>
      <c r="I379" s="16">
        <v>44165</v>
      </c>
      <c r="J379" s="17" t="str">
        <f>IF(Ugovori_OPULJP[[#This Row],[DATUM ZAVRŠETKA OPERACIJE]]&gt;DATE(2023,12,31),"u provedbi","završen")</f>
        <v>završen</v>
      </c>
      <c r="K379" s="15" t="s">
        <v>86</v>
      </c>
      <c r="L379" s="15" t="s">
        <v>86</v>
      </c>
      <c r="M379" s="18">
        <v>0.85</v>
      </c>
      <c r="N379" s="18">
        <v>0.15</v>
      </c>
      <c r="O379" s="19">
        <f>Ugovori_OPULJP[[#This Row],[Bespovratna sredstva - Ukupno (EU+Nac) HRK
= Ukupna ugovorena vrijednost bespovratnih sredstava]]*Ugovori_OPULJP[[#This Row],[EU STOPA SUFINANCIRANJA %
EU CO-FINANCING RATE %]]</f>
        <v>8294183.7199999988</v>
      </c>
      <c r="P379" s="20">
        <f>Ugovori_OPULJP[[#This Row],[Bespovratna sredstva - EU dio - HRK]]/7.5345</f>
        <v>1100827.3568252702</v>
      </c>
      <c r="Q379" s="19">
        <f>Ugovori_OPULJP[[#This Row],[Bespovratna sredstva - Ukupno (EU+Nac) HRK
= Ukupna ugovorena vrijednost bespovratnih sredstava]]*Ugovori_OPULJP[[#This Row],[STOPA NACIONALNOG SUFINANCIRANJA %]]</f>
        <v>1463679.4799999997</v>
      </c>
      <c r="R379" s="20">
        <f>Ugovori_OPULJP[[#This Row],[Bespovratna sredstva - Nacionalni dio - HRK]]/7.5345</f>
        <v>194263.65120445946</v>
      </c>
      <c r="S379" s="19">
        <v>9757863.1999999993</v>
      </c>
      <c r="T379" s="20">
        <f>Ugovori_OPULJP[[#This Row],[Bespovratna sredstva - Ukupno (EU+Nac) HRK
= Ukupna ugovorena vrijednost bespovratnih sredstava]]/7.5345</f>
        <v>1295091.0080297298</v>
      </c>
      <c r="U379" s="19">
        <v>0</v>
      </c>
      <c r="V379" s="20">
        <f>Ugovori_OPULJP[[#This Row],[Javni doprinos korisnika - HRK]]/7.5345</f>
        <v>0</v>
      </c>
      <c r="W379" s="19">
        <v>0</v>
      </c>
      <c r="X379" s="20">
        <f>Ugovori_OPULJP[[#This Row],[Privatni doprinos korisnika - HRK]]/7.5345</f>
        <v>0</v>
      </c>
      <c r="Y379" s="21">
        <f>Ugovori_OPULJP[[#This Row],[Bespovratna sredstva - Ukupno (EU+Nac) HRK
= Ukupna ugovorena vrijednost bespovratnih sredstava]]+Ugovori_OPULJP[[#This Row],[Javni doprinos korisnika - HRK]]+Ugovori_OPULJP[[#This Row],[Privatni doprinos korisnika - HRK]]</f>
        <v>9757863.1999999993</v>
      </c>
      <c r="Z379" s="22">
        <f>Ugovori_OPULJP[[#This Row],[UKUPNI PRIHVATLJIVI IZDACI
TOTAL ELIGIBLE EXPENDITURE
= Bespovratna sredstva ukupno + doprinos korisnika
= Ukupni prihvatljivi troškovi
= Ukupna ugovorena vrijednost projekta HRK]]/7.5345</f>
        <v>1295091.0080297298</v>
      </c>
      <c r="AA379" s="13" t="s">
        <v>22</v>
      </c>
      <c r="AB379" s="13" t="s">
        <v>19</v>
      </c>
      <c r="AC379" s="12" t="s">
        <v>1574</v>
      </c>
      <c r="AD379" s="12" t="s">
        <v>147</v>
      </c>
    </row>
    <row r="380" spans="1:30" ht="51" customHeight="1" x14ac:dyDescent="0.3">
      <c r="A380" s="10" t="s">
        <v>1575</v>
      </c>
      <c r="B380" s="11" t="s">
        <v>139</v>
      </c>
      <c r="C380" s="12" t="s">
        <v>140</v>
      </c>
      <c r="D380" s="12" t="s">
        <v>1102</v>
      </c>
      <c r="E380" s="13" t="s">
        <v>63</v>
      </c>
      <c r="F380" s="14" t="s">
        <v>1576</v>
      </c>
      <c r="G380" s="14" t="s">
        <v>1577</v>
      </c>
      <c r="H380" s="16">
        <v>43284</v>
      </c>
      <c r="I380" s="16">
        <v>44199</v>
      </c>
      <c r="J380" s="17" t="str">
        <f>IF(Ugovori_OPULJP[[#This Row],[DATUM ZAVRŠETKA OPERACIJE]]&gt;DATE(2023,12,31),"u provedbi","završen")</f>
        <v>završen</v>
      </c>
      <c r="K380" s="15" t="s">
        <v>86</v>
      </c>
      <c r="L380" s="15" t="s">
        <v>86</v>
      </c>
      <c r="M380" s="18">
        <v>0.85</v>
      </c>
      <c r="N380" s="18">
        <v>0.15</v>
      </c>
      <c r="O380" s="19">
        <f>Ugovori_OPULJP[[#This Row],[Bespovratna sredstva - Ukupno (EU+Nac) HRK
= Ukupna ugovorena vrijednost bespovratnih sredstava]]*Ugovori_OPULJP[[#This Row],[EU STOPA SUFINANCIRANJA %
EU CO-FINANCING RATE %]]</f>
        <v>2159791.3075000001</v>
      </c>
      <c r="P380" s="20">
        <f>Ugovori_OPULJP[[#This Row],[Bespovratna sredstva - EU dio - HRK]]/7.5345</f>
        <v>286653.56792089721</v>
      </c>
      <c r="Q380" s="19">
        <f>Ugovori_OPULJP[[#This Row],[Bespovratna sredstva - Ukupno (EU+Nac) HRK
= Ukupna ugovorena vrijednost bespovratnih sredstava]]*Ugovori_OPULJP[[#This Row],[STOPA NACIONALNOG SUFINANCIRANJA %]]</f>
        <v>381139.64250000002</v>
      </c>
      <c r="R380" s="20">
        <f>Ugovori_OPULJP[[#This Row],[Bespovratna sredstva - Nacionalni dio - HRK]]/7.5345</f>
        <v>50585.923750746566</v>
      </c>
      <c r="S380" s="19">
        <v>2540930.9500000002</v>
      </c>
      <c r="T380" s="20">
        <f>Ugovori_OPULJP[[#This Row],[Bespovratna sredstva - Ukupno (EU+Nac) HRK
= Ukupna ugovorena vrijednost bespovratnih sredstava]]/7.5345</f>
        <v>337239.4916716438</v>
      </c>
      <c r="U380" s="19">
        <v>0</v>
      </c>
      <c r="V380" s="20">
        <f>Ugovori_OPULJP[[#This Row],[Javni doprinos korisnika - HRK]]/7.5345</f>
        <v>0</v>
      </c>
      <c r="W380" s="19">
        <v>0</v>
      </c>
      <c r="X380" s="20">
        <f>Ugovori_OPULJP[[#This Row],[Privatni doprinos korisnika - HRK]]/7.5345</f>
        <v>0</v>
      </c>
      <c r="Y380" s="21">
        <f>Ugovori_OPULJP[[#This Row],[Bespovratna sredstva - Ukupno (EU+Nac) HRK
= Ukupna ugovorena vrijednost bespovratnih sredstava]]+Ugovori_OPULJP[[#This Row],[Javni doprinos korisnika - HRK]]+Ugovori_OPULJP[[#This Row],[Privatni doprinos korisnika - HRK]]</f>
        <v>2540930.9500000002</v>
      </c>
      <c r="Z380" s="22">
        <f>Ugovori_OPULJP[[#This Row],[UKUPNI PRIHVATLJIVI IZDACI
TOTAL ELIGIBLE EXPENDITURE
= Bespovratna sredstva ukupno + doprinos korisnika
= Ukupni prihvatljivi troškovi
= Ukupna ugovorena vrijednost projekta HRK]]/7.5345</f>
        <v>337239.4916716438</v>
      </c>
      <c r="AA380" s="13" t="s">
        <v>22</v>
      </c>
      <c r="AB380" s="13" t="s">
        <v>19</v>
      </c>
      <c r="AC380" s="12" t="s">
        <v>1578</v>
      </c>
      <c r="AD380" s="12" t="s">
        <v>147</v>
      </c>
    </row>
    <row r="381" spans="1:30" ht="51" customHeight="1" x14ac:dyDescent="0.3">
      <c r="A381" s="10" t="s">
        <v>1579</v>
      </c>
      <c r="B381" s="11" t="s">
        <v>139</v>
      </c>
      <c r="C381" s="12" t="s">
        <v>140</v>
      </c>
      <c r="D381" s="12" t="s">
        <v>1102</v>
      </c>
      <c r="E381" s="13" t="s">
        <v>63</v>
      </c>
      <c r="F381" s="14" t="s">
        <v>1580</v>
      </c>
      <c r="G381" s="14" t="s">
        <v>1581</v>
      </c>
      <c r="H381" s="16">
        <v>43266</v>
      </c>
      <c r="I381" s="16">
        <v>44180</v>
      </c>
      <c r="J381" s="17" t="str">
        <f>IF(Ugovori_OPULJP[[#This Row],[DATUM ZAVRŠETKA OPERACIJE]]&gt;DATE(2023,12,31),"u provedbi","završen")</f>
        <v>završen</v>
      </c>
      <c r="K381" s="15" t="s">
        <v>86</v>
      </c>
      <c r="L381" s="15" t="s">
        <v>86</v>
      </c>
      <c r="M381" s="18">
        <v>0.85</v>
      </c>
      <c r="N381" s="18">
        <v>0.15</v>
      </c>
      <c r="O381" s="19">
        <f>Ugovori_OPULJP[[#This Row],[Bespovratna sredstva - Ukupno (EU+Nac) HRK
= Ukupna ugovorena vrijednost bespovratnih sredstava]]*Ugovori_OPULJP[[#This Row],[EU STOPA SUFINANCIRANJA %
EU CO-FINANCING RATE %]]</f>
        <v>4074421.4584999997</v>
      </c>
      <c r="P381" s="20">
        <f>Ugovori_OPULJP[[#This Row],[Bespovratna sredstva - EU dio - HRK]]/7.5345</f>
        <v>540768.65863693669</v>
      </c>
      <c r="Q381" s="19">
        <f>Ugovori_OPULJP[[#This Row],[Bespovratna sredstva - Ukupno (EU+Nac) HRK
= Ukupna ugovorena vrijednost bespovratnih sredstava]]*Ugovori_OPULJP[[#This Row],[STOPA NACIONALNOG SUFINANCIRANJA %]]</f>
        <v>719015.55149999994</v>
      </c>
      <c r="R381" s="20">
        <f>Ugovori_OPULJP[[#This Row],[Bespovratna sredstva - Nacionalni dio - HRK]]/7.5345</f>
        <v>95429.763288871181</v>
      </c>
      <c r="S381" s="19">
        <v>4793437.01</v>
      </c>
      <c r="T381" s="20">
        <f>Ugovori_OPULJP[[#This Row],[Bespovratna sredstva - Ukupno (EU+Nac) HRK
= Ukupna ugovorena vrijednost bespovratnih sredstava]]/7.5345</f>
        <v>636198.42192580784</v>
      </c>
      <c r="U381" s="19">
        <v>0</v>
      </c>
      <c r="V381" s="20">
        <f>Ugovori_OPULJP[[#This Row],[Javni doprinos korisnika - HRK]]/7.5345</f>
        <v>0</v>
      </c>
      <c r="W381" s="19">
        <v>0</v>
      </c>
      <c r="X381" s="20">
        <f>Ugovori_OPULJP[[#This Row],[Privatni doprinos korisnika - HRK]]/7.5345</f>
        <v>0</v>
      </c>
      <c r="Y381" s="21">
        <f>Ugovori_OPULJP[[#This Row],[Bespovratna sredstva - Ukupno (EU+Nac) HRK
= Ukupna ugovorena vrijednost bespovratnih sredstava]]+Ugovori_OPULJP[[#This Row],[Javni doprinos korisnika - HRK]]+Ugovori_OPULJP[[#This Row],[Privatni doprinos korisnika - HRK]]</f>
        <v>4793437.01</v>
      </c>
      <c r="Z381" s="22">
        <f>Ugovori_OPULJP[[#This Row],[UKUPNI PRIHVATLJIVI IZDACI
TOTAL ELIGIBLE EXPENDITURE
= Bespovratna sredstva ukupno + doprinos korisnika
= Ukupni prihvatljivi troškovi
= Ukupna ugovorena vrijednost projekta HRK]]/7.5345</f>
        <v>636198.42192580784</v>
      </c>
      <c r="AA381" s="13" t="s">
        <v>22</v>
      </c>
      <c r="AB381" s="13" t="s">
        <v>19</v>
      </c>
      <c r="AC381" s="12" t="s">
        <v>1582</v>
      </c>
      <c r="AD381" s="12" t="s">
        <v>147</v>
      </c>
    </row>
    <row r="382" spans="1:30" ht="51" customHeight="1" x14ac:dyDescent="0.3">
      <c r="A382" s="10" t="s">
        <v>1583</v>
      </c>
      <c r="B382" s="11" t="s">
        <v>139</v>
      </c>
      <c r="C382" s="12" t="s">
        <v>140</v>
      </c>
      <c r="D382" s="12" t="s">
        <v>1102</v>
      </c>
      <c r="E382" s="13" t="s">
        <v>63</v>
      </c>
      <c r="F382" s="14" t="s">
        <v>1584</v>
      </c>
      <c r="G382" s="14" t="s">
        <v>1585</v>
      </c>
      <c r="H382" s="16">
        <v>43250</v>
      </c>
      <c r="I382" s="16">
        <v>44165</v>
      </c>
      <c r="J382" s="17" t="str">
        <f>IF(Ugovori_OPULJP[[#This Row],[DATUM ZAVRŠETKA OPERACIJE]]&gt;DATE(2023,12,31),"u provedbi","završen")</f>
        <v>završen</v>
      </c>
      <c r="K382" s="15" t="s">
        <v>362</v>
      </c>
      <c r="L382" s="15" t="s">
        <v>362</v>
      </c>
      <c r="M382" s="18">
        <v>0.85</v>
      </c>
      <c r="N382" s="18">
        <v>0.15</v>
      </c>
      <c r="O382" s="19">
        <f>Ugovori_OPULJP[[#This Row],[Bespovratna sredstva - Ukupno (EU+Nac) HRK
= Ukupna ugovorena vrijednost bespovratnih sredstava]]*Ugovori_OPULJP[[#This Row],[EU STOPA SUFINANCIRANJA %
EU CO-FINANCING RATE %]]</f>
        <v>1834287.6069999998</v>
      </c>
      <c r="P382" s="20">
        <f>Ugovori_OPULJP[[#This Row],[Bespovratna sredstva - EU dio - HRK]]/7.5345</f>
        <v>243451.80264118387</v>
      </c>
      <c r="Q382" s="19">
        <f>Ugovori_OPULJP[[#This Row],[Bespovratna sredstva - Ukupno (EU+Nac) HRK
= Ukupna ugovorena vrijednost bespovratnih sredstava]]*Ugovori_OPULJP[[#This Row],[STOPA NACIONALNOG SUFINANCIRANJA %]]</f>
        <v>323697.81299999997</v>
      </c>
      <c r="R382" s="20">
        <f>Ugovori_OPULJP[[#This Row],[Bespovratna sredstva - Nacionalni dio - HRK]]/7.5345</f>
        <v>42962.082819032446</v>
      </c>
      <c r="S382" s="19">
        <v>2157985.42</v>
      </c>
      <c r="T382" s="20">
        <f>Ugovori_OPULJP[[#This Row],[Bespovratna sredstva - Ukupno (EU+Nac) HRK
= Ukupna ugovorena vrijednost bespovratnih sredstava]]/7.5345</f>
        <v>286413.88546021632</v>
      </c>
      <c r="U382" s="19">
        <v>0</v>
      </c>
      <c r="V382" s="20">
        <f>Ugovori_OPULJP[[#This Row],[Javni doprinos korisnika - HRK]]/7.5345</f>
        <v>0</v>
      </c>
      <c r="W382" s="19">
        <v>0</v>
      </c>
      <c r="X382" s="20">
        <f>Ugovori_OPULJP[[#This Row],[Privatni doprinos korisnika - HRK]]/7.5345</f>
        <v>0</v>
      </c>
      <c r="Y382" s="21">
        <f>Ugovori_OPULJP[[#This Row],[Bespovratna sredstva - Ukupno (EU+Nac) HRK
= Ukupna ugovorena vrijednost bespovratnih sredstava]]+Ugovori_OPULJP[[#This Row],[Javni doprinos korisnika - HRK]]+Ugovori_OPULJP[[#This Row],[Privatni doprinos korisnika - HRK]]</f>
        <v>2157985.42</v>
      </c>
      <c r="Z382" s="22">
        <f>Ugovori_OPULJP[[#This Row],[UKUPNI PRIHVATLJIVI IZDACI
TOTAL ELIGIBLE EXPENDITURE
= Bespovratna sredstva ukupno + doprinos korisnika
= Ukupni prihvatljivi troškovi
= Ukupna ugovorena vrijednost projekta HRK]]/7.5345</f>
        <v>286413.88546021632</v>
      </c>
      <c r="AA382" s="13" t="s">
        <v>22</v>
      </c>
      <c r="AB382" s="13" t="s">
        <v>19</v>
      </c>
      <c r="AC382" s="12" t="s">
        <v>1586</v>
      </c>
      <c r="AD382" s="12" t="s">
        <v>147</v>
      </c>
    </row>
    <row r="383" spans="1:30" ht="51" customHeight="1" x14ac:dyDescent="0.3">
      <c r="A383" s="10" t="s">
        <v>1587</v>
      </c>
      <c r="B383" s="11" t="s">
        <v>139</v>
      </c>
      <c r="C383" s="12" t="s">
        <v>140</v>
      </c>
      <c r="D383" s="12" t="s">
        <v>1102</v>
      </c>
      <c r="E383" s="13" t="s">
        <v>63</v>
      </c>
      <c r="F383" s="14" t="s">
        <v>1588</v>
      </c>
      <c r="G383" s="14" t="s">
        <v>1589</v>
      </c>
      <c r="H383" s="16">
        <v>43250</v>
      </c>
      <c r="I383" s="16">
        <v>44165</v>
      </c>
      <c r="J383" s="17" t="str">
        <f>IF(Ugovori_OPULJP[[#This Row],[DATUM ZAVRŠETKA OPERACIJE]]&gt;DATE(2023,12,31),"u provedbi","završen")</f>
        <v>završen</v>
      </c>
      <c r="K383" s="15" t="s">
        <v>86</v>
      </c>
      <c r="L383" s="15" t="s">
        <v>86</v>
      </c>
      <c r="M383" s="18">
        <v>0.85</v>
      </c>
      <c r="N383" s="18">
        <v>0.15</v>
      </c>
      <c r="O383" s="19">
        <f>Ugovori_OPULJP[[#This Row],[Bespovratna sredstva - Ukupno (EU+Nac) HRK
= Ukupna ugovorena vrijednost bespovratnih sredstava]]*Ugovori_OPULJP[[#This Row],[EU STOPA SUFINANCIRANJA %
EU CO-FINANCING RATE %]]</f>
        <v>2710408.3280000002</v>
      </c>
      <c r="P383" s="20">
        <f>Ugovori_OPULJP[[#This Row],[Bespovratna sredstva - EU dio - HRK]]/7.5345</f>
        <v>359733.00524255092</v>
      </c>
      <c r="Q383" s="19">
        <f>Ugovori_OPULJP[[#This Row],[Bespovratna sredstva - Ukupno (EU+Nac) HRK
= Ukupna ugovorena vrijednost bespovratnih sredstava]]*Ugovori_OPULJP[[#This Row],[STOPA NACIONALNOG SUFINANCIRANJA %]]</f>
        <v>478307.35200000001</v>
      </c>
      <c r="R383" s="20">
        <f>Ugovori_OPULJP[[#This Row],[Bespovratna sredstva - Nacionalni dio - HRK]]/7.5345</f>
        <v>63482.295042803104</v>
      </c>
      <c r="S383" s="19">
        <v>3188715.68</v>
      </c>
      <c r="T383" s="20">
        <f>Ugovori_OPULJP[[#This Row],[Bespovratna sredstva - Ukupno (EU+Nac) HRK
= Ukupna ugovorena vrijednost bespovratnih sredstava]]/7.5345</f>
        <v>423215.30028535402</v>
      </c>
      <c r="U383" s="19">
        <v>0</v>
      </c>
      <c r="V383" s="20">
        <f>Ugovori_OPULJP[[#This Row],[Javni doprinos korisnika - HRK]]/7.5345</f>
        <v>0</v>
      </c>
      <c r="W383" s="19">
        <v>0</v>
      </c>
      <c r="X383" s="20">
        <f>Ugovori_OPULJP[[#This Row],[Privatni doprinos korisnika - HRK]]/7.5345</f>
        <v>0</v>
      </c>
      <c r="Y383" s="21">
        <f>Ugovori_OPULJP[[#This Row],[Bespovratna sredstva - Ukupno (EU+Nac) HRK
= Ukupna ugovorena vrijednost bespovratnih sredstava]]+Ugovori_OPULJP[[#This Row],[Javni doprinos korisnika - HRK]]+Ugovori_OPULJP[[#This Row],[Privatni doprinos korisnika - HRK]]</f>
        <v>3188715.68</v>
      </c>
      <c r="Z383" s="22">
        <f>Ugovori_OPULJP[[#This Row],[UKUPNI PRIHVATLJIVI IZDACI
TOTAL ELIGIBLE EXPENDITURE
= Bespovratna sredstva ukupno + doprinos korisnika
= Ukupni prihvatljivi troškovi
= Ukupna ugovorena vrijednost projekta HRK]]/7.5345</f>
        <v>423215.30028535402</v>
      </c>
      <c r="AA383" s="13" t="s">
        <v>22</v>
      </c>
      <c r="AB383" s="13" t="s">
        <v>19</v>
      </c>
      <c r="AC383" s="12" t="s">
        <v>1590</v>
      </c>
      <c r="AD383" s="12" t="s">
        <v>147</v>
      </c>
    </row>
    <row r="384" spans="1:30" ht="51" customHeight="1" x14ac:dyDescent="0.3">
      <c r="A384" s="10" t="s">
        <v>1591</v>
      </c>
      <c r="B384" s="11" t="s">
        <v>139</v>
      </c>
      <c r="C384" s="12" t="s">
        <v>140</v>
      </c>
      <c r="D384" s="12" t="s">
        <v>1102</v>
      </c>
      <c r="E384" s="13" t="s">
        <v>63</v>
      </c>
      <c r="F384" s="14" t="s">
        <v>1592</v>
      </c>
      <c r="G384" s="14" t="s">
        <v>1593</v>
      </c>
      <c r="H384" s="16">
        <v>43250</v>
      </c>
      <c r="I384" s="16">
        <v>44165</v>
      </c>
      <c r="J384" s="17" t="str">
        <f>IF(Ugovori_OPULJP[[#This Row],[DATUM ZAVRŠETKA OPERACIJE]]&gt;DATE(2023,12,31),"u provedbi","završen")</f>
        <v>završen</v>
      </c>
      <c r="K384" s="15" t="s">
        <v>86</v>
      </c>
      <c r="L384" s="15" t="s">
        <v>86</v>
      </c>
      <c r="M384" s="18">
        <v>0.85</v>
      </c>
      <c r="N384" s="18">
        <v>0.15</v>
      </c>
      <c r="O384" s="19">
        <f>Ugovori_OPULJP[[#This Row],[Bespovratna sredstva - Ukupno (EU+Nac) HRK
= Ukupna ugovorena vrijednost bespovratnih sredstava]]*Ugovori_OPULJP[[#This Row],[EU STOPA SUFINANCIRANJA %
EU CO-FINANCING RATE %]]</f>
        <v>1371772.5</v>
      </c>
      <c r="P384" s="20">
        <f>Ugovori_OPULJP[[#This Row],[Bespovratna sredstva - EU dio - HRK]]/7.5345</f>
        <v>182065.4987059526</v>
      </c>
      <c r="Q384" s="19">
        <f>Ugovori_OPULJP[[#This Row],[Bespovratna sredstva - Ukupno (EU+Nac) HRK
= Ukupna ugovorena vrijednost bespovratnih sredstava]]*Ugovori_OPULJP[[#This Row],[STOPA NACIONALNOG SUFINANCIRANJA %]]</f>
        <v>242077.5</v>
      </c>
      <c r="R384" s="20">
        <f>Ugovori_OPULJP[[#This Row],[Bespovratna sredstva - Nacionalni dio - HRK]]/7.5345</f>
        <v>32129.205653991638</v>
      </c>
      <c r="S384" s="19">
        <v>1613850</v>
      </c>
      <c r="T384" s="20">
        <f>Ugovori_OPULJP[[#This Row],[Bespovratna sredstva - Ukupno (EU+Nac) HRK
= Ukupna ugovorena vrijednost bespovratnih sredstava]]/7.5345</f>
        <v>214194.70435994424</v>
      </c>
      <c r="U384" s="19">
        <v>0</v>
      </c>
      <c r="V384" s="20">
        <f>Ugovori_OPULJP[[#This Row],[Javni doprinos korisnika - HRK]]/7.5345</f>
        <v>0</v>
      </c>
      <c r="W384" s="19">
        <v>0</v>
      </c>
      <c r="X384" s="20">
        <f>Ugovori_OPULJP[[#This Row],[Privatni doprinos korisnika - HRK]]/7.5345</f>
        <v>0</v>
      </c>
      <c r="Y384" s="21">
        <f>Ugovori_OPULJP[[#This Row],[Bespovratna sredstva - Ukupno (EU+Nac) HRK
= Ukupna ugovorena vrijednost bespovratnih sredstava]]+Ugovori_OPULJP[[#This Row],[Javni doprinos korisnika - HRK]]+Ugovori_OPULJP[[#This Row],[Privatni doprinos korisnika - HRK]]</f>
        <v>1613850</v>
      </c>
      <c r="Z384" s="22">
        <f>Ugovori_OPULJP[[#This Row],[UKUPNI PRIHVATLJIVI IZDACI
TOTAL ELIGIBLE EXPENDITURE
= Bespovratna sredstva ukupno + doprinos korisnika
= Ukupni prihvatljivi troškovi
= Ukupna ugovorena vrijednost projekta HRK]]/7.5345</f>
        <v>214194.70435994424</v>
      </c>
      <c r="AA384" s="13" t="s">
        <v>22</v>
      </c>
      <c r="AB384" s="13" t="s">
        <v>19</v>
      </c>
      <c r="AC384" s="12" t="s">
        <v>1594</v>
      </c>
      <c r="AD384" s="12" t="s">
        <v>147</v>
      </c>
    </row>
    <row r="385" spans="1:30" ht="51" customHeight="1" x14ac:dyDescent="0.3">
      <c r="A385" s="10" t="s">
        <v>1595</v>
      </c>
      <c r="B385" s="11" t="s">
        <v>139</v>
      </c>
      <c r="C385" s="12" t="s">
        <v>140</v>
      </c>
      <c r="D385" s="12" t="s">
        <v>1102</v>
      </c>
      <c r="E385" s="13" t="s">
        <v>63</v>
      </c>
      <c r="F385" s="14" t="s">
        <v>1596</v>
      </c>
      <c r="G385" s="14" t="s">
        <v>163</v>
      </c>
      <c r="H385" s="16">
        <v>43250</v>
      </c>
      <c r="I385" s="16">
        <v>44165</v>
      </c>
      <c r="J385" s="17" t="str">
        <f>IF(Ugovori_OPULJP[[#This Row],[DATUM ZAVRŠETKA OPERACIJE]]&gt;DATE(2023,12,31),"u provedbi","završen")</f>
        <v>završen</v>
      </c>
      <c r="K385" s="15" t="s">
        <v>164</v>
      </c>
      <c r="L385" s="15" t="s">
        <v>164</v>
      </c>
      <c r="M385" s="18">
        <v>0.85</v>
      </c>
      <c r="N385" s="18">
        <v>0.15</v>
      </c>
      <c r="O385" s="19">
        <f>Ugovori_OPULJP[[#This Row],[Bespovratna sredstva - Ukupno (EU+Nac) HRK
= Ukupna ugovorena vrijednost bespovratnih sredstava]]*Ugovori_OPULJP[[#This Row],[EU STOPA SUFINANCIRANJA %
EU CO-FINANCING RATE %]]</f>
        <v>8493382.8859999999</v>
      </c>
      <c r="P385" s="20">
        <f>Ugovori_OPULJP[[#This Row],[Bespovratna sredstva - EU dio - HRK]]/7.5345</f>
        <v>1127265.6295706416</v>
      </c>
      <c r="Q385" s="19">
        <f>Ugovori_OPULJP[[#This Row],[Bespovratna sredstva - Ukupno (EU+Nac) HRK
= Ukupna ugovorena vrijednost bespovratnih sredstava]]*Ugovori_OPULJP[[#This Row],[STOPA NACIONALNOG SUFINANCIRANJA %]]</f>
        <v>1498832.274</v>
      </c>
      <c r="R385" s="20">
        <f>Ugovori_OPULJP[[#This Row],[Bespovratna sredstva - Nacionalni dio - HRK]]/7.5345</f>
        <v>198929.22874776029</v>
      </c>
      <c r="S385" s="19">
        <v>9992215.1600000001</v>
      </c>
      <c r="T385" s="20">
        <f>Ugovori_OPULJP[[#This Row],[Bespovratna sredstva - Ukupno (EU+Nac) HRK
= Ukupna ugovorena vrijednost bespovratnih sredstava]]/7.5345</f>
        <v>1326194.858318402</v>
      </c>
      <c r="U385" s="19">
        <v>0</v>
      </c>
      <c r="V385" s="20">
        <f>Ugovori_OPULJP[[#This Row],[Javni doprinos korisnika - HRK]]/7.5345</f>
        <v>0</v>
      </c>
      <c r="W385" s="19">
        <v>0</v>
      </c>
      <c r="X385" s="20">
        <f>Ugovori_OPULJP[[#This Row],[Privatni doprinos korisnika - HRK]]/7.5345</f>
        <v>0</v>
      </c>
      <c r="Y385" s="21">
        <f>Ugovori_OPULJP[[#This Row],[Bespovratna sredstva - Ukupno (EU+Nac) HRK
= Ukupna ugovorena vrijednost bespovratnih sredstava]]+Ugovori_OPULJP[[#This Row],[Javni doprinos korisnika - HRK]]+Ugovori_OPULJP[[#This Row],[Privatni doprinos korisnika - HRK]]</f>
        <v>9992215.1600000001</v>
      </c>
      <c r="Z385" s="22">
        <f>Ugovori_OPULJP[[#This Row],[UKUPNI PRIHVATLJIVI IZDACI
TOTAL ELIGIBLE EXPENDITURE
= Bespovratna sredstva ukupno + doprinos korisnika
= Ukupni prihvatljivi troškovi
= Ukupna ugovorena vrijednost projekta HRK]]/7.5345</f>
        <v>1326194.858318402</v>
      </c>
      <c r="AA385" s="13" t="s">
        <v>22</v>
      </c>
      <c r="AB385" s="13" t="s">
        <v>19</v>
      </c>
      <c r="AC385" s="12" t="s">
        <v>1597</v>
      </c>
      <c r="AD385" s="12" t="s">
        <v>147</v>
      </c>
    </row>
    <row r="386" spans="1:30" ht="51" customHeight="1" x14ac:dyDescent="0.3">
      <c r="A386" s="10" t="s">
        <v>1598</v>
      </c>
      <c r="B386" s="11" t="s">
        <v>139</v>
      </c>
      <c r="C386" s="12" t="s">
        <v>140</v>
      </c>
      <c r="D386" s="12" t="s">
        <v>1102</v>
      </c>
      <c r="E386" s="13" t="s">
        <v>63</v>
      </c>
      <c r="F386" s="14" t="s">
        <v>1599</v>
      </c>
      <c r="G386" s="14" t="s">
        <v>1600</v>
      </c>
      <c r="H386" s="16">
        <v>43250</v>
      </c>
      <c r="I386" s="16">
        <v>44165</v>
      </c>
      <c r="J386" s="17" t="str">
        <f>IF(Ugovori_OPULJP[[#This Row],[DATUM ZAVRŠETKA OPERACIJE]]&gt;DATE(2023,12,31),"u provedbi","završen")</f>
        <v>završen</v>
      </c>
      <c r="K386" s="15" t="s">
        <v>262</v>
      </c>
      <c r="L386" s="15" t="s">
        <v>262</v>
      </c>
      <c r="M386" s="18">
        <v>0.85</v>
      </c>
      <c r="N386" s="18">
        <v>0.15</v>
      </c>
      <c r="O386" s="19">
        <f>Ugovori_OPULJP[[#This Row],[Bespovratna sredstva - Ukupno (EU+Nac) HRK
= Ukupna ugovorena vrijednost bespovratnih sredstava]]*Ugovori_OPULJP[[#This Row],[EU STOPA SUFINANCIRANJA %
EU CO-FINANCING RATE %]]</f>
        <v>6756788.2949999999</v>
      </c>
      <c r="P386" s="20">
        <f>Ugovori_OPULJP[[#This Row],[Bespovratna sredstva - EU dio - HRK]]/7.5345</f>
        <v>896779.91837547277</v>
      </c>
      <c r="Q386" s="19">
        <f>Ugovori_OPULJP[[#This Row],[Bespovratna sredstva - Ukupno (EU+Nac) HRK
= Ukupna ugovorena vrijednost bespovratnih sredstava]]*Ugovori_OPULJP[[#This Row],[STOPA NACIONALNOG SUFINANCIRANJA %]]</f>
        <v>1192374.405</v>
      </c>
      <c r="R386" s="20">
        <f>Ugovori_OPULJP[[#This Row],[Bespovratna sredstva - Nacionalni dio - HRK]]/7.5345</f>
        <v>158255.27971331874</v>
      </c>
      <c r="S386" s="19">
        <v>7949162.7000000002</v>
      </c>
      <c r="T386" s="20">
        <f>Ugovori_OPULJP[[#This Row],[Bespovratna sredstva - Ukupno (EU+Nac) HRK
= Ukupna ugovorena vrijednost bespovratnih sredstava]]/7.5345</f>
        <v>1055035.1980887915</v>
      </c>
      <c r="U386" s="19">
        <v>0</v>
      </c>
      <c r="V386" s="20">
        <f>Ugovori_OPULJP[[#This Row],[Javni doprinos korisnika - HRK]]/7.5345</f>
        <v>0</v>
      </c>
      <c r="W386" s="19">
        <v>0</v>
      </c>
      <c r="X386" s="20">
        <f>Ugovori_OPULJP[[#This Row],[Privatni doprinos korisnika - HRK]]/7.5345</f>
        <v>0</v>
      </c>
      <c r="Y386" s="21">
        <f>Ugovori_OPULJP[[#This Row],[Bespovratna sredstva - Ukupno (EU+Nac) HRK
= Ukupna ugovorena vrijednost bespovratnih sredstava]]+Ugovori_OPULJP[[#This Row],[Javni doprinos korisnika - HRK]]+Ugovori_OPULJP[[#This Row],[Privatni doprinos korisnika - HRK]]</f>
        <v>7949162.7000000002</v>
      </c>
      <c r="Z386" s="22">
        <f>Ugovori_OPULJP[[#This Row],[UKUPNI PRIHVATLJIVI IZDACI
TOTAL ELIGIBLE EXPENDITURE
= Bespovratna sredstva ukupno + doprinos korisnika
= Ukupni prihvatljivi troškovi
= Ukupna ugovorena vrijednost projekta HRK]]/7.5345</f>
        <v>1055035.1980887915</v>
      </c>
      <c r="AA386" s="13" t="s">
        <v>22</v>
      </c>
      <c r="AB386" s="13" t="s">
        <v>19</v>
      </c>
      <c r="AC386" s="12" t="s">
        <v>1601</v>
      </c>
      <c r="AD386" s="12" t="s">
        <v>147</v>
      </c>
    </row>
    <row r="387" spans="1:30" ht="51" customHeight="1" x14ac:dyDescent="0.3">
      <c r="A387" s="10" t="s">
        <v>1602</v>
      </c>
      <c r="B387" s="11" t="s">
        <v>139</v>
      </c>
      <c r="C387" s="12" t="s">
        <v>140</v>
      </c>
      <c r="D387" s="12" t="s">
        <v>1102</v>
      </c>
      <c r="E387" s="13" t="s">
        <v>63</v>
      </c>
      <c r="F387" s="14" t="s">
        <v>1603</v>
      </c>
      <c r="G387" s="14" t="s">
        <v>1604</v>
      </c>
      <c r="H387" s="16">
        <v>43250</v>
      </c>
      <c r="I387" s="16">
        <v>44165</v>
      </c>
      <c r="J387" s="17" t="str">
        <f>IF(Ugovori_OPULJP[[#This Row],[DATUM ZAVRŠETKA OPERACIJE]]&gt;DATE(2023,12,31),"u provedbi","završen")</f>
        <v>završen</v>
      </c>
      <c r="K387" s="15" t="s">
        <v>91</v>
      </c>
      <c r="L387" s="15" t="s">
        <v>91</v>
      </c>
      <c r="M387" s="18">
        <v>0.85</v>
      </c>
      <c r="N387" s="18">
        <v>0.15</v>
      </c>
      <c r="O387" s="19">
        <f>Ugovori_OPULJP[[#This Row],[Bespovratna sredstva - Ukupno (EU+Nac) HRK
= Ukupna ugovorena vrijednost bespovratnih sredstava]]*Ugovori_OPULJP[[#This Row],[EU STOPA SUFINANCIRANJA %
EU CO-FINANCING RATE %]]</f>
        <v>3448142.6399999997</v>
      </c>
      <c r="P387" s="20">
        <f>Ugovori_OPULJP[[#This Row],[Bespovratna sredstva - EU dio - HRK]]/7.5345</f>
        <v>457647.17499502283</v>
      </c>
      <c r="Q387" s="19">
        <f>Ugovori_OPULJP[[#This Row],[Bespovratna sredstva - Ukupno (EU+Nac) HRK
= Ukupna ugovorena vrijednost bespovratnih sredstava]]*Ugovori_OPULJP[[#This Row],[STOPA NACIONALNOG SUFINANCIRANJA %]]</f>
        <v>608495.76</v>
      </c>
      <c r="R387" s="20">
        <f>Ugovori_OPULJP[[#This Row],[Bespovratna sredstva - Nacionalni dio - HRK]]/7.5345</f>
        <v>80761.266175592275</v>
      </c>
      <c r="S387" s="19">
        <v>4056638.4</v>
      </c>
      <c r="T387" s="20">
        <f>Ugovori_OPULJP[[#This Row],[Bespovratna sredstva - Ukupno (EU+Nac) HRK
= Ukupna ugovorena vrijednost bespovratnih sredstava]]/7.5345</f>
        <v>538408.44117061514</v>
      </c>
      <c r="U387" s="19">
        <v>0</v>
      </c>
      <c r="V387" s="20">
        <f>Ugovori_OPULJP[[#This Row],[Javni doprinos korisnika - HRK]]/7.5345</f>
        <v>0</v>
      </c>
      <c r="W387" s="19">
        <v>0</v>
      </c>
      <c r="X387" s="20">
        <f>Ugovori_OPULJP[[#This Row],[Privatni doprinos korisnika - HRK]]/7.5345</f>
        <v>0</v>
      </c>
      <c r="Y387" s="21">
        <f>Ugovori_OPULJP[[#This Row],[Bespovratna sredstva - Ukupno (EU+Nac) HRK
= Ukupna ugovorena vrijednost bespovratnih sredstava]]+Ugovori_OPULJP[[#This Row],[Javni doprinos korisnika - HRK]]+Ugovori_OPULJP[[#This Row],[Privatni doprinos korisnika - HRK]]</f>
        <v>4056638.4</v>
      </c>
      <c r="Z387" s="22">
        <f>Ugovori_OPULJP[[#This Row],[UKUPNI PRIHVATLJIVI IZDACI
TOTAL ELIGIBLE EXPENDITURE
= Bespovratna sredstva ukupno + doprinos korisnika
= Ukupni prihvatljivi troškovi
= Ukupna ugovorena vrijednost projekta HRK]]/7.5345</f>
        <v>538408.44117061514</v>
      </c>
      <c r="AA387" s="13" t="s">
        <v>22</v>
      </c>
      <c r="AB387" s="13" t="s">
        <v>19</v>
      </c>
      <c r="AC387" s="12" t="s">
        <v>1605</v>
      </c>
      <c r="AD387" s="12" t="s">
        <v>147</v>
      </c>
    </row>
    <row r="388" spans="1:30" ht="51" customHeight="1" x14ac:dyDescent="0.3">
      <c r="A388" s="10" t="s">
        <v>1606</v>
      </c>
      <c r="B388" s="11" t="s">
        <v>139</v>
      </c>
      <c r="C388" s="12" t="s">
        <v>140</v>
      </c>
      <c r="D388" s="12" t="s">
        <v>1102</v>
      </c>
      <c r="E388" s="13" t="s">
        <v>63</v>
      </c>
      <c r="F388" s="14" t="s">
        <v>1512</v>
      </c>
      <c r="G388" s="14" t="s">
        <v>1607</v>
      </c>
      <c r="H388" s="16">
        <v>43250</v>
      </c>
      <c r="I388" s="16">
        <v>44165</v>
      </c>
      <c r="J388" s="17" t="str">
        <f>IF(Ugovori_OPULJP[[#This Row],[DATUM ZAVRŠETKA OPERACIJE]]&gt;DATE(2023,12,31),"u provedbi","završen")</f>
        <v>završen</v>
      </c>
      <c r="K388" s="15" t="s">
        <v>362</v>
      </c>
      <c r="L388" s="15" t="s">
        <v>362</v>
      </c>
      <c r="M388" s="18">
        <v>0.85</v>
      </c>
      <c r="N388" s="18">
        <v>0.15</v>
      </c>
      <c r="O388" s="19">
        <f>Ugovori_OPULJP[[#This Row],[Bespovratna sredstva - Ukupno (EU+Nac) HRK
= Ukupna ugovorena vrijednost bespovratnih sredstava]]*Ugovori_OPULJP[[#This Row],[EU STOPA SUFINANCIRANJA %
EU CO-FINANCING RATE %]]</f>
        <v>1311942.8359999999</v>
      </c>
      <c r="P388" s="20">
        <f>Ugovori_OPULJP[[#This Row],[Bespovratna sredstva - EU dio - HRK]]/7.5345</f>
        <v>174124.73767336915</v>
      </c>
      <c r="Q388" s="19">
        <f>Ugovori_OPULJP[[#This Row],[Bespovratna sredstva - Ukupno (EU+Nac) HRK
= Ukupna ugovorena vrijednost bespovratnih sredstava]]*Ugovori_OPULJP[[#This Row],[STOPA NACIONALNOG SUFINANCIRANJA %]]</f>
        <v>231519.32399999999</v>
      </c>
      <c r="R388" s="20">
        <f>Ugovori_OPULJP[[#This Row],[Bespovratna sredstva - Nacionalni dio - HRK]]/7.5345</f>
        <v>30727.894883535733</v>
      </c>
      <c r="S388" s="19">
        <v>1543462.16</v>
      </c>
      <c r="T388" s="20">
        <f>Ugovori_OPULJP[[#This Row],[Bespovratna sredstva - Ukupno (EU+Nac) HRK
= Ukupna ugovorena vrijednost bespovratnih sredstava]]/7.5345</f>
        <v>204852.63255690489</v>
      </c>
      <c r="U388" s="19">
        <v>0</v>
      </c>
      <c r="V388" s="20">
        <f>Ugovori_OPULJP[[#This Row],[Javni doprinos korisnika - HRK]]/7.5345</f>
        <v>0</v>
      </c>
      <c r="W388" s="19">
        <v>0</v>
      </c>
      <c r="X388" s="20">
        <f>Ugovori_OPULJP[[#This Row],[Privatni doprinos korisnika - HRK]]/7.5345</f>
        <v>0</v>
      </c>
      <c r="Y388" s="21">
        <f>Ugovori_OPULJP[[#This Row],[Bespovratna sredstva - Ukupno (EU+Nac) HRK
= Ukupna ugovorena vrijednost bespovratnih sredstava]]+Ugovori_OPULJP[[#This Row],[Javni doprinos korisnika - HRK]]+Ugovori_OPULJP[[#This Row],[Privatni doprinos korisnika - HRK]]</f>
        <v>1543462.16</v>
      </c>
      <c r="Z388" s="22">
        <f>Ugovori_OPULJP[[#This Row],[UKUPNI PRIHVATLJIVI IZDACI
TOTAL ELIGIBLE EXPENDITURE
= Bespovratna sredstva ukupno + doprinos korisnika
= Ukupni prihvatljivi troškovi
= Ukupna ugovorena vrijednost projekta HRK]]/7.5345</f>
        <v>204852.63255690489</v>
      </c>
      <c r="AA388" s="13" t="s">
        <v>22</v>
      </c>
      <c r="AB388" s="13" t="s">
        <v>19</v>
      </c>
      <c r="AC388" s="12" t="s">
        <v>1608</v>
      </c>
      <c r="AD388" s="12" t="s">
        <v>147</v>
      </c>
    </row>
    <row r="389" spans="1:30" ht="51" customHeight="1" x14ac:dyDescent="0.3">
      <c r="A389" s="10" t="s">
        <v>1609</v>
      </c>
      <c r="B389" s="11" t="s">
        <v>139</v>
      </c>
      <c r="C389" s="12" t="s">
        <v>140</v>
      </c>
      <c r="D389" s="12" t="s">
        <v>1102</v>
      </c>
      <c r="E389" s="13" t="s">
        <v>63</v>
      </c>
      <c r="F389" s="14" t="s">
        <v>1610</v>
      </c>
      <c r="G389" s="14" t="s">
        <v>1611</v>
      </c>
      <c r="H389" s="16">
        <v>43250</v>
      </c>
      <c r="I389" s="16">
        <v>44165</v>
      </c>
      <c r="J389" s="17" t="str">
        <f>IF(Ugovori_OPULJP[[#This Row],[DATUM ZAVRŠETKA OPERACIJE]]&gt;DATE(2023,12,31),"u provedbi","završen")</f>
        <v>završen</v>
      </c>
      <c r="K389" s="15" t="s">
        <v>329</v>
      </c>
      <c r="L389" s="15" t="s">
        <v>329</v>
      </c>
      <c r="M389" s="18">
        <v>0.85</v>
      </c>
      <c r="N389" s="18">
        <v>0.15</v>
      </c>
      <c r="O389" s="19">
        <f>Ugovori_OPULJP[[#This Row],[Bespovratna sredstva - Ukupno (EU+Nac) HRK
= Ukupna ugovorena vrijednost bespovratnih sredstava]]*Ugovori_OPULJP[[#This Row],[EU STOPA SUFINANCIRANJA %
EU CO-FINANCING RATE %]]</f>
        <v>4231849.2955</v>
      </c>
      <c r="P389" s="20">
        <f>Ugovori_OPULJP[[#This Row],[Bespovratna sredstva - EU dio - HRK]]/7.5345</f>
        <v>561662.92328621668</v>
      </c>
      <c r="Q389" s="19">
        <f>Ugovori_OPULJP[[#This Row],[Bespovratna sredstva - Ukupno (EU+Nac) HRK
= Ukupna ugovorena vrijednost bespovratnih sredstava]]*Ugovori_OPULJP[[#This Row],[STOPA NACIONALNOG SUFINANCIRANJA %]]</f>
        <v>746796.93450000009</v>
      </c>
      <c r="R389" s="20">
        <f>Ugovori_OPULJP[[#This Row],[Bespovratna sredstva - Nacionalni dio - HRK]]/7.5345</f>
        <v>99116.986462273548</v>
      </c>
      <c r="S389" s="19">
        <v>4978646.2300000004</v>
      </c>
      <c r="T389" s="20">
        <f>Ugovori_OPULJP[[#This Row],[Bespovratna sredstva - Ukupno (EU+Nac) HRK
= Ukupna ugovorena vrijednost bespovratnih sredstava]]/7.5345</f>
        <v>660779.90974849032</v>
      </c>
      <c r="U389" s="19">
        <v>0</v>
      </c>
      <c r="V389" s="20">
        <f>Ugovori_OPULJP[[#This Row],[Javni doprinos korisnika - HRK]]/7.5345</f>
        <v>0</v>
      </c>
      <c r="W389" s="19">
        <v>0</v>
      </c>
      <c r="X389" s="20">
        <f>Ugovori_OPULJP[[#This Row],[Privatni doprinos korisnika - HRK]]/7.5345</f>
        <v>0</v>
      </c>
      <c r="Y389" s="21">
        <f>Ugovori_OPULJP[[#This Row],[Bespovratna sredstva - Ukupno (EU+Nac) HRK
= Ukupna ugovorena vrijednost bespovratnih sredstava]]+Ugovori_OPULJP[[#This Row],[Javni doprinos korisnika - HRK]]+Ugovori_OPULJP[[#This Row],[Privatni doprinos korisnika - HRK]]</f>
        <v>4978646.2300000004</v>
      </c>
      <c r="Z389" s="22">
        <f>Ugovori_OPULJP[[#This Row],[UKUPNI PRIHVATLJIVI IZDACI
TOTAL ELIGIBLE EXPENDITURE
= Bespovratna sredstva ukupno + doprinos korisnika
= Ukupni prihvatljivi troškovi
= Ukupna ugovorena vrijednost projekta HRK]]/7.5345</f>
        <v>660779.90974849032</v>
      </c>
      <c r="AA389" s="13" t="s">
        <v>22</v>
      </c>
      <c r="AB389" s="13" t="s">
        <v>19</v>
      </c>
      <c r="AC389" s="12" t="s">
        <v>1612</v>
      </c>
      <c r="AD389" s="12" t="s">
        <v>147</v>
      </c>
    </row>
    <row r="390" spans="1:30" ht="51" customHeight="1" x14ac:dyDescent="0.3">
      <c r="A390" s="10" t="s">
        <v>1613</v>
      </c>
      <c r="B390" s="11" t="s">
        <v>139</v>
      </c>
      <c r="C390" s="12" t="s">
        <v>140</v>
      </c>
      <c r="D390" s="12" t="s">
        <v>1102</v>
      </c>
      <c r="E390" s="13" t="s">
        <v>63</v>
      </c>
      <c r="F390" s="14" t="s">
        <v>1614</v>
      </c>
      <c r="G390" s="14" t="s">
        <v>1615</v>
      </c>
      <c r="H390" s="16">
        <v>43250</v>
      </c>
      <c r="I390" s="16">
        <v>44165</v>
      </c>
      <c r="J390" s="17" t="str">
        <f>IF(Ugovori_OPULJP[[#This Row],[DATUM ZAVRŠETKA OPERACIJE]]&gt;DATE(2023,12,31),"u provedbi","završen")</f>
        <v>završen</v>
      </c>
      <c r="K390" s="15" t="s">
        <v>66</v>
      </c>
      <c r="L390" s="15" t="s">
        <v>66</v>
      </c>
      <c r="M390" s="18">
        <v>0.85</v>
      </c>
      <c r="N390" s="18">
        <v>0.15</v>
      </c>
      <c r="O390" s="19">
        <f>Ugovori_OPULJP[[#This Row],[Bespovratna sredstva - Ukupno (EU+Nac) HRK
= Ukupna ugovorena vrijednost bespovratnih sredstava]]*Ugovori_OPULJP[[#This Row],[EU STOPA SUFINANCIRANJA %
EU CO-FINANCING RATE %]]</f>
        <v>905750.27600000007</v>
      </c>
      <c r="P390" s="20">
        <f>Ugovori_OPULJP[[#This Row],[Bespovratna sredstva - EU dio - HRK]]/7.5345</f>
        <v>120213.72035304268</v>
      </c>
      <c r="Q390" s="19">
        <f>Ugovori_OPULJP[[#This Row],[Bespovratna sredstva - Ukupno (EU+Nac) HRK
= Ukupna ugovorena vrijednost bespovratnih sredstava]]*Ugovori_OPULJP[[#This Row],[STOPA NACIONALNOG SUFINANCIRANJA %]]</f>
        <v>159838.28400000001</v>
      </c>
      <c r="R390" s="20">
        <f>Ugovori_OPULJP[[#This Row],[Bespovratna sredstva - Nacionalni dio - HRK]]/7.5345</f>
        <v>21214.18594465459</v>
      </c>
      <c r="S390" s="19">
        <v>1065588.56</v>
      </c>
      <c r="T390" s="20">
        <f>Ugovori_OPULJP[[#This Row],[Bespovratna sredstva - Ukupno (EU+Nac) HRK
= Ukupna ugovorena vrijednost bespovratnih sredstava]]/7.5345</f>
        <v>141427.90629769725</v>
      </c>
      <c r="U390" s="19">
        <v>0</v>
      </c>
      <c r="V390" s="20">
        <f>Ugovori_OPULJP[[#This Row],[Javni doprinos korisnika - HRK]]/7.5345</f>
        <v>0</v>
      </c>
      <c r="W390" s="19">
        <v>0</v>
      </c>
      <c r="X390" s="20">
        <f>Ugovori_OPULJP[[#This Row],[Privatni doprinos korisnika - HRK]]/7.5345</f>
        <v>0</v>
      </c>
      <c r="Y390" s="21">
        <f>Ugovori_OPULJP[[#This Row],[Bespovratna sredstva - Ukupno (EU+Nac) HRK
= Ukupna ugovorena vrijednost bespovratnih sredstava]]+Ugovori_OPULJP[[#This Row],[Javni doprinos korisnika - HRK]]+Ugovori_OPULJP[[#This Row],[Privatni doprinos korisnika - HRK]]</f>
        <v>1065588.56</v>
      </c>
      <c r="Z390" s="22">
        <f>Ugovori_OPULJP[[#This Row],[UKUPNI PRIHVATLJIVI IZDACI
TOTAL ELIGIBLE EXPENDITURE
= Bespovratna sredstva ukupno + doprinos korisnika
= Ukupni prihvatljivi troškovi
= Ukupna ugovorena vrijednost projekta HRK]]/7.5345</f>
        <v>141427.90629769725</v>
      </c>
      <c r="AA390" s="13" t="s">
        <v>22</v>
      </c>
      <c r="AB390" s="13" t="s">
        <v>19</v>
      </c>
      <c r="AC390" s="12" t="s">
        <v>1616</v>
      </c>
      <c r="AD390" s="12" t="s">
        <v>147</v>
      </c>
    </row>
    <row r="391" spans="1:30" ht="51" customHeight="1" x14ac:dyDescent="0.3">
      <c r="A391" s="10" t="s">
        <v>1617</v>
      </c>
      <c r="B391" s="11" t="s">
        <v>139</v>
      </c>
      <c r="C391" s="12" t="s">
        <v>140</v>
      </c>
      <c r="D391" s="12" t="s">
        <v>1102</v>
      </c>
      <c r="E391" s="13" t="s">
        <v>63</v>
      </c>
      <c r="F391" s="14" t="s">
        <v>1618</v>
      </c>
      <c r="G391" s="14" t="s">
        <v>1619</v>
      </c>
      <c r="H391" s="16">
        <v>43250</v>
      </c>
      <c r="I391" s="16">
        <v>44165</v>
      </c>
      <c r="J391" s="17" t="str">
        <f>IF(Ugovori_OPULJP[[#This Row],[DATUM ZAVRŠETKA OPERACIJE]]&gt;DATE(2023,12,31),"u provedbi","završen")</f>
        <v>završen</v>
      </c>
      <c r="K391" s="15" t="s">
        <v>144</v>
      </c>
      <c r="L391" s="15" t="s">
        <v>144</v>
      </c>
      <c r="M391" s="18">
        <v>0.85</v>
      </c>
      <c r="N391" s="18">
        <v>0.15</v>
      </c>
      <c r="O391" s="19">
        <f>Ugovori_OPULJP[[#This Row],[Bespovratna sredstva - Ukupno (EU+Nac) HRK
= Ukupna ugovorena vrijednost bespovratnih sredstava]]*Ugovori_OPULJP[[#This Row],[EU STOPA SUFINANCIRANJA %
EU CO-FINANCING RATE %]]</f>
        <v>1282161.25</v>
      </c>
      <c r="P391" s="20">
        <f>Ugovori_OPULJP[[#This Row],[Bespovratna sredstva - EU dio - HRK]]/7.5345</f>
        <v>170172.04194040745</v>
      </c>
      <c r="Q391" s="19">
        <f>Ugovori_OPULJP[[#This Row],[Bespovratna sredstva - Ukupno (EU+Nac) HRK
= Ukupna ugovorena vrijednost bespovratnih sredstava]]*Ugovori_OPULJP[[#This Row],[STOPA NACIONALNOG SUFINANCIRANJA %]]</f>
        <v>226263.75</v>
      </c>
      <c r="R391" s="20">
        <f>Ugovori_OPULJP[[#This Row],[Bespovratna sredstva - Nacionalni dio - HRK]]/7.5345</f>
        <v>30030.360342424843</v>
      </c>
      <c r="S391" s="19">
        <v>1508425</v>
      </c>
      <c r="T391" s="20">
        <f>Ugovori_OPULJP[[#This Row],[Bespovratna sredstva - Ukupno (EU+Nac) HRK
= Ukupna ugovorena vrijednost bespovratnih sredstava]]/7.5345</f>
        <v>200202.40228283231</v>
      </c>
      <c r="U391" s="19">
        <v>0</v>
      </c>
      <c r="V391" s="20">
        <f>Ugovori_OPULJP[[#This Row],[Javni doprinos korisnika - HRK]]/7.5345</f>
        <v>0</v>
      </c>
      <c r="W391" s="19">
        <v>0</v>
      </c>
      <c r="X391" s="20">
        <f>Ugovori_OPULJP[[#This Row],[Privatni doprinos korisnika - HRK]]/7.5345</f>
        <v>0</v>
      </c>
      <c r="Y391" s="21">
        <f>Ugovori_OPULJP[[#This Row],[Bespovratna sredstva - Ukupno (EU+Nac) HRK
= Ukupna ugovorena vrijednost bespovratnih sredstava]]+Ugovori_OPULJP[[#This Row],[Javni doprinos korisnika - HRK]]+Ugovori_OPULJP[[#This Row],[Privatni doprinos korisnika - HRK]]</f>
        <v>1508425</v>
      </c>
      <c r="Z391" s="22">
        <f>Ugovori_OPULJP[[#This Row],[UKUPNI PRIHVATLJIVI IZDACI
TOTAL ELIGIBLE EXPENDITURE
= Bespovratna sredstva ukupno + doprinos korisnika
= Ukupni prihvatljivi troškovi
= Ukupna ugovorena vrijednost projekta HRK]]/7.5345</f>
        <v>200202.40228283231</v>
      </c>
      <c r="AA391" s="13" t="s">
        <v>22</v>
      </c>
      <c r="AB391" s="13" t="s">
        <v>19</v>
      </c>
      <c r="AC391" s="12" t="s">
        <v>1620</v>
      </c>
      <c r="AD391" s="12" t="s">
        <v>147</v>
      </c>
    </row>
    <row r="392" spans="1:30" ht="51" customHeight="1" x14ac:dyDescent="0.3">
      <c r="A392" s="10" t="s">
        <v>1621</v>
      </c>
      <c r="B392" s="11" t="s">
        <v>139</v>
      </c>
      <c r="C392" s="12" t="s">
        <v>140</v>
      </c>
      <c r="D392" s="12" t="s">
        <v>1102</v>
      </c>
      <c r="E392" s="13" t="s">
        <v>63</v>
      </c>
      <c r="F392" s="14" t="s">
        <v>1622</v>
      </c>
      <c r="G392" s="14" t="s">
        <v>1623</v>
      </c>
      <c r="H392" s="16">
        <v>43266</v>
      </c>
      <c r="I392" s="16">
        <v>44180</v>
      </c>
      <c r="J392" s="17" t="str">
        <f>IF(Ugovori_OPULJP[[#This Row],[DATUM ZAVRŠETKA OPERACIJE]]&gt;DATE(2023,12,31),"u provedbi","završen")</f>
        <v>završen</v>
      </c>
      <c r="K392" s="15" t="s">
        <v>86</v>
      </c>
      <c r="L392" s="15" t="s">
        <v>86</v>
      </c>
      <c r="M392" s="18">
        <v>0.85</v>
      </c>
      <c r="N392" s="18">
        <v>0.15</v>
      </c>
      <c r="O392" s="19">
        <f>Ugovori_OPULJP[[#This Row],[Bespovratna sredstva - Ukupno (EU+Nac) HRK
= Ukupna ugovorena vrijednost bespovratnih sredstava]]*Ugovori_OPULJP[[#This Row],[EU STOPA SUFINANCIRANJA %
EU CO-FINANCING RATE %]]</f>
        <v>1392094.5464999999</v>
      </c>
      <c r="P392" s="20">
        <f>Ugovori_OPULJP[[#This Row],[Bespovratna sredstva - EU dio - HRK]]/7.5345</f>
        <v>184762.69779016523</v>
      </c>
      <c r="Q392" s="19">
        <f>Ugovori_OPULJP[[#This Row],[Bespovratna sredstva - Ukupno (EU+Nac) HRK
= Ukupna ugovorena vrijednost bespovratnih sredstava]]*Ugovori_OPULJP[[#This Row],[STOPA NACIONALNOG SUFINANCIRANJA %]]</f>
        <v>245663.74349999998</v>
      </c>
      <c r="R392" s="20">
        <f>Ugovori_OPULJP[[#This Row],[Bespovratna sredstva - Nacionalni dio - HRK]]/7.5345</f>
        <v>32605.181962970331</v>
      </c>
      <c r="S392" s="19">
        <v>1637758.29</v>
      </c>
      <c r="T392" s="20">
        <f>Ugovori_OPULJP[[#This Row],[Bespovratna sredstva - Ukupno (EU+Nac) HRK
= Ukupna ugovorena vrijednost bespovratnih sredstava]]/7.5345</f>
        <v>217367.87975313558</v>
      </c>
      <c r="U392" s="19">
        <v>0</v>
      </c>
      <c r="V392" s="20">
        <f>Ugovori_OPULJP[[#This Row],[Javni doprinos korisnika - HRK]]/7.5345</f>
        <v>0</v>
      </c>
      <c r="W392" s="19">
        <v>0</v>
      </c>
      <c r="X392" s="20">
        <f>Ugovori_OPULJP[[#This Row],[Privatni doprinos korisnika - HRK]]/7.5345</f>
        <v>0</v>
      </c>
      <c r="Y392" s="21">
        <f>Ugovori_OPULJP[[#This Row],[Bespovratna sredstva - Ukupno (EU+Nac) HRK
= Ukupna ugovorena vrijednost bespovratnih sredstava]]+Ugovori_OPULJP[[#This Row],[Javni doprinos korisnika - HRK]]+Ugovori_OPULJP[[#This Row],[Privatni doprinos korisnika - HRK]]</f>
        <v>1637758.29</v>
      </c>
      <c r="Z392" s="22">
        <f>Ugovori_OPULJP[[#This Row],[UKUPNI PRIHVATLJIVI IZDACI
TOTAL ELIGIBLE EXPENDITURE
= Bespovratna sredstva ukupno + doprinos korisnika
= Ukupni prihvatljivi troškovi
= Ukupna ugovorena vrijednost projekta HRK]]/7.5345</f>
        <v>217367.87975313558</v>
      </c>
      <c r="AA392" s="13" t="s">
        <v>22</v>
      </c>
      <c r="AB392" s="13" t="s">
        <v>19</v>
      </c>
      <c r="AC392" s="12" t="s">
        <v>1624</v>
      </c>
      <c r="AD392" s="12" t="s">
        <v>147</v>
      </c>
    </row>
    <row r="393" spans="1:30" ht="51" customHeight="1" x14ac:dyDescent="0.3">
      <c r="A393" s="10" t="s">
        <v>1625</v>
      </c>
      <c r="B393" s="11" t="s">
        <v>139</v>
      </c>
      <c r="C393" s="12" t="s">
        <v>140</v>
      </c>
      <c r="D393" s="12" t="s">
        <v>1102</v>
      </c>
      <c r="E393" s="13" t="s">
        <v>63</v>
      </c>
      <c r="F393" s="14" t="s">
        <v>1626</v>
      </c>
      <c r="G393" s="14" t="s">
        <v>1627</v>
      </c>
      <c r="H393" s="16">
        <v>43250</v>
      </c>
      <c r="I393" s="16">
        <v>44165</v>
      </c>
      <c r="J393" s="17" t="str">
        <f>IF(Ugovori_OPULJP[[#This Row],[DATUM ZAVRŠETKA OPERACIJE]]&gt;DATE(2023,12,31),"u provedbi","završen")</f>
        <v>završen</v>
      </c>
      <c r="K393" s="15" t="s">
        <v>86</v>
      </c>
      <c r="L393" s="15" t="s">
        <v>86</v>
      </c>
      <c r="M393" s="18">
        <v>0.85</v>
      </c>
      <c r="N393" s="18">
        <v>0.15</v>
      </c>
      <c r="O393" s="19">
        <f>Ugovori_OPULJP[[#This Row],[Bespovratna sredstva - Ukupno (EU+Nac) HRK
= Ukupna ugovorena vrijednost bespovratnih sredstava]]*Ugovori_OPULJP[[#This Row],[EU STOPA SUFINANCIRANJA %
EU CO-FINANCING RATE %]]</f>
        <v>1171488.1135</v>
      </c>
      <c r="P393" s="20">
        <f>Ugovori_OPULJP[[#This Row],[Bespovratna sredstva - EU dio - HRK]]/7.5345</f>
        <v>155483.19244807219</v>
      </c>
      <c r="Q393" s="19">
        <f>Ugovori_OPULJP[[#This Row],[Bespovratna sredstva - Ukupno (EU+Nac) HRK
= Ukupna ugovorena vrijednost bespovratnih sredstava]]*Ugovori_OPULJP[[#This Row],[STOPA NACIONALNOG SUFINANCIRANJA %]]</f>
        <v>206733.19649999999</v>
      </c>
      <c r="R393" s="20">
        <f>Ugovori_OPULJP[[#This Row],[Bespovratna sredstva - Nacionalni dio - HRK]]/7.5345</f>
        <v>27438.21043201274</v>
      </c>
      <c r="S393" s="19">
        <v>1378221.31</v>
      </c>
      <c r="T393" s="20">
        <f>Ugovori_OPULJP[[#This Row],[Bespovratna sredstva - Ukupno (EU+Nac) HRK
= Ukupna ugovorena vrijednost bespovratnih sredstava]]/7.5345</f>
        <v>182921.40288008493</v>
      </c>
      <c r="U393" s="19">
        <v>0</v>
      </c>
      <c r="V393" s="20">
        <f>Ugovori_OPULJP[[#This Row],[Javni doprinos korisnika - HRK]]/7.5345</f>
        <v>0</v>
      </c>
      <c r="W393" s="19">
        <v>0</v>
      </c>
      <c r="X393" s="20">
        <f>Ugovori_OPULJP[[#This Row],[Privatni doprinos korisnika - HRK]]/7.5345</f>
        <v>0</v>
      </c>
      <c r="Y393" s="21">
        <f>Ugovori_OPULJP[[#This Row],[Bespovratna sredstva - Ukupno (EU+Nac) HRK
= Ukupna ugovorena vrijednost bespovratnih sredstava]]+Ugovori_OPULJP[[#This Row],[Javni doprinos korisnika - HRK]]+Ugovori_OPULJP[[#This Row],[Privatni doprinos korisnika - HRK]]</f>
        <v>1378221.31</v>
      </c>
      <c r="Z393" s="22">
        <f>Ugovori_OPULJP[[#This Row],[UKUPNI PRIHVATLJIVI IZDACI
TOTAL ELIGIBLE EXPENDITURE
= Bespovratna sredstva ukupno + doprinos korisnika
= Ukupni prihvatljivi troškovi
= Ukupna ugovorena vrijednost projekta HRK]]/7.5345</f>
        <v>182921.40288008493</v>
      </c>
      <c r="AA393" s="13" t="s">
        <v>22</v>
      </c>
      <c r="AB393" s="13" t="s">
        <v>19</v>
      </c>
      <c r="AC393" s="12" t="s">
        <v>1628</v>
      </c>
      <c r="AD393" s="12" t="s">
        <v>147</v>
      </c>
    </row>
    <row r="394" spans="1:30" ht="51" customHeight="1" x14ac:dyDescent="0.3">
      <c r="A394" s="10" t="s">
        <v>1629</v>
      </c>
      <c r="B394" s="11" t="s">
        <v>139</v>
      </c>
      <c r="C394" s="12" t="s">
        <v>140</v>
      </c>
      <c r="D394" s="12" t="s">
        <v>1102</v>
      </c>
      <c r="E394" s="13" t="s">
        <v>63</v>
      </c>
      <c r="F394" s="14" t="s">
        <v>1630</v>
      </c>
      <c r="G394" s="14" t="s">
        <v>1631</v>
      </c>
      <c r="H394" s="16">
        <v>43250</v>
      </c>
      <c r="I394" s="16">
        <v>44165</v>
      </c>
      <c r="J394" s="17" t="str">
        <f>IF(Ugovori_OPULJP[[#This Row],[DATUM ZAVRŠETKA OPERACIJE]]&gt;DATE(2023,12,31),"u provedbi","završen")</f>
        <v>završen</v>
      </c>
      <c r="K394" s="15" t="s">
        <v>86</v>
      </c>
      <c r="L394" s="15" t="s">
        <v>86</v>
      </c>
      <c r="M394" s="18">
        <v>0.85</v>
      </c>
      <c r="N394" s="18">
        <v>0.15</v>
      </c>
      <c r="O394" s="19">
        <f>Ugovori_OPULJP[[#This Row],[Bespovratna sredstva - Ukupno (EU+Nac) HRK
= Ukupna ugovorena vrijednost bespovratnih sredstava]]*Ugovori_OPULJP[[#This Row],[EU STOPA SUFINANCIRANJA %
EU CO-FINANCING RATE %]]</f>
        <v>4827341.42</v>
      </c>
      <c r="P394" s="20">
        <f>Ugovori_OPULJP[[#This Row],[Bespovratna sredstva - EU dio - HRK]]/7.5345</f>
        <v>640698.3104386488</v>
      </c>
      <c r="Q394" s="19">
        <f>Ugovori_OPULJP[[#This Row],[Bespovratna sredstva - Ukupno (EU+Nac) HRK
= Ukupna ugovorena vrijednost bespovratnih sredstava]]*Ugovori_OPULJP[[#This Row],[STOPA NACIONALNOG SUFINANCIRANJA %]]</f>
        <v>851883.78</v>
      </c>
      <c r="R394" s="20">
        <f>Ugovori_OPULJP[[#This Row],[Bespovratna sredstva - Nacionalni dio - HRK]]/7.5345</f>
        <v>113064.40772446744</v>
      </c>
      <c r="S394" s="19">
        <v>5679225.2000000002</v>
      </c>
      <c r="T394" s="20">
        <f>Ugovori_OPULJP[[#This Row],[Bespovratna sredstva - Ukupno (EU+Nac) HRK
= Ukupna ugovorena vrijednost bespovratnih sredstava]]/7.5345</f>
        <v>753762.71816311637</v>
      </c>
      <c r="U394" s="19">
        <v>0</v>
      </c>
      <c r="V394" s="20">
        <f>Ugovori_OPULJP[[#This Row],[Javni doprinos korisnika - HRK]]/7.5345</f>
        <v>0</v>
      </c>
      <c r="W394" s="19">
        <v>0</v>
      </c>
      <c r="X394" s="20">
        <f>Ugovori_OPULJP[[#This Row],[Privatni doprinos korisnika - HRK]]/7.5345</f>
        <v>0</v>
      </c>
      <c r="Y394" s="21">
        <f>Ugovori_OPULJP[[#This Row],[Bespovratna sredstva - Ukupno (EU+Nac) HRK
= Ukupna ugovorena vrijednost bespovratnih sredstava]]+Ugovori_OPULJP[[#This Row],[Javni doprinos korisnika - HRK]]+Ugovori_OPULJP[[#This Row],[Privatni doprinos korisnika - HRK]]</f>
        <v>5679225.2000000002</v>
      </c>
      <c r="Z394" s="22">
        <f>Ugovori_OPULJP[[#This Row],[UKUPNI PRIHVATLJIVI IZDACI
TOTAL ELIGIBLE EXPENDITURE
= Bespovratna sredstva ukupno + doprinos korisnika
= Ukupni prihvatljivi troškovi
= Ukupna ugovorena vrijednost projekta HRK]]/7.5345</f>
        <v>753762.71816311637</v>
      </c>
      <c r="AA394" s="13" t="s">
        <v>22</v>
      </c>
      <c r="AB394" s="13" t="s">
        <v>19</v>
      </c>
      <c r="AC394" s="12" t="s">
        <v>1632</v>
      </c>
      <c r="AD394" s="12" t="s">
        <v>147</v>
      </c>
    </row>
    <row r="395" spans="1:30" ht="51" customHeight="1" x14ac:dyDescent="0.3">
      <c r="A395" s="10" t="s">
        <v>1633</v>
      </c>
      <c r="B395" s="11" t="s">
        <v>139</v>
      </c>
      <c r="C395" s="12" t="s">
        <v>140</v>
      </c>
      <c r="D395" s="12" t="s">
        <v>1102</v>
      </c>
      <c r="E395" s="13" t="s">
        <v>63</v>
      </c>
      <c r="F395" s="14" t="s">
        <v>1634</v>
      </c>
      <c r="G395" s="14" t="s">
        <v>1635</v>
      </c>
      <c r="H395" s="16">
        <v>43266</v>
      </c>
      <c r="I395" s="16">
        <v>44104</v>
      </c>
      <c r="J395" s="17" t="str">
        <f>IF(Ugovori_OPULJP[[#This Row],[DATUM ZAVRŠETKA OPERACIJE]]&gt;DATE(2023,12,31),"u provedbi","završen")</f>
        <v>završen</v>
      </c>
      <c r="K395" s="15" t="s">
        <v>144</v>
      </c>
      <c r="L395" s="15" t="s">
        <v>144</v>
      </c>
      <c r="M395" s="18">
        <v>0.85</v>
      </c>
      <c r="N395" s="18">
        <v>0.15</v>
      </c>
      <c r="O395" s="19">
        <f>Ugovori_OPULJP[[#This Row],[Bespovratna sredstva - Ukupno (EU+Nac) HRK
= Ukupna ugovorena vrijednost bespovratnih sredstava]]*Ugovori_OPULJP[[#This Row],[EU STOPA SUFINANCIRANJA %
EU CO-FINANCING RATE %]]</f>
        <v>1713214.6864999998</v>
      </c>
      <c r="P395" s="20">
        <f>Ugovori_OPULJP[[#This Row],[Bespovratna sredstva - EU dio - HRK]]/7.5345</f>
        <v>227382.6646094631</v>
      </c>
      <c r="Q395" s="19">
        <f>Ugovori_OPULJP[[#This Row],[Bespovratna sredstva - Ukupno (EU+Nac) HRK
= Ukupna ugovorena vrijednost bespovratnih sredstava]]*Ugovori_OPULJP[[#This Row],[STOPA NACIONALNOG SUFINANCIRANJA %]]</f>
        <v>302332.00349999999</v>
      </c>
      <c r="R395" s="20">
        <f>Ugovori_OPULJP[[#This Row],[Bespovratna sredstva - Nacionalni dio - HRK]]/7.5345</f>
        <v>40126.352578140548</v>
      </c>
      <c r="S395" s="19">
        <v>2015546.69</v>
      </c>
      <c r="T395" s="20">
        <f>Ugovori_OPULJP[[#This Row],[Bespovratna sredstva - Ukupno (EU+Nac) HRK
= Ukupna ugovorena vrijednost bespovratnih sredstava]]/7.5345</f>
        <v>267509.01718760369</v>
      </c>
      <c r="U395" s="19">
        <v>0</v>
      </c>
      <c r="V395" s="20">
        <f>Ugovori_OPULJP[[#This Row],[Javni doprinos korisnika - HRK]]/7.5345</f>
        <v>0</v>
      </c>
      <c r="W395" s="19">
        <v>0</v>
      </c>
      <c r="X395" s="20">
        <f>Ugovori_OPULJP[[#This Row],[Privatni doprinos korisnika - HRK]]/7.5345</f>
        <v>0</v>
      </c>
      <c r="Y395" s="21">
        <f>Ugovori_OPULJP[[#This Row],[Bespovratna sredstva - Ukupno (EU+Nac) HRK
= Ukupna ugovorena vrijednost bespovratnih sredstava]]+Ugovori_OPULJP[[#This Row],[Javni doprinos korisnika - HRK]]+Ugovori_OPULJP[[#This Row],[Privatni doprinos korisnika - HRK]]</f>
        <v>2015546.69</v>
      </c>
      <c r="Z395" s="22">
        <f>Ugovori_OPULJP[[#This Row],[UKUPNI PRIHVATLJIVI IZDACI
TOTAL ELIGIBLE EXPENDITURE
= Bespovratna sredstva ukupno + doprinos korisnika
= Ukupni prihvatljivi troškovi
= Ukupna ugovorena vrijednost projekta HRK]]/7.5345</f>
        <v>267509.01718760369</v>
      </c>
      <c r="AA395" s="13" t="s">
        <v>22</v>
      </c>
      <c r="AB395" s="13" t="s">
        <v>19</v>
      </c>
      <c r="AC395" s="12" t="s">
        <v>1636</v>
      </c>
      <c r="AD395" s="12" t="s">
        <v>147</v>
      </c>
    </row>
    <row r="396" spans="1:30" ht="51" customHeight="1" x14ac:dyDescent="0.3">
      <c r="A396" s="10" t="s">
        <v>1637</v>
      </c>
      <c r="B396" s="11" t="s">
        <v>139</v>
      </c>
      <c r="C396" s="12" t="s">
        <v>140</v>
      </c>
      <c r="D396" s="12" t="s">
        <v>1102</v>
      </c>
      <c r="E396" s="13" t="s">
        <v>63</v>
      </c>
      <c r="F396" s="14" t="s">
        <v>1638</v>
      </c>
      <c r="G396" s="14" t="s">
        <v>1639</v>
      </c>
      <c r="H396" s="16">
        <v>43411</v>
      </c>
      <c r="I396" s="16">
        <v>44323</v>
      </c>
      <c r="J396" s="17" t="str">
        <f>IF(Ugovori_OPULJP[[#This Row],[DATUM ZAVRŠETKA OPERACIJE]]&gt;DATE(2023,12,31),"u provedbi","završen")</f>
        <v>završen</v>
      </c>
      <c r="K396" s="15" t="s">
        <v>21</v>
      </c>
      <c r="L396" s="15" t="s">
        <v>21</v>
      </c>
      <c r="M396" s="18">
        <v>0.85</v>
      </c>
      <c r="N396" s="18">
        <v>0.15</v>
      </c>
      <c r="O396" s="19">
        <f>Ugovori_OPULJP[[#This Row],[Bespovratna sredstva - Ukupno (EU+Nac) HRK
= Ukupna ugovorena vrijednost bespovratnih sredstava]]*Ugovori_OPULJP[[#This Row],[EU STOPA SUFINANCIRANJA %
EU CO-FINANCING RATE %]]</f>
        <v>7665776.8839999987</v>
      </c>
      <c r="P396" s="20">
        <f>Ugovori_OPULJP[[#This Row],[Bespovratna sredstva - EU dio - HRK]]/7.5345</f>
        <v>1017423.4367244008</v>
      </c>
      <c r="Q396" s="19">
        <f>Ugovori_OPULJP[[#This Row],[Bespovratna sredstva - Ukupno (EU+Nac) HRK
= Ukupna ugovorena vrijednost bespovratnih sredstava]]*Ugovori_OPULJP[[#This Row],[STOPA NACIONALNOG SUFINANCIRANJA %]]</f>
        <v>1352784.1559999997</v>
      </c>
      <c r="R396" s="20">
        <f>Ugovori_OPULJP[[#This Row],[Bespovratna sredstva - Nacionalni dio - HRK]]/7.5345</f>
        <v>179545.31236312955</v>
      </c>
      <c r="S396" s="19">
        <v>9018561.0399999991</v>
      </c>
      <c r="T396" s="20">
        <f>Ugovori_OPULJP[[#This Row],[Bespovratna sredstva - Ukupno (EU+Nac) HRK
= Ukupna ugovorena vrijednost bespovratnih sredstava]]/7.5345</f>
        <v>1196968.7490875304</v>
      </c>
      <c r="U396" s="19">
        <v>0</v>
      </c>
      <c r="V396" s="20">
        <f>Ugovori_OPULJP[[#This Row],[Javni doprinos korisnika - HRK]]/7.5345</f>
        <v>0</v>
      </c>
      <c r="W396" s="19">
        <v>0</v>
      </c>
      <c r="X396" s="20">
        <f>Ugovori_OPULJP[[#This Row],[Privatni doprinos korisnika - HRK]]/7.5345</f>
        <v>0</v>
      </c>
      <c r="Y396" s="21">
        <f>Ugovori_OPULJP[[#This Row],[Bespovratna sredstva - Ukupno (EU+Nac) HRK
= Ukupna ugovorena vrijednost bespovratnih sredstava]]+Ugovori_OPULJP[[#This Row],[Javni doprinos korisnika - HRK]]+Ugovori_OPULJP[[#This Row],[Privatni doprinos korisnika - HRK]]</f>
        <v>9018561.0399999991</v>
      </c>
      <c r="Z396" s="22">
        <f>Ugovori_OPULJP[[#This Row],[UKUPNI PRIHVATLJIVI IZDACI
TOTAL ELIGIBLE EXPENDITURE
= Bespovratna sredstva ukupno + doprinos korisnika
= Ukupni prihvatljivi troškovi
= Ukupna ugovorena vrijednost projekta HRK]]/7.5345</f>
        <v>1196968.7490875304</v>
      </c>
      <c r="AA396" s="13" t="s">
        <v>22</v>
      </c>
      <c r="AB396" s="13" t="s">
        <v>19</v>
      </c>
      <c r="AC396" s="12" t="s">
        <v>1640</v>
      </c>
      <c r="AD396" s="12" t="s">
        <v>147</v>
      </c>
    </row>
    <row r="397" spans="1:30" ht="51" customHeight="1" x14ac:dyDescent="0.3">
      <c r="A397" s="10" t="s">
        <v>14072</v>
      </c>
      <c r="B397" s="11" t="s">
        <v>139</v>
      </c>
      <c r="C397" s="12" t="s">
        <v>140</v>
      </c>
      <c r="D397" s="12" t="s">
        <v>1102</v>
      </c>
      <c r="E397" s="13" t="s">
        <v>63</v>
      </c>
      <c r="F397" s="14" t="s">
        <v>14073</v>
      </c>
      <c r="G397" s="32" t="s">
        <v>14074</v>
      </c>
      <c r="H397" s="16">
        <v>43266</v>
      </c>
      <c r="I397" s="16">
        <v>44180</v>
      </c>
      <c r="J397" s="17" t="str">
        <f>IF(Ugovori_OPULJP[[#This Row],[DATUM ZAVRŠETKA OPERACIJE]]&gt;DATE(2023,12,31),"u provedbi","završen")</f>
        <v>završen</v>
      </c>
      <c r="K397" s="15" t="s">
        <v>417</v>
      </c>
      <c r="L397" s="15" t="s">
        <v>417</v>
      </c>
      <c r="M397" s="18">
        <v>0.85</v>
      </c>
      <c r="N397" s="18">
        <v>0.15</v>
      </c>
      <c r="O397" s="19">
        <f>Ugovori_OPULJP[[#This Row],[Bespovratna sredstva - Ukupno (EU+Nac) HRK
= Ukupna ugovorena vrijednost bespovratnih sredstava]]*Ugovori_OPULJP[[#This Row],[EU STOPA SUFINANCIRANJA %
EU CO-FINANCING RATE %]]</f>
        <v>4362098.8499999996</v>
      </c>
      <c r="P397" s="20">
        <f>Ugovori_OPULJP[[#This Row],[Bespovratna sredstva - EU dio - HRK]]/7.5345</f>
        <v>578950.0099542106</v>
      </c>
      <c r="Q397" s="19">
        <f>Ugovori_OPULJP[[#This Row],[Bespovratna sredstva - Ukupno (EU+Nac) HRK
= Ukupna ugovorena vrijednost bespovratnih sredstava]]*Ugovori_OPULJP[[#This Row],[STOPA NACIONALNOG SUFINANCIRANJA %]]</f>
        <v>769782.15</v>
      </c>
      <c r="R397" s="20">
        <f>Ugovori_OPULJP[[#This Row],[Bespovratna sredstva - Nacionalni dio - HRK]]/7.5345</f>
        <v>102167.64881544893</v>
      </c>
      <c r="S397" s="19">
        <v>5131881</v>
      </c>
      <c r="T397" s="20">
        <f>Ugovori_OPULJP[[#This Row],[Bespovratna sredstva - Ukupno (EU+Nac) HRK
= Ukupna ugovorena vrijednost bespovratnih sredstava]]/7.5345</f>
        <v>681117.65876965958</v>
      </c>
      <c r="U397" s="19">
        <v>0</v>
      </c>
      <c r="V397" s="20">
        <f>Ugovori_OPULJP[[#This Row],[Javni doprinos korisnika - HRK]]/7.5345</f>
        <v>0</v>
      </c>
      <c r="W397" s="19">
        <v>0</v>
      </c>
      <c r="X397" s="20">
        <f>Ugovori_OPULJP[[#This Row],[Privatni doprinos korisnika - HRK]]/7.5345</f>
        <v>0</v>
      </c>
      <c r="Y397" s="21">
        <f>Ugovori_OPULJP[[#This Row],[Bespovratna sredstva - Ukupno (EU+Nac) HRK
= Ukupna ugovorena vrijednost bespovratnih sredstava]]+Ugovori_OPULJP[[#This Row],[Javni doprinos korisnika - HRK]]+Ugovori_OPULJP[[#This Row],[Privatni doprinos korisnika - HRK]]</f>
        <v>5131881</v>
      </c>
      <c r="Z397" s="22">
        <f>Ugovori_OPULJP[[#This Row],[UKUPNI PRIHVATLJIVI IZDACI
TOTAL ELIGIBLE EXPENDITURE
= Bespovratna sredstva ukupno + doprinos korisnika
= Ukupni prihvatljivi troškovi
= Ukupna ugovorena vrijednost projekta HRK]]/7.5345</f>
        <v>681117.65876965958</v>
      </c>
      <c r="AA397" s="13" t="s">
        <v>22</v>
      </c>
      <c r="AB397" s="13" t="s">
        <v>19</v>
      </c>
      <c r="AC397" s="12" t="s">
        <v>14075</v>
      </c>
      <c r="AD397" s="12" t="s">
        <v>147</v>
      </c>
    </row>
    <row r="398" spans="1:30" ht="51" customHeight="1" x14ac:dyDescent="0.3">
      <c r="A398" s="10" t="s">
        <v>1646</v>
      </c>
      <c r="B398" s="11" t="s">
        <v>139</v>
      </c>
      <c r="C398" s="12" t="s">
        <v>140</v>
      </c>
      <c r="D398" s="12" t="s">
        <v>1102</v>
      </c>
      <c r="E398" s="13" t="s">
        <v>63</v>
      </c>
      <c r="F398" s="14" t="s">
        <v>1647</v>
      </c>
      <c r="G398" s="14" t="s">
        <v>1648</v>
      </c>
      <c r="H398" s="16">
        <v>43250</v>
      </c>
      <c r="I398" s="16">
        <v>44165</v>
      </c>
      <c r="J398" s="17" t="str">
        <f>IF(Ugovori_OPULJP[[#This Row],[DATUM ZAVRŠETKA OPERACIJE]]&gt;DATE(2023,12,31),"u provedbi","završen")</f>
        <v>završen</v>
      </c>
      <c r="K398" s="15" t="s">
        <v>380</v>
      </c>
      <c r="L398" s="15" t="s">
        <v>380</v>
      </c>
      <c r="M398" s="18">
        <v>0.85</v>
      </c>
      <c r="N398" s="18">
        <v>0.15</v>
      </c>
      <c r="O398" s="19">
        <f>Ugovori_OPULJP[[#This Row],[Bespovratna sredstva - Ukupno (EU+Nac) HRK
= Ukupna ugovorena vrijednost bespovratnih sredstava]]*Ugovori_OPULJP[[#This Row],[EU STOPA SUFINANCIRANJA %
EU CO-FINANCING RATE %]]</f>
        <v>5554016.9939999999</v>
      </c>
      <c r="P398" s="20">
        <f>Ugovori_OPULJP[[#This Row],[Bespovratna sredstva - EU dio - HRK]]/7.5345</f>
        <v>737144.73342623923</v>
      </c>
      <c r="Q398" s="19">
        <f>Ugovori_OPULJP[[#This Row],[Bespovratna sredstva - Ukupno (EU+Nac) HRK
= Ukupna ugovorena vrijednost bespovratnih sredstava]]*Ugovori_OPULJP[[#This Row],[STOPA NACIONALNOG SUFINANCIRANJA %]]</f>
        <v>980120.64599999995</v>
      </c>
      <c r="R398" s="20">
        <f>Ugovori_OPULJP[[#This Row],[Bespovratna sredstva - Nacionalni dio - HRK]]/7.5345</f>
        <v>130084.3647222775</v>
      </c>
      <c r="S398" s="19">
        <v>6534137.6399999997</v>
      </c>
      <c r="T398" s="20">
        <f>Ugovori_OPULJP[[#This Row],[Bespovratna sredstva - Ukupno (EU+Nac) HRK
= Ukupna ugovorena vrijednost bespovratnih sredstava]]/7.5345</f>
        <v>867229.09814851673</v>
      </c>
      <c r="U398" s="19">
        <v>0</v>
      </c>
      <c r="V398" s="20">
        <f>Ugovori_OPULJP[[#This Row],[Javni doprinos korisnika - HRK]]/7.5345</f>
        <v>0</v>
      </c>
      <c r="W398" s="19">
        <v>0</v>
      </c>
      <c r="X398" s="20">
        <f>Ugovori_OPULJP[[#This Row],[Privatni doprinos korisnika - HRK]]/7.5345</f>
        <v>0</v>
      </c>
      <c r="Y398" s="21">
        <f>Ugovori_OPULJP[[#This Row],[Bespovratna sredstva - Ukupno (EU+Nac) HRK
= Ukupna ugovorena vrijednost bespovratnih sredstava]]+Ugovori_OPULJP[[#This Row],[Javni doprinos korisnika - HRK]]+Ugovori_OPULJP[[#This Row],[Privatni doprinos korisnika - HRK]]</f>
        <v>6534137.6399999997</v>
      </c>
      <c r="Z398" s="22">
        <f>Ugovori_OPULJP[[#This Row],[UKUPNI PRIHVATLJIVI IZDACI
TOTAL ELIGIBLE EXPENDITURE
= Bespovratna sredstva ukupno + doprinos korisnika
= Ukupni prihvatljivi troškovi
= Ukupna ugovorena vrijednost projekta HRK]]/7.5345</f>
        <v>867229.09814851673</v>
      </c>
      <c r="AA398" s="13" t="s">
        <v>22</v>
      </c>
      <c r="AB398" s="13" t="s">
        <v>19</v>
      </c>
      <c r="AC398" s="12" t="s">
        <v>1649</v>
      </c>
      <c r="AD398" s="12" t="s">
        <v>147</v>
      </c>
    </row>
    <row r="399" spans="1:30" ht="51" customHeight="1" x14ac:dyDescent="0.3">
      <c r="A399" s="10" t="s">
        <v>1650</v>
      </c>
      <c r="B399" s="11" t="s">
        <v>139</v>
      </c>
      <c r="C399" s="12" t="s">
        <v>140</v>
      </c>
      <c r="D399" s="12" t="s">
        <v>1102</v>
      </c>
      <c r="E399" s="13" t="s">
        <v>63</v>
      </c>
      <c r="F399" s="14" t="s">
        <v>1651</v>
      </c>
      <c r="G399" s="14" t="s">
        <v>1652</v>
      </c>
      <c r="H399" s="16">
        <v>43250</v>
      </c>
      <c r="I399" s="16">
        <v>44165</v>
      </c>
      <c r="J399" s="17" t="str">
        <f>IF(Ugovori_OPULJP[[#This Row],[DATUM ZAVRŠETKA OPERACIJE]]&gt;DATE(2023,12,31),"u provedbi","završen")</f>
        <v>završen</v>
      </c>
      <c r="K399" s="15" t="s">
        <v>144</v>
      </c>
      <c r="L399" s="15" t="s">
        <v>21</v>
      </c>
      <c r="M399" s="18">
        <v>0.85</v>
      </c>
      <c r="N399" s="18">
        <v>0.15</v>
      </c>
      <c r="O399" s="19">
        <f>Ugovori_OPULJP[[#This Row],[Bespovratna sredstva - Ukupno (EU+Nac) HRK
= Ukupna ugovorena vrijednost bespovratnih sredstava]]*Ugovori_OPULJP[[#This Row],[EU STOPA SUFINANCIRANJA %
EU CO-FINANCING RATE %]]</f>
        <v>2926791.7059999998</v>
      </c>
      <c r="P399" s="20">
        <f>Ugovori_OPULJP[[#This Row],[Bespovratna sredstva - EU dio - HRK]]/7.5345</f>
        <v>388452.01486495452</v>
      </c>
      <c r="Q399" s="19">
        <f>Ugovori_OPULJP[[#This Row],[Bespovratna sredstva - Ukupno (EU+Nac) HRK
= Ukupna ugovorena vrijednost bespovratnih sredstava]]*Ugovori_OPULJP[[#This Row],[STOPA NACIONALNOG SUFINANCIRANJA %]]</f>
        <v>516492.65399999998</v>
      </c>
      <c r="R399" s="20">
        <f>Ugovori_OPULJP[[#This Row],[Bespovratna sredstva - Nacionalni dio - HRK]]/7.5345</f>
        <v>68550.355564403741</v>
      </c>
      <c r="S399" s="19">
        <v>3443284.36</v>
      </c>
      <c r="T399" s="20">
        <f>Ugovori_OPULJP[[#This Row],[Bespovratna sredstva - Ukupno (EU+Nac) HRK
= Ukupna ugovorena vrijednost bespovratnih sredstava]]/7.5345</f>
        <v>457002.37042935827</v>
      </c>
      <c r="U399" s="19">
        <v>0</v>
      </c>
      <c r="V399" s="20">
        <f>Ugovori_OPULJP[[#This Row],[Javni doprinos korisnika - HRK]]/7.5345</f>
        <v>0</v>
      </c>
      <c r="W399" s="19">
        <v>0</v>
      </c>
      <c r="X399" s="20">
        <f>Ugovori_OPULJP[[#This Row],[Privatni doprinos korisnika - HRK]]/7.5345</f>
        <v>0</v>
      </c>
      <c r="Y399" s="21">
        <f>Ugovori_OPULJP[[#This Row],[Bespovratna sredstva - Ukupno (EU+Nac) HRK
= Ukupna ugovorena vrijednost bespovratnih sredstava]]+Ugovori_OPULJP[[#This Row],[Javni doprinos korisnika - HRK]]+Ugovori_OPULJP[[#This Row],[Privatni doprinos korisnika - HRK]]</f>
        <v>3443284.36</v>
      </c>
      <c r="Z399" s="22">
        <f>Ugovori_OPULJP[[#This Row],[UKUPNI PRIHVATLJIVI IZDACI
TOTAL ELIGIBLE EXPENDITURE
= Bespovratna sredstva ukupno + doprinos korisnika
= Ukupni prihvatljivi troškovi
= Ukupna ugovorena vrijednost projekta HRK]]/7.5345</f>
        <v>457002.37042935827</v>
      </c>
      <c r="AA399" s="13" t="s">
        <v>22</v>
      </c>
      <c r="AB399" s="13" t="s">
        <v>19</v>
      </c>
      <c r="AC399" s="12" t="s">
        <v>1653</v>
      </c>
      <c r="AD399" s="12" t="s">
        <v>147</v>
      </c>
    </row>
    <row r="400" spans="1:30" ht="51" customHeight="1" x14ac:dyDescent="0.3">
      <c r="A400" s="10" t="s">
        <v>1654</v>
      </c>
      <c r="B400" s="11" t="s">
        <v>139</v>
      </c>
      <c r="C400" s="12" t="s">
        <v>140</v>
      </c>
      <c r="D400" s="12" t="s">
        <v>1102</v>
      </c>
      <c r="E400" s="13" t="s">
        <v>63</v>
      </c>
      <c r="F400" s="14" t="s">
        <v>1655</v>
      </c>
      <c r="G400" s="14" t="s">
        <v>1656</v>
      </c>
      <c r="H400" s="16">
        <v>43266</v>
      </c>
      <c r="I400" s="16">
        <v>44180</v>
      </c>
      <c r="J400" s="17" t="str">
        <f>IF(Ugovori_OPULJP[[#This Row],[DATUM ZAVRŠETKA OPERACIJE]]&gt;DATE(2023,12,31),"u provedbi","završen")</f>
        <v>završen</v>
      </c>
      <c r="K400" s="15" t="s">
        <v>81</v>
      </c>
      <c r="L400" s="15" t="s">
        <v>81</v>
      </c>
      <c r="M400" s="18">
        <v>0.85</v>
      </c>
      <c r="N400" s="18">
        <v>0.15</v>
      </c>
      <c r="O400" s="19">
        <f>Ugovori_OPULJP[[#This Row],[Bespovratna sredstva - Ukupno (EU+Nac) HRK
= Ukupna ugovorena vrijednost bespovratnih sredstava]]*Ugovori_OPULJP[[#This Row],[EU STOPA SUFINANCIRANJA %
EU CO-FINANCING RATE %]]</f>
        <v>1590112</v>
      </c>
      <c r="P400" s="20">
        <f>Ugovori_OPULJP[[#This Row],[Bespovratna sredstva - EU dio - HRK]]/7.5345</f>
        <v>211044.13033379786</v>
      </c>
      <c r="Q400" s="19">
        <f>Ugovori_OPULJP[[#This Row],[Bespovratna sredstva - Ukupno (EU+Nac) HRK
= Ukupna ugovorena vrijednost bespovratnih sredstava]]*Ugovori_OPULJP[[#This Row],[STOPA NACIONALNOG SUFINANCIRANJA %]]</f>
        <v>280608</v>
      </c>
      <c r="R400" s="20">
        <f>Ugovori_OPULJP[[#This Row],[Bespovratna sredstva - Nacionalni dio - HRK]]/7.5345</f>
        <v>37243.081823611385</v>
      </c>
      <c r="S400" s="19">
        <v>1870720</v>
      </c>
      <c r="T400" s="20">
        <f>Ugovori_OPULJP[[#This Row],[Bespovratna sredstva - Ukupno (EU+Nac) HRK
= Ukupna ugovorena vrijednost bespovratnih sredstava]]/7.5345</f>
        <v>248287.21215740923</v>
      </c>
      <c r="U400" s="19">
        <v>0</v>
      </c>
      <c r="V400" s="20">
        <f>Ugovori_OPULJP[[#This Row],[Javni doprinos korisnika - HRK]]/7.5345</f>
        <v>0</v>
      </c>
      <c r="W400" s="19">
        <v>0</v>
      </c>
      <c r="X400" s="20">
        <f>Ugovori_OPULJP[[#This Row],[Privatni doprinos korisnika - HRK]]/7.5345</f>
        <v>0</v>
      </c>
      <c r="Y400" s="21">
        <f>Ugovori_OPULJP[[#This Row],[Bespovratna sredstva - Ukupno (EU+Nac) HRK
= Ukupna ugovorena vrijednost bespovratnih sredstava]]+Ugovori_OPULJP[[#This Row],[Javni doprinos korisnika - HRK]]+Ugovori_OPULJP[[#This Row],[Privatni doprinos korisnika - HRK]]</f>
        <v>1870720</v>
      </c>
      <c r="Z400" s="22">
        <f>Ugovori_OPULJP[[#This Row],[UKUPNI PRIHVATLJIVI IZDACI
TOTAL ELIGIBLE EXPENDITURE
= Bespovratna sredstva ukupno + doprinos korisnika
= Ukupni prihvatljivi troškovi
= Ukupna ugovorena vrijednost projekta HRK]]/7.5345</f>
        <v>248287.21215740923</v>
      </c>
      <c r="AA400" s="13" t="s">
        <v>22</v>
      </c>
      <c r="AB400" s="13" t="s">
        <v>19</v>
      </c>
      <c r="AC400" s="12" t="s">
        <v>1657</v>
      </c>
      <c r="AD400" s="12" t="s">
        <v>147</v>
      </c>
    </row>
    <row r="401" spans="1:30" ht="51" customHeight="1" x14ac:dyDescent="0.3">
      <c r="A401" s="10" t="s">
        <v>1658</v>
      </c>
      <c r="B401" s="11" t="s">
        <v>139</v>
      </c>
      <c r="C401" s="12" t="s">
        <v>140</v>
      </c>
      <c r="D401" s="12" t="s">
        <v>1102</v>
      </c>
      <c r="E401" s="13" t="s">
        <v>63</v>
      </c>
      <c r="F401" s="14" t="s">
        <v>1659</v>
      </c>
      <c r="G401" s="14" t="s">
        <v>1660</v>
      </c>
      <c r="H401" s="16">
        <v>43287</v>
      </c>
      <c r="I401" s="16">
        <v>44202</v>
      </c>
      <c r="J401" s="17" t="str">
        <f>IF(Ugovori_OPULJP[[#This Row],[DATUM ZAVRŠETKA OPERACIJE]]&gt;DATE(2023,12,31),"u provedbi","završen")</f>
        <v>završen</v>
      </c>
      <c r="K401" s="15" t="s">
        <v>362</v>
      </c>
      <c r="L401" s="15" t="s">
        <v>362</v>
      </c>
      <c r="M401" s="18">
        <v>0.85</v>
      </c>
      <c r="N401" s="18">
        <v>0.15</v>
      </c>
      <c r="O401" s="19">
        <f>Ugovori_OPULJP[[#This Row],[Bespovratna sredstva - Ukupno (EU+Nac) HRK
= Ukupna ugovorena vrijednost bespovratnih sredstava]]*Ugovori_OPULJP[[#This Row],[EU STOPA SUFINANCIRANJA %
EU CO-FINANCING RATE %]]</f>
        <v>1734218.4754999999</v>
      </c>
      <c r="P401" s="20">
        <f>Ugovori_OPULJP[[#This Row],[Bespovratna sredstva - EU dio - HRK]]/7.5345</f>
        <v>230170.34647289134</v>
      </c>
      <c r="Q401" s="19">
        <f>Ugovori_OPULJP[[#This Row],[Bespovratna sredstva - Ukupno (EU+Nac) HRK
= Ukupna ugovorena vrijednost bespovratnih sredstava]]*Ugovori_OPULJP[[#This Row],[STOPA NACIONALNOG SUFINANCIRANJA %]]</f>
        <v>306038.55449999997</v>
      </c>
      <c r="R401" s="20">
        <f>Ugovori_OPULJP[[#This Row],[Bespovratna sredstva - Nacionalni dio - HRK]]/7.5345</f>
        <v>40618.296436392586</v>
      </c>
      <c r="S401" s="19">
        <v>2040257.03</v>
      </c>
      <c r="T401" s="20">
        <f>Ugovori_OPULJP[[#This Row],[Bespovratna sredstva - Ukupno (EU+Nac) HRK
= Ukupna ugovorena vrijednost bespovratnih sredstava]]/7.5345</f>
        <v>270788.64290928392</v>
      </c>
      <c r="U401" s="19">
        <v>0</v>
      </c>
      <c r="V401" s="20">
        <f>Ugovori_OPULJP[[#This Row],[Javni doprinos korisnika - HRK]]/7.5345</f>
        <v>0</v>
      </c>
      <c r="W401" s="19">
        <v>0</v>
      </c>
      <c r="X401" s="20">
        <f>Ugovori_OPULJP[[#This Row],[Privatni doprinos korisnika - HRK]]/7.5345</f>
        <v>0</v>
      </c>
      <c r="Y401" s="21">
        <f>Ugovori_OPULJP[[#This Row],[Bespovratna sredstva - Ukupno (EU+Nac) HRK
= Ukupna ugovorena vrijednost bespovratnih sredstava]]+Ugovori_OPULJP[[#This Row],[Javni doprinos korisnika - HRK]]+Ugovori_OPULJP[[#This Row],[Privatni doprinos korisnika - HRK]]</f>
        <v>2040257.03</v>
      </c>
      <c r="Z401" s="22">
        <f>Ugovori_OPULJP[[#This Row],[UKUPNI PRIHVATLJIVI IZDACI
TOTAL ELIGIBLE EXPENDITURE
= Bespovratna sredstva ukupno + doprinos korisnika
= Ukupni prihvatljivi troškovi
= Ukupna ugovorena vrijednost projekta HRK]]/7.5345</f>
        <v>270788.64290928392</v>
      </c>
      <c r="AA401" s="13" t="s">
        <v>22</v>
      </c>
      <c r="AB401" s="13" t="s">
        <v>19</v>
      </c>
      <c r="AC401" s="12" t="s">
        <v>1661</v>
      </c>
      <c r="AD401" s="12" t="s">
        <v>147</v>
      </c>
    </row>
    <row r="402" spans="1:30" ht="51" customHeight="1" x14ac:dyDescent="0.3">
      <c r="A402" s="10" t="s">
        <v>1662</v>
      </c>
      <c r="B402" s="11" t="s">
        <v>139</v>
      </c>
      <c r="C402" s="12" t="s">
        <v>140</v>
      </c>
      <c r="D402" s="12" t="s">
        <v>1102</v>
      </c>
      <c r="E402" s="13" t="s">
        <v>63</v>
      </c>
      <c r="F402" s="14" t="s">
        <v>1663</v>
      </c>
      <c r="G402" s="14" t="s">
        <v>1664</v>
      </c>
      <c r="H402" s="16">
        <v>43250</v>
      </c>
      <c r="I402" s="16">
        <v>44165</v>
      </c>
      <c r="J402" s="17" t="str">
        <f>IF(Ugovori_OPULJP[[#This Row],[DATUM ZAVRŠETKA OPERACIJE]]&gt;DATE(2023,12,31),"u provedbi","završen")</f>
        <v>završen</v>
      </c>
      <c r="K402" s="15" t="s">
        <v>591</v>
      </c>
      <c r="L402" s="15" t="s">
        <v>591</v>
      </c>
      <c r="M402" s="18">
        <v>0.85</v>
      </c>
      <c r="N402" s="18">
        <v>0.15</v>
      </c>
      <c r="O402" s="19">
        <f>Ugovori_OPULJP[[#This Row],[Bespovratna sredstva - Ukupno (EU+Nac) HRK
= Ukupna ugovorena vrijednost bespovratnih sredstava]]*Ugovori_OPULJP[[#This Row],[EU STOPA SUFINANCIRANJA %
EU CO-FINANCING RATE %]]</f>
        <v>2795182.5</v>
      </c>
      <c r="P402" s="20">
        <f>Ugovori_OPULJP[[#This Row],[Bespovratna sredstva - EU dio - HRK]]/7.5345</f>
        <v>370984.47143141547</v>
      </c>
      <c r="Q402" s="19">
        <f>Ugovori_OPULJP[[#This Row],[Bespovratna sredstva - Ukupno (EU+Nac) HRK
= Ukupna ugovorena vrijednost bespovratnih sredstava]]*Ugovori_OPULJP[[#This Row],[STOPA NACIONALNOG SUFINANCIRANJA %]]</f>
        <v>493267.5</v>
      </c>
      <c r="R402" s="20">
        <f>Ugovori_OPULJP[[#This Row],[Bespovratna sredstva - Nacionalni dio - HRK]]/7.5345</f>
        <v>65467.847899661552</v>
      </c>
      <c r="S402" s="19">
        <v>3288450</v>
      </c>
      <c r="T402" s="20">
        <f>Ugovori_OPULJP[[#This Row],[Bespovratna sredstva - Ukupno (EU+Nac) HRK
= Ukupna ugovorena vrijednost bespovratnih sredstava]]/7.5345</f>
        <v>436452.31933107704</v>
      </c>
      <c r="U402" s="19">
        <v>0</v>
      </c>
      <c r="V402" s="20">
        <f>Ugovori_OPULJP[[#This Row],[Javni doprinos korisnika - HRK]]/7.5345</f>
        <v>0</v>
      </c>
      <c r="W402" s="19">
        <v>0</v>
      </c>
      <c r="X402" s="20">
        <f>Ugovori_OPULJP[[#This Row],[Privatni doprinos korisnika - HRK]]/7.5345</f>
        <v>0</v>
      </c>
      <c r="Y402" s="21">
        <f>Ugovori_OPULJP[[#This Row],[Bespovratna sredstva - Ukupno (EU+Nac) HRK
= Ukupna ugovorena vrijednost bespovratnih sredstava]]+Ugovori_OPULJP[[#This Row],[Javni doprinos korisnika - HRK]]+Ugovori_OPULJP[[#This Row],[Privatni doprinos korisnika - HRK]]</f>
        <v>3288450</v>
      </c>
      <c r="Z402" s="22">
        <f>Ugovori_OPULJP[[#This Row],[UKUPNI PRIHVATLJIVI IZDACI
TOTAL ELIGIBLE EXPENDITURE
= Bespovratna sredstva ukupno + doprinos korisnika
= Ukupni prihvatljivi troškovi
= Ukupna ugovorena vrijednost projekta HRK]]/7.5345</f>
        <v>436452.31933107704</v>
      </c>
      <c r="AA402" s="13" t="s">
        <v>22</v>
      </c>
      <c r="AB402" s="13" t="s">
        <v>19</v>
      </c>
      <c r="AC402" s="12" t="s">
        <v>1665</v>
      </c>
      <c r="AD402" s="12" t="s">
        <v>147</v>
      </c>
    </row>
    <row r="403" spans="1:30" ht="51" customHeight="1" x14ac:dyDescent="0.3">
      <c r="A403" s="10" t="s">
        <v>1666</v>
      </c>
      <c r="B403" s="11" t="s">
        <v>139</v>
      </c>
      <c r="C403" s="12" t="s">
        <v>140</v>
      </c>
      <c r="D403" s="12" t="s">
        <v>1102</v>
      </c>
      <c r="E403" s="13" t="s">
        <v>63</v>
      </c>
      <c r="F403" s="14" t="s">
        <v>1667</v>
      </c>
      <c r="G403" s="14" t="s">
        <v>1668</v>
      </c>
      <c r="H403" s="16">
        <v>43287</v>
      </c>
      <c r="I403" s="16">
        <v>44202</v>
      </c>
      <c r="J403" s="17" t="str">
        <f>IF(Ugovori_OPULJP[[#This Row],[DATUM ZAVRŠETKA OPERACIJE]]&gt;DATE(2023,12,31),"u provedbi","završen")</f>
        <v>završen</v>
      </c>
      <c r="K403" s="15" t="s">
        <v>178</v>
      </c>
      <c r="L403" s="15" t="s">
        <v>178</v>
      </c>
      <c r="M403" s="18">
        <v>0.85</v>
      </c>
      <c r="N403" s="18">
        <v>0.15</v>
      </c>
      <c r="O403" s="19">
        <f>Ugovori_OPULJP[[#This Row],[Bespovratna sredstva - Ukupno (EU+Nac) HRK
= Ukupna ugovorena vrijednost bespovratnih sredstava]]*Ugovori_OPULJP[[#This Row],[EU STOPA SUFINANCIRANJA %
EU CO-FINANCING RATE %]]</f>
        <v>1072163.7604999999</v>
      </c>
      <c r="P403" s="20">
        <f>Ugovori_OPULJP[[#This Row],[Bespovratna sredstva - EU dio - HRK]]/7.5345</f>
        <v>142300.58537394649</v>
      </c>
      <c r="Q403" s="19">
        <f>Ugovori_OPULJP[[#This Row],[Bespovratna sredstva - Ukupno (EU+Nac) HRK
= Ukupna ugovorena vrijednost bespovratnih sredstava]]*Ugovori_OPULJP[[#This Row],[STOPA NACIONALNOG SUFINANCIRANJA %]]</f>
        <v>189205.36949999997</v>
      </c>
      <c r="R403" s="20">
        <f>Ugovori_OPULJP[[#This Row],[Bespovratna sredstva - Nacionalni dio - HRK]]/7.5345</f>
        <v>25111.868007167028</v>
      </c>
      <c r="S403" s="19">
        <v>1261369.1299999999</v>
      </c>
      <c r="T403" s="20">
        <f>Ugovori_OPULJP[[#This Row],[Bespovratna sredstva - Ukupno (EU+Nac) HRK
= Ukupna ugovorena vrijednost bespovratnih sredstava]]/7.5345</f>
        <v>167412.45338111353</v>
      </c>
      <c r="U403" s="19">
        <v>0</v>
      </c>
      <c r="V403" s="20">
        <f>Ugovori_OPULJP[[#This Row],[Javni doprinos korisnika - HRK]]/7.5345</f>
        <v>0</v>
      </c>
      <c r="W403" s="19">
        <v>0</v>
      </c>
      <c r="X403" s="20">
        <f>Ugovori_OPULJP[[#This Row],[Privatni doprinos korisnika - HRK]]/7.5345</f>
        <v>0</v>
      </c>
      <c r="Y403" s="21">
        <f>Ugovori_OPULJP[[#This Row],[Bespovratna sredstva - Ukupno (EU+Nac) HRK
= Ukupna ugovorena vrijednost bespovratnih sredstava]]+Ugovori_OPULJP[[#This Row],[Javni doprinos korisnika - HRK]]+Ugovori_OPULJP[[#This Row],[Privatni doprinos korisnika - HRK]]</f>
        <v>1261369.1299999999</v>
      </c>
      <c r="Z403" s="22">
        <f>Ugovori_OPULJP[[#This Row],[UKUPNI PRIHVATLJIVI IZDACI
TOTAL ELIGIBLE EXPENDITURE
= Bespovratna sredstva ukupno + doprinos korisnika
= Ukupni prihvatljivi troškovi
= Ukupna ugovorena vrijednost projekta HRK]]/7.5345</f>
        <v>167412.45338111353</v>
      </c>
      <c r="AA403" s="13" t="s">
        <v>22</v>
      </c>
      <c r="AB403" s="13" t="s">
        <v>19</v>
      </c>
      <c r="AC403" s="12" t="s">
        <v>1669</v>
      </c>
      <c r="AD403" s="12" t="s">
        <v>147</v>
      </c>
    </row>
    <row r="404" spans="1:30" ht="51" customHeight="1" x14ac:dyDescent="0.3">
      <c r="A404" s="10" t="s">
        <v>1670</v>
      </c>
      <c r="B404" s="11" t="s">
        <v>139</v>
      </c>
      <c r="C404" s="12" t="s">
        <v>140</v>
      </c>
      <c r="D404" s="12" t="s">
        <v>1102</v>
      </c>
      <c r="E404" s="13" t="s">
        <v>63</v>
      </c>
      <c r="F404" s="14" t="s">
        <v>1671</v>
      </c>
      <c r="G404" s="14" t="s">
        <v>1672</v>
      </c>
      <c r="H404" s="16">
        <v>43287</v>
      </c>
      <c r="I404" s="16">
        <v>44202</v>
      </c>
      <c r="J404" s="17" t="str">
        <f>IF(Ugovori_OPULJP[[#This Row],[DATUM ZAVRŠETKA OPERACIJE]]&gt;DATE(2023,12,31),"u provedbi","završen")</f>
        <v>završen</v>
      </c>
      <c r="K404" s="15" t="s">
        <v>362</v>
      </c>
      <c r="L404" s="15" t="s">
        <v>362</v>
      </c>
      <c r="M404" s="18">
        <v>0.85</v>
      </c>
      <c r="N404" s="18">
        <v>0.15</v>
      </c>
      <c r="O404" s="19">
        <f>Ugovori_OPULJP[[#This Row],[Bespovratna sredstva - Ukupno (EU+Nac) HRK
= Ukupna ugovorena vrijednost bespovratnih sredstava]]*Ugovori_OPULJP[[#This Row],[EU STOPA SUFINANCIRANJA %
EU CO-FINANCING RATE %]]</f>
        <v>2169138.0350000001</v>
      </c>
      <c r="P404" s="20">
        <f>Ugovori_OPULJP[[#This Row],[Bespovratna sredstva - EU dio - HRK]]/7.5345</f>
        <v>287894.09184418345</v>
      </c>
      <c r="Q404" s="19">
        <f>Ugovori_OPULJP[[#This Row],[Bespovratna sredstva - Ukupno (EU+Nac) HRK
= Ukupna ugovorena vrijednost bespovratnih sredstava]]*Ugovori_OPULJP[[#This Row],[STOPA NACIONALNOG SUFINANCIRANJA %]]</f>
        <v>382789.065</v>
      </c>
      <c r="R404" s="20">
        <f>Ugovori_OPULJP[[#This Row],[Bespovratna sredstva - Nacionalni dio - HRK]]/7.5345</f>
        <v>50804.839737208837</v>
      </c>
      <c r="S404" s="19">
        <v>2551927.1</v>
      </c>
      <c r="T404" s="20">
        <f>Ugovori_OPULJP[[#This Row],[Bespovratna sredstva - Ukupno (EU+Nac) HRK
= Ukupna ugovorena vrijednost bespovratnih sredstava]]/7.5345</f>
        <v>338698.93158139224</v>
      </c>
      <c r="U404" s="19">
        <v>0</v>
      </c>
      <c r="V404" s="20">
        <f>Ugovori_OPULJP[[#This Row],[Javni doprinos korisnika - HRK]]/7.5345</f>
        <v>0</v>
      </c>
      <c r="W404" s="19">
        <v>0</v>
      </c>
      <c r="X404" s="20">
        <f>Ugovori_OPULJP[[#This Row],[Privatni doprinos korisnika - HRK]]/7.5345</f>
        <v>0</v>
      </c>
      <c r="Y404" s="21">
        <f>Ugovori_OPULJP[[#This Row],[Bespovratna sredstva - Ukupno (EU+Nac) HRK
= Ukupna ugovorena vrijednost bespovratnih sredstava]]+Ugovori_OPULJP[[#This Row],[Javni doprinos korisnika - HRK]]+Ugovori_OPULJP[[#This Row],[Privatni doprinos korisnika - HRK]]</f>
        <v>2551927.1</v>
      </c>
      <c r="Z404" s="22">
        <f>Ugovori_OPULJP[[#This Row],[UKUPNI PRIHVATLJIVI IZDACI
TOTAL ELIGIBLE EXPENDITURE
= Bespovratna sredstva ukupno + doprinos korisnika
= Ukupni prihvatljivi troškovi
= Ukupna ugovorena vrijednost projekta HRK]]/7.5345</f>
        <v>338698.93158139224</v>
      </c>
      <c r="AA404" s="13" t="s">
        <v>22</v>
      </c>
      <c r="AB404" s="13" t="s">
        <v>19</v>
      </c>
      <c r="AC404" s="12" t="s">
        <v>1673</v>
      </c>
      <c r="AD404" s="12" t="s">
        <v>147</v>
      </c>
    </row>
    <row r="405" spans="1:30" ht="51" customHeight="1" x14ac:dyDescent="0.3">
      <c r="A405" s="10" t="s">
        <v>1674</v>
      </c>
      <c r="B405" s="11" t="s">
        <v>139</v>
      </c>
      <c r="C405" s="12" t="s">
        <v>140</v>
      </c>
      <c r="D405" s="12" t="s">
        <v>1102</v>
      </c>
      <c r="E405" s="13" t="s">
        <v>63</v>
      </c>
      <c r="F405" s="14" t="s">
        <v>1675</v>
      </c>
      <c r="G405" s="14" t="s">
        <v>1676</v>
      </c>
      <c r="H405" s="16">
        <v>43266</v>
      </c>
      <c r="I405" s="16">
        <v>44180</v>
      </c>
      <c r="J405" s="17" t="str">
        <f>IF(Ugovori_OPULJP[[#This Row],[DATUM ZAVRŠETKA OPERACIJE]]&gt;DATE(2023,12,31),"u provedbi","završen")</f>
        <v>završen</v>
      </c>
      <c r="K405" s="15" t="s">
        <v>66</v>
      </c>
      <c r="L405" s="15" t="s">
        <v>66</v>
      </c>
      <c r="M405" s="18">
        <v>0.85</v>
      </c>
      <c r="N405" s="18">
        <v>0.15</v>
      </c>
      <c r="O405" s="19">
        <f>Ugovori_OPULJP[[#This Row],[Bespovratna sredstva - Ukupno (EU+Nac) HRK
= Ukupna ugovorena vrijednost bespovratnih sredstava]]*Ugovori_OPULJP[[#This Row],[EU STOPA SUFINANCIRANJA %
EU CO-FINANCING RATE %]]</f>
        <v>1702791.7314999998</v>
      </c>
      <c r="P405" s="20">
        <f>Ugovori_OPULJP[[#This Row],[Bespovratna sredstva - EU dio - HRK]]/7.5345</f>
        <v>225999.30074988381</v>
      </c>
      <c r="Q405" s="19">
        <f>Ugovori_OPULJP[[#This Row],[Bespovratna sredstva - Ukupno (EU+Nac) HRK
= Ukupna ugovorena vrijednost bespovratnih sredstava]]*Ugovori_OPULJP[[#This Row],[STOPA NACIONALNOG SUFINANCIRANJA %]]</f>
        <v>300492.65849999996</v>
      </c>
      <c r="R405" s="20">
        <f>Ugovori_OPULJP[[#This Row],[Bespovratna sredstva - Nacionalni dio - HRK]]/7.5345</f>
        <v>39882.229544097143</v>
      </c>
      <c r="S405" s="19">
        <v>2003284.39</v>
      </c>
      <c r="T405" s="20">
        <f>Ugovori_OPULJP[[#This Row],[Bespovratna sredstva - Ukupno (EU+Nac) HRK
= Ukupna ugovorena vrijednost bespovratnih sredstava]]/7.5345</f>
        <v>265881.53029398102</v>
      </c>
      <c r="U405" s="19">
        <v>0</v>
      </c>
      <c r="V405" s="20">
        <f>Ugovori_OPULJP[[#This Row],[Javni doprinos korisnika - HRK]]/7.5345</f>
        <v>0</v>
      </c>
      <c r="W405" s="19">
        <v>0</v>
      </c>
      <c r="X405" s="20">
        <f>Ugovori_OPULJP[[#This Row],[Privatni doprinos korisnika - HRK]]/7.5345</f>
        <v>0</v>
      </c>
      <c r="Y405" s="21">
        <f>Ugovori_OPULJP[[#This Row],[Bespovratna sredstva - Ukupno (EU+Nac) HRK
= Ukupna ugovorena vrijednost bespovratnih sredstava]]+Ugovori_OPULJP[[#This Row],[Javni doprinos korisnika - HRK]]+Ugovori_OPULJP[[#This Row],[Privatni doprinos korisnika - HRK]]</f>
        <v>2003284.39</v>
      </c>
      <c r="Z405" s="22">
        <f>Ugovori_OPULJP[[#This Row],[UKUPNI PRIHVATLJIVI IZDACI
TOTAL ELIGIBLE EXPENDITURE
= Bespovratna sredstva ukupno + doprinos korisnika
= Ukupni prihvatljivi troškovi
= Ukupna ugovorena vrijednost projekta HRK]]/7.5345</f>
        <v>265881.53029398102</v>
      </c>
      <c r="AA405" s="13" t="s">
        <v>22</v>
      </c>
      <c r="AB405" s="13" t="s">
        <v>19</v>
      </c>
      <c r="AC405" s="12" t="s">
        <v>1677</v>
      </c>
      <c r="AD405" s="12" t="s">
        <v>147</v>
      </c>
    </row>
    <row r="406" spans="1:30" ht="51" customHeight="1" x14ac:dyDescent="0.3">
      <c r="A406" s="10" t="s">
        <v>1678</v>
      </c>
      <c r="B406" s="11" t="s">
        <v>139</v>
      </c>
      <c r="C406" s="12" t="s">
        <v>140</v>
      </c>
      <c r="D406" s="12" t="s">
        <v>1102</v>
      </c>
      <c r="E406" s="13" t="s">
        <v>63</v>
      </c>
      <c r="F406" s="14" t="s">
        <v>1679</v>
      </c>
      <c r="G406" s="14" t="s">
        <v>1680</v>
      </c>
      <c r="H406" s="16">
        <v>43287</v>
      </c>
      <c r="I406" s="16">
        <v>44202</v>
      </c>
      <c r="J406" s="17" t="str">
        <f>IF(Ugovori_OPULJP[[#This Row],[DATUM ZAVRŠETKA OPERACIJE]]&gt;DATE(2023,12,31),"u provedbi","završen")</f>
        <v>završen</v>
      </c>
      <c r="K406" s="15" t="s">
        <v>117</v>
      </c>
      <c r="L406" s="15" t="s">
        <v>117</v>
      </c>
      <c r="M406" s="18">
        <v>0.85</v>
      </c>
      <c r="N406" s="18">
        <v>0.15</v>
      </c>
      <c r="O406" s="19">
        <f>Ugovori_OPULJP[[#This Row],[Bespovratna sredstva - Ukupno (EU+Nac) HRK
= Ukupna ugovorena vrijednost bespovratnih sredstava]]*Ugovori_OPULJP[[#This Row],[EU STOPA SUFINANCIRANJA %
EU CO-FINANCING RATE %]]</f>
        <v>3858257.6779999998</v>
      </c>
      <c r="P406" s="20">
        <f>Ugovori_OPULJP[[#This Row],[Bespovratna sredstva - EU dio - HRK]]/7.5345</f>
        <v>512078.79461145395</v>
      </c>
      <c r="Q406" s="19">
        <f>Ugovori_OPULJP[[#This Row],[Bespovratna sredstva - Ukupno (EU+Nac) HRK
= Ukupna ugovorena vrijednost bespovratnih sredstava]]*Ugovori_OPULJP[[#This Row],[STOPA NACIONALNOG SUFINANCIRANJA %]]</f>
        <v>680869.00199999998</v>
      </c>
      <c r="R406" s="20">
        <f>Ugovori_OPULJP[[#This Row],[Bespovratna sredstva - Nacionalni dio - HRK]]/7.5345</f>
        <v>90366.846107903635</v>
      </c>
      <c r="S406" s="19">
        <v>4539126.68</v>
      </c>
      <c r="T406" s="20">
        <f>Ugovori_OPULJP[[#This Row],[Bespovratna sredstva - Ukupno (EU+Nac) HRK
= Ukupna ugovorena vrijednost bespovratnih sredstava]]/7.5345</f>
        <v>602445.64071935753</v>
      </c>
      <c r="U406" s="19">
        <v>0</v>
      </c>
      <c r="V406" s="20">
        <f>Ugovori_OPULJP[[#This Row],[Javni doprinos korisnika - HRK]]/7.5345</f>
        <v>0</v>
      </c>
      <c r="W406" s="19">
        <v>0</v>
      </c>
      <c r="X406" s="20">
        <f>Ugovori_OPULJP[[#This Row],[Privatni doprinos korisnika - HRK]]/7.5345</f>
        <v>0</v>
      </c>
      <c r="Y406" s="21">
        <f>Ugovori_OPULJP[[#This Row],[Bespovratna sredstva - Ukupno (EU+Nac) HRK
= Ukupna ugovorena vrijednost bespovratnih sredstava]]+Ugovori_OPULJP[[#This Row],[Javni doprinos korisnika - HRK]]+Ugovori_OPULJP[[#This Row],[Privatni doprinos korisnika - HRK]]</f>
        <v>4539126.68</v>
      </c>
      <c r="Z406" s="22">
        <f>Ugovori_OPULJP[[#This Row],[UKUPNI PRIHVATLJIVI IZDACI
TOTAL ELIGIBLE EXPENDITURE
= Bespovratna sredstva ukupno + doprinos korisnika
= Ukupni prihvatljivi troškovi
= Ukupna ugovorena vrijednost projekta HRK]]/7.5345</f>
        <v>602445.64071935753</v>
      </c>
      <c r="AA406" s="13" t="s">
        <v>22</v>
      </c>
      <c r="AB406" s="13" t="s">
        <v>19</v>
      </c>
      <c r="AC406" s="12" t="s">
        <v>1681</v>
      </c>
      <c r="AD406" s="12" t="s">
        <v>147</v>
      </c>
    </row>
    <row r="407" spans="1:30" ht="51" customHeight="1" x14ac:dyDescent="0.3">
      <c r="A407" s="10" t="s">
        <v>1682</v>
      </c>
      <c r="B407" s="11" t="s">
        <v>139</v>
      </c>
      <c r="C407" s="12" t="s">
        <v>140</v>
      </c>
      <c r="D407" s="12" t="s">
        <v>1102</v>
      </c>
      <c r="E407" s="13" t="s">
        <v>63</v>
      </c>
      <c r="F407" s="14" t="s">
        <v>1683</v>
      </c>
      <c r="G407" s="14" t="s">
        <v>1684</v>
      </c>
      <c r="H407" s="16">
        <v>43311</v>
      </c>
      <c r="I407" s="16">
        <v>44226</v>
      </c>
      <c r="J407" s="17" t="str">
        <f>IF(Ugovori_OPULJP[[#This Row],[DATUM ZAVRŠETKA OPERACIJE]]&gt;DATE(2023,12,31),"u provedbi","završen")</f>
        <v>završen</v>
      </c>
      <c r="K407" s="15" t="s">
        <v>329</v>
      </c>
      <c r="L407" s="15" t="s">
        <v>329</v>
      </c>
      <c r="M407" s="18">
        <v>0.85</v>
      </c>
      <c r="N407" s="18">
        <v>0.15</v>
      </c>
      <c r="O407" s="19">
        <f>Ugovori_OPULJP[[#This Row],[Bespovratna sredstva - Ukupno (EU+Nac) HRK
= Ukupna ugovorena vrijednost bespovratnih sredstava]]*Ugovori_OPULJP[[#This Row],[EU STOPA SUFINANCIRANJA %
EU CO-FINANCING RATE %]]</f>
        <v>1972026.8770000001</v>
      </c>
      <c r="P407" s="20">
        <f>Ugovori_OPULJP[[#This Row],[Bespovratna sredstva - EU dio - HRK]]/7.5345</f>
        <v>261732.94538456434</v>
      </c>
      <c r="Q407" s="19">
        <f>Ugovori_OPULJP[[#This Row],[Bespovratna sredstva - Ukupno (EU+Nac) HRK
= Ukupna ugovorena vrijednost bespovratnih sredstava]]*Ugovori_OPULJP[[#This Row],[STOPA NACIONALNOG SUFINANCIRANJA %]]</f>
        <v>348004.74300000002</v>
      </c>
      <c r="R407" s="20">
        <f>Ugovori_OPULJP[[#This Row],[Bespovratna sredstva - Nacionalni dio - HRK]]/7.5345</f>
        <v>46188.166832570176</v>
      </c>
      <c r="S407" s="19">
        <v>2320031.62</v>
      </c>
      <c r="T407" s="20">
        <f>Ugovori_OPULJP[[#This Row],[Bespovratna sredstva - Ukupno (EU+Nac) HRK
= Ukupna ugovorena vrijednost bespovratnih sredstava]]/7.5345</f>
        <v>307921.11221713451</v>
      </c>
      <c r="U407" s="19">
        <v>0</v>
      </c>
      <c r="V407" s="20">
        <f>Ugovori_OPULJP[[#This Row],[Javni doprinos korisnika - HRK]]/7.5345</f>
        <v>0</v>
      </c>
      <c r="W407" s="19">
        <v>0</v>
      </c>
      <c r="X407" s="20">
        <f>Ugovori_OPULJP[[#This Row],[Privatni doprinos korisnika - HRK]]/7.5345</f>
        <v>0</v>
      </c>
      <c r="Y407" s="21">
        <f>Ugovori_OPULJP[[#This Row],[Bespovratna sredstva - Ukupno (EU+Nac) HRK
= Ukupna ugovorena vrijednost bespovratnih sredstava]]+Ugovori_OPULJP[[#This Row],[Javni doprinos korisnika - HRK]]+Ugovori_OPULJP[[#This Row],[Privatni doprinos korisnika - HRK]]</f>
        <v>2320031.62</v>
      </c>
      <c r="Z407" s="22">
        <f>Ugovori_OPULJP[[#This Row],[UKUPNI PRIHVATLJIVI IZDACI
TOTAL ELIGIBLE EXPENDITURE
= Bespovratna sredstva ukupno + doprinos korisnika
= Ukupni prihvatljivi troškovi
= Ukupna ugovorena vrijednost projekta HRK]]/7.5345</f>
        <v>307921.11221713451</v>
      </c>
      <c r="AA407" s="13" t="s">
        <v>22</v>
      </c>
      <c r="AB407" s="13" t="s">
        <v>19</v>
      </c>
      <c r="AC407" s="12" t="s">
        <v>1685</v>
      </c>
      <c r="AD407" s="12" t="s">
        <v>147</v>
      </c>
    </row>
    <row r="408" spans="1:30" ht="51" customHeight="1" x14ac:dyDescent="0.3">
      <c r="A408" s="10" t="s">
        <v>1686</v>
      </c>
      <c r="B408" s="11" t="s">
        <v>139</v>
      </c>
      <c r="C408" s="12" t="s">
        <v>140</v>
      </c>
      <c r="D408" s="12" t="s">
        <v>1102</v>
      </c>
      <c r="E408" s="13" t="s">
        <v>63</v>
      </c>
      <c r="F408" s="14" t="s">
        <v>1687</v>
      </c>
      <c r="G408" s="14" t="s">
        <v>1688</v>
      </c>
      <c r="H408" s="16">
        <v>43250</v>
      </c>
      <c r="I408" s="16">
        <v>44165</v>
      </c>
      <c r="J408" s="17" t="str">
        <f>IF(Ugovori_OPULJP[[#This Row],[DATUM ZAVRŠETKA OPERACIJE]]&gt;DATE(2023,12,31),"u provedbi","završen")</f>
        <v>završen</v>
      </c>
      <c r="K408" s="15" t="s">
        <v>591</v>
      </c>
      <c r="L408" s="15" t="s">
        <v>591</v>
      </c>
      <c r="M408" s="18">
        <v>0.85</v>
      </c>
      <c r="N408" s="18">
        <v>0.15</v>
      </c>
      <c r="O408" s="19">
        <f>Ugovori_OPULJP[[#This Row],[Bespovratna sredstva - Ukupno (EU+Nac) HRK
= Ukupna ugovorena vrijednost bespovratnih sredstava]]*Ugovori_OPULJP[[#This Row],[EU STOPA SUFINANCIRANJA %
EU CO-FINANCING RATE %]]</f>
        <v>843490.26650000003</v>
      </c>
      <c r="P408" s="20">
        <f>Ugovori_OPULJP[[#This Row],[Bespovratna sredstva - EU dio - HRK]]/7.5345</f>
        <v>111950.39704028137</v>
      </c>
      <c r="Q408" s="19">
        <f>Ugovori_OPULJP[[#This Row],[Bespovratna sredstva - Ukupno (EU+Nac) HRK
= Ukupna ugovorena vrijednost bespovratnih sredstava]]*Ugovori_OPULJP[[#This Row],[STOPA NACIONALNOG SUFINANCIRANJA %]]</f>
        <v>148851.22349999999</v>
      </c>
      <c r="R408" s="20">
        <f>Ugovori_OPULJP[[#This Row],[Bespovratna sredstva - Nacionalni dio - HRK]]/7.5345</f>
        <v>19755.952418873181</v>
      </c>
      <c r="S408" s="19">
        <v>992341.49</v>
      </c>
      <c r="T408" s="20">
        <f>Ugovori_OPULJP[[#This Row],[Bespovratna sredstva - Ukupno (EU+Nac) HRK
= Ukupna ugovorena vrijednost bespovratnih sredstava]]/7.5345</f>
        <v>131706.34945915456</v>
      </c>
      <c r="U408" s="19">
        <v>0</v>
      </c>
      <c r="V408" s="20">
        <f>Ugovori_OPULJP[[#This Row],[Javni doprinos korisnika - HRK]]/7.5345</f>
        <v>0</v>
      </c>
      <c r="W408" s="19">
        <v>0</v>
      </c>
      <c r="X408" s="20">
        <f>Ugovori_OPULJP[[#This Row],[Privatni doprinos korisnika - HRK]]/7.5345</f>
        <v>0</v>
      </c>
      <c r="Y408" s="21">
        <f>Ugovori_OPULJP[[#This Row],[Bespovratna sredstva - Ukupno (EU+Nac) HRK
= Ukupna ugovorena vrijednost bespovratnih sredstava]]+Ugovori_OPULJP[[#This Row],[Javni doprinos korisnika - HRK]]+Ugovori_OPULJP[[#This Row],[Privatni doprinos korisnika - HRK]]</f>
        <v>992341.49</v>
      </c>
      <c r="Z408" s="22">
        <f>Ugovori_OPULJP[[#This Row],[UKUPNI PRIHVATLJIVI IZDACI
TOTAL ELIGIBLE EXPENDITURE
= Bespovratna sredstva ukupno + doprinos korisnika
= Ukupni prihvatljivi troškovi
= Ukupna ugovorena vrijednost projekta HRK]]/7.5345</f>
        <v>131706.34945915456</v>
      </c>
      <c r="AA408" s="13" t="s">
        <v>22</v>
      </c>
      <c r="AB408" s="13" t="s">
        <v>19</v>
      </c>
      <c r="AC408" s="12" t="s">
        <v>1689</v>
      </c>
      <c r="AD408" s="12" t="s">
        <v>147</v>
      </c>
    </row>
    <row r="409" spans="1:30" ht="51" customHeight="1" x14ac:dyDescent="0.3">
      <c r="A409" s="10" t="s">
        <v>1690</v>
      </c>
      <c r="B409" s="11" t="s">
        <v>139</v>
      </c>
      <c r="C409" s="12" t="s">
        <v>140</v>
      </c>
      <c r="D409" s="12" t="s">
        <v>1102</v>
      </c>
      <c r="E409" s="13" t="s">
        <v>63</v>
      </c>
      <c r="F409" s="14" t="s">
        <v>920</v>
      </c>
      <c r="G409" s="14" t="s">
        <v>836</v>
      </c>
      <c r="H409" s="16">
        <v>43266</v>
      </c>
      <c r="I409" s="16">
        <v>44180</v>
      </c>
      <c r="J409" s="17" t="str">
        <f>IF(Ugovori_OPULJP[[#This Row],[DATUM ZAVRŠETKA OPERACIJE]]&gt;DATE(2023,12,31),"u provedbi","završen")</f>
        <v>završen</v>
      </c>
      <c r="K409" s="15" t="s">
        <v>240</v>
      </c>
      <c r="L409" s="15" t="s">
        <v>240</v>
      </c>
      <c r="M409" s="18">
        <v>0.85</v>
      </c>
      <c r="N409" s="18">
        <v>0.15</v>
      </c>
      <c r="O409" s="19">
        <f>Ugovori_OPULJP[[#This Row],[Bespovratna sredstva - Ukupno (EU+Nac) HRK
= Ukupna ugovorena vrijednost bespovratnih sredstava]]*Ugovori_OPULJP[[#This Row],[EU STOPA SUFINANCIRANJA %
EU CO-FINANCING RATE %]]</f>
        <v>1666362.5419999999</v>
      </c>
      <c r="P409" s="20">
        <f>Ugovori_OPULJP[[#This Row],[Bespovratna sredstva - EU dio - HRK]]/7.5345</f>
        <v>221164.31641117524</v>
      </c>
      <c r="Q409" s="19">
        <f>Ugovori_OPULJP[[#This Row],[Bespovratna sredstva - Ukupno (EU+Nac) HRK
= Ukupna ugovorena vrijednost bespovratnih sredstava]]*Ugovori_OPULJP[[#This Row],[STOPA NACIONALNOG SUFINANCIRANJA %]]</f>
        <v>294063.978</v>
      </c>
      <c r="R409" s="20">
        <f>Ugovori_OPULJP[[#This Row],[Bespovratna sredstva - Nacionalni dio - HRK]]/7.5345</f>
        <v>39028.997013736807</v>
      </c>
      <c r="S409" s="19">
        <v>1960426.52</v>
      </c>
      <c r="T409" s="20">
        <f>Ugovori_OPULJP[[#This Row],[Bespovratna sredstva - Ukupno (EU+Nac) HRK
= Ukupna ugovorena vrijednost bespovratnih sredstava]]/7.5345</f>
        <v>260193.31342491205</v>
      </c>
      <c r="U409" s="19">
        <v>0</v>
      </c>
      <c r="V409" s="20">
        <f>Ugovori_OPULJP[[#This Row],[Javni doprinos korisnika - HRK]]/7.5345</f>
        <v>0</v>
      </c>
      <c r="W409" s="19">
        <v>0</v>
      </c>
      <c r="X409" s="20">
        <f>Ugovori_OPULJP[[#This Row],[Privatni doprinos korisnika - HRK]]/7.5345</f>
        <v>0</v>
      </c>
      <c r="Y409" s="21">
        <f>Ugovori_OPULJP[[#This Row],[Bespovratna sredstva - Ukupno (EU+Nac) HRK
= Ukupna ugovorena vrijednost bespovratnih sredstava]]+Ugovori_OPULJP[[#This Row],[Javni doprinos korisnika - HRK]]+Ugovori_OPULJP[[#This Row],[Privatni doprinos korisnika - HRK]]</f>
        <v>1960426.52</v>
      </c>
      <c r="Z409" s="22">
        <f>Ugovori_OPULJP[[#This Row],[UKUPNI PRIHVATLJIVI IZDACI
TOTAL ELIGIBLE EXPENDITURE
= Bespovratna sredstva ukupno + doprinos korisnika
= Ukupni prihvatljivi troškovi
= Ukupna ugovorena vrijednost projekta HRK]]/7.5345</f>
        <v>260193.31342491205</v>
      </c>
      <c r="AA409" s="13" t="s">
        <v>22</v>
      </c>
      <c r="AB409" s="13" t="s">
        <v>19</v>
      </c>
      <c r="AC409" s="12" t="s">
        <v>1691</v>
      </c>
      <c r="AD409" s="12" t="s">
        <v>147</v>
      </c>
    </row>
    <row r="410" spans="1:30" ht="51" customHeight="1" x14ac:dyDescent="0.3">
      <c r="A410" s="10" t="s">
        <v>1692</v>
      </c>
      <c r="B410" s="11" t="s">
        <v>139</v>
      </c>
      <c r="C410" s="12" t="s">
        <v>140</v>
      </c>
      <c r="D410" s="12" t="s">
        <v>1102</v>
      </c>
      <c r="E410" s="13" t="s">
        <v>63</v>
      </c>
      <c r="F410" s="14" t="s">
        <v>1693</v>
      </c>
      <c r="G410" s="14" t="s">
        <v>1694</v>
      </c>
      <c r="H410" s="16">
        <v>43287</v>
      </c>
      <c r="I410" s="16">
        <v>44202</v>
      </c>
      <c r="J410" s="17" t="str">
        <f>IF(Ugovori_OPULJP[[#This Row],[DATUM ZAVRŠETKA OPERACIJE]]&gt;DATE(2023,12,31),"u provedbi","završen")</f>
        <v>završen</v>
      </c>
      <c r="K410" s="15" t="s">
        <v>362</v>
      </c>
      <c r="L410" s="15" t="s">
        <v>362</v>
      </c>
      <c r="M410" s="18">
        <v>0.85</v>
      </c>
      <c r="N410" s="18">
        <v>0.15</v>
      </c>
      <c r="O410" s="19">
        <f>Ugovori_OPULJP[[#This Row],[Bespovratna sredstva - Ukupno (EU+Nac) HRK
= Ukupna ugovorena vrijednost bespovratnih sredstava]]*Ugovori_OPULJP[[#This Row],[EU STOPA SUFINANCIRANJA %
EU CO-FINANCING RATE %]]</f>
        <v>2346950.0109999999</v>
      </c>
      <c r="P410" s="20">
        <f>Ugovori_OPULJP[[#This Row],[Bespovratna sredstva - EU dio - HRK]]/7.5345</f>
        <v>311493.79666865751</v>
      </c>
      <c r="Q410" s="19">
        <f>Ugovori_OPULJP[[#This Row],[Bespovratna sredstva - Ukupno (EU+Nac) HRK
= Ukupna ugovorena vrijednost bespovratnih sredstava]]*Ugovori_OPULJP[[#This Row],[STOPA NACIONALNOG SUFINANCIRANJA %]]</f>
        <v>414167.64900000003</v>
      </c>
      <c r="R410" s="20">
        <f>Ugovori_OPULJP[[#This Row],[Bespovratna sredstva - Nacionalni dio - HRK]]/7.5345</f>
        <v>54969.493529763095</v>
      </c>
      <c r="S410" s="19">
        <v>2761117.66</v>
      </c>
      <c r="T410" s="20">
        <f>Ugovori_OPULJP[[#This Row],[Bespovratna sredstva - Ukupno (EU+Nac) HRK
= Ukupna ugovorena vrijednost bespovratnih sredstava]]/7.5345</f>
        <v>366463.29019842058</v>
      </c>
      <c r="U410" s="19">
        <v>0</v>
      </c>
      <c r="V410" s="20">
        <f>Ugovori_OPULJP[[#This Row],[Javni doprinos korisnika - HRK]]/7.5345</f>
        <v>0</v>
      </c>
      <c r="W410" s="19">
        <v>0</v>
      </c>
      <c r="X410" s="20">
        <f>Ugovori_OPULJP[[#This Row],[Privatni doprinos korisnika - HRK]]/7.5345</f>
        <v>0</v>
      </c>
      <c r="Y410" s="21">
        <f>Ugovori_OPULJP[[#This Row],[Bespovratna sredstva - Ukupno (EU+Nac) HRK
= Ukupna ugovorena vrijednost bespovratnih sredstava]]+Ugovori_OPULJP[[#This Row],[Javni doprinos korisnika - HRK]]+Ugovori_OPULJP[[#This Row],[Privatni doprinos korisnika - HRK]]</f>
        <v>2761117.66</v>
      </c>
      <c r="Z410" s="22">
        <f>Ugovori_OPULJP[[#This Row],[UKUPNI PRIHVATLJIVI IZDACI
TOTAL ELIGIBLE EXPENDITURE
= Bespovratna sredstva ukupno + doprinos korisnika
= Ukupni prihvatljivi troškovi
= Ukupna ugovorena vrijednost projekta HRK]]/7.5345</f>
        <v>366463.29019842058</v>
      </c>
      <c r="AA410" s="13" t="s">
        <v>22</v>
      </c>
      <c r="AB410" s="13" t="s">
        <v>19</v>
      </c>
      <c r="AC410" s="12" t="s">
        <v>1695</v>
      </c>
      <c r="AD410" s="12" t="s">
        <v>147</v>
      </c>
    </row>
    <row r="411" spans="1:30" ht="51" customHeight="1" x14ac:dyDescent="0.3">
      <c r="A411" s="10" t="s">
        <v>1696</v>
      </c>
      <c r="B411" s="11" t="s">
        <v>139</v>
      </c>
      <c r="C411" s="12" t="s">
        <v>140</v>
      </c>
      <c r="D411" s="12" t="s">
        <v>1102</v>
      </c>
      <c r="E411" s="13" t="s">
        <v>63</v>
      </c>
      <c r="F411" s="14" t="s">
        <v>1697</v>
      </c>
      <c r="G411" s="14" t="s">
        <v>1698</v>
      </c>
      <c r="H411" s="16">
        <v>43250</v>
      </c>
      <c r="I411" s="16">
        <v>44165</v>
      </c>
      <c r="J411" s="17" t="str">
        <f>IF(Ugovori_OPULJP[[#This Row],[DATUM ZAVRŠETKA OPERACIJE]]&gt;DATE(2023,12,31),"u provedbi","završen")</f>
        <v>završen</v>
      </c>
      <c r="K411" s="15" t="s">
        <v>178</v>
      </c>
      <c r="L411" s="15" t="s">
        <v>178</v>
      </c>
      <c r="M411" s="18">
        <v>0.85</v>
      </c>
      <c r="N411" s="18">
        <v>0.15</v>
      </c>
      <c r="O411" s="19">
        <f>Ugovori_OPULJP[[#This Row],[Bespovratna sredstva - Ukupno (EU+Nac) HRK
= Ukupna ugovorena vrijednost bespovratnih sredstava]]*Ugovori_OPULJP[[#This Row],[EU STOPA SUFINANCIRANJA %
EU CO-FINANCING RATE %]]</f>
        <v>1293502.2560000001</v>
      </c>
      <c r="P411" s="20">
        <f>Ugovori_OPULJP[[#This Row],[Bespovratna sredstva - EU dio - HRK]]/7.5345</f>
        <v>171677.25210697457</v>
      </c>
      <c r="Q411" s="19">
        <f>Ugovori_OPULJP[[#This Row],[Bespovratna sredstva - Ukupno (EU+Nac) HRK
= Ukupna ugovorena vrijednost bespovratnih sredstava]]*Ugovori_OPULJP[[#This Row],[STOPA NACIONALNOG SUFINANCIRANJA %]]</f>
        <v>228265.10400000002</v>
      </c>
      <c r="R411" s="20">
        <f>Ugovori_OPULJP[[#This Row],[Bespovratna sredstva - Nacionalni dio - HRK]]/7.5345</f>
        <v>30295.985665936692</v>
      </c>
      <c r="S411" s="19">
        <v>1521767.36</v>
      </c>
      <c r="T411" s="20">
        <f>Ugovori_OPULJP[[#This Row],[Bespovratna sredstva - Ukupno (EU+Nac) HRK
= Ukupna ugovorena vrijednost bespovratnih sredstava]]/7.5345</f>
        <v>201973.23777291126</v>
      </c>
      <c r="U411" s="19">
        <v>0</v>
      </c>
      <c r="V411" s="20">
        <f>Ugovori_OPULJP[[#This Row],[Javni doprinos korisnika - HRK]]/7.5345</f>
        <v>0</v>
      </c>
      <c r="W411" s="19">
        <v>0</v>
      </c>
      <c r="X411" s="20">
        <f>Ugovori_OPULJP[[#This Row],[Privatni doprinos korisnika - HRK]]/7.5345</f>
        <v>0</v>
      </c>
      <c r="Y411" s="21">
        <f>Ugovori_OPULJP[[#This Row],[Bespovratna sredstva - Ukupno (EU+Nac) HRK
= Ukupna ugovorena vrijednost bespovratnih sredstava]]+Ugovori_OPULJP[[#This Row],[Javni doprinos korisnika - HRK]]+Ugovori_OPULJP[[#This Row],[Privatni doprinos korisnika - HRK]]</f>
        <v>1521767.36</v>
      </c>
      <c r="Z411" s="22">
        <f>Ugovori_OPULJP[[#This Row],[UKUPNI PRIHVATLJIVI IZDACI
TOTAL ELIGIBLE EXPENDITURE
= Bespovratna sredstva ukupno + doprinos korisnika
= Ukupni prihvatljivi troškovi
= Ukupna ugovorena vrijednost projekta HRK]]/7.5345</f>
        <v>201973.23777291126</v>
      </c>
      <c r="AA411" s="13" t="s">
        <v>22</v>
      </c>
      <c r="AB411" s="13" t="s">
        <v>19</v>
      </c>
      <c r="AC411" s="12" t="s">
        <v>1699</v>
      </c>
      <c r="AD411" s="12" t="s">
        <v>147</v>
      </c>
    </row>
    <row r="412" spans="1:30" ht="51" customHeight="1" x14ac:dyDescent="0.3">
      <c r="A412" s="10" t="s">
        <v>1700</v>
      </c>
      <c r="B412" s="11" t="s">
        <v>139</v>
      </c>
      <c r="C412" s="12" t="s">
        <v>140</v>
      </c>
      <c r="D412" s="12" t="s">
        <v>1102</v>
      </c>
      <c r="E412" s="13" t="s">
        <v>63</v>
      </c>
      <c r="F412" s="14" t="s">
        <v>1701</v>
      </c>
      <c r="G412" s="14" t="s">
        <v>1702</v>
      </c>
      <c r="H412" s="16">
        <v>43266</v>
      </c>
      <c r="I412" s="16">
        <v>44180</v>
      </c>
      <c r="J412" s="17" t="str">
        <f>IF(Ugovori_OPULJP[[#This Row],[DATUM ZAVRŠETKA OPERACIJE]]&gt;DATE(2023,12,31),"u provedbi","završen")</f>
        <v>završen</v>
      </c>
      <c r="K412" s="15" t="s">
        <v>178</v>
      </c>
      <c r="L412" s="15" t="s">
        <v>178</v>
      </c>
      <c r="M412" s="18">
        <v>0.85</v>
      </c>
      <c r="N412" s="18">
        <v>0.15</v>
      </c>
      <c r="O412" s="19">
        <f>Ugovori_OPULJP[[#This Row],[Bespovratna sredstva - Ukupno (EU+Nac) HRK
= Ukupna ugovorena vrijednost bespovratnih sredstava]]*Ugovori_OPULJP[[#This Row],[EU STOPA SUFINANCIRANJA %
EU CO-FINANCING RATE %]]</f>
        <v>3543371.625</v>
      </c>
      <c r="P412" s="20">
        <f>Ugovori_OPULJP[[#This Row],[Bespovratna sredstva - EU dio - HRK]]/7.5345</f>
        <v>470286.23332669714</v>
      </c>
      <c r="Q412" s="19">
        <f>Ugovori_OPULJP[[#This Row],[Bespovratna sredstva - Ukupno (EU+Nac) HRK
= Ukupna ugovorena vrijednost bespovratnih sredstava]]*Ugovori_OPULJP[[#This Row],[STOPA NACIONALNOG SUFINANCIRANJA %]]</f>
        <v>625300.875</v>
      </c>
      <c r="R412" s="20">
        <f>Ugovori_OPULJP[[#This Row],[Bespovratna sredstva - Nacionalni dio - HRK]]/7.5345</f>
        <v>82991.688234123023</v>
      </c>
      <c r="S412" s="19">
        <v>4168672.5</v>
      </c>
      <c r="T412" s="20">
        <f>Ugovori_OPULJP[[#This Row],[Bespovratna sredstva - Ukupno (EU+Nac) HRK
= Ukupna ugovorena vrijednost bespovratnih sredstava]]/7.5345</f>
        <v>553277.92156082019</v>
      </c>
      <c r="U412" s="19">
        <v>0</v>
      </c>
      <c r="V412" s="20">
        <f>Ugovori_OPULJP[[#This Row],[Javni doprinos korisnika - HRK]]/7.5345</f>
        <v>0</v>
      </c>
      <c r="W412" s="19">
        <v>0</v>
      </c>
      <c r="X412" s="20">
        <f>Ugovori_OPULJP[[#This Row],[Privatni doprinos korisnika - HRK]]/7.5345</f>
        <v>0</v>
      </c>
      <c r="Y412" s="21">
        <f>Ugovori_OPULJP[[#This Row],[Bespovratna sredstva - Ukupno (EU+Nac) HRK
= Ukupna ugovorena vrijednost bespovratnih sredstava]]+Ugovori_OPULJP[[#This Row],[Javni doprinos korisnika - HRK]]+Ugovori_OPULJP[[#This Row],[Privatni doprinos korisnika - HRK]]</f>
        <v>4168672.5</v>
      </c>
      <c r="Z412" s="22">
        <f>Ugovori_OPULJP[[#This Row],[UKUPNI PRIHVATLJIVI IZDACI
TOTAL ELIGIBLE EXPENDITURE
= Bespovratna sredstva ukupno + doprinos korisnika
= Ukupni prihvatljivi troškovi
= Ukupna ugovorena vrijednost projekta HRK]]/7.5345</f>
        <v>553277.92156082019</v>
      </c>
      <c r="AA412" s="13" t="s">
        <v>22</v>
      </c>
      <c r="AB412" s="13" t="s">
        <v>19</v>
      </c>
      <c r="AC412" s="12" t="s">
        <v>1703</v>
      </c>
      <c r="AD412" s="12" t="s">
        <v>147</v>
      </c>
    </row>
    <row r="413" spans="1:30" ht="51" customHeight="1" x14ac:dyDescent="0.3">
      <c r="A413" s="10" t="s">
        <v>1704</v>
      </c>
      <c r="B413" s="11" t="s">
        <v>139</v>
      </c>
      <c r="C413" s="12" t="s">
        <v>140</v>
      </c>
      <c r="D413" s="12" t="s">
        <v>1102</v>
      </c>
      <c r="E413" s="13" t="s">
        <v>63</v>
      </c>
      <c r="F413" s="14" t="s">
        <v>1705</v>
      </c>
      <c r="G413" s="14" t="s">
        <v>1706</v>
      </c>
      <c r="H413" s="16">
        <v>43287</v>
      </c>
      <c r="I413" s="16">
        <v>44202</v>
      </c>
      <c r="J413" s="17" t="str">
        <f>IF(Ugovori_OPULJP[[#This Row],[DATUM ZAVRŠETKA OPERACIJE]]&gt;DATE(2023,12,31),"u provedbi","završen")</f>
        <v>završen</v>
      </c>
      <c r="K413" s="15" t="s">
        <v>586</v>
      </c>
      <c r="L413" s="15" t="s">
        <v>586</v>
      </c>
      <c r="M413" s="18">
        <v>0.85</v>
      </c>
      <c r="N413" s="18">
        <v>0.15</v>
      </c>
      <c r="O413" s="19">
        <f>Ugovori_OPULJP[[#This Row],[Bespovratna sredstva - Ukupno (EU+Nac) HRK
= Ukupna ugovorena vrijednost bespovratnih sredstava]]*Ugovori_OPULJP[[#This Row],[EU STOPA SUFINANCIRANJA %
EU CO-FINANCING RATE %]]</f>
        <v>1318348.2319999998</v>
      </c>
      <c r="P413" s="20">
        <f>Ugovori_OPULJP[[#This Row],[Bespovratna sredstva - EU dio - HRK]]/7.5345</f>
        <v>174974.87981949694</v>
      </c>
      <c r="Q413" s="19">
        <f>Ugovori_OPULJP[[#This Row],[Bespovratna sredstva - Ukupno (EU+Nac) HRK
= Ukupna ugovorena vrijednost bespovratnih sredstava]]*Ugovori_OPULJP[[#This Row],[STOPA NACIONALNOG SUFINANCIRANJA %]]</f>
        <v>232649.68799999999</v>
      </c>
      <c r="R413" s="20">
        <f>Ugovori_OPULJP[[#This Row],[Bespovratna sredstva - Nacionalni dio - HRK]]/7.5345</f>
        <v>30877.919968146525</v>
      </c>
      <c r="S413" s="19">
        <v>1550997.92</v>
      </c>
      <c r="T413" s="20">
        <f>Ugovori_OPULJP[[#This Row],[Bespovratna sredstva - Ukupno (EU+Nac) HRK
= Ukupna ugovorena vrijednost bespovratnih sredstava]]/7.5345</f>
        <v>205852.79978764348</v>
      </c>
      <c r="U413" s="19">
        <v>0</v>
      </c>
      <c r="V413" s="20">
        <f>Ugovori_OPULJP[[#This Row],[Javni doprinos korisnika - HRK]]/7.5345</f>
        <v>0</v>
      </c>
      <c r="W413" s="19">
        <v>0</v>
      </c>
      <c r="X413" s="20">
        <f>Ugovori_OPULJP[[#This Row],[Privatni doprinos korisnika - HRK]]/7.5345</f>
        <v>0</v>
      </c>
      <c r="Y413" s="21">
        <f>Ugovori_OPULJP[[#This Row],[Bespovratna sredstva - Ukupno (EU+Nac) HRK
= Ukupna ugovorena vrijednost bespovratnih sredstava]]+Ugovori_OPULJP[[#This Row],[Javni doprinos korisnika - HRK]]+Ugovori_OPULJP[[#This Row],[Privatni doprinos korisnika - HRK]]</f>
        <v>1550997.92</v>
      </c>
      <c r="Z413" s="22">
        <f>Ugovori_OPULJP[[#This Row],[UKUPNI PRIHVATLJIVI IZDACI
TOTAL ELIGIBLE EXPENDITURE
= Bespovratna sredstva ukupno + doprinos korisnika
= Ukupni prihvatljivi troškovi
= Ukupna ugovorena vrijednost projekta HRK]]/7.5345</f>
        <v>205852.79978764348</v>
      </c>
      <c r="AA413" s="13" t="s">
        <v>22</v>
      </c>
      <c r="AB413" s="13" t="s">
        <v>19</v>
      </c>
      <c r="AC413" s="12" t="s">
        <v>1707</v>
      </c>
      <c r="AD413" s="12" t="s">
        <v>147</v>
      </c>
    </row>
    <row r="414" spans="1:30" ht="51" customHeight="1" x14ac:dyDescent="0.3">
      <c r="A414" s="10" t="s">
        <v>1708</v>
      </c>
      <c r="B414" s="11" t="s">
        <v>139</v>
      </c>
      <c r="C414" s="12" t="s">
        <v>140</v>
      </c>
      <c r="D414" s="12" t="s">
        <v>1102</v>
      </c>
      <c r="E414" s="13" t="s">
        <v>63</v>
      </c>
      <c r="F414" s="14" t="s">
        <v>1709</v>
      </c>
      <c r="G414" s="14" t="s">
        <v>1710</v>
      </c>
      <c r="H414" s="16">
        <v>43250</v>
      </c>
      <c r="I414" s="16">
        <v>44165</v>
      </c>
      <c r="J414" s="17" t="str">
        <f>IF(Ugovori_OPULJP[[#This Row],[DATUM ZAVRŠETKA OPERACIJE]]&gt;DATE(2023,12,31),"u provedbi","završen")</f>
        <v>završen</v>
      </c>
      <c r="K414" s="15" t="s">
        <v>380</v>
      </c>
      <c r="L414" s="15" t="s">
        <v>380</v>
      </c>
      <c r="M414" s="18">
        <v>0.85</v>
      </c>
      <c r="N414" s="18">
        <v>0.15</v>
      </c>
      <c r="O414" s="19">
        <f>Ugovori_OPULJP[[#This Row],[Bespovratna sredstva - Ukupno (EU+Nac) HRK
= Ukupna ugovorena vrijednost bespovratnih sredstava]]*Ugovori_OPULJP[[#This Row],[EU STOPA SUFINANCIRANJA %
EU CO-FINANCING RATE %]]</f>
        <v>3456882.085</v>
      </c>
      <c r="P414" s="20">
        <f>Ugovori_OPULJP[[#This Row],[Bespovratna sredstva - EU dio - HRK]]/7.5345</f>
        <v>458807.09867940802</v>
      </c>
      <c r="Q414" s="19">
        <f>Ugovori_OPULJP[[#This Row],[Bespovratna sredstva - Ukupno (EU+Nac) HRK
= Ukupna ugovorena vrijednost bespovratnih sredstava]]*Ugovori_OPULJP[[#This Row],[STOPA NACIONALNOG SUFINANCIRANJA %]]</f>
        <v>610038.01500000001</v>
      </c>
      <c r="R414" s="20">
        <f>Ugovori_OPULJP[[#This Row],[Bespovratna sredstva - Nacionalni dio - HRK]]/7.5345</f>
        <v>80965.958590483773</v>
      </c>
      <c r="S414" s="19">
        <v>4066920.1</v>
      </c>
      <c r="T414" s="20">
        <f>Ugovori_OPULJP[[#This Row],[Bespovratna sredstva - Ukupno (EU+Nac) HRK
= Ukupna ugovorena vrijednost bespovratnih sredstava]]/7.5345</f>
        <v>539773.05726989184</v>
      </c>
      <c r="U414" s="19">
        <v>0</v>
      </c>
      <c r="V414" s="20">
        <f>Ugovori_OPULJP[[#This Row],[Javni doprinos korisnika - HRK]]/7.5345</f>
        <v>0</v>
      </c>
      <c r="W414" s="19">
        <v>0</v>
      </c>
      <c r="X414" s="20">
        <f>Ugovori_OPULJP[[#This Row],[Privatni doprinos korisnika - HRK]]/7.5345</f>
        <v>0</v>
      </c>
      <c r="Y414" s="21">
        <f>Ugovori_OPULJP[[#This Row],[Bespovratna sredstva - Ukupno (EU+Nac) HRK
= Ukupna ugovorena vrijednost bespovratnih sredstava]]+Ugovori_OPULJP[[#This Row],[Javni doprinos korisnika - HRK]]+Ugovori_OPULJP[[#This Row],[Privatni doprinos korisnika - HRK]]</f>
        <v>4066920.1</v>
      </c>
      <c r="Z414" s="22">
        <f>Ugovori_OPULJP[[#This Row],[UKUPNI PRIHVATLJIVI IZDACI
TOTAL ELIGIBLE EXPENDITURE
= Bespovratna sredstva ukupno + doprinos korisnika
= Ukupni prihvatljivi troškovi
= Ukupna ugovorena vrijednost projekta HRK]]/7.5345</f>
        <v>539773.05726989184</v>
      </c>
      <c r="AA414" s="13" t="s">
        <v>22</v>
      </c>
      <c r="AB414" s="13" t="s">
        <v>19</v>
      </c>
      <c r="AC414" s="12" t="s">
        <v>1711</v>
      </c>
      <c r="AD414" s="12" t="s">
        <v>147</v>
      </c>
    </row>
    <row r="415" spans="1:30" ht="51" customHeight="1" x14ac:dyDescent="0.3">
      <c r="A415" s="10" t="s">
        <v>1712</v>
      </c>
      <c r="B415" s="11" t="s">
        <v>139</v>
      </c>
      <c r="C415" s="12" t="s">
        <v>140</v>
      </c>
      <c r="D415" s="12" t="s">
        <v>1102</v>
      </c>
      <c r="E415" s="13" t="s">
        <v>63</v>
      </c>
      <c r="F415" s="14" t="s">
        <v>1713</v>
      </c>
      <c r="G415" s="14" t="s">
        <v>677</v>
      </c>
      <c r="H415" s="16">
        <v>43266</v>
      </c>
      <c r="I415" s="16">
        <v>44180</v>
      </c>
      <c r="J415" s="17" t="str">
        <f>IF(Ugovori_OPULJP[[#This Row],[DATUM ZAVRŠETKA OPERACIJE]]&gt;DATE(2023,12,31),"u provedbi","završen")</f>
        <v>završen</v>
      </c>
      <c r="K415" s="15" t="s">
        <v>144</v>
      </c>
      <c r="L415" s="15" t="s">
        <v>144</v>
      </c>
      <c r="M415" s="18">
        <v>0.85</v>
      </c>
      <c r="N415" s="18">
        <v>0.15</v>
      </c>
      <c r="O415" s="19">
        <f>Ugovori_OPULJP[[#This Row],[Bespovratna sredstva - Ukupno (EU+Nac) HRK
= Ukupna ugovorena vrijednost bespovratnih sredstava]]*Ugovori_OPULJP[[#This Row],[EU STOPA SUFINANCIRANJA %
EU CO-FINANCING RATE %]]</f>
        <v>1626235.9375</v>
      </c>
      <c r="P415" s="20">
        <f>Ugovori_OPULJP[[#This Row],[Bespovratna sredstva - EU dio - HRK]]/7.5345</f>
        <v>215838.60076979228</v>
      </c>
      <c r="Q415" s="19">
        <f>Ugovori_OPULJP[[#This Row],[Bespovratna sredstva - Ukupno (EU+Nac) HRK
= Ukupna ugovorena vrijednost bespovratnih sredstava]]*Ugovori_OPULJP[[#This Row],[STOPA NACIONALNOG SUFINANCIRANJA %]]</f>
        <v>286982.8125</v>
      </c>
      <c r="R415" s="20">
        <f>Ugovori_OPULJP[[#This Row],[Bespovratna sredstva - Nacionalni dio - HRK]]/7.5345</f>
        <v>38089.164841728052</v>
      </c>
      <c r="S415" s="19">
        <v>1913218.75</v>
      </c>
      <c r="T415" s="20">
        <f>Ugovori_OPULJP[[#This Row],[Bespovratna sredstva - Ukupno (EU+Nac) HRK
= Ukupna ugovorena vrijednost bespovratnih sredstava]]/7.5345</f>
        <v>253927.76561152033</v>
      </c>
      <c r="U415" s="19">
        <v>0</v>
      </c>
      <c r="V415" s="20">
        <f>Ugovori_OPULJP[[#This Row],[Javni doprinos korisnika - HRK]]/7.5345</f>
        <v>0</v>
      </c>
      <c r="W415" s="19">
        <v>0</v>
      </c>
      <c r="X415" s="20">
        <f>Ugovori_OPULJP[[#This Row],[Privatni doprinos korisnika - HRK]]/7.5345</f>
        <v>0</v>
      </c>
      <c r="Y415" s="21">
        <f>Ugovori_OPULJP[[#This Row],[Bespovratna sredstva - Ukupno (EU+Nac) HRK
= Ukupna ugovorena vrijednost bespovratnih sredstava]]+Ugovori_OPULJP[[#This Row],[Javni doprinos korisnika - HRK]]+Ugovori_OPULJP[[#This Row],[Privatni doprinos korisnika - HRK]]</f>
        <v>1913218.75</v>
      </c>
      <c r="Z415" s="22">
        <f>Ugovori_OPULJP[[#This Row],[UKUPNI PRIHVATLJIVI IZDACI
TOTAL ELIGIBLE EXPENDITURE
= Bespovratna sredstva ukupno + doprinos korisnika
= Ukupni prihvatljivi troškovi
= Ukupna ugovorena vrijednost projekta HRK]]/7.5345</f>
        <v>253927.76561152033</v>
      </c>
      <c r="AA415" s="13" t="s">
        <v>22</v>
      </c>
      <c r="AB415" s="13" t="s">
        <v>19</v>
      </c>
      <c r="AC415" s="12" t="s">
        <v>1714</v>
      </c>
      <c r="AD415" s="12" t="s">
        <v>147</v>
      </c>
    </row>
    <row r="416" spans="1:30" ht="51" customHeight="1" x14ac:dyDescent="0.3">
      <c r="A416" s="10" t="s">
        <v>1715</v>
      </c>
      <c r="B416" s="11" t="s">
        <v>139</v>
      </c>
      <c r="C416" s="12" t="s">
        <v>140</v>
      </c>
      <c r="D416" s="12" t="s">
        <v>1102</v>
      </c>
      <c r="E416" s="13" t="s">
        <v>63</v>
      </c>
      <c r="F416" s="14" t="s">
        <v>1716</v>
      </c>
      <c r="G416" s="14" t="s">
        <v>1717</v>
      </c>
      <c r="H416" s="16">
        <v>43266</v>
      </c>
      <c r="I416" s="16">
        <v>44180</v>
      </c>
      <c r="J416" s="17" t="str">
        <f>IF(Ugovori_OPULJP[[#This Row],[DATUM ZAVRŠETKA OPERACIJE]]&gt;DATE(2023,12,31),"u provedbi","završen")</f>
        <v>završen</v>
      </c>
      <c r="K416" s="15" t="s">
        <v>329</v>
      </c>
      <c r="L416" s="15" t="s">
        <v>329</v>
      </c>
      <c r="M416" s="18">
        <v>0.85</v>
      </c>
      <c r="N416" s="18">
        <v>0.15</v>
      </c>
      <c r="O416" s="19">
        <f>Ugovori_OPULJP[[#This Row],[Bespovratna sredstva - Ukupno (EU+Nac) HRK
= Ukupna ugovorena vrijednost bespovratnih sredstava]]*Ugovori_OPULJP[[#This Row],[EU STOPA SUFINANCIRANJA %
EU CO-FINANCING RATE %]]</f>
        <v>5014907.01</v>
      </c>
      <c r="P416" s="20">
        <f>Ugovori_OPULJP[[#This Row],[Bespovratna sredstva - EU dio - HRK]]/7.5345</f>
        <v>665592.54230539512</v>
      </c>
      <c r="Q416" s="19">
        <f>Ugovori_OPULJP[[#This Row],[Bespovratna sredstva - Ukupno (EU+Nac) HRK
= Ukupna ugovorena vrijednost bespovratnih sredstava]]*Ugovori_OPULJP[[#This Row],[STOPA NACIONALNOG SUFINANCIRANJA %]]</f>
        <v>884983.59</v>
      </c>
      <c r="R416" s="20">
        <f>Ugovori_OPULJP[[#This Row],[Bespovratna sredstva - Nacionalni dio - HRK]]/7.5345</f>
        <v>117457.50746565797</v>
      </c>
      <c r="S416" s="19">
        <v>5899890.5999999996</v>
      </c>
      <c r="T416" s="20">
        <f>Ugovori_OPULJP[[#This Row],[Bespovratna sredstva - Ukupno (EU+Nac) HRK
= Ukupna ugovorena vrijednost bespovratnih sredstava]]/7.5345</f>
        <v>783050.04977105302</v>
      </c>
      <c r="U416" s="19">
        <v>0</v>
      </c>
      <c r="V416" s="20">
        <f>Ugovori_OPULJP[[#This Row],[Javni doprinos korisnika - HRK]]/7.5345</f>
        <v>0</v>
      </c>
      <c r="W416" s="19">
        <v>0</v>
      </c>
      <c r="X416" s="20">
        <f>Ugovori_OPULJP[[#This Row],[Privatni doprinos korisnika - HRK]]/7.5345</f>
        <v>0</v>
      </c>
      <c r="Y416" s="21">
        <f>Ugovori_OPULJP[[#This Row],[Bespovratna sredstva - Ukupno (EU+Nac) HRK
= Ukupna ugovorena vrijednost bespovratnih sredstava]]+Ugovori_OPULJP[[#This Row],[Javni doprinos korisnika - HRK]]+Ugovori_OPULJP[[#This Row],[Privatni doprinos korisnika - HRK]]</f>
        <v>5899890.5999999996</v>
      </c>
      <c r="Z416" s="22">
        <f>Ugovori_OPULJP[[#This Row],[UKUPNI PRIHVATLJIVI IZDACI
TOTAL ELIGIBLE EXPENDITURE
= Bespovratna sredstva ukupno + doprinos korisnika
= Ukupni prihvatljivi troškovi
= Ukupna ugovorena vrijednost projekta HRK]]/7.5345</f>
        <v>783050.04977105302</v>
      </c>
      <c r="AA416" s="13" t="s">
        <v>22</v>
      </c>
      <c r="AB416" s="13" t="s">
        <v>19</v>
      </c>
      <c r="AC416" s="12" t="s">
        <v>1718</v>
      </c>
      <c r="AD416" s="12" t="s">
        <v>147</v>
      </c>
    </row>
    <row r="417" spans="1:30" ht="51" customHeight="1" x14ac:dyDescent="0.3">
      <c r="A417" s="10" t="s">
        <v>1719</v>
      </c>
      <c r="B417" s="11" t="s">
        <v>139</v>
      </c>
      <c r="C417" s="12" t="s">
        <v>140</v>
      </c>
      <c r="D417" s="12" t="s">
        <v>1102</v>
      </c>
      <c r="E417" s="13" t="s">
        <v>63</v>
      </c>
      <c r="F417" s="14" t="s">
        <v>1720</v>
      </c>
      <c r="G417" s="14" t="s">
        <v>1721</v>
      </c>
      <c r="H417" s="16">
        <v>43250</v>
      </c>
      <c r="I417" s="16">
        <v>44165</v>
      </c>
      <c r="J417" s="17" t="str">
        <f>IF(Ugovori_OPULJP[[#This Row],[DATUM ZAVRŠETKA OPERACIJE]]&gt;DATE(2023,12,31),"u provedbi","završen")</f>
        <v>završen</v>
      </c>
      <c r="K417" s="15" t="s">
        <v>240</v>
      </c>
      <c r="L417" s="15" t="s">
        <v>240</v>
      </c>
      <c r="M417" s="18">
        <v>0.85</v>
      </c>
      <c r="N417" s="18">
        <v>0.15</v>
      </c>
      <c r="O417" s="19">
        <f>Ugovori_OPULJP[[#This Row],[Bespovratna sredstva - Ukupno (EU+Nac) HRK
= Ukupna ugovorena vrijednost bespovratnih sredstava]]*Ugovori_OPULJP[[#This Row],[EU STOPA SUFINANCIRANJA %
EU CO-FINANCING RATE %]]</f>
        <v>1982075.05</v>
      </c>
      <c r="P417" s="20">
        <f>Ugovori_OPULJP[[#This Row],[Bespovratna sredstva - EU dio - HRK]]/7.5345</f>
        <v>263066.56712456036</v>
      </c>
      <c r="Q417" s="19">
        <f>Ugovori_OPULJP[[#This Row],[Bespovratna sredstva - Ukupno (EU+Nac) HRK
= Ukupna ugovorena vrijednost bespovratnih sredstava]]*Ugovori_OPULJP[[#This Row],[STOPA NACIONALNOG SUFINANCIRANJA %]]</f>
        <v>349777.95</v>
      </c>
      <c r="R417" s="20">
        <f>Ugovori_OPULJP[[#This Row],[Bespovratna sredstva - Nacionalni dio - HRK]]/7.5345</f>
        <v>46423.511845510649</v>
      </c>
      <c r="S417" s="19">
        <v>2331853</v>
      </c>
      <c r="T417" s="20">
        <f>Ugovori_OPULJP[[#This Row],[Bespovratna sredstva - Ukupno (EU+Nac) HRK
= Ukupna ugovorena vrijednost bespovratnih sredstava]]/7.5345</f>
        <v>309490.07897007099</v>
      </c>
      <c r="U417" s="19">
        <v>0</v>
      </c>
      <c r="V417" s="20">
        <f>Ugovori_OPULJP[[#This Row],[Javni doprinos korisnika - HRK]]/7.5345</f>
        <v>0</v>
      </c>
      <c r="W417" s="19">
        <v>0</v>
      </c>
      <c r="X417" s="20">
        <f>Ugovori_OPULJP[[#This Row],[Privatni doprinos korisnika - HRK]]/7.5345</f>
        <v>0</v>
      </c>
      <c r="Y417" s="21">
        <f>Ugovori_OPULJP[[#This Row],[Bespovratna sredstva - Ukupno (EU+Nac) HRK
= Ukupna ugovorena vrijednost bespovratnih sredstava]]+Ugovori_OPULJP[[#This Row],[Javni doprinos korisnika - HRK]]+Ugovori_OPULJP[[#This Row],[Privatni doprinos korisnika - HRK]]</f>
        <v>2331853</v>
      </c>
      <c r="Z417" s="22">
        <f>Ugovori_OPULJP[[#This Row],[UKUPNI PRIHVATLJIVI IZDACI
TOTAL ELIGIBLE EXPENDITURE
= Bespovratna sredstva ukupno + doprinos korisnika
= Ukupni prihvatljivi troškovi
= Ukupna ugovorena vrijednost projekta HRK]]/7.5345</f>
        <v>309490.07897007099</v>
      </c>
      <c r="AA417" s="13" t="s">
        <v>22</v>
      </c>
      <c r="AB417" s="13" t="s">
        <v>19</v>
      </c>
      <c r="AC417" s="12" t="s">
        <v>1722</v>
      </c>
      <c r="AD417" s="12" t="s">
        <v>147</v>
      </c>
    </row>
    <row r="418" spans="1:30" ht="51" customHeight="1" x14ac:dyDescent="0.3">
      <c r="A418" s="10" t="s">
        <v>1723</v>
      </c>
      <c r="B418" s="11" t="s">
        <v>139</v>
      </c>
      <c r="C418" s="12" t="s">
        <v>140</v>
      </c>
      <c r="D418" s="12" t="s">
        <v>1102</v>
      </c>
      <c r="E418" s="13" t="s">
        <v>63</v>
      </c>
      <c r="F418" s="14" t="s">
        <v>1724</v>
      </c>
      <c r="G418" s="14" t="s">
        <v>1725</v>
      </c>
      <c r="H418" s="16">
        <v>43448</v>
      </c>
      <c r="I418" s="16">
        <v>44361</v>
      </c>
      <c r="J418" s="17" t="str">
        <f>IF(Ugovori_OPULJP[[#This Row],[DATUM ZAVRŠETKA OPERACIJE]]&gt;DATE(2023,12,31),"u provedbi","završen")</f>
        <v>završen</v>
      </c>
      <c r="K418" s="15" t="s">
        <v>86</v>
      </c>
      <c r="L418" s="15" t="s">
        <v>86</v>
      </c>
      <c r="M418" s="18">
        <v>0.85</v>
      </c>
      <c r="N418" s="18">
        <v>0.15</v>
      </c>
      <c r="O418" s="19">
        <f>Ugovori_OPULJP[[#This Row],[Bespovratna sredstva - Ukupno (EU+Nac) HRK
= Ukupna ugovorena vrijednost bespovratnih sredstava]]*Ugovori_OPULJP[[#This Row],[EU STOPA SUFINANCIRANJA %
EU CO-FINANCING RATE %]]</f>
        <v>1874412.7749999999</v>
      </c>
      <c r="P418" s="20">
        <f>Ugovori_OPULJP[[#This Row],[Bespovratna sredstva - EU dio - HRK]]/7.5345</f>
        <v>248777.32762625255</v>
      </c>
      <c r="Q418" s="19">
        <f>Ugovori_OPULJP[[#This Row],[Bespovratna sredstva - Ukupno (EU+Nac) HRK
= Ukupna ugovorena vrijednost bespovratnih sredstava]]*Ugovori_OPULJP[[#This Row],[STOPA NACIONALNOG SUFINANCIRANJA %]]</f>
        <v>330778.72499999998</v>
      </c>
      <c r="R418" s="20">
        <f>Ugovori_OPULJP[[#This Row],[Bespovratna sredstva - Nacionalni dio - HRK]]/7.5345</f>
        <v>43901.88134580927</v>
      </c>
      <c r="S418" s="19">
        <v>2205191.5</v>
      </c>
      <c r="T418" s="20">
        <f>Ugovori_OPULJP[[#This Row],[Bespovratna sredstva - Ukupno (EU+Nac) HRK
= Ukupna ugovorena vrijednost bespovratnih sredstava]]/7.5345</f>
        <v>292679.20897206181</v>
      </c>
      <c r="U418" s="19">
        <v>0</v>
      </c>
      <c r="V418" s="20">
        <f>Ugovori_OPULJP[[#This Row],[Javni doprinos korisnika - HRK]]/7.5345</f>
        <v>0</v>
      </c>
      <c r="W418" s="19">
        <v>0</v>
      </c>
      <c r="X418" s="20">
        <f>Ugovori_OPULJP[[#This Row],[Privatni doprinos korisnika - HRK]]/7.5345</f>
        <v>0</v>
      </c>
      <c r="Y418" s="21">
        <f>Ugovori_OPULJP[[#This Row],[Bespovratna sredstva - Ukupno (EU+Nac) HRK
= Ukupna ugovorena vrijednost bespovratnih sredstava]]+Ugovori_OPULJP[[#This Row],[Javni doprinos korisnika - HRK]]+Ugovori_OPULJP[[#This Row],[Privatni doprinos korisnika - HRK]]</f>
        <v>2205191.5</v>
      </c>
      <c r="Z418" s="22">
        <f>Ugovori_OPULJP[[#This Row],[UKUPNI PRIHVATLJIVI IZDACI
TOTAL ELIGIBLE EXPENDITURE
= Bespovratna sredstva ukupno + doprinos korisnika
= Ukupni prihvatljivi troškovi
= Ukupna ugovorena vrijednost projekta HRK]]/7.5345</f>
        <v>292679.20897206181</v>
      </c>
      <c r="AA418" s="13" t="s">
        <v>22</v>
      </c>
      <c r="AB418" s="13" t="s">
        <v>19</v>
      </c>
      <c r="AC418" s="12" t="s">
        <v>1726</v>
      </c>
      <c r="AD418" s="12" t="s">
        <v>147</v>
      </c>
    </row>
    <row r="419" spans="1:30" ht="51" customHeight="1" x14ac:dyDescent="0.3">
      <c r="A419" s="10" t="s">
        <v>1727</v>
      </c>
      <c r="B419" s="11" t="s">
        <v>139</v>
      </c>
      <c r="C419" s="12" t="s">
        <v>140</v>
      </c>
      <c r="D419" s="12" t="s">
        <v>1102</v>
      </c>
      <c r="E419" s="13" t="s">
        <v>63</v>
      </c>
      <c r="F419" s="14" t="s">
        <v>1728</v>
      </c>
      <c r="G419" s="14" t="s">
        <v>1729</v>
      </c>
      <c r="H419" s="16">
        <v>43448</v>
      </c>
      <c r="I419" s="16">
        <v>44361</v>
      </c>
      <c r="J419" s="17" t="str">
        <f>IF(Ugovori_OPULJP[[#This Row],[DATUM ZAVRŠETKA OPERACIJE]]&gt;DATE(2023,12,31),"u provedbi","završen")</f>
        <v>završen</v>
      </c>
      <c r="K419" s="15" t="s">
        <v>117</v>
      </c>
      <c r="L419" s="15" t="s">
        <v>117</v>
      </c>
      <c r="M419" s="18">
        <v>0.85</v>
      </c>
      <c r="N419" s="18">
        <v>0.15</v>
      </c>
      <c r="O419" s="19">
        <f>Ugovori_OPULJP[[#This Row],[Bespovratna sredstva - Ukupno (EU+Nac) HRK
= Ukupna ugovorena vrijednost bespovratnih sredstava]]*Ugovori_OPULJP[[#This Row],[EU STOPA SUFINANCIRANJA %
EU CO-FINANCING RATE %]]</f>
        <v>1245758.1979999999</v>
      </c>
      <c r="P419" s="20">
        <f>Ugovori_OPULJP[[#This Row],[Bespovratna sredstva - EU dio - HRK]]/7.5345</f>
        <v>165340.52664410375</v>
      </c>
      <c r="Q419" s="19">
        <f>Ugovori_OPULJP[[#This Row],[Bespovratna sredstva - Ukupno (EU+Nac) HRK
= Ukupna ugovorena vrijednost bespovratnih sredstava]]*Ugovori_OPULJP[[#This Row],[STOPA NACIONALNOG SUFINANCIRANJA %]]</f>
        <v>219839.68199999997</v>
      </c>
      <c r="R419" s="20">
        <f>Ugovori_OPULJP[[#This Row],[Bespovratna sredstva - Nacionalni dio - HRK]]/7.5345</f>
        <v>29177.73999601831</v>
      </c>
      <c r="S419" s="19">
        <v>1465597.88</v>
      </c>
      <c r="T419" s="20">
        <f>Ugovori_OPULJP[[#This Row],[Bespovratna sredstva - Ukupno (EU+Nac) HRK
= Ukupna ugovorena vrijednost bespovratnih sredstava]]/7.5345</f>
        <v>194518.26664012208</v>
      </c>
      <c r="U419" s="19">
        <v>0</v>
      </c>
      <c r="V419" s="20">
        <f>Ugovori_OPULJP[[#This Row],[Javni doprinos korisnika - HRK]]/7.5345</f>
        <v>0</v>
      </c>
      <c r="W419" s="19">
        <v>0</v>
      </c>
      <c r="X419" s="20">
        <f>Ugovori_OPULJP[[#This Row],[Privatni doprinos korisnika - HRK]]/7.5345</f>
        <v>0</v>
      </c>
      <c r="Y419" s="21">
        <f>Ugovori_OPULJP[[#This Row],[Bespovratna sredstva - Ukupno (EU+Nac) HRK
= Ukupna ugovorena vrijednost bespovratnih sredstava]]+Ugovori_OPULJP[[#This Row],[Javni doprinos korisnika - HRK]]+Ugovori_OPULJP[[#This Row],[Privatni doprinos korisnika - HRK]]</f>
        <v>1465597.88</v>
      </c>
      <c r="Z419" s="22">
        <f>Ugovori_OPULJP[[#This Row],[UKUPNI PRIHVATLJIVI IZDACI
TOTAL ELIGIBLE EXPENDITURE
= Bespovratna sredstva ukupno + doprinos korisnika
= Ukupni prihvatljivi troškovi
= Ukupna ugovorena vrijednost projekta HRK]]/7.5345</f>
        <v>194518.26664012208</v>
      </c>
      <c r="AA419" s="13" t="s">
        <v>22</v>
      </c>
      <c r="AB419" s="13" t="s">
        <v>19</v>
      </c>
      <c r="AC419" s="12" t="s">
        <v>1730</v>
      </c>
      <c r="AD419" s="12" t="s">
        <v>147</v>
      </c>
    </row>
    <row r="420" spans="1:30" ht="51" customHeight="1" x14ac:dyDescent="0.3">
      <c r="A420" s="10" t="s">
        <v>1731</v>
      </c>
      <c r="B420" s="11" t="s">
        <v>139</v>
      </c>
      <c r="C420" s="12" t="s">
        <v>140</v>
      </c>
      <c r="D420" s="12" t="s">
        <v>1102</v>
      </c>
      <c r="E420" s="13" t="s">
        <v>63</v>
      </c>
      <c r="F420" s="14" t="s">
        <v>1732</v>
      </c>
      <c r="G420" s="14" t="s">
        <v>1733</v>
      </c>
      <c r="H420" s="16">
        <v>43518</v>
      </c>
      <c r="I420" s="16">
        <v>44430</v>
      </c>
      <c r="J420" s="17" t="str">
        <f>IF(Ugovori_OPULJP[[#This Row],[DATUM ZAVRŠETKA OPERACIJE]]&gt;DATE(2023,12,31),"u provedbi","završen")</f>
        <v>završen</v>
      </c>
      <c r="K420" s="15" t="s">
        <v>71</v>
      </c>
      <c r="L420" s="15" t="s">
        <v>71</v>
      </c>
      <c r="M420" s="18">
        <v>0.85</v>
      </c>
      <c r="N420" s="18">
        <v>0.15</v>
      </c>
      <c r="O420" s="19">
        <f>Ugovori_OPULJP[[#This Row],[Bespovratna sredstva - Ukupno (EU+Nac) HRK
= Ukupna ugovorena vrijednost bespovratnih sredstava]]*Ugovori_OPULJP[[#This Row],[EU STOPA SUFINANCIRANJA %
EU CO-FINANCING RATE %]]</f>
        <v>1266899.466</v>
      </c>
      <c r="P420" s="20">
        <f>Ugovori_OPULJP[[#This Row],[Bespovratna sredstva - EU dio - HRK]]/7.5345</f>
        <v>168146.45510651005</v>
      </c>
      <c r="Q420" s="19">
        <f>Ugovori_OPULJP[[#This Row],[Bespovratna sredstva - Ukupno (EU+Nac) HRK
= Ukupna ugovorena vrijednost bespovratnih sredstava]]*Ugovori_OPULJP[[#This Row],[STOPA NACIONALNOG SUFINANCIRANJA %]]</f>
        <v>223570.49399999998</v>
      </c>
      <c r="R420" s="20">
        <f>Ugovori_OPULJP[[#This Row],[Bespovratna sredstva - Nacionalni dio - HRK]]/7.5345</f>
        <v>29672.903842325301</v>
      </c>
      <c r="S420" s="19">
        <v>1490469.96</v>
      </c>
      <c r="T420" s="20">
        <f>Ugovori_OPULJP[[#This Row],[Bespovratna sredstva - Ukupno (EU+Nac) HRK
= Ukupna ugovorena vrijednost bespovratnih sredstava]]/7.5345</f>
        <v>197819.35894883535</v>
      </c>
      <c r="U420" s="19">
        <v>0</v>
      </c>
      <c r="V420" s="20">
        <f>Ugovori_OPULJP[[#This Row],[Javni doprinos korisnika - HRK]]/7.5345</f>
        <v>0</v>
      </c>
      <c r="W420" s="19">
        <v>0</v>
      </c>
      <c r="X420" s="20">
        <f>Ugovori_OPULJP[[#This Row],[Privatni doprinos korisnika - HRK]]/7.5345</f>
        <v>0</v>
      </c>
      <c r="Y420" s="21">
        <f>Ugovori_OPULJP[[#This Row],[Bespovratna sredstva - Ukupno (EU+Nac) HRK
= Ukupna ugovorena vrijednost bespovratnih sredstava]]+Ugovori_OPULJP[[#This Row],[Javni doprinos korisnika - HRK]]+Ugovori_OPULJP[[#This Row],[Privatni doprinos korisnika - HRK]]</f>
        <v>1490469.96</v>
      </c>
      <c r="Z420" s="22">
        <f>Ugovori_OPULJP[[#This Row],[UKUPNI PRIHVATLJIVI IZDACI
TOTAL ELIGIBLE EXPENDITURE
= Bespovratna sredstva ukupno + doprinos korisnika
= Ukupni prihvatljivi troškovi
= Ukupna ugovorena vrijednost projekta HRK]]/7.5345</f>
        <v>197819.35894883535</v>
      </c>
      <c r="AA420" s="13" t="s">
        <v>22</v>
      </c>
      <c r="AB420" s="13" t="s">
        <v>19</v>
      </c>
      <c r="AC420" s="12" t="s">
        <v>1734</v>
      </c>
      <c r="AD420" s="12" t="s">
        <v>147</v>
      </c>
    </row>
    <row r="421" spans="1:30" ht="51" customHeight="1" x14ac:dyDescent="0.3">
      <c r="A421" s="10" t="s">
        <v>1735</v>
      </c>
      <c r="B421" s="11" t="s">
        <v>139</v>
      </c>
      <c r="C421" s="12" t="s">
        <v>140</v>
      </c>
      <c r="D421" s="12" t="s">
        <v>1102</v>
      </c>
      <c r="E421" s="13" t="s">
        <v>63</v>
      </c>
      <c r="F421" s="14" t="s">
        <v>1736</v>
      </c>
      <c r="G421" s="14" t="s">
        <v>1737</v>
      </c>
      <c r="H421" s="16">
        <v>43409</v>
      </c>
      <c r="I421" s="16">
        <v>44321</v>
      </c>
      <c r="J421" s="17" t="str">
        <f>IF(Ugovori_OPULJP[[#This Row],[DATUM ZAVRŠETKA OPERACIJE]]&gt;DATE(2023,12,31),"u provedbi","završen")</f>
        <v>završen</v>
      </c>
      <c r="K421" s="15" t="s">
        <v>71</v>
      </c>
      <c r="L421" s="15" t="s">
        <v>71</v>
      </c>
      <c r="M421" s="18">
        <v>0.85</v>
      </c>
      <c r="N421" s="18">
        <v>0.15</v>
      </c>
      <c r="O421" s="19">
        <f>Ugovori_OPULJP[[#This Row],[Bespovratna sredstva - Ukupno (EU+Nac) HRK
= Ukupna ugovorena vrijednost bespovratnih sredstava]]*Ugovori_OPULJP[[#This Row],[EU STOPA SUFINANCIRANJA %
EU CO-FINANCING RATE %]]</f>
        <v>1734187</v>
      </c>
      <c r="P421" s="20">
        <f>Ugovori_OPULJP[[#This Row],[Bespovratna sredstva - EU dio - HRK]]/7.5345</f>
        <v>230166.16895613511</v>
      </c>
      <c r="Q421" s="19">
        <f>Ugovori_OPULJP[[#This Row],[Bespovratna sredstva - Ukupno (EU+Nac) HRK
= Ukupna ugovorena vrijednost bespovratnih sredstava]]*Ugovori_OPULJP[[#This Row],[STOPA NACIONALNOG SUFINANCIRANJA %]]</f>
        <v>306033</v>
      </c>
      <c r="R421" s="20">
        <f>Ugovori_OPULJP[[#This Row],[Bespovratna sredstva - Nacionalni dio - HRK]]/7.5345</f>
        <v>40617.559227553254</v>
      </c>
      <c r="S421" s="19">
        <v>2040220</v>
      </c>
      <c r="T421" s="20">
        <f>Ugovori_OPULJP[[#This Row],[Bespovratna sredstva - Ukupno (EU+Nac) HRK
= Ukupna ugovorena vrijednost bespovratnih sredstava]]/7.5345</f>
        <v>270783.72818368836</v>
      </c>
      <c r="U421" s="19">
        <v>0</v>
      </c>
      <c r="V421" s="20">
        <f>Ugovori_OPULJP[[#This Row],[Javni doprinos korisnika - HRK]]/7.5345</f>
        <v>0</v>
      </c>
      <c r="W421" s="19">
        <v>0</v>
      </c>
      <c r="X421" s="20">
        <f>Ugovori_OPULJP[[#This Row],[Privatni doprinos korisnika - HRK]]/7.5345</f>
        <v>0</v>
      </c>
      <c r="Y421" s="21">
        <f>Ugovori_OPULJP[[#This Row],[Bespovratna sredstva - Ukupno (EU+Nac) HRK
= Ukupna ugovorena vrijednost bespovratnih sredstava]]+Ugovori_OPULJP[[#This Row],[Javni doprinos korisnika - HRK]]+Ugovori_OPULJP[[#This Row],[Privatni doprinos korisnika - HRK]]</f>
        <v>2040220</v>
      </c>
      <c r="Z421" s="22">
        <f>Ugovori_OPULJP[[#This Row],[UKUPNI PRIHVATLJIVI IZDACI
TOTAL ELIGIBLE EXPENDITURE
= Bespovratna sredstva ukupno + doprinos korisnika
= Ukupni prihvatljivi troškovi
= Ukupna ugovorena vrijednost projekta HRK]]/7.5345</f>
        <v>270783.72818368836</v>
      </c>
      <c r="AA421" s="13" t="s">
        <v>22</v>
      </c>
      <c r="AB421" s="13" t="s">
        <v>19</v>
      </c>
      <c r="AC421" s="12" t="s">
        <v>1738</v>
      </c>
      <c r="AD421" s="12" t="s">
        <v>147</v>
      </c>
    </row>
    <row r="422" spans="1:30" ht="51" customHeight="1" x14ac:dyDescent="0.3">
      <c r="A422" s="10" t="s">
        <v>1739</v>
      </c>
      <c r="B422" s="11" t="s">
        <v>139</v>
      </c>
      <c r="C422" s="12" t="s">
        <v>140</v>
      </c>
      <c r="D422" s="12" t="s">
        <v>1102</v>
      </c>
      <c r="E422" s="13" t="s">
        <v>63</v>
      </c>
      <c r="F422" s="14" t="s">
        <v>1740</v>
      </c>
      <c r="G422" s="14" t="s">
        <v>1741</v>
      </c>
      <c r="H422" s="16">
        <v>43448</v>
      </c>
      <c r="I422" s="16">
        <v>44361</v>
      </c>
      <c r="J422" s="17" t="str">
        <f>IF(Ugovori_OPULJP[[#This Row],[DATUM ZAVRŠETKA OPERACIJE]]&gt;DATE(2023,12,31),"u provedbi","završen")</f>
        <v>završen</v>
      </c>
      <c r="K422" s="15" t="s">
        <v>362</v>
      </c>
      <c r="L422" s="15" t="s">
        <v>362</v>
      </c>
      <c r="M422" s="18">
        <v>0.85</v>
      </c>
      <c r="N422" s="18">
        <v>0.15</v>
      </c>
      <c r="O422" s="19">
        <f>Ugovori_OPULJP[[#This Row],[Bespovratna sredstva - Ukupno (EU+Nac) HRK
= Ukupna ugovorena vrijednost bespovratnih sredstava]]*Ugovori_OPULJP[[#This Row],[EU STOPA SUFINANCIRANJA %
EU CO-FINANCING RATE %]]</f>
        <v>1502624.3645000001</v>
      </c>
      <c r="P422" s="20">
        <f>Ugovori_OPULJP[[#This Row],[Bespovratna sredstva - EU dio - HRK]]/7.5345</f>
        <v>199432.52564868273</v>
      </c>
      <c r="Q422" s="19">
        <f>Ugovori_OPULJP[[#This Row],[Bespovratna sredstva - Ukupno (EU+Nac) HRK
= Ukupna ugovorena vrijednost bespovratnih sredstava]]*Ugovori_OPULJP[[#This Row],[STOPA NACIONALNOG SUFINANCIRANJA %]]</f>
        <v>265169.00550000003</v>
      </c>
      <c r="R422" s="20">
        <f>Ugovori_OPULJP[[#This Row],[Bespovratna sredstva - Nacionalni dio - HRK]]/7.5345</f>
        <v>35193.975114473425</v>
      </c>
      <c r="S422" s="19">
        <v>1767793.37</v>
      </c>
      <c r="T422" s="20">
        <f>Ugovori_OPULJP[[#This Row],[Bespovratna sredstva - Ukupno (EU+Nac) HRK
= Ukupna ugovorena vrijednost bespovratnih sredstava]]/7.5345</f>
        <v>234626.50076315616</v>
      </c>
      <c r="U422" s="19">
        <v>0</v>
      </c>
      <c r="V422" s="20">
        <f>Ugovori_OPULJP[[#This Row],[Javni doprinos korisnika - HRK]]/7.5345</f>
        <v>0</v>
      </c>
      <c r="W422" s="19">
        <v>0</v>
      </c>
      <c r="X422" s="20">
        <f>Ugovori_OPULJP[[#This Row],[Privatni doprinos korisnika - HRK]]/7.5345</f>
        <v>0</v>
      </c>
      <c r="Y422" s="21">
        <f>Ugovori_OPULJP[[#This Row],[Bespovratna sredstva - Ukupno (EU+Nac) HRK
= Ukupna ugovorena vrijednost bespovratnih sredstava]]+Ugovori_OPULJP[[#This Row],[Javni doprinos korisnika - HRK]]+Ugovori_OPULJP[[#This Row],[Privatni doprinos korisnika - HRK]]</f>
        <v>1767793.37</v>
      </c>
      <c r="Z422" s="22">
        <f>Ugovori_OPULJP[[#This Row],[UKUPNI PRIHVATLJIVI IZDACI
TOTAL ELIGIBLE EXPENDITURE
= Bespovratna sredstva ukupno + doprinos korisnika
= Ukupni prihvatljivi troškovi
= Ukupna ugovorena vrijednost projekta HRK]]/7.5345</f>
        <v>234626.50076315616</v>
      </c>
      <c r="AA422" s="13" t="s">
        <v>22</v>
      </c>
      <c r="AB422" s="13" t="s">
        <v>19</v>
      </c>
      <c r="AC422" s="12" t="s">
        <v>1742</v>
      </c>
      <c r="AD422" s="12" t="s">
        <v>147</v>
      </c>
    </row>
    <row r="423" spans="1:30" ht="51" customHeight="1" x14ac:dyDescent="0.3">
      <c r="A423" s="10" t="s">
        <v>1743</v>
      </c>
      <c r="B423" s="11" t="s">
        <v>139</v>
      </c>
      <c r="C423" s="12" t="s">
        <v>140</v>
      </c>
      <c r="D423" s="12" t="s">
        <v>1102</v>
      </c>
      <c r="E423" s="13" t="s">
        <v>63</v>
      </c>
      <c r="F423" s="14" t="s">
        <v>1744</v>
      </c>
      <c r="G423" s="14" t="s">
        <v>1745</v>
      </c>
      <c r="H423" s="16">
        <v>43250</v>
      </c>
      <c r="I423" s="16">
        <v>44165</v>
      </c>
      <c r="J423" s="17" t="str">
        <f>IF(Ugovori_OPULJP[[#This Row],[DATUM ZAVRŠETKA OPERACIJE]]&gt;DATE(2023,12,31),"u provedbi","završen")</f>
        <v>završen</v>
      </c>
      <c r="K423" s="15" t="s">
        <v>329</v>
      </c>
      <c r="L423" s="15" t="s">
        <v>329</v>
      </c>
      <c r="M423" s="18">
        <v>0.85</v>
      </c>
      <c r="N423" s="18">
        <v>0.15</v>
      </c>
      <c r="O423" s="19">
        <f>Ugovori_OPULJP[[#This Row],[Bespovratna sredstva - Ukupno (EU+Nac) HRK
= Ukupna ugovorena vrijednost bespovratnih sredstava]]*Ugovori_OPULJP[[#This Row],[EU STOPA SUFINANCIRANJA %
EU CO-FINANCING RATE %]]</f>
        <v>1135893.9044999999</v>
      </c>
      <c r="P423" s="20">
        <f>Ugovori_OPULJP[[#This Row],[Bespovratna sredstva - EU dio - HRK]]/7.5345</f>
        <v>150759.02906629501</v>
      </c>
      <c r="Q423" s="19">
        <f>Ugovori_OPULJP[[#This Row],[Bespovratna sredstva - Ukupno (EU+Nac) HRK
= Ukupna ugovorena vrijednost bespovratnih sredstava]]*Ugovori_OPULJP[[#This Row],[STOPA NACIONALNOG SUFINANCIRANJA %]]</f>
        <v>200451.86549999999</v>
      </c>
      <c r="R423" s="20">
        <f>Ugovori_OPULJP[[#This Row],[Bespovratna sredstva - Nacionalni dio - HRK]]/7.5345</f>
        <v>26604.534541110886</v>
      </c>
      <c r="S423" s="19">
        <v>1336345.77</v>
      </c>
      <c r="T423" s="20">
        <f>Ugovori_OPULJP[[#This Row],[Bespovratna sredstva - Ukupno (EU+Nac) HRK
= Ukupna ugovorena vrijednost bespovratnih sredstava]]/7.5345</f>
        <v>177363.56360740593</v>
      </c>
      <c r="U423" s="19">
        <v>0</v>
      </c>
      <c r="V423" s="20">
        <f>Ugovori_OPULJP[[#This Row],[Javni doprinos korisnika - HRK]]/7.5345</f>
        <v>0</v>
      </c>
      <c r="W423" s="19">
        <v>0</v>
      </c>
      <c r="X423" s="20">
        <f>Ugovori_OPULJP[[#This Row],[Privatni doprinos korisnika - HRK]]/7.5345</f>
        <v>0</v>
      </c>
      <c r="Y423" s="21">
        <f>Ugovori_OPULJP[[#This Row],[Bespovratna sredstva - Ukupno (EU+Nac) HRK
= Ukupna ugovorena vrijednost bespovratnih sredstava]]+Ugovori_OPULJP[[#This Row],[Javni doprinos korisnika - HRK]]+Ugovori_OPULJP[[#This Row],[Privatni doprinos korisnika - HRK]]</f>
        <v>1336345.77</v>
      </c>
      <c r="Z423" s="22">
        <f>Ugovori_OPULJP[[#This Row],[UKUPNI PRIHVATLJIVI IZDACI
TOTAL ELIGIBLE EXPENDITURE
= Bespovratna sredstva ukupno + doprinos korisnika
= Ukupni prihvatljivi troškovi
= Ukupna ugovorena vrijednost projekta HRK]]/7.5345</f>
        <v>177363.56360740593</v>
      </c>
      <c r="AA423" s="13" t="s">
        <v>22</v>
      </c>
      <c r="AB423" s="13" t="s">
        <v>19</v>
      </c>
      <c r="AC423" s="12" t="s">
        <v>1746</v>
      </c>
      <c r="AD423" s="12" t="s">
        <v>147</v>
      </c>
    </row>
    <row r="424" spans="1:30" ht="51" customHeight="1" x14ac:dyDescent="0.3">
      <c r="A424" s="10" t="s">
        <v>1747</v>
      </c>
      <c r="B424" s="11" t="s">
        <v>139</v>
      </c>
      <c r="C424" s="12" t="s">
        <v>140</v>
      </c>
      <c r="D424" s="12" t="s">
        <v>1102</v>
      </c>
      <c r="E424" s="13" t="s">
        <v>63</v>
      </c>
      <c r="F424" s="14" t="s">
        <v>1748</v>
      </c>
      <c r="G424" s="14" t="s">
        <v>1749</v>
      </c>
      <c r="H424" s="16">
        <v>43301</v>
      </c>
      <c r="I424" s="16">
        <v>44216</v>
      </c>
      <c r="J424" s="17" t="str">
        <f>IF(Ugovori_OPULJP[[#This Row],[DATUM ZAVRŠETKA OPERACIJE]]&gt;DATE(2023,12,31),"u provedbi","završen")</f>
        <v>završen</v>
      </c>
      <c r="K424" s="15" t="s">
        <v>86</v>
      </c>
      <c r="L424" s="15" t="s">
        <v>86</v>
      </c>
      <c r="M424" s="18">
        <v>0.85</v>
      </c>
      <c r="N424" s="18">
        <v>0.15</v>
      </c>
      <c r="O424" s="19">
        <f>Ugovori_OPULJP[[#This Row],[Bespovratna sredstva - Ukupno (EU+Nac) HRK
= Ukupna ugovorena vrijednost bespovratnih sredstava]]*Ugovori_OPULJP[[#This Row],[EU STOPA SUFINANCIRANJA %
EU CO-FINANCING RATE %]]</f>
        <v>1887856.1540000001</v>
      </c>
      <c r="P424" s="20">
        <f>Ugovori_OPULJP[[#This Row],[Bespovratna sredstva - EU dio - HRK]]/7.5345</f>
        <v>250561.57064171479</v>
      </c>
      <c r="Q424" s="19">
        <f>Ugovori_OPULJP[[#This Row],[Bespovratna sredstva - Ukupno (EU+Nac) HRK
= Ukupna ugovorena vrijednost bespovratnih sredstava]]*Ugovori_OPULJP[[#This Row],[STOPA NACIONALNOG SUFINANCIRANJA %]]</f>
        <v>333151.08600000001</v>
      </c>
      <c r="R424" s="20">
        <f>Ugovori_OPULJP[[#This Row],[Bespovratna sredstva - Nacionalni dio - HRK]]/7.5345</f>
        <v>44216.747760302605</v>
      </c>
      <c r="S424" s="19">
        <v>2221007.2400000002</v>
      </c>
      <c r="T424" s="20">
        <f>Ugovori_OPULJP[[#This Row],[Bespovratna sredstva - Ukupno (EU+Nac) HRK
= Ukupna ugovorena vrijednost bespovratnih sredstava]]/7.5345</f>
        <v>294778.31840201741</v>
      </c>
      <c r="U424" s="19">
        <v>0</v>
      </c>
      <c r="V424" s="20">
        <f>Ugovori_OPULJP[[#This Row],[Javni doprinos korisnika - HRK]]/7.5345</f>
        <v>0</v>
      </c>
      <c r="W424" s="19">
        <v>0</v>
      </c>
      <c r="X424" s="20">
        <f>Ugovori_OPULJP[[#This Row],[Privatni doprinos korisnika - HRK]]/7.5345</f>
        <v>0</v>
      </c>
      <c r="Y424" s="21">
        <f>Ugovori_OPULJP[[#This Row],[Bespovratna sredstva - Ukupno (EU+Nac) HRK
= Ukupna ugovorena vrijednost bespovratnih sredstava]]+Ugovori_OPULJP[[#This Row],[Javni doprinos korisnika - HRK]]+Ugovori_OPULJP[[#This Row],[Privatni doprinos korisnika - HRK]]</f>
        <v>2221007.2400000002</v>
      </c>
      <c r="Z424" s="22">
        <f>Ugovori_OPULJP[[#This Row],[UKUPNI PRIHVATLJIVI IZDACI
TOTAL ELIGIBLE EXPENDITURE
= Bespovratna sredstva ukupno + doprinos korisnika
= Ukupni prihvatljivi troškovi
= Ukupna ugovorena vrijednost projekta HRK]]/7.5345</f>
        <v>294778.31840201741</v>
      </c>
      <c r="AA424" s="13" t="s">
        <v>22</v>
      </c>
      <c r="AB424" s="13" t="s">
        <v>19</v>
      </c>
      <c r="AC424" s="12" t="s">
        <v>1750</v>
      </c>
      <c r="AD424" s="12" t="s">
        <v>147</v>
      </c>
    </row>
    <row r="425" spans="1:30" ht="51" customHeight="1" x14ac:dyDescent="0.3">
      <c r="A425" s="10" t="s">
        <v>1751</v>
      </c>
      <c r="B425" s="11" t="s">
        <v>139</v>
      </c>
      <c r="C425" s="12" t="s">
        <v>140</v>
      </c>
      <c r="D425" s="12" t="s">
        <v>1102</v>
      </c>
      <c r="E425" s="13" t="s">
        <v>63</v>
      </c>
      <c r="F425" s="14" t="s">
        <v>1614</v>
      </c>
      <c r="G425" s="14" t="s">
        <v>1752</v>
      </c>
      <c r="H425" s="16">
        <v>43448</v>
      </c>
      <c r="I425" s="16">
        <v>44361</v>
      </c>
      <c r="J425" s="17" t="str">
        <f>IF(Ugovori_OPULJP[[#This Row],[DATUM ZAVRŠETKA OPERACIJE]]&gt;DATE(2023,12,31),"u provedbi","završen")</f>
        <v>završen</v>
      </c>
      <c r="K425" s="15" t="s">
        <v>144</v>
      </c>
      <c r="L425" s="15" t="s">
        <v>144</v>
      </c>
      <c r="M425" s="18">
        <v>0.85</v>
      </c>
      <c r="N425" s="18">
        <v>0.15</v>
      </c>
      <c r="O425" s="19">
        <f>Ugovori_OPULJP[[#This Row],[Bespovratna sredstva - Ukupno (EU+Nac) HRK
= Ukupna ugovorena vrijednost bespovratnih sredstava]]*Ugovori_OPULJP[[#This Row],[EU STOPA SUFINANCIRANJA %
EU CO-FINANCING RATE %]]</f>
        <v>774711.25</v>
      </c>
      <c r="P425" s="20">
        <f>Ugovori_OPULJP[[#This Row],[Bespovratna sredstva - EU dio - HRK]]/7.5345</f>
        <v>102821.85281040546</v>
      </c>
      <c r="Q425" s="19">
        <f>Ugovori_OPULJP[[#This Row],[Bespovratna sredstva - Ukupno (EU+Nac) HRK
= Ukupna ugovorena vrijednost bespovratnih sredstava]]*Ugovori_OPULJP[[#This Row],[STOPA NACIONALNOG SUFINANCIRANJA %]]</f>
        <v>136713.75</v>
      </c>
      <c r="R425" s="20">
        <f>Ugovori_OPULJP[[#This Row],[Bespovratna sredstva - Nacionalni dio - HRK]]/7.5345</f>
        <v>18145.03284889508</v>
      </c>
      <c r="S425" s="19">
        <v>911425</v>
      </c>
      <c r="T425" s="20">
        <f>Ugovori_OPULJP[[#This Row],[Bespovratna sredstva - Ukupno (EU+Nac) HRK
= Ukupna ugovorena vrijednost bespovratnih sredstava]]/7.5345</f>
        <v>120966.88565930055</v>
      </c>
      <c r="U425" s="19">
        <v>0</v>
      </c>
      <c r="V425" s="20">
        <f>Ugovori_OPULJP[[#This Row],[Javni doprinos korisnika - HRK]]/7.5345</f>
        <v>0</v>
      </c>
      <c r="W425" s="19">
        <v>0</v>
      </c>
      <c r="X425" s="20">
        <f>Ugovori_OPULJP[[#This Row],[Privatni doprinos korisnika - HRK]]/7.5345</f>
        <v>0</v>
      </c>
      <c r="Y425" s="21">
        <f>Ugovori_OPULJP[[#This Row],[Bespovratna sredstva - Ukupno (EU+Nac) HRK
= Ukupna ugovorena vrijednost bespovratnih sredstava]]+Ugovori_OPULJP[[#This Row],[Javni doprinos korisnika - HRK]]+Ugovori_OPULJP[[#This Row],[Privatni doprinos korisnika - HRK]]</f>
        <v>911425</v>
      </c>
      <c r="Z425" s="22">
        <f>Ugovori_OPULJP[[#This Row],[UKUPNI PRIHVATLJIVI IZDACI
TOTAL ELIGIBLE EXPENDITURE
= Bespovratna sredstva ukupno + doprinos korisnika
= Ukupni prihvatljivi troškovi
= Ukupna ugovorena vrijednost projekta HRK]]/7.5345</f>
        <v>120966.88565930055</v>
      </c>
      <c r="AA425" s="13" t="s">
        <v>22</v>
      </c>
      <c r="AB425" s="13" t="s">
        <v>19</v>
      </c>
      <c r="AC425" s="12" t="s">
        <v>1753</v>
      </c>
      <c r="AD425" s="12" t="s">
        <v>147</v>
      </c>
    </row>
    <row r="426" spans="1:30" ht="51" customHeight="1" x14ac:dyDescent="0.3">
      <c r="A426" s="10" t="s">
        <v>1754</v>
      </c>
      <c r="B426" s="11" t="s">
        <v>139</v>
      </c>
      <c r="C426" s="12" t="s">
        <v>140</v>
      </c>
      <c r="D426" s="12" t="s">
        <v>1102</v>
      </c>
      <c r="E426" s="13" t="s">
        <v>63</v>
      </c>
      <c r="F426" s="14" t="s">
        <v>1755</v>
      </c>
      <c r="G426" s="14" t="s">
        <v>1756</v>
      </c>
      <c r="H426" s="16">
        <v>43287</v>
      </c>
      <c r="I426" s="16">
        <v>44202</v>
      </c>
      <c r="J426" s="17" t="str">
        <f>IF(Ugovori_OPULJP[[#This Row],[DATUM ZAVRŠETKA OPERACIJE]]&gt;DATE(2023,12,31),"u provedbi","završen")</f>
        <v>završen</v>
      </c>
      <c r="K426" s="15" t="s">
        <v>66</v>
      </c>
      <c r="L426" s="15" t="s">
        <v>66</v>
      </c>
      <c r="M426" s="18">
        <v>0.85</v>
      </c>
      <c r="N426" s="18">
        <v>0.15</v>
      </c>
      <c r="O426" s="19">
        <f>Ugovori_OPULJP[[#This Row],[Bespovratna sredstva - Ukupno (EU+Nac) HRK
= Ukupna ugovorena vrijednost bespovratnih sredstava]]*Ugovori_OPULJP[[#This Row],[EU STOPA SUFINANCIRANJA %
EU CO-FINANCING RATE %]]</f>
        <v>1774153.524</v>
      </c>
      <c r="P426" s="20">
        <f>Ugovori_OPULJP[[#This Row],[Bespovratna sredstva - EU dio - HRK]]/7.5345</f>
        <v>235470.63826398566</v>
      </c>
      <c r="Q426" s="19">
        <f>Ugovori_OPULJP[[#This Row],[Bespovratna sredstva - Ukupno (EU+Nac) HRK
= Ukupna ugovorena vrijednost bespovratnih sredstava]]*Ugovori_OPULJP[[#This Row],[STOPA NACIONALNOG SUFINANCIRANJA %]]</f>
        <v>313085.91599999997</v>
      </c>
      <c r="R426" s="20">
        <f>Ugovori_OPULJP[[#This Row],[Bespovratna sredstva - Nacionalni dio - HRK]]/7.5345</f>
        <v>41553.642046585701</v>
      </c>
      <c r="S426" s="19">
        <v>2087239.44</v>
      </c>
      <c r="T426" s="20">
        <f>Ugovori_OPULJP[[#This Row],[Bespovratna sredstva - Ukupno (EU+Nac) HRK
= Ukupna ugovorena vrijednost bespovratnih sredstava]]/7.5345</f>
        <v>277024.28031057137</v>
      </c>
      <c r="U426" s="19">
        <v>0</v>
      </c>
      <c r="V426" s="20">
        <f>Ugovori_OPULJP[[#This Row],[Javni doprinos korisnika - HRK]]/7.5345</f>
        <v>0</v>
      </c>
      <c r="W426" s="19">
        <v>0</v>
      </c>
      <c r="X426" s="20">
        <f>Ugovori_OPULJP[[#This Row],[Privatni doprinos korisnika - HRK]]/7.5345</f>
        <v>0</v>
      </c>
      <c r="Y426" s="21">
        <f>Ugovori_OPULJP[[#This Row],[Bespovratna sredstva - Ukupno (EU+Nac) HRK
= Ukupna ugovorena vrijednost bespovratnih sredstava]]+Ugovori_OPULJP[[#This Row],[Javni doprinos korisnika - HRK]]+Ugovori_OPULJP[[#This Row],[Privatni doprinos korisnika - HRK]]</f>
        <v>2087239.44</v>
      </c>
      <c r="Z426" s="22">
        <f>Ugovori_OPULJP[[#This Row],[UKUPNI PRIHVATLJIVI IZDACI
TOTAL ELIGIBLE EXPENDITURE
= Bespovratna sredstva ukupno + doprinos korisnika
= Ukupni prihvatljivi troškovi
= Ukupna ugovorena vrijednost projekta HRK]]/7.5345</f>
        <v>277024.28031057137</v>
      </c>
      <c r="AA426" s="13" t="s">
        <v>22</v>
      </c>
      <c r="AB426" s="13" t="s">
        <v>19</v>
      </c>
      <c r="AC426" s="12" t="s">
        <v>1757</v>
      </c>
      <c r="AD426" s="12" t="s">
        <v>147</v>
      </c>
    </row>
    <row r="427" spans="1:30" ht="51" customHeight="1" x14ac:dyDescent="0.3">
      <c r="A427" s="10" t="s">
        <v>1758</v>
      </c>
      <c r="B427" s="11" t="s">
        <v>139</v>
      </c>
      <c r="C427" s="12" t="s">
        <v>140</v>
      </c>
      <c r="D427" s="12" t="s">
        <v>1102</v>
      </c>
      <c r="E427" s="13" t="s">
        <v>63</v>
      </c>
      <c r="F427" s="14" t="s">
        <v>1759</v>
      </c>
      <c r="G427" s="14" t="s">
        <v>1760</v>
      </c>
      <c r="H427" s="16">
        <v>43311</v>
      </c>
      <c r="I427" s="16">
        <v>44226</v>
      </c>
      <c r="J427" s="17" t="str">
        <f>IF(Ugovori_OPULJP[[#This Row],[DATUM ZAVRŠETKA OPERACIJE]]&gt;DATE(2023,12,31),"u provedbi","završen")</f>
        <v>završen</v>
      </c>
      <c r="K427" s="15" t="s">
        <v>262</v>
      </c>
      <c r="L427" s="15" t="s">
        <v>262</v>
      </c>
      <c r="M427" s="18">
        <v>0.85</v>
      </c>
      <c r="N427" s="18">
        <v>0.15</v>
      </c>
      <c r="O427" s="19">
        <f>Ugovori_OPULJP[[#This Row],[Bespovratna sredstva - Ukupno (EU+Nac) HRK
= Ukupna ugovorena vrijednost bespovratnih sredstava]]*Ugovori_OPULJP[[#This Row],[EU STOPA SUFINANCIRANJA %
EU CO-FINANCING RATE %]]</f>
        <v>2764157.5</v>
      </c>
      <c r="P427" s="20">
        <f>Ugovori_OPULJP[[#This Row],[Bespovratna sredstva - EU dio - HRK]]/7.5345</f>
        <v>366866.74630035169</v>
      </c>
      <c r="Q427" s="19">
        <f>Ugovori_OPULJP[[#This Row],[Bespovratna sredstva - Ukupno (EU+Nac) HRK
= Ukupna ugovorena vrijednost bespovratnih sredstava]]*Ugovori_OPULJP[[#This Row],[STOPA NACIONALNOG SUFINANCIRANJA %]]</f>
        <v>487792.5</v>
      </c>
      <c r="R427" s="20">
        <f>Ugovori_OPULJP[[#This Row],[Bespovratna sredstva - Nacionalni dio - HRK]]/7.5345</f>
        <v>64741.190523591475</v>
      </c>
      <c r="S427" s="19">
        <v>3251950</v>
      </c>
      <c r="T427" s="20">
        <f>Ugovori_OPULJP[[#This Row],[Bespovratna sredstva - Ukupno (EU+Nac) HRK
= Ukupna ugovorena vrijednost bespovratnih sredstava]]/7.5345</f>
        <v>431607.93682394316</v>
      </c>
      <c r="U427" s="19">
        <v>0</v>
      </c>
      <c r="V427" s="20">
        <f>Ugovori_OPULJP[[#This Row],[Javni doprinos korisnika - HRK]]/7.5345</f>
        <v>0</v>
      </c>
      <c r="W427" s="19">
        <v>0</v>
      </c>
      <c r="X427" s="20">
        <f>Ugovori_OPULJP[[#This Row],[Privatni doprinos korisnika - HRK]]/7.5345</f>
        <v>0</v>
      </c>
      <c r="Y427" s="21">
        <f>Ugovori_OPULJP[[#This Row],[Bespovratna sredstva - Ukupno (EU+Nac) HRK
= Ukupna ugovorena vrijednost bespovratnih sredstava]]+Ugovori_OPULJP[[#This Row],[Javni doprinos korisnika - HRK]]+Ugovori_OPULJP[[#This Row],[Privatni doprinos korisnika - HRK]]</f>
        <v>3251950</v>
      </c>
      <c r="Z427" s="22">
        <f>Ugovori_OPULJP[[#This Row],[UKUPNI PRIHVATLJIVI IZDACI
TOTAL ELIGIBLE EXPENDITURE
= Bespovratna sredstva ukupno + doprinos korisnika
= Ukupni prihvatljivi troškovi
= Ukupna ugovorena vrijednost projekta HRK]]/7.5345</f>
        <v>431607.93682394316</v>
      </c>
      <c r="AA427" s="13" t="s">
        <v>22</v>
      </c>
      <c r="AB427" s="13" t="s">
        <v>19</v>
      </c>
      <c r="AC427" s="12" t="s">
        <v>1761</v>
      </c>
      <c r="AD427" s="12" t="s">
        <v>147</v>
      </c>
    </row>
    <row r="428" spans="1:30" ht="51" customHeight="1" x14ac:dyDescent="0.3">
      <c r="A428" s="10" t="s">
        <v>1762</v>
      </c>
      <c r="B428" s="11" t="s">
        <v>139</v>
      </c>
      <c r="C428" s="12" t="s">
        <v>140</v>
      </c>
      <c r="D428" s="12" t="s">
        <v>1102</v>
      </c>
      <c r="E428" s="13" t="s">
        <v>63</v>
      </c>
      <c r="F428" s="14" t="s">
        <v>1763</v>
      </c>
      <c r="G428" s="14" t="s">
        <v>1764</v>
      </c>
      <c r="H428" s="16">
        <v>43448</v>
      </c>
      <c r="I428" s="16">
        <v>44361</v>
      </c>
      <c r="J428" s="17" t="str">
        <f>IF(Ugovori_OPULJP[[#This Row],[DATUM ZAVRŠETKA OPERACIJE]]&gt;DATE(2023,12,31),"u provedbi","završen")</f>
        <v>završen</v>
      </c>
      <c r="K428" s="15" t="s">
        <v>262</v>
      </c>
      <c r="L428" s="15" t="s">
        <v>262</v>
      </c>
      <c r="M428" s="18">
        <v>0.85</v>
      </c>
      <c r="N428" s="18">
        <v>0.15</v>
      </c>
      <c r="O428" s="19">
        <f>Ugovori_OPULJP[[#This Row],[Bespovratna sredstva - Ukupno (EU+Nac) HRK
= Ukupna ugovorena vrijednost bespovratnih sredstava]]*Ugovori_OPULJP[[#This Row],[EU STOPA SUFINANCIRANJA %
EU CO-FINANCING RATE %]]</f>
        <v>1402621.72</v>
      </c>
      <c r="P428" s="20">
        <f>Ugovori_OPULJP[[#This Row],[Bespovratna sredstva - EU dio - HRK]]/7.5345</f>
        <v>186159.89382175324</v>
      </c>
      <c r="Q428" s="19">
        <f>Ugovori_OPULJP[[#This Row],[Bespovratna sredstva - Ukupno (EU+Nac) HRK
= Ukupna ugovorena vrijednost bespovratnih sredstava]]*Ugovori_OPULJP[[#This Row],[STOPA NACIONALNOG SUFINANCIRANJA %]]</f>
        <v>247521.47999999998</v>
      </c>
      <c r="R428" s="20">
        <f>Ugovori_OPULJP[[#This Row],[Bespovratna sredstva - Nacionalni dio - HRK]]/7.5345</f>
        <v>32851.745968544688</v>
      </c>
      <c r="S428" s="19">
        <v>1650143.2</v>
      </c>
      <c r="T428" s="20">
        <f>Ugovori_OPULJP[[#This Row],[Bespovratna sredstva - Ukupno (EU+Nac) HRK
= Ukupna ugovorena vrijednost bespovratnih sredstava]]/7.5345</f>
        <v>219011.63979029795</v>
      </c>
      <c r="U428" s="19">
        <v>0</v>
      </c>
      <c r="V428" s="20">
        <f>Ugovori_OPULJP[[#This Row],[Javni doprinos korisnika - HRK]]/7.5345</f>
        <v>0</v>
      </c>
      <c r="W428" s="19">
        <v>0</v>
      </c>
      <c r="X428" s="20">
        <f>Ugovori_OPULJP[[#This Row],[Privatni doprinos korisnika - HRK]]/7.5345</f>
        <v>0</v>
      </c>
      <c r="Y428" s="21">
        <f>Ugovori_OPULJP[[#This Row],[Bespovratna sredstva - Ukupno (EU+Nac) HRK
= Ukupna ugovorena vrijednost bespovratnih sredstava]]+Ugovori_OPULJP[[#This Row],[Javni doprinos korisnika - HRK]]+Ugovori_OPULJP[[#This Row],[Privatni doprinos korisnika - HRK]]</f>
        <v>1650143.2</v>
      </c>
      <c r="Z428" s="22">
        <f>Ugovori_OPULJP[[#This Row],[UKUPNI PRIHVATLJIVI IZDACI
TOTAL ELIGIBLE EXPENDITURE
= Bespovratna sredstva ukupno + doprinos korisnika
= Ukupni prihvatljivi troškovi
= Ukupna ugovorena vrijednost projekta HRK]]/7.5345</f>
        <v>219011.63979029795</v>
      </c>
      <c r="AA428" s="13" t="s">
        <v>22</v>
      </c>
      <c r="AB428" s="13" t="s">
        <v>19</v>
      </c>
      <c r="AC428" s="12" t="s">
        <v>1765</v>
      </c>
      <c r="AD428" s="12" t="s">
        <v>147</v>
      </c>
    </row>
    <row r="429" spans="1:30" ht="51" customHeight="1" x14ac:dyDescent="0.3">
      <c r="A429" s="10" t="s">
        <v>1766</v>
      </c>
      <c r="B429" s="11" t="s">
        <v>139</v>
      </c>
      <c r="C429" s="12" t="s">
        <v>140</v>
      </c>
      <c r="D429" s="12" t="s">
        <v>1102</v>
      </c>
      <c r="E429" s="13" t="s">
        <v>63</v>
      </c>
      <c r="F429" s="14" t="s">
        <v>1767</v>
      </c>
      <c r="G429" s="14" t="s">
        <v>1768</v>
      </c>
      <c r="H429" s="16">
        <v>43301</v>
      </c>
      <c r="I429" s="16">
        <v>44216</v>
      </c>
      <c r="J429" s="17" t="str">
        <f>IF(Ugovori_OPULJP[[#This Row],[DATUM ZAVRŠETKA OPERACIJE]]&gt;DATE(2023,12,31),"u provedbi","završen")</f>
        <v>završen</v>
      </c>
      <c r="K429" s="15" t="s">
        <v>81</v>
      </c>
      <c r="L429" s="15" t="s">
        <v>81</v>
      </c>
      <c r="M429" s="18">
        <v>0.85</v>
      </c>
      <c r="N429" s="18">
        <v>0.15</v>
      </c>
      <c r="O429" s="19">
        <f>Ugovori_OPULJP[[#This Row],[Bespovratna sredstva - Ukupno (EU+Nac) HRK
= Ukupna ugovorena vrijednost bespovratnih sredstava]]*Ugovori_OPULJP[[#This Row],[EU STOPA SUFINANCIRANJA %
EU CO-FINANCING RATE %]]</f>
        <v>8455627.959999999</v>
      </c>
      <c r="P429" s="20">
        <f>Ugovori_OPULJP[[#This Row],[Bespovratna sredstva - EU dio - HRK]]/7.5345</f>
        <v>1122254.6897604351</v>
      </c>
      <c r="Q429" s="19">
        <f>Ugovori_OPULJP[[#This Row],[Bespovratna sredstva - Ukupno (EU+Nac) HRK
= Ukupna ugovorena vrijednost bespovratnih sredstava]]*Ugovori_OPULJP[[#This Row],[STOPA NACIONALNOG SUFINANCIRANJA %]]</f>
        <v>1492169.64</v>
      </c>
      <c r="R429" s="20">
        <f>Ugovori_OPULJP[[#This Row],[Bespovratna sredstva - Nacionalni dio - HRK]]/7.5345</f>
        <v>198044.94525184151</v>
      </c>
      <c r="S429" s="19">
        <v>9947797.5999999996</v>
      </c>
      <c r="T429" s="20">
        <f>Ugovori_OPULJP[[#This Row],[Bespovratna sredstva - Ukupno (EU+Nac) HRK
= Ukupna ugovorena vrijednost bespovratnih sredstava]]/7.5345</f>
        <v>1320299.6350122767</v>
      </c>
      <c r="U429" s="19">
        <v>0</v>
      </c>
      <c r="V429" s="20">
        <f>Ugovori_OPULJP[[#This Row],[Javni doprinos korisnika - HRK]]/7.5345</f>
        <v>0</v>
      </c>
      <c r="W429" s="19">
        <v>0</v>
      </c>
      <c r="X429" s="20">
        <f>Ugovori_OPULJP[[#This Row],[Privatni doprinos korisnika - HRK]]/7.5345</f>
        <v>0</v>
      </c>
      <c r="Y429" s="21">
        <f>Ugovori_OPULJP[[#This Row],[Bespovratna sredstva - Ukupno (EU+Nac) HRK
= Ukupna ugovorena vrijednost bespovratnih sredstava]]+Ugovori_OPULJP[[#This Row],[Javni doprinos korisnika - HRK]]+Ugovori_OPULJP[[#This Row],[Privatni doprinos korisnika - HRK]]</f>
        <v>9947797.5999999996</v>
      </c>
      <c r="Z429" s="22">
        <f>Ugovori_OPULJP[[#This Row],[UKUPNI PRIHVATLJIVI IZDACI
TOTAL ELIGIBLE EXPENDITURE
= Bespovratna sredstva ukupno + doprinos korisnika
= Ukupni prihvatljivi troškovi
= Ukupna ugovorena vrijednost projekta HRK]]/7.5345</f>
        <v>1320299.6350122767</v>
      </c>
      <c r="AA429" s="13" t="s">
        <v>22</v>
      </c>
      <c r="AB429" s="13" t="s">
        <v>19</v>
      </c>
      <c r="AC429" s="12" t="s">
        <v>1769</v>
      </c>
      <c r="AD429" s="12" t="s">
        <v>147</v>
      </c>
    </row>
    <row r="430" spans="1:30" ht="51" customHeight="1" x14ac:dyDescent="0.3">
      <c r="A430" s="10" t="s">
        <v>1770</v>
      </c>
      <c r="B430" s="11" t="s">
        <v>139</v>
      </c>
      <c r="C430" s="12" t="s">
        <v>140</v>
      </c>
      <c r="D430" s="12" t="s">
        <v>1102</v>
      </c>
      <c r="E430" s="13" t="s">
        <v>63</v>
      </c>
      <c r="F430" s="14" t="s">
        <v>1771</v>
      </c>
      <c r="G430" s="14" t="s">
        <v>759</v>
      </c>
      <c r="H430" s="16">
        <v>43518</v>
      </c>
      <c r="I430" s="16">
        <v>44430</v>
      </c>
      <c r="J430" s="17" t="str">
        <f>IF(Ugovori_OPULJP[[#This Row],[DATUM ZAVRŠETKA OPERACIJE]]&gt;DATE(2023,12,31),"u provedbi","završen")</f>
        <v>završen</v>
      </c>
      <c r="K430" s="15" t="s">
        <v>417</v>
      </c>
      <c r="L430" s="15" t="s">
        <v>417</v>
      </c>
      <c r="M430" s="18">
        <v>0.85</v>
      </c>
      <c r="N430" s="18">
        <v>0.15</v>
      </c>
      <c r="O430" s="19">
        <f>Ugovori_OPULJP[[#This Row],[Bespovratna sredstva - Ukupno (EU+Nac) HRK
= Ukupna ugovorena vrijednost bespovratnih sredstava]]*Ugovori_OPULJP[[#This Row],[EU STOPA SUFINANCIRANJA %
EU CO-FINANCING RATE %]]</f>
        <v>3624942.0109999999</v>
      </c>
      <c r="P430" s="20">
        <f>Ugovori_OPULJP[[#This Row],[Bespovratna sredstva - EU dio - HRK]]/7.5345</f>
        <v>481112.48404008226</v>
      </c>
      <c r="Q430" s="19">
        <f>Ugovori_OPULJP[[#This Row],[Bespovratna sredstva - Ukupno (EU+Nac) HRK
= Ukupna ugovorena vrijednost bespovratnih sredstava]]*Ugovori_OPULJP[[#This Row],[STOPA NACIONALNOG SUFINANCIRANJA %]]</f>
        <v>639695.64899999998</v>
      </c>
      <c r="R430" s="20">
        <f>Ugovori_OPULJP[[#This Row],[Bespovratna sredstva - Nacionalni dio - HRK]]/7.5345</f>
        <v>84902.203065896872</v>
      </c>
      <c r="S430" s="19">
        <v>4264637.66</v>
      </c>
      <c r="T430" s="20">
        <f>Ugovori_OPULJP[[#This Row],[Bespovratna sredstva - Ukupno (EU+Nac) HRK
= Ukupna ugovorena vrijednost bespovratnih sredstava]]/7.5345</f>
        <v>566014.68710597919</v>
      </c>
      <c r="U430" s="19">
        <v>0</v>
      </c>
      <c r="V430" s="20">
        <f>Ugovori_OPULJP[[#This Row],[Javni doprinos korisnika - HRK]]/7.5345</f>
        <v>0</v>
      </c>
      <c r="W430" s="19">
        <v>0</v>
      </c>
      <c r="X430" s="20">
        <f>Ugovori_OPULJP[[#This Row],[Privatni doprinos korisnika - HRK]]/7.5345</f>
        <v>0</v>
      </c>
      <c r="Y430" s="21">
        <f>Ugovori_OPULJP[[#This Row],[Bespovratna sredstva - Ukupno (EU+Nac) HRK
= Ukupna ugovorena vrijednost bespovratnih sredstava]]+Ugovori_OPULJP[[#This Row],[Javni doprinos korisnika - HRK]]+Ugovori_OPULJP[[#This Row],[Privatni doprinos korisnika - HRK]]</f>
        <v>4264637.66</v>
      </c>
      <c r="Z430" s="22">
        <f>Ugovori_OPULJP[[#This Row],[UKUPNI PRIHVATLJIVI IZDACI
TOTAL ELIGIBLE EXPENDITURE
= Bespovratna sredstva ukupno + doprinos korisnika
= Ukupni prihvatljivi troškovi
= Ukupna ugovorena vrijednost projekta HRK]]/7.5345</f>
        <v>566014.68710597919</v>
      </c>
      <c r="AA430" s="13" t="s">
        <v>22</v>
      </c>
      <c r="AB430" s="13" t="s">
        <v>19</v>
      </c>
      <c r="AC430" s="12" t="s">
        <v>1772</v>
      </c>
      <c r="AD430" s="12" t="s">
        <v>147</v>
      </c>
    </row>
    <row r="431" spans="1:30" ht="51" customHeight="1" x14ac:dyDescent="0.3">
      <c r="A431" s="10" t="s">
        <v>1773</v>
      </c>
      <c r="B431" s="11" t="s">
        <v>139</v>
      </c>
      <c r="C431" s="12" t="s">
        <v>140</v>
      </c>
      <c r="D431" s="12" t="s">
        <v>1102</v>
      </c>
      <c r="E431" s="13" t="s">
        <v>63</v>
      </c>
      <c r="F431" s="14" t="s">
        <v>1774</v>
      </c>
      <c r="G431" s="14" t="s">
        <v>1775</v>
      </c>
      <c r="H431" s="16">
        <v>43525</v>
      </c>
      <c r="I431" s="16">
        <v>44440</v>
      </c>
      <c r="J431" s="17" t="str">
        <f>IF(Ugovori_OPULJP[[#This Row],[DATUM ZAVRŠETKA OPERACIJE]]&gt;DATE(2023,12,31),"u provedbi","završen")</f>
        <v>završen</v>
      </c>
      <c r="K431" s="15" t="s">
        <v>262</v>
      </c>
      <c r="L431" s="15" t="s">
        <v>262</v>
      </c>
      <c r="M431" s="18">
        <v>0.85</v>
      </c>
      <c r="N431" s="18">
        <v>0.15</v>
      </c>
      <c r="O431" s="19">
        <f>Ugovori_OPULJP[[#This Row],[Bespovratna sredstva - Ukupno (EU+Nac) HRK
= Ukupna ugovorena vrijednost bespovratnih sredstava]]*Ugovori_OPULJP[[#This Row],[EU STOPA SUFINANCIRANJA %
EU CO-FINANCING RATE %]]</f>
        <v>1970219.25</v>
      </c>
      <c r="P431" s="20">
        <f>Ugovori_OPULJP[[#This Row],[Bespovratna sredstva - EU dio - HRK]]/7.5345</f>
        <v>261493.03205255821</v>
      </c>
      <c r="Q431" s="19">
        <f>Ugovori_OPULJP[[#This Row],[Bespovratna sredstva - Ukupno (EU+Nac) HRK
= Ukupna ugovorena vrijednost bespovratnih sredstava]]*Ugovori_OPULJP[[#This Row],[STOPA NACIONALNOG SUFINANCIRANJA %]]</f>
        <v>347685.75</v>
      </c>
      <c r="R431" s="20">
        <f>Ugovori_OPULJP[[#This Row],[Bespovratna sredstva - Nacionalni dio - HRK]]/7.5345</f>
        <v>46145.82918574557</v>
      </c>
      <c r="S431" s="19">
        <v>2317905</v>
      </c>
      <c r="T431" s="20">
        <f>Ugovori_OPULJP[[#This Row],[Bespovratna sredstva - Ukupno (EU+Nac) HRK
= Ukupna ugovorena vrijednost bespovratnih sredstava]]/7.5345</f>
        <v>307638.86123830377</v>
      </c>
      <c r="U431" s="19">
        <v>0</v>
      </c>
      <c r="V431" s="20">
        <f>Ugovori_OPULJP[[#This Row],[Javni doprinos korisnika - HRK]]/7.5345</f>
        <v>0</v>
      </c>
      <c r="W431" s="19">
        <v>0</v>
      </c>
      <c r="X431" s="20">
        <f>Ugovori_OPULJP[[#This Row],[Privatni doprinos korisnika - HRK]]/7.5345</f>
        <v>0</v>
      </c>
      <c r="Y431" s="21">
        <f>Ugovori_OPULJP[[#This Row],[Bespovratna sredstva - Ukupno (EU+Nac) HRK
= Ukupna ugovorena vrijednost bespovratnih sredstava]]+Ugovori_OPULJP[[#This Row],[Javni doprinos korisnika - HRK]]+Ugovori_OPULJP[[#This Row],[Privatni doprinos korisnika - HRK]]</f>
        <v>2317905</v>
      </c>
      <c r="Z431" s="22">
        <f>Ugovori_OPULJP[[#This Row],[UKUPNI PRIHVATLJIVI IZDACI
TOTAL ELIGIBLE EXPENDITURE
= Bespovratna sredstva ukupno + doprinos korisnika
= Ukupni prihvatljivi troškovi
= Ukupna ugovorena vrijednost projekta HRK]]/7.5345</f>
        <v>307638.86123830377</v>
      </c>
      <c r="AA431" s="13" t="s">
        <v>22</v>
      </c>
      <c r="AB431" s="13" t="s">
        <v>19</v>
      </c>
      <c r="AC431" s="12" t="s">
        <v>1776</v>
      </c>
      <c r="AD431" s="12" t="s">
        <v>147</v>
      </c>
    </row>
    <row r="432" spans="1:30" ht="51" customHeight="1" x14ac:dyDescent="0.3">
      <c r="A432" s="10" t="s">
        <v>1777</v>
      </c>
      <c r="B432" s="11" t="s">
        <v>139</v>
      </c>
      <c r="C432" s="12" t="s">
        <v>140</v>
      </c>
      <c r="D432" s="12" t="s">
        <v>1102</v>
      </c>
      <c r="E432" s="13" t="s">
        <v>63</v>
      </c>
      <c r="F432" s="14" t="s">
        <v>1182</v>
      </c>
      <c r="G432" s="14" t="s">
        <v>653</v>
      </c>
      <c r="H432" s="16">
        <v>43467</v>
      </c>
      <c r="I432" s="16">
        <v>44379</v>
      </c>
      <c r="J432" s="17" t="str">
        <f>IF(Ugovori_OPULJP[[#This Row],[DATUM ZAVRŠETKA OPERACIJE]]&gt;DATE(2023,12,31),"u provedbi","završen")</f>
        <v>završen</v>
      </c>
      <c r="K432" s="15" t="s">
        <v>235</v>
      </c>
      <c r="L432" s="15" t="s">
        <v>235</v>
      </c>
      <c r="M432" s="18">
        <v>0.85</v>
      </c>
      <c r="N432" s="18">
        <v>0.15</v>
      </c>
      <c r="O432" s="19">
        <f>Ugovori_OPULJP[[#This Row],[Bespovratna sredstva - Ukupno (EU+Nac) HRK
= Ukupna ugovorena vrijednost bespovratnih sredstava]]*Ugovori_OPULJP[[#This Row],[EU STOPA SUFINANCIRANJA %
EU CO-FINANCING RATE %]]</f>
        <v>4530483</v>
      </c>
      <c r="P432" s="20">
        <f>Ugovori_OPULJP[[#This Row],[Bespovratna sredstva - EU dio - HRK]]/7.5345</f>
        <v>601298.42723472021</v>
      </c>
      <c r="Q432" s="19">
        <f>Ugovori_OPULJP[[#This Row],[Bespovratna sredstva - Ukupno (EU+Nac) HRK
= Ukupna ugovorena vrijednost bespovratnih sredstava]]*Ugovori_OPULJP[[#This Row],[STOPA NACIONALNOG SUFINANCIRANJA %]]</f>
        <v>799497</v>
      </c>
      <c r="R432" s="20">
        <f>Ugovori_OPULJP[[#This Row],[Bespovratna sredstva - Nacionalni dio - HRK]]/7.5345</f>
        <v>106111.48715906827</v>
      </c>
      <c r="S432" s="19">
        <v>5329980</v>
      </c>
      <c r="T432" s="20">
        <f>Ugovori_OPULJP[[#This Row],[Bespovratna sredstva - Ukupno (EU+Nac) HRK
= Ukupna ugovorena vrijednost bespovratnih sredstava]]/7.5345</f>
        <v>707409.91439378855</v>
      </c>
      <c r="U432" s="19">
        <v>0</v>
      </c>
      <c r="V432" s="20">
        <f>Ugovori_OPULJP[[#This Row],[Javni doprinos korisnika - HRK]]/7.5345</f>
        <v>0</v>
      </c>
      <c r="W432" s="19">
        <v>0</v>
      </c>
      <c r="X432" s="20">
        <f>Ugovori_OPULJP[[#This Row],[Privatni doprinos korisnika - HRK]]/7.5345</f>
        <v>0</v>
      </c>
      <c r="Y432" s="21">
        <f>Ugovori_OPULJP[[#This Row],[Bespovratna sredstva - Ukupno (EU+Nac) HRK
= Ukupna ugovorena vrijednost bespovratnih sredstava]]+Ugovori_OPULJP[[#This Row],[Javni doprinos korisnika - HRK]]+Ugovori_OPULJP[[#This Row],[Privatni doprinos korisnika - HRK]]</f>
        <v>5329980</v>
      </c>
      <c r="Z432" s="22">
        <f>Ugovori_OPULJP[[#This Row],[UKUPNI PRIHVATLJIVI IZDACI
TOTAL ELIGIBLE EXPENDITURE
= Bespovratna sredstva ukupno + doprinos korisnika
= Ukupni prihvatljivi troškovi
= Ukupna ugovorena vrijednost projekta HRK]]/7.5345</f>
        <v>707409.91439378855</v>
      </c>
      <c r="AA432" s="13" t="s">
        <v>22</v>
      </c>
      <c r="AB432" s="13" t="s">
        <v>19</v>
      </c>
      <c r="AC432" s="12" t="s">
        <v>1778</v>
      </c>
      <c r="AD432" s="12" t="s">
        <v>147</v>
      </c>
    </row>
    <row r="433" spans="1:30" ht="51" customHeight="1" x14ac:dyDescent="0.3">
      <c r="A433" s="10" t="s">
        <v>1779</v>
      </c>
      <c r="B433" s="11" t="s">
        <v>139</v>
      </c>
      <c r="C433" s="12" t="s">
        <v>140</v>
      </c>
      <c r="D433" s="12" t="s">
        <v>1102</v>
      </c>
      <c r="E433" s="13" t="s">
        <v>63</v>
      </c>
      <c r="F433" s="14" t="s">
        <v>1780</v>
      </c>
      <c r="G433" s="14" t="s">
        <v>657</v>
      </c>
      <c r="H433" s="16">
        <v>43370</v>
      </c>
      <c r="I433" s="16">
        <v>44282</v>
      </c>
      <c r="J433" s="17" t="str">
        <f>IF(Ugovori_OPULJP[[#This Row],[DATUM ZAVRŠETKA OPERACIJE]]&gt;DATE(2023,12,31),"u provedbi","završen")</f>
        <v>završen</v>
      </c>
      <c r="K433" s="15" t="s">
        <v>235</v>
      </c>
      <c r="L433" s="15" t="s">
        <v>235</v>
      </c>
      <c r="M433" s="18">
        <v>0.85</v>
      </c>
      <c r="N433" s="18">
        <v>0.15</v>
      </c>
      <c r="O433" s="19">
        <f>Ugovori_OPULJP[[#This Row],[Bespovratna sredstva - Ukupno (EU+Nac) HRK
= Ukupna ugovorena vrijednost bespovratnih sredstava]]*Ugovori_OPULJP[[#This Row],[EU STOPA SUFINANCIRANJA %
EU CO-FINANCING RATE %]]</f>
        <v>3457517.3495</v>
      </c>
      <c r="P433" s="20">
        <f>Ugovori_OPULJP[[#This Row],[Bespovratna sredstva - EU dio - HRK]]/7.5345</f>
        <v>458891.41276793415</v>
      </c>
      <c r="Q433" s="19">
        <f>Ugovori_OPULJP[[#This Row],[Bespovratna sredstva - Ukupno (EU+Nac) HRK
= Ukupna ugovorena vrijednost bespovratnih sredstava]]*Ugovori_OPULJP[[#This Row],[STOPA NACIONALNOG SUFINANCIRANJA %]]</f>
        <v>610150.12049999996</v>
      </c>
      <c r="R433" s="20">
        <f>Ugovori_OPULJP[[#This Row],[Bespovratna sredstva - Nacionalni dio - HRK]]/7.5345</f>
        <v>80980.837547282485</v>
      </c>
      <c r="S433" s="19">
        <v>4067667.47</v>
      </c>
      <c r="T433" s="20">
        <f>Ugovori_OPULJP[[#This Row],[Bespovratna sredstva - Ukupno (EU+Nac) HRK
= Ukupna ugovorena vrijednost bespovratnih sredstava]]/7.5345</f>
        <v>539872.25031521672</v>
      </c>
      <c r="U433" s="19">
        <v>0</v>
      </c>
      <c r="V433" s="20">
        <f>Ugovori_OPULJP[[#This Row],[Javni doprinos korisnika - HRK]]/7.5345</f>
        <v>0</v>
      </c>
      <c r="W433" s="19">
        <v>0</v>
      </c>
      <c r="X433" s="20">
        <f>Ugovori_OPULJP[[#This Row],[Privatni doprinos korisnika - HRK]]/7.5345</f>
        <v>0</v>
      </c>
      <c r="Y433" s="21">
        <f>Ugovori_OPULJP[[#This Row],[Bespovratna sredstva - Ukupno (EU+Nac) HRK
= Ukupna ugovorena vrijednost bespovratnih sredstava]]+Ugovori_OPULJP[[#This Row],[Javni doprinos korisnika - HRK]]+Ugovori_OPULJP[[#This Row],[Privatni doprinos korisnika - HRK]]</f>
        <v>4067667.47</v>
      </c>
      <c r="Z433" s="22">
        <f>Ugovori_OPULJP[[#This Row],[UKUPNI PRIHVATLJIVI IZDACI
TOTAL ELIGIBLE EXPENDITURE
= Bespovratna sredstva ukupno + doprinos korisnika
= Ukupni prihvatljivi troškovi
= Ukupna ugovorena vrijednost projekta HRK]]/7.5345</f>
        <v>539872.25031521672</v>
      </c>
      <c r="AA433" s="13" t="s">
        <v>22</v>
      </c>
      <c r="AB433" s="13" t="s">
        <v>19</v>
      </c>
      <c r="AC433" s="12" t="s">
        <v>1781</v>
      </c>
      <c r="AD433" s="12" t="s">
        <v>147</v>
      </c>
    </row>
    <row r="434" spans="1:30" ht="51" customHeight="1" x14ac:dyDescent="0.3">
      <c r="A434" s="10" t="s">
        <v>1782</v>
      </c>
      <c r="B434" s="11" t="s">
        <v>139</v>
      </c>
      <c r="C434" s="12" t="s">
        <v>140</v>
      </c>
      <c r="D434" s="12" t="s">
        <v>1102</v>
      </c>
      <c r="E434" s="13" t="s">
        <v>63</v>
      </c>
      <c r="F434" s="14" t="s">
        <v>1783</v>
      </c>
      <c r="G434" s="14" t="s">
        <v>1784</v>
      </c>
      <c r="H434" s="16">
        <v>43343</v>
      </c>
      <c r="I434" s="16">
        <v>44255</v>
      </c>
      <c r="J434" s="17" t="str">
        <f>IF(Ugovori_OPULJP[[#This Row],[DATUM ZAVRŠETKA OPERACIJE]]&gt;DATE(2023,12,31),"u provedbi","završen")</f>
        <v>završen</v>
      </c>
      <c r="K434" s="15" t="s">
        <v>144</v>
      </c>
      <c r="L434" s="15" t="s">
        <v>144</v>
      </c>
      <c r="M434" s="18">
        <v>0.85</v>
      </c>
      <c r="N434" s="18">
        <v>0.15</v>
      </c>
      <c r="O434" s="19">
        <f>Ugovori_OPULJP[[#This Row],[Bespovratna sredstva - Ukupno (EU+Nac) HRK
= Ukupna ugovorena vrijednost bespovratnih sredstava]]*Ugovori_OPULJP[[#This Row],[EU STOPA SUFINANCIRANJA %
EU CO-FINANCING RATE %]]</f>
        <v>1389644.1324999998</v>
      </c>
      <c r="P434" s="20">
        <f>Ugovori_OPULJP[[#This Row],[Bespovratna sredstva - EU dio - HRK]]/7.5345</f>
        <v>184437.47196230668</v>
      </c>
      <c r="Q434" s="19">
        <f>Ugovori_OPULJP[[#This Row],[Bespovratna sredstva - Ukupno (EU+Nac) HRK
= Ukupna ugovorena vrijednost bespovratnih sredstava]]*Ugovori_OPULJP[[#This Row],[STOPA NACIONALNOG SUFINANCIRANJA %]]</f>
        <v>245231.31749999998</v>
      </c>
      <c r="R434" s="20">
        <f>Ugovori_OPULJP[[#This Row],[Bespovratna sredstva - Nacionalni dio - HRK]]/7.5345</f>
        <v>32547.789169818829</v>
      </c>
      <c r="S434" s="19">
        <v>1634875.45</v>
      </c>
      <c r="T434" s="20">
        <f>Ugovori_OPULJP[[#This Row],[Bespovratna sredstva - Ukupno (EU+Nac) HRK
= Ukupna ugovorena vrijednost bespovratnih sredstava]]/7.5345</f>
        <v>216985.26113212554</v>
      </c>
      <c r="U434" s="19">
        <v>0</v>
      </c>
      <c r="V434" s="20">
        <f>Ugovori_OPULJP[[#This Row],[Javni doprinos korisnika - HRK]]/7.5345</f>
        <v>0</v>
      </c>
      <c r="W434" s="19">
        <v>0</v>
      </c>
      <c r="X434" s="20">
        <f>Ugovori_OPULJP[[#This Row],[Privatni doprinos korisnika - HRK]]/7.5345</f>
        <v>0</v>
      </c>
      <c r="Y434" s="21">
        <f>Ugovori_OPULJP[[#This Row],[Bespovratna sredstva - Ukupno (EU+Nac) HRK
= Ukupna ugovorena vrijednost bespovratnih sredstava]]+Ugovori_OPULJP[[#This Row],[Javni doprinos korisnika - HRK]]+Ugovori_OPULJP[[#This Row],[Privatni doprinos korisnika - HRK]]</f>
        <v>1634875.45</v>
      </c>
      <c r="Z434" s="22">
        <f>Ugovori_OPULJP[[#This Row],[UKUPNI PRIHVATLJIVI IZDACI
TOTAL ELIGIBLE EXPENDITURE
= Bespovratna sredstva ukupno + doprinos korisnika
= Ukupni prihvatljivi troškovi
= Ukupna ugovorena vrijednost projekta HRK]]/7.5345</f>
        <v>216985.26113212554</v>
      </c>
      <c r="AA434" s="13" t="s">
        <v>22</v>
      </c>
      <c r="AB434" s="13" t="s">
        <v>19</v>
      </c>
      <c r="AC434" s="12" t="s">
        <v>1785</v>
      </c>
      <c r="AD434" s="12" t="s">
        <v>147</v>
      </c>
    </row>
    <row r="435" spans="1:30" ht="51" customHeight="1" x14ac:dyDescent="0.3">
      <c r="A435" s="10" t="s">
        <v>1786</v>
      </c>
      <c r="B435" s="11" t="s">
        <v>139</v>
      </c>
      <c r="C435" s="12" t="s">
        <v>140</v>
      </c>
      <c r="D435" s="12" t="s">
        <v>1102</v>
      </c>
      <c r="E435" s="13" t="s">
        <v>63</v>
      </c>
      <c r="F435" s="14" t="s">
        <v>1787</v>
      </c>
      <c r="G435" s="14" t="s">
        <v>1788</v>
      </c>
      <c r="H435" s="16">
        <v>43409</v>
      </c>
      <c r="I435" s="16">
        <v>44321</v>
      </c>
      <c r="J435" s="17" t="str">
        <f>IF(Ugovori_OPULJP[[#This Row],[DATUM ZAVRŠETKA OPERACIJE]]&gt;DATE(2023,12,31),"u provedbi","završen")</f>
        <v>završen</v>
      </c>
      <c r="K435" s="15" t="s">
        <v>262</v>
      </c>
      <c r="L435" s="15" t="s">
        <v>262</v>
      </c>
      <c r="M435" s="18">
        <v>0.85</v>
      </c>
      <c r="N435" s="18">
        <v>0.15</v>
      </c>
      <c r="O435" s="19">
        <f>Ugovori_OPULJP[[#This Row],[Bespovratna sredstva - Ukupno (EU+Nac) HRK
= Ukupna ugovorena vrijednost bespovratnih sredstava]]*Ugovori_OPULJP[[#This Row],[EU STOPA SUFINANCIRANJA %
EU CO-FINANCING RATE %]]</f>
        <v>3795858.6</v>
      </c>
      <c r="P435" s="20">
        <f>Ugovori_OPULJP[[#This Row],[Bespovratna sredstva - EU dio - HRK]]/7.5345</f>
        <v>503797.01373681065</v>
      </c>
      <c r="Q435" s="19">
        <f>Ugovori_OPULJP[[#This Row],[Bespovratna sredstva - Ukupno (EU+Nac) HRK
= Ukupna ugovorena vrijednost bespovratnih sredstava]]*Ugovori_OPULJP[[#This Row],[STOPA NACIONALNOG SUFINANCIRANJA %]]</f>
        <v>669857.4</v>
      </c>
      <c r="R435" s="20">
        <f>Ugovori_OPULJP[[#This Row],[Bespovratna sredstva - Nacionalni dio - HRK]]/7.5345</f>
        <v>88905.355365319527</v>
      </c>
      <c r="S435" s="19">
        <v>4465716</v>
      </c>
      <c r="T435" s="20">
        <f>Ugovori_OPULJP[[#This Row],[Bespovratna sredstva - Ukupno (EU+Nac) HRK
= Ukupna ugovorena vrijednost bespovratnih sredstava]]/7.5345</f>
        <v>592702.36910213018</v>
      </c>
      <c r="U435" s="19">
        <v>0</v>
      </c>
      <c r="V435" s="20">
        <f>Ugovori_OPULJP[[#This Row],[Javni doprinos korisnika - HRK]]/7.5345</f>
        <v>0</v>
      </c>
      <c r="W435" s="19">
        <v>0</v>
      </c>
      <c r="X435" s="20">
        <f>Ugovori_OPULJP[[#This Row],[Privatni doprinos korisnika - HRK]]/7.5345</f>
        <v>0</v>
      </c>
      <c r="Y435" s="21">
        <f>Ugovori_OPULJP[[#This Row],[Bespovratna sredstva - Ukupno (EU+Nac) HRK
= Ukupna ugovorena vrijednost bespovratnih sredstava]]+Ugovori_OPULJP[[#This Row],[Javni doprinos korisnika - HRK]]+Ugovori_OPULJP[[#This Row],[Privatni doprinos korisnika - HRK]]</f>
        <v>4465716</v>
      </c>
      <c r="Z435" s="22">
        <f>Ugovori_OPULJP[[#This Row],[UKUPNI PRIHVATLJIVI IZDACI
TOTAL ELIGIBLE EXPENDITURE
= Bespovratna sredstva ukupno + doprinos korisnika
= Ukupni prihvatljivi troškovi
= Ukupna ugovorena vrijednost projekta HRK]]/7.5345</f>
        <v>592702.36910213018</v>
      </c>
      <c r="AA435" s="13" t="s">
        <v>22</v>
      </c>
      <c r="AB435" s="13" t="s">
        <v>19</v>
      </c>
      <c r="AC435" s="12" t="s">
        <v>1789</v>
      </c>
      <c r="AD435" s="12" t="s">
        <v>147</v>
      </c>
    </row>
    <row r="436" spans="1:30" ht="51" customHeight="1" x14ac:dyDescent="0.3">
      <c r="A436" s="10" t="s">
        <v>1790</v>
      </c>
      <c r="B436" s="11" t="s">
        <v>139</v>
      </c>
      <c r="C436" s="12" t="s">
        <v>140</v>
      </c>
      <c r="D436" s="12" t="s">
        <v>1102</v>
      </c>
      <c r="E436" s="13" t="s">
        <v>63</v>
      </c>
      <c r="F436" s="14" t="s">
        <v>1791</v>
      </c>
      <c r="G436" s="14" t="s">
        <v>1792</v>
      </c>
      <c r="H436" s="16">
        <v>43311</v>
      </c>
      <c r="I436" s="16">
        <v>44226</v>
      </c>
      <c r="J436" s="17" t="str">
        <f>IF(Ugovori_OPULJP[[#This Row],[DATUM ZAVRŠETKA OPERACIJE]]&gt;DATE(2023,12,31),"u provedbi","završen")</f>
        <v>završen</v>
      </c>
      <c r="K436" s="15" t="s">
        <v>144</v>
      </c>
      <c r="L436" s="15" t="s">
        <v>144</v>
      </c>
      <c r="M436" s="18">
        <v>0.85</v>
      </c>
      <c r="N436" s="18">
        <v>0.15</v>
      </c>
      <c r="O436" s="19">
        <f>Ugovori_OPULJP[[#This Row],[Bespovratna sredstva - Ukupno (EU+Nac) HRK
= Ukupna ugovorena vrijednost bespovratnih sredstava]]*Ugovori_OPULJP[[#This Row],[EU STOPA SUFINANCIRANJA %
EU CO-FINANCING RATE %]]</f>
        <v>3534016.406</v>
      </c>
      <c r="P436" s="20">
        <f>Ugovori_OPULJP[[#This Row],[Bespovratna sredstva - EU dio - HRK]]/7.5345</f>
        <v>469044.58238768327</v>
      </c>
      <c r="Q436" s="19">
        <f>Ugovori_OPULJP[[#This Row],[Bespovratna sredstva - Ukupno (EU+Nac) HRK
= Ukupna ugovorena vrijednost bespovratnih sredstava]]*Ugovori_OPULJP[[#This Row],[STOPA NACIONALNOG SUFINANCIRANJA %]]</f>
        <v>623649.95399999991</v>
      </c>
      <c r="R436" s="20">
        <f>Ugovori_OPULJP[[#This Row],[Bespovratna sredstva - Nacionalni dio - HRK]]/7.5345</f>
        <v>82772.573362532334</v>
      </c>
      <c r="S436" s="19">
        <v>4157666.36</v>
      </c>
      <c r="T436" s="20">
        <f>Ugovori_OPULJP[[#This Row],[Bespovratna sredstva - Ukupno (EU+Nac) HRK
= Ukupna ugovorena vrijednost bespovratnih sredstava]]/7.5345</f>
        <v>551817.15575021564</v>
      </c>
      <c r="U436" s="19">
        <v>0</v>
      </c>
      <c r="V436" s="20">
        <f>Ugovori_OPULJP[[#This Row],[Javni doprinos korisnika - HRK]]/7.5345</f>
        <v>0</v>
      </c>
      <c r="W436" s="19">
        <v>0</v>
      </c>
      <c r="X436" s="20">
        <f>Ugovori_OPULJP[[#This Row],[Privatni doprinos korisnika - HRK]]/7.5345</f>
        <v>0</v>
      </c>
      <c r="Y436" s="21">
        <f>Ugovori_OPULJP[[#This Row],[Bespovratna sredstva - Ukupno (EU+Nac) HRK
= Ukupna ugovorena vrijednost bespovratnih sredstava]]+Ugovori_OPULJP[[#This Row],[Javni doprinos korisnika - HRK]]+Ugovori_OPULJP[[#This Row],[Privatni doprinos korisnika - HRK]]</f>
        <v>4157666.36</v>
      </c>
      <c r="Z436" s="22">
        <f>Ugovori_OPULJP[[#This Row],[UKUPNI PRIHVATLJIVI IZDACI
TOTAL ELIGIBLE EXPENDITURE
= Bespovratna sredstva ukupno + doprinos korisnika
= Ukupni prihvatljivi troškovi
= Ukupna ugovorena vrijednost projekta HRK]]/7.5345</f>
        <v>551817.15575021564</v>
      </c>
      <c r="AA436" s="13" t="s">
        <v>22</v>
      </c>
      <c r="AB436" s="13" t="s">
        <v>19</v>
      </c>
      <c r="AC436" s="12" t="s">
        <v>1793</v>
      </c>
      <c r="AD436" s="12" t="s">
        <v>147</v>
      </c>
    </row>
    <row r="437" spans="1:30" ht="51" customHeight="1" x14ac:dyDescent="0.3">
      <c r="A437" s="10" t="s">
        <v>1794</v>
      </c>
      <c r="B437" s="11" t="s">
        <v>139</v>
      </c>
      <c r="C437" s="12" t="s">
        <v>140</v>
      </c>
      <c r="D437" s="12" t="s">
        <v>1102</v>
      </c>
      <c r="E437" s="13" t="s">
        <v>63</v>
      </c>
      <c r="F437" s="14" t="s">
        <v>1795</v>
      </c>
      <c r="G437" s="14" t="s">
        <v>1796</v>
      </c>
      <c r="H437" s="16">
        <v>43370</v>
      </c>
      <c r="I437" s="16">
        <v>44282</v>
      </c>
      <c r="J437" s="17" t="str">
        <f>IF(Ugovori_OPULJP[[#This Row],[DATUM ZAVRŠETKA OPERACIJE]]&gt;DATE(2023,12,31),"u provedbi","završen")</f>
        <v>završen</v>
      </c>
      <c r="K437" s="15" t="s">
        <v>144</v>
      </c>
      <c r="L437" s="15" t="s">
        <v>144</v>
      </c>
      <c r="M437" s="18">
        <v>0.85</v>
      </c>
      <c r="N437" s="18">
        <v>0.15</v>
      </c>
      <c r="O437" s="19">
        <f>Ugovori_OPULJP[[#This Row],[Bespovratna sredstva - Ukupno (EU+Nac) HRK
= Ukupna ugovorena vrijednost bespovratnih sredstava]]*Ugovori_OPULJP[[#This Row],[EU STOPA SUFINANCIRANJA %
EU CO-FINANCING RATE %]]</f>
        <v>3950202.8494999995</v>
      </c>
      <c r="P437" s="20">
        <f>Ugovori_OPULJP[[#This Row],[Bespovratna sredstva - EU dio - HRK]]/7.5345</f>
        <v>524282.01599309832</v>
      </c>
      <c r="Q437" s="19">
        <f>Ugovori_OPULJP[[#This Row],[Bespovratna sredstva - Ukupno (EU+Nac) HRK
= Ukupna ugovorena vrijednost bespovratnih sredstava]]*Ugovori_OPULJP[[#This Row],[STOPA NACIONALNOG SUFINANCIRANJA %]]</f>
        <v>697094.62049999996</v>
      </c>
      <c r="R437" s="20">
        <f>Ugovori_OPULJP[[#This Row],[Bespovratna sredstva - Nacionalni dio - HRK]]/7.5345</f>
        <v>92520.35576348794</v>
      </c>
      <c r="S437" s="19">
        <v>4647297.47</v>
      </c>
      <c r="T437" s="20">
        <f>Ugovori_OPULJP[[#This Row],[Bespovratna sredstva - Ukupno (EU+Nac) HRK
= Ukupna ugovorena vrijednost bespovratnih sredstava]]/7.5345</f>
        <v>616802.37175658625</v>
      </c>
      <c r="U437" s="19">
        <v>0</v>
      </c>
      <c r="V437" s="20">
        <f>Ugovori_OPULJP[[#This Row],[Javni doprinos korisnika - HRK]]/7.5345</f>
        <v>0</v>
      </c>
      <c r="W437" s="19">
        <v>0</v>
      </c>
      <c r="X437" s="20">
        <f>Ugovori_OPULJP[[#This Row],[Privatni doprinos korisnika - HRK]]/7.5345</f>
        <v>0</v>
      </c>
      <c r="Y437" s="21">
        <f>Ugovori_OPULJP[[#This Row],[Bespovratna sredstva - Ukupno (EU+Nac) HRK
= Ukupna ugovorena vrijednost bespovratnih sredstava]]+Ugovori_OPULJP[[#This Row],[Javni doprinos korisnika - HRK]]+Ugovori_OPULJP[[#This Row],[Privatni doprinos korisnika - HRK]]</f>
        <v>4647297.47</v>
      </c>
      <c r="Z437" s="22">
        <f>Ugovori_OPULJP[[#This Row],[UKUPNI PRIHVATLJIVI IZDACI
TOTAL ELIGIBLE EXPENDITURE
= Bespovratna sredstva ukupno + doprinos korisnika
= Ukupni prihvatljivi troškovi
= Ukupna ugovorena vrijednost projekta HRK]]/7.5345</f>
        <v>616802.37175658625</v>
      </c>
      <c r="AA437" s="13" t="s">
        <v>22</v>
      </c>
      <c r="AB437" s="13" t="s">
        <v>19</v>
      </c>
      <c r="AC437" s="12" t="s">
        <v>1797</v>
      </c>
      <c r="AD437" s="12" t="s">
        <v>147</v>
      </c>
    </row>
    <row r="438" spans="1:30" ht="51" customHeight="1" x14ac:dyDescent="0.3">
      <c r="A438" s="10" t="s">
        <v>1798</v>
      </c>
      <c r="B438" s="11" t="s">
        <v>139</v>
      </c>
      <c r="C438" s="12" t="s">
        <v>140</v>
      </c>
      <c r="D438" s="12" t="s">
        <v>1102</v>
      </c>
      <c r="E438" s="13" t="s">
        <v>63</v>
      </c>
      <c r="F438" s="14" t="s">
        <v>1799</v>
      </c>
      <c r="G438" s="14" t="s">
        <v>1800</v>
      </c>
      <c r="H438" s="16">
        <v>43307</v>
      </c>
      <c r="I438" s="16">
        <v>44222</v>
      </c>
      <c r="J438" s="17" t="str">
        <f>IF(Ugovori_OPULJP[[#This Row],[DATUM ZAVRŠETKA OPERACIJE]]&gt;DATE(2023,12,31),"u provedbi","završen")</f>
        <v>završen</v>
      </c>
      <c r="K438" s="15" t="s">
        <v>164</v>
      </c>
      <c r="L438" s="15" t="s">
        <v>164</v>
      </c>
      <c r="M438" s="18">
        <v>0.85</v>
      </c>
      <c r="N438" s="18">
        <v>0.15</v>
      </c>
      <c r="O438" s="19">
        <f>Ugovori_OPULJP[[#This Row],[Bespovratna sredstva - Ukupno (EU+Nac) HRK
= Ukupna ugovorena vrijednost bespovratnih sredstava]]*Ugovori_OPULJP[[#This Row],[EU STOPA SUFINANCIRANJA %
EU CO-FINANCING RATE %]]</f>
        <v>3279672.3934999998</v>
      </c>
      <c r="P438" s="20">
        <f>Ugovori_OPULJP[[#This Row],[Bespovratna sredstva - EU dio - HRK]]/7.5345</f>
        <v>435287.33074523852</v>
      </c>
      <c r="Q438" s="19">
        <f>Ugovori_OPULJP[[#This Row],[Bespovratna sredstva - Ukupno (EU+Nac) HRK
= Ukupna ugovorena vrijednost bespovratnih sredstava]]*Ugovori_OPULJP[[#This Row],[STOPA NACIONALNOG SUFINANCIRANJA %]]</f>
        <v>578765.71649999998</v>
      </c>
      <c r="R438" s="20">
        <f>Ugovori_OPULJP[[#This Row],[Bespovratna sredstva - Nacionalni dio - HRK]]/7.5345</f>
        <v>76815.411307983275</v>
      </c>
      <c r="S438" s="19">
        <v>3858438.11</v>
      </c>
      <c r="T438" s="20">
        <f>Ugovori_OPULJP[[#This Row],[Bespovratna sredstva - Ukupno (EU+Nac) HRK
= Ukupna ugovorena vrijednost bespovratnih sredstava]]/7.5345</f>
        <v>512102.74205322179</v>
      </c>
      <c r="U438" s="19">
        <v>0</v>
      </c>
      <c r="V438" s="20">
        <f>Ugovori_OPULJP[[#This Row],[Javni doprinos korisnika - HRK]]/7.5345</f>
        <v>0</v>
      </c>
      <c r="W438" s="19">
        <v>0</v>
      </c>
      <c r="X438" s="20">
        <f>Ugovori_OPULJP[[#This Row],[Privatni doprinos korisnika - HRK]]/7.5345</f>
        <v>0</v>
      </c>
      <c r="Y438" s="21">
        <f>Ugovori_OPULJP[[#This Row],[Bespovratna sredstva - Ukupno (EU+Nac) HRK
= Ukupna ugovorena vrijednost bespovratnih sredstava]]+Ugovori_OPULJP[[#This Row],[Javni doprinos korisnika - HRK]]+Ugovori_OPULJP[[#This Row],[Privatni doprinos korisnika - HRK]]</f>
        <v>3858438.11</v>
      </c>
      <c r="Z438" s="22">
        <f>Ugovori_OPULJP[[#This Row],[UKUPNI PRIHVATLJIVI IZDACI
TOTAL ELIGIBLE EXPENDITURE
= Bespovratna sredstva ukupno + doprinos korisnika
= Ukupni prihvatljivi troškovi
= Ukupna ugovorena vrijednost projekta HRK]]/7.5345</f>
        <v>512102.74205322179</v>
      </c>
      <c r="AA438" s="13" t="s">
        <v>22</v>
      </c>
      <c r="AB438" s="13" t="s">
        <v>19</v>
      </c>
      <c r="AC438" s="12" t="s">
        <v>1801</v>
      </c>
      <c r="AD438" s="12" t="s">
        <v>147</v>
      </c>
    </row>
    <row r="439" spans="1:30" ht="51" customHeight="1" x14ac:dyDescent="0.3">
      <c r="A439" s="10" t="s">
        <v>1802</v>
      </c>
      <c r="B439" s="11" t="s">
        <v>139</v>
      </c>
      <c r="C439" s="12" t="s">
        <v>140</v>
      </c>
      <c r="D439" s="12" t="s">
        <v>1102</v>
      </c>
      <c r="E439" s="13" t="s">
        <v>63</v>
      </c>
      <c r="F439" s="14" t="s">
        <v>1803</v>
      </c>
      <c r="G439" s="14" t="s">
        <v>1804</v>
      </c>
      <c r="H439" s="16">
        <v>43518</v>
      </c>
      <c r="I439" s="16">
        <v>44430</v>
      </c>
      <c r="J439" s="17" t="str">
        <f>IF(Ugovori_OPULJP[[#This Row],[DATUM ZAVRŠETKA OPERACIJE]]&gt;DATE(2023,12,31),"u provedbi","završen")</f>
        <v>završen</v>
      </c>
      <c r="K439" s="15" t="s">
        <v>144</v>
      </c>
      <c r="L439" s="15" t="s">
        <v>144</v>
      </c>
      <c r="M439" s="18">
        <v>0.85</v>
      </c>
      <c r="N439" s="18">
        <v>0.15</v>
      </c>
      <c r="O439" s="19">
        <f>Ugovori_OPULJP[[#This Row],[Bespovratna sredstva - Ukupno (EU+Nac) HRK
= Ukupna ugovorena vrijednost bespovratnih sredstava]]*Ugovori_OPULJP[[#This Row],[EU STOPA SUFINANCIRANJA %
EU CO-FINANCING RATE %]]</f>
        <v>3729219.1354999999</v>
      </c>
      <c r="P439" s="20">
        <f>Ugovori_OPULJP[[#This Row],[Bespovratna sredstva - EU dio - HRK]]/7.5345</f>
        <v>494952.43685712386</v>
      </c>
      <c r="Q439" s="19">
        <f>Ugovori_OPULJP[[#This Row],[Bespovratna sredstva - Ukupno (EU+Nac) HRK
= Ukupna ugovorena vrijednost bespovratnih sredstava]]*Ugovori_OPULJP[[#This Row],[STOPA NACIONALNOG SUFINANCIRANJA %]]</f>
        <v>658097.49449999991</v>
      </c>
      <c r="R439" s="20">
        <f>Ugovori_OPULJP[[#This Row],[Bespovratna sredstva - Nacionalni dio - HRK]]/7.5345</f>
        <v>87344.547680668911</v>
      </c>
      <c r="S439" s="19">
        <v>4387316.63</v>
      </c>
      <c r="T439" s="20">
        <f>Ugovori_OPULJP[[#This Row],[Bespovratna sredstva - Ukupno (EU+Nac) HRK
= Ukupna ugovorena vrijednost bespovratnih sredstava]]/7.5345</f>
        <v>582296.98453779274</v>
      </c>
      <c r="U439" s="19">
        <v>0</v>
      </c>
      <c r="V439" s="20">
        <f>Ugovori_OPULJP[[#This Row],[Javni doprinos korisnika - HRK]]/7.5345</f>
        <v>0</v>
      </c>
      <c r="W439" s="19">
        <v>0</v>
      </c>
      <c r="X439" s="20">
        <f>Ugovori_OPULJP[[#This Row],[Privatni doprinos korisnika - HRK]]/7.5345</f>
        <v>0</v>
      </c>
      <c r="Y439" s="21">
        <f>Ugovori_OPULJP[[#This Row],[Bespovratna sredstva - Ukupno (EU+Nac) HRK
= Ukupna ugovorena vrijednost bespovratnih sredstava]]+Ugovori_OPULJP[[#This Row],[Javni doprinos korisnika - HRK]]+Ugovori_OPULJP[[#This Row],[Privatni doprinos korisnika - HRK]]</f>
        <v>4387316.63</v>
      </c>
      <c r="Z439" s="22">
        <f>Ugovori_OPULJP[[#This Row],[UKUPNI PRIHVATLJIVI IZDACI
TOTAL ELIGIBLE EXPENDITURE
= Bespovratna sredstva ukupno + doprinos korisnika
= Ukupni prihvatljivi troškovi
= Ukupna ugovorena vrijednost projekta HRK]]/7.5345</f>
        <v>582296.98453779274</v>
      </c>
      <c r="AA439" s="13" t="s">
        <v>22</v>
      </c>
      <c r="AB439" s="13" t="s">
        <v>19</v>
      </c>
      <c r="AC439" s="12" t="s">
        <v>1805</v>
      </c>
      <c r="AD439" s="12" t="s">
        <v>147</v>
      </c>
    </row>
    <row r="440" spans="1:30" ht="51" customHeight="1" x14ac:dyDescent="0.3">
      <c r="A440" s="10" t="s">
        <v>1806</v>
      </c>
      <c r="B440" s="11" t="s">
        <v>139</v>
      </c>
      <c r="C440" s="12" t="s">
        <v>140</v>
      </c>
      <c r="D440" s="12" t="s">
        <v>1102</v>
      </c>
      <c r="E440" s="13" t="s">
        <v>63</v>
      </c>
      <c r="F440" s="14" t="s">
        <v>1807</v>
      </c>
      <c r="G440" s="14" t="s">
        <v>1808</v>
      </c>
      <c r="H440" s="16">
        <v>43409</v>
      </c>
      <c r="I440" s="16">
        <v>44321</v>
      </c>
      <c r="J440" s="17" t="str">
        <f>IF(Ugovori_OPULJP[[#This Row],[DATUM ZAVRŠETKA OPERACIJE]]&gt;DATE(2023,12,31),"u provedbi","završen")</f>
        <v>završen</v>
      </c>
      <c r="K440" s="15" t="s">
        <v>144</v>
      </c>
      <c r="L440" s="15" t="s">
        <v>144</v>
      </c>
      <c r="M440" s="18">
        <v>0.85</v>
      </c>
      <c r="N440" s="18">
        <v>0.15</v>
      </c>
      <c r="O440" s="19">
        <f>Ugovori_OPULJP[[#This Row],[Bespovratna sredstva - Ukupno (EU+Nac) HRK
= Ukupna ugovorena vrijednost bespovratnih sredstava]]*Ugovori_OPULJP[[#This Row],[EU STOPA SUFINANCIRANJA %
EU CO-FINANCING RATE %]]</f>
        <v>3595950.5</v>
      </c>
      <c r="P440" s="20">
        <f>Ugovori_OPULJP[[#This Row],[Bespovratna sredstva - EU dio - HRK]]/7.5345</f>
        <v>477264.64927997877</v>
      </c>
      <c r="Q440" s="19">
        <f>Ugovori_OPULJP[[#This Row],[Bespovratna sredstva - Ukupno (EU+Nac) HRK
= Ukupna ugovorena vrijednost bespovratnih sredstava]]*Ugovori_OPULJP[[#This Row],[STOPA NACIONALNOG SUFINANCIRANJA %]]</f>
        <v>634579.5</v>
      </c>
      <c r="R440" s="20">
        <f>Ugovori_OPULJP[[#This Row],[Bespovratna sredstva - Nacionalni dio - HRK]]/7.5345</f>
        <v>84223.173402349188</v>
      </c>
      <c r="S440" s="19">
        <v>4230530</v>
      </c>
      <c r="T440" s="20">
        <f>Ugovori_OPULJP[[#This Row],[Bespovratna sredstva - Ukupno (EU+Nac) HRK
= Ukupna ugovorena vrijednost bespovratnih sredstava]]/7.5345</f>
        <v>561487.82268232794</v>
      </c>
      <c r="U440" s="19">
        <v>0</v>
      </c>
      <c r="V440" s="20">
        <f>Ugovori_OPULJP[[#This Row],[Javni doprinos korisnika - HRK]]/7.5345</f>
        <v>0</v>
      </c>
      <c r="W440" s="19">
        <v>0</v>
      </c>
      <c r="X440" s="20">
        <f>Ugovori_OPULJP[[#This Row],[Privatni doprinos korisnika - HRK]]/7.5345</f>
        <v>0</v>
      </c>
      <c r="Y440" s="21">
        <f>Ugovori_OPULJP[[#This Row],[Bespovratna sredstva - Ukupno (EU+Nac) HRK
= Ukupna ugovorena vrijednost bespovratnih sredstava]]+Ugovori_OPULJP[[#This Row],[Javni doprinos korisnika - HRK]]+Ugovori_OPULJP[[#This Row],[Privatni doprinos korisnika - HRK]]</f>
        <v>4230530</v>
      </c>
      <c r="Z440" s="22">
        <f>Ugovori_OPULJP[[#This Row],[UKUPNI PRIHVATLJIVI IZDACI
TOTAL ELIGIBLE EXPENDITURE
= Bespovratna sredstva ukupno + doprinos korisnika
= Ukupni prihvatljivi troškovi
= Ukupna ugovorena vrijednost projekta HRK]]/7.5345</f>
        <v>561487.82268232794</v>
      </c>
      <c r="AA440" s="13" t="s">
        <v>22</v>
      </c>
      <c r="AB440" s="13" t="s">
        <v>19</v>
      </c>
      <c r="AC440" s="12" t="s">
        <v>1809</v>
      </c>
      <c r="AD440" s="12" t="s">
        <v>147</v>
      </c>
    </row>
    <row r="441" spans="1:30" ht="51" customHeight="1" x14ac:dyDescent="0.3">
      <c r="A441" s="10" t="s">
        <v>1811</v>
      </c>
      <c r="B441" s="11" t="s">
        <v>139</v>
      </c>
      <c r="C441" s="12" t="s">
        <v>140</v>
      </c>
      <c r="D441" s="12" t="s">
        <v>1102</v>
      </c>
      <c r="E441" s="13" t="s">
        <v>63</v>
      </c>
      <c r="F441" s="14" t="s">
        <v>1812</v>
      </c>
      <c r="G441" s="14" t="s">
        <v>1813</v>
      </c>
      <c r="H441" s="16">
        <v>43448</v>
      </c>
      <c r="I441" s="16">
        <v>44361</v>
      </c>
      <c r="J441" s="17" t="str">
        <f>IF(Ugovori_OPULJP[[#This Row],[DATUM ZAVRŠETKA OPERACIJE]]&gt;DATE(2023,12,31),"u provedbi","završen")</f>
        <v>završen</v>
      </c>
      <c r="K441" s="15" t="s">
        <v>262</v>
      </c>
      <c r="L441" s="15" t="s">
        <v>262</v>
      </c>
      <c r="M441" s="18">
        <v>0.85</v>
      </c>
      <c r="N441" s="18">
        <v>0.15</v>
      </c>
      <c r="O441" s="19">
        <f>Ugovori_OPULJP[[#This Row],[Bespovratna sredstva - Ukupno (EU+Nac) HRK
= Ukupna ugovorena vrijednost bespovratnih sredstava]]*Ugovori_OPULJP[[#This Row],[EU STOPA SUFINANCIRANJA %
EU CO-FINANCING RATE %]]</f>
        <v>2915876.6179999998</v>
      </c>
      <c r="P441" s="20">
        <f>Ugovori_OPULJP[[#This Row],[Bespovratna sredstva - EU dio - HRK]]/7.5345</f>
        <v>387003.33373150171</v>
      </c>
      <c r="Q441" s="19">
        <f>Ugovori_OPULJP[[#This Row],[Bespovratna sredstva - Ukupno (EU+Nac) HRK
= Ukupna ugovorena vrijednost bespovratnih sredstava]]*Ugovori_OPULJP[[#This Row],[STOPA NACIONALNOG SUFINANCIRANJA %]]</f>
        <v>514566.462</v>
      </c>
      <c r="R441" s="20">
        <f>Ugovori_OPULJP[[#This Row],[Bespovratna sredstva - Nacionalni dio - HRK]]/7.5345</f>
        <v>68294.705952617951</v>
      </c>
      <c r="S441" s="19">
        <v>3430443.08</v>
      </c>
      <c r="T441" s="20">
        <f>Ugovori_OPULJP[[#This Row],[Bespovratna sredstva - Ukupno (EU+Nac) HRK
= Ukupna ugovorena vrijednost bespovratnih sredstava]]/7.5345</f>
        <v>455298.03968411969</v>
      </c>
      <c r="U441" s="19">
        <v>0</v>
      </c>
      <c r="V441" s="20">
        <f>Ugovori_OPULJP[[#This Row],[Javni doprinos korisnika - HRK]]/7.5345</f>
        <v>0</v>
      </c>
      <c r="W441" s="19">
        <v>0</v>
      </c>
      <c r="X441" s="20">
        <f>Ugovori_OPULJP[[#This Row],[Privatni doprinos korisnika - HRK]]/7.5345</f>
        <v>0</v>
      </c>
      <c r="Y441" s="21">
        <f>Ugovori_OPULJP[[#This Row],[Bespovratna sredstva - Ukupno (EU+Nac) HRK
= Ukupna ugovorena vrijednost bespovratnih sredstava]]+Ugovori_OPULJP[[#This Row],[Javni doprinos korisnika - HRK]]+Ugovori_OPULJP[[#This Row],[Privatni doprinos korisnika - HRK]]</f>
        <v>3430443.08</v>
      </c>
      <c r="Z441" s="22">
        <f>Ugovori_OPULJP[[#This Row],[UKUPNI PRIHVATLJIVI IZDACI
TOTAL ELIGIBLE EXPENDITURE
= Bespovratna sredstva ukupno + doprinos korisnika
= Ukupni prihvatljivi troškovi
= Ukupna ugovorena vrijednost projekta HRK]]/7.5345</f>
        <v>455298.03968411969</v>
      </c>
      <c r="AA441" s="13" t="s">
        <v>22</v>
      </c>
      <c r="AB441" s="13" t="s">
        <v>19</v>
      </c>
      <c r="AC441" s="12" t="s">
        <v>1814</v>
      </c>
      <c r="AD441" s="12" t="s">
        <v>147</v>
      </c>
    </row>
    <row r="442" spans="1:30" ht="51" customHeight="1" x14ac:dyDescent="0.3">
      <c r="A442" s="10" t="s">
        <v>1815</v>
      </c>
      <c r="B442" s="11" t="s">
        <v>139</v>
      </c>
      <c r="C442" s="12" t="s">
        <v>140</v>
      </c>
      <c r="D442" s="12" t="s">
        <v>1102</v>
      </c>
      <c r="E442" s="13" t="s">
        <v>63</v>
      </c>
      <c r="F442" s="14" t="s">
        <v>1816</v>
      </c>
      <c r="G442" s="14" t="s">
        <v>1817</v>
      </c>
      <c r="H442" s="16">
        <v>43313</v>
      </c>
      <c r="I442" s="16">
        <v>44166</v>
      </c>
      <c r="J442" s="17" t="str">
        <f>IF(Ugovori_OPULJP[[#This Row],[DATUM ZAVRŠETKA OPERACIJE]]&gt;DATE(2023,12,31),"u provedbi","završen")</f>
        <v>završen</v>
      </c>
      <c r="K442" s="15" t="s">
        <v>262</v>
      </c>
      <c r="L442" s="15" t="s">
        <v>262</v>
      </c>
      <c r="M442" s="18">
        <v>0.85</v>
      </c>
      <c r="N442" s="18">
        <v>0.15</v>
      </c>
      <c r="O442" s="19">
        <f>Ugovori_OPULJP[[#This Row],[Bespovratna sredstva - Ukupno (EU+Nac) HRK
= Ukupna ugovorena vrijednost bespovratnih sredstava]]*Ugovori_OPULJP[[#This Row],[EU STOPA SUFINANCIRANJA %
EU CO-FINANCING RATE %]]</f>
        <v>1729193.811</v>
      </c>
      <c r="P442" s="20">
        <f>Ugovori_OPULJP[[#This Row],[Bespovratna sredstva - EU dio - HRK]]/7.5345</f>
        <v>229503.45888911007</v>
      </c>
      <c r="Q442" s="19">
        <f>Ugovori_OPULJP[[#This Row],[Bespovratna sredstva - Ukupno (EU+Nac) HRK
= Ukupna ugovorena vrijednost bespovratnih sredstava]]*Ugovori_OPULJP[[#This Row],[STOPA NACIONALNOG SUFINANCIRANJA %]]</f>
        <v>305151.84899999999</v>
      </c>
      <c r="R442" s="20">
        <f>Ugovori_OPULJP[[#This Row],[Bespovratna sredstva - Nacionalni dio - HRK]]/7.5345</f>
        <v>40500.610392195893</v>
      </c>
      <c r="S442" s="19">
        <v>2034345.66</v>
      </c>
      <c r="T442" s="20">
        <f>Ugovori_OPULJP[[#This Row],[Bespovratna sredstva - Ukupno (EU+Nac) HRK
= Ukupna ugovorena vrijednost bespovratnih sredstava]]/7.5345</f>
        <v>270004.06928130594</v>
      </c>
      <c r="U442" s="19">
        <v>0</v>
      </c>
      <c r="V442" s="20">
        <f>Ugovori_OPULJP[[#This Row],[Javni doprinos korisnika - HRK]]/7.5345</f>
        <v>0</v>
      </c>
      <c r="W442" s="19">
        <v>0</v>
      </c>
      <c r="X442" s="20">
        <f>Ugovori_OPULJP[[#This Row],[Privatni doprinos korisnika - HRK]]/7.5345</f>
        <v>0</v>
      </c>
      <c r="Y442" s="21">
        <f>Ugovori_OPULJP[[#This Row],[Bespovratna sredstva - Ukupno (EU+Nac) HRK
= Ukupna ugovorena vrijednost bespovratnih sredstava]]+Ugovori_OPULJP[[#This Row],[Javni doprinos korisnika - HRK]]+Ugovori_OPULJP[[#This Row],[Privatni doprinos korisnika - HRK]]</f>
        <v>2034345.66</v>
      </c>
      <c r="Z442" s="22">
        <f>Ugovori_OPULJP[[#This Row],[UKUPNI PRIHVATLJIVI IZDACI
TOTAL ELIGIBLE EXPENDITURE
= Bespovratna sredstva ukupno + doprinos korisnika
= Ukupni prihvatljivi troškovi
= Ukupna ugovorena vrijednost projekta HRK]]/7.5345</f>
        <v>270004.06928130594</v>
      </c>
      <c r="AA442" s="13" t="s">
        <v>22</v>
      </c>
      <c r="AB442" s="13" t="s">
        <v>19</v>
      </c>
      <c r="AC442" s="12" t="s">
        <v>1818</v>
      </c>
      <c r="AD442" s="12" t="s">
        <v>147</v>
      </c>
    </row>
    <row r="443" spans="1:30" ht="51" customHeight="1" x14ac:dyDescent="0.3">
      <c r="A443" s="10" t="s">
        <v>1819</v>
      </c>
      <c r="B443" s="11" t="s">
        <v>139</v>
      </c>
      <c r="C443" s="12" t="s">
        <v>140</v>
      </c>
      <c r="D443" s="12" t="s">
        <v>1102</v>
      </c>
      <c r="E443" s="13" t="s">
        <v>63</v>
      </c>
      <c r="F443" s="14" t="s">
        <v>1820</v>
      </c>
      <c r="G443" s="32" t="s">
        <v>1821</v>
      </c>
      <c r="H443" s="16">
        <v>43525</v>
      </c>
      <c r="I443" s="16">
        <v>44440</v>
      </c>
      <c r="J443" s="17" t="str">
        <f>IF(Ugovori_OPULJP[[#This Row],[DATUM ZAVRŠETKA OPERACIJE]]&gt;DATE(2023,12,31),"u provedbi","završen")</f>
        <v>završen</v>
      </c>
      <c r="K443" s="15" t="s">
        <v>1822</v>
      </c>
      <c r="L443" s="15" t="s">
        <v>380</v>
      </c>
      <c r="M443" s="18">
        <v>0.85</v>
      </c>
      <c r="N443" s="18">
        <v>0.15</v>
      </c>
      <c r="O443" s="19">
        <f>Ugovori_OPULJP[[#This Row],[Bespovratna sredstva - Ukupno (EU+Nac) HRK
= Ukupna ugovorena vrijednost bespovratnih sredstava]]*Ugovori_OPULJP[[#This Row],[EU STOPA SUFINANCIRANJA %
EU CO-FINANCING RATE %]]</f>
        <v>3187585</v>
      </c>
      <c r="P443" s="20">
        <f>Ugovori_OPULJP[[#This Row],[Bespovratna sredstva - EU dio - HRK]]/7.5345</f>
        <v>423065.23326033575</v>
      </c>
      <c r="Q443" s="19">
        <f>Ugovori_OPULJP[[#This Row],[Bespovratna sredstva - Ukupno (EU+Nac) HRK
= Ukupna ugovorena vrijednost bespovratnih sredstava]]*Ugovori_OPULJP[[#This Row],[STOPA NACIONALNOG SUFINANCIRANJA %]]</f>
        <v>562515</v>
      </c>
      <c r="R443" s="20">
        <f>Ugovori_OPULJP[[#This Row],[Bespovratna sredstva - Nacionalni dio - HRK]]/7.5345</f>
        <v>74658.570575353369</v>
      </c>
      <c r="S443" s="19">
        <v>3750100</v>
      </c>
      <c r="T443" s="20">
        <f>Ugovori_OPULJP[[#This Row],[Bespovratna sredstva - Ukupno (EU+Nac) HRK
= Ukupna ugovorena vrijednost bespovratnih sredstava]]/7.5345</f>
        <v>497723.80383568915</v>
      </c>
      <c r="U443" s="19">
        <v>0</v>
      </c>
      <c r="V443" s="20">
        <f>Ugovori_OPULJP[[#This Row],[Javni doprinos korisnika - HRK]]/7.5345</f>
        <v>0</v>
      </c>
      <c r="W443" s="19">
        <v>0</v>
      </c>
      <c r="X443" s="20">
        <f>Ugovori_OPULJP[[#This Row],[Privatni doprinos korisnika - HRK]]/7.5345</f>
        <v>0</v>
      </c>
      <c r="Y443" s="21">
        <f>Ugovori_OPULJP[[#This Row],[Bespovratna sredstva - Ukupno (EU+Nac) HRK
= Ukupna ugovorena vrijednost bespovratnih sredstava]]+Ugovori_OPULJP[[#This Row],[Javni doprinos korisnika - HRK]]+Ugovori_OPULJP[[#This Row],[Privatni doprinos korisnika - HRK]]</f>
        <v>3750100</v>
      </c>
      <c r="Z443" s="22">
        <f>Ugovori_OPULJP[[#This Row],[UKUPNI PRIHVATLJIVI IZDACI
TOTAL ELIGIBLE EXPENDITURE
= Bespovratna sredstva ukupno + doprinos korisnika
= Ukupni prihvatljivi troškovi
= Ukupna ugovorena vrijednost projekta HRK]]/7.5345</f>
        <v>497723.80383568915</v>
      </c>
      <c r="AA443" s="13" t="s">
        <v>22</v>
      </c>
      <c r="AB443" s="13" t="s">
        <v>19</v>
      </c>
      <c r="AC443" s="12" t="s">
        <v>1823</v>
      </c>
      <c r="AD443" s="12" t="s">
        <v>147</v>
      </c>
    </row>
    <row r="444" spans="1:30" ht="51" customHeight="1" x14ac:dyDescent="0.3">
      <c r="A444" s="10" t="s">
        <v>1824</v>
      </c>
      <c r="B444" s="11" t="s">
        <v>139</v>
      </c>
      <c r="C444" s="12" t="s">
        <v>140</v>
      </c>
      <c r="D444" s="12" t="s">
        <v>1102</v>
      </c>
      <c r="E444" s="13" t="s">
        <v>63</v>
      </c>
      <c r="F444" s="14" t="s">
        <v>1825</v>
      </c>
      <c r="G444" s="14" t="s">
        <v>1826</v>
      </c>
      <c r="H444" s="16">
        <v>43634</v>
      </c>
      <c r="I444" s="16">
        <v>44548</v>
      </c>
      <c r="J444" s="17" t="str">
        <f>IF(Ugovori_OPULJP[[#This Row],[DATUM ZAVRŠETKA OPERACIJE]]&gt;DATE(2023,12,31),"u provedbi","završen")</f>
        <v>završen</v>
      </c>
      <c r="K444" s="15" t="s">
        <v>144</v>
      </c>
      <c r="L444" s="15" t="s">
        <v>144</v>
      </c>
      <c r="M444" s="18">
        <v>0.85</v>
      </c>
      <c r="N444" s="18">
        <v>0.15</v>
      </c>
      <c r="O444" s="19">
        <f>Ugovori_OPULJP[[#This Row],[Bespovratna sredstva - Ukupno (EU+Nac) HRK
= Ukupna ugovorena vrijednost bespovratnih sredstava]]*Ugovori_OPULJP[[#This Row],[EU STOPA SUFINANCIRANJA %
EU CO-FINANCING RATE %]]</f>
        <v>1264124.08</v>
      </c>
      <c r="P444" s="20">
        <f>Ugovori_OPULJP[[#This Row],[Bespovratna sredstva - EU dio - HRK]]/7.5345</f>
        <v>167778.09808215543</v>
      </c>
      <c r="Q444" s="19">
        <f>Ugovori_OPULJP[[#This Row],[Bespovratna sredstva - Ukupno (EU+Nac) HRK
= Ukupna ugovorena vrijednost bespovratnih sredstava]]*Ugovori_OPULJP[[#This Row],[STOPA NACIONALNOG SUFINANCIRANJA %]]</f>
        <v>223080.72</v>
      </c>
      <c r="R444" s="20">
        <f>Ugovori_OPULJP[[#This Row],[Bespovratna sredstva - Nacionalni dio - HRK]]/7.5345</f>
        <v>29607.899661556836</v>
      </c>
      <c r="S444" s="19">
        <v>1487204.8</v>
      </c>
      <c r="T444" s="20">
        <f>Ugovori_OPULJP[[#This Row],[Bespovratna sredstva - Ukupno (EU+Nac) HRK
= Ukupna ugovorena vrijednost bespovratnih sredstava]]/7.5345</f>
        <v>197385.99774371224</v>
      </c>
      <c r="U444" s="19">
        <v>0</v>
      </c>
      <c r="V444" s="20">
        <f>Ugovori_OPULJP[[#This Row],[Javni doprinos korisnika - HRK]]/7.5345</f>
        <v>0</v>
      </c>
      <c r="W444" s="19">
        <v>0</v>
      </c>
      <c r="X444" s="20">
        <f>Ugovori_OPULJP[[#This Row],[Privatni doprinos korisnika - HRK]]/7.5345</f>
        <v>0</v>
      </c>
      <c r="Y444" s="21">
        <f>Ugovori_OPULJP[[#This Row],[Bespovratna sredstva - Ukupno (EU+Nac) HRK
= Ukupna ugovorena vrijednost bespovratnih sredstava]]+Ugovori_OPULJP[[#This Row],[Javni doprinos korisnika - HRK]]+Ugovori_OPULJP[[#This Row],[Privatni doprinos korisnika - HRK]]</f>
        <v>1487204.8</v>
      </c>
      <c r="Z444" s="22">
        <f>Ugovori_OPULJP[[#This Row],[UKUPNI PRIHVATLJIVI IZDACI
TOTAL ELIGIBLE EXPENDITURE
= Bespovratna sredstva ukupno + doprinos korisnika
= Ukupni prihvatljivi troškovi
= Ukupna ugovorena vrijednost projekta HRK]]/7.5345</f>
        <v>197385.99774371224</v>
      </c>
      <c r="AA444" s="13" t="s">
        <v>22</v>
      </c>
      <c r="AB444" s="13" t="s">
        <v>19</v>
      </c>
      <c r="AC444" s="12" t="s">
        <v>1827</v>
      </c>
      <c r="AD444" s="12" t="s">
        <v>147</v>
      </c>
    </row>
    <row r="445" spans="1:30" ht="51" customHeight="1" x14ac:dyDescent="0.3">
      <c r="A445" s="10" t="s">
        <v>1828</v>
      </c>
      <c r="B445" s="11" t="s">
        <v>139</v>
      </c>
      <c r="C445" s="12" t="s">
        <v>140</v>
      </c>
      <c r="D445" s="12" t="s">
        <v>1102</v>
      </c>
      <c r="E445" s="13" t="s">
        <v>63</v>
      </c>
      <c r="F445" s="14" t="s">
        <v>1829</v>
      </c>
      <c r="G445" s="14" t="s">
        <v>1830</v>
      </c>
      <c r="H445" s="16">
        <v>43518</v>
      </c>
      <c r="I445" s="16">
        <v>44430</v>
      </c>
      <c r="J445" s="17" t="str">
        <f>IF(Ugovori_OPULJP[[#This Row],[DATUM ZAVRŠETKA OPERACIJE]]&gt;DATE(2023,12,31),"u provedbi","završen")</f>
        <v>završen</v>
      </c>
      <c r="K445" s="15" t="s">
        <v>262</v>
      </c>
      <c r="L445" s="15" t="s">
        <v>262</v>
      </c>
      <c r="M445" s="18">
        <v>0.85</v>
      </c>
      <c r="N445" s="18">
        <v>0.15</v>
      </c>
      <c r="O445" s="19">
        <f>Ugovori_OPULJP[[#This Row],[Bespovratna sredstva - Ukupno (EU+Nac) HRK
= Ukupna ugovorena vrijednost bespovratnih sredstava]]*Ugovori_OPULJP[[#This Row],[EU STOPA SUFINANCIRANJA %
EU CO-FINANCING RATE %]]</f>
        <v>2270997.4620000003</v>
      </c>
      <c r="P445" s="20">
        <f>Ugovori_OPULJP[[#This Row],[Bespovratna sredstva - EU dio - HRK]]/7.5345</f>
        <v>301413.161059128</v>
      </c>
      <c r="Q445" s="19">
        <f>Ugovori_OPULJP[[#This Row],[Bespovratna sredstva - Ukupno (EU+Nac) HRK
= Ukupna ugovorena vrijednost bespovratnih sredstava]]*Ugovori_OPULJP[[#This Row],[STOPA NACIONALNOG SUFINANCIRANJA %]]</f>
        <v>400764.25800000003</v>
      </c>
      <c r="R445" s="20">
        <f>Ugovori_OPULJP[[#This Row],[Bespovratna sredstva - Nacionalni dio - HRK]]/7.5345</f>
        <v>53190.557833963765</v>
      </c>
      <c r="S445" s="19">
        <v>2671761.7200000002</v>
      </c>
      <c r="T445" s="20">
        <f>Ugovori_OPULJP[[#This Row],[Bespovratna sredstva - Ukupno (EU+Nac) HRK
= Ukupna ugovorena vrijednost bespovratnih sredstava]]/7.5345</f>
        <v>354603.71889309178</v>
      </c>
      <c r="U445" s="19">
        <v>0</v>
      </c>
      <c r="V445" s="20">
        <f>Ugovori_OPULJP[[#This Row],[Javni doprinos korisnika - HRK]]/7.5345</f>
        <v>0</v>
      </c>
      <c r="W445" s="19">
        <v>0</v>
      </c>
      <c r="X445" s="20">
        <f>Ugovori_OPULJP[[#This Row],[Privatni doprinos korisnika - HRK]]/7.5345</f>
        <v>0</v>
      </c>
      <c r="Y445" s="21">
        <f>Ugovori_OPULJP[[#This Row],[Bespovratna sredstva - Ukupno (EU+Nac) HRK
= Ukupna ugovorena vrijednost bespovratnih sredstava]]+Ugovori_OPULJP[[#This Row],[Javni doprinos korisnika - HRK]]+Ugovori_OPULJP[[#This Row],[Privatni doprinos korisnika - HRK]]</f>
        <v>2671761.7200000002</v>
      </c>
      <c r="Z445" s="22">
        <f>Ugovori_OPULJP[[#This Row],[UKUPNI PRIHVATLJIVI IZDACI
TOTAL ELIGIBLE EXPENDITURE
= Bespovratna sredstva ukupno + doprinos korisnika
= Ukupni prihvatljivi troškovi
= Ukupna ugovorena vrijednost projekta HRK]]/7.5345</f>
        <v>354603.71889309178</v>
      </c>
      <c r="AA445" s="13" t="s">
        <v>22</v>
      </c>
      <c r="AB445" s="13" t="s">
        <v>19</v>
      </c>
      <c r="AC445" s="12" t="s">
        <v>1831</v>
      </c>
      <c r="AD445" s="12" t="s">
        <v>147</v>
      </c>
    </row>
    <row r="446" spans="1:30" ht="51" customHeight="1" x14ac:dyDescent="0.3">
      <c r="A446" s="10" t="s">
        <v>1832</v>
      </c>
      <c r="B446" s="11" t="s">
        <v>139</v>
      </c>
      <c r="C446" s="12" t="s">
        <v>140</v>
      </c>
      <c r="D446" s="12" t="s">
        <v>1102</v>
      </c>
      <c r="E446" s="13" t="s">
        <v>63</v>
      </c>
      <c r="F446" s="14" t="s">
        <v>1833</v>
      </c>
      <c r="G446" s="14" t="s">
        <v>1834</v>
      </c>
      <c r="H446" s="16">
        <v>43518</v>
      </c>
      <c r="I446" s="16">
        <v>44430</v>
      </c>
      <c r="J446" s="17" t="str">
        <f>IF(Ugovori_OPULJP[[#This Row],[DATUM ZAVRŠETKA OPERACIJE]]&gt;DATE(2023,12,31),"u provedbi","završen")</f>
        <v>završen</v>
      </c>
      <c r="K446" s="15" t="s">
        <v>586</v>
      </c>
      <c r="L446" s="15" t="s">
        <v>586</v>
      </c>
      <c r="M446" s="18">
        <v>0.85</v>
      </c>
      <c r="N446" s="18">
        <v>0.15</v>
      </c>
      <c r="O446" s="19">
        <f>Ugovori_OPULJP[[#This Row],[Bespovratna sredstva - Ukupno (EU+Nac) HRK
= Ukupna ugovorena vrijednost bespovratnih sredstava]]*Ugovori_OPULJP[[#This Row],[EU STOPA SUFINANCIRANJA %
EU CO-FINANCING RATE %]]</f>
        <v>1221897.0659999999</v>
      </c>
      <c r="P446" s="20">
        <f>Ugovori_OPULJP[[#This Row],[Bespovratna sredstva - EU dio - HRK]]/7.5345</f>
        <v>162173.61019311167</v>
      </c>
      <c r="Q446" s="19">
        <f>Ugovori_OPULJP[[#This Row],[Bespovratna sredstva - Ukupno (EU+Nac) HRK
= Ukupna ugovorena vrijednost bespovratnih sredstava]]*Ugovori_OPULJP[[#This Row],[STOPA NACIONALNOG SUFINANCIRANJA %]]</f>
        <v>215628.894</v>
      </c>
      <c r="R446" s="20">
        <f>Ugovori_OPULJP[[#This Row],[Bespovratna sredstva - Nacionalni dio - HRK]]/7.5345</f>
        <v>28618.872387019706</v>
      </c>
      <c r="S446" s="19">
        <v>1437525.96</v>
      </c>
      <c r="T446" s="20">
        <f>Ugovori_OPULJP[[#This Row],[Bespovratna sredstva - Ukupno (EU+Nac) HRK
= Ukupna ugovorena vrijednost bespovratnih sredstava]]/7.5345</f>
        <v>190792.48258013139</v>
      </c>
      <c r="U446" s="19">
        <v>0</v>
      </c>
      <c r="V446" s="20">
        <f>Ugovori_OPULJP[[#This Row],[Javni doprinos korisnika - HRK]]/7.5345</f>
        <v>0</v>
      </c>
      <c r="W446" s="19">
        <v>0</v>
      </c>
      <c r="X446" s="20">
        <f>Ugovori_OPULJP[[#This Row],[Privatni doprinos korisnika - HRK]]/7.5345</f>
        <v>0</v>
      </c>
      <c r="Y446" s="21">
        <f>Ugovori_OPULJP[[#This Row],[Bespovratna sredstva - Ukupno (EU+Nac) HRK
= Ukupna ugovorena vrijednost bespovratnih sredstava]]+Ugovori_OPULJP[[#This Row],[Javni doprinos korisnika - HRK]]+Ugovori_OPULJP[[#This Row],[Privatni doprinos korisnika - HRK]]</f>
        <v>1437525.96</v>
      </c>
      <c r="Z446" s="22">
        <f>Ugovori_OPULJP[[#This Row],[UKUPNI PRIHVATLJIVI IZDACI
TOTAL ELIGIBLE EXPENDITURE
= Bespovratna sredstva ukupno + doprinos korisnika
= Ukupni prihvatljivi troškovi
= Ukupna ugovorena vrijednost projekta HRK]]/7.5345</f>
        <v>190792.48258013139</v>
      </c>
      <c r="AA446" s="13" t="s">
        <v>22</v>
      </c>
      <c r="AB446" s="13" t="s">
        <v>19</v>
      </c>
      <c r="AC446" s="12" t="s">
        <v>1835</v>
      </c>
      <c r="AD446" s="12" t="s">
        <v>147</v>
      </c>
    </row>
    <row r="447" spans="1:30" ht="51" customHeight="1" x14ac:dyDescent="0.3">
      <c r="A447" s="10" t="s">
        <v>1836</v>
      </c>
      <c r="B447" s="11" t="s">
        <v>139</v>
      </c>
      <c r="C447" s="12" t="s">
        <v>140</v>
      </c>
      <c r="D447" s="12" t="s">
        <v>1102</v>
      </c>
      <c r="E447" s="13" t="s">
        <v>63</v>
      </c>
      <c r="F447" s="14" t="s">
        <v>1837</v>
      </c>
      <c r="G447" s="14" t="s">
        <v>1838</v>
      </c>
      <c r="H447" s="16">
        <v>43409</v>
      </c>
      <c r="I447" s="16">
        <v>44321</v>
      </c>
      <c r="J447" s="17" t="str">
        <f>IF(Ugovori_OPULJP[[#This Row],[DATUM ZAVRŠETKA OPERACIJE]]&gt;DATE(2023,12,31),"u provedbi","završen")</f>
        <v>završen</v>
      </c>
      <c r="K447" s="15" t="s">
        <v>591</v>
      </c>
      <c r="L447" s="15" t="s">
        <v>591</v>
      </c>
      <c r="M447" s="18">
        <v>0.85</v>
      </c>
      <c r="N447" s="18">
        <v>0.15</v>
      </c>
      <c r="O447" s="19">
        <f>Ugovori_OPULJP[[#This Row],[Bespovratna sredstva - Ukupno (EU+Nac) HRK
= Ukupna ugovorena vrijednost bespovratnih sredstava]]*Ugovori_OPULJP[[#This Row],[EU STOPA SUFINANCIRANJA %
EU CO-FINANCING RATE %]]</f>
        <v>1782166.78</v>
      </c>
      <c r="P447" s="20">
        <f>Ugovori_OPULJP[[#This Row],[Bespovratna sredstva - EU dio - HRK]]/7.5345</f>
        <v>236534.180104851</v>
      </c>
      <c r="Q447" s="19">
        <f>Ugovori_OPULJP[[#This Row],[Bespovratna sredstva - Ukupno (EU+Nac) HRK
= Ukupna ugovorena vrijednost bespovratnih sredstava]]*Ugovori_OPULJP[[#This Row],[STOPA NACIONALNOG SUFINANCIRANJA %]]</f>
        <v>314500.02</v>
      </c>
      <c r="R447" s="20">
        <f>Ugovori_OPULJP[[#This Row],[Bespovratna sredstva - Nacionalni dio - HRK]]/7.5345</f>
        <v>41741.325900856064</v>
      </c>
      <c r="S447" s="19">
        <v>2096666.8</v>
      </c>
      <c r="T447" s="20">
        <f>Ugovori_OPULJP[[#This Row],[Bespovratna sredstva - Ukupno (EU+Nac) HRK
= Ukupna ugovorena vrijednost bespovratnih sredstava]]/7.5345</f>
        <v>278275.50600570708</v>
      </c>
      <c r="U447" s="19">
        <v>0</v>
      </c>
      <c r="V447" s="20">
        <f>Ugovori_OPULJP[[#This Row],[Javni doprinos korisnika - HRK]]/7.5345</f>
        <v>0</v>
      </c>
      <c r="W447" s="19">
        <v>0</v>
      </c>
      <c r="X447" s="20">
        <f>Ugovori_OPULJP[[#This Row],[Privatni doprinos korisnika - HRK]]/7.5345</f>
        <v>0</v>
      </c>
      <c r="Y447" s="21">
        <f>Ugovori_OPULJP[[#This Row],[Bespovratna sredstva - Ukupno (EU+Nac) HRK
= Ukupna ugovorena vrijednost bespovratnih sredstava]]+Ugovori_OPULJP[[#This Row],[Javni doprinos korisnika - HRK]]+Ugovori_OPULJP[[#This Row],[Privatni doprinos korisnika - HRK]]</f>
        <v>2096666.8</v>
      </c>
      <c r="Z447" s="22">
        <f>Ugovori_OPULJP[[#This Row],[UKUPNI PRIHVATLJIVI IZDACI
TOTAL ELIGIBLE EXPENDITURE
= Bespovratna sredstva ukupno + doprinos korisnika
= Ukupni prihvatljivi troškovi
= Ukupna ugovorena vrijednost projekta HRK]]/7.5345</f>
        <v>278275.50600570708</v>
      </c>
      <c r="AA447" s="13" t="s">
        <v>22</v>
      </c>
      <c r="AB447" s="13" t="s">
        <v>19</v>
      </c>
      <c r="AC447" s="12" t="s">
        <v>1839</v>
      </c>
      <c r="AD447" s="12" t="s">
        <v>147</v>
      </c>
    </row>
    <row r="448" spans="1:30" ht="51" customHeight="1" x14ac:dyDescent="0.3">
      <c r="A448" s="10" t="s">
        <v>1840</v>
      </c>
      <c r="B448" s="11" t="s">
        <v>139</v>
      </c>
      <c r="C448" s="12" t="s">
        <v>140</v>
      </c>
      <c r="D448" s="12" t="s">
        <v>1102</v>
      </c>
      <c r="E448" s="13" t="s">
        <v>63</v>
      </c>
      <c r="F448" s="14" t="s">
        <v>1841</v>
      </c>
      <c r="G448" s="14" t="s">
        <v>1842</v>
      </c>
      <c r="H448" s="16">
        <v>43410</v>
      </c>
      <c r="I448" s="16">
        <v>44322</v>
      </c>
      <c r="J448" s="17" t="str">
        <f>IF(Ugovori_OPULJP[[#This Row],[DATUM ZAVRŠETKA OPERACIJE]]&gt;DATE(2023,12,31),"u provedbi","završen")</f>
        <v>završen</v>
      </c>
      <c r="K448" s="15" t="s">
        <v>240</v>
      </c>
      <c r="L448" s="15" t="s">
        <v>240</v>
      </c>
      <c r="M448" s="18">
        <v>0.85</v>
      </c>
      <c r="N448" s="18">
        <v>0.15</v>
      </c>
      <c r="O448" s="19">
        <f>Ugovori_OPULJP[[#This Row],[Bespovratna sredstva - Ukupno (EU+Nac) HRK
= Ukupna ugovorena vrijednost bespovratnih sredstava]]*Ugovori_OPULJP[[#This Row],[EU STOPA SUFINANCIRANJA %
EU CO-FINANCING RATE %]]</f>
        <v>4213997.0515000001</v>
      </c>
      <c r="P448" s="20">
        <f>Ugovori_OPULJP[[#This Row],[Bespovratna sredstva - EU dio - HRK]]/7.5345</f>
        <v>559293.52332603361</v>
      </c>
      <c r="Q448" s="19">
        <f>Ugovori_OPULJP[[#This Row],[Bespovratna sredstva - Ukupno (EU+Nac) HRK
= Ukupna ugovorena vrijednost bespovratnih sredstava]]*Ugovori_OPULJP[[#This Row],[STOPA NACIONALNOG SUFINANCIRANJA %]]</f>
        <v>743646.53849999991</v>
      </c>
      <c r="R448" s="20">
        <f>Ugovori_OPULJP[[#This Row],[Bespovratna sredstva - Nacionalni dio - HRK]]/7.5345</f>
        <v>98698.857057535322</v>
      </c>
      <c r="S448" s="19">
        <v>4957643.59</v>
      </c>
      <c r="T448" s="20">
        <f>Ugovori_OPULJP[[#This Row],[Bespovratna sredstva - Ukupno (EU+Nac) HRK
= Ukupna ugovorena vrijednost bespovratnih sredstava]]/7.5345</f>
        <v>657992.38038356882</v>
      </c>
      <c r="U448" s="19">
        <v>0</v>
      </c>
      <c r="V448" s="20">
        <f>Ugovori_OPULJP[[#This Row],[Javni doprinos korisnika - HRK]]/7.5345</f>
        <v>0</v>
      </c>
      <c r="W448" s="19">
        <v>0</v>
      </c>
      <c r="X448" s="20">
        <f>Ugovori_OPULJP[[#This Row],[Privatni doprinos korisnika - HRK]]/7.5345</f>
        <v>0</v>
      </c>
      <c r="Y448" s="21">
        <f>Ugovori_OPULJP[[#This Row],[Bespovratna sredstva - Ukupno (EU+Nac) HRK
= Ukupna ugovorena vrijednost bespovratnih sredstava]]+Ugovori_OPULJP[[#This Row],[Javni doprinos korisnika - HRK]]+Ugovori_OPULJP[[#This Row],[Privatni doprinos korisnika - HRK]]</f>
        <v>4957643.59</v>
      </c>
      <c r="Z448" s="22">
        <f>Ugovori_OPULJP[[#This Row],[UKUPNI PRIHVATLJIVI IZDACI
TOTAL ELIGIBLE EXPENDITURE
= Bespovratna sredstva ukupno + doprinos korisnika
= Ukupni prihvatljivi troškovi
= Ukupna ugovorena vrijednost projekta HRK]]/7.5345</f>
        <v>657992.38038356882</v>
      </c>
      <c r="AA448" s="13" t="s">
        <v>22</v>
      </c>
      <c r="AB448" s="13" t="s">
        <v>19</v>
      </c>
      <c r="AC448" s="12" t="s">
        <v>1843</v>
      </c>
      <c r="AD448" s="12" t="s">
        <v>147</v>
      </c>
    </row>
    <row r="449" spans="1:30" ht="51" customHeight="1" x14ac:dyDescent="0.3">
      <c r="A449" s="10" t="s">
        <v>1844</v>
      </c>
      <c r="B449" s="11" t="s">
        <v>139</v>
      </c>
      <c r="C449" s="12" t="s">
        <v>140</v>
      </c>
      <c r="D449" s="12" t="s">
        <v>1102</v>
      </c>
      <c r="E449" s="13" t="s">
        <v>63</v>
      </c>
      <c r="F449" s="14" t="s">
        <v>1845</v>
      </c>
      <c r="G449" s="14" t="s">
        <v>1846</v>
      </c>
      <c r="H449" s="16">
        <v>43525</v>
      </c>
      <c r="I449" s="16">
        <v>44440</v>
      </c>
      <c r="J449" s="17" t="str">
        <f>IF(Ugovori_OPULJP[[#This Row],[DATUM ZAVRŠETKA OPERACIJE]]&gt;DATE(2023,12,31),"u provedbi","završen")</f>
        <v>završen</v>
      </c>
      <c r="K449" s="15" t="s">
        <v>380</v>
      </c>
      <c r="L449" s="15" t="s">
        <v>380</v>
      </c>
      <c r="M449" s="18">
        <v>0.85</v>
      </c>
      <c r="N449" s="18">
        <v>0.15</v>
      </c>
      <c r="O449" s="19">
        <f>Ugovori_OPULJP[[#This Row],[Bespovratna sredstva - Ukupno (EU+Nac) HRK
= Ukupna ugovorena vrijednost bespovratnih sredstava]]*Ugovori_OPULJP[[#This Row],[EU STOPA SUFINANCIRANJA %
EU CO-FINANCING RATE %]]</f>
        <v>2772525.2569999998</v>
      </c>
      <c r="P449" s="20">
        <f>Ugovori_OPULJP[[#This Row],[Bespovratna sredstva - EU dio - HRK]]/7.5345</f>
        <v>367977.33850952279</v>
      </c>
      <c r="Q449" s="19">
        <f>Ugovori_OPULJP[[#This Row],[Bespovratna sredstva - Ukupno (EU+Nac) HRK
= Ukupna ugovorena vrijednost bespovratnih sredstava]]*Ugovori_OPULJP[[#This Row],[STOPA NACIONALNOG SUFINANCIRANJA %]]</f>
        <v>489269.16299999994</v>
      </c>
      <c r="R449" s="20">
        <f>Ugovori_OPULJP[[#This Row],[Bespovratna sredstva - Nacionalni dio - HRK]]/7.5345</f>
        <v>64937.177384033435</v>
      </c>
      <c r="S449" s="19">
        <v>3261794.42</v>
      </c>
      <c r="T449" s="20">
        <f>Ugovori_OPULJP[[#This Row],[Bespovratna sredstva - Ukupno (EU+Nac) HRK
= Ukupna ugovorena vrijednost bespovratnih sredstava]]/7.5345</f>
        <v>432914.51589355629</v>
      </c>
      <c r="U449" s="19">
        <v>0</v>
      </c>
      <c r="V449" s="20">
        <f>Ugovori_OPULJP[[#This Row],[Javni doprinos korisnika - HRK]]/7.5345</f>
        <v>0</v>
      </c>
      <c r="W449" s="19">
        <v>0</v>
      </c>
      <c r="X449" s="20">
        <f>Ugovori_OPULJP[[#This Row],[Privatni doprinos korisnika - HRK]]/7.5345</f>
        <v>0</v>
      </c>
      <c r="Y449" s="21">
        <f>Ugovori_OPULJP[[#This Row],[Bespovratna sredstva - Ukupno (EU+Nac) HRK
= Ukupna ugovorena vrijednost bespovratnih sredstava]]+Ugovori_OPULJP[[#This Row],[Javni doprinos korisnika - HRK]]+Ugovori_OPULJP[[#This Row],[Privatni doprinos korisnika - HRK]]</f>
        <v>3261794.42</v>
      </c>
      <c r="Z449" s="22">
        <f>Ugovori_OPULJP[[#This Row],[UKUPNI PRIHVATLJIVI IZDACI
TOTAL ELIGIBLE EXPENDITURE
= Bespovratna sredstva ukupno + doprinos korisnika
= Ukupni prihvatljivi troškovi
= Ukupna ugovorena vrijednost projekta HRK]]/7.5345</f>
        <v>432914.51589355629</v>
      </c>
      <c r="AA449" s="13" t="s">
        <v>22</v>
      </c>
      <c r="AB449" s="13" t="s">
        <v>19</v>
      </c>
      <c r="AC449" s="12" t="s">
        <v>1847</v>
      </c>
      <c r="AD449" s="12" t="s">
        <v>147</v>
      </c>
    </row>
    <row r="450" spans="1:30" ht="51" customHeight="1" x14ac:dyDescent="0.3">
      <c r="A450" s="10" t="s">
        <v>1848</v>
      </c>
      <c r="B450" s="11" t="s">
        <v>139</v>
      </c>
      <c r="C450" s="12" t="s">
        <v>140</v>
      </c>
      <c r="D450" s="12" t="s">
        <v>1102</v>
      </c>
      <c r="E450" s="13" t="s">
        <v>63</v>
      </c>
      <c r="F450" s="14" t="s">
        <v>1849</v>
      </c>
      <c r="G450" s="14" t="s">
        <v>1850</v>
      </c>
      <c r="H450" s="16">
        <v>43343</v>
      </c>
      <c r="I450" s="16">
        <v>44135</v>
      </c>
      <c r="J450" s="17" t="str">
        <f>IF(Ugovori_OPULJP[[#This Row],[DATUM ZAVRŠETKA OPERACIJE]]&gt;DATE(2023,12,31),"u provedbi","završen")</f>
        <v>završen</v>
      </c>
      <c r="K450" s="15" t="s">
        <v>380</v>
      </c>
      <c r="L450" s="15" t="s">
        <v>380</v>
      </c>
      <c r="M450" s="18">
        <v>0.85</v>
      </c>
      <c r="N450" s="18">
        <v>0.15</v>
      </c>
      <c r="O450" s="19">
        <f>Ugovori_OPULJP[[#This Row],[Bespovratna sredstva - Ukupno (EU+Nac) HRK
= Ukupna ugovorena vrijednost bespovratnih sredstava]]*Ugovori_OPULJP[[#This Row],[EU STOPA SUFINANCIRANJA %
EU CO-FINANCING RATE %]]</f>
        <v>2138910.4879999999</v>
      </c>
      <c r="P450" s="20">
        <f>Ugovori_OPULJP[[#This Row],[Bespovratna sredstva - EU dio - HRK]]/7.5345</f>
        <v>283882.20691485831</v>
      </c>
      <c r="Q450" s="19">
        <f>Ugovori_OPULJP[[#This Row],[Bespovratna sredstva - Ukupno (EU+Nac) HRK
= Ukupna ugovorena vrijednost bespovratnih sredstava]]*Ugovori_OPULJP[[#This Row],[STOPA NACIONALNOG SUFINANCIRANJA %]]</f>
        <v>377454.79199999996</v>
      </c>
      <c r="R450" s="20">
        <f>Ugovori_OPULJP[[#This Row],[Bespovratna sredstva - Nacionalni dio - HRK]]/7.5345</f>
        <v>50096.860043798515</v>
      </c>
      <c r="S450" s="19">
        <v>2516365.2799999998</v>
      </c>
      <c r="T450" s="20">
        <f>Ugovori_OPULJP[[#This Row],[Bespovratna sredstva - Ukupno (EU+Nac) HRK
= Ukupna ugovorena vrijednost bespovratnih sredstava]]/7.5345</f>
        <v>333979.06695865683</v>
      </c>
      <c r="U450" s="19">
        <v>0</v>
      </c>
      <c r="V450" s="20">
        <f>Ugovori_OPULJP[[#This Row],[Javni doprinos korisnika - HRK]]/7.5345</f>
        <v>0</v>
      </c>
      <c r="W450" s="19">
        <v>0</v>
      </c>
      <c r="X450" s="20">
        <f>Ugovori_OPULJP[[#This Row],[Privatni doprinos korisnika - HRK]]/7.5345</f>
        <v>0</v>
      </c>
      <c r="Y450" s="21">
        <f>Ugovori_OPULJP[[#This Row],[Bespovratna sredstva - Ukupno (EU+Nac) HRK
= Ukupna ugovorena vrijednost bespovratnih sredstava]]+Ugovori_OPULJP[[#This Row],[Javni doprinos korisnika - HRK]]+Ugovori_OPULJP[[#This Row],[Privatni doprinos korisnika - HRK]]</f>
        <v>2516365.2799999998</v>
      </c>
      <c r="Z450" s="22">
        <f>Ugovori_OPULJP[[#This Row],[UKUPNI PRIHVATLJIVI IZDACI
TOTAL ELIGIBLE EXPENDITURE
= Bespovratna sredstva ukupno + doprinos korisnika
= Ukupni prihvatljivi troškovi
= Ukupna ugovorena vrijednost projekta HRK]]/7.5345</f>
        <v>333979.06695865683</v>
      </c>
      <c r="AA450" s="13" t="s">
        <v>22</v>
      </c>
      <c r="AB450" s="13" t="s">
        <v>19</v>
      </c>
      <c r="AC450" s="12" t="s">
        <v>1851</v>
      </c>
      <c r="AD450" s="12" t="s">
        <v>147</v>
      </c>
    </row>
    <row r="451" spans="1:30" ht="51" customHeight="1" x14ac:dyDescent="0.3">
      <c r="A451" s="10" t="s">
        <v>1852</v>
      </c>
      <c r="B451" s="11" t="s">
        <v>139</v>
      </c>
      <c r="C451" s="12" t="s">
        <v>140</v>
      </c>
      <c r="D451" s="12" t="s">
        <v>1102</v>
      </c>
      <c r="E451" s="13" t="s">
        <v>63</v>
      </c>
      <c r="F451" s="14" t="s">
        <v>1853</v>
      </c>
      <c r="G451" s="14" t="s">
        <v>1854</v>
      </c>
      <c r="H451" s="16">
        <v>43341</v>
      </c>
      <c r="I451" s="16">
        <v>44255</v>
      </c>
      <c r="J451" s="17" t="str">
        <f>IF(Ugovori_OPULJP[[#This Row],[DATUM ZAVRŠETKA OPERACIJE]]&gt;DATE(2023,12,31),"u provedbi","završen")</f>
        <v>završen</v>
      </c>
      <c r="K451" s="15" t="s">
        <v>240</v>
      </c>
      <c r="L451" s="15" t="s">
        <v>240</v>
      </c>
      <c r="M451" s="18">
        <v>0.85</v>
      </c>
      <c r="N451" s="18">
        <v>0.15</v>
      </c>
      <c r="O451" s="19">
        <f>Ugovori_OPULJP[[#This Row],[Bespovratna sredstva - Ukupno (EU+Nac) HRK
= Ukupna ugovorena vrijednost bespovratnih sredstava]]*Ugovori_OPULJP[[#This Row],[EU STOPA SUFINANCIRANJA %
EU CO-FINANCING RATE %]]</f>
        <v>5752927.0494999997</v>
      </c>
      <c r="P451" s="20">
        <f>Ugovori_OPULJP[[#This Row],[Bespovratna sredstva - EU dio - HRK]]/7.5345</f>
        <v>763544.63461410836</v>
      </c>
      <c r="Q451" s="19">
        <f>Ugovori_OPULJP[[#This Row],[Bespovratna sredstva - Ukupno (EU+Nac) HRK
= Ukupna ugovorena vrijednost bespovratnih sredstava]]*Ugovori_OPULJP[[#This Row],[STOPA NACIONALNOG SUFINANCIRANJA %]]</f>
        <v>1015222.4204999999</v>
      </c>
      <c r="R451" s="20">
        <f>Ugovori_OPULJP[[#This Row],[Bespovratna sredstva - Nacionalni dio - HRK]]/7.5345</f>
        <v>134743.17081425441</v>
      </c>
      <c r="S451" s="19">
        <v>6768149.4699999997</v>
      </c>
      <c r="T451" s="20">
        <f>Ugovori_OPULJP[[#This Row],[Bespovratna sredstva - Ukupno (EU+Nac) HRK
= Ukupna ugovorena vrijednost bespovratnih sredstava]]/7.5345</f>
        <v>898287.8054283628</v>
      </c>
      <c r="U451" s="19">
        <v>0</v>
      </c>
      <c r="V451" s="20">
        <f>Ugovori_OPULJP[[#This Row],[Javni doprinos korisnika - HRK]]/7.5345</f>
        <v>0</v>
      </c>
      <c r="W451" s="19">
        <v>0</v>
      </c>
      <c r="X451" s="20">
        <f>Ugovori_OPULJP[[#This Row],[Privatni doprinos korisnika - HRK]]/7.5345</f>
        <v>0</v>
      </c>
      <c r="Y451" s="21">
        <f>Ugovori_OPULJP[[#This Row],[Bespovratna sredstva - Ukupno (EU+Nac) HRK
= Ukupna ugovorena vrijednost bespovratnih sredstava]]+Ugovori_OPULJP[[#This Row],[Javni doprinos korisnika - HRK]]+Ugovori_OPULJP[[#This Row],[Privatni doprinos korisnika - HRK]]</f>
        <v>6768149.4699999997</v>
      </c>
      <c r="Z451" s="22">
        <f>Ugovori_OPULJP[[#This Row],[UKUPNI PRIHVATLJIVI IZDACI
TOTAL ELIGIBLE EXPENDITURE
= Bespovratna sredstva ukupno + doprinos korisnika
= Ukupni prihvatljivi troškovi
= Ukupna ugovorena vrijednost projekta HRK]]/7.5345</f>
        <v>898287.8054283628</v>
      </c>
      <c r="AA451" s="13" t="s">
        <v>22</v>
      </c>
      <c r="AB451" s="13" t="s">
        <v>19</v>
      </c>
      <c r="AC451" s="12" t="s">
        <v>1855</v>
      </c>
      <c r="AD451" s="12" t="s">
        <v>147</v>
      </c>
    </row>
    <row r="452" spans="1:30" ht="51" customHeight="1" x14ac:dyDescent="0.3">
      <c r="A452" s="10" t="s">
        <v>1856</v>
      </c>
      <c r="B452" s="11" t="s">
        <v>139</v>
      </c>
      <c r="C452" s="12" t="s">
        <v>140</v>
      </c>
      <c r="D452" s="12" t="s">
        <v>1102</v>
      </c>
      <c r="E452" s="13" t="s">
        <v>63</v>
      </c>
      <c r="F452" s="14" t="s">
        <v>1857</v>
      </c>
      <c r="G452" s="14" t="s">
        <v>1858</v>
      </c>
      <c r="H452" s="16">
        <v>43410</v>
      </c>
      <c r="I452" s="16">
        <v>44322</v>
      </c>
      <c r="J452" s="17" t="str">
        <f>IF(Ugovori_OPULJP[[#This Row],[DATUM ZAVRŠETKA OPERACIJE]]&gt;DATE(2023,12,31),"u provedbi","završen")</f>
        <v>završen</v>
      </c>
      <c r="K452" s="15" t="s">
        <v>240</v>
      </c>
      <c r="L452" s="15" t="s">
        <v>240</v>
      </c>
      <c r="M452" s="18">
        <v>0.85</v>
      </c>
      <c r="N452" s="18">
        <v>0.15</v>
      </c>
      <c r="O452" s="19">
        <f>Ugovori_OPULJP[[#This Row],[Bespovratna sredstva - Ukupno (EU+Nac) HRK
= Ukupna ugovorena vrijednost bespovratnih sredstava]]*Ugovori_OPULJP[[#This Row],[EU STOPA SUFINANCIRANJA %
EU CO-FINANCING RATE %]]</f>
        <v>3276256.0055</v>
      </c>
      <c r="P452" s="20">
        <f>Ugovori_OPULJP[[#This Row],[Bespovratna sredstva - EU dio - HRK]]/7.5345</f>
        <v>434833.8981352445</v>
      </c>
      <c r="Q452" s="19">
        <f>Ugovori_OPULJP[[#This Row],[Bespovratna sredstva - Ukupno (EU+Nac) HRK
= Ukupna ugovorena vrijednost bespovratnih sredstava]]*Ugovori_OPULJP[[#This Row],[STOPA NACIONALNOG SUFINANCIRANJA %]]</f>
        <v>578162.82449999999</v>
      </c>
      <c r="R452" s="20">
        <f>Ugovori_OPULJP[[#This Row],[Bespovratna sredstva - Nacionalni dio - HRK]]/7.5345</f>
        <v>76735.393788572561</v>
      </c>
      <c r="S452" s="19">
        <v>3854418.83</v>
      </c>
      <c r="T452" s="20">
        <f>Ugovori_OPULJP[[#This Row],[Bespovratna sredstva - Ukupno (EU+Nac) HRK
= Ukupna ugovorena vrijednost bespovratnih sredstava]]/7.5345</f>
        <v>511569.29192381707</v>
      </c>
      <c r="U452" s="19">
        <v>0</v>
      </c>
      <c r="V452" s="20">
        <f>Ugovori_OPULJP[[#This Row],[Javni doprinos korisnika - HRK]]/7.5345</f>
        <v>0</v>
      </c>
      <c r="W452" s="19">
        <v>0</v>
      </c>
      <c r="X452" s="20">
        <f>Ugovori_OPULJP[[#This Row],[Privatni doprinos korisnika - HRK]]/7.5345</f>
        <v>0</v>
      </c>
      <c r="Y452" s="21">
        <f>Ugovori_OPULJP[[#This Row],[Bespovratna sredstva - Ukupno (EU+Nac) HRK
= Ukupna ugovorena vrijednost bespovratnih sredstava]]+Ugovori_OPULJP[[#This Row],[Javni doprinos korisnika - HRK]]+Ugovori_OPULJP[[#This Row],[Privatni doprinos korisnika - HRK]]</f>
        <v>3854418.83</v>
      </c>
      <c r="Z452" s="22">
        <f>Ugovori_OPULJP[[#This Row],[UKUPNI PRIHVATLJIVI IZDACI
TOTAL ELIGIBLE EXPENDITURE
= Bespovratna sredstva ukupno + doprinos korisnika
= Ukupni prihvatljivi troškovi
= Ukupna ugovorena vrijednost projekta HRK]]/7.5345</f>
        <v>511569.29192381707</v>
      </c>
      <c r="AA452" s="13" t="s">
        <v>22</v>
      </c>
      <c r="AB452" s="13" t="s">
        <v>19</v>
      </c>
      <c r="AC452" s="12" t="s">
        <v>1859</v>
      </c>
      <c r="AD452" s="12" t="s">
        <v>147</v>
      </c>
    </row>
    <row r="453" spans="1:30" ht="51" customHeight="1" x14ac:dyDescent="0.3">
      <c r="A453" s="10" t="s">
        <v>1860</v>
      </c>
      <c r="B453" s="11" t="s">
        <v>139</v>
      </c>
      <c r="C453" s="12" t="s">
        <v>140</v>
      </c>
      <c r="D453" s="12" t="s">
        <v>1102</v>
      </c>
      <c r="E453" s="13" t="s">
        <v>63</v>
      </c>
      <c r="F453" s="14" t="s">
        <v>1861</v>
      </c>
      <c r="G453" s="14" t="s">
        <v>1028</v>
      </c>
      <c r="H453" s="16">
        <v>43448</v>
      </c>
      <c r="I453" s="16">
        <v>44361</v>
      </c>
      <c r="J453" s="17" t="str">
        <f>IF(Ugovori_OPULJP[[#This Row],[DATUM ZAVRŠETKA OPERACIJE]]&gt;DATE(2023,12,31),"u provedbi","završen")</f>
        <v>završen</v>
      </c>
      <c r="K453" s="15" t="s">
        <v>362</v>
      </c>
      <c r="L453" s="15" t="s">
        <v>362</v>
      </c>
      <c r="M453" s="18">
        <v>0.85</v>
      </c>
      <c r="N453" s="18">
        <v>0.15</v>
      </c>
      <c r="O453" s="19">
        <f>Ugovori_OPULJP[[#This Row],[Bespovratna sredstva - Ukupno (EU+Nac) HRK
= Ukupna ugovorena vrijednost bespovratnih sredstava]]*Ugovori_OPULJP[[#This Row],[EU STOPA SUFINANCIRANJA %
EU CO-FINANCING RATE %]]</f>
        <v>2068156.4879999997</v>
      </c>
      <c r="P453" s="20">
        <f>Ugovori_OPULJP[[#This Row],[Bespovratna sredstva - EU dio - HRK]]/7.5345</f>
        <v>274491.53732828982</v>
      </c>
      <c r="Q453" s="19">
        <f>Ugovori_OPULJP[[#This Row],[Bespovratna sredstva - Ukupno (EU+Nac) HRK
= Ukupna ugovorena vrijednost bespovratnih sredstava]]*Ugovori_OPULJP[[#This Row],[STOPA NACIONALNOG SUFINANCIRANJA %]]</f>
        <v>364968.79199999996</v>
      </c>
      <c r="R453" s="20">
        <f>Ugovori_OPULJP[[#This Row],[Bespovratna sredstva - Nacionalni dio - HRK]]/7.5345</f>
        <v>48439.6830579335</v>
      </c>
      <c r="S453" s="19">
        <v>2433125.2799999998</v>
      </c>
      <c r="T453" s="20">
        <f>Ugovori_OPULJP[[#This Row],[Bespovratna sredstva - Ukupno (EU+Nac) HRK
= Ukupna ugovorena vrijednost bespovratnih sredstava]]/7.5345</f>
        <v>322931.22038622334</v>
      </c>
      <c r="U453" s="19">
        <v>0</v>
      </c>
      <c r="V453" s="20">
        <f>Ugovori_OPULJP[[#This Row],[Javni doprinos korisnika - HRK]]/7.5345</f>
        <v>0</v>
      </c>
      <c r="W453" s="19">
        <v>0</v>
      </c>
      <c r="X453" s="20">
        <f>Ugovori_OPULJP[[#This Row],[Privatni doprinos korisnika - HRK]]/7.5345</f>
        <v>0</v>
      </c>
      <c r="Y453" s="21">
        <f>Ugovori_OPULJP[[#This Row],[Bespovratna sredstva - Ukupno (EU+Nac) HRK
= Ukupna ugovorena vrijednost bespovratnih sredstava]]+Ugovori_OPULJP[[#This Row],[Javni doprinos korisnika - HRK]]+Ugovori_OPULJP[[#This Row],[Privatni doprinos korisnika - HRK]]</f>
        <v>2433125.2799999998</v>
      </c>
      <c r="Z453" s="22">
        <f>Ugovori_OPULJP[[#This Row],[UKUPNI PRIHVATLJIVI IZDACI
TOTAL ELIGIBLE EXPENDITURE
= Bespovratna sredstva ukupno + doprinos korisnika
= Ukupni prihvatljivi troškovi
= Ukupna ugovorena vrijednost projekta HRK]]/7.5345</f>
        <v>322931.22038622334</v>
      </c>
      <c r="AA453" s="13" t="s">
        <v>22</v>
      </c>
      <c r="AB453" s="13" t="s">
        <v>19</v>
      </c>
      <c r="AC453" s="12" t="s">
        <v>1862</v>
      </c>
      <c r="AD453" s="12" t="s">
        <v>147</v>
      </c>
    </row>
    <row r="454" spans="1:30" ht="51" customHeight="1" x14ac:dyDescent="0.3">
      <c r="A454" s="10" t="s">
        <v>1863</v>
      </c>
      <c r="B454" s="11" t="s">
        <v>139</v>
      </c>
      <c r="C454" s="12" t="s">
        <v>140</v>
      </c>
      <c r="D454" s="12" t="s">
        <v>1102</v>
      </c>
      <c r="E454" s="13" t="s">
        <v>63</v>
      </c>
      <c r="F454" s="14" t="s">
        <v>1864</v>
      </c>
      <c r="G454" s="14" t="s">
        <v>1865</v>
      </c>
      <c r="H454" s="16">
        <v>43448</v>
      </c>
      <c r="I454" s="16">
        <v>44361</v>
      </c>
      <c r="J454" s="17" t="str">
        <f>IF(Ugovori_OPULJP[[#This Row],[DATUM ZAVRŠETKA OPERACIJE]]&gt;DATE(2023,12,31),"u provedbi","završen")</f>
        <v>završen</v>
      </c>
      <c r="K454" s="15" t="s">
        <v>329</v>
      </c>
      <c r="L454" s="15" t="s">
        <v>329</v>
      </c>
      <c r="M454" s="18">
        <v>0.85</v>
      </c>
      <c r="N454" s="18">
        <v>0.15</v>
      </c>
      <c r="O454" s="19">
        <f>Ugovori_OPULJP[[#This Row],[Bespovratna sredstva - Ukupno (EU+Nac) HRK
= Ukupna ugovorena vrijednost bespovratnih sredstava]]*Ugovori_OPULJP[[#This Row],[EU STOPA SUFINANCIRANJA %
EU CO-FINANCING RATE %]]</f>
        <v>1538618.3540000001</v>
      </c>
      <c r="P454" s="20">
        <f>Ugovori_OPULJP[[#This Row],[Bespovratna sredstva - EU dio - HRK]]/7.5345</f>
        <v>204209.74902116929</v>
      </c>
      <c r="Q454" s="19">
        <f>Ugovori_OPULJP[[#This Row],[Bespovratna sredstva - Ukupno (EU+Nac) HRK
= Ukupna ugovorena vrijednost bespovratnih sredstava]]*Ugovori_OPULJP[[#This Row],[STOPA NACIONALNOG SUFINANCIRANJA %]]</f>
        <v>271520.886</v>
      </c>
      <c r="R454" s="20">
        <f>Ugovori_OPULJP[[#This Row],[Bespovratna sredstva - Nacionalni dio - HRK]]/7.5345</f>
        <v>36037.014533147521</v>
      </c>
      <c r="S454" s="19">
        <v>1810139.24</v>
      </c>
      <c r="T454" s="20">
        <f>Ugovori_OPULJP[[#This Row],[Bespovratna sredstva - Ukupno (EU+Nac) HRK
= Ukupna ugovorena vrijednost bespovratnih sredstava]]/7.5345</f>
        <v>240246.7635543168</v>
      </c>
      <c r="U454" s="19">
        <v>0</v>
      </c>
      <c r="V454" s="20">
        <f>Ugovori_OPULJP[[#This Row],[Javni doprinos korisnika - HRK]]/7.5345</f>
        <v>0</v>
      </c>
      <c r="W454" s="19">
        <v>0</v>
      </c>
      <c r="X454" s="20">
        <f>Ugovori_OPULJP[[#This Row],[Privatni doprinos korisnika - HRK]]/7.5345</f>
        <v>0</v>
      </c>
      <c r="Y454" s="21">
        <f>Ugovori_OPULJP[[#This Row],[Bespovratna sredstva - Ukupno (EU+Nac) HRK
= Ukupna ugovorena vrijednost bespovratnih sredstava]]+Ugovori_OPULJP[[#This Row],[Javni doprinos korisnika - HRK]]+Ugovori_OPULJP[[#This Row],[Privatni doprinos korisnika - HRK]]</f>
        <v>1810139.24</v>
      </c>
      <c r="Z454" s="22">
        <f>Ugovori_OPULJP[[#This Row],[UKUPNI PRIHVATLJIVI IZDACI
TOTAL ELIGIBLE EXPENDITURE
= Bespovratna sredstva ukupno + doprinos korisnika
= Ukupni prihvatljivi troškovi
= Ukupna ugovorena vrijednost projekta HRK]]/7.5345</f>
        <v>240246.7635543168</v>
      </c>
      <c r="AA454" s="13" t="s">
        <v>22</v>
      </c>
      <c r="AB454" s="13" t="s">
        <v>19</v>
      </c>
      <c r="AC454" s="12" t="s">
        <v>1866</v>
      </c>
      <c r="AD454" s="12" t="s">
        <v>147</v>
      </c>
    </row>
    <row r="455" spans="1:30" ht="51" customHeight="1" x14ac:dyDescent="0.3">
      <c r="A455" s="10" t="s">
        <v>1867</v>
      </c>
      <c r="B455" s="11" t="s">
        <v>139</v>
      </c>
      <c r="C455" s="12" t="s">
        <v>140</v>
      </c>
      <c r="D455" s="12" t="s">
        <v>1102</v>
      </c>
      <c r="E455" s="13" t="s">
        <v>63</v>
      </c>
      <c r="F455" s="14" t="s">
        <v>1868</v>
      </c>
      <c r="G455" s="14" t="s">
        <v>1869</v>
      </c>
      <c r="H455" s="16">
        <v>43368</v>
      </c>
      <c r="I455" s="16">
        <v>44280</v>
      </c>
      <c r="J455" s="17" t="str">
        <f>IF(Ugovori_OPULJP[[#This Row],[DATUM ZAVRŠETKA OPERACIJE]]&gt;DATE(2023,12,31),"u provedbi","završen")</f>
        <v>završen</v>
      </c>
      <c r="K455" s="15" t="s">
        <v>240</v>
      </c>
      <c r="L455" s="15" t="s">
        <v>240</v>
      </c>
      <c r="M455" s="18">
        <v>0.85</v>
      </c>
      <c r="N455" s="18">
        <v>0.15</v>
      </c>
      <c r="O455" s="19">
        <f>Ugovori_OPULJP[[#This Row],[Bespovratna sredstva - Ukupno (EU+Nac) HRK
= Ukupna ugovorena vrijednost bespovratnih sredstava]]*Ugovori_OPULJP[[#This Row],[EU STOPA SUFINANCIRANJA %
EU CO-FINANCING RATE %]]</f>
        <v>4055138.35</v>
      </c>
      <c r="P455" s="20">
        <f>Ugovori_OPULJP[[#This Row],[Bespovratna sredstva - EU dio - HRK]]/7.5345</f>
        <v>538209.35032185283</v>
      </c>
      <c r="Q455" s="19">
        <f>Ugovori_OPULJP[[#This Row],[Bespovratna sredstva - Ukupno (EU+Nac) HRK
= Ukupna ugovorena vrijednost bespovratnih sredstava]]*Ugovori_OPULJP[[#This Row],[STOPA NACIONALNOG SUFINANCIRANJA %]]</f>
        <v>715612.65</v>
      </c>
      <c r="R455" s="20">
        <f>Ugovori_OPULJP[[#This Row],[Bespovratna sredstva - Nacionalni dio - HRK]]/7.5345</f>
        <v>94978.120645032846</v>
      </c>
      <c r="S455" s="19">
        <v>4770751</v>
      </c>
      <c r="T455" s="20">
        <f>Ugovori_OPULJP[[#This Row],[Bespovratna sredstva - Ukupno (EU+Nac) HRK
= Ukupna ugovorena vrijednost bespovratnih sredstava]]/7.5345</f>
        <v>633187.47096688568</v>
      </c>
      <c r="U455" s="19">
        <v>0</v>
      </c>
      <c r="V455" s="20">
        <f>Ugovori_OPULJP[[#This Row],[Javni doprinos korisnika - HRK]]/7.5345</f>
        <v>0</v>
      </c>
      <c r="W455" s="19">
        <v>0</v>
      </c>
      <c r="X455" s="20">
        <f>Ugovori_OPULJP[[#This Row],[Privatni doprinos korisnika - HRK]]/7.5345</f>
        <v>0</v>
      </c>
      <c r="Y455" s="21">
        <f>Ugovori_OPULJP[[#This Row],[Bespovratna sredstva - Ukupno (EU+Nac) HRK
= Ukupna ugovorena vrijednost bespovratnih sredstava]]+Ugovori_OPULJP[[#This Row],[Javni doprinos korisnika - HRK]]+Ugovori_OPULJP[[#This Row],[Privatni doprinos korisnika - HRK]]</f>
        <v>4770751</v>
      </c>
      <c r="Z455" s="22">
        <f>Ugovori_OPULJP[[#This Row],[UKUPNI PRIHVATLJIVI IZDACI
TOTAL ELIGIBLE EXPENDITURE
= Bespovratna sredstva ukupno + doprinos korisnika
= Ukupni prihvatljivi troškovi
= Ukupna ugovorena vrijednost projekta HRK]]/7.5345</f>
        <v>633187.47096688568</v>
      </c>
      <c r="AA455" s="13" t="s">
        <v>22</v>
      </c>
      <c r="AB455" s="13" t="s">
        <v>19</v>
      </c>
      <c r="AC455" s="12" t="s">
        <v>1870</v>
      </c>
      <c r="AD455" s="12" t="s">
        <v>147</v>
      </c>
    </row>
    <row r="456" spans="1:30" ht="51" customHeight="1" x14ac:dyDescent="0.3">
      <c r="A456" s="10" t="s">
        <v>1871</v>
      </c>
      <c r="B456" s="11" t="s">
        <v>139</v>
      </c>
      <c r="C456" s="12" t="s">
        <v>140</v>
      </c>
      <c r="D456" s="12" t="s">
        <v>1102</v>
      </c>
      <c r="E456" s="13" t="s">
        <v>63</v>
      </c>
      <c r="F456" s="14" t="s">
        <v>1872</v>
      </c>
      <c r="G456" s="14" t="s">
        <v>1873</v>
      </c>
      <c r="H456" s="16">
        <v>43311</v>
      </c>
      <c r="I456" s="16">
        <v>44226</v>
      </c>
      <c r="J456" s="17" t="str">
        <f>IF(Ugovori_OPULJP[[#This Row],[DATUM ZAVRŠETKA OPERACIJE]]&gt;DATE(2023,12,31),"u provedbi","završen")</f>
        <v>završen</v>
      </c>
      <c r="K456" s="15" t="s">
        <v>66</v>
      </c>
      <c r="L456" s="15" t="s">
        <v>66</v>
      </c>
      <c r="M456" s="18">
        <v>0.85</v>
      </c>
      <c r="N456" s="18">
        <v>0.15</v>
      </c>
      <c r="O456" s="19">
        <f>Ugovori_OPULJP[[#This Row],[Bespovratna sredstva - Ukupno (EU+Nac) HRK
= Ukupna ugovorena vrijednost bespovratnih sredstava]]*Ugovori_OPULJP[[#This Row],[EU STOPA SUFINANCIRANJA %
EU CO-FINANCING RATE %]]</f>
        <v>1511374.2050000001</v>
      </c>
      <c r="P456" s="20">
        <f>Ugovori_OPULJP[[#This Row],[Bespovratna sredstva - EU dio - HRK]]/7.5345</f>
        <v>200593.82905302275</v>
      </c>
      <c r="Q456" s="19">
        <f>Ugovori_OPULJP[[#This Row],[Bespovratna sredstva - Ukupno (EU+Nac) HRK
= Ukupna ugovorena vrijednost bespovratnih sredstava]]*Ugovori_OPULJP[[#This Row],[STOPA NACIONALNOG SUFINANCIRANJA %]]</f>
        <v>266713.09499999997</v>
      </c>
      <c r="R456" s="20">
        <f>Ugovori_OPULJP[[#This Row],[Bespovratna sredstva - Nacionalni dio - HRK]]/7.5345</f>
        <v>35398.911009356954</v>
      </c>
      <c r="S456" s="19">
        <v>1778087.3</v>
      </c>
      <c r="T456" s="20">
        <f>Ugovori_OPULJP[[#This Row],[Bespovratna sredstva - Ukupno (EU+Nac) HRK
= Ukupna ugovorena vrijednost bespovratnih sredstava]]/7.5345</f>
        <v>235992.74006237971</v>
      </c>
      <c r="U456" s="19">
        <v>0</v>
      </c>
      <c r="V456" s="20">
        <f>Ugovori_OPULJP[[#This Row],[Javni doprinos korisnika - HRK]]/7.5345</f>
        <v>0</v>
      </c>
      <c r="W456" s="19">
        <v>0</v>
      </c>
      <c r="X456" s="20">
        <f>Ugovori_OPULJP[[#This Row],[Privatni doprinos korisnika - HRK]]/7.5345</f>
        <v>0</v>
      </c>
      <c r="Y456" s="21">
        <f>Ugovori_OPULJP[[#This Row],[Bespovratna sredstva - Ukupno (EU+Nac) HRK
= Ukupna ugovorena vrijednost bespovratnih sredstava]]+Ugovori_OPULJP[[#This Row],[Javni doprinos korisnika - HRK]]+Ugovori_OPULJP[[#This Row],[Privatni doprinos korisnika - HRK]]</f>
        <v>1778087.3</v>
      </c>
      <c r="Z456" s="22">
        <f>Ugovori_OPULJP[[#This Row],[UKUPNI PRIHVATLJIVI IZDACI
TOTAL ELIGIBLE EXPENDITURE
= Bespovratna sredstva ukupno + doprinos korisnika
= Ukupni prihvatljivi troškovi
= Ukupna ugovorena vrijednost projekta HRK]]/7.5345</f>
        <v>235992.74006237971</v>
      </c>
      <c r="AA456" s="13" t="s">
        <v>22</v>
      </c>
      <c r="AB456" s="13" t="s">
        <v>19</v>
      </c>
      <c r="AC456" s="12" t="s">
        <v>1874</v>
      </c>
      <c r="AD456" s="12" t="s">
        <v>147</v>
      </c>
    </row>
    <row r="457" spans="1:30" ht="51" customHeight="1" x14ac:dyDescent="0.3">
      <c r="A457" s="10" t="s">
        <v>1875</v>
      </c>
      <c r="B457" s="11" t="s">
        <v>139</v>
      </c>
      <c r="C457" s="12" t="s">
        <v>140</v>
      </c>
      <c r="D457" s="12" t="s">
        <v>1102</v>
      </c>
      <c r="E457" s="13" t="s">
        <v>63</v>
      </c>
      <c r="F457" s="14" t="s">
        <v>1876</v>
      </c>
      <c r="G457" s="14" t="s">
        <v>1877</v>
      </c>
      <c r="H457" s="16">
        <v>43448</v>
      </c>
      <c r="I457" s="35">
        <v>44361</v>
      </c>
      <c r="J457" s="17" t="str">
        <f>IF(Ugovori_OPULJP[[#This Row],[DATUM ZAVRŠETKA OPERACIJE]]&gt;DATE(2023,12,31),"u provedbi","završen")</f>
        <v>završen</v>
      </c>
      <c r="K457" s="15" t="s">
        <v>86</v>
      </c>
      <c r="L457" s="15" t="s">
        <v>86</v>
      </c>
      <c r="M457" s="18">
        <v>0.85</v>
      </c>
      <c r="N457" s="18">
        <v>0.15</v>
      </c>
      <c r="O457" s="19">
        <f>Ugovori_OPULJP[[#This Row],[Bespovratna sredstva - Ukupno (EU+Nac) HRK
= Ukupna ugovorena vrijednost bespovratnih sredstava]]*Ugovori_OPULJP[[#This Row],[EU STOPA SUFINANCIRANJA %
EU CO-FINANCING RATE %]]</f>
        <v>7331979.5550000006</v>
      </c>
      <c r="P457" s="20">
        <f>Ugovori_OPULJP[[#This Row],[Bespovratna sredstva - EU dio - HRK]]/7.5345</f>
        <v>973120.91777822026</v>
      </c>
      <c r="Q457" s="19">
        <f>Ugovori_OPULJP[[#This Row],[Bespovratna sredstva - Ukupno (EU+Nac) HRK
= Ukupna ugovorena vrijednost bespovratnih sredstava]]*Ugovori_OPULJP[[#This Row],[STOPA NACIONALNOG SUFINANCIRANJA %]]</f>
        <v>1293878.7450000001</v>
      </c>
      <c r="R457" s="20">
        <f>Ugovori_OPULJP[[#This Row],[Bespovratna sredstva - Nacionalni dio - HRK]]/7.5345</f>
        <v>171727.2207843918</v>
      </c>
      <c r="S457" s="19">
        <v>8625858.3000000007</v>
      </c>
      <c r="T457" s="20">
        <f>Ugovori_OPULJP[[#This Row],[Bespovratna sredstva - Ukupno (EU+Nac) HRK
= Ukupna ugovorena vrijednost bespovratnih sredstava]]/7.5345</f>
        <v>1144848.138562612</v>
      </c>
      <c r="U457" s="19">
        <v>0</v>
      </c>
      <c r="V457" s="20">
        <f>Ugovori_OPULJP[[#This Row],[Javni doprinos korisnika - HRK]]/7.5345</f>
        <v>0</v>
      </c>
      <c r="W457" s="19">
        <v>0</v>
      </c>
      <c r="X457" s="20">
        <f>Ugovori_OPULJP[[#This Row],[Privatni doprinos korisnika - HRK]]/7.5345</f>
        <v>0</v>
      </c>
      <c r="Y457" s="21">
        <f>Ugovori_OPULJP[[#This Row],[Bespovratna sredstva - Ukupno (EU+Nac) HRK
= Ukupna ugovorena vrijednost bespovratnih sredstava]]+Ugovori_OPULJP[[#This Row],[Javni doprinos korisnika - HRK]]+Ugovori_OPULJP[[#This Row],[Privatni doprinos korisnika - HRK]]</f>
        <v>8625858.3000000007</v>
      </c>
      <c r="Z457" s="22">
        <f>Ugovori_OPULJP[[#This Row],[UKUPNI PRIHVATLJIVI IZDACI
TOTAL ELIGIBLE EXPENDITURE
= Bespovratna sredstva ukupno + doprinos korisnika
= Ukupni prihvatljivi troškovi
= Ukupna ugovorena vrijednost projekta HRK]]/7.5345</f>
        <v>1144848.138562612</v>
      </c>
      <c r="AA457" s="13" t="s">
        <v>22</v>
      </c>
      <c r="AB457" s="13" t="s">
        <v>19</v>
      </c>
      <c r="AC457" s="12" t="s">
        <v>1878</v>
      </c>
      <c r="AD457" s="12" t="s">
        <v>147</v>
      </c>
    </row>
    <row r="458" spans="1:30" ht="51" customHeight="1" x14ac:dyDescent="0.3">
      <c r="A458" s="10" t="s">
        <v>1879</v>
      </c>
      <c r="B458" s="11" t="s">
        <v>139</v>
      </c>
      <c r="C458" s="12" t="s">
        <v>140</v>
      </c>
      <c r="D458" s="12" t="s">
        <v>1102</v>
      </c>
      <c r="E458" s="13" t="s">
        <v>63</v>
      </c>
      <c r="F458" s="14" t="s">
        <v>1880</v>
      </c>
      <c r="G458" s="14" t="s">
        <v>1881</v>
      </c>
      <c r="H458" s="16">
        <v>43482</v>
      </c>
      <c r="I458" s="16">
        <v>44394</v>
      </c>
      <c r="J458" s="17" t="str">
        <f>IF(Ugovori_OPULJP[[#This Row],[DATUM ZAVRŠETKA OPERACIJE]]&gt;DATE(2023,12,31),"u provedbi","završen")</f>
        <v>završen</v>
      </c>
      <c r="K458" s="15" t="s">
        <v>71</v>
      </c>
      <c r="L458" s="15" t="s">
        <v>71</v>
      </c>
      <c r="M458" s="18">
        <v>0.85</v>
      </c>
      <c r="N458" s="18">
        <v>0.15</v>
      </c>
      <c r="O458" s="19">
        <f>Ugovori_OPULJP[[#This Row],[Bespovratna sredstva - Ukupno (EU+Nac) HRK
= Ukupna ugovorena vrijednost bespovratnih sredstava]]*Ugovori_OPULJP[[#This Row],[EU STOPA SUFINANCIRANJA %
EU CO-FINANCING RATE %]]</f>
        <v>2464070.9499999997</v>
      </c>
      <c r="P458" s="20">
        <f>Ugovori_OPULJP[[#This Row],[Bespovratna sredstva - EU dio - HRK]]/7.5345</f>
        <v>327038.41661689559</v>
      </c>
      <c r="Q458" s="19">
        <f>Ugovori_OPULJP[[#This Row],[Bespovratna sredstva - Ukupno (EU+Nac) HRK
= Ukupna ugovorena vrijednost bespovratnih sredstava]]*Ugovori_OPULJP[[#This Row],[STOPA NACIONALNOG SUFINANCIRANJA %]]</f>
        <v>434836.05</v>
      </c>
      <c r="R458" s="20">
        <f>Ugovori_OPULJP[[#This Row],[Bespovratna sredstva - Nacionalni dio - HRK]]/7.5345</f>
        <v>57712.661755922752</v>
      </c>
      <c r="S458" s="19">
        <v>2898907</v>
      </c>
      <c r="T458" s="20">
        <f>Ugovori_OPULJP[[#This Row],[Bespovratna sredstva - Ukupno (EU+Nac) HRK
= Ukupna ugovorena vrijednost bespovratnih sredstava]]/7.5345</f>
        <v>384751.07837281836</v>
      </c>
      <c r="U458" s="19">
        <v>0</v>
      </c>
      <c r="V458" s="20">
        <f>Ugovori_OPULJP[[#This Row],[Javni doprinos korisnika - HRK]]/7.5345</f>
        <v>0</v>
      </c>
      <c r="W458" s="19">
        <v>0</v>
      </c>
      <c r="X458" s="20">
        <f>Ugovori_OPULJP[[#This Row],[Privatni doprinos korisnika - HRK]]/7.5345</f>
        <v>0</v>
      </c>
      <c r="Y458" s="21">
        <f>Ugovori_OPULJP[[#This Row],[Bespovratna sredstva - Ukupno (EU+Nac) HRK
= Ukupna ugovorena vrijednost bespovratnih sredstava]]+Ugovori_OPULJP[[#This Row],[Javni doprinos korisnika - HRK]]+Ugovori_OPULJP[[#This Row],[Privatni doprinos korisnika - HRK]]</f>
        <v>2898907</v>
      </c>
      <c r="Z458" s="22">
        <f>Ugovori_OPULJP[[#This Row],[UKUPNI PRIHVATLJIVI IZDACI
TOTAL ELIGIBLE EXPENDITURE
= Bespovratna sredstva ukupno + doprinos korisnika
= Ukupni prihvatljivi troškovi
= Ukupna ugovorena vrijednost projekta HRK]]/7.5345</f>
        <v>384751.07837281836</v>
      </c>
      <c r="AA458" s="13" t="s">
        <v>22</v>
      </c>
      <c r="AB458" s="13" t="s">
        <v>19</v>
      </c>
      <c r="AC458" s="12" t="s">
        <v>1882</v>
      </c>
      <c r="AD458" s="12" t="s">
        <v>147</v>
      </c>
    </row>
    <row r="459" spans="1:30" ht="51" customHeight="1" x14ac:dyDescent="0.3">
      <c r="A459" s="10" t="s">
        <v>1883</v>
      </c>
      <c r="B459" s="11" t="s">
        <v>139</v>
      </c>
      <c r="C459" s="12" t="s">
        <v>140</v>
      </c>
      <c r="D459" s="12" t="s">
        <v>1102</v>
      </c>
      <c r="E459" s="13" t="s">
        <v>63</v>
      </c>
      <c r="F459" s="14" t="s">
        <v>1884</v>
      </c>
      <c r="G459" s="14" t="s">
        <v>1885</v>
      </c>
      <c r="H459" s="16">
        <v>43410</v>
      </c>
      <c r="I459" s="16">
        <v>44322</v>
      </c>
      <c r="J459" s="17" t="str">
        <f>IF(Ugovori_OPULJP[[#This Row],[DATUM ZAVRŠETKA OPERACIJE]]&gt;DATE(2023,12,31),"u provedbi","završen")</f>
        <v>završen</v>
      </c>
      <c r="K459" s="15" t="s">
        <v>240</v>
      </c>
      <c r="L459" s="15" t="s">
        <v>240</v>
      </c>
      <c r="M459" s="18">
        <v>0.85</v>
      </c>
      <c r="N459" s="18">
        <v>0.15</v>
      </c>
      <c r="O459" s="19">
        <f>Ugovori_OPULJP[[#This Row],[Bespovratna sredstva - Ukupno (EU+Nac) HRK
= Ukupna ugovorena vrijednost bespovratnih sredstava]]*Ugovori_OPULJP[[#This Row],[EU STOPA SUFINANCIRANJA %
EU CO-FINANCING RATE %]]</f>
        <v>2835823.0825</v>
      </c>
      <c r="P459" s="20">
        <f>Ugovori_OPULJP[[#This Row],[Bespovratna sredstva - EU dio - HRK]]/7.5345</f>
        <v>376378.40367642179</v>
      </c>
      <c r="Q459" s="19">
        <f>Ugovori_OPULJP[[#This Row],[Bespovratna sredstva - Ukupno (EU+Nac) HRK
= Ukupna ugovorena vrijednost bespovratnih sredstava]]*Ugovori_OPULJP[[#This Row],[STOPA NACIONALNOG SUFINANCIRANJA %]]</f>
        <v>500439.36749999999</v>
      </c>
      <c r="R459" s="20">
        <f>Ugovori_OPULJP[[#This Row],[Bespovratna sredstva - Nacionalni dio - HRK]]/7.5345</f>
        <v>66419.718295839135</v>
      </c>
      <c r="S459" s="19">
        <v>3336262.45</v>
      </c>
      <c r="T459" s="20">
        <f>Ugovori_OPULJP[[#This Row],[Bespovratna sredstva - Ukupno (EU+Nac) HRK
= Ukupna ugovorena vrijednost bespovratnih sredstava]]/7.5345</f>
        <v>442798.12197226094</v>
      </c>
      <c r="U459" s="19">
        <v>0</v>
      </c>
      <c r="V459" s="20">
        <f>Ugovori_OPULJP[[#This Row],[Javni doprinos korisnika - HRK]]/7.5345</f>
        <v>0</v>
      </c>
      <c r="W459" s="19">
        <v>0</v>
      </c>
      <c r="X459" s="20">
        <f>Ugovori_OPULJP[[#This Row],[Privatni doprinos korisnika - HRK]]/7.5345</f>
        <v>0</v>
      </c>
      <c r="Y459" s="21">
        <f>Ugovori_OPULJP[[#This Row],[Bespovratna sredstva - Ukupno (EU+Nac) HRK
= Ukupna ugovorena vrijednost bespovratnih sredstava]]+Ugovori_OPULJP[[#This Row],[Javni doprinos korisnika - HRK]]+Ugovori_OPULJP[[#This Row],[Privatni doprinos korisnika - HRK]]</f>
        <v>3336262.45</v>
      </c>
      <c r="Z459" s="22">
        <f>Ugovori_OPULJP[[#This Row],[UKUPNI PRIHVATLJIVI IZDACI
TOTAL ELIGIBLE EXPENDITURE
= Bespovratna sredstva ukupno + doprinos korisnika
= Ukupni prihvatljivi troškovi
= Ukupna ugovorena vrijednost projekta HRK]]/7.5345</f>
        <v>442798.12197226094</v>
      </c>
      <c r="AA459" s="13" t="s">
        <v>22</v>
      </c>
      <c r="AB459" s="13" t="s">
        <v>19</v>
      </c>
      <c r="AC459" s="12" t="s">
        <v>1886</v>
      </c>
      <c r="AD459" s="12" t="s">
        <v>147</v>
      </c>
    </row>
    <row r="460" spans="1:30" ht="51" customHeight="1" x14ac:dyDescent="0.3">
      <c r="A460" s="10" t="s">
        <v>1887</v>
      </c>
      <c r="B460" s="11" t="s">
        <v>139</v>
      </c>
      <c r="C460" s="12" t="s">
        <v>140</v>
      </c>
      <c r="D460" s="12" t="s">
        <v>1102</v>
      </c>
      <c r="E460" s="13" t="s">
        <v>63</v>
      </c>
      <c r="F460" s="14" t="s">
        <v>1888</v>
      </c>
      <c r="G460" s="14" t="s">
        <v>1889</v>
      </c>
      <c r="H460" s="16">
        <v>43634</v>
      </c>
      <c r="I460" s="16">
        <v>44548</v>
      </c>
      <c r="J460" s="17" t="str">
        <f>IF(Ugovori_OPULJP[[#This Row],[DATUM ZAVRŠETKA OPERACIJE]]&gt;DATE(2023,12,31),"u provedbi","završen")</f>
        <v>završen</v>
      </c>
      <c r="K460" s="15" t="s">
        <v>362</v>
      </c>
      <c r="L460" s="15" t="s">
        <v>362</v>
      </c>
      <c r="M460" s="18">
        <v>0.85</v>
      </c>
      <c r="N460" s="18">
        <v>0.15</v>
      </c>
      <c r="O460" s="19">
        <f>Ugovori_OPULJP[[#This Row],[Bespovratna sredstva - Ukupno (EU+Nac) HRK
= Ukupna ugovorena vrijednost bespovratnih sredstava]]*Ugovori_OPULJP[[#This Row],[EU STOPA SUFINANCIRANJA %
EU CO-FINANCING RATE %]]</f>
        <v>3071809.1944999998</v>
      </c>
      <c r="P460" s="20">
        <f>Ugovori_OPULJP[[#This Row],[Bespovratna sredstva - EU dio - HRK]]/7.5345</f>
        <v>407699.14320791024</v>
      </c>
      <c r="Q460" s="19">
        <f>Ugovori_OPULJP[[#This Row],[Bespovratna sredstva - Ukupno (EU+Nac) HRK
= Ukupna ugovorena vrijednost bespovratnih sredstava]]*Ugovori_OPULJP[[#This Row],[STOPA NACIONALNOG SUFINANCIRANJA %]]</f>
        <v>542083.97549999994</v>
      </c>
      <c r="R460" s="20">
        <f>Ugovori_OPULJP[[#This Row],[Bespovratna sredstva - Nacionalni dio - HRK]]/7.5345</f>
        <v>71946.907624925327</v>
      </c>
      <c r="S460" s="19">
        <v>3613893.17</v>
      </c>
      <c r="T460" s="20">
        <f>Ugovori_OPULJP[[#This Row],[Bespovratna sredstva - Ukupno (EU+Nac) HRK
= Ukupna ugovorena vrijednost bespovratnih sredstava]]/7.5345</f>
        <v>479646.05083283561</v>
      </c>
      <c r="U460" s="19">
        <v>0</v>
      </c>
      <c r="V460" s="20">
        <f>Ugovori_OPULJP[[#This Row],[Javni doprinos korisnika - HRK]]/7.5345</f>
        <v>0</v>
      </c>
      <c r="W460" s="19">
        <v>0</v>
      </c>
      <c r="X460" s="20">
        <f>Ugovori_OPULJP[[#This Row],[Privatni doprinos korisnika - HRK]]/7.5345</f>
        <v>0</v>
      </c>
      <c r="Y460" s="21">
        <f>Ugovori_OPULJP[[#This Row],[Bespovratna sredstva - Ukupno (EU+Nac) HRK
= Ukupna ugovorena vrijednost bespovratnih sredstava]]+Ugovori_OPULJP[[#This Row],[Javni doprinos korisnika - HRK]]+Ugovori_OPULJP[[#This Row],[Privatni doprinos korisnika - HRK]]</f>
        <v>3613893.17</v>
      </c>
      <c r="Z460" s="22">
        <f>Ugovori_OPULJP[[#This Row],[UKUPNI PRIHVATLJIVI IZDACI
TOTAL ELIGIBLE EXPENDITURE
= Bespovratna sredstva ukupno + doprinos korisnika
= Ukupni prihvatljivi troškovi
= Ukupna ugovorena vrijednost projekta HRK]]/7.5345</f>
        <v>479646.05083283561</v>
      </c>
      <c r="AA460" s="13" t="s">
        <v>22</v>
      </c>
      <c r="AB460" s="13" t="s">
        <v>19</v>
      </c>
      <c r="AC460" s="12" t="s">
        <v>1890</v>
      </c>
      <c r="AD460" s="12" t="s">
        <v>147</v>
      </c>
    </row>
    <row r="461" spans="1:30" ht="51" customHeight="1" x14ac:dyDescent="0.3">
      <c r="A461" s="10" t="s">
        <v>1891</v>
      </c>
      <c r="B461" s="11" t="s">
        <v>139</v>
      </c>
      <c r="C461" s="12" t="s">
        <v>140</v>
      </c>
      <c r="D461" s="12" t="s">
        <v>1102</v>
      </c>
      <c r="E461" s="13" t="s">
        <v>63</v>
      </c>
      <c r="F461" s="14" t="s">
        <v>1892</v>
      </c>
      <c r="G461" s="14" t="s">
        <v>1893</v>
      </c>
      <c r="H461" s="16">
        <v>43410</v>
      </c>
      <c r="I461" s="16">
        <v>44202</v>
      </c>
      <c r="J461" s="17" t="str">
        <f>IF(Ugovori_OPULJP[[#This Row],[DATUM ZAVRŠETKA OPERACIJE]]&gt;DATE(2023,12,31),"u provedbi","završen")</f>
        <v>završen</v>
      </c>
      <c r="K461" s="15" t="s">
        <v>240</v>
      </c>
      <c r="L461" s="15" t="s">
        <v>240</v>
      </c>
      <c r="M461" s="18">
        <v>0.85</v>
      </c>
      <c r="N461" s="18">
        <v>0.15</v>
      </c>
      <c r="O461" s="19">
        <f>Ugovori_OPULJP[[#This Row],[Bespovratna sredstva - Ukupno (EU+Nac) HRK
= Ukupna ugovorena vrijednost bespovratnih sredstava]]*Ugovori_OPULJP[[#This Row],[EU STOPA SUFINANCIRANJA %
EU CO-FINANCING RATE %]]</f>
        <v>7656226.25</v>
      </c>
      <c r="P461" s="20">
        <f>Ugovori_OPULJP[[#This Row],[Bespovratna sredstva - EU dio - HRK]]/7.5345</f>
        <v>1016155.8497577808</v>
      </c>
      <c r="Q461" s="19">
        <f>Ugovori_OPULJP[[#This Row],[Bespovratna sredstva - Ukupno (EU+Nac) HRK
= Ukupna ugovorena vrijednost bespovratnih sredstava]]*Ugovori_OPULJP[[#This Row],[STOPA NACIONALNOG SUFINANCIRANJA %]]</f>
        <v>1351098.75</v>
      </c>
      <c r="R461" s="20">
        <f>Ugovori_OPULJP[[#This Row],[Bespovratna sredstva - Nacionalni dio - HRK]]/7.5345</f>
        <v>179321.62054549073</v>
      </c>
      <c r="S461" s="19">
        <v>9007325</v>
      </c>
      <c r="T461" s="20">
        <f>Ugovori_OPULJP[[#This Row],[Bespovratna sredstva - Ukupno (EU+Nac) HRK
= Ukupna ugovorena vrijednost bespovratnih sredstava]]/7.5345</f>
        <v>1195477.4703032717</v>
      </c>
      <c r="U461" s="19">
        <v>0</v>
      </c>
      <c r="V461" s="20">
        <f>Ugovori_OPULJP[[#This Row],[Javni doprinos korisnika - HRK]]/7.5345</f>
        <v>0</v>
      </c>
      <c r="W461" s="19">
        <v>0</v>
      </c>
      <c r="X461" s="20">
        <f>Ugovori_OPULJP[[#This Row],[Privatni doprinos korisnika - HRK]]/7.5345</f>
        <v>0</v>
      </c>
      <c r="Y461" s="21">
        <f>Ugovori_OPULJP[[#This Row],[Bespovratna sredstva - Ukupno (EU+Nac) HRK
= Ukupna ugovorena vrijednost bespovratnih sredstava]]+Ugovori_OPULJP[[#This Row],[Javni doprinos korisnika - HRK]]+Ugovori_OPULJP[[#This Row],[Privatni doprinos korisnika - HRK]]</f>
        <v>9007325</v>
      </c>
      <c r="Z461" s="22">
        <f>Ugovori_OPULJP[[#This Row],[UKUPNI PRIHVATLJIVI IZDACI
TOTAL ELIGIBLE EXPENDITURE
= Bespovratna sredstva ukupno + doprinos korisnika
= Ukupni prihvatljivi troškovi
= Ukupna ugovorena vrijednost projekta HRK]]/7.5345</f>
        <v>1195477.4703032717</v>
      </c>
      <c r="AA461" s="13" t="s">
        <v>22</v>
      </c>
      <c r="AB461" s="13" t="s">
        <v>19</v>
      </c>
      <c r="AC461" s="12" t="s">
        <v>1894</v>
      </c>
      <c r="AD461" s="12" t="s">
        <v>147</v>
      </c>
    </row>
    <row r="462" spans="1:30" ht="51" customHeight="1" x14ac:dyDescent="0.3">
      <c r="A462" s="10" t="s">
        <v>1895</v>
      </c>
      <c r="B462" s="11" t="s">
        <v>139</v>
      </c>
      <c r="C462" s="12" t="s">
        <v>140</v>
      </c>
      <c r="D462" s="12" t="s">
        <v>1102</v>
      </c>
      <c r="E462" s="13" t="s">
        <v>63</v>
      </c>
      <c r="F462" s="14" t="s">
        <v>1896</v>
      </c>
      <c r="G462" s="14" t="s">
        <v>1897</v>
      </c>
      <c r="H462" s="16">
        <v>43370</v>
      </c>
      <c r="I462" s="16">
        <v>44282</v>
      </c>
      <c r="J462" s="17" t="str">
        <f>IF(Ugovori_OPULJP[[#This Row],[DATUM ZAVRŠETKA OPERACIJE]]&gt;DATE(2023,12,31),"u provedbi","završen")</f>
        <v>završen</v>
      </c>
      <c r="K462" s="15" t="s">
        <v>71</v>
      </c>
      <c r="L462" s="15" t="s">
        <v>71</v>
      </c>
      <c r="M462" s="18">
        <v>0.85</v>
      </c>
      <c r="N462" s="18">
        <v>0.15</v>
      </c>
      <c r="O462" s="19">
        <f>Ugovori_OPULJP[[#This Row],[Bespovratna sredstva - Ukupno (EU+Nac) HRK
= Ukupna ugovorena vrijednost bespovratnih sredstava]]*Ugovori_OPULJP[[#This Row],[EU STOPA SUFINANCIRANJA %
EU CO-FINANCING RATE %]]</f>
        <v>1662998.0719999999</v>
      </c>
      <c r="P462" s="20">
        <f>Ugovori_OPULJP[[#This Row],[Bespovratna sredstva - EU dio - HRK]]/7.5345</f>
        <v>220717.77450394849</v>
      </c>
      <c r="Q462" s="19">
        <f>Ugovori_OPULJP[[#This Row],[Bespovratna sredstva - Ukupno (EU+Nac) HRK
= Ukupna ugovorena vrijednost bespovratnih sredstava]]*Ugovori_OPULJP[[#This Row],[STOPA NACIONALNOG SUFINANCIRANJA %]]</f>
        <v>293470.24800000002</v>
      </c>
      <c r="R462" s="20">
        <f>Ugovori_OPULJP[[#This Row],[Bespovratna sredstva - Nacionalni dio - HRK]]/7.5345</f>
        <v>38950.195500696798</v>
      </c>
      <c r="S462" s="19">
        <v>1956468.32</v>
      </c>
      <c r="T462" s="20">
        <f>Ugovori_OPULJP[[#This Row],[Bespovratna sredstva - Ukupno (EU+Nac) HRK
= Ukupna ugovorena vrijednost bespovratnih sredstava]]/7.5345</f>
        <v>259667.97000464529</v>
      </c>
      <c r="U462" s="19">
        <v>0</v>
      </c>
      <c r="V462" s="20">
        <f>Ugovori_OPULJP[[#This Row],[Javni doprinos korisnika - HRK]]/7.5345</f>
        <v>0</v>
      </c>
      <c r="W462" s="19">
        <v>0</v>
      </c>
      <c r="X462" s="20">
        <f>Ugovori_OPULJP[[#This Row],[Privatni doprinos korisnika - HRK]]/7.5345</f>
        <v>0</v>
      </c>
      <c r="Y462" s="21">
        <f>Ugovori_OPULJP[[#This Row],[Bespovratna sredstva - Ukupno (EU+Nac) HRK
= Ukupna ugovorena vrijednost bespovratnih sredstava]]+Ugovori_OPULJP[[#This Row],[Javni doprinos korisnika - HRK]]+Ugovori_OPULJP[[#This Row],[Privatni doprinos korisnika - HRK]]</f>
        <v>1956468.32</v>
      </c>
      <c r="Z462" s="22">
        <f>Ugovori_OPULJP[[#This Row],[UKUPNI PRIHVATLJIVI IZDACI
TOTAL ELIGIBLE EXPENDITURE
= Bespovratna sredstva ukupno + doprinos korisnika
= Ukupni prihvatljivi troškovi
= Ukupna ugovorena vrijednost projekta HRK]]/7.5345</f>
        <v>259667.97000464529</v>
      </c>
      <c r="AA462" s="13" t="s">
        <v>22</v>
      </c>
      <c r="AB462" s="13" t="s">
        <v>19</v>
      </c>
      <c r="AC462" s="12" t="s">
        <v>1898</v>
      </c>
      <c r="AD462" s="12" t="s">
        <v>147</v>
      </c>
    </row>
    <row r="463" spans="1:30" ht="51" customHeight="1" x14ac:dyDescent="0.3">
      <c r="A463" s="10" t="s">
        <v>1899</v>
      </c>
      <c r="B463" s="11" t="s">
        <v>139</v>
      </c>
      <c r="C463" s="12" t="s">
        <v>140</v>
      </c>
      <c r="D463" s="12" t="s">
        <v>1102</v>
      </c>
      <c r="E463" s="13" t="s">
        <v>63</v>
      </c>
      <c r="F463" s="14" t="s">
        <v>1900</v>
      </c>
      <c r="G463" s="14" t="s">
        <v>1079</v>
      </c>
      <c r="H463" s="16">
        <v>43409</v>
      </c>
      <c r="I463" s="16">
        <v>44321</v>
      </c>
      <c r="J463" s="17" t="str">
        <f>IF(Ugovori_OPULJP[[#This Row],[DATUM ZAVRŠETKA OPERACIJE]]&gt;DATE(2023,12,31),"u provedbi","završen")</f>
        <v>završen</v>
      </c>
      <c r="K463" s="15" t="s">
        <v>71</v>
      </c>
      <c r="L463" s="15" t="s">
        <v>71</v>
      </c>
      <c r="M463" s="18">
        <v>0.85</v>
      </c>
      <c r="N463" s="18">
        <v>0.15</v>
      </c>
      <c r="O463" s="19">
        <f>Ugovori_OPULJP[[#This Row],[Bespovratna sredstva - Ukupno (EU+Nac) HRK
= Ukupna ugovorena vrijednost bespovratnih sredstava]]*Ugovori_OPULJP[[#This Row],[EU STOPA SUFINANCIRANJA %
EU CO-FINANCING RATE %]]</f>
        <v>1392008.2119999998</v>
      </c>
      <c r="P463" s="20">
        <f>Ugovori_OPULJP[[#This Row],[Bespovratna sredstva - EU dio - HRK]]/7.5345</f>
        <v>184751.23923286214</v>
      </c>
      <c r="Q463" s="19">
        <f>Ugovori_OPULJP[[#This Row],[Bespovratna sredstva - Ukupno (EU+Nac) HRK
= Ukupna ugovorena vrijednost bespovratnih sredstava]]*Ugovori_OPULJP[[#This Row],[STOPA NACIONALNOG SUFINANCIRANJA %]]</f>
        <v>245648.50799999997</v>
      </c>
      <c r="R463" s="20">
        <f>Ugovori_OPULJP[[#This Row],[Bespovratna sredstva - Nacionalni dio - HRK]]/7.5345</f>
        <v>32603.159864622728</v>
      </c>
      <c r="S463" s="19">
        <v>1637656.72</v>
      </c>
      <c r="T463" s="20">
        <f>Ugovori_OPULJP[[#This Row],[Bespovratna sredstva - Ukupno (EU+Nac) HRK
= Ukupna ugovorena vrijednost bespovratnih sredstava]]/7.5345</f>
        <v>217354.39909748489</v>
      </c>
      <c r="U463" s="19">
        <v>0</v>
      </c>
      <c r="V463" s="20">
        <f>Ugovori_OPULJP[[#This Row],[Javni doprinos korisnika - HRK]]/7.5345</f>
        <v>0</v>
      </c>
      <c r="W463" s="19">
        <v>0</v>
      </c>
      <c r="X463" s="20">
        <f>Ugovori_OPULJP[[#This Row],[Privatni doprinos korisnika - HRK]]/7.5345</f>
        <v>0</v>
      </c>
      <c r="Y463" s="21">
        <f>Ugovori_OPULJP[[#This Row],[Bespovratna sredstva - Ukupno (EU+Nac) HRK
= Ukupna ugovorena vrijednost bespovratnih sredstava]]+Ugovori_OPULJP[[#This Row],[Javni doprinos korisnika - HRK]]+Ugovori_OPULJP[[#This Row],[Privatni doprinos korisnika - HRK]]</f>
        <v>1637656.72</v>
      </c>
      <c r="Z463" s="22">
        <f>Ugovori_OPULJP[[#This Row],[UKUPNI PRIHVATLJIVI IZDACI
TOTAL ELIGIBLE EXPENDITURE
= Bespovratna sredstva ukupno + doprinos korisnika
= Ukupni prihvatljivi troškovi
= Ukupna ugovorena vrijednost projekta HRK]]/7.5345</f>
        <v>217354.39909748489</v>
      </c>
      <c r="AA463" s="13" t="s">
        <v>22</v>
      </c>
      <c r="AB463" s="13" t="s">
        <v>19</v>
      </c>
      <c r="AC463" s="12" t="s">
        <v>1901</v>
      </c>
      <c r="AD463" s="12" t="s">
        <v>147</v>
      </c>
    </row>
    <row r="464" spans="1:30" ht="51" customHeight="1" x14ac:dyDescent="0.3">
      <c r="A464" s="10" t="s">
        <v>1902</v>
      </c>
      <c r="B464" s="11" t="s">
        <v>139</v>
      </c>
      <c r="C464" s="12" t="s">
        <v>140</v>
      </c>
      <c r="D464" s="12" t="s">
        <v>1102</v>
      </c>
      <c r="E464" s="13" t="s">
        <v>63</v>
      </c>
      <c r="F464" s="14" t="s">
        <v>1903</v>
      </c>
      <c r="G464" s="14" t="s">
        <v>1904</v>
      </c>
      <c r="H464" s="16">
        <v>43482</v>
      </c>
      <c r="I464" s="16">
        <v>44364</v>
      </c>
      <c r="J464" s="17" t="str">
        <f>IF(Ugovori_OPULJP[[#This Row],[DATUM ZAVRŠETKA OPERACIJE]]&gt;DATE(2023,12,31),"u provedbi","završen")</f>
        <v>završen</v>
      </c>
      <c r="K464" s="15" t="s">
        <v>380</v>
      </c>
      <c r="L464" s="15" t="s">
        <v>380</v>
      </c>
      <c r="M464" s="18">
        <v>0.85</v>
      </c>
      <c r="N464" s="18">
        <v>0.15</v>
      </c>
      <c r="O464" s="19">
        <f>Ugovori_OPULJP[[#This Row],[Bespovratna sredstva - Ukupno (EU+Nac) HRK
= Ukupna ugovorena vrijednost bespovratnih sredstava]]*Ugovori_OPULJP[[#This Row],[EU STOPA SUFINANCIRANJA %
EU CO-FINANCING RATE %]]</f>
        <v>1759148.814</v>
      </c>
      <c r="P464" s="20">
        <f>Ugovori_OPULJP[[#This Row],[Bespovratna sredstva - EU dio - HRK]]/7.5345</f>
        <v>233479.17101333864</v>
      </c>
      <c r="Q464" s="19">
        <f>Ugovori_OPULJP[[#This Row],[Bespovratna sredstva - Ukupno (EU+Nac) HRK
= Ukupna ugovorena vrijednost bespovratnih sredstava]]*Ugovori_OPULJP[[#This Row],[STOPA NACIONALNOG SUFINANCIRANJA %]]</f>
        <v>310438.02600000001</v>
      </c>
      <c r="R464" s="20">
        <f>Ugovori_OPULJP[[#This Row],[Bespovratna sredstva - Nacionalni dio - HRK]]/7.5345</f>
        <v>41202.206649412699</v>
      </c>
      <c r="S464" s="19">
        <v>2069586.84</v>
      </c>
      <c r="T464" s="20">
        <f>Ugovori_OPULJP[[#This Row],[Bespovratna sredstva - Ukupno (EU+Nac) HRK
= Ukupna ugovorena vrijednost bespovratnih sredstava]]/7.5345</f>
        <v>274681.37766275136</v>
      </c>
      <c r="U464" s="19">
        <v>0</v>
      </c>
      <c r="V464" s="20">
        <f>Ugovori_OPULJP[[#This Row],[Javni doprinos korisnika - HRK]]/7.5345</f>
        <v>0</v>
      </c>
      <c r="W464" s="19">
        <v>0</v>
      </c>
      <c r="X464" s="20">
        <f>Ugovori_OPULJP[[#This Row],[Privatni doprinos korisnika - HRK]]/7.5345</f>
        <v>0</v>
      </c>
      <c r="Y464" s="21">
        <f>Ugovori_OPULJP[[#This Row],[Bespovratna sredstva - Ukupno (EU+Nac) HRK
= Ukupna ugovorena vrijednost bespovratnih sredstava]]+Ugovori_OPULJP[[#This Row],[Javni doprinos korisnika - HRK]]+Ugovori_OPULJP[[#This Row],[Privatni doprinos korisnika - HRK]]</f>
        <v>2069586.84</v>
      </c>
      <c r="Z464" s="22">
        <f>Ugovori_OPULJP[[#This Row],[UKUPNI PRIHVATLJIVI IZDACI
TOTAL ELIGIBLE EXPENDITURE
= Bespovratna sredstva ukupno + doprinos korisnika
= Ukupni prihvatljivi troškovi
= Ukupna ugovorena vrijednost projekta HRK]]/7.5345</f>
        <v>274681.37766275136</v>
      </c>
      <c r="AA464" s="13" t="s">
        <v>22</v>
      </c>
      <c r="AB464" s="13" t="s">
        <v>19</v>
      </c>
      <c r="AC464" s="12" t="s">
        <v>1905</v>
      </c>
      <c r="AD464" s="12" t="s">
        <v>147</v>
      </c>
    </row>
    <row r="465" spans="1:30" ht="51" customHeight="1" x14ac:dyDescent="0.3">
      <c r="A465" s="10" t="s">
        <v>1906</v>
      </c>
      <c r="B465" s="11" t="s">
        <v>139</v>
      </c>
      <c r="C465" s="12" t="s">
        <v>140</v>
      </c>
      <c r="D465" s="12" t="s">
        <v>1102</v>
      </c>
      <c r="E465" s="13" t="s">
        <v>63</v>
      </c>
      <c r="F465" s="14" t="s">
        <v>1907</v>
      </c>
      <c r="G465" s="14" t="s">
        <v>1908</v>
      </c>
      <c r="H465" s="16">
        <v>43410</v>
      </c>
      <c r="I465" s="16">
        <v>44322</v>
      </c>
      <c r="J465" s="17" t="str">
        <f>IF(Ugovori_OPULJP[[#This Row],[DATUM ZAVRŠETKA OPERACIJE]]&gt;DATE(2023,12,31),"u provedbi","završen")</f>
        <v>završen</v>
      </c>
      <c r="K465" s="15" t="s">
        <v>240</v>
      </c>
      <c r="L465" s="15" t="s">
        <v>240</v>
      </c>
      <c r="M465" s="18">
        <v>0.85</v>
      </c>
      <c r="N465" s="18">
        <v>0.15</v>
      </c>
      <c r="O465" s="19">
        <f>Ugovori_OPULJP[[#This Row],[Bespovratna sredstva - Ukupno (EU+Nac) HRK
= Ukupna ugovorena vrijednost bespovratnih sredstava]]*Ugovori_OPULJP[[#This Row],[EU STOPA SUFINANCIRANJA %
EU CO-FINANCING RATE %]]</f>
        <v>1787580.6850000001</v>
      </c>
      <c r="P465" s="20">
        <f>Ugovori_OPULJP[[#This Row],[Bespovratna sredstva - EU dio - HRK]]/7.5345</f>
        <v>237252.72878094099</v>
      </c>
      <c r="Q465" s="19">
        <f>Ugovori_OPULJP[[#This Row],[Bespovratna sredstva - Ukupno (EU+Nac) HRK
= Ukupna ugovorena vrijednost bespovratnih sredstava]]*Ugovori_OPULJP[[#This Row],[STOPA NACIONALNOG SUFINANCIRANJA %]]</f>
        <v>315455.41499999998</v>
      </c>
      <c r="R465" s="20">
        <f>Ugovori_OPULJP[[#This Row],[Bespovratna sredstva - Nacionalni dio - HRK]]/7.5345</f>
        <v>41868.128608401348</v>
      </c>
      <c r="S465" s="19">
        <v>2103036.1</v>
      </c>
      <c r="T465" s="20">
        <f>Ugovori_OPULJP[[#This Row],[Bespovratna sredstva - Ukupno (EU+Nac) HRK
= Ukupna ugovorena vrijednost bespovratnih sredstava]]/7.5345</f>
        <v>279120.85738934233</v>
      </c>
      <c r="U465" s="19">
        <v>0</v>
      </c>
      <c r="V465" s="20">
        <f>Ugovori_OPULJP[[#This Row],[Javni doprinos korisnika - HRK]]/7.5345</f>
        <v>0</v>
      </c>
      <c r="W465" s="19">
        <v>0</v>
      </c>
      <c r="X465" s="20">
        <f>Ugovori_OPULJP[[#This Row],[Privatni doprinos korisnika - HRK]]/7.5345</f>
        <v>0</v>
      </c>
      <c r="Y465" s="21">
        <f>Ugovori_OPULJP[[#This Row],[Bespovratna sredstva - Ukupno (EU+Nac) HRK
= Ukupna ugovorena vrijednost bespovratnih sredstava]]+Ugovori_OPULJP[[#This Row],[Javni doprinos korisnika - HRK]]+Ugovori_OPULJP[[#This Row],[Privatni doprinos korisnika - HRK]]</f>
        <v>2103036.1</v>
      </c>
      <c r="Z465" s="22">
        <f>Ugovori_OPULJP[[#This Row],[UKUPNI PRIHVATLJIVI IZDACI
TOTAL ELIGIBLE EXPENDITURE
= Bespovratna sredstva ukupno + doprinos korisnika
= Ukupni prihvatljivi troškovi
= Ukupna ugovorena vrijednost projekta HRK]]/7.5345</f>
        <v>279120.85738934233</v>
      </c>
      <c r="AA465" s="13" t="s">
        <v>22</v>
      </c>
      <c r="AB465" s="13" t="s">
        <v>19</v>
      </c>
      <c r="AC465" s="12" t="s">
        <v>1909</v>
      </c>
      <c r="AD465" s="12" t="s">
        <v>147</v>
      </c>
    </row>
    <row r="466" spans="1:30" ht="51" customHeight="1" x14ac:dyDescent="0.3">
      <c r="A466" s="10" t="s">
        <v>1910</v>
      </c>
      <c r="B466" s="11" t="s">
        <v>139</v>
      </c>
      <c r="C466" s="12" t="s">
        <v>140</v>
      </c>
      <c r="D466" s="12" t="s">
        <v>1102</v>
      </c>
      <c r="E466" s="13" t="s">
        <v>63</v>
      </c>
      <c r="F466" s="14" t="s">
        <v>1911</v>
      </c>
      <c r="G466" s="14" t="s">
        <v>1912</v>
      </c>
      <c r="H466" s="16">
        <v>43315</v>
      </c>
      <c r="I466" s="16">
        <v>44230</v>
      </c>
      <c r="J466" s="17" t="str">
        <f>IF(Ugovori_OPULJP[[#This Row],[DATUM ZAVRŠETKA OPERACIJE]]&gt;DATE(2023,12,31),"u provedbi","završen")</f>
        <v>završen</v>
      </c>
      <c r="K466" s="15" t="s">
        <v>240</v>
      </c>
      <c r="L466" s="15" t="s">
        <v>240</v>
      </c>
      <c r="M466" s="18">
        <v>0.85</v>
      </c>
      <c r="N466" s="18">
        <v>0.15</v>
      </c>
      <c r="O466" s="19">
        <f>Ugovori_OPULJP[[#This Row],[Bespovratna sredstva - Ukupno (EU+Nac) HRK
= Ukupna ugovorena vrijednost bespovratnih sredstava]]*Ugovori_OPULJP[[#This Row],[EU STOPA SUFINANCIRANJA %
EU CO-FINANCING RATE %]]</f>
        <v>2307078.5</v>
      </c>
      <c r="P466" s="20">
        <f>Ugovori_OPULJP[[#This Row],[Bespovratna sredstva - EU dio - HRK]]/7.5345</f>
        <v>306201.93775300286</v>
      </c>
      <c r="Q466" s="19">
        <f>Ugovori_OPULJP[[#This Row],[Bespovratna sredstva - Ukupno (EU+Nac) HRK
= Ukupna ugovorena vrijednost bespovratnih sredstava]]*Ugovori_OPULJP[[#This Row],[STOPA NACIONALNOG SUFINANCIRANJA %]]</f>
        <v>407131.5</v>
      </c>
      <c r="R466" s="20">
        <f>Ugovori_OPULJP[[#This Row],[Bespovratna sredstva - Nacionalni dio - HRK]]/7.5345</f>
        <v>54035.636074059323</v>
      </c>
      <c r="S466" s="19">
        <v>2714210</v>
      </c>
      <c r="T466" s="20">
        <f>Ugovori_OPULJP[[#This Row],[Bespovratna sredstva - Ukupno (EU+Nac) HRK
= Ukupna ugovorena vrijednost bespovratnih sredstava]]/7.5345</f>
        <v>360237.57382706215</v>
      </c>
      <c r="U466" s="19">
        <v>0</v>
      </c>
      <c r="V466" s="20">
        <f>Ugovori_OPULJP[[#This Row],[Javni doprinos korisnika - HRK]]/7.5345</f>
        <v>0</v>
      </c>
      <c r="W466" s="19">
        <v>0</v>
      </c>
      <c r="X466" s="20">
        <f>Ugovori_OPULJP[[#This Row],[Privatni doprinos korisnika - HRK]]/7.5345</f>
        <v>0</v>
      </c>
      <c r="Y466" s="21">
        <f>Ugovori_OPULJP[[#This Row],[Bespovratna sredstva - Ukupno (EU+Nac) HRK
= Ukupna ugovorena vrijednost bespovratnih sredstava]]+Ugovori_OPULJP[[#This Row],[Javni doprinos korisnika - HRK]]+Ugovori_OPULJP[[#This Row],[Privatni doprinos korisnika - HRK]]</f>
        <v>2714210</v>
      </c>
      <c r="Z466" s="22">
        <f>Ugovori_OPULJP[[#This Row],[UKUPNI PRIHVATLJIVI IZDACI
TOTAL ELIGIBLE EXPENDITURE
= Bespovratna sredstva ukupno + doprinos korisnika
= Ukupni prihvatljivi troškovi
= Ukupna ugovorena vrijednost projekta HRK]]/7.5345</f>
        <v>360237.57382706215</v>
      </c>
      <c r="AA466" s="13" t="s">
        <v>22</v>
      </c>
      <c r="AB466" s="13" t="s">
        <v>19</v>
      </c>
      <c r="AC466" s="12" t="s">
        <v>1913</v>
      </c>
      <c r="AD466" s="12" t="s">
        <v>147</v>
      </c>
    </row>
    <row r="467" spans="1:30" ht="51" customHeight="1" x14ac:dyDescent="0.3">
      <c r="A467" s="10" t="s">
        <v>1914</v>
      </c>
      <c r="B467" s="11" t="s">
        <v>139</v>
      </c>
      <c r="C467" s="12" t="s">
        <v>140</v>
      </c>
      <c r="D467" s="12" t="s">
        <v>1102</v>
      </c>
      <c r="E467" s="13" t="s">
        <v>63</v>
      </c>
      <c r="F467" s="14" t="s">
        <v>1915</v>
      </c>
      <c r="G467" s="14" t="s">
        <v>551</v>
      </c>
      <c r="H467" s="16">
        <v>43637</v>
      </c>
      <c r="I467" s="16">
        <v>44551</v>
      </c>
      <c r="J467" s="17" t="str">
        <f>IF(Ugovori_OPULJP[[#This Row],[DATUM ZAVRŠETKA OPERACIJE]]&gt;DATE(2023,12,31),"u provedbi","završen")</f>
        <v>završen</v>
      </c>
      <c r="K467" s="15" t="s">
        <v>240</v>
      </c>
      <c r="L467" s="15" t="s">
        <v>240</v>
      </c>
      <c r="M467" s="18">
        <v>0.85</v>
      </c>
      <c r="N467" s="18">
        <v>0.15</v>
      </c>
      <c r="O467" s="19">
        <f>Ugovori_OPULJP[[#This Row],[Bespovratna sredstva - Ukupno (EU+Nac) HRK
= Ukupna ugovorena vrijednost bespovratnih sredstava]]*Ugovori_OPULJP[[#This Row],[EU STOPA SUFINANCIRANJA %
EU CO-FINANCING RATE %]]</f>
        <v>1487500</v>
      </c>
      <c r="P467" s="20">
        <f>Ugovori_OPULJP[[#This Row],[Bespovratna sredstva - EU dio - HRK]]/7.5345</f>
        <v>197425.17751675623</v>
      </c>
      <c r="Q467" s="19">
        <f>Ugovori_OPULJP[[#This Row],[Bespovratna sredstva - Ukupno (EU+Nac) HRK
= Ukupna ugovorena vrijednost bespovratnih sredstava]]*Ugovori_OPULJP[[#This Row],[STOPA NACIONALNOG SUFINANCIRANJA %]]</f>
        <v>262500</v>
      </c>
      <c r="R467" s="20">
        <f>Ugovori_OPULJP[[#This Row],[Bespovratna sredstva - Nacionalni dio - HRK]]/7.5345</f>
        <v>34839.737208839339</v>
      </c>
      <c r="S467" s="19">
        <v>1750000</v>
      </c>
      <c r="T467" s="20">
        <f>Ugovori_OPULJP[[#This Row],[Bespovratna sredstva - Ukupno (EU+Nac) HRK
= Ukupna ugovorena vrijednost bespovratnih sredstava]]/7.5345</f>
        <v>232264.91472559559</v>
      </c>
      <c r="U467" s="19">
        <v>0</v>
      </c>
      <c r="V467" s="20">
        <f>Ugovori_OPULJP[[#This Row],[Javni doprinos korisnika - HRK]]/7.5345</f>
        <v>0</v>
      </c>
      <c r="W467" s="19">
        <v>0</v>
      </c>
      <c r="X467" s="20">
        <f>Ugovori_OPULJP[[#This Row],[Privatni doprinos korisnika - HRK]]/7.5345</f>
        <v>0</v>
      </c>
      <c r="Y467" s="21">
        <f>Ugovori_OPULJP[[#This Row],[Bespovratna sredstva - Ukupno (EU+Nac) HRK
= Ukupna ugovorena vrijednost bespovratnih sredstava]]+Ugovori_OPULJP[[#This Row],[Javni doprinos korisnika - HRK]]+Ugovori_OPULJP[[#This Row],[Privatni doprinos korisnika - HRK]]</f>
        <v>1750000</v>
      </c>
      <c r="Z467" s="22">
        <f>Ugovori_OPULJP[[#This Row],[UKUPNI PRIHVATLJIVI IZDACI
TOTAL ELIGIBLE EXPENDITURE
= Bespovratna sredstva ukupno + doprinos korisnika
= Ukupni prihvatljivi troškovi
= Ukupna ugovorena vrijednost projekta HRK]]/7.5345</f>
        <v>232264.91472559559</v>
      </c>
      <c r="AA467" s="13" t="s">
        <v>22</v>
      </c>
      <c r="AB467" s="13" t="s">
        <v>19</v>
      </c>
      <c r="AC467" s="12" t="s">
        <v>1916</v>
      </c>
      <c r="AD467" s="12" t="s">
        <v>147</v>
      </c>
    </row>
    <row r="468" spans="1:30" ht="51" customHeight="1" x14ac:dyDescent="0.3">
      <c r="A468" s="10" t="s">
        <v>1917</v>
      </c>
      <c r="B468" s="11" t="s">
        <v>139</v>
      </c>
      <c r="C468" s="12" t="s">
        <v>140</v>
      </c>
      <c r="D468" s="12" t="s">
        <v>1102</v>
      </c>
      <c r="E468" s="13" t="s">
        <v>63</v>
      </c>
      <c r="F468" s="14" t="s">
        <v>1918</v>
      </c>
      <c r="G468" s="14" t="s">
        <v>1919</v>
      </c>
      <c r="H468" s="16">
        <v>43410</v>
      </c>
      <c r="I468" s="16">
        <v>44322</v>
      </c>
      <c r="J468" s="17" t="str">
        <f>IF(Ugovori_OPULJP[[#This Row],[DATUM ZAVRŠETKA OPERACIJE]]&gt;DATE(2023,12,31),"u provedbi","završen")</f>
        <v>završen</v>
      </c>
      <c r="K468" s="15" t="s">
        <v>240</v>
      </c>
      <c r="L468" s="15" t="s">
        <v>240</v>
      </c>
      <c r="M468" s="18">
        <v>0.85</v>
      </c>
      <c r="N468" s="18">
        <v>0.15</v>
      </c>
      <c r="O468" s="19">
        <f>Ugovori_OPULJP[[#This Row],[Bespovratna sredstva - Ukupno (EU+Nac) HRK
= Ukupna ugovorena vrijednost bespovratnih sredstava]]*Ugovori_OPULJP[[#This Row],[EU STOPA SUFINANCIRANJA %
EU CO-FINANCING RATE %]]</f>
        <v>3507077.73</v>
      </c>
      <c r="P468" s="20">
        <f>Ugovori_OPULJP[[#This Row],[Bespovratna sredstva - EU dio - HRK]]/7.5345</f>
        <v>465469.20565399161</v>
      </c>
      <c r="Q468" s="19">
        <f>Ugovori_OPULJP[[#This Row],[Bespovratna sredstva - Ukupno (EU+Nac) HRK
= Ukupna ugovorena vrijednost bespovratnih sredstava]]*Ugovori_OPULJP[[#This Row],[STOPA NACIONALNOG SUFINANCIRANJA %]]</f>
        <v>618896.06999999995</v>
      </c>
      <c r="R468" s="20">
        <f>Ugovori_OPULJP[[#This Row],[Bespovratna sredstva - Nacionalni dio - HRK]]/7.5345</f>
        <v>82141.624527174979</v>
      </c>
      <c r="S468" s="19">
        <v>4125973.8</v>
      </c>
      <c r="T468" s="20">
        <f>Ugovori_OPULJP[[#This Row],[Bespovratna sredstva - Ukupno (EU+Nac) HRK
= Ukupna ugovorena vrijednost bespovratnih sredstava]]/7.5345</f>
        <v>547610.83018116653</v>
      </c>
      <c r="U468" s="19">
        <v>0</v>
      </c>
      <c r="V468" s="20">
        <f>Ugovori_OPULJP[[#This Row],[Javni doprinos korisnika - HRK]]/7.5345</f>
        <v>0</v>
      </c>
      <c r="W468" s="19">
        <v>0</v>
      </c>
      <c r="X468" s="20">
        <f>Ugovori_OPULJP[[#This Row],[Privatni doprinos korisnika - HRK]]/7.5345</f>
        <v>0</v>
      </c>
      <c r="Y468" s="21">
        <f>Ugovori_OPULJP[[#This Row],[Bespovratna sredstva - Ukupno (EU+Nac) HRK
= Ukupna ugovorena vrijednost bespovratnih sredstava]]+Ugovori_OPULJP[[#This Row],[Javni doprinos korisnika - HRK]]+Ugovori_OPULJP[[#This Row],[Privatni doprinos korisnika - HRK]]</f>
        <v>4125973.8</v>
      </c>
      <c r="Z468" s="22">
        <f>Ugovori_OPULJP[[#This Row],[UKUPNI PRIHVATLJIVI IZDACI
TOTAL ELIGIBLE EXPENDITURE
= Bespovratna sredstva ukupno + doprinos korisnika
= Ukupni prihvatljivi troškovi
= Ukupna ugovorena vrijednost projekta HRK]]/7.5345</f>
        <v>547610.83018116653</v>
      </c>
      <c r="AA468" s="13" t="s">
        <v>22</v>
      </c>
      <c r="AB468" s="13" t="s">
        <v>19</v>
      </c>
      <c r="AC468" s="12" t="s">
        <v>1920</v>
      </c>
      <c r="AD468" s="12" t="s">
        <v>147</v>
      </c>
    </row>
    <row r="469" spans="1:30" ht="51" customHeight="1" x14ac:dyDescent="0.3">
      <c r="A469" s="10" t="s">
        <v>1921</v>
      </c>
      <c r="B469" s="11" t="s">
        <v>139</v>
      </c>
      <c r="C469" s="12" t="s">
        <v>140</v>
      </c>
      <c r="D469" s="12" t="s">
        <v>1102</v>
      </c>
      <c r="E469" s="13" t="s">
        <v>63</v>
      </c>
      <c r="F469" s="14" t="s">
        <v>1922</v>
      </c>
      <c r="G469" s="14" t="s">
        <v>1923</v>
      </c>
      <c r="H469" s="16">
        <v>43315</v>
      </c>
      <c r="I469" s="16">
        <v>44230</v>
      </c>
      <c r="J469" s="17" t="str">
        <f>IF(Ugovori_OPULJP[[#This Row],[DATUM ZAVRŠETKA OPERACIJE]]&gt;DATE(2023,12,31),"u provedbi","završen")</f>
        <v>završen</v>
      </c>
      <c r="K469" s="15" t="s">
        <v>240</v>
      </c>
      <c r="L469" s="15" t="s">
        <v>240</v>
      </c>
      <c r="M469" s="18">
        <v>0.85</v>
      </c>
      <c r="N469" s="18">
        <v>0.15</v>
      </c>
      <c r="O469" s="19">
        <f>Ugovori_OPULJP[[#This Row],[Bespovratna sredstva - Ukupno (EU+Nac) HRK
= Ukupna ugovorena vrijednost bespovratnih sredstava]]*Ugovori_OPULJP[[#This Row],[EU STOPA SUFINANCIRANJA %
EU CO-FINANCING RATE %]]</f>
        <v>2638466.2999999998</v>
      </c>
      <c r="P469" s="20">
        <f>Ugovori_OPULJP[[#This Row],[Bespovratna sredstva - EU dio - HRK]]/7.5345</f>
        <v>350184.6572433472</v>
      </c>
      <c r="Q469" s="19">
        <f>Ugovori_OPULJP[[#This Row],[Bespovratna sredstva - Ukupno (EU+Nac) HRK
= Ukupna ugovorena vrijednost bespovratnih sredstava]]*Ugovori_OPULJP[[#This Row],[STOPA NACIONALNOG SUFINANCIRANJA %]]</f>
        <v>465611.7</v>
      </c>
      <c r="R469" s="20">
        <f>Ugovori_OPULJP[[#This Row],[Bespovratna sredstva - Nacionalni dio - HRK]]/7.5345</f>
        <v>61797.292454708338</v>
      </c>
      <c r="S469" s="19">
        <v>3104078</v>
      </c>
      <c r="T469" s="20">
        <f>Ugovori_OPULJP[[#This Row],[Bespovratna sredstva - Ukupno (EU+Nac) HRK
= Ukupna ugovorena vrijednost bespovratnih sredstava]]/7.5345</f>
        <v>411981.94969805557</v>
      </c>
      <c r="U469" s="19">
        <v>0</v>
      </c>
      <c r="V469" s="20">
        <f>Ugovori_OPULJP[[#This Row],[Javni doprinos korisnika - HRK]]/7.5345</f>
        <v>0</v>
      </c>
      <c r="W469" s="19">
        <v>0</v>
      </c>
      <c r="X469" s="20">
        <f>Ugovori_OPULJP[[#This Row],[Privatni doprinos korisnika - HRK]]/7.5345</f>
        <v>0</v>
      </c>
      <c r="Y469" s="21">
        <f>Ugovori_OPULJP[[#This Row],[Bespovratna sredstva - Ukupno (EU+Nac) HRK
= Ukupna ugovorena vrijednost bespovratnih sredstava]]+Ugovori_OPULJP[[#This Row],[Javni doprinos korisnika - HRK]]+Ugovori_OPULJP[[#This Row],[Privatni doprinos korisnika - HRK]]</f>
        <v>3104078</v>
      </c>
      <c r="Z469" s="22">
        <f>Ugovori_OPULJP[[#This Row],[UKUPNI PRIHVATLJIVI IZDACI
TOTAL ELIGIBLE EXPENDITURE
= Bespovratna sredstva ukupno + doprinos korisnika
= Ukupni prihvatljivi troškovi
= Ukupna ugovorena vrijednost projekta HRK]]/7.5345</f>
        <v>411981.94969805557</v>
      </c>
      <c r="AA469" s="13" t="s">
        <v>22</v>
      </c>
      <c r="AB469" s="13" t="s">
        <v>19</v>
      </c>
      <c r="AC469" s="12" t="s">
        <v>1924</v>
      </c>
      <c r="AD469" s="12" t="s">
        <v>147</v>
      </c>
    </row>
    <row r="470" spans="1:30" ht="51" customHeight="1" x14ac:dyDescent="0.3">
      <c r="A470" s="10" t="s">
        <v>1925</v>
      </c>
      <c r="B470" s="11" t="s">
        <v>139</v>
      </c>
      <c r="C470" s="12" t="s">
        <v>140</v>
      </c>
      <c r="D470" s="12" t="s">
        <v>1102</v>
      </c>
      <c r="E470" s="13" t="s">
        <v>63</v>
      </c>
      <c r="F470" s="14" t="s">
        <v>1926</v>
      </c>
      <c r="G470" s="14" t="s">
        <v>1927</v>
      </c>
      <c r="H470" s="16">
        <v>43343</v>
      </c>
      <c r="I470" s="16">
        <v>44255</v>
      </c>
      <c r="J470" s="17" t="str">
        <f>IF(Ugovori_OPULJP[[#This Row],[DATUM ZAVRŠETKA OPERACIJE]]&gt;DATE(2023,12,31),"u provedbi","završen")</f>
        <v>završen</v>
      </c>
      <c r="K470" s="15" t="s">
        <v>240</v>
      </c>
      <c r="L470" s="15" t="s">
        <v>240</v>
      </c>
      <c r="M470" s="18">
        <v>0.85</v>
      </c>
      <c r="N470" s="18">
        <v>0.15</v>
      </c>
      <c r="O470" s="19">
        <f>Ugovori_OPULJP[[#This Row],[Bespovratna sredstva - Ukupno (EU+Nac) HRK
= Ukupna ugovorena vrijednost bespovratnih sredstava]]*Ugovori_OPULJP[[#This Row],[EU STOPA SUFINANCIRANJA %
EU CO-FINANCING RATE %]]</f>
        <v>2176849.6770000001</v>
      </c>
      <c r="P470" s="20">
        <f>Ugovori_OPULJP[[#This Row],[Bespovratna sredstva - EU dio - HRK]]/7.5345</f>
        <v>288917.6026279116</v>
      </c>
      <c r="Q470" s="19">
        <f>Ugovori_OPULJP[[#This Row],[Bespovratna sredstva - Ukupno (EU+Nac) HRK
= Ukupna ugovorena vrijednost bespovratnih sredstava]]*Ugovori_OPULJP[[#This Row],[STOPA NACIONALNOG SUFINANCIRANJA %]]</f>
        <v>384149.94300000003</v>
      </c>
      <c r="R470" s="20">
        <f>Ugovori_OPULJP[[#This Row],[Bespovratna sredstva - Nacionalni dio - HRK]]/7.5345</f>
        <v>50985.459287278522</v>
      </c>
      <c r="S470" s="19">
        <v>2560999.62</v>
      </c>
      <c r="T470" s="20">
        <f>Ugovori_OPULJP[[#This Row],[Bespovratna sredstva - Ukupno (EU+Nac) HRK
= Ukupna ugovorena vrijednost bespovratnih sredstava]]/7.5345</f>
        <v>339903.06191519013</v>
      </c>
      <c r="U470" s="19">
        <v>0</v>
      </c>
      <c r="V470" s="20">
        <f>Ugovori_OPULJP[[#This Row],[Javni doprinos korisnika - HRK]]/7.5345</f>
        <v>0</v>
      </c>
      <c r="W470" s="19">
        <v>0</v>
      </c>
      <c r="X470" s="20">
        <f>Ugovori_OPULJP[[#This Row],[Privatni doprinos korisnika - HRK]]/7.5345</f>
        <v>0</v>
      </c>
      <c r="Y470" s="21">
        <f>Ugovori_OPULJP[[#This Row],[Bespovratna sredstva - Ukupno (EU+Nac) HRK
= Ukupna ugovorena vrijednost bespovratnih sredstava]]+Ugovori_OPULJP[[#This Row],[Javni doprinos korisnika - HRK]]+Ugovori_OPULJP[[#This Row],[Privatni doprinos korisnika - HRK]]</f>
        <v>2560999.62</v>
      </c>
      <c r="Z470" s="22">
        <f>Ugovori_OPULJP[[#This Row],[UKUPNI PRIHVATLJIVI IZDACI
TOTAL ELIGIBLE EXPENDITURE
= Bespovratna sredstva ukupno + doprinos korisnika
= Ukupni prihvatljivi troškovi
= Ukupna ugovorena vrijednost projekta HRK]]/7.5345</f>
        <v>339903.06191519013</v>
      </c>
      <c r="AA470" s="13" t="s">
        <v>22</v>
      </c>
      <c r="AB470" s="13" t="s">
        <v>19</v>
      </c>
      <c r="AC470" s="12" t="s">
        <v>1928</v>
      </c>
      <c r="AD470" s="12" t="s">
        <v>147</v>
      </c>
    </row>
    <row r="471" spans="1:30" ht="51" customHeight="1" x14ac:dyDescent="0.3">
      <c r="A471" s="10" t="s">
        <v>1929</v>
      </c>
      <c r="B471" s="11" t="s">
        <v>139</v>
      </c>
      <c r="C471" s="12" t="s">
        <v>140</v>
      </c>
      <c r="D471" s="12" t="s">
        <v>1102</v>
      </c>
      <c r="E471" s="13" t="s">
        <v>63</v>
      </c>
      <c r="F471" s="14" t="s">
        <v>1930</v>
      </c>
      <c r="G471" s="14" t="s">
        <v>1931</v>
      </c>
      <c r="H471" s="16">
        <v>43287</v>
      </c>
      <c r="I471" s="16">
        <v>44141</v>
      </c>
      <c r="J471" s="17" t="str">
        <f>IF(Ugovori_OPULJP[[#This Row],[DATUM ZAVRŠETKA OPERACIJE]]&gt;DATE(2023,12,31),"u provedbi","završen")</f>
        <v>završen</v>
      </c>
      <c r="K471" s="15" t="s">
        <v>86</v>
      </c>
      <c r="L471" s="15" t="s">
        <v>86</v>
      </c>
      <c r="M471" s="18">
        <v>0.85</v>
      </c>
      <c r="N471" s="18">
        <v>0.15</v>
      </c>
      <c r="O471" s="19">
        <f>Ugovori_OPULJP[[#This Row],[Bespovratna sredstva - Ukupno (EU+Nac) HRK
= Ukupna ugovorena vrijednost bespovratnih sredstava]]*Ugovori_OPULJP[[#This Row],[EU STOPA SUFINANCIRANJA %
EU CO-FINANCING RATE %]]</f>
        <v>1545408.3665</v>
      </c>
      <c r="P471" s="20">
        <f>Ugovori_OPULJP[[#This Row],[Bespovratna sredstva - EU dio - HRK]]/7.5345</f>
        <v>205110.93854933968</v>
      </c>
      <c r="Q471" s="19">
        <f>Ugovori_OPULJP[[#This Row],[Bespovratna sredstva - Ukupno (EU+Nac) HRK
= Ukupna ugovorena vrijednost bespovratnih sredstava]]*Ugovori_OPULJP[[#This Row],[STOPA NACIONALNOG SUFINANCIRANJA %]]</f>
        <v>272719.12349999999</v>
      </c>
      <c r="R471" s="20">
        <f>Ugovori_OPULJP[[#This Row],[Bespovratna sredstva - Nacionalni dio - HRK]]/7.5345</f>
        <v>36196.047979295239</v>
      </c>
      <c r="S471" s="19">
        <v>1818127.49</v>
      </c>
      <c r="T471" s="20">
        <f>Ugovori_OPULJP[[#This Row],[Bespovratna sredstva - Ukupno (EU+Nac) HRK
= Ukupna ugovorena vrijednost bespovratnih sredstava]]/7.5345</f>
        <v>241306.98652863494</v>
      </c>
      <c r="U471" s="19">
        <v>0</v>
      </c>
      <c r="V471" s="20">
        <f>Ugovori_OPULJP[[#This Row],[Javni doprinos korisnika - HRK]]/7.5345</f>
        <v>0</v>
      </c>
      <c r="W471" s="19">
        <v>0</v>
      </c>
      <c r="X471" s="20">
        <f>Ugovori_OPULJP[[#This Row],[Privatni doprinos korisnika - HRK]]/7.5345</f>
        <v>0</v>
      </c>
      <c r="Y471" s="21">
        <f>Ugovori_OPULJP[[#This Row],[Bespovratna sredstva - Ukupno (EU+Nac) HRK
= Ukupna ugovorena vrijednost bespovratnih sredstava]]+Ugovori_OPULJP[[#This Row],[Javni doprinos korisnika - HRK]]+Ugovori_OPULJP[[#This Row],[Privatni doprinos korisnika - HRK]]</f>
        <v>1818127.49</v>
      </c>
      <c r="Z471" s="22">
        <f>Ugovori_OPULJP[[#This Row],[UKUPNI PRIHVATLJIVI IZDACI
TOTAL ELIGIBLE EXPENDITURE
= Bespovratna sredstva ukupno + doprinos korisnika
= Ukupni prihvatljivi troškovi
= Ukupna ugovorena vrijednost projekta HRK]]/7.5345</f>
        <v>241306.98652863494</v>
      </c>
      <c r="AA471" s="13" t="s">
        <v>22</v>
      </c>
      <c r="AB471" s="13" t="s">
        <v>19</v>
      </c>
      <c r="AC471" s="12" t="s">
        <v>1932</v>
      </c>
      <c r="AD471" s="12" t="s">
        <v>147</v>
      </c>
    </row>
    <row r="472" spans="1:30" ht="51" customHeight="1" x14ac:dyDescent="0.3">
      <c r="A472" s="10" t="s">
        <v>1933</v>
      </c>
      <c r="B472" s="11" t="s">
        <v>139</v>
      </c>
      <c r="C472" s="12" t="s">
        <v>140</v>
      </c>
      <c r="D472" s="12" t="s">
        <v>1102</v>
      </c>
      <c r="E472" s="13" t="s">
        <v>63</v>
      </c>
      <c r="F472" s="14" t="s">
        <v>1934</v>
      </c>
      <c r="G472" s="14" t="s">
        <v>1935</v>
      </c>
      <c r="H472" s="16">
        <v>43410</v>
      </c>
      <c r="I472" s="16">
        <v>44233</v>
      </c>
      <c r="J472" s="17" t="str">
        <f>IF(Ugovori_OPULJP[[#This Row],[DATUM ZAVRŠETKA OPERACIJE]]&gt;DATE(2023,12,31),"u provedbi","završen")</f>
        <v>završen</v>
      </c>
      <c r="K472" s="15" t="s">
        <v>240</v>
      </c>
      <c r="L472" s="15" t="s">
        <v>240</v>
      </c>
      <c r="M472" s="18">
        <v>0.85</v>
      </c>
      <c r="N472" s="18">
        <v>0.15</v>
      </c>
      <c r="O472" s="19">
        <f>Ugovori_OPULJP[[#This Row],[Bespovratna sredstva - Ukupno (EU+Nac) HRK
= Ukupna ugovorena vrijednost bespovratnih sredstava]]*Ugovori_OPULJP[[#This Row],[EU STOPA SUFINANCIRANJA %
EU CO-FINANCING RATE %]]</f>
        <v>1967677.1209999998</v>
      </c>
      <c r="P472" s="20">
        <f>Ugovori_OPULJP[[#This Row],[Bespovratna sredstva - EU dio - HRK]]/7.5345</f>
        <v>261155.63355232592</v>
      </c>
      <c r="Q472" s="19">
        <f>Ugovori_OPULJP[[#This Row],[Bespovratna sredstva - Ukupno (EU+Nac) HRK
= Ukupna ugovorena vrijednost bespovratnih sredstava]]*Ugovori_OPULJP[[#This Row],[STOPA NACIONALNOG SUFINANCIRANJA %]]</f>
        <v>347237.13899999997</v>
      </c>
      <c r="R472" s="20">
        <f>Ugovori_OPULJP[[#This Row],[Bespovratna sredstva - Nacionalni dio - HRK]]/7.5345</f>
        <v>46086.28827393987</v>
      </c>
      <c r="S472" s="19">
        <v>2314914.2599999998</v>
      </c>
      <c r="T472" s="20">
        <f>Ugovori_OPULJP[[#This Row],[Bespovratna sredstva - Ukupno (EU+Nac) HRK
= Ukupna ugovorena vrijednost bespovratnih sredstava]]/7.5345</f>
        <v>307241.92182626581</v>
      </c>
      <c r="U472" s="19">
        <v>0</v>
      </c>
      <c r="V472" s="20">
        <f>Ugovori_OPULJP[[#This Row],[Javni doprinos korisnika - HRK]]/7.5345</f>
        <v>0</v>
      </c>
      <c r="W472" s="19">
        <v>0</v>
      </c>
      <c r="X472" s="20">
        <f>Ugovori_OPULJP[[#This Row],[Privatni doprinos korisnika - HRK]]/7.5345</f>
        <v>0</v>
      </c>
      <c r="Y472" s="21">
        <f>Ugovori_OPULJP[[#This Row],[Bespovratna sredstva - Ukupno (EU+Nac) HRK
= Ukupna ugovorena vrijednost bespovratnih sredstava]]+Ugovori_OPULJP[[#This Row],[Javni doprinos korisnika - HRK]]+Ugovori_OPULJP[[#This Row],[Privatni doprinos korisnika - HRK]]</f>
        <v>2314914.2599999998</v>
      </c>
      <c r="Z472" s="22">
        <f>Ugovori_OPULJP[[#This Row],[UKUPNI PRIHVATLJIVI IZDACI
TOTAL ELIGIBLE EXPENDITURE
= Bespovratna sredstva ukupno + doprinos korisnika
= Ukupni prihvatljivi troškovi
= Ukupna ugovorena vrijednost projekta HRK]]/7.5345</f>
        <v>307241.92182626581</v>
      </c>
      <c r="AA472" s="13" t="s">
        <v>22</v>
      </c>
      <c r="AB472" s="13" t="s">
        <v>19</v>
      </c>
      <c r="AC472" s="12" t="s">
        <v>1936</v>
      </c>
      <c r="AD472" s="12" t="s">
        <v>147</v>
      </c>
    </row>
    <row r="473" spans="1:30" ht="51" customHeight="1" x14ac:dyDescent="0.3">
      <c r="A473" s="10" t="s">
        <v>1937</v>
      </c>
      <c r="B473" s="11" t="s">
        <v>139</v>
      </c>
      <c r="C473" s="12" t="s">
        <v>140</v>
      </c>
      <c r="D473" s="12" t="s">
        <v>1102</v>
      </c>
      <c r="E473" s="13" t="s">
        <v>63</v>
      </c>
      <c r="F473" s="14" t="s">
        <v>1938</v>
      </c>
      <c r="G473" s="14" t="s">
        <v>1939</v>
      </c>
      <c r="H473" s="16">
        <v>43224</v>
      </c>
      <c r="I473" s="16">
        <v>44139</v>
      </c>
      <c r="J473" s="17" t="str">
        <f>IF(Ugovori_OPULJP[[#This Row],[DATUM ZAVRŠETKA OPERACIJE]]&gt;DATE(2023,12,31),"u provedbi","završen")</f>
        <v>završen</v>
      </c>
      <c r="K473" s="15" t="s">
        <v>240</v>
      </c>
      <c r="L473" s="15" t="s">
        <v>240</v>
      </c>
      <c r="M473" s="18">
        <v>0.85</v>
      </c>
      <c r="N473" s="18">
        <v>0.15</v>
      </c>
      <c r="O473" s="19">
        <f>Ugovori_OPULJP[[#This Row],[Bespovratna sredstva - Ukupno (EU+Nac) HRK
= Ukupna ugovorena vrijednost bespovratnih sredstava]]*Ugovori_OPULJP[[#This Row],[EU STOPA SUFINANCIRANJA %
EU CO-FINANCING RATE %]]</f>
        <v>7060389</v>
      </c>
      <c r="P473" s="20">
        <f>Ugovori_OPULJP[[#This Row],[Bespovratna sredstva - EU dio - HRK]]/7.5345</f>
        <v>937074.65657973313</v>
      </c>
      <c r="Q473" s="19">
        <f>Ugovori_OPULJP[[#This Row],[Bespovratna sredstva - Ukupno (EU+Nac) HRK
= Ukupna ugovorena vrijednost bespovratnih sredstava]]*Ugovori_OPULJP[[#This Row],[STOPA NACIONALNOG SUFINANCIRANJA %]]</f>
        <v>1245951</v>
      </c>
      <c r="R473" s="20">
        <f>Ugovori_OPULJP[[#This Row],[Bespovratna sredstva - Nacionalni dio - HRK]]/7.5345</f>
        <v>165366.11586701174</v>
      </c>
      <c r="S473" s="19">
        <v>8306340</v>
      </c>
      <c r="T473" s="20">
        <f>Ugovori_OPULJP[[#This Row],[Bespovratna sredstva - Ukupno (EU+Nac) HRK
= Ukupna ugovorena vrijednost bespovratnih sredstava]]/7.5345</f>
        <v>1102440.7724467448</v>
      </c>
      <c r="U473" s="19">
        <v>0</v>
      </c>
      <c r="V473" s="20">
        <f>Ugovori_OPULJP[[#This Row],[Javni doprinos korisnika - HRK]]/7.5345</f>
        <v>0</v>
      </c>
      <c r="W473" s="19">
        <v>0</v>
      </c>
      <c r="X473" s="20">
        <f>Ugovori_OPULJP[[#This Row],[Privatni doprinos korisnika - HRK]]/7.5345</f>
        <v>0</v>
      </c>
      <c r="Y473" s="21">
        <f>Ugovori_OPULJP[[#This Row],[Bespovratna sredstva - Ukupno (EU+Nac) HRK
= Ukupna ugovorena vrijednost bespovratnih sredstava]]+Ugovori_OPULJP[[#This Row],[Javni doprinos korisnika - HRK]]+Ugovori_OPULJP[[#This Row],[Privatni doprinos korisnika - HRK]]</f>
        <v>8306340</v>
      </c>
      <c r="Z473" s="22">
        <f>Ugovori_OPULJP[[#This Row],[UKUPNI PRIHVATLJIVI IZDACI
TOTAL ELIGIBLE EXPENDITURE
= Bespovratna sredstva ukupno + doprinos korisnika
= Ukupni prihvatljivi troškovi
= Ukupna ugovorena vrijednost projekta HRK]]/7.5345</f>
        <v>1102440.7724467448</v>
      </c>
      <c r="AA473" s="13" t="s">
        <v>22</v>
      </c>
      <c r="AB473" s="13" t="s">
        <v>19</v>
      </c>
      <c r="AC473" s="12" t="s">
        <v>1940</v>
      </c>
      <c r="AD473" s="12" t="s">
        <v>147</v>
      </c>
    </row>
    <row r="474" spans="1:30" ht="51" customHeight="1" x14ac:dyDescent="0.3">
      <c r="A474" s="10" t="s">
        <v>1941</v>
      </c>
      <c r="B474" s="11" t="s">
        <v>139</v>
      </c>
      <c r="C474" s="12" t="s">
        <v>140</v>
      </c>
      <c r="D474" s="12" t="s">
        <v>1102</v>
      </c>
      <c r="E474" s="13" t="s">
        <v>63</v>
      </c>
      <c r="F474" s="14" t="s">
        <v>1942</v>
      </c>
      <c r="G474" s="14" t="s">
        <v>1943</v>
      </c>
      <c r="H474" s="16">
        <v>43410</v>
      </c>
      <c r="I474" s="16">
        <v>44322</v>
      </c>
      <c r="J474" s="17" t="str">
        <f>IF(Ugovori_OPULJP[[#This Row],[DATUM ZAVRŠETKA OPERACIJE]]&gt;DATE(2023,12,31),"u provedbi","završen")</f>
        <v>završen</v>
      </c>
      <c r="K474" s="15" t="s">
        <v>240</v>
      </c>
      <c r="L474" s="15" t="s">
        <v>240</v>
      </c>
      <c r="M474" s="18">
        <v>0.85</v>
      </c>
      <c r="N474" s="18">
        <v>0.15</v>
      </c>
      <c r="O474" s="19">
        <f>Ugovori_OPULJP[[#This Row],[Bespovratna sredstva - Ukupno (EU+Nac) HRK
= Ukupna ugovorena vrijednost bespovratnih sredstava]]*Ugovori_OPULJP[[#This Row],[EU STOPA SUFINANCIRANJA %
EU CO-FINANCING RATE %]]</f>
        <v>4200694.4495000001</v>
      </c>
      <c r="P474" s="20">
        <f>Ugovori_OPULJP[[#This Row],[Bespovratna sredstva - EU dio - HRK]]/7.5345</f>
        <v>557527.96462937153</v>
      </c>
      <c r="Q474" s="19">
        <f>Ugovori_OPULJP[[#This Row],[Bespovratna sredstva - Ukupno (EU+Nac) HRK
= Ukupna ugovorena vrijednost bespovratnih sredstava]]*Ugovori_OPULJP[[#This Row],[STOPA NACIONALNOG SUFINANCIRANJA %]]</f>
        <v>741299.02049999998</v>
      </c>
      <c r="R474" s="20">
        <f>Ugovori_OPULJP[[#This Row],[Bespovratna sredstva - Nacionalni dio - HRK]]/7.5345</f>
        <v>98387.28787577145</v>
      </c>
      <c r="S474" s="19">
        <v>4941993.47</v>
      </c>
      <c r="T474" s="20">
        <f>Ugovori_OPULJP[[#This Row],[Bespovratna sredstva - Ukupno (EU+Nac) HRK
= Ukupna ugovorena vrijednost bespovratnih sredstava]]/7.5345</f>
        <v>655915.25250514294</v>
      </c>
      <c r="U474" s="19">
        <v>0</v>
      </c>
      <c r="V474" s="20">
        <f>Ugovori_OPULJP[[#This Row],[Javni doprinos korisnika - HRK]]/7.5345</f>
        <v>0</v>
      </c>
      <c r="W474" s="19">
        <v>0</v>
      </c>
      <c r="X474" s="20">
        <f>Ugovori_OPULJP[[#This Row],[Privatni doprinos korisnika - HRK]]/7.5345</f>
        <v>0</v>
      </c>
      <c r="Y474" s="21">
        <f>Ugovori_OPULJP[[#This Row],[Bespovratna sredstva - Ukupno (EU+Nac) HRK
= Ukupna ugovorena vrijednost bespovratnih sredstava]]+Ugovori_OPULJP[[#This Row],[Javni doprinos korisnika - HRK]]+Ugovori_OPULJP[[#This Row],[Privatni doprinos korisnika - HRK]]</f>
        <v>4941993.47</v>
      </c>
      <c r="Z474" s="22">
        <f>Ugovori_OPULJP[[#This Row],[UKUPNI PRIHVATLJIVI IZDACI
TOTAL ELIGIBLE EXPENDITURE
= Bespovratna sredstva ukupno + doprinos korisnika
= Ukupni prihvatljivi troškovi
= Ukupna ugovorena vrijednost projekta HRK]]/7.5345</f>
        <v>655915.25250514294</v>
      </c>
      <c r="AA474" s="13" t="s">
        <v>22</v>
      </c>
      <c r="AB474" s="13" t="s">
        <v>19</v>
      </c>
      <c r="AC474" s="12" t="s">
        <v>1944</v>
      </c>
      <c r="AD474" s="12" t="s">
        <v>147</v>
      </c>
    </row>
    <row r="475" spans="1:30" ht="51" customHeight="1" x14ac:dyDescent="0.3">
      <c r="A475" s="10" t="s">
        <v>1945</v>
      </c>
      <c r="B475" s="11" t="s">
        <v>139</v>
      </c>
      <c r="C475" s="12" t="s">
        <v>140</v>
      </c>
      <c r="D475" s="12" t="s">
        <v>1102</v>
      </c>
      <c r="E475" s="13" t="s">
        <v>63</v>
      </c>
      <c r="F475" s="14" t="s">
        <v>1946</v>
      </c>
      <c r="G475" s="14" t="s">
        <v>1947</v>
      </c>
      <c r="H475" s="16">
        <v>43370</v>
      </c>
      <c r="I475" s="16">
        <v>44282</v>
      </c>
      <c r="J475" s="17" t="str">
        <f>IF(Ugovori_OPULJP[[#This Row],[DATUM ZAVRŠETKA OPERACIJE]]&gt;DATE(2023,12,31),"u provedbi","završen")</f>
        <v>završen</v>
      </c>
      <c r="K475" s="15" t="s">
        <v>329</v>
      </c>
      <c r="L475" s="15" t="s">
        <v>329</v>
      </c>
      <c r="M475" s="18">
        <v>0.85</v>
      </c>
      <c r="N475" s="18">
        <v>0.15</v>
      </c>
      <c r="O475" s="19">
        <f>Ugovori_OPULJP[[#This Row],[Bespovratna sredstva - Ukupno (EU+Nac) HRK
= Ukupna ugovorena vrijednost bespovratnih sredstava]]*Ugovori_OPULJP[[#This Row],[EU STOPA SUFINANCIRANJA %
EU CO-FINANCING RATE %]]</f>
        <v>2621085.7974999999</v>
      </c>
      <c r="P475" s="20">
        <f>Ugovori_OPULJP[[#This Row],[Bespovratna sredstva - EU dio - HRK]]/7.5345</f>
        <v>347877.86813988979</v>
      </c>
      <c r="Q475" s="19">
        <f>Ugovori_OPULJP[[#This Row],[Bespovratna sredstva - Ukupno (EU+Nac) HRK
= Ukupna ugovorena vrijednost bespovratnih sredstava]]*Ugovori_OPULJP[[#This Row],[STOPA NACIONALNOG SUFINANCIRANJA %]]</f>
        <v>462544.55249999999</v>
      </c>
      <c r="R475" s="20">
        <f>Ugovori_OPULJP[[#This Row],[Bespovratna sredstva - Nacionalni dio - HRK]]/7.5345</f>
        <v>61390.212024686436</v>
      </c>
      <c r="S475" s="19">
        <v>3083630.35</v>
      </c>
      <c r="T475" s="20">
        <f>Ugovori_OPULJP[[#This Row],[Bespovratna sredstva - Ukupno (EU+Nac) HRK
= Ukupna ugovorena vrijednost bespovratnih sredstava]]/7.5345</f>
        <v>409268.0801645763</v>
      </c>
      <c r="U475" s="19">
        <v>0</v>
      </c>
      <c r="V475" s="20">
        <f>Ugovori_OPULJP[[#This Row],[Javni doprinos korisnika - HRK]]/7.5345</f>
        <v>0</v>
      </c>
      <c r="W475" s="19">
        <v>0</v>
      </c>
      <c r="X475" s="20">
        <f>Ugovori_OPULJP[[#This Row],[Privatni doprinos korisnika - HRK]]/7.5345</f>
        <v>0</v>
      </c>
      <c r="Y475" s="21">
        <f>Ugovori_OPULJP[[#This Row],[Bespovratna sredstva - Ukupno (EU+Nac) HRK
= Ukupna ugovorena vrijednost bespovratnih sredstava]]+Ugovori_OPULJP[[#This Row],[Javni doprinos korisnika - HRK]]+Ugovori_OPULJP[[#This Row],[Privatni doprinos korisnika - HRK]]</f>
        <v>3083630.35</v>
      </c>
      <c r="Z475" s="22">
        <f>Ugovori_OPULJP[[#This Row],[UKUPNI PRIHVATLJIVI IZDACI
TOTAL ELIGIBLE EXPENDITURE
= Bespovratna sredstva ukupno + doprinos korisnika
= Ukupni prihvatljivi troškovi
= Ukupna ugovorena vrijednost projekta HRK]]/7.5345</f>
        <v>409268.0801645763</v>
      </c>
      <c r="AA475" s="13" t="s">
        <v>22</v>
      </c>
      <c r="AB475" s="13" t="s">
        <v>19</v>
      </c>
      <c r="AC475" s="12" t="s">
        <v>1948</v>
      </c>
      <c r="AD475" s="12" t="s">
        <v>147</v>
      </c>
    </row>
    <row r="476" spans="1:30" ht="51" customHeight="1" x14ac:dyDescent="0.3">
      <c r="A476" s="10" t="s">
        <v>1949</v>
      </c>
      <c r="B476" s="11" t="s">
        <v>139</v>
      </c>
      <c r="C476" s="12" t="s">
        <v>140</v>
      </c>
      <c r="D476" s="12" t="s">
        <v>1102</v>
      </c>
      <c r="E476" s="13" t="s">
        <v>63</v>
      </c>
      <c r="F476" s="14" t="s">
        <v>1950</v>
      </c>
      <c r="G476" s="14" t="s">
        <v>1951</v>
      </c>
      <c r="H476" s="16">
        <v>43297</v>
      </c>
      <c r="I476" s="16">
        <v>44028</v>
      </c>
      <c r="J476" s="17" t="str">
        <f>IF(Ugovori_OPULJP[[#This Row],[DATUM ZAVRŠETKA OPERACIJE]]&gt;DATE(2023,12,31),"u provedbi","završen")</f>
        <v>završen</v>
      </c>
      <c r="K476" s="15" t="s">
        <v>240</v>
      </c>
      <c r="L476" s="15" t="s">
        <v>240</v>
      </c>
      <c r="M476" s="18">
        <v>0.85</v>
      </c>
      <c r="N476" s="18">
        <v>0.15</v>
      </c>
      <c r="O476" s="19">
        <f>Ugovori_OPULJP[[#This Row],[Bespovratna sredstva - Ukupno (EU+Nac) HRK
= Ukupna ugovorena vrijednost bespovratnih sredstava]]*Ugovori_OPULJP[[#This Row],[EU STOPA SUFINANCIRANJA %
EU CO-FINANCING RATE %]]</f>
        <v>909429.16099999985</v>
      </c>
      <c r="P476" s="20">
        <f>Ugovori_OPULJP[[#This Row],[Bespovratna sredstva - EU dio - HRK]]/7.5345</f>
        <v>120701.99230207708</v>
      </c>
      <c r="Q476" s="19">
        <f>Ugovori_OPULJP[[#This Row],[Bespovratna sredstva - Ukupno (EU+Nac) HRK
= Ukupna ugovorena vrijednost bespovratnih sredstava]]*Ugovori_OPULJP[[#This Row],[STOPA NACIONALNOG SUFINANCIRANJA %]]</f>
        <v>160487.49899999998</v>
      </c>
      <c r="R476" s="20">
        <f>Ugovori_OPULJP[[#This Row],[Bespovratna sredstva - Nacionalni dio - HRK]]/7.5345</f>
        <v>21300.351582719486</v>
      </c>
      <c r="S476" s="19">
        <v>1069916.6599999999</v>
      </c>
      <c r="T476" s="20">
        <f>Ugovori_OPULJP[[#This Row],[Bespovratna sredstva - Ukupno (EU+Nac) HRK
= Ukupna ugovorena vrijednost bespovratnih sredstava]]/7.5345</f>
        <v>142002.34388479657</v>
      </c>
      <c r="U476" s="19">
        <v>0</v>
      </c>
      <c r="V476" s="20">
        <f>Ugovori_OPULJP[[#This Row],[Javni doprinos korisnika - HRK]]/7.5345</f>
        <v>0</v>
      </c>
      <c r="W476" s="19">
        <v>0</v>
      </c>
      <c r="X476" s="20">
        <f>Ugovori_OPULJP[[#This Row],[Privatni doprinos korisnika - HRK]]/7.5345</f>
        <v>0</v>
      </c>
      <c r="Y476" s="21">
        <f>Ugovori_OPULJP[[#This Row],[Bespovratna sredstva - Ukupno (EU+Nac) HRK
= Ukupna ugovorena vrijednost bespovratnih sredstava]]+Ugovori_OPULJP[[#This Row],[Javni doprinos korisnika - HRK]]+Ugovori_OPULJP[[#This Row],[Privatni doprinos korisnika - HRK]]</f>
        <v>1069916.6599999999</v>
      </c>
      <c r="Z476" s="22">
        <f>Ugovori_OPULJP[[#This Row],[UKUPNI PRIHVATLJIVI IZDACI
TOTAL ELIGIBLE EXPENDITURE
= Bespovratna sredstva ukupno + doprinos korisnika
= Ukupni prihvatljivi troškovi
= Ukupna ugovorena vrijednost projekta HRK]]/7.5345</f>
        <v>142002.34388479657</v>
      </c>
      <c r="AA476" s="13" t="s">
        <v>22</v>
      </c>
      <c r="AB476" s="13" t="s">
        <v>19</v>
      </c>
      <c r="AC476" s="12" t="s">
        <v>1952</v>
      </c>
      <c r="AD476" s="12" t="s">
        <v>147</v>
      </c>
    </row>
    <row r="477" spans="1:30" ht="51" customHeight="1" x14ac:dyDescent="0.3">
      <c r="A477" s="10" t="s">
        <v>1953</v>
      </c>
      <c r="B477" s="11" t="s">
        <v>139</v>
      </c>
      <c r="C477" s="12" t="s">
        <v>140</v>
      </c>
      <c r="D477" s="12" t="s">
        <v>1102</v>
      </c>
      <c r="E477" s="13" t="s">
        <v>63</v>
      </c>
      <c r="F477" s="14" t="s">
        <v>1954</v>
      </c>
      <c r="G477" s="14" t="s">
        <v>1955</v>
      </c>
      <c r="H477" s="16">
        <v>43343</v>
      </c>
      <c r="I477" s="16">
        <v>44255</v>
      </c>
      <c r="J477" s="17" t="str">
        <f>IF(Ugovori_OPULJP[[#This Row],[DATUM ZAVRŠETKA OPERACIJE]]&gt;DATE(2023,12,31),"u provedbi","završen")</f>
        <v>završen</v>
      </c>
      <c r="K477" s="15" t="s">
        <v>178</v>
      </c>
      <c r="L477" s="15" t="s">
        <v>178</v>
      </c>
      <c r="M477" s="18">
        <v>0.85</v>
      </c>
      <c r="N477" s="18">
        <v>0.15</v>
      </c>
      <c r="O477" s="19">
        <f>Ugovori_OPULJP[[#This Row],[Bespovratna sredstva - Ukupno (EU+Nac) HRK
= Ukupna ugovorena vrijednost bespovratnih sredstava]]*Ugovori_OPULJP[[#This Row],[EU STOPA SUFINANCIRANJA %
EU CO-FINANCING RATE %]]</f>
        <v>4142764.3994999998</v>
      </c>
      <c r="P477" s="20">
        <f>Ugovori_OPULJP[[#This Row],[Bespovratna sredstva - EU dio - HRK]]/7.5345</f>
        <v>549839.32570177177</v>
      </c>
      <c r="Q477" s="19">
        <f>Ugovori_OPULJP[[#This Row],[Bespovratna sredstva - Ukupno (EU+Nac) HRK
= Ukupna ugovorena vrijednost bespovratnih sredstava]]*Ugovori_OPULJP[[#This Row],[STOPA NACIONALNOG SUFINANCIRANJA %]]</f>
        <v>731076.07049999991</v>
      </c>
      <c r="R477" s="20">
        <f>Ugovori_OPULJP[[#This Row],[Bespovratna sredstva - Nacionalni dio - HRK]]/7.5345</f>
        <v>97030.469241489132</v>
      </c>
      <c r="S477" s="19">
        <v>4873840.47</v>
      </c>
      <c r="T477" s="20">
        <f>Ugovori_OPULJP[[#This Row],[Bespovratna sredstva - Ukupno (EU+Nac) HRK
= Ukupna ugovorena vrijednost bespovratnih sredstava]]/7.5345</f>
        <v>646869.79494326096</v>
      </c>
      <c r="U477" s="19">
        <v>0</v>
      </c>
      <c r="V477" s="20">
        <f>Ugovori_OPULJP[[#This Row],[Javni doprinos korisnika - HRK]]/7.5345</f>
        <v>0</v>
      </c>
      <c r="W477" s="19">
        <v>0</v>
      </c>
      <c r="X477" s="20">
        <f>Ugovori_OPULJP[[#This Row],[Privatni doprinos korisnika - HRK]]/7.5345</f>
        <v>0</v>
      </c>
      <c r="Y477" s="21">
        <f>Ugovori_OPULJP[[#This Row],[Bespovratna sredstva - Ukupno (EU+Nac) HRK
= Ukupna ugovorena vrijednost bespovratnih sredstava]]+Ugovori_OPULJP[[#This Row],[Javni doprinos korisnika - HRK]]+Ugovori_OPULJP[[#This Row],[Privatni doprinos korisnika - HRK]]</f>
        <v>4873840.47</v>
      </c>
      <c r="Z477" s="22">
        <f>Ugovori_OPULJP[[#This Row],[UKUPNI PRIHVATLJIVI IZDACI
TOTAL ELIGIBLE EXPENDITURE
= Bespovratna sredstva ukupno + doprinos korisnika
= Ukupni prihvatljivi troškovi
= Ukupna ugovorena vrijednost projekta HRK]]/7.5345</f>
        <v>646869.79494326096</v>
      </c>
      <c r="AA477" s="13" t="s">
        <v>22</v>
      </c>
      <c r="AB477" s="13" t="s">
        <v>19</v>
      </c>
      <c r="AC477" s="12" t="s">
        <v>1956</v>
      </c>
      <c r="AD477" s="12" t="s">
        <v>147</v>
      </c>
    </row>
    <row r="478" spans="1:30" ht="51" customHeight="1" x14ac:dyDescent="0.3">
      <c r="A478" s="10" t="s">
        <v>1957</v>
      </c>
      <c r="B478" s="11" t="s">
        <v>139</v>
      </c>
      <c r="C478" s="12" t="s">
        <v>140</v>
      </c>
      <c r="D478" s="12" t="s">
        <v>1102</v>
      </c>
      <c r="E478" s="13" t="s">
        <v>63</v>
      </c>
      <c r="F478" s="14" t="s">
        <v>1958</v>
      </c>
      <c r="G478" s="14" t="s">
        <v>1959</v>
      </c>
      <c r="H478" s="16">
        <v>43370</v>
      </c>
      <c r="I478" s="16">
        <v>44282</v>
      </c>
      <c r="J478" s="17" t="str">
        <f>IF(Ugovori_OPULJP[[#This Row],[DATUM ZAVRŠETKA OPERACIJE]]&gt;DATE(2023,12,31),"u provedbi","završen")</f>
        <v>završen</v>
      </c>
      <c r="K478" s="15" t="s">
        <v>329</v>
      </c>
      <c r="L478" s="15" t="s">
        <v>329</v>
      </c>
      <c r="M478" s="18">
        <v>0.85</v>
      </c>
      <c r="N478" s="18">
        <v>0.15</v>
      </c>
      <c r="O478" s="19">
        <f>Ugovori_OPULJP[[#This Row],[Bespovratna sredstva - Ukupno (EU+Nac) HRK
= Ukupna ugovorena vrijednost bespovratnih sredstava]]*Ugovori_OPULJP[[#This Row],[EU STOPA SUFINANCIRANJA %
EU CO-FINANCING RATE %]]</f>
        <v>5909021.0070000002</v>
      </c>
      <c r="P478" s="20">
        <f>Ugovori_OPULJP[[#This Row],[Bespovratna sredstva - EU dio - HRK]]/7.5345</f>
        <v>784261.86303006171</v>
      </c>
      <c r="Q478" s="19">
        <f>Ugovori_OPULJP[[#This Row],[Bespovratna sredstva - Ukupno (EU+Nac) HRK
= Ukupna ugovorena vrijednost bespovratnih sredstava]]*Ugovori_OPULJP[[#This Row],[STOPA NACIONALNOG SUFINANCIRANJA %]]</f>
        <v>1042768.4129999999</v>
      </c>
      <c r="R478" s="20">
        <f>Ugovori_OPULJP[[#This Row],[Bespovratna sredstva - Nacionalni dio - HRK]]/7.5345</f>
        <v>138399.15229942265</v>
      </c>
      <c r="S478" s="19">
        <v>6951789.4199999999</v>
      </c>
      <c r="T478" s="20">
        <f>Ugovori_OPULJP[[#This Row],[Bespovratna sredstva - Ukupno (EU+Nac) HRK
= Ukupna ugovorena vrijednost bespovratnih sredstava]]/7.5345</f>
        <v>922661.01532948436</v>
      </c>
      <c r="U478" s="19">
        <v>0</v>
      </c>
      <c r="V478" s="20">
        <f>Ugovori_OPULJP[[#This Row],[Javni doprinos korisnika - HRK]]/7.5345</f>
        <v>0</v>
      </c>
      <c r="W478" s="19">
        <v>0</v>
      </c>
      <c r="X478" s="20">
        <f>Ugovori_OPULJP[[#This Row],[Privatni doprinos korisnika - HRK]]/7.5345</f>
        <v>0</v>
      </c>
      <c r="Y478" s="21">
        <f>Ugovori_OPULJP[[#This Row],[Bespovratna sredstva - Ukupno (EU+Nac) HRK
= Ukupna ugovorena vrijednost bespovratnih sredstava]]+Ugovori_OPULJP[[#This Row],[Javni doprinos korisnika - HRK]]+Ugovori_OPULJP[[#This Row],[Privatni doprinos korisnika - HRK]]</f>
        <v>6951789.4199999999</v>
      </c>
      <c r="Z478" s="22">
        <f>Ugovori_OPULJP[[#This Row],[UKUPNI PRIHVATLJIVI IZDACI
TOTAL ELIGIBLE EXPENDITURE
= Bespovratna sredstva ukupno + doprinos korisnika
= Ukupni prihvatljivi troškovi
= Ukupna ugovorena vrijednost projekta HRK]]/7.5345</f>
        <v>922661.01532948436</v>
      </c>
      <c r="AA478" s="13" t="s">
        <v>22</v>
      </c>
      <c r="AB478" s="13" t="s">
        <v>19</v>
      </c>
      <c r="AC478" s="12" t="s">
        <v>1960</v>
      </c>
      <c r="AD478" s="12" t="s">
        <v>147</v>
      </c>
    </row>
    <row r="479" spans="1:30" ht="51" customHeight="1" x14ac:dyDescent="0.3">
      <c r="A479" s="10" t="s">
        <v>1961</v>
      </c>
      <c r="B479" s="11" t="s">
        <v>139</v>
      </c>
      <c r="C479" s="12" t="s">
        <v>140</v>
      </c>
      <c r="D479" s="12" t="s">
        <v>1102</v>
      </c>
      <c r="E479" s="13" t="s">
        <v>63</v>
      </c>
      <c r="F479" s="14" t="s">
        <v>1962</v>
      </c>
      <c r="G479" s="14" t="s">
        <v>1963</v>
      </c>
      <c r="H479" s="16">
        <v>43311</v>
      </c>
      <c r="I479" s="16">
        <v>44226</v>
      </c>
      <c r="J479" s="17" t="str">
        <f>IF(Ugovori_OPULJP[[#This Row],[DATUM ZAVRŠETKA OPERACIJE]]&gt;DATE(2023,12,31),"u provedbi","završen")</f>
        <v>završen</v>
      </c>
      <c r="K479" s="15" t="s">
        <v>66</v>
      </c>
      <c r="L479" s="15" t="s">
        <v>66</v>
      </c>
      <c r="M479" s="18">
        <v>0.85</v>
      </c>
      <c r="N479" s="18">
        <v>0.15</v>
      </c>
      <c r="O479" s="19">
        <f>Ugovori_OPULJP[[#This Row],[Bespovratna sredstva - Ukupno (EU+Nac) HRK
= Ukupna ugovorena vrijednost bespovratnih sredstava]]*Ugovori_OPULJP[[#This Row],[EU STOPA SUFINANCIRANJA %
EU CO-FINANCING RATE %]]</f>
        <v>2048056.7249999999</v>
      </c>
      <c r="P479" s="20">
        <f>Ugovori_OPULJP[[#This Row],[Bespovratna sredstva - EU dio - HRK]]/7.5345</f>
        <v>271823.84033446142</v>
      </c>
      <c r="Q479" s="19">
        <f>Ugovori_OPULJP[[#This Row],[Bespovratna sredstva - Ukupno (EU+Nac) HRK
= Ukupna ugovorena vrijednost bespovratnih sredstava]]*Ugovori_OPULJP[[#This Row],[STOPA NACIONALNOG SUFINANCIRANJA %]]</f>
        <v>361421.77499999997</v>
      </c>
      <c r="R479" s="20">
        <f>Ugovori_OPULJP[[#This Row],[Bespovratna sredstva - Nacionalni dio - HRK]]/7.5345</f>
        <v>47968.913000199078</v>
      </c>
      <c r="S479" s="19">
        <v>2409478.5</v>
      </c>
      <c r="T479" s="20">
        <f>Ugovori_OPULJP[[#This Row],[Bespovratna sredstva - Ukupno (EU+Nac) HRK
= Ukupna ugovorena vrijednost bespovratnih sredstava]]/7.5345</f>
        <v>319792.75333466055</v>
      </c>
      <c r="U479" s="19">
        <v>0</v>
      </c>
      <c r="V479" s="20">
        <f>Ugovori_OPULJP[[#This Row],[Javni doprinos korisnika - HRK]]/7.5345</f>
        <v>0</v>
      </c>
      <c r="W479" s="19">
        <v>0</v>
      </c>
      <c r="X479" s="20">
        <f>Ugovori_OPULJP[[#This Row],[Privatni doprinos korisnika - HRK]]/7.5345</f>
        <v>0</v>
      </c>
      <c r="Y479" s="21">
        <f>Ugovori_OPULJP[[#This Row],[Bespovratna sredstva - Ukupno (EU+Nac) HRK
= Ukupna ugovorena vrijednost bespovratnih sredstava]]+Ugovori_OPULJP[[#This Row],[Javni doprinos korisnika - HRK]]+Ugovori_OPULJP[[#This Row],[Privatni doprinos korisnika - HRK]]</f>
        <v>2409478.5</v>
      </c>
      <c r="Z479" s="22">
        <f>Ugovori_OPULJP[[#This Row],[UKUPNI PRIHVATLJIVI IZDACI
TOTAL ELIGIBLE EXPENDITURE
= Bespovratna sredstva ukupno + doprinos korisnika
= Ukupni prihvatljivi troškovi
= Ukupna ugovorena vrijednost projekta HRK]]/7.5345</f>
        <v>319792.75333466055</v>
      </c>
      <c r="AA479" s="13" t="s">
        <v>22</v>
      </c>
      <c r="AB479" s="13" t="s">
        <v>19</v>
      </c>
      <c r="AC479" s="12" t="s">
        <v>1964</v>
      </c>
      <c r="AD479" s="12" t="s">
        <v>147</v>
      </c>
    </row>
    <row r="480" spans="1:30" ht="51" customHeight="1" x14ac:dyDescent="0.3">
      <c r="A480" s="10" t="s">
        <v>1965</v>
      </c>
      <c r="B480" s="11" t="s">
        <v>139</v>
      </c>
      <c r="C480" s="12" t="s">
        <v>140</v>
      </c>
      <c r="D480" s="12" t="s">
        <v>1102</v>
      </c>
      <c r="E480" s="13" t="s">
        <v>63</v>
      </c>
      <c r="F480" s="14" t="s">
        <v>1966</v>
      </c>
      <c r="G480" s="14" t="s">
        <v>1967</v>
      </c>
      <c r="H480" s="16">
        <v>43311</v>
      </c>
      <c r="I480" s="16">
        <v>44226</v>
      </c>
      <c r="J480" s="17" t="str">
        <f>IF(Ugovori_OPULJP[[#This Row],[DATUM ZAVRŠETKA OPERACIJE]]&gt;DATE(2023,12,31),"u provedbi","završen")</f>
        <v>završen</v>
      </c>
      <c r="K480" s="15" t="s">
        <v>591</v>
      </c>
      <c r="L480" s="15" t="s">
        <v>591</v>
      </c>
      <c r="M480" s="18">
        <v>0.85</v>
      </c>
      <c r="N480" s="18">
        <v>0.15</v>
      </c>
      <c r="O480" s="19">
        <f>Ugovori_OPULJP[[#This Row],[Bespovratna sredstva - Ukupno (EU+Nac) HRK
= Ukupna ugovorena vrijednost bespovratnih sredstava]]*Ugovori_OPULJP[[#This Row],[EU STOPA SUFINANCIRANJA %
EU CO-FINANCING RATE %]]</f>
        <v>4052626.872</v>
      </c>
      <c r="P480" s="20">
        <f>Ugovori_OPULJP[[#This Row],[Bespovratna sredstva - EU dio - HRK]]/7.5345</f>
        <v>537876.01990842121</v>
      </c>
      <c r="Q480" s="19">
        <f>Ugovori_OPULJP[[#This Row],[Bespovratna sredstva - Ukupno (EU+Nac) HRK
= Ukupna ugovorena vrijednost bespovratnih sredstava]]*Ugovori_OPULJP[[#This Row],[STOPA NACIONALNOG SUFINANCIRANJA %]]</f>
        <v>715169.44799999997</v>
      </c>
      <c r="R480" s="20">
        <f>Ugovori_OPULJP[[#This Row],[Bespovratna sredstva - Nacionalni dio - HRK]]/7.5345</f>
        <v>94919.297630897854</v>
      </c>
      <c r="S480" s="19">
        <v>4767796.32</v>
      </c>
      <c r="T480" s="20">
        <f>Ugovori_OPULJP[[#This Row],[Bespovratna sredstva - Ukupno (EU+Nac) HRK
= Ukupna ugovorena vrijednost bespovratnih sredstava]]/7.5345</f>
        <v>632795.31753931916</v>
      </c>
      <c r="U480" s="19">
        <v>0</v>
      </c>
      <c r="V480" s="20">
        <f>Ugovori_OPULJP[[#This Row],[Javni doprinos korisnika - HRK]]/7.5345</f>
        <v>0</v>
      </c>
      <c r="W480" s="19">
        <v>0</v>
      </c>
      <c r="X480" s="20">
        <f>Ugovori_OPULJP[[#This Row],[Privatni doprinos korisnika - HRK]]/7.5345</f>
        <v>0</v>
      </c>
      <c r="Y480" s="21">
        <f>Ugovori_OPULJP[[#This Row],[Bespovratna sredstva - Ukupno (EU+Nac) HRK
= Ukupna ugovorena vrijednost bespovratnih sredstava]]+Ugovori_OPULJP[[#This Row],[Javni doprinos korisnika - HRK]]+Ugovori_OPULJP[[#This Row],[Privatni doprinos korisnika - HRK]]</f>
        <v>4767796.32</v>
      </c>
      <c r="Z480" s="22">
        <f>Ugovori_OPULJP[[#This Row],[UKUPNI PRIHVATLJIVI IZDACI
TOTAL ELIGIBLE EXPENDITURE
= Bespovratna sredstva ukupno + doprinos korisnika
= Ukupni prihvatljivi troškovi
= Ukupna ugovorena vrijednost projekta HRK]]/7.5345</f>
        <v>632795.31753931916</v>
      </c>
      <c r="AA480" s="13" t="s">
        <v>22</v>
      </c>
      <c r="AB480" s="13" t="s">
        <v>19</v>
      </c>
      <c r="AC480" s="12" t="s">
        <v>1968</v>
      </c>
      <c r="AD480" s="12" t="s">
        <v>147</v>
      </c>
    </row>
    <row r="481" spans="1:30" ht="51" customHeight="1" x14ac:dyDescent="0.3">
      <c r="A481" s="10" t="s">
        <v>1969</v>
      </c>
      <c r="B481" s="11" t="s">
        <v>139</v>
      </c>
      <c r="C481" s="12" t="s">
        <v>140</v>
      </c>
      <c r="D481" s="12" t="s">
        <v>1102</v>
      </c>
      <c r="E481" s="13" t="s">
        <v>63</v>
      </c>
      <c r="F481" s="14" t="s">
        <v>1970</v>
      </c>
      <c r="G481" s="14" t="s">
        <v>1971</v>
      </c>
      <c r="H481" s="16">
        <v>43482</v>
      </c>
      <c r="I481" s="16">
        <v>44394</v>
      </c>
      <c r="J481" s="17" t="str">
        <f>IF(Ugovori_OPULJP[[#This Row],[DATUM ZAVRŠETKA OPERACIJE]]&gt;DATE(2023,12,31),"u provedbi","završen")</f>
        <v>završen</v>
      </c>
      <c r="K481" s="15" t="s">
        <v>144</v>
      </c>
      <c r="L481" s="15" t="s">
        <v>144</v>
      </c>
      <c r="M481" s="18">
        <v>0.85</v>
      </c>
      <c r="N481" s="18">
        <v>0.15</v>
      </c>
      <c r="O481" s="19">
        <f>Ugovori_OPULJP[[#This Row],[Bespovratna sredstva - Ukupno (EU+Nac) HRK
= Ukupna ugovorena vrijednost bespovratnih sredstava]]*Ugovori_OPULJP[[#This Row],[EU STOPA SUFINANCIRANJA %
EU CO-FINANCING RATE %]]</f>
        <v>1645427.6114999999</v>
      </c>
      <c r="P481" s="20">
        <f>Ugovori_OPULJP[[#This Row],[Bespovratna sredstva - EU dio - HRK]]/7.5345</f>
        <v>218385.77364125021</v>
      </c>
      <c r="Q481" s="19">
        <f>Ugovori_OPULJP[[#This Row],[Bespovratna sredstva - Ukupno (EU+Nac) HRK
= Ukupna ugovorena vrijednost bespovratnih sredstava]]*Ugovori_OPULJP[[#This Row],[STOPA NACIONALNOG SUFINANCIRANJA %]]</f>
        <v>290369.5785</v>
      </c>
      <c r="R481" s="20">
        <f>Ugovori_OPULJP[[#This Row],[Bespovratna sredstva - Nacionalni dio - HRK]]/7.5345</f>
        <v>38538.665936691221</v>
      </c>
      <c r="S481" s="19">
        <v>1935797.19</v>
      </c>
      <c r="T481" s="20">
        <f>Ugovori_OPULJP[[#This Row],[Bespovratna sredstva - Ukupno (EU+Nac) HRK
= Ukupna ugovorena vrijednost bespovratnih sredstava]]/7.5345</f>
        <v>256924.43957794143</v>
      </c>
      <c r="U481" s="19">
        <v>0</v>
      </c>
      <c r="V481" s="20">
        <f>Ugovori_OPULJP[[#This Row],[Javni doprinos korisnika - HRK]]/7.5345</f>
        <v>0</v>
      </c>
      <c r="W481" s="19">
        <v>0</v>
      </c>
      <c r="X481" s="20">
        <f>Ugovori_OPULJP[[#This Row],[Privatni doprinos korisnika - HRK]]/7.5345</f>
        <v>0</v>
      </c>
      <c r="Y481" s="21">
        <f>Ugovori_OPULJP[[#This Row],[Bespovratna sredstva - Ukupno (EU+Nac) HRK
= Ukupna ugovorena vrijednost bespovratnih sredstava]]+Ugovori_OPULJP[[#This Row],[Javni doprinos korisnika - HRK]]+Ugovori_OPULJP[[#This Row],[Privatni doprinos korisnika - HRK]]</f>
        <v>1935797.19</v>
      </c>
      <c r="Z481" s="22">
        <f>Ugovori_OPULJP[[#This Row],[UKUPNI PRIHVATLJIVI IZDACI
TOTAL ELIGIBLE EXPENDITURE
= Bespovratna sredstva ukupno + doprinos korisnika
= Ukupni prihvatljivi troškovi
= Ukupna ugovorena vrijednost projekta HRK]]/7.5345</f>
        <v>256924.43957794143</v>
      </c>
      <c r="AA481" s="13" t="s">
        <v>22</v>
      </c>
      <c r="AB481" s="13" t="s">
        <v>19</v>
      </c>
      <c r="AC481" s="12" t="s">
        <v>1972</v>
      </c>
      <c r="AD481" s="12" t="s">
        <v>147</v>
      </c>
    </row>
    <row r="482" spans="1:30" ht="51" customHeight="1" x14ac:dyDescent="0.3">
      <c r="A482" s="10" t="s">
        <v>1973</v>
      </c>
      <c r="B482" s="11" t="s">
        <v>139</v>
      </c>
      <c r="C482" s="12" t="s">
        <v>140</v>
      </c>
      <c r="D482" s="12" t="s">
        <v>1102</v>
      </c>
      <c r="E482" s="13" t="s">
        <v>63</v>
      </c>
      <c r="F482" s="14" t="s">
        <v>1974</v>
      </c>
      <c r="G482" s="14" t="s">
        <v>121</v>
      </c>
      <c r="H482" s="16">
        <v>43482</v>
      </c>
      <c r="I482" s="16">
        <v>44394</v>
      </c>
      <c r="J482" s="17" t="str">
        <f>IF(Ugovori_OPULJP[[#This Row],[DATUM ZAVRŠETKA OPERACIJE]]&gt;DATE(2023,12,31),"u provedbi","završen")</f>
        <v>završen</v>
      </c>
      <c r="K482" s="15" t="s">
        <v>86</v>
      </c>
      <c r="L482" s="15" t="s">
        <v>86</v>
      </c>
      <c r="M482" s="18">
        <v>0.85</v>
      </c>
      <c r="N482" s="18">
        <v>0.15</v>
      </c>
      <c r="O482" s="19">
        <f>Ugovori_OPULJP[[#This Row],[Bespovratna sredstva - Ukupno (EU+Nac) HRK
= Ukupna ugovorena vrijednost bespovratnih sredstava]]*Ugovori_OPULJP[[#This Row],[EU STOPA SUFINANCIRANJA %
EU CO-FINANCING RATE %]]</f>
        <v>8299276.9114999995</v>
      </c>
      <c r="P482" s="20">
        <f>Ugovori_OPULJP[[#This Row],[Bespovratna sredstva - EU dio - HRK]]/7.5345</f>
        <v>1101503.3395049437</v>
      </c>
      <c r="Q482" s="19">
        <f>Ugovori_OPULJP[[#This Row],[Bespovratna sredstva - Ukupno (EU+Nac) HRK
= Ukupna ugovorena vrijednost bespovratnih sredstava]]*Ugovori_OPULJP[[#This Row],[STOPA NACIONALNOG SUFINANCIRANJA %]]</f>
        <v>1464578.2784999998</v>
      </c>
      <c r="R482" s="20">
        <f>Ugovori_OPULJP[[#This Row],[Bespovratna sredstva - Nacionalni dio - HRK]]/7.5345</f>
        <v>194382.94226557831</v>
      </c>
      <c r="S482" s="19">
        <v>9763855.1899999995</v>
      </c>
      <c r="T482" s="20">
        <f>Ugovori_OPULJP[[#This Row],[Bespovratna sredstva - Ukupno (EU+Nac) HRK
= Ukupna ugovorena vrijednost bespovratnih sredstava]]/7.5345</f>
        <v>1295886.281770522</v>
      </c>
      <c r="U482" s="19">
        <v>0</v>
      </c>
      <c r="V482" s="20">
        <f>Ugovori_OPULJP[[#This Row],[Javni doprinos korisnika - HRK]]/7.5345</f>
        <v>0</v>
      </c>
      <c r="W482" s="19">
        <v>0</v>
      </c>
      <c r="X482" s="20">
        <f>Ugovori_OPULJP[[#This Row],[Privatni doprinos korisnika - HRK]]/7.5345</f>
        <v>0</v>
      </c>
      <c r="Y482" s="21">
        <f>Ugovori_OPULJP[[#This Row],[Bespovratna sredstva - Ukupno (EU+Nac) HRK
= Ukupna ugovorena vrijednost bespovratnih sredstava]]+Ugovori_OPULJP[[#This Row],[Javni doprinos korisnika - HRK]]+Ugovori_OPULJP[[#This Row],[Privatni doprinos korisnika - HRK]]</f>
        <v>9763855.1899999995</v>
      </c>
      <c r="Z482" s="22">
        <f>Ugovori_OPULJP[[#This Row],[UKUPNI PRIHVATLJIVI IZDACI
TOTAL ELIGIBLE EXPENDITURE
= Bespovratna sredstva ukupno + doprinos korisnika
= Ukupni prihvatljivi troškovi
= Ukupna ugovorena vrijednost projekta HRK]]/7.5345</f>
        <v>1295886.281770522</v>
      </c>
      <c r="AA482" s="13" t="s">
        <v>22</v>
      </c>
      <c r="AB482" s="13" t="s">
        <v>19</v>
      </c>
      <c r="AC482" s="12" t="s">
        <v>1975</v>
      </c>
      <c r="AD482" s="12" t="s">
        <v>147</v>
      </c>
    </row>
    <row r="483" spans="1:30" ht="51" customHeight="1" x14ac:dyDescent="0.3">
      <c r="A483" s="10" t="s">
        <v>1976</v>
      </c>
      <c r="B483" s="11" t="s">
        <v>139</v>
      </c>
      <c r="C483" s="12" t="s">
        <v>140</v>
      </c>
      <c r="D483" s="12" t="s">
        <v>1102</v>
      </c>
      <c r="E483" s="13" t="s">
        <v>63</v>
      </c>
      <c r="F483" s="14" t="s">
        <v>1977</v>
      </c>
      <c r="G483" s="14" t="s">
        <v>1978</v>
      </c>
      <c r="H483" s="16">
        <v>43313</v>
      </c>
      <c r="I483" s="16">
        <v>44166</v>
      </c>
      <c r="J483" s="17" t="str">
        <f>IF(Ugovori_OPULJP[[#This Row],[DATUM ZAVRŠETKA OPERACIJE]]&gt;DATE(2023,12,31),"u provedbi","završen")</f>
        <v>završen</v>
      </c>
      <c r="K483" s="15" t="s">
        <v>262</v>
      </c>
      <c r="L483" s="15" t="s">
        <v>262</v>
      </c>
      <c r="M483" s="18">
        <v>0.85</v>
      </c>
      <c r="N483" s="18">
        <v>0.15</v>
      </c>
      <c r="O483" s="19">
        <f>Ugovori_OPULJP[[#This Row],[Bespovratna sredstva - Ukupno (EU+Nac) HRK
= Ukupna ugovorena vrijednost bespovratnih sredstava]]*Ugovori_OPULJP[[#This Row],[EU STOPA SUFINANCIRANJA %
EU CO-FINANCING RATE %]]</f>
        <v>2129961.3479999998</v>
      </c>
      <c r="P483" s="20">
        <f>Ugovori_OPULJP[[#This Row],[Bespovratna sredstva - EU dio - HRK]]/7.5345</f>
        <v>282694.4519211626</v>
      </c>
      <c r="Q483" s="19">
        <f>Ugovori_OPULJP[[#This Row],[Bespovratna sredstva - Ukupno (EU+Nac) HRK
= Ukupna ugovorena vrijednost bespovratnih sredstava]]*Ugovori_OPULJP[[#This Row],[STOPA NACIONALNOG SUFINANCIRANJA %]]</f>
        <v>375875.53199999995</v>
      </c>
      <c r="R483" s="20">
        <f>Ugovori_OPULJP[[#This Row],[Bespovratna sredstva - Nacionalni dio - HRK]]/7.5345</f>
        <v>49887.256221381635</v>
      </c>
      <c r="S483" s="19">
        <v>2505836.88</v>
      </c>
      <c r="T483" s="20">
        <f>Ugovori_OPULJP[[#This Row],[Bespovratna sredstva - Ukupno (EU+Nac) HRK
= Ukupna ugovorena vrijednost bespovratnih sredstava]]/7.5345</f>
        <v>332581.70814254426</v>
      </c>
      <c r="U483" s="19">
        <v>0</v>
      </c>
      <c r="V483" s="20">
        <f>Ugovori_OPULJP[[#This Row],[Javni doprinos korisnika - HRK]]/7.5345</f>
        <v>0</v>
      </c>
      <c r="W483" s="19">
        <v>0</v>
      </c>
      <c r="X483" s="20">
        <f>Ugovori_OPULJP[[#This Row],[Privatni doprinos korisnika - HRK]]/7.5345</f>
        <v>0</v>
      </c>
      <c r="Y483" s="21">
        <f>Ugovori_OPULJP[[#This Row],[Bespovratna sredstva - Ukupno (EU+Nac) HRK
= Ukupna ugovorena vrijednost bespovratnih sredstava]]+Ugovori_OPULJP[[#This Row],[Javni doprinos korisnika - HRK]]+Ugovori_OPULJP[[#This Row],[Privatni doprinos korisnika - HRK]]</f>
        <v>2505836.88</v>
      </c>
      <c r="Z483" s="22">
        <f>Ugovori_OPULJP[[#This Row],[UKUPNI PRIHVATLJIVI IZDACI
TOTAL ELIGIBLE EXPENDITURE
= Bespovratna sredstva ukupno + doprinos korisnika
= Ukupni prihvatljivi troškovi
= Ukupna ugovorena vrijednost projekta HRK]]/7.5345</f>
        <v>332581.70814254426</v>
      </c>
      <c r="AA483" s="13" t="s">
        <v>22</v>
      </c>
      <c r="AB483" s="13" t="s">
        <v>19</v>
      </c>
      <c r="AC483" s="12" t="s">
        <v>1979</v>
      </c>
      <c r="AD483" s="12" t="s">
        <v>147</v>
      </c>
    </row>
    <row r="484" spans="1:30" ht="51" customHeight="1" x14ac:dyDescent="0.3">
      <c r="A484" s="10" t="s">
        <v>1980</v>
      </c>
      <c r="B484" s="11" t="s">
        <v>139</v>
      </c>
      <c r="C484" s="12" t="s">
        <v>140</v>
      </c>
      <c r="D484" s="12" t="s">
        <v>1102</v>
      </c>
      <c r="E484" s="13" t="s">
        <v>63</v>
      </c>
      <c r="F484" s="14" t="s">
        <v>1981</v>
      </c>
      <c r="G484" s="14" t="s">
        <v>1982</v>
      </c>
      <c r="H484" s="16">
        <v>43482</v>
      </c>
      <c r="I484" s="16">
        <v>44333</v>
      </c>
      <c r="J484" s="17" t="str">
        <f>IF(Ugovori_OPULJP[[#This Row],[DATUM ZAVRŠETKA OPERACIJE]]&gt;DATE(2023,12,31),"u provedbi","završen")</f>
        <v>završen</v>
      </c>
      <c r="K484" s="15" t="s">
        <v>380</v>
      </c>
      <c r="L484" s="15" t="s">
        <v>380</v>
      </c>
      <c r="M484" s="18">
        <v>0.85</v>
      </c>
      <c r="N484" s="18">
        <v>0.15</v>
      </c>
      <c r="O484" s="19">
        <f>Ugovori_OPULJP[[#This Row],[Bespovratna sredstva - Ukupno (EU+Nac) HRK
= Ukupna ugovorena vrijednost bespovratnih sredstava]]*Ugovori_OPULJP[[#This Row],[EU STOPA SUFINANCIRANJA %
EU CO-FINANCING RATE %]]</f>
        <v>1447046.6129999999</v>
      </c>
      <c r="P484" s="20">
        <f>Ugovori_OPULJP[[#This Row],[Bespovratna sredstva - EU dio - HRK]]/7.5345</f>
        <v>192056.09038423249</v>
      </c>
      <c r="Q484" s="19">
        <f>Ugovori_OPULJP[[#This Row],[Bespovratna sredstva - Ukupno (EU+Nac) HRK
= Ukupna ugovorena vrijednost bespovratnih sredstava]]*Ugovori_OPULJP[[#This Row],[STOPA NACIONALNOG SUFINANCIRANJA %]]</f>
        <v>255361.16699999999</v>
      </c>
      <c r="R484" s="20">
        <f>Ugovori_OPULJP[[#This Row],[Bespovratna sredstva - Nacionalni dio - HRK]]/7.5345</f>
        <v>33892.251244276325</v>
      </c>
      <c r="S484" s="19">
        <v>1702407.78</v>
      </c>
      <c r="T484" s="20">
        <f>Ugovori_OPULJP[[#This Row],[Bespovratna sredstva - Ukupno (EU+Nac) HRK
= Ukupna ugovorena vrijednost bespovratnih sredstava]]/7.5345</f>
        <v>225948.34162850885</v>
      </c>
      <c r="U484" s="19">
        <v>0</v>
      </c>
      <c r="V484" s="20">
        <f>Ugovori_OPULJP[[#This Row],[Javni doprinos korisnika - HRK]]/7.5345</f>
        <v>0</v>
      </c>
      <c r="W484" s="19">
        <v>0</v>
      </c>
      <c r="X484" s="20">
        <f>Ugovori_OPULJP[[#This Row],[Privatni doprinos korisnika - HRK]]/7.5345</f>
        <v>0</v>
      </c>
      <c r="Y484" s="21">
        <f>Ugovori_OPULJP[[#This Row],[Bespovratna sredstva - Ukupno (EU+Nac) HRK
= Ukupna ugovorena vrijednost bespovratnih sredstava]]+Ugovori_OPULJP[[#This Row],[Javni doprinos korisnika - HRK]]+Ugovori_OPULJP[[#This Row],[Privatni doprinos korisnika - HRK]]</f>
        <v>1702407.78</v>
      </c>
      <c r="Z484" s="22">
        <f>Ugovori_OPULJP[[#This Row],[UKUPNI PRIHVATLJIVI IZDACI
TOTAL ELIGIBLE EXPENDITURE
= Bespovratna sredstva ukupno + doprinos korisnika
= Ukupni prihvatljivi troškovi
= Ukupna ugovorena vrijednost projekta HRK]]/7.5345</f>
        <v>225948.34162850885</v>
      </c>
      <c r="AA484" s="13" t="s">
        <v>22</v>
      </c>
      <c r="AB484" s="13" t="s">
        <v>19</v>
      </c>
      <c r="AC484" s="12" t="s">
        <v>1983</v>
      </c>
      <c r="AD484" s="12" t="s">
        <v>147</v>
      </c>
    </row>
    <row r="485" spans="1:30" ht="51" customHeight="1" x14ac:dyDescent="0.3">
      <c r="A485" s="10" t="s">
        <v>1984</v>
      </c>
      <c r="B485" s="11" t="s">
        <v>139</v>
      </c>
      <c r="C485" s="12" t="s">
        <v>140</v>
      </c>
      <c r="D485" s="12" t="s">
        <v>1102</v>
      </c>
      <c r="E485" s="13" t="s">
        <v>63</v>
      </c>
      <c r="F485" s="14" t="s">
        <v>1985</v>
      </c>
      <c r="G485" s="14" t="s">
        <v>1986</v>
      </c>
      <c r="H485" s="16">
        <v>43315</v>
      </c>
      <c r="I485" s="16">
        <v>44230</v>
      </c>
      <c r="J485" s="17" t="str">
        <f>IF(Ugovori_OPULJP[[#This Row],[DATUM ZAVRŠETKA OPERACIJE]]&gt;DATE(2023,12,31),"u provedbi","završen")</f>
        <v>završen</v>
      </c>
      <c r="K485" s="15" t="s">
        <v>240</v>
      </c>
      <c r="L485" s="15" t="s">
        <v>240</v>
      </c>
      <c r="M485" s="18">
        <v>0.85</v>
      </c>
      <c r="N485" s="18">
        <v>0.15</v>
      </c>
      <c r="O485" s="19">
        <f>Ugovori_OPULJP[[#This Row],[Bespovratna sredstva - Ukupno (EU+Nac) HRK
= Ukupna ugovorena vrijednost bespovratnih sredstava]]*Ugovori_OPULJP[[#This Row],[EU STOPA SUFINANCIRANJA %
EU CO-FINANCING RATE %]]</f>
        <v>1636129.3</v>
      </c>
      <c r="P485" s="20">
        <f>Ugovori_OPULJP[[#This Row],[Bespovratna sredstva - EU dio - HRK]]/7.5345</f>
        <v>217151.67562545624</v>
      </c>
      <c r="Q485" s="19">
        <f>Ugovori_OPULJP[[#This Row],[Bespovratna sredstva - Ukupno (EU+Nac) HRK
= Ukupna ugovorena vrijednost bespovratnih sredstava]]*Ugovori_OPULJP[[#This Row],[STOPA NACIONALNOG SUFINANCIRANJA %]]</f>
        <v>288728.7</v>
      </c>
      <c r="R485" s="20">
        <f>Ugovori_OPULJP[[#This Row],[Bespovratna sredstva - Nacionalni dio - HRK]]/7.5345</f>
        <v>38320.883933904042</v>
      </c>
      <c r="S485" s="19">
        <v>1924858</v>
      </c>
      <c r="T485" s="20">
        <f>Ugovori_OPULJP[[#This Row],[Bespovratna sredstva - Ukupno (EU+Nac) HRK
= Ukupna ugovorena vrijednost bespovratnih sredstava]]/7.5345</f>
        <v>255472.55955936026</v>
      </c>
      <c r="U485" s="19">
        <v>0</v>
      </c>
      <c r="V485" s="20">
        <f>Ugovori_OPULJP[[#This Row],[Javni doprinos korisnika - HRK]]/7.5345</f>
        <v>0</v>
      </c>
      <c r="W485" s="19">
        <v>0</v>
      </c>
      <c r="X485" s="20">
        <f>Ugovori_OPULJP[[#This Row],[Privatni doprinos korisnika - HRK]]/7.5345</f>
        <v>0</v>
      </c>
      <c r="Y485" s="21">
        <f>Ugovori_OPULJP[[#This Row],[Bespovratna sredstva - Ukupno (EU+Nac) HRK
= Ukupna ugovorena vrijednost bespovratnih sredstava]]+Ugovori_OPULJP[[#This Row],[Javni doprinos korisnika - HRK]]+Ugovori_OPULJP[[#This Row],[Privatni doprinos korisnika - HRK]]</f>
        <v>1924858</v>
      </c>
      <c r="Z485" s="22">
        <f>Ugovori_OPULJP[[#This Row],[UKUPNI PRIHVATLJIVI IZDACI
TOTAL ELIGIBLE EXPENDITURE
= Bespovratna sredstva ukupno + doprinos korisnika
= Ukupni prihvatljivi troškovi
= Ukupna ugovorena vrijednost projekta HRK]]/7.5345</f>
        <v>255472.55955936026</v>
      </c>
      <c r="AA485" s="13" t="s">
        <v>22</v>
      </c>
      <c r="AB485" s="13" t="s">
        <v>19</v>
      </c>
      <c r="AC485" s="12" t="s">
        <v>1987</v>
      </c>
      <c r="AD485" s="12" t="s">
        <v>147</v>
      </c>
    </row>
    <row r="486" spans="1:30" ht="51" customHeight="1" x14ac:dyDescent="0.3">
      <c r="A486" s="10" t="s">
        <v>1988</v>
      </c>
      <c r="B486" s="11" t="s">
        <v>139</v>
      </c>
      <c r="C486" s="12" t="s">
        <v>140</v>
      </c>
      <c r="D486" s="12" t="s">
        <v>1102</v>
      </c>
      <c r="E486" s="13" t="s">
        <v>63</v>
      </c>
      <c r="F486" s="14" t="s">
        <v>1989</v>
      </c>
      <c r="G486" s="14" t="s">
        <v>1990</v>
      </c>
      <c r="H486" s="16">
        <v>43409</v>
      </c>
      <c r="I486" s="16">
        <v>44321</v>
      </c>
      <c r="J486" s="17" t="str">
        <f>IF(Ugovori_OPULJP[[#This Row],[DATUM ZAVRŠETKA OPERACIJE]]&gt;DATE(2023,12,31),"u provedbi","završen")</f>
        <v>završen</v>
      </c>
      <c r="K486" s="15" t="s">
        <v>86</v>
      </c>
      <c r="L486" s="15" t="s">
        <v>86</v>
      </c>
      <c r="M486" s="18">
        <v>0.85</v>
      </c>
      <c r="N486" s="18">
        <v>0.15</v>
      </c>
      <c r="O486" s="19">
        <f>Ugovori_OPULJP[[#This Row],[Bespovratna sredstva - Ukupno (EU+Nac) HRK
= Ukupna ugovorena vrijednost bespovratnih sredstava]]*Ugovori_OPULJP[[#This Row],[EU STOPA SUFINANCIRANJA %
EU CO-FINANCING RATE %]]</f>
        <v>2043720.9514999997</v>
      </c>
      <c r="P486" s="20">
        <f>Ugovori_OPULJP[[#This Row],[Bespovratna sredstva - EU dio - HRK]]/7.5345</f>
        <v>271248.3842988917</v>
      </c>
      <c r="Q486" s="19">
        <f>Ugovori_OPULJP[[#This Row],[Bespovratna sredstva - Ukupno (EU+Nac) HRK
= Ukupna ugovorena vrijednost bespovratnih sredstava]]*Ugovori_OPULJP[[#This Row],[STOPA NACIONALNOG SUFINANCIRANJA %]]</f>
        <v>360656.63849999994</v>
      </c>
      <c r="R486" s="20">
        <f>Ugovori_OPULJP[[#This Row],[Bespovratna sredstva - Nacionalni dio - HRK]]/7.5345</f>
        <v>47867.361935098539</v>
      </c>
      <c r="S486" s="19">
        <v>2404377.59</v>
      </c>
      <c r="T486" s="20">
        <f>Ugovori_OPULJP[[#This Row],[Bespovratna sredstva - Ukupno (EU+Nac) HRK
= Ukupna ugovorena vrijednost bespovratnih sredstava]]/7.5345</f>
        <v>319115.7462339903</v>
      </c>
      <c r="U486" s="19">
        <v>0</v>
      </c>
      <c r="V486" s="20">
        <f>Ugovori_OPULJP[[#This Row],[Javni doprinos korisnika - HRK]]/7.5345</f>
        <v>0</v>
      </c>
      <c r="W486" s="19">
        <v>0</v>
      </c>
      <c r="X486" s="20">
        <f>Ugovori_OPULJP[[#This Row],[Privatni doprinos korisnika - HRK]]/7.5345</f>
        <v>0</v>
      </c>
      <c r="Y486" s="21">
        <f>Ugovori_OPULJP[[#This Row],[Bespovratna sredstva - Ukupno (EU+Nac) HRK
= Ukupna ugovorena vrijednost bespovratnih sredstava]]+Ugovori_OPULJP[[#This Row],[Javni doprinos korisnika - HRK]]+Ugovori_OPULJP[[#This Row],[Privatni doprinos korisnika - HRK]]</f>
        <v>2404377.59</v>
      </c>
      <c r="Z486" s="22">
        <f>Ugovori_OPULJP[[#This Row],[UKUPNI PRIHVATLJIVI IZDACI
TOTAL ELIGIBLE EXPENDITURE
= Bespovratna sredstva ukupno + doprinos korisnika
= Ukupni prihvatljivi troškovi
= Ukupna ugovorena vrijednost projekta HRK]]/7.5345</f>
        <v>319115.7462339903</v>
      </c>
      <c r="AA486" s="13" t="s">
        <v>22</v>
      </c>
      <c r="AB486" s="13" t="s">
        <v>19</v>
      </c>
      <c r="AC486" s="12" t="s">
        <v>1991</v>
      </c>
      <c r="AD486" s="12" t="s">
        <v>147</v>
      </c>
    </row>
    <row r="487" spans="1:30" ht="51" customHeight="1" x14ac:dyDescent="0.3">
      <c r="A487" s="10" t="s">
        <v>1992</v>
      </c>
      <c r="B487" s="11" t="s">
        <v>139</v>
      </c>
      <c r="C487" s="12" t="s">
        <v>140</v>
      </c>
      <c r="D487" s="12" t="s">
        <v>1102</v>
      </c>
      <c r="E487" s="13" t="s">
        <v>63</v>
      </c>
      <c r="F487" s="14" t="s">
        <v>1993</v>
      </c>
      <c r="G487" s="14" t="s">
        <v>1994</v>
      </c>
      <c r="H487" s="16">
        <v>43311</v>
      </c>
      <c r="I487" s="16">
        <v>44226</v>
      </c>
      <c r="J487" s="17" t="str">
        <f>IF(Ugovori_OPULJP[[#This Row],[DATUM ZAVRŠETKA OPERACIJE]]&gt;DATE(2023,12,31),"u provedbi","završen")</f>
        <v>završen</v>
      </c>
      <c r="K487" s="15" t="s">
        <v>117</v>
      </c>
      <c r="L487" s="15" t="s">
        <v>117</v>
      </c>
      <c r="M487" s="18">
        <v>0.85</v>
      </c>
      <c r="N487" s="18">
        <v>0.15</v>
      </c>
      <c r="O487" s="19">
        <f>Ugovori_OPULJP[[#This Row],[Bespovratna sredstva - Ukupno (EU+Nac) HRK
= Ukupna ugovorena vrijednost bespovratnih sredstava]]*Ugovori_OPULJP[[#This Row],[EU STOPA SUFINANCIRANJA %
EU CO-FINANCING RATE %]]</f>
        <v>1852526.7200000002</v>
      </c>
      <c r="P487" s="20">
        <f>Ugovori_OPULJP[[#This Row],[Bespovratna sredstva - EU dio - HRK]]/7.5345</f>
        <v>245872.54894153561</v>
      </c>
      <c r="Q487" s="19">
        <f>Ugovori_OPULJP[[#This Row],[Bespovratna sredstva - Ukupno (EU+Nac) HRK
= Ukupna ugovorena vrijednost bespovratnih sredstava]]*Ugovori_OPULJP[[#This Row],[STOPA NACIONALNOG SUFINANCIRANJA %]]</f>
        <v>326916.48000000004</v>
      </c>
      <c r="R487" s="20">
        <f>Ugovori_OPULJP[[#This Row],[Bespovratna sredstva - Nacionalni dio - HRK]]/7.5345</f>
        <v>43389.273342623936</v>
      </c>
      <c r="S487" s="19">
        <v>2179443.2000000002</v>
      </c>
      <c r="T487" s="20">
        <f>Ugovori_OPULJP[[#This Row],[Bespovratna sredstva - Ukupno (EU+Nac) HRK
= Ukupna ugovorena vrijednost bespovratnih sredstava]]/7.5345</f>
        <v>289261.82228415954</v>
      </c>
      <c r="U487" s="19">
        <v>0</v>
      </c>
      <c r="V487" s="20">
        <f>Ugovori_OPULJP[[#This Row],[Javni doprinos korisnika - HRK]]/7.5345</f>
        <v>0</v>
      </c>
      <c r="W487" s="19">
        <v>0</v>
      </c>
      <c r="X487" s="20">
        <f>Ugovori_OPULJP[[#This Row],[Privatni doprinos korisnika - HRK]]/7.5345</f>
        <v>0</v>
      </c>
      <c r="Y487" s="21">
        <f>Ugovori_OPULJP[[#This Row],[Bespovratna sredstva - Ukupno (EU+Nac) HRK
= Ukupna ugovorena vrijednost bespovratnih sredstava]]+Ugovori_OPULJP[[#This Row],[Javni doprinos korisnika - HRK]]+Ugovori_OPULJP[[#This Row],[Privatni doprinos korisnika - HRK]]</f>
        <v>2179443.2000000002</v>
      </c>
      <c r="Z487" s="22">
        <f>Ugovori_OPULJP[[#This Row],[UKUPNI PRIHVATLJIVI IZDACI
TOTAL ELIGIBLE EXPENDITURE
= Bespovratna sredstva ukupno + doprinos korisnika
= Ukupni prihvatljivi troškovi
= Ukupna ugovorena vrijednost projekta HRK]]/7.5345</f>
        <v>289261.82228415954</v>
      </c>
      <c r="AA487" s="13" t="s">
        <v>22</v>
      </c>
      <c r="AB487" s="13" t="s">
        <v>19</v>
      </c>
      <c r="AC487" s="12" t="s">
        <v>1995</v>
      </c>
      <c r="AD487" s="12" t="s">
        <v>147</v>
      </c>
    </row>
    <row r="488" spans="1:30" ht="51" customHeight="1" x14ac:dyDescent="0.3">
      <c r="A488" s="10" t="s">
        <v>1996</v>
      </c>
      <c r="B488" s="11" t="s">
        <v>139</v>
      </c>
      <c r="C488" s="12" t="s">
        <v>140</v>
      </c>
      <c r="D488" s="12" t="s">
        <v>1102</v>
      </c>
      <c r="E488" s="13" t="s">
        <v>63</v>
      </c>
      <c r="F488" s="14" t="s">
        <v>1997</v>
      </c>
      <c r="G488" s="14" t="s">
        <v>1998</v>
      </c>
      <c r="H488" s="16">
        <v>43448</v>
      </c>
      <c r="I488" s="16">
        <v>44361</v>
      </c>
      <c r="J488" s="17" t="str">
        <f>IF(Ugovori_OPULJP[[#This Row],[DATUM ZAVRŠETKA OPERACIJE]]&gt;DATE(2023,12,31),"u provedbi","završen")</f>
        <v>završen</v>
      </c>
      <c r="K488" s="15" t="s">
        <v>362</v>
      </c>
      <c r="L488" s="15" t="s">
        <v>362</v>
      </c>
      <c r="M488" s="18">
        <v>0.85</v>
      </c>
      <c r="N488" s="18">
        <v>0.15</v>
      </c>
      <c r="O488" s="19">
        <f>Ugovori_OPULJP[[#This Row],[Bespovratna sredstva - Ukupno (EU+Nac) HRK
= Ukupna ugovorena vrijednost bespovratnih sredstava]]*Ugovori_OPULJP[[#This Row],[EU STOPA SUFINANCIRANJA %
EU CO-FINANCING RATE %]]</f>
        <v>1397759.0569999998</v>
      </c>
      <c r="P488" s="20">
        <f>Ugovori_OPULJP[[#This Row],[Bespovratna sredstva - EU dio - HRK]]/7.5345</f>
        <v>185514.50753201934</v>
      </c>
      <c r="Q488" s="19">
        <f>Ugovori_OPULJP[[#This Row],[Bespovratna sredstva - Ukupno (EU+Nac) HRK
= Ukupna ugovorena vrijednost bespovratnih sredstava]]*Ugovori_OPULJP[[#This Row],[STOPA NACIONALNOG SUFINANCIRANJA %]]</f>
        <v>246663.36299999998</v>
      </c>
      <c r="R488" s="20">
        <f>Ugovori_OPULJP[[#This Row],[Bespovratna sredstva - Nacionalni dio - HRK]]/7.5345</f>
        <v>32737.854270356358</v>
      </c>
      <c r="S488" s="19">
        <v>1644422.42</v>
      </c>
      <c r="T488" s="20">
        <f>Ugovori_OPULJP[[#This Row],[Bespovratna sredstva - Ukupno (EU+Nac) HRK
= Ukupna ugovorena vrijednost bespovratnih sredstava]]/7.5345</f>
        <v>218252.36180237573</v>
      </c>
      <c r="U488" s="19">
        <v>0</v>
      </c>
      <c r="V488" s="20">
        <f>Ugovori_OPULJP[[#This Row],[Javni doprinos korisnika - HRK]]/7.5345</f>
        <v>0</v>
      </c>
      <c r="W488" s="19">
        <v>0</v>
      </c>
      <c r="X488" s="20">
        <f>Ugovori_OPULJP[[#This Row],[Privatni doprinos korisnika - HRK]]/7.5345</f>
        <v>0</v>
      </c>
      <c r="Y488" s="21">
        <f>Ugovori_OPULJP[[#This Row],[Bespovratna sredstva - Ukupno (EU+Nac) HRK
= Ukupna ugovorena vrijednost bespovratnih sredstava]]+Ugovori_OPULJP[[#This Row],[Javni doprinos korisnika - HRK]]+Ugovori_OPULJP[[#This Row],[Privatni doprinos korisnika - HRK]]</f>
        <v>1644422.42</v>
      </c>
      <c r="Z488" s="22">
        <f>Ugovori_OPULJP[[#This Row],[UKUPNI PRIHVATLJIVI IZDACI
TOTAL ELIGIBLE EXPENDITURE
= Bespovratna sredstva ukupno + doprinos korisnika
= Ukupni prihvatljivi troškovi
= Ukupna ugovorena vrijednost projekta HRK]]/7.5345</f>
        <v>218252.36180237573</v>
      </c>
      <c r="AA488" s="13" t="s">
        <v>22</v>
      </c>
      <c r="AB488" s="13" t="s">
        <v>19</v>
      </c>
      <c r="AC488" s="12" t="s">
        <v>1999</v>
      </c>
      <c r="AD488" s="12" t="s">
        <v>147</v>
      </c>
    </row>
    <row r="489" spans="1:30" ht="51" customHeight="1" x14ac:dyDescent="0.3">
      <c r="A489" s="10" t="s">
        <v>2000</v>
      </c>
      <c r="B489" s="11" t="s">
        <v>139</v>
      </c>
      <c r="C489" s="12" t="s">
        <v>140</v>
      </c>
      <c r="D489" s="12" t="s">
        <v>1102</v>
      </c>
      <c r="E489" s="13" t="s">
        <v>63</v>
      </c>
      <c r="F489" s="14" t="s">
        <v>2001</v>
      </c>
      <c r="G489" s="14" t="s">
        <v>2002</v>
      </c>
      <c r="H489" s="16">
        <v>43410</v>
      </c>
      <c r="I489" s="16">
        <v>44322</v>
      </c>
      <c r="J489" s="17" t="str">
        <f>IF(Ugovori_OPULJP[[#This Row],[DATUM ZAVRŠETKA OPERACIJE]]&gt;DATE(2023,12,31),"u provedbi","završen")</f>
        <v>završen</v>
      </c>
      <c r="K489" s="15" t="s">
        <v>240</v>
      </c>
      <c r="L489" s="15" t="s">
        <v>240</v>
      </c>
      <c r="M489" s="18">
        <v>0.85</v>
      </c>
      <c r="N489" s="18">
        <v>0.15</v>
      </c>
      <c r="O489" s="19">
        <f>Ugovori_OPULJP[[#This Row],[Bespovratna sredstva - Ukupno (EU+Nac) HRK
= Ukupna ugovorena vrijednost bespovratnih sredstava]]*Ugovori_OPULJP[[#This Row],[EU STOPA SUFINANCIRANJA %
EU CO-FINANCING RATE %]]</f>
        <v>1525156.7</v>
      </c>
      <c r="P489" s="20">
        <f>Ugovori_OPULJP[[#This Row],[Bespovratna sredstva - EU dio - HRK]]/7.5345</f>
        <v>202423.08049638328</v>
      </c>
      <c r="Q489" s="19">
        <f>Ugovori_OPULJP[[#This Row],[Bespovratna sredstva - Ukupno (EU+Nac) HRK
= Ukupna ugovorena vrijednost bespovratnih sredstava]]*Ugovori_OPULJP[[#This Row],[STOPA NACIONALNOG SUFINANCIRANJA %]]</f>
        <v>269145.3</v>
      </c>
      <c r="R489" s="20">
        <f>Ugovori_OPULJP[[#This Row],[Bespovratna sredstva - Nacionalni dio - HRK]]/7.5345</f>
        <v>35721.720087597052</v>
      </c>
      <c r="S489" s="19">
        <v>1794302</v>
      </c>
      <c r="T489" s="20">
        <f>Ugovori_OPULJP[[#This Row],[Bespovratna sredstva - Ukupno (EU+Nac) HRK
= Ukupna ugovorena vrijednost bespovratnih sredstava]]/7.5345</f>
        <v>238144.80058398034</v>
      </c>
      <c r="U489" s="19">
        <v>0</v>
      </c>
      <c r="V489" s="20">
        <f>Ugovori_OPULJP[[#This Row],[Javni doprinos korisnika - HRK]]/7.5345</f>
        <v>0</v>
      </c>
      <c r="W489" s="19">
        <v>0</v>
      </c>
      <c r="X489" s="20">
        <f>Ugovori_OPULJP[[#This Row],[Privatni doprinos korisnika - HRK]]/7.5345</f>
        <v>0</v>
      </c>
      <c r="Y489" s="21">
        <f>Ugovori_OPULJP[[#This Row],[Bespovratna sredstva - Ukupno (EU+Nac) HRK
= Ukupna ugovorena vrijednost bespovratnih sredstava]]+Ugovori_OPULJP[[#This Row],[Javni doprinos korisnika - HRK]]+Ugovori_OPULJP[[#This Row],[Privatni doprinos korisnika - HRK]]</f>
        <v>1794302</v>
      </c>
      <c r="Z489" s="22">
        <f>Ugovori_OPULJP[[#This Row],[UKUPNI PRIHVATLJIVI IZDACI
TOTAL ELIGIBLE EXPENDITURE
= Bespovratna sredstva ukupno + doprinos korisnika
= Ukupni prihvatljivi troškovi
= Ukupna ugovorena vrijednost projekta HRK]]/7.5345</f>
        <v>238144.80058398034</v>
      </c>
      <c r="AA489" s="13" t="s">
        <v>22</v>
      </c>
      <c r="AB489" s="13" t="s">
        <v>19</v>
      </c>
      <c r="AC489" s="12" t="s">
        <v>2003</v>
      </c>
      <c r="AD489" s="12" t="s">
        <v>147</v>
      </c>
    </row>
    <row r="490" spans="1:30" ht="51" customHeight="1" x14ac:dyDescent="0.3">
      <c r="A490" s="10" t="s">
        <v>2004</v>
      </c>
      <c r="B490" s="11" t="s">
        <v>139</v>
      </c>
      <c r="C490" s="12" t="s">
        <v>140</v>
      </c>
      <c r="D490" s="12" t="s">
        <v>1102</v>
      </c>
      <c r="E490" s="13" t="s">
        <v>63</v>
      </c>
      <c r="F490" s="14" t="s">
        <v>2005</v>
      </c>
      <c r="G490" s="14" t="s">
        <v>2006</v>
      </c>
      <c r="H490" s="16">
        <v>43315</v>
      </c>
      <c r="I490" s="16">
        <v>44230</v>
      </c>
      <c r="J490" s="17" t="str">
        <f>IF(Ugovori_OPULJP[[#This Row],[DATUM ZAVRŠETKA OPERACIJE]]&gt;DATE(2023,12,31),"u provedbi","završen")</f>
        <v>završen</v>
      </c>
      <c r="K490" s="15" t="s">
        <v>240</v>
      </c>
      <c r="L490" s="15" t="s">
        <v>240</v>
      </c>
      <c r="M490" s="18">
        <v>0.85</v>
      </c>
      <c r="N490" s="18">
        <v>0.15</v>
      </c>
      <c r="O490" s="19">
        <f>Ugovori_OPULJP[[#This Row],[Bespovratna sredstva - Ukupno (EU+Nac) HRK
= Ukupna ugovorena vrijednost bespovratnih sredstava]]*Ugovori_OPULJP[[#This Row],[EU STOPA SUFINANCIRANJA %
EU CO-FINANCING RATE %]]</f>
        <v>1968417.25</v>
      </c>
      <c r="P490" s="20">
        <f>Ugovori_OPULJP[[#This Row],[Bespovratna sredstva - EU dio - HRK]]/7.5345</f>
        <v>261253.86555179505</v>
      </c>
      <c r="Q490" s="19">
        <f>Ugovori_OPULJP[[#This Row],[Bespovratna sredstva - Ukupno (EU+Nac) HRK
= Ukupna ugovorena vrijednost bespovratnih sredstava]]*Ugovori_OPULJP[[#This Row],[STOPA NACIONALNOG SUFINANCIRANJA %]]</f>
        <v>347367.75</v>
      </c>
      <c r="R490" s="20">
        <f>Ugovori_OPULJP[[#This Row],[Bespovratna sredstva - Nacionalni dio - HRK]]/7.5345</f>
        <v>46103.623332669718</v>
      </c>
      <c r="S490" s="19">
        <v>2315785</v>
      </c>
      <c r="T490" s="20">
        <f>Ugovori_OPULJP[[#This Row],[Bespovratna sredstva - Ukupno (EU+Nac) HRK
= Ukupna ugovorena vrijednost bespovratnih sredstava]]/7.5345</f>
        <v>307357.48888446478</v>
      </c>
      <c r="U490" s="19">
        <v>0</v>
      </c>
      <c r="V490" s="20">
        <f>Ugovori_OPULJP[[#This Row],[Javni doprinos korisnika - HRK]]/7.5345</f>
        <v>0</v>
      </c>
      <c r="W490" s="19">
        <v>0</v>
      </c>
      <c r="X490" s="20">
        <f>Ugovori_OPULJP[[#This Row],[Privatni doprinos korisnika - HRK]]/7.5345</f>
        <v>0</v>
      </c>
      <c r="Y490" s="21">
        <f>Ugovori_OPULJP[[#This Row],[Bespovratna sredstva - Ukupno (EU+Nac) HRK
= Ukupna ugovorena vrijednost bespovratnih sredstava]]+Ugovori_OPULJP[[#This Row],[Javni doprinos korisnika - HRK]]+Ugovori_OPULJP[[#This Row],[Privatni doprinos korisnika - HRK]]</f>
        <v>2315785</v>
      </c>
      <c r="Z490" s="22">
        <f>Ugovori_OPULJP[[#This Row],[UKUPNI PRIHVATLJIVI IZDACI
TOTAL ELIGIBLE EXPENDITURE
= Bespovratna sredstva ukupno + doprinos korisnika
= Ukupni prihvatljivi troškovi
= Ukupna ugovorena vrijednost projekta HRK]]/7.5345</f>
        <v>307357.48888446478</v>
      </c>
      <c r="AA490" s="13" t="s">
        <v>22</v>
      </c>
      <c r="AB490" s="13" t="s">
        <v>19</v>
      </c>
      <c r="AC490" s="12" t="s">
        <v>2007</v>
      </c>
      <c r="AD490" s="12" t="s">
        <v>147</v>
      </c>
    </row>
    <row r="491" spans="1:30" ht="51" customHeight="1" x14ac:dyDescent="0.3">
      <c r="A491" s="10" t="s">
        <v>2008</v>
      </c>
      <c r="B491" s="11" t="s">
        <v>139</v>
      </c>
      <c r="C491" s="12" t="s">
        <v>140</v>
      </c>
      <c r="D491" s="12" t="s">
        <v>1102</v>
      </c>
      <c r="E491" s="13" t="s">
        <v>63</v>
      </c>
      <c r="F491" s="14" t="s">
        <v>2009</v>
      </c>
      <c r="G491" s="14" t="s">
        <v>2010</v>
      </c>
      <c r="H491" s="16">
        <v>43287</v>
      </c>
      <c r="I491" s="16">
        <v>44202</v>
      </c>
      <c r="J491" s="17" t="str">
        <f>IF(Ugovori_OPULJP[[#This Row],[DATUM ZAVRŠETKA OPERACIJE]]&gt;DATE(2023,12,31),"u provedbi","završen")</f>
        <v>završen</v>
      </c>
      <c r="K491" s="15" t="s">
        <v>262</v>
      </c>
      <c r="L491" s="15" t="s">
        <v>262</v>
      </c>
      <c r="M491" s="18">
        <v>0.85</v>
      </c>
      <c r="N491" s="18">
        <v>0.15</v>
      </c>
      <c r="O491" s="19">
        <f>Ugovori_OPULJP[[#This Row],[Bespovratna sredstva - Ukupno (EU+Nac) HRK
= Ukupna ugovorena vrijednost bespovratnih sredstava]]*Ugovori_OPULJP[[#This Row],[EU STOPA SUFINANCIRANJA %
EU CO-FINANCING RATE %]]</f>
        <v>1634720</v>
      </c>
      <c r="P491" s="20">
        <f>Ugovori_OPULJP[[#This Row],[Bespovratna sredstva - EU dio - HRK]]/7.5345</f>
        <v>216964.6293715575</v>
      </c>
      <c r="Q491" s="19">
        <f>Ugovori_OPULJP[[#This Row],[Bespovratna sredstva - Ukupno (EU+Nac) HRK
= Ukupna ugovorena vrijednost bespovratnih sredstava]]*Ugovori_OPULJP[[#This Row],[STOPA NACIONALNOG SUFINANCIRANJA %]]</f>
        <v>288480</v>
      </c>
      <c r="R491" s="20">
        <f>Ugovori_OPULJP[[#This Row],[Bespovratna sredstva - Nacionalni dio - HRK]]/7.5345</f>
        <v>38287.875771451319</v>
      </c>
      <c r="S491" s="19">
        <v>1923200</v>
      </c>
      <c r="T491" s="20">
        <f>Ugovori_OPULJP[[#This Row],[Bespovratna sredstva - Ukupno (EU+Nac) HRK
= Ukupna ugovorena vrijednost bespovratnih sredstava]]/7.5345</f>
        <v>255252.50514300881</v>
      </c>
      <c r="U491" s="19">
        <v>0</v>
      </c>
      <c r="V491" s="20">
        <f>Ugovori_OPULJP[[#This Row],[Javni doprinos korisnika - HRK]]/7.5345</f>
        <v>0</v>
      </c>
      <c r="W491" s="19">
        <v>0</v>
      </c>
      <c r="X491" s="20">
        <f>Ugovori_OPULJP[[#This Row],[Privatni doprinos korisnika - HRK]]/7.5345</f>
        <v>0</v>
      </c>
      <c r="Y491" s="21">
        <f>Ugovori_OPULJP[[#This Row],[Bespovratna sredstva - Ukupno (EU+Nac) HRK
= Ukupna ugovorena vrijednost bespovratnih sredstava]]+Ugovori_OPULJP[[#This Row],[Javni doprinos korisnika - HRK]]+Ugovori_OPULJP[[#This Row],[Privatni doprinos korisnika - HRK]]</f>
        <v>1923200</v>
      </c>
      <c r="Z491" s="22">
        <f>Ugovori_OPULJP[[#This Row],[UKUPNI PRIHVATLJIVI IZDACI
TOTAL ELIGIBLE EXPENDITURE
= Bespovratna sredstva ukupno + doprinos korisnika
= Ukupni prihvatljivi troškovi
= Ukupna ugovorena vrijednost projekta HRK]]/7.5345</f>
        <v>255252.50514300881</v>
      </c>
      <c r="AA491" s="13" t="s">
        <v>22</v>
      </c>
      <c r="AB491" s="13" t="s">
        <v>19</v>
      </c>
      <c r="AC491" s="12" t="s">
        <v>2011</v>
      </c>
      <c r="AD491" s="12" t="s">
        <v>147</v>
      </c>
    </row>
    <row r="492" spans="1:30" ht="51" customHeight="1" x14ac:dyDescent="0.3">
      <c r="A492" s="10" t="s">
        <v>2012</v>
      </c>
      <c r="B492" s="11" t="s">
        <v>139</v>
      </c>
      <c r="C492" s="12" t="s">
        <v>140</v>
      </c>
      <c r="D492" s="12" t="s">
        <v>1102</v>
      </c>
      <c r="E492" s="13" t="s">
        <v>63</v>
      </c>
      <c r="F492" s="14" t="s">
        <v>2013</v>
      </c>
      <c r="G492" s="14" t="s">
        <v>2014</v>
      </c>
      <c r="H492" s="16">
        <v>43448</v>
      </c>
      <c r="I492" s="16">
        <v>44361</v>
      </c>
      <c r="J492" s="17" t="str">
        <f>IF(Ugovori_OPULJP[[#This Row],[DATUM ZAVRŠETKA OPERACIJE]]&gt;DATE(2023,12,31),"u provedbi","završen")</f>
        <v>završen</v>
      </c>
      <c r="K492" s="15" t="s">
        <v>380</v>
      </c>
      <c r="L492" s="15" t="s">
        <v>380</v>
      </c>
      <c r="M492" s="18">
        <v>0.85</v>
      </c>
      <c r="N492" s="18">
        <v>0.15</v>
      </c>
      <c r="O492" s="19">
        <f>Ugovori_OPULJP[[#This Row],[Bespovratna sredstva - Ukupno (EU+Nac) HRK
= Ukupna ugovorena vrijednost bespovratnih sredstava]]*Ugovori_OPULJP[[#This Row],[EU STOPA SUFINANCIRANJA %
EU CO-FINANCING RATE %]]</f>
        <v>1675520</v>
      </c>
      <c r="P492" s="20">
        <f>Ugovori_OPULJP[[#This Row],[Bespovratna sredstva - EU dio - HRK]]/7.5345</f>
        <v>222379.71995487422</v>
      </c>
      <c r="Q492" s="19">
        <f>Ugovori_OPULJP[[#This Row],[Bespovratna sredstva - Ukupno (EU+Nac) HRK
= Ukupna ugovorena vrijednost bespovratnih sredstava]]*Ugovori_OPULJP[[#This Row],[STOPA NACIONALNOG SUFINANCIRANJA %]]</f>
        <v>295680</v>
      </c>
      <c r="R492" s="20">
        <f>Ugovori_OPULJP[[#This Row],[Bespovratna sredstva - Nacionalni dio - HRK]]/7.5345</f>
        <v>39243.479992036628</v>
      </c>
      <c r="S492" s="19">
        <v>1971200</v>
      </c>
      <c r="T492" s="20">
        <f>Ugovori_OPULJP[[#This Row],[Bespovratna sredstva - Ukupno (EU+Nac) HRK
= Ukupna ugovorena vrijednost bespovratnih sredstava]]/7.5345</f>
        <v>261623.19994691087</v>
      </c>
      <c r="U492" s="19">
        <v>0</v>
      </c>
      <c r="V492" s="20">
        <f>Ugovori_OPULJP[[#This Row],[Javni doprinos korisnika - HRK]]/7.5345</f>
        <v>0</v>
      </c>
      <c r="W492" s="19">
        <v>0</v>
      </c>
      <c r="X492" s="20">
        <f>Ugovori_OPULJP[[#This Row],[Privatni doprinos korisnika - HRK]]/7.5345</f>
        <v>0</v>
      </c>
      <c r="Y492" s="21">
        <f>Ugovori_OPULJP[[#This Row],[Bespovratna sredstva - Ukupno (EU+Nac) HRK
= Ukupna ugovorena vrijednost bespovratnih sredstava]]+Ugovori_OPULJP[[#This Row],[Javni doprinos korisnika - HRK]]+Ugovori_OPULJP[[#This Row],[Privatni doprinos korisnika - HRK]]</f>
        <v>1971200</v>
      </c>
      <c r="Z492" s="22">
        <f>Ugovori_OPULJP[[#This Row],[UKUPNI PRIHVATLJIVI IZDACI
TOTAL ELIGIBLE EXPENDITURE
= Bespovratna sredstva ukupno + doprinos korisnika
= Ukupni prihvatljivi troškovi
= Ukupna ugovorena vrijednost projekta HRK]]/7.5345</f>
        <v>261623.19994691087</v>
      </c>
      <c r="AA492" s="13" t="s">
        <v>22</v>
      </c>
      <c r="AB492" s="13" t="s">
        <v>19</v>
      </c>
      <c r="AC492" s="12" t="s">
        <v>2015</v>
      </c>
      <c r="AD492" s="12" t="s">
        <v>147</v>
      </c>
    </row>
    <row r="493" spans="1:30" ht="51" customHeight="1" x14ac:dyDescent="0.3">
      <c r="A493" s="10" t="s">
        <v>2016</v>
      </c>
      <c r="B493" s="11" t="s">
        <v>139</v>
      </c>
      <c r="C493" s="12" t="s">
        <v>140</v>
      </c>
      <c r="D493" s="12" t="s">
        <v>1102</v>
      </c>
      <c r="E493" s="13" t="s">
        <v>63</v>
      </c>
      <c r="F493" s="14" t="s">
        <v>2017</v>
      </c>
      <c r="G493" s="14" t="s">
        <v>2018</v>
      </c>
      <c r="H493" s="16">
        <v>43311</v>
      </c>
      <c r="I493" s="16">
        <v>44226</v>
      </c>
      <c r="J493" s="17" t="str">
        <f>IF(Ugovori_OPULJP[[#This Row],[DATUM ZAVRŠETKA OPERACIJE]]&gt;DATE(2023,12,31),"u provedbi","završen")</f>
        <v>završen</v>
      </c>
      <c r="K493" s="15" t="s">
        <v>380</v>
      </c>
      <c r="L493" s="15" t="s">
        <v>380</v>
      </c>
      <c r="M493" s="18">
        <v>0.85</v>
      </c>
      <c r="N493" s="18">
        <v>0.15</v>
      </c>
      <c r="O493" s="19">
        <f>Ugovori_OPULJP[[#This Row],[Bespovratna sredstva - Ukupno (EU+Nac) HRK
= Ukupna ugovorena vrijednost bespovratnih sredstava]]*Ugovori_OPULJP[[#This Row],[EU STOPA SUFINANCIRANJA %
EU CO-FINANCING RATE %]]</f>
        <v>2081310</v>
      </c>
      <c r="P493" s="20">
        <f>Ugovori_OPULJP[[#This Row],[Bespovratna sredstva - EU dio - HRK]]/7.5345</f>
        <v>276237.30838144536</v>
      </c>
      <c r="Q493" s="19">
        <f>Ugovori_OPULJP[[#This Row],[Bespovratna sredstva - Ukupno (EU+Nac) HRK
= Ukupna ugovorena vrijednost bespovratnih sredstava]]*Ugovori_OPULJP[[#This Row],[STOPA NACIONALNOG SUFINANCIRANJA %]]</f>
        <v>367290</v>
      </c>
      <c r="R493" s="20">
        <f>Ugovori_OPULJP[[#This Row],[Bespovratna sredstva - Nacionalni dio - HRK]]/7.5345</f>
        <v>48747.760302608003</v>
      </c>
      <c r="S493" s="19">
        <v>2448600</v>
      </c>
      <c r="T493" s="20">
        <f>Ugovori_OPULJP[[#This Row],[Bespovratna sredstva - Ukupno (EU+Nac) HRK
= Ukupna ugovorena vrijednost bespovratnih sredstava]]/7.5345</f>
        <v>324985.06868405332</v>
      </c>
      <c r="U493" s="19">
        <v>0</v>
      </c>
      <c r="V493" s="20">
        <f>Ugovori_OPULJP[[#This Row],[Javni doprinos korisnika - HRK]]/7.5345</f>
        <v>0</v>
      </c>
      <c r="W493" s="19">
        <v>0</v>
      </c>
      <c r="X493" s="20">
        <f>Ugovori_OPULJP[[#This Row],[Privatni doprinos korisnika - HRK]]/7.5345</f>
        <v>0</v>
      </c>
      <c r="Y493" s="21">
        <f>Ugovori_OPULJP[[#This Row],[Bespovratna sredstva - Ukupno (EU+Nac) HRK
= Ukupna ugovorena vrijednost bespovratnih sredstava]]+Ugovori_OPULJP[[#This Row],[Javni doprinos korisnika - HRK]]+Ugovori_OPULJP[[#This Row],[Privatni doprinos korisnika - HRK]]</f>
        <v>2448600</v>
      </c>
      <c r="Z493" s="22">
        <f>Ugovori_OPULJP[[#This Row],[UKUPNI PRIHVATLJIVI IZDACI
TOTAL ELIGIBLE EXPENDITURE
= Bespovratna sredstva ukupno + doprinos korisnika
= Ukupni prihvatljivi troškovi
= Ukupna ugovorena vrijednost projekta HRK]]/7.5345</f>
        <v>324985.06868405332</v>
      </c>
      <c r="AA493" s="13" t="s">
        <v>22</v>
      </c>
      <c r="AB493" s="13" t="s">
        <v>19</v>
      </c>
      <c r="AC493" s="12" t="s">
        <v>2019</v>
      </c>
      <c r="AD493" s="12" t="s">
        <v>147</v>
      </c>
    </row>
    <row r="494" spans="1:30" ht="51" customHeight="1" x14ac:dyDescent="0.3">
      <c r="A494" s="10" t="s">
        <v>2020</v>
      </c>
      <c r="B494" s="11" t="s">
        <v>139</v>
      </c>
      <c r="C494" s="12" t="s">
        <v>140</v>
      </c>
      <c r="D494" s="12" t="s">
        <v>1102</v>
      </c>
      <c r="E494" s="13" t="s">
        <v>63</v>
      </c>
      <c r="F494" s="14" t="s">
        <v>2021</v>
      </c>
      <c r="G494" s="14" t="s">
        <v>2022</v>
      </c>
      <c r="H494" s="16">
        <v>43531</v>
      </c>
      <c r="I494" s="16">
        <v>44446</v>
      </c>
      <c r="J494" s="17" t="str">
        <f>IF(Ugovori_OPULJP[[#This Row],[DATUM ZAVRŠETKA OPERACIJE]]&gt;DATE(2023,12,31),"u provedbi","završen")</f>
        <v>završen</v>
      </c>
      <c r="K494" s="15" t="s">
        <v>362</v>
      </c>
      <c r="L494" s="15" t="s">
        <v>362</v>
      </c>
      <c r="M494" s="18">
        <v>0.85</v>
      </c>
      <c r="N494" s="18">
        <v>0.15</v>
      </c>
      <c r="O494" s="19">
        <f>Ugovori_OPULJP[[#This Row],[Bespovratna sredstva - Ukupno (EU+Nac) HRK
= Ukupna ugovorena vrijednost bespovratnih sredstava]]*Ugovori_OPULJP[[#This Row],[EU STOPA SUFINANCIRANJA %
EU CO-FINANCING RATE %]]</f>
        <v>4410176.2694999995</v>
      </c>
      <c r="P494" s="20">
        <f>Ugovori_OPULJP[[#This Row],[Bespovratna sredstva - EU dio - HRK]]/7.5345</f>
        <v>585330.98009157868</v>
      </c>
      <c r="Q494" s="19">
        <f>Ugovori_OPULJP[[#This Row],[Bespovratna sredstva - Ukupno (EU+Nac) HRK
= Ukupna ugovorena vrijednost bespovratnih sredstava]]*Ugovori_OPULJP[[#This Row],[STOPA NACIONALNOG SUFINANCIRANJA %]]</f>
        <v>778266.40049999999</v>
      </c>
      <c r="R494" s="20">
        <f>Ugovori_OPULJP[[#This Row],[Bespovratna sredstva - Nacionalni dio - HRK]]/7.5345</f>
        <v>103293.70236910212</v>
      </c>
      <c r="S494" s="19">
        <v>5188442.67</v>
      </c>
      <c r="T494" s="20">
        <f>Ugovori_OPULJP[[#This Row],[Bespovratna sredstva - Ukupno (EU+Nac) HRK
= Ukupna ugovorena vrijednost bespovratnih sredstava]]/7.5345</f>
        <v>688624.68246068084</v>
      </c>
      <c r="U494" s="19">
        <v>0</v>
      </c>
      <c r="V494" s="20">
        <f>Ugovori_OPULJP[[#This Row],[Javni doprinos korisnika - HRK]]/7.5345</f>
        <v>0</v>
      </c>
      <c r="W494" s="19">
        <v>0</v>
      </c>
      <c r="X494" s="20">
        <f>Ugovori_OPULJP[[#This Row],[Privatni doprinos korisnika - HRK]]/7.5345</f>
        <v>0</v>
      </c>
      <c r="Y494" s="21">
        <f>Ugovori_OPULJP[[#This Row],[Bespovratna sredstva - Ukupno (EU+Nac) HRK
= Ukupna ugovorena vrijednost bespovratnih sredstava]]+Ugovori_OPULJP[[#This Row],[Javni doprinos korisnika - HRK]]+Ugovori_OPULJP[[#This Row],[Privatni doprinos korisnika - HRK]]</f>
        <v>5188442.67</v>
      </c>
      <c r="Z494" s="22">
        <f>Ugovori_OPULJP[[#This Row],[UKUPNI PRIHVATLJIVI IZDACI
TOTAL ELIGIBLE EXPENDITURE
= Bespovratna sredstva ukupno + doprinos korisnika
= Ukupni prihvatljivi troškovi
= Ukupna ugovorena vrijednost projekta HRK]]/7.5345</f>
        <v>688624.68246068084</v>
      </c>
      <c r="AA494" s="13" t="s">
        <v>22</v>
      </c>
      <c r="AB494" s="13" t="s">
        <v>19</v>
      </c>
      <c r="AC494" s="12" t="s">
        <v>2023</v>
      </c>
      <c r="AD494" s="12" t="s">
        <v>147</v>
      </c>
    </row>
    <row r="495" spans="1:30" ht="51" customHeight="1" x14ac:dyDescent="0.3">
      <c r="A495" s="10" t="s">
        <v>2024</v>
      </c>
      <c r="B495" s="11" t="s">
        <v>139</v>
      </c>
      <c r="C495" s="12" t="s">
        <v>140</v>
      </c>
      <c r="D495" s="12" t="s">
        <v>1102</v>
      </c>
      <c r="E495" s="13" t="s">
        <v>63</v>
      </c>
      <c r="F495" s="14" t="s">
        <v>2025</v>
      </c>
      <c r="G495" s="14" t="s">
        <v>2026</v>
      </c>
      <c r="H495" s="16">
        <v>43390</v>
      </c>
      <c r="I495" s="16">
        <v>44303</v>
      </c>
      <c r="J495" s="17" t="str">
        <f>IF(Ugovori_OPULJP[[#This Row],[DATUM ZAVRŠETKA OPERACIJE]]&gt;DATE(2023,12,31),"u provedbi","završen")</f>
        <v>završen</v>
      </c>
      <c r="K495" s="15" t="s">
        <v>240</v>
      </c>
      <c r="L495" s="15" t="s">
        <v>240</v>
      </c>
      <c r="M495" s="18">
        <v>0.85</v>
      </c>
      <c r="N495" s="18">
        <v>0.15</v>
      </c>
      <c r="O495" s="19">
        <f>Ugovori_OPULJP[[#This Row],[Bespovratna sredstva - Ukupno (EU+Nac) HRK
= Ukupna ugovorena vrijednost bespovratnih sredstava]]*Ugovori_OPULJP[[#This Row],[EU STOPA SUFINANCIRANJA %
EU CO-FINANCING RATE %]]</f>
        <v>2511565.38</v>
      </c>
      <c r="P495" s="20">
        <f>Ugovori_OPULJP[[#This Row],[Bespovratna sredstva - EU dio - HRK]]/7.5345</f>
        <v>333342.01075054746</v>
      </c>
      <c r="Q495" s="19">
        <f>Ugovori_OPULJP[[#This Row],[Bespovratna sredstva - Ukupno (EU+Nac) HRK
= Ukupna ugovorena vrijednost bespovratnih sredstava]]*Ugovori_OPULJP[[#This Row],[STOPA NACIONALNOG SUFINANCIRANJA %]]</f>
        <v>443217.42</v>
      </c>
      <c r="R495" s="20">
        <f>Ugovori_OPULJP[[#This Row],[Bespovratna sredstva - Nacionalni dio - HRK]]/7.5345</f>
        <v>58825.060720684844</v>
      </c>
      <c r="S495" s="19">
        <v>2954782.8</v>
      </c>
      <c r="T495" s="20">
        <f>Ugovori_OPULJP[[#This Row],[Bespovratna sredstva - Ukupno (EU+Nac) HRK
= Ukupna ugovorena vrijednost bespovratnih sredstava]]/7.5345</f>
        <v>392167.07147123228</v>
      </c>
      <c r="U495" s="19">
        <v>0</v>
      </c>
      <c r="V495" s="20">
        <f>Ugovori_OPULJP[[#This Row],[Javni doprinos korisnika - HRK]]/7.5345</f>
        <v>0</v>
      </c>
      <c r="W495" s="19">
        <v>0</v>
      </c>
      <c r="X495" s="20">
        <f>Ugovori_OPULJP[[#This Row],[Privatni doprinos korisnika - HRK]]/7.5345</f>
        <v>0</v>
      </c>
      <c r="Y495" s="21">
        <f>Ugovori_OPULJP[[#This Row],[Bespovratna sredstva - Ukupno (EU+Nac) HRK
= Ukupna ugovorena vrijednost bespovratnih sredstava]]+Ugovori_OPULJP[[#This Row],[Javni doprinos korisnika - HRK]]+Ugovori_OPULJP[[#This Row],[Privatni doprinos korisnika - HRK]]</f>
        <v>2954782.8</v>
      </c>
      <c r="Z495" s="22">
        <f>Ugovori_OPULJP[[#This Row],[UKUPNI PRIHVATLJIVI IZDACI
TOTAL ELIGIBLE EXPENDITURE
= Bespovratna sredstva ukupno + doprinos korisnika
= Ukupni prihvatljivi troškovi
= Ukupna ugovorena vrijednost projekta HRK]]/7.5345</f>
        <v>392167.07147123228</v>
      </c>
      <c r="AA495" s="13" t="s">
        <v>22</v>
      </c>
      <c r="AB495" s="13" t="s">
        <v>19</v>
      </c>
      <c r="AC495" s="12" t="s">
        <v>2027</v>
      </c>
      <c r="AD495" s="12" t="s">
        <v>147</v>
      </c>
    </row>
    <row r="496" spans="1:30" ht="51" customHeight="1" x14ac:dyDescent="0.3">
      <c r="A496" s="10" t="s">
        <v>2028</v>
      </c>
      <c r="B496" s="11" t="s">
        <v>139</v>
      </c>
      <c r="C496" s="12" t="s">
        <v>140</v>
      </c>
      <c r="D496" s="12" t="s">
        <v>1102</v>
      </c>
      <c r="E496" s="13" t="s">
        <v>63</v>
      </c>
      <c r="F496" s="14" t="s">
        <v>2029</v>
      </c>
      <c r="G496" s="14" t="s">
        <v>2030</v>
      </c>
      <c r="H496" s="16">
        <v>43473</v>
      </c>
      <c r="I496" s="16">
        <v>44385</v>
      </c>
      <c r="J496" s="17" t="str">
        <f>IF(Ugovori_OPULJP[[#This Row],[DATUM ZAVRŠETKA OPERACIJE]]&gt;DATE(2023,12,31),"u provedbi","završen")</f>
        <v>završen</v>
      </c>
      <c r="K496" s="15" t="s">
        <v>235</v>
      </c>
      <c r="L496" s="15" t="s">
        <v>235</v>
      </c>
      <c r="M496" s="18">
        <v>0.85</v>
      </c>
      <c r="N496" s="18">
        <v>0.15</v>
      </c>
      <c r="O496" s="19">
        <f>Ugovori_OPULJP[[#This Row],[Bespovratna sredstva - Ukupno (EU+Nac) HRK
= Ukupna ugovorena vrijednost bespovratnih sredstava]]*Ugovori_OPULJP[[#This Row],[EU STOPA SUFINANCIRANJA %
EU CO-FINANCING RATE %]]</f>
        <v>2211977.5419999999</v>
      </c>
      <c r="P496" s="20">
        <f>Ugovori_OPULJP[[#This Row],[Bespovratna sredstva - EU dio - HRK]]/7.5345</f>
        <v>293579.87152432144</v>
      </c>
      <c r="Q496" s="19">
        <f>Ugovori_OPULJP[[#This Row],[Bespovratna sredstva - Ukupno (EU+Nac) HRK
= Ukupna ugovorena vrijednost bespovratnih sredstava]]*Ugovori_OPULJP[[#This Row],[STOPA NACIONALNOG SUFINANCIRANJA %]]</f>
        <v>390348.978</v>
      </c>
      <c r="R496" s="20">
        <f>Ugovori_OPULJP[[#This Row],[Bespovratna sredstva - Nacionalni dio - HRK]]/7.5345</f>
        <v>51808.212621939078</v>
      </c>
      <c r="S496" s="19">
        <v>2602326.52</v>
      </c>
      <c r="T496" s="20">
        <f>Ugovori_OPULJP[[#This Row],[Bespovratna sredstva - Ukupno (EU+Nac) HRK
= Ukupna ugovorena vrijednost bespovratnih sredstava]]/7.5345</f>
        <v>345388.08414626052</v>
      </c>
      <c r="U496" s="19">
        <v>0</v>
      </c>
      <c r="V496" s="20">
        <f>Ugovori_OPULJP[[#This Row],[Javni doprinos korisnika - HRK]]/7.5345</f>
        <v>0</v>
      </c>
      <c r="W496" s="19">
        <v>0</v>
      </c>
      <c r="X496" s="20">
        <f>Ugovori_OPULJP[[#This Row],[Privatni doprinos korisnika - HRK]]/7.5345</f>
        <v>0</v>
      </c>
      <c r="Y496" s="21">
        <f>Ugovori_OPULJP[[#This Row],[Bespovratna sredstva - Ukupno (EU+Nac) HRK
= Ukupna ugovorena vrijednost bespovratnih sredstava]]+Ugovori_OPULJP[[#This Row],[Javni doprinos korisnika - HRK]]+Ugovori_OPULJP[[#This Row],[Privatni doprinos korisnika - HRK]]</f>
        <v>2602326.52</v>
      </c>
      <c r="Z496" s="22">
        <f>Ugovori_OPULJP[[#This Row],[UKUPNI PRIHVATLJIVI IZDACI
TOTAL ELIGIBLE EXPENDITURE
= Bespovratna sredstva ukupno + doprinos korisnika
= Ukupni prihvatljivi troškovi
= Ukupna ugovorena vrijednost projekta HRK]]/7.5345</f>
        <v>345388.08414626052</v>
      </c>
      <c r="AA496" s="13" t="s">
        <v>22</v>
      </c>
      <c r="AB496" s="13" t="s">
        <v>19</v>
      </c>
      <c r="AC496" s="12" t="s">
        <v>2031</v>
      </c>
      <c r="AD496" s="12" t="s">
        <v>147</v>
      </c>
    </row>
    <row r="497" spans="1:30" ht="51" customHeight="1" x14ac:dyDescent="0.3">
      <c r="A497" s="10" t="s">
        <v>2032</v>
      </c>
      <c r="B497" s="11" t="s">
        <v>139</v>
      </c>
      <c r="C497" s="12" t="s">
        <v>140</v>
      </c>
      <c r="D497" s="12" t="s">
        <v>1102</v>
      </c>
      <c r="E497" s="13" t="s">
        <v>63</v>
      </c>
      <c r="F497" s="14" t="s">
        <v>2033</v>
      </c>
      <c r="G497" s="14" t="s">
        <v>2034</v>
      </c>
      <c r="H497" s="16">
        <v>43419</v>
      </c>
      <c r="I497" s="16">
        <v>44331</v>
      </c>
      <c r="J497" s="17" t="str">
        <f>IF(Ugovori_OPULJP[[#This Row],[DATUM ZAVRŠETKA OPERACIJE]]&gt;DATE(2023,12,31),"u provedbi","završen")</f>
        <v>završen</v>
      </c>
      <c r="K497" s="15" t="s">
        <v>362</v>
      </c>
      <c r="L497" s="15" t="s">
        <v>362</v>
      </c>
      <c r="M497" s="18">
        <v>0.85</v>
      </c>
      <c r="N497" s="18">
        <v>0.15</v>
      </c>
      <c r="O497" s="19">
        <f>Ugovori_OPULJP[[#This Row],[Bespovratna sredstva - Ukupno (EU+Nac) HRK
= Ukupna ugovorena vrijednost bespovratnih sredstava]]*Ugovori_OPULJP[[#This Row],[EU STOPA SUFINANCIRANJA %
EU CO-FINANCING RATE %]]</f>
        <v>1040094.7649999999</v>
      </c>
      <c r="P497" s="20">
        <f>Ugovori_OPULJP[[#This Row],[Bespovratna sredstva - EU dio - HRK]]/7.5345</f>
        <v>138044.2982281505</v>
      </c>
      <c r="Q497" s="19">
        <f>Ugovori_OPULJP[[#This Row],[Bespovratna sredstva - Ukupno (EU+Nac) HRK
= Ukupna ugovorena vrijednost bespovratnih sredstava]]*Ugovori_OPULJP[[#This Row],[STOPA NACIONALNOG SUFINANCIRANJA %]]</f>
        <v>183546.13499999998</v>
      </c>
      <c r="R497" s="20">
        <f>Ugovori_OPULJP[[#This Row],[Bespovratna sredstva - Nacionalni dio - HRK]]/7.5345</f>
        <v>24360.758510850086</v>
      </c>
      <c r="S497" s="19">
        <v>1223640.8999999999</v>
      </c>
      <c r="T497" s="20">
        <f>Ugovori_OPULJP[[#This Row],[Bespovratna sredstva - Ukupno (EU+Nac) HRK
= Ukupna ugovorena vrijednost bespovratnih sredstava]]/7.5345</f>
        <v>162405.05673900057</v>
      </c>
      <c r="U497" s="19">
        <v>0</v>
      </c>
      <c r="V497" s="20">
        <f>Ugovori_OPULJP[[#This Row],[Javni doprinos korisnika - HRK]]/7.5345</f>
        <v>0</v>
      </c>
      <c r="W497" s="19">
        <v>0</v>
      </c>
      <c r="X497" s="20">
        <f>Ugovori_OPULJP[[#This Row],[Privatni doprinos korisnika - HRK]]/7.5345</f>
        <v>0</v>
      </c>
      <c r="Y497" s="21">
        <f>Ugovori_OPULJP[[#This Row],[Bespovratna sredstva - Ukupno (EU+Nac) HRK
= Ukupna ugovorena vrijednost bespovratnih sredstava]]+Ugovori_OPULJP[[#This Row],[Javni doprinos korisnika - HRK]]+Ugovori_OPULJP[[#This Row],[Privatni doprinos korisnika - HRK]]</f>
        <v>1223640.8999999999</v>
      </c>
      <c r="Z497" s="22">
        <f>Ugovori_OPULJP[[#This Row],[UKUPNI PRIHVATLJIVI IZDACI
TOTAL ELIGIBLE EXPENDITURE
= Bespovratna sredstva ukupno + doprinos korisnika
= Ukupni prihvatljivi troškovi
= Ukupna ugovorena vrijednost projekta HRK]]/7.5345</f>
        <v>162405.05673900057</v>
      </c>
      <c r="AA497" s="13" t="s">
        <v>22</v>
      </c>
      <c r="AB497" s="13" t="s">
        <v>19</v>
      </c>
      <c r="AC497" s="12" t="s">
        <v>2035</v>
      </c>
      <c r="AD497" s="12" t="s">
        <v>147</v>
      </c>
    </row>
    <row r="498" spans="1:30" ht="51" customHeight="1" x14ac:dyDescent="0.3">
      <c r="A498" s="10" t="s">
        <v>2036</v>
      </c>
      <c r="B498" s="11" t="s">
        <v>139</v>
      </c>
      <c r="C498" s="12" t="s">
        <v>140</v>
      </c>
      <c r="D498" s="12" t="s">
        <v>1102</v>
      </c>
      <c r="E498" s="13" t="s">
        <v>63</v>
      </c>
      <c r="F498" s="14" t="s">
        <v>2037</v>
      </c>
      <c r="G498" s="14" t="s">
        <v>2038</v>
      </c>
      <c r="H498" s="16">
        <v>43518</v>
      </c>
      <c r="I498" s="16">
        <v>44430</v>
      </c>
      <c r="J498" s="17" t="str">
        <f>IF(Ugovori_OPULJP[[#This Row],[DATUM ZAVRŠETKA OPERACIJE]]&gt;DATE(2023,12,31),"u provedbi","završen")</f>
        <v>završen</v>
      </c>
      <c r="K498" s="15" t="s">
        <v>362</v>
      </c>
      <c r="L498" s="15" t="s">
        <v>362</v>
      </c>
      <c r="M498" s="18">
        <v>0.85</v>
      </c>
      <c r="N498" s="18">
        <v>0.15</v>
      </c>
      <c r="O498" s="19">
        <f>Ugovori_OPULJP[[#This Row],[Bespovratna sredstva - Ukupno (EU+Nac) HRK
= Ukupna ugovorena vrijednost bespovratnih sredstava]]*Ugovori_OPULJP[[#This Row],[EU STOPA SUFINANCIRANJA %
EU CO-FINANCING RATE %]]</f>
        <v>1323443.4975000001</v>
      </c>
      <c r="P498" s="20">
        <f>Ugovori_OPULJP[[#This Row],[Bespovratna sredstva - EU dio - HRK]]/7.5345</f>
        <v>175651.13776627512</v>
      </c>
      <c r="Q498" s="19">
        <f>Ugovori_OPULJP[[#This Row],[Bespovratna sredstva - Ukupno (EU+Nac) HRK
= Ukupna ugovorena vrijednost bespovratnih sredstava]]*Ugovori_OPULJP[[#This Row],[STOPA NACIONALNOG SUFINANCIRANJA %]]</f>
        <v>233548.85250000001</v>
      </c>
      <c r="R498" s="20">
        <f>Ugovori_OPULJP[[#This Row],[Bespovratna sredstva - Nacionalni dio - HRK]]/7.5345</f>
        <v>30997.259605813259</v>
      </c>
      <c r="S498" s="19">
        <v>1556992.35</v>
      </c>
      <c r="T498" s="20">
        <f>Ugovori_OPULJP[[#This Row],[Bespovratna sredstva - Ukupno (EU+Nac) HRK
= Ukupna ugovorena vrijednost bespovratnih sredstava]]/7.5345</f>
        <v>206648.3973720884</v>
      </c>
      <c r="U498" s="19">
        <v>0</v>
      </c>
      <c r="V498" s="20">
        <f>Ugovori_OPULJP[[#This Row],[Javni doprinos korisnika - HRK]]/7.5345</f>
        <v>0</v>
      </c>
      <c r="W498" s="19">
        <v>0</v>
      </c>
      <c r="X498" s="20">
        <f>Ugovori_OPULJP[[#This Row],[Privatni doprinos korisnika - HRK]]/7.5345</f>
        <v>0</v>
      </c>
      <c r="Y498" s="21">
        <f>Ugovori_OPULJP[[#This Row],[Bespovratna sredstva - Ukupno (EU+Nac) HRK
= Ukupna ugovorena vrijednost bespovratnih sredstava]]+Ugovori_OPULJP[[#This Row],[Javni doprinos korisnika - HRK]]+Ugovori_OPULJP[[#This Row],[Privatni doprinos korisnika - HRK]]</f>
        <v>1556992.35</v>
      </c>
      <c r="Z498" s="22">
        <f>Ugovori_OPULJP[[#This Row],[UKUPNI PRIHVATLJIVI IZDACI
TOTAL ELIGIBLE EXPENDITURE
= Bespovratna sredstva ukupno + doprinos korisnika
= Ukupni prihvatljivi troškovi
= Ukupna ugovorena vrijednost projekta HRK]]/7.5345</f>
        <v>206648.3973720884</v>
      </c>
      <c r="AA498" s="13" t="s">
        <v>22</v>
      </c>
      <c r="AB498" s="13" t="s">
        <v>19</v>
      </c>
      <c r="AC498" s="12" t="s">
        <v>2039</v>
      </c>
      <c r="AD498" s="12" t="s">
        <v>147</v>
      </c>
    </row>
    <row r="499" spans="1:30" ht="51" customHeight="1" x14ac:dyDescent="0.3">
      <c r="A499" s="10" t="s">
        <v>2040</v>
      </c>
      <c r="B499" s="11" t="s">
        <v>139</v>
      </c>
      <c r="C499" s="12" t="s">
        <v>140</v>
      </c>
      <c r="D499" s="12" t="s">
        <v>1102</v>
      </c>
      <c r="E499" s="13" t="s">
        <v>63</v>
      </c>
      <c r="F499" s="14" t="s">
        <v>2041</v>
      </c>
      <c r="G499" s="14" t="s">
        <v>2042</v>
      </c>
      <c r="H499" s="16">
        <v>43656</v>
      </c>
      <c r="I499" s="16">
        <v>44571</v>
      </c>
      <c r="J499" s="17" t="str">
        <f>IF(Ugovori_OPULJP[[#This Row],[DATUM ZAVRŠETKA OPERACIJE]]&gt;DATE(2023,12,31),"u provedbi","završen")</f>
        <v>završen</v>
      </c>
      <c r="K499" s="15" t="s">
        <v>178</v>
      </c>
      <c r="L499" s="15" t="s">
        <v>178</v>
      </c>
      <c r="M499" s="18">
        <v>0.85</v>
      </c>
      <c r="N499" s="18">
        <v>0.15</v>
      </c>
      <c r="O499" s="19">
        <f>Ugovori_OPULJP[[#This Row],[Bespovratna sredstva - Ukupno (EU+Nac) HRK
= Ukupna ugovorena vrijednost bespovratnih sredstava]]*Ugovori_OPULJP[[#This Row],[EU STOPA SUFINANCIRANJA %
EU CO-FINANCING RATE %]]</f>
        <v>2062769.834</v>
      </c>
      <c r="P499" s="20">
        <f>Ugovori_OPULJP[[#This Row],[Bespovratna sredstva - EU dio - HRK]]/7.5345</f>
        <v>273776.60548145196</v>
      </c>
      <c r="Q499" s="19">
        <f>Ugovori_OPULJP[[#This Row],[Bespovratna sredstva - Ukupno (EU+Nac) HRK
= Ukupna ugovorena vrijednost bespovratnih sredstava]]*Ugovori_OPULJP[[#This Row],[STOPA NACIONALNOG SUFINANCIRANJA %]]</f>
        <v>364018.20600000001</v>
      </c>
      <c r="R499" s="20">
        <f>Ugovori_OPULJP[[#This Row],[Bespovratna sredstva - Nacionalni dio - HRK]]/7.5345</f>
        <v>48313.518614373876</v>
      </c>
      <c r="S499" s="19">
        <v>2426788.04</v>
      </c>
      <c r="T499" s="20">
        <f>Ugovori_OPULJP[[#This Row],[Bespovratna sredstva - Ukupno (EU+Nac) HRK
= Ukupna ugovorena vrijednost bespovratnih sredstava]]/7.5345</f>
        <v>322090.12409582583</v>
      </c>
      <c r="U499" s="19">
        <v>0</v>
      </c>
      <c r="V499" s="20">
        <f>Ugovori_OPULJP[[#This Row],[Javni doprinos korisnika - HRK]]/7.5345</f>
        <v>0</v>
      </c>
      <c r="W499" s="19">
        <v>0</v>
      </c>
      <c r="X499" s="20">
        <f>Ugovori_OPULJP[[#This Row],[Privatni doprinos korisnika - HRK]]/7.5345</f>
        <v>0</v>
      </c>
      <c r="Y499" s="21">
        <f>Ugovori_OPULJP[[#This Row],[Bespovratna sredstva - Ukupno (EU+Nac) HRK
= Ukupna ugovorena vrijednost bespovratnih sredstava]]+Ugovori_OPULJP[[#This Row],[Javni doprinos korisnika - HRK]]+Ugovori_OPULJP[[#This Row],[Privatni doprinos korisnika - HRK]]</f>
        <v>2426788.04</v>
      </c>
      <c r="Z499" s="22">
        <f>Ugovori_OPULJP[[#This Row],[UKUPNI PRIHVATLJIVI IZDACI
TOTAL ELIGIBLE EXPENDITURE
= Bespovratna sredstva ukupno + doprinos korisnika
= Ukupni prihvatljivi troškovi
= Ukupna ugovorena vrijednost projekta HRK]]/7.5345</f>
        <v>322090.12409582583</v>
      </c>
      <c r="AA499" s="13" t="s">
        <v>22</v>
      </c>
      <c r="AB499" s="13" t="s">
        <v>19</v>
      </c>
      <c r="AC499" s="12" t="s">
        <v>2043</v>
      </c>
      <c r="AD499" s="12" t="s">
        <v>147</v>
      </c>
    </row>
    <row r="500" spans="1:30" ht="51" customHeight="1" x14ac:dyDescent="0.3">
      <c r="A500" s="10" t="s">
        <v>2044</v>
      </c>
      <c r="B500" s="11" t="s">
        <v>139</v>
      </c>
      <c r="C500" s="12" t="s">
        <v>140</v>
      </c>
      <c r="D500" s="12" t="s">
        <v>1102</v>
      </c>
      <c r="E500" s="13" t="s">
        <v>63</v>
      </c>
      <c r="F500" s="14" t="s">
        <v>2045</v>
      </c>
      <c r="G500" s="14" t="s">
        <v>2046</v>
      </c>
      <c r="H500" s="16">
        <v>43343</v>
      </c>
      <c r="I500" s="16">
        <v>44255</v>
      </c>
      <c r="J500" s="17" t="str">
        <f>IF(Ugovori_OPULJP[[#This Row],[DATUM ZAVRŠETKA OPERACIJE]]&gt;DATE(2023,12,31),"u provedbi","završen")</f>
        <v>završen</v>
      </c>
      <c r="K500" s="15" t="s">
        <v>362</v>
      </c>
      <c r="L500" s="15" t="s">
        <v>362</v>
      </c>
      <c r="M500" s="18">
        <v>0.85</v>
      </c>
      <c r="N500" s="18">
        <v>0.15</v>
      </c>
      <c r="O500" s="19">
        <f>Ugovori_OPULJP[[#This Row],[Bespovratna sredstva - Ukupno (EU+Nac) HRK
= Ukupna ugovorena vrijednost bespovratnih sredstava]]*Ugovori_OPULJP[[#This Row],[EU STOPA SUFINANCIRANJA %
EU CO-FINANCING RATE %]]</f>
        <v>3043516.63</v>
      </c>
      <c r="P500" s="20">
        <f>Ugovori_OPULJP[[#This Row],[Bespovratna sredstva - EU dio - HRK]]/7.5345</f>
        <v>403944.07459021831</v>
      </c>
      <c r="Q500" s="19">
        <f>Ugovori_OPULJP[[#This Row],[Bespovratna sredstva - Ukupno (EU+Nac) HRK
= Ukupna ugovorena vrijednost bespovratnih sredstava]]*Ugovori_OPULJP[[#This Row],[STOPA NACIONALNOG SUFINANCIRANJA %]]</f>
        <v>537091.16999999993</v>
      </c>
      <c r="R500" s="20">
        <f>Ugovori_OPULJP[[#This Row],[Bespovratna sredstva - Nacionalni dio - HRK]]/7.5345</f>
        <v>71284.248457097332</v>
      </c>
      <c r="S500" s="19">
        <v>3580607.8</v>
      </c>
      <c r="T500" s="20">
        <f>Ugovori_OPULJP[[#This Row],[Bespovratna sredstva - Ukupno (EU+Nac) HRK
= Ukupna ugovorena vrijednost bespovratnih sredstava]]/7.5345</f>
        <v>475228.32304731564</v>
      </c>
      <c r="U500" s="19">
        <v>0</v>
      </c>
      <c r="V500" s="20">
        <f>Ugovori_OPULJP[[#This Row],[Javni doprinos korisnika - HRK]]/7.5345</f>
        <v>0</v>
      </c>
      <c r="W500" s="19">
        <v>0</v>
      </c>
      <c r="X500" s="20">
        <f>Ugovori_OPULJP[[#This Row],[Privatni doprinos korisnika - HRK]]/7.5345</f>
        <v>0</v>
      </c>
      <c r="Y500" s="21">
        <f>Ugovori_OPULJP[[#This Row],[Bespovratna sredstva - Ukupno (EU+Nac) HRK
= Ukupna ugovorena vrijednost bespovratnih sredstava]]+Ugovori_OPULJP[[#This Row],[Javni doprinos korisnika - HRK]]+Ugovori_OPULJP[[#This Row],[Privatni doprinos korisnika - HRK]]</f>
        <v>3580607.8</v>
      </c>
      <c r="Z500" s="22">
        <f>Ugovori_OPULJP[[#This Row],[UKUPNI PRIHVATLJIVI IZDACI
TOTAL ELIGIBLE EXPENDITURE
= Bespovratna sredstva ukupno + doprinos korisnika
= Ukupni prihvatljivi troškovi
= Ukupna ugovorena vrijednost projekta HRK]]/7.5345</f>
        <v>475228.32304731564</v>
      </c>
      <c r="AA500" s="13" t="s">
        <v>22</v>
      </c>
      <c r="AB500" s="13" t="s">
        <v>19</v>
      </c>
      <c r="AC500" s="12" t="s">
        <v>2047</v>
      </c>
      <c r="AD500" s="12" t="s">
        <v>147</v>
      </c>
    </row>
    <row r="501" spans="1:30" ht="51" customHeight="1" x14ac:dyDescent="0.3">
      <c r="A501" s="10" t="s">
        <v>2048</v>
      </c>
      <c r="B501" s="11" t="s">
        <v>139</v>
      </c>
      <c r="C501" s="12" t="s">
        <v>140</v>
      </c>
      <c r="D501" s="12" t="s">
        <v>1102</v>
      </c>
      <c r="E501" s="13" t="s">
        <v>63</v>
      </c>
      <c r="F501" s="14" t="s">
        <v>2049</v>
      </c>
      <c r="G501" s="14" t="s">
        <v>2050</v>
      </c>
      <c r="H501" s="16">
        <v>43409</v>
      </c>
      <c r="I501" s="16">
        <v>44321</v>
      </c>
      <c r="J501" s="17" t="str">
        <f>IF(Ugovori_OPULJP[[#This Row],[DATUM ZAVRŠETKA OPERACIJE]]&gt;DATE(2023,12,31),"u provedbi","završen")</f>
        <v>završen</v>
      </c>
      <c r="K501" s="15" t="s">
        <v>362</v>
      </c>
      <c r="L501" s="15" t="s">
        <v>362</v>
      </c>
      <c r="M501" s="18">
        <v>0.85</v>
      </c>
      <c r="N501" s="18">
        <v>0.15</v>
      </c>
      <c r="O501" s="19">
        <f>Ugovori_OPULJP[[#This Row],[Bespovratna sredstva - Ukupno (EU+Nac) HRK
= Ukupna ugovorena vrijednost bespovratnih sredstava]]*Ugovori_OPULJP[[#This Row],[EU STOPA SUFINANCIRANJA %
EU CO-FINANCING RATE %]]</f>
        <v>1811340.4375</v>
      </c>
      <c r="P501" s="20">
        <f>Ugovori_OPULJP[[#This Row],[Bespovratna sredstva - EU dio - HRK]]/7.5345</f>
        <v>240406.18985997743</v>
      </c>
      <c r="Q501" s="19">
        <f>Ugovori_OPULJP[[#This Row],[Bespovratna sredstva - Ukupno (EU+Nac) HRK
= Ukupna ugovorena vrijednost bespovratnih sredstava]]*Ugovori_OPULJP[[#This Row],[STOPA NACIONALNOG SUFINANCIRANJA %]]</f>
        <v>319648.3125</v>
      </c>
      <c r="R501" s="20">
        <f>Ugovori_OPULJP[[#This Row],[Bespovratna sredstva - Nacionalni dio - HRK]]/7.5345</f>
        <v>42424.621739996015</v>
      </c>
      <c r="S501" s="19">
        <v>2130988.75</v>
      </c>
      <c r="T501" s="20">
        <f>Ugovori_OPULJP[[#This Row],[Bespovratna sredstva - Ukupno (EU+Nac) HRK
= Ukupna ugovorena vrijednost bespovratnih sredstava]]/7.5345</f>
        <v>282830.81159997341</v>
      </c>
      <c r="U501" s="19">
        <v>0</v>
      </c>
      <c r="V501" s="20">
        <f>Ugovori_OPULJP[[#This Row],[Javni doprinos korisnika - HRK]]/7.5345</f>
        <v>0</v>
      </c>
      <c r="W501" s="19">
        <v>0</v>
      </c>
      <c r="X501" s="20">
        <f>Ugovori_OPULJP[[#This Row],[Privatni doprinos korisnika - HRK]]/7.5345</f>
        <v>0</v>
      </c>
      <c r="Y501" s="21">
        <f>Ugovori_OPULJP[[#This Row],[Bespovratna sredstva - Ukupno (EU+Nac) HRK
= Ukupna ugovorena vrijednost bespovratnih sredstava]]+Ugovori_OPULJP[[#This Row],[Javni doprinos korisnika - HRK]]+Ugovori_OPULJP[[#This Row],[Privatni doprinos korisnika - HRK]]</f>
        <v>2130988.75</v>
      </c>
      <c r="Z501" s="22">
        <f>Ugovori_OPULJP[[#This Row],[UKUPNI PRIHVATLJIVI IZDACI
TOTAL ELIGIBLE EXPENDITURE
= Bespovratna sredstva ukupno + doprinos korisnika
= Ukupni prihvatljivi troškovi
= Ukupna ugovorena vrijednost projekta HRK]]/7.5345</f>
        <v>282830.81159997341</v>
      </c>
      <c r="AA501" s="13" t="s">
        <v>22</v>
      </c>
      <c r="AB501" s="13" t="s">
        <v>19</v>
      </c>
      <c r="AC501" s="12" t="s">
        <v>2051</v>
      </c>
      <c r="AD501" s="12" t="s">
        <v>147</v>
      </c>
    </row>
    <row r="502" spans="1:30" ht="51" customHeight="1" x14ac:dyDescent="0.3">
      <c r="A502" s="10" t="s">
        <v>2052</v>
      </c>
      <c r="B502" s="11" t="s">
        <v>139</v>
      </c>
      <c r="C502" s="12" t="s">
        <v>140</v>
      </c>
      <c r="D502" s="12" t="s">
        <v>1102</v>
      </c>
      <c r="E502" s="13" t="s">
        <v>63</v>
      </c>
      <c r="F502" s="14" t="s">
        <v>2053</v>
      </c>
      <c r="G502" s="14" t="s">
        <v>2054</v>
      </c>
      <c r="H502" s="16">
        <v>43410</v>
      </c>
      <c r="I502" s="16">
        <v>44322</v>
      </c>
      <c r="J502" s="17" t="str">
        <f>IF(Ugovori_OPULJP[[#This Row],[DATUM ZAVRŠETKA OPERACIJE]]&gt;DATE(2023,12,31),"u provedbi","završen")</f>
        <v>završen</v>
      </c>
      <c r="K502" s="15" t="s">
        <v>240</v>
      </c>
      <c r="L502" s="15" t="s">
        <v>240</v>
      </c>
      <c r="M502" s="18">
        <v>0.85</v>
      </c>
      <c r="N502" s="18">
        <v>0.15</v>
      </c>
      <c r="O502" s="19">
        <f>Ugovori_OPULJP[[#This Row],[Bespovratna sredstva - Ukupno (EU+Nac) HRK
= Ukupna ugovorena vrijednost bespovratnih sredstava]]*Ugovori_OPULJP[[#This Row],[EU STOPA SUFINANCIRANJA %
EU CO-FINANCING RATE %]]</f>
        <v>5103183.0374999996</v>
      </c>
      <c r="P502" s="20">
        <f>Ugovori_OPULJP[[#This Row],[Bespovratna sredstva - EU dio - HRK]]/7.5345</f>
        <v>677308.7845908819</v>
      </c>
      <c r="Q502" s="19">
        <f>Ugovori_OPULJP[[#This Row],[Bespovratna sredstva - Ukupno (EU+Nac) HRK
= Ukupna ugovorena vrijednost bespovratnih sredstava]]*Ugovori_OPULJP[[#This Row],[STOPA NACIONALNOG SUFINANCIRANJA %]]</f>
        <v>900561.71250000002</v>
      </c>
      <c r="R502" s="20">
        <f>Ugovori_OPULJP[[#This Row],[Bespovratna sredstva - Nacionalni dio - HRK]]/7.5345</f>
        <v>119525.07963368505</v>
      </c>
      <c r="S502" s="19">
        <v>6003744.75</v>
      </c>
      <c r="T502" s="20">
        <f>Ugovori_OPULJP[[#This Row],[Bespovratna sredstva - Ukupno (EU+Nac) HRK
= Ukupna ugovorena vrijednost bespovratnih sredstava]]/7.5345</f>
        <v>796833.86422456696</v>
      </c>
      <c r="U502" s="19">
        <v>0</v>
      </c>
      <c r="V502" s="20">
        <f>Ugovori_OPULJP[[#This Row],[Javni doprinos korisnika - HRK]]/7.5345</f>
        <v>0</v>
      </c>
      <c r="W502" s="19">
        <v>0</v>
      </c>
      <c r="X502" s="20">
        <f>Ugovori_OPULJP[[#This Row],[Privatni doprinos korisnika - HRK]]/7.5345</f>
        <v>0</v>
      </c>
      <c r="Y502" s="21">
        <f>Ugovori_OPULJP[[#This Row],[Bespovratna sredstva - Ukupno (EU+Nac) HRK
= Ukupna ugovorena vrijednost bespovratnih sredstava]]+Ugovori_OPULJP[[#This Row],[Javni doprinos korisnika - HRK]]+Ugovori_OPULJP[[#This Row],[Privatni doprinos korisnika - HRK]]</f>
        <v>6003744.75</v>
      </c>
      <c r="Z502" s="22">
        <f>Ugovori_OPULJP[[#This Row],[UKUPNI PRIHVATLJIVI IZDACI
TOTAL ELIGIBLE EXPENDITURE
= Bespovratna sredstva ukupno + doprinos korisnika
= Ukupni prihvatljivi troškovi
= Ukupna ugovorena vrijednost projekta HRK]]/7.5345</f>
        <v>796833.86422456696</v>
      </c>
      <c r="AA502" s="13" t="s">
        <v>22</v>
      </c>
      <c r="AB502" s="13" t="s">
        <v>19</v>
      </c>
      <c r="AC502" s="12" t="s">
        <v>2055</v>
      </c>
      <c r="AD502" s="12" t="s">
        <v>147</v>
      </c>
    </row>
    <row r="503" spans="1:30" ht="51" customHeight="1" x14ac:dyDescent="0.3">
      <c r="A503" s="10" t="s">
        <v>2056</v>
      </c>
      <c r="B503" s="11" t="s">
        <v>139</v>
      </c>
      <c r="C503" s="12" t="s">
        <v>140</v>
      </c>
      <c r="D503" s="12" t="s">
        <v>1102</v>
      </c>
      <c r="E503" s="13" t="s">
        <v>63</v>
      </c>
      <c r="F503" s="14" t="s">
        <v>2057</v>
      </c>
      <c r="G503" s="14" t="s">
        <v>2058</v>
      </c>
      <c r="H503" s="16">
        <v>43482</v>
      </c>
      <c r="I503" s="16">
        <v>44394</v>
      </c>
      <c r="J503" s="17" t="str">
        <f>IF(Ugovori_OPULJP[[#This Row],[DATUM ZAVRŠETKA OPERACIJE]]&gt;DATE(2023,12,31),"u provedbi","završen")</f>
        <v>završen</v>
      </c>
      <c r="K503" s="15" t="s">
        <v>66</v>
      </c>
      <c r="L503" s="15" t="s">
        <v>66</v>
      </c>
      <c r="M503" s="18">
        <v>0.85</v>
      </c>
      <c r="N503" s="18">
        <v>0.15</v>
      </c>
      <c r="O503" s="19">
        <f>Ugovori_OPULJP[[#This Row],[Bespovratna sredstva - Ukupno (EU+Nac) HRK
= Ukupna ugovorena vrijednost bespovratnih sredstava]]*Ugovori_OPULJP[[#This Row],[EU STOPA SUFINANCIRANJA %
EU CO-FINANCING RATE %]]</f>
        <v>2308236.625</v>
      </c>
      <c r="P503" s="20">
        <f>Ugovori_OPULJP[[#This Row],[Bespovratna sredstva - EU dio - HRK]]/7.5345</f>
        <v>306355.64735549805</v>
      </c>
      <c r="Q503" s="19">
        <f>Ugovori_OPULJP[[#This Row],[Bespovratna sredstva - Ukupno (EU+Nac) HRK
= Ukupna ugovorena vrijednost bespovratnih sredstava]]*Ugovori_OPULJP[[#This Row],[STOPA NACIONALNOG SUFINANCIRANJA %]]</f>
        <v>407335.875</v>
      </c>
      <c r="R503" s="20">
        <f>Ugovori_OPULJP[[#This Row],[Bespovratna sredstva - Nacionalni dio - HRK]]/7.5345</f>
        <v>54062.761298029065</v>
      </c>
      <c r="S503" s="19">
        <v>2715572.5</v>
      </c>
      <c r="T503" s="20">
        <f>Ugovori_OPULJP[[#This Row],[Bespovratna sredstva - Ukupno (EU+Nac) HRK
= Ukupna ugovorena vrijednost bespovratnih sredstava]]/7.5345</f>
        <v>360418.40865352709</v>
      </c>
      <c r="U503" s="19">
        <v>0</v>
      </c>
      <c r="V503" s="20">
        <f>Ugovori_OPULJP[[#This Row],[Javni doprinos korisnika - HRK]]/7.5345</f>
        <v>0</v>
      </c>
      <c r="W503" s="19">
        <v>0</v>
      </c>
      <c r="X503" s="20">
        <f>Ugovori_OPULJP[[#This Row],[Privatni doprinos korisnika - HRK]]/7.5345</f>
        <v>0</v>
      </c>
      <c r="Y503" s="21">
        <f>Ugovori_OPULJP[[#This Row],[Bespovratna sredstva - Ukupno (EU+Nac) HRK
= Ukupna ugovorena vrijednost bespovratnih sredstava]]+Ugovori_OPULJP[[#This Row],[Javni doprinos korisnika - HRK]]+Ugovori_OPULJP[[#This Row],[Privatni doprinos korisnika - HRK]]</f>
        <v>2715572.5</v>
      </c>
      <c r="Z503" s="22">
        <f>Ugovori_OPULJP[[#This Row],[UKUPNI PRIHVATLJIVI IZDACI
TOTAL ELIGIBLE EXPENDITURE
= Bespovratna sredstva ukupno + doprinos korisnika
= Ukupni prihvatljivi troškovi
= Ukupna ugovorena vrijednost projekta HRK]]/7.5345</f>
        <v>360418.40865352709</v>
      </c>
      <c r="AA503" s="13" t="s">
        <v>22</v>
      </c>
      <c r="AB503" s="13" t="s">
        <v>19</v>
      </c>
      <c r="AC503" s="12" t="s">
        <v>2059</v>
      </c>
      <c r="AD503" s="12" t="s">
        <v>147</v>
      </c>
    </row>
    <row r="504" spans="1:30" ht="51" customHeight="1" x14ac:dyDescent="0.3">
      <c r="A504" s="10" t="s">
        <v>2060</v>
      </c>
      <c r="B504" s="11" t="s">
        <v>139</v>
      </c>
      <c r="C504" s="12" t="s">
        <v>140</v>
      </c>
      <c r="D504" s="12" t="s">
        <v>1102</v>
      </c>
      <c r="E504" s="13" t="s">
        <v>63</v>
      </c>
      <c r="F504" s="14" t="s">
        <v>2061</v>
      </c>
      <c r="G504" s="14" t="s">
        <v>2062</v>
      </c>
      <c r="H504" s="16">
        <v>43315</v>
      </c>
      <c r="I504" s="16">
        <v>44230</v>
      </c>
      <c r="J504" s="17" t="str">
        <f>IF(Ugovori_OPULJP[[#This Row],[DATUM ZAVRŠETKA OPERACIJE]]&gt;DATE(2023,12,31),"u provedbi","završen")</f>
        <v>završen</v>
      </c>
      <c r="K504" s="15" t="s">
        <v>240</v>
      </c>
      <c r="L504" s="15" t="s">
        <v>240</v>
      </c>
      <c r="M504" s="18">
        <v>0.85</v>
      </c>
      <c r="N504" s="18">
        <v>0.15</v>
      </c>
      <c r="O504" s="19">
        <f>Ugovori_OPULJP[[#This Row],[Bespovratna sredstva - Ukupno (EU+Nac) HRK
= Ukupna ugovorena vrijednost bespovratnih sredstava]]*Ugovori_OPULJP[[#This Row],[EU STOPA SUFINANCIRANJA %
EU CO-FINANCING RATE %]]</f>
        <v>2282622.98</v>
      </c>
      <c r="P504" s="20">
        <f>Ugovori_OPULJP[[#This Row],[Bespovratna sredstva - EU dio - HRK]]/7.5345</f>
        <v>302956.13245736278</v>
      </c>
      <c r="Q504" s="19">
        <f>Ugovori_OPULJP[[#This Row],[Bespovratna sredstva - Ukupno (EU+Nac) HRK
= Ukupna ugovorena vrijednost bespovratnih sredstava]]*Ugovori_OPULJP[[#This Row],[STOPA NACIONALNOG SUFINANCIRANJA %]]</f>
        <v>402815.81999999995</v>
      </c>
      <c r="R504" s="20">
        <f>Ugovori_OPULJP[[#This Row],[Bespovratna sredstva - Nacionalni dio - HRK]]/7.5345</f>
        <v>53462.846904240483</v>
      </c>
      <c r="S504" s="19">
        <v>2685438.8</v>
      </c>
      <c r="T504" s="20">
        <f>Ugovori_OPULJP[[#This Row],[Bespovratna sredstva - Ukupno (EU+Nac) HRK
= Ukupna ugovorena vrijednost bespovratnih sredstava]]/7.5345</f>
        <v>356418.97936160327</v>
      </c>
      <c r="U504" s="19">
        <v>0</v>
      </c>
      <c r="V504" s="20">
        <f>Ugovori_OPULJP[[#This Row],[Javni doprinos korisnika - HRK]]/7.5345</f>
        <v>0</v>
      </c>
      <c r="W504" s="19">
        <v>0</v>
      </c>
      <c r="X504" s="20">
        <f>Ugovori_OPULJP[[#This Row],[Privatni doprinos korisnika - HRK]]/7.5345</f>
        <v>0</v>
      </c>
      <c r="Y504" s="21">
        <f>Ugovori_OPULJP[[#This Row],[Bespovratna sredstva - Ukupno (EU+Nac) HRK
= Ukupna ugovorena vrijednost bespovratnih sredstava]]+Ugovori_OPULJP[[#This Row],[Javni doprinos korisnika - HRK]]+Ugovori_OPULJP[[#This Row],[Privatni doprinos korisnika - HRK]]</f>
        <v>2685438.8</v>
      </c>
      <c r="Z504" s="22">
        <f>Ugovori_OPULJP[[#This Row],[UKUPNI PRIHVATLJIVI IZDACI
TOTAL ELIGIBLE EXPENDITURE
= Bespovratna sredstva ukupno + doprinos korisnika
= Ukupni prihvatljivi troškovi
= Ukupna ugovorena vrijednost projekta HRK]]/7.5345</f>
        <v>356418.97936160327</v>
      </c>
      <c r="AA504" s="13" t="s">
        <v>22</v>
      </c>
      <c r="AB504" s="13" t="s">
        <v>19</v>
      </c>
      <c r="AC504" s="12" t="s">
        <v>2063</v>
      </c>
      <c r="AD504" s="12" t="s">
        <v>147</v>
      </c>
    </row>
    <row r="505" spans="1:30" ht="51" customHeight="1" x14ac:dyDescent="0.3">
      <c r="A505" s="10" t="s">
        <v>2064</v>
      </c>
      <c r="B505" s="11" t="s">
        <v>139</v>
      </c>
      <c r="C505" s="12" t="s">
        <v>140</v>
      </c>
      <c r="D505" s="12" t="s">
        <v>1102</v>
      </c>
      <c r="E505" s="13" t="s">
        <v>63</v>
      </c>
      <c r="F505" s="14" t="s">
        <v>2065</v>
      </c>
      <c r="G505" s="14" t="s">
        <v>2066</v>
      </c>
      <c r="H505" s="16">
        <v>43409</v>
      </c>
      <c r="I505" s="16">
        <v>44232</v>
      </c>
      <c r="J505" s="17" t="str">
        <f>IF(Ugovori_OPULJP[[#This Row],[DATUM ZAVRŠETKA OPERACIJE]]&gt;DATE(2023,12,31),"u provedbi","završen")</f>
        <v>završen</v>
      </c>
      <c r="K505" s="15" t="s">
        <v>86</v>
      </c>
      <c r="L505" s="15" t="s">
        <v>86</v>
      </c>
      <c r="M505" s="18">
        <v>0.85</v>
      </c>
      <c r="N505" s="18">
        <v>0.15</v>
      </c>
      <c r="O505" s="19">
        <f>Ugovori_OPULJP[[#This Row],[Bespovratna sredstva - Ukupno (EU+Nac) HRK
= Ukupna ugovorena vrijednost bespovratnih sredstava]]*Ugovori_OPULJP[[#This Row],[EU STOPA SUFINANCIRANJA %
EU CO-FINANCING RATE %]]</f>
        <v>1864327.61</v>
      </c>
      <c r="P505" s="20">
        <f>Ugovori_OPULJP[[#This Row],[Bespovratna sredstva - EU dio - HRK]]/7.5345</f>
        <v>247438.79620412769</v>
      </c>
      <c r="Q505" s="19">
        <f>Ugovori_OPULJP[[#This Row],[Bespovratna sredstva - Ukupno (EU+Nac) HRK
= Ukupna ugovorena vrijednost bespovratnih sredstava]]*Ugovori_OPULJP[[#This Row],[STOPA NACIONALNOG SUFINANCIRANJA %]]</f>
        <v>328998.99</v>
      </c>
      <c r="R505" s="20">
        <f>Ugovori_OPULJP[[#This Row],[Bespovratna sredstva - Nacionalni dio - HRK]]/7.5345</f>
        <v>43665.669918375468</v>
      </c>
      <c r="S505" s="19">
        <v>2193326.6</v>
      </c>
      <c r="T505" s="20">
        <f>Ugovori_OPULJP[[#This Row],[Bespovratna sredstva - Ukupno (EU+Nac) HRK
= Ukupna ugovorena vrijednost bespovratnih sredstava]]/7.5345</f>
        <v>291104.46612250316</v>
      </c>
      <c r="U505" s="19">
        <v>0</v>
      </c>
      <c r="V505" s="20">
        <f>Ugovori_OPULJP[[#This Row],[Javni doprinos korisnika - HRK]]/7.5345</f>
        <v>0</v>
      </c>
      <c r="W505" s="19">
        <v>0</v>
      </c>
      <c r="X505" s="20">
        <f>Ugovori_OPULJP[[#This Row],[Privatni doprinos korisnika - HRK]]/7.5345</f>
        <v>0</v>
      </c>
      <c r="Y505" s="21">
        <f>Ugovori_OPULJP[[#This Row],[Bespovratna sredstva - Ukupno (EU+Nac) HRK
= Ukupna ugovorena vrijednost bespovratnih sredstava]]+Ugovori_OPULJP[[#This Row],[Javni doprinos korisnika - HRK]]+Ugovori_OPULJP[[#This Row],[Privatni doprinos korisnika - HRK]]</f>
        <v>2193326.6</v>
      </c>
      <c r="Z505" s="22">
        <f>Ugovori_OPULJP[[#This Row],[UKUPNI PRIHVATLJIVI IZDACI
TOTAL ELIGIBLE EXPENDITURE
= Bespovratna sredstva ukupno + doprinos korisnika
= Ukupni prihvatljivi troškovi
= Ukupna ugovorena vrijednost projekta HRK]]/7.5345</f>
        <v>291104.46612250316</v>
      </c>
      <c r="AA505" s="13" t="s">
        <v>22</v>
      </c>
      <c r="AB505" s="13" t="s">
        <v>19</v>
      </c>
      <c r="AC505" s="12" t="s">
        <v>2067</v>
      </c>
      <c r="AD505" s="12" t="s">
        <v>147</v>
      </c>
    </row>
    <row r="506" spans="1:30" ht="51" customHeight="1" x14ac:dyDescent="0.3">
      <c r="A506" s="10" t="s">
        <v>2068</v>
      </c>
      <c r="B506" s="11" t="s">
        <v>139</v>
      </c>
      <c r="C506" s="12" t="s">
        <v>140</v>
      </c>
      <c r="D506" s="12" t="s">
        <v>1102</v>
      </c>
      <c r="E506" s="13" t="s">
        <v>63</v>
      </c>
      <c r="F506" s="14" t="s">
        <v>2069</v>
      </c>
      <c r="G506" s="14" t="s">
        <v>2070</v>
      </c>
      <c r="H506" s="16">
        <v>43410</v>
      </c>
      <c r="I506" s="16">
        <v>44322</v>
      </c>
      <c r="J506" s="17" t="str">
        <f>IF(Ugovori_OPULJP[[#This Row],[DATUM ZAVRŠETKA OPERACIJE]]&gt;DATE(2023,12,31),"u provedbi","završen")</f>
        <v>završen</v>
      </c>
      <c r="K506" s="15" t="s">
        <v>240</v>
      </c>
      <c r="L506" s="15" t="s">
        <v>240</v>
      </c>
      <c r="M506" s="18">
        <v>0.85</v>
      </c>
      <c r="N506" s="18">
        <v>0.15</v>
      </c>
      <c r="O506" s="19">
        <f>Ugovori_OPULJP[[#This Row],[Bespovratna sredstva - Ukupno (EU+Nac) HRK
= Ukupna ugovorena vrijednost bespovratnih sredstava]]*Ugovori_OPULJP[[#This Row],[EU STOPA SUFINANCIRANJA %
EU CO-FINANCING RATE %]]</f>
        <v>853700.9</v>
      </c>
      <c r="P506" s="20">
        <f>Ugovori_OPULJP[[#This Row],[Bespovratna sredstva - EU dio - HRK]]/7.5345</f>
        <v>113305.58099409383</v>
      </c>
      <c r="Q506" s="19">
        <f>Ugovori_OPULJP[[#This Row],[Bespovratna sredstva - Ukupno (EU+Nac) HRK
= Ukupna ugovorena vrijednost bespovratnih sredstava]]*Ugovori_OPULJP[[#This Row],[STOPA NACIONALNOG SUFINANCIRANJA %]]</f>
        <v>150653.1</v>
      </c>
      <c r="R506" s="20">
        <f>Ugovori_OPULJP[[#This Row],[Bespovratna sredstva - Nacionalni dio - HRK]]/7.5345</f>
        <v>19995.102528369502</v>
      </c>
      <c r="S506" s="19">
        <v>1004354</v>
      </c>
      <c r="T506" s="20">
        <f>Ugovori_OPULJP[[#This Row],[Bespovratna sredstva - Ukupno (EU+Nac) HRK
= Ukupna ugovorena vrijednost bespovratnih sredstava]]/7.5345</f>
        <v>133300.68352246334</v>
      </c>
      <c r="U506" s="19">
        <v>0</v>
      </c>
      <c r="V506" s="20">
        <f>Ugovori_OPULJP[[#This Row],[Javni doprinos korisnika - HRK]]/7.5345</f>
        <v>0</v>
      </c>
      <c r="W506" s="19">
        <v>0</v>
      </c>
      <c r="X506" s="20">
        <f>Ugovori_OPULJP[[#This Row],[Privatni doprinos korisnika - HRK]]/7.5345</f>
        <v>0</v>
      </c>
      <c r="Y506" s="21">
        <f>Ugovori_OPULJP[[#This Row],[Bespovratna sredstva - Ukupno (EU+Nac) HRK
= Ukupna ugovorena vrijednost bespovratnih sredstava]]+Ugovori_OPULJP[[#This Row],[Javni doprinos korisnika - HRK]]+Ugovori_OPULJP[[#This Row],[Privatni doprinos korisnika - HRK]]</f>
        <v>1004354</v>
      </c>
      <c r="Z506" s="22">
        <f>Ugovori_OPULJP[[#This Row],[UKUPNI PRIHVATLJIVI IZDACI
TOTAL ELIGIBLE EXPENDITURE
= Bespovratna sredstva ukupno + doprinos korisnika
= Ukupni prihvatljivi troškovi
= Ukupna ugovorena vrijednost projekta HRK]]/7.5345</f>
        <v>133300.68352246334</v>
      </c>
      <c r="AA506" s="13" t="s">
        <v>22</v>
      </c>
      <c r="AB506" s="13" t="s">
        <v>19</v>
      </c>
      <c r="AC506" s="12" t="s">
        <v>2071</v>
      </c>
      <c r="AD506" s="12" t="s">
        <v>147</v>
      </c>
    </row>
    <row r="507" spans="1:30" ht="51" customHeight="1" x14ac:dyDescent="0.3">
      <c r="A507" s="10" t="s">
        <v>2072</v>
      </c>
      <c r="B507" s="11" t="s">
        <v>139</v>
      </c>
      <c r="C507" s="12" t="s">
        <v>140</v>
      </c>
      <c r="D507" s="12" t="s">
        <v>1102</v>
      </c>
      <c r="E507" s="13" t="s">
        <v>63</v>
      </c>
      <c r="F507" s="14" t="s">
        <v>2073</v>
      </c>
      <c r="G507" s="14" t="s">
        <v>2074</v>
      </c>
      <c r="H507" s="16">
        <v>43518</v>
      </c>
      <c r="I507" s="16">
        <v>44430</v>
      </c>
      <c r="J507" s="17" t="str">
        <f>IF(Ugovori_OPULJP[[#This Row],[DATUM ZAVRŠETKA OPERACIJE]]&gt;DATE(2023,12,31),"u provedbi","završen")</f>
        <v>završen</v>
      </c>
      <c r="K507" s="15" t="s">
        <v>144</v>
      </c>
      <c r="L507" s="15" t="s">
        <v>144</v>
      </c>
      <c r="M507" s="18">
        <v>0.85</v>
      </c>
      <c r="N507" s="18">
        <v>0.15</v>
      </c>
      <c r="O507" s="19">
        <f>Ugovori_OPULJP[[#This Row],[Bespovratna sredstva - Ukupno (EU+Nac) HRK
= Ukupna ugovorena vrijednost bespovratnih sredstava]]*Ugovori_OPULJP[[#This Row],[EU STOPA SUFINANCIRANJA %
EU CO-FINANCING RATE %]]</f>
        <v>3450587.4864999996</v>
      </c>
      <c r="P507" s="20">
        <f>Ugovori_OPULJP[[#This Row],[Bespovratna sredstva - EU dio - HRK]]/7.5345</f>
        <v>457971.6618886455</v>
      </c>
      <c r="Q507" s="19">
        <f>Ugovori_OPULJP[[#This Row],[Bespovratna sredstva - Ukupno (EU+Nac) HRK
= Ukupna ugovorena vrijednost bespovratnih sredstava]]*Ugovori_OPULJP[[#This Row],[STOPA NACIONALNOG SUFINANCIRANJA %]]</f>
        <v>608927.20349999995</v>
      </c>
      <c r="R507" s="20">
        <f>Ugovori_OPULJP[[#This Row],[Bespovratna sredstva - Nacionalni dio - HRK]]/7.5345</f>
        <v>80818.528568584501</v>
      </c>
      <c r="S507" s="19">
        <v>4059514.69</v>
      </c>
      <c r="T507" s="20">
        <f>Ugovori_OPULJP[[#This Row],[Bespovratna sredstva - Ukupno (EU+Nac) HRK
= Ukupna ugovorena vrijednost bespovratnih sredstava]]/7.5345</f>
        <v>538790.19045723008</v>
      </c>
      <c r="U507" s="19">
        <v>0</v>
      </c>
      <c r="V507" s="20">
        <f>Ugovori_OPULJP[[#This Row],[Javni doprinos korisnika - HRK]]/7.5345</f>
        <v>0</v>
      </c>
      <c r="W507" s="19">
        <v>0</v>
      </c>
      <c r="X507" s="20">
        <f>Ugovori_OPULJP[[#This Row],[Privatni doprinos korisnika - HRK]]/7.5345</f>
        <v>0</v>
      </c>
      <c r="Y507" s="21">
        <f>Ugovori_OPULJP[[#This Row],[Bespovratna sredstva - Ukupno (EU+Nac) HRK
= Ukupna ugovorena vrijednost bespovratnih sredstava]]+Ugovori_OPULJP[[#This Row],[Javni doprinos korisnika - HRK]]+Ugovori_OPULJP[[#This Row],[Privatni doprinos korisnika - HRK]]</f>
        <v>4059514.69</v>
      </c>
      <c r="Z507" s="22">
        <f>Ugovori_OPULJP[[#This Row],[UKUPNI PRIHVATLJIVI IZDACI
TOTAL ELIGIBLE EXPENDITURE
= Bespovratna sredstva ukupno + doprinos korisnika
= Ukupni prihvatljivi troškovi
= Ukupna ugovorena vrijednost projekta HRK]]/7.5345</f>
        <v>538790.19045723008</v>
      </c>
      <c r="AA507" s="13" t="s">
        <v>22</v>
      </c>
      <c r="AB507" s="13" t="s">
        <v>19</v>
      </c>
      <c r="AC507" s="12" t="s">
        <v>2075</v>
      </c>
      <c r="AD507" s="12" t="s">
        <v>147</v>
      </c>
    </row>
    <row r="508" spans="1:30" ht="51" customHeight="1" x14ac:dyDescent="0.3">
      <c r="A508" s="10" t="s">
        <v>2076</v>
      </c>
      <c r="B508" s="11" t="s">
        <v>139</v>
      </c>
      <c r="C508" s="12" t="s">
        <v>140</v>
      </c>
      <c r="D508" s="12" t="s">
        <v>1102</v>
      </c>
      <c r="E508" s="13" t="s">
        <v>63</v>
      </c>
      <c r="F508" s="14" t="s">
        <v>2077</v>
      </c>
      <c r="G508" s="14" t="s">
        <v>2078</v>
      </c>
      <c r="H508" s="16">
        <v>43448</v>
      </c>
      <c r="I508" s="16">
        <v>44361</v>
      </c>
      <c r="J508" s="17" t="str">
        <f>IF(Ugovori_OPULJP[[#This Row],[DATUM ZAVRŠETKA OPERACIJE]]&gt;DATE(2023,12,31),"u provedbi","završen")</f>
        <v>završen</v>
      </c>
      <c r="K508" s="15" t="s">
        <v>178</v>
      </c>
      <c r="L508" s="15" t="s">
        <v>178</v>
      </c>
      <c r="M508" s="18">
        <v>0.85</v>
      </c>
      <c r="N508" s="18">
        <v>0.15</v>
      </c>
      <c r="O508" s="19">
        <f>Ugovori_OPULJP[[#This Row],[Bespovratna sredstva - Ukupno (EU+Nac) HRK
= Ukupna ugovorena vrijednost bespovratnih sredstava]]*Ugovori_OPULJP[[#This Row],[EU STOPA SUFINANCIRANJA %
EU CO-FINANCING RATE %]]</f>
        <v>1950798.0504999997</v>
      </c>
      <c r="P508" s="20">
        <f>Ugovori_OPULJP[[#This Row],[Bespovratna sredstva - EU dio - HRK]]/7.5345</f>
        <v>258915.39591213744</v>
      </c>
      <c r="Q508" s="19">
        <f>Ugovori_OPULJP[[#This Row],[Bespovratna sredstva - Ukupno (EU+Nac) HRK
= Ukupna ugovorena vrijednost bespovratnih sredstava]]*Ugovori_OPULJP[[#This Row],[STOPA NACIONALNOG SUFINANCIRANJA %]]</f>
        <v>344258.47949999996</v>
      </c>
      <c r="R508" s="20">
        <f>Ugovori_OPULJP[[#This Row],[Bespovratna sredstva - Nacionalni dio - HRK]]/7.5345</f>
        <v>45690.95221978896</v>
      </c>
      <c r="S508" s="19">
        <v>2295056.5299999998</v>
      </c>
      <c r="T508" s="20">
        <f>Ugovori_OPULJP[[#This Row],[Bespovratna sredstva - Ukupno (EU+Nac) HRK
= Ukupna ugovorena vrijednost bespovratnih sredstava]]/7.5345</f>
        <v>304606.34813192644</v>
      </c>
      <c r="U508" s="19">
        <v>0</v>
      </c>
      <c r="V508" s="20">
        <f>Ugovori_OPULJP[[#This Row],[Javni doprinos korisnika - HRK]]/7.5345</f>
        <v>0</v>
      </c>
      <c r="W508" s="19">
        <v>0</v>
      </c>
      <c r="X508" s="20">
        <f>Ugovori_OPULJP[[#This Row],[Privatni doprinos korisnika - HRK]]/7.5345</f>
        <v>0</v>
      </c>
      <c r="Y508" s="21">
        <f>Ugovori_OPULJP[[#This Row],[Bespovratna sredstva - Ukupno (EU+Nac) HRK
= Ukupna ugovorena vrijednost bespovratnih sredstava]]+Ugovori_OPULJP[[#This Row],[Javni doprinos korisnika - HRK]]+Ugovori_OPULJP[[#This Row],[Privatni doprinos korisnika - HRK]]</f>
        <v>2295056.5299999998</v>
      </c>
      <c r="Z508" s="22">
        <f>Ugovori_OPULJP[[#This Row],[UKUPNI PRIHVATLJIVI IZDACI
TOTAL ELIGIBLE EXPENDITURE
= Bespovratna sredstva ukupno + doprinos korisnika
= Ukupni prihvatljivi troškovi
= Ukupna ugovorena vrijednost projekta HRK]]/7.5345</f>
        <v>304606.34813192644</v>
      </c>
      <c r="AA508" s="13" t="s">
        <v>22</v>
      </c>
      <c r="AB508" s="13" t="s">
        <v>19</v>
      </c>
      <c r="AC508" s="12" t="s">
        <v>2079</v>
      </c>
      <c r="AD508" s="12" t="s">
        <v>147</v>
      </c>
    </row>
    <row r="509" spans="1:30" ht="51" customHeight="1" x14ac:dyDescent="0.3">
      <c r="A509" s="10" t="s">
        <v>2080</v>
      </c>
      <c r="B509" s="11" t="s">
        <v>139</v>
      </c>
      <c r="C509" s="12" t="s">
        <v>140</v>
      </c>
      <c r="D509" s="12" t="s">
        <v>1102</v>
      </c>
      <c r="E509" s="13" t="s">
        <v>63</v>
      </c>
      <c r="F509" s="14" t="s">
        <v>2081</v>
      </c>
      <c r="G509" s="14" t="s">
        <v>2082</v>
      </c>
      <c r="H509" s="16">
        <v>43341</v>
      </c>
      <c r="I509" s="16">
        <v>44255</v>
      </c>
      <c r="J509" s="17" t="str">
        <f>IF(Ugovori_OPULJP[[#This Row],[DATUM ZAVRŠETKA OPERACIJE]]&gt;DATE(2023,12,31),"u provedbi","završen")</f>
        <v>završen</v>
      </c>
      <c r="K509" s="15" t="s">
        <v>66</v>
      </c>
      <c r="L509" s="15" t="s">
        <v>66</v>
      </c>
      <c r="M509" s="18">
        <v>0.85</v>
      </c>
      <c r="N509" s="18">
        <v>0.15</v>
      </c>
      <c r="O509" s="19">
        <f>Ugovori_OPULJP[[#This Row],[Bespovratna sredstva - Ukupno (EU+Nac) HRK
= Ukupna ugovorena vrijednost bespovratnih sredstava]]*Ugovori_OPULJP[[#This Row],[EU STOPA SUFINANCIRANJA %
EU CO-FINANCING RATE %]]</f>
        <v>842873.39599999995</v>
      </c>
      <c r="P509" s="20">
        <f>Ugovori_OPULJP[[#This Row],[Bespovratna sredstva - EU dio - HRK]]/7.5345</f>
        <v>111868.52425509323</v>
      </c>
      <c r="Q509" s="19">
        <f>Ugovori_OPULJP[[#This Row],[Bespovratna sredstva - Ukupno (EU+Nac) HRK
= Ukupna ugovorena vrijednost bespovratnih sredstava]]*Ugovori_OPULJP[[#This Row],[STOPA NACIONALNOG SUFINANCIRANJA %]]</f>
        <v>148742.364</v>
      </c>
      <c r="R509" s="20">
        <f>Ugovori_OPULJP[[#This Row],[Bespovratna sredstva - Nacionalni dio - HRK]]/7.5345</f>
        <v>19741.504280310572</v>
      </c>
      <c r="S509" s="19">
        <v>991615.76</v>
      </c>
      <c r="T509" s="20">
        <f>Ugovori_OPULJP[[#This Row],[Bespovratna sredstva - Ukupno (EU+Nac) HRK
= Ukupna ugovorena vrijednost bespovratnih sredstava]]/7.5345</f>
        <v>131610.02853540381</v>
      </c>
      <c r="U509" s="19">
        <v>0</v>
      </c>
      <c r="V509" s="20">
        <f>Ugovori_OPULJP[[#This Row],[Javni doprinos korisnika - HRK]]/7.5345</f>
        <v>0</v>
      </c>
      <c r="W509" s="19">
        <v>0</v>
      </c>
      <c r="X509" s="20">
        <f>Ugovori_OPULJP[[#This Row],[Privatni doprinos korisnika - HRK]]/7.5345</f>
        <v>0</v>
      </c>
      <c r="Y509" s="21">
        <f>Ugovori_OPULJP[[#This Row],[Bespovratna sredstva - Ukupno (EU+Nac) HRK
= Ukupna ugovorena vrijednost bespovratnih sredstava]]+Ugovori_OPULJP[[#This Row],[Javni doprinos korisnika - HRK]]+Ugovori_OPULJP[[#This Row],[Privatni doprinos korisnika - HRK]]</f>
        <v>991615.76</v>
      </c>
      <c r="Z509" s="22">
        <f>Ugovori_OPULJP[[#This Row],[UKUPNI PRIHVATLJIVI IZDACI
TOTAL ELIGIBLE EXPENDITURE
= Bespovratna sredstva ukupno + doprinos korisnika
= Ukupni prihvatljivi troškovi
= Ukupna ugovorena vrijednost projekta HRK]]/7.5345</f>
        <v>131610.02853540381</v>
      </c>
      <c r="AA509" s="13" t="s">
        <v>22</v>
      </c>
      <c r="AB509" s="13" t="s">
        <v>19</v>
      </c>
      <c r="AC509" s="12" t="s">
        <v>2083</v>
      </c>
      <c r="AD509" s="12" t="s">
        <v>147</v>
      </c>
    </row>
    <row r="510" spans="1:30" ht="51" customHeight="1" x14ac:dyDescent="0.3">
      <c r="A510" s="10" t="s">
        <v>2084</v>
      </c>
      <c r="B510" s="11" t="s">
        <v>139</v>
      </c>
      <c r="C510" s="12" t="s">
        <v>140</v>
      </c>
      <c r="D510" s="12" t="s">
        <v>1102</v>
      </c>
      <c r="E510" s="13" t="s">
        <v>63</v>
      </c>
      <c r="F510" s="14" t="s">
        <v>2085</v>
      </c>
      <c r="G510" s="14" t="s">
        <v>2086</v>
      </c>
      <c r="H510" s="16">
        <v>43634</v>
      </c>
      <c r="I510" s="16">
        <v>44548</v>
      </c>
      <c r="J510" s="17" t="str">
        <f>IF(Ugovori_OPULJP[[#This Row],[DATUM ZAVRŠETKA OPERACIJE]]&gt;DATE(2023,12,31),"u provedbi","završen")</f>
        <v>završen</v>
      </c>
      <c r="K510" s="15" t="s">
        <v>144</v>
      </c>
      <c r="L510" s="15" t="s">
        <v>144</v>
      </c>
      <c r="M510" s="18">
        <v>0.85</v>
      </c>
      <c r="N510" s="18">
        <v>0.15</v>
      </c>
      <c r="O510" s="19">
        <f>Ugovori_OPULJP[[#This Row],[Bespovratna sredstva - Ukupno (EU+Nac) HRK
= Ukupna ugovorena vrijednost bespovratnih sredstava]]*Ugovori_OPULJP[[#This Row],[EU STOPA SUFINANCIRANJA %
EU CO-FINANCING RATE %]]</f>
        <v>1301900.8</v>
      </c>
      <c r="P510" s="20">
        <f>Ugovori_OPULJP[[#This Row],[Bespovratna sredstva - EU dio - HRK]]/7.5345</f>
        <v>172791.93045324838</v>
      </c>
      <c r="Q510" s="19">
        <f>Ugovori_OPULJP[[#This Row],[Bespovratna sredstva - Ukupno (EU+Nac) HRK
= Ukupna ugovorena vrijednost bespovratnih sredstava]]*Ugovori_OPULJP[[#This Row],[STOPA NACIONALNOG SUFINANCIRANJA %]]</f>
        <v>229747.19999999998</v>
      </c>
      <c r="R510" s="20">
        <f>Ugovori_OPULJP[[#This Row],[Bespovratna sredstva - Nacionalni dio - HRK]]/7.5345</f>
        <v>30492.693609396771</v>
      </c>
      <c r="S510" s="19">
        <v>1531648</v>
      </c>
      <c r="T510" s="20">
        <f>Ugovori_OPULJP[[#This Row],[Bespovratna sredstva - Ukupno (EU+Nac) HRK
= Ukupna ugovorena vrijednost bespovratnih sredstava]]/7.5345</f>
        <v>203284.62406264516</v>
      </c>
      <c r="U510" s="19">
        <v>0</v>
      </c>
      <c r="V510" s="20">
        <f>Ugovori_OPULJP[[#This Row],[Javni doprinos korisnika - HRK]]/7.5345</f>
        <v>0</v>
      </c>
      <c r="W510" s="19">
        <v>0</v>
      </c>
      <c r="X510" s="20">
        <f>Ugovori_OPULJP[[#This Row],[Privatni doprinos korisnika - HRK]]/7.5345</f>
        <v>0</v>
      </c>
      <c r="Y510" s="21">
        <f>Ugovori_OPULJP[[#This Row],[Bespovratna sredstva - Ukupno (EU+Nac) HRK
= Ukupna ugovorena vrijednost bespovratnih sredstava]]+Ugovori_OPULJP[[#This Row],[Javni doprinos korisnika - HRK]]+Ugovori_OPULJP[[#This Row],[Privatni doprinos korisnika - HRK]]</f>
        <v>1531648</v>
      </c>
      <c r="Z510" s="22">
        <f>Ugovori_OPULJP[[#This Row],[UKUPNI PRIHVATLJIVI IZDACI
TOTAL ELIGIBLE EXPENDITURE
= Bespovratna sredstva ukupno + doprinos korisnika
= Ukupni prihvatljivi troškovi
= Ukupna ugovorena vrijednost projekta HRK]]/7.5345</f>
        <v>203284.62406264516</v>
      </c>
      <c r="AA510" s="13" t="s">
        <v>22</v>
      </c>
      <c r="AB510" s="13" t="s">
        <v>19</v>
      </c>
      <c r="AC510" s="12" t="s">
        <v>2087</v>
      </c>
      <c r="AD510" s="12" t="s">
        <v>147</v>
      </c>
    </row>
    <row r="511" spans="1:30" ht="51" customHeight="1" x14ac:dyDescent="0.3">
      <c r="A511" s="10" t="s">
        <v>2088</v>
      </c>
      <c r="B511" s="11" t="s">
        <v>139</v>
      </c>
      <c r="C511" s="12" t="s">
        <v>140</v>
      </c>
      <c r="D511" s="12" t="s">
        <v>1102</v>
      </c>
      <c r="E511" s="13" t="s">
        <v>63</v>
      </c>
      <c r="F511" s="14" t="s">
        <v>2089</v>
      </c>
      <c r="G511" s="14" t="s">
        <v>633</v>
      </c>
      <c r="H511" s="16">
        <v>43409</v>
      </c>
      <c r="I511" s="16">
        <v>44321</v>
      </c>
      <c r="J511" s="17" t="str">
        <f>IF(Ugovori_OPULJP[[#This Row],[DATUM ZAVRŠETKA OPERACIJE]]&gt;DATE(2023,12,31),"u provedbi","završen")</f>
        <v>završen</v>
      </c>
      <c r="K511" s="15" t="s">
        <v>91</v>
      </c>
      <c r="L511" s="15" t="s">
        <v>91</v>
      </c>
      <c r="M511" s="18">
        <v>0.85</v>
      </c>
      <c r="N511" s="18">
        <v>0.15</v>
      </c>
      <c r="O511" s="19">
        <f>Ugovori_OPULJP[[#This Row],[Bespovratna sredstva - Ukupno (EU+Nac) HRK
= Ukupna ugovorena vrijednost bespovratnih sredstava]]*Ugovori_OPULJP[[#This Row],[EU STOPA SUFINANCIRANJA %
EU CO-FINANCING RATE %]]</f>
        <v>1409240.976</v>
      </c>
      <c r="P511" s="20">
        <f>Ugovori_OPULJP[[#This Row],[Bespovratna sredstva - EU dio - HRK]]/7.5345</f>
        <v>187038.42006768862</v>
      </c>
      <c r="Q511" s="19">
        <f>Ugovori_OPULJP[[#This Row],[Bespovratna sredstva - Ukupno (EU+Nac) HRK
= Ukupna ugovorena vrijednost bespovratnih sredstava]]*Ugovori_OPULJP[[#This Row],[STOPA NACIONALNOG SUFINANCIRANJA %]]</f>
        <v>248689.584</v>
      </c>
      <c r="R511" s="20">
        <f>Ugovori_OPULJP[[#This Row],[Bespovratna sredstva - Nacionalni dio - HRK]]/7.5345</f>
        <v>33006.780011945055</v>
      </c>
      <c r="S511" s="19">
        <v>1657930.56</v>
      </c>
      <c r="T511" s="20">
        <f>Ugovori_OPULJP[[#This Row],[Bespovratna sredstva - Ukupno (EU+Nac) HRK
= Ukupna ugovorena vrijednost bespovratnih sredstava]]/7.5345</f>
        <v>220045.20007963368</v>
      </c>
      <c r="U511" s="19">
        <v>0</v>
      </c>
      <c r="V511" s="20">
        <f>Ugovori_OPULJP[[#This Row],[Javni doprinos korisnika - HRK]]/7.5345</f>
        <v>0</v>
      </c>
      <c r="W511" s="19">
        <v>0</v>
      </c>
      <c r="X511" s="20">
        <f>Ugovori_OPULJP[[#This Row],[Privatni doprinos korisnika - HRK]]/7.5345</f>
        <v>0</v>
      </c>
      <c r="Y511" s="21">
        <f>Ugovori_OPULJP[[#This Row],[Bespovratna sredstva - Ukupno (EU+Nac) HRK
= Ukupna ugovorena vrijednost bespovratnih sredstava]]+Ugovori_OPULJP[[#This Row],[Javni doprinos korisnika - HRK]]+Ugovori_OPULJP[[#This Row],[Privatni doprinos korisnika - HRK]]</f>
        <v>1657930.56</v>
      </c>
      <c r="Z511" s="22">
        <f>Ugovori_OPULJP[[#This Row],[UKUPNI PRIHVATLJIVI IZDACI
TOTAL ELIGIBLE EXPENDITURE
= Bespovratna sredstva ukupno + doprinos korisnika
= Ukupni prihvatljivi troškovi
= Ukupna ugovorena vrijednost projekta HRK]]/7.5345</f>
        <v>220045.20007963368</v>
      </c>
      <c r="AA511" s="13" t="s">
        <v>22</v>
      </c>
      <c r="AB511" s="13" t="s">
        <v>19</v>
      </c>
      <c r="AC511" s="12" t="s">
        <v>2090</v>
      </c>
      <c r="AD511" s="12" t="s">
        <v>147</v>
      </c>
    </row>
    <row r="512" spans="1:30" ht="51" customHeight="1" x14ac:dyDescent="0.3">
      <c r="A512" s="10" t="s">
        <v>2091</v>
      </c>
      <c r="B512" s="11" t="s">
        <v>139</v>
      </c>
      <c r="C512" s="12" t="s">
        <v>140</v>
      </c>
      <c r="D512" s="12" t="s">
        <v>1102</v>
      </c>
      <c r="E512" s="13" t="s">
        <v>63</v>
      </c>
      <c r="F512" s="14" t="s">
        <v>2092</v>
      </c>
      <c r="G512" s="14" t="s">
        <v>2093</v>
      </c>
      <c r="H512" s="16">
        <v>43482</v>
      </c>
      <c r="I512" s="16">
        <v>44394</v>
      </c>
      <c r="J512" s="17" t="str">
        <f>IF(Ugovori_OPULJP[[#This Row],[DATUM ZAVRŠETKA OPERACIJE]]&gt;DATE(2023,12,31),"u provedbi","završen")</f>
        <v>završen</v>
      </c>
      <c r="K512" s="15" t="s">
        <v>86</v>
      </c>
      <c r="L512" s="15" t="s">
        <v>86</v>
      </c>
      <c r="M512" s="18">
        <v>0.85</v>
      </c>
      <c r="N512" s="18">
        <v>0.15</v>
      </c>
      <c r="O512" s="19">
        <f>Ugovori_OPULJP[[#This Row],[Bespovratna sredstva - Ukupno (EU+Nac) HRK
= Ukupna ugovorena vrijednost bespovratnih sredstava]]*Ugovori_OPULJP[[#This Row],[EU STOPA SUFINANCIRANJA %
EU CO-FINANCING RATE %]]</f>
        <v>2168674.6999999997</v>
      </c>
      <c r="P512" s="20">
        <f>Ugovori_OPULJP[[#This Row],[Bespovratna sredstva - EU dio - HRK]]/7.5345</f>
        <v>287832.59672174655</v>
      </c>
      <c r="Q512" s="19">
        <f>Ugovori_OPULJP[[#This Row],[Bespovratna sredstva - Ukupno (EU+Nac) HRK
= Ukupna ugovorena vrijednost bespovratnih sredstava]]*Ugovori_OPULJP[[#This Row],[STOPA NACIONALNOG SUFINANCIRANJA %]]</f>
        <v>382707.3</v>
      </c>
      <c r="R512" s="20">
        <f>Ugovori_OPULJP[[#This Row],[Bespovratna sredstva - Nacionalni dio - HRK]]/7.5345</f>
        <v>50793.987656778816</v>
      </c>
      <c r="S512" s="19">
        <v>2551382</v>
      </c>
      <c r="T512" s="20">
        <f>Ugovori_OPULJP[[#This Row],[Bespovratna sredstva - Ukupno (EU+Nac) HRK
= Ukupna ugovorena vrijednost bespovratnih sredstava]]/7.5345</f>
        <v>338626.58437852544</v>
      </c>
      <c r="U512" s="19">
        <v>0</v>
      </c>
      <c r="V512" s="20">
        <f>Ugovori_OPULJP[[#This Row],[Javni doprinos korisnika - HRK]]/7.5345</f>
        <v>0</v>
      </c>
      <c r="W512" s="19">
        <v>0</v>
      </c>
      <c r="X512" s="20">
        <f>Ugovori_OPULJP[[#This Row],[Privatni doprinos korisnika - HRK]]/7.5345</f>
        <v>0</v>
      </c>
      <c r="Y512" s="21">
        <f>Ugovori_OPULJP[[#This Row],[Bespovratna sredstva - Ukupno (EU+Nac) HRK
= Ukupna ugovorena vrijednost bespovratnih sredstava]]+Ugovori_OPULJP[[#This Row],[Javni doprinos korisnika - HRK]]+Ugovori_OPULJP[[#This Row],[Privatni doprinos korisnika - HRK]]</f>
        <v>2551382</v>
      </c>
      <c r="Z512" s="22">
        <f>Ugovori_OPULJP[[#This Row],[UKUPNI PRIHVATLJIVI IZDACI
TOTAL ELIGIBLE EXPENDITURE
= Bespovratna sredstva ukupno + doprinos korisnika
= Ukupni prihvatljivi troškovi
= Ukupna ugovorena vrijednost projekta HRK]]/7.5345</f>
        <v>338626.58437852544</v>
      </c>
      <c r="AA512" s="13" t="s">
        <v>22</v>
      </c>
      <c r="AB512" s="13" t="s">
        <v>19</v>
      </c>
      <c r="AC512" s="12" t="s">
        <v>2094</v>
      </c>
      <c r="AD512" s="12" t="s">
        <v>147</v>
      </c>
    </row>
    <row r="513" spans="1:30" ht="63.75" customHeight="1" x14ac:dyDescent="0.3">
      <c r="A513" s="10" t="s">
        <v>2095</v>
      </c>
      <c r="B513" s="11" t="s">
        <v>139</v>
      </c>
      <c r="C513" s="12" t="s">
        <v>140</v>
      </c>
      <c r="D513" s="12" t="s">
        <v>1102</v>
      </c>
      <c r="E513" s="13" t="s">
        <v>63</v>
      </c>
      <c r="F513" s="14" t="s">
        <v>2096</v>
      </c>
      <c r="G513" s="14" t="s">
        <v>2097</v>
      </c>
      <c r="H513" s="16">
        <v>43301</v>
      </c>
      <c r="I513" s="16">
        <v>44216</v>
      </c>
      <c r="J513" s="17" t="str">
        <f>IF(Ugovori_OPULJP[[#This Row],[DATUM ZAVRŠETKA OPERACIJE]]&gt;DATE(2023,12,31),"u provedbi","završen")</f>
        <v>završen</v>
      </c>
      <c r="K513" s="15" t="s">
        <v>86</v>
      </c>
      <c r="L513" s="15" t="s">
        <v>86</v>
      </c>
      <c r="M513" s="18">
        <v>0.85</v>
      </c>
      <c r="N513" s="18">
        <v>0.15</v>
      </c>
      <c r="O513" s="19">
        <f>Ugovori_OPULJP[[#This Row],[Bespovratna sredstva - Ukupno (EU+Nac) HRK
= Ukupna ugovorena vrijednost bespovratnih sredstava]]*Ugovori_OPULJP[[#This Row],[EU STOPA SUFINANCIRANJA %
EU CO-FINANCING RATE %]]</f>
        <v>6853038.3764999993</v>
      </c>
      <c r="P513" s="20">
        <f>Ugovori_OPULJP[[#This Row],[Bespovratna sredstva - EU dio - HRK]]/7.5345</f>
        <v>909554.49950228934</v>
      </c>
      <c r="Q513" s="19">
        <f>Ugovori_OPULJP[[#This Row],[Bespovratna sredstva - Ukupno (EU+Nac) HRK
= Ukupna ugovorena vrijednost bespovratnih sredstava]]*Ugovori_OPULJP[[#This Row],[STOPA NACIONALNOG SUFINANCIRANJA %]]</f>
        <v>1209359.7134999998</v>
      </c>
      <c r="R513" s="20">
        <f>Ugovori_OPULJP[[#This Row],[Bespovratna sredstva - Nacionalni dio - HRK]]/7.5345</f>
        <v>160509.61755922751</v>
      </c>
      <c r="S513" s="19">
        <v>8062398.0899999999</v>
      </c>
      <c r="T513" s="20">
        <f>Ugovori_OPULJP[[#This Row],[Bespovratna sredstva - Ukupno (EU+Nac) HRK
= Ukupna ugovorena vrijednost bespovratnih sredstava]]/7.5345</f>
        <v>1070064.117061517</v>
      </c>
      <c r="U513" s="19">
        <v>0</v>
      </c>
      <c r="V513" s="20">
        <f>Ugovori_OPULJP[[#This Row],[Javni doprinos korisnika - HRK]]/7.5345</f>
        <v>0</v>
      </c>
      <c r="W513" s="19">
        <v>0</v>
      </c>
      <c r="X513" s="20">
        <f>Ugovori_OPULJP[[#This Row],[Privatni doprinos korisnika - HRK]]/7.5345</f>
        <v>0</v>
      </c>
      <c r="Y513" s="21">
        <f>Ugovori_OPULJP[[#This Row],[Bespovratna sredstva - Ukupno (EU+Nac) HRK
= Ukupna ugovorena vrijednost bespovratnih sredstava]]+Ugovori_OPULJP[[#This Row],[Javni doprinos korisnika - HRK]]+Ugovori_OPULJP[[#This Row],[Privatni doprinos korisnika - HRK]]</f>
        <v>8062398.0899999999</v>
      </c>
      <c r="Z513" s="22">
        <f>Ugovori_OPULJP[[#This Row],[UKUPNI PRIHVATLJIVI IZDACI
TOTAL ELIGIBLE EXPENDITURE
= Bespovratna sredstva ukupno + doprinos korisnika
= Ukupni prihvatljivi troškovi
= Ukupna ugovorena vrijednost projekta HRK]]/7.5345</f>
        <v>1070064.117061517</v>
      </c>
      <c r="AA513" s="13" t="s">
        <v>22</v>
      </c>
      <c r="AB513" s="13" t="s">
        <v>19</v>
      </c>
      <c r="AC513" s="12" t="s">
        <v>2098</v>
      </c>
      <c r="AD513" s="12" t="s">
        <v>147</v>
      </c>
    </row>
    <row r="514" spans="1:30" ht="51" customHeight="1" x14ac:dyDescent="0.3">
      <c r="A514" s="10" t="s">
        <v>2099</v>
      </c>
      <c r="B514" s="11" t="s">
        <v>139</v>
      </c>
      <c r="C514" s="12" t="s">
        <v>140</v>
      </c>
      <c r="D514" s="12" t="s">
        <v>1102</v>
      </c>
      <c r="E514" s="13" t="s">
        <v>63</v>
      </c>
      <c r="F514" s="14" t="s">
        <v>2100</v>
      </c>
      <c r="G514" s="32" t="s">
        <v>70</v>
      </c>
      <c r="H514" s="16">
        <v>43306</v>
      </c>
      <c r="I514" s="16">
        <v>44221</v>
      </c>
      <c r="J514" s="17" t="str">
        <f>IF(Ugovori_OPULJP[[#This Row],[DATUM ZAVRŠETKA OPERACIJE]]&gt;DATE(2023,12,31),"u provedbi","završen")</f>
        <v>završen</v>
      </c>
      <c r="K514" s="15" t="s">
        <v>71</v>
      </c>
      <c r="L514" s="15" t="s">
        <v>71</v>
      </c>
      <c r="M514" s="18">
        <v>0.85</v>
      </c>
      <c r="N514" s="18">
        <v>0.15</v>
      </c>
      <c r="O514" s="19">
        <f>Ugovori_OPULJP[[#This Row],[Bespovratna sredstva - Ukupno (EU+Nac) HRK
= Ukupna ugovorena vrijednost bespovratnih sredstava]]*Ugovori_OPULJP[[#This Row],[EU STOPA SUFINANCIRANJA %
EU CO-FINANCING RATE %]]</f>
        <v>1424665.382</v>
      </c>
      <c r="P514" s="20">
        <f>Ugovori_OPULJP[[#This Row],[Bespovratna sredstva - EU dio - HRK]]/7.5345</f>
        <v>189085.59055013602</v>
      </c>
      <c r="Q514" s="19">
        <f>Ugovori_OPULJP[[#This Row],[Bespovratna sredstva - Ukupno (EU+Nac) HRK
= Ukupna ugovorena vrijednost bespovratnih sredstava]]*Ugovori_OPULJP[[#This Row],[STOPA NACIONALNOG SUFINANCIRANJA %]]</f>
        <v>251411.53799999997</v>
      </c>
      <c r="R514" s="20">
        <f>Ugovori_OPULJP[[#This Row],[Bespovratna sredstva - Nacionalni dio - HRK]]/7.5345</f>
        <v>33368.045391200474</v>
      </c>
      <c r="S514" s="19">
        <v>1676076.92</v>
      </c>
      <c r="T514" s="20">
        <f>Ugovori_OPULJP[[#This Row],[Bespovratna sredstva - Ukupno (EU+Nac) HRK
= Ukupna ugovorena vrijednost bespovratnih sredstava]]/7.5345</f>
        <v>222453.63594133648</v>
      </c>
      <c r="U514" s="19">
        <v>0</v>
      </c>
      <c r="V514" s="20">
        <f>Ugovori_OPULJP[[#This Row],[Javni doprinos korisnika - HRK]]/7.5345</f>
        <v>0</v>
      </c>
      <c r="W514" s="19">
        <v>0</v>
      </c>
      <c r="X514" s="20">
        <f>Ugovori_OPULJP[[#This Row],[Privatni doprinos korisnika - HRK]]/7.5345</f>
        <v>0</v>
      </c>
      <c r="Y514" s="21">
        <f>Ugovori_OPULJP[[#This Row],[Bespovratna sredstva - Ukupno (EU+Nac) HRK
= Ukupna ugovorena vrijednost bespovratnih sredstava]]+Ugovori_OPULJP[[#This Row],[Javni doprinos korisnika - HRK]]+Ugovori_OPULJP[[#This Row],[Privatni doprinos korisnika - HRK]]</f>
        <v>1676076.92</v>
      </c>
      <c r="Z514" s="22">
        <f>Ugovori_OPULJP[[#This Row],[UKUPNI PRIHVATLJIVI IZDACI
TOTAL ELIGIBLE EXPENDITURE
= Bespovratna sredstva ukupno + doprinos korisnika
= Ukupni prihvatljivi troškovi
= Ukupna ugovorena vrijednost projekta HRK]]/7.5345</f>
        <v>222453.63594133648</v>
      </c>
      <c r="AA514" s="13" t="s">
        <v>22</v>
      </c>
      <c r="AB514" s="13" t="s">
        <v>19</v>
      </c>
      <c r="AC514" s="12" t="s">
        <v>2101</v>
      </c>
      <c r="AD514" s="12" t="s">
        <v>147</v>
      </c>
    </row>
    <row r="515" spans="1:30" ht="51" customHeight="1" x14ac:dyDescent="0.3">
      <c r="A515" s="10" t="s">
        <v>2102</v>
      </c>
      <c r="B515" s="11" t="s">
        <v>139</v>
      </c>
      <c r="C515" s="12" t="s">
        <v>140</v>
      </c>
      <c r="D515" s="12" t="s">
        <v>1102</v>
      </c>
      <c r="E515" s="13" t="s">
        <v>63</v>
      </c>
      <c r="F515" s="14" t="s">
        <v>2103</v>
      </c>
      <c r="G515" s="14" t="s">
        <v>2104</v>
      </c>
      <c r="H515" s="16">
        <v>43341</v>
      </c>
      <c r="I515" s="16">
        <v>44255</v>
      </c>
      <c r="J515" s="17" t="str">
        <f>IF(Ugovori_OPULJP[[#This Row],[DATUM ZAVRŠETKA OPERACIJE]]&gt;DATE(2023,12,31),"u provedbi","završen")</f>
        <v>završen</v>
      </c>
      <c r="K515" s="15" t="s">
        <v>86</v>
      </c>
      <c r="L515" s="15" t="s">
        <v>86</v>
      </c>
      <c r="M515" s="18">
        <v>0.85</v>
      </c>
      <c r="N515" s="18">
        <v>0.15</v>
      </c>
      <c r="O515" s="19">
        <f>Ugovori_OPULJP[[#This Row],[Bespovratna sredstva - Ukupno (EU+Nac) HRK
= Ukupna ugovorena vrijednost bespovratnih sredstava]]*Ugovori_OPULJP[[#This Row],[EU STOPA SUFINANCIRANJA %
EU CO-FINANCING RATE %]]</f>
        <v>2431738.2250000001</v>
      </c>
      <c r="P515" s="20">
        <f>Ugovori_OPULJP[[#This Row],[Bespovratna sredstva - EU dio - HRK]]/7.5345</f>
        <v>322747.12655119784</v>
      </c>
      <c r="Q515" s="19">
        <f>Ugovori_OPULJP[[#This Row],[Bespovratna sredstva - Ukupno (EU+Nac) HRK
= Ukupna ugovorena vrijednost bespovratnih sredstava]]*Ugovori_OPULJP[[#This Row],[STOPA NACIONALNOG SUFINANCIRANJA %]]</f>
        <v>429130.27499999997</v>
      </c>
      <c r="R515" s="20">
        <f>Ugovori_OPULJP[[#This Row],[Bespovratna sredstva - Nacionalni dio - HRK]]/7.5345</f>
        <v>56955.375273740785</v>
      </c>
      <c r="S515" s="19">
        <v>2860868.5</v>
      </c>
      <c r="T515" s="20">
        <f>Ugovori_OPULJP[[#This Row],[Bespovratna sredstva - Ukupno (EU+Nac) HRK
= Ukupna ugovorena vrijednost bespovratnih sredstava]]/7.5345</f>
        <v>379702.50182493858</v>
      </c>
      <c r="U515" s="19">
        <v>0</v>
      </c>
      <c r="V515" s="20">
        <f>Ugovori_OPULJP[[#This Row],[Javni doprinos korisnika - HRK]]/7.5345</f>
        <v>0</v>
      </c>
      <c r="W515" s="19">
        <v>0</v>
      </c>
      <c r="X515" s="20">
        <f>Ugovori_OPULJP[[#This Row],[Privatni doprinos korisnika - HRK]]/7.5345</f>
        <v>0</v>
      </c>
      <c r="Y515" s="21">
        <f>Ugovori_OPULJP[[#This Row],[Bespovratna sredstva - Ukupno (EU+Nac) HRK
= Ukupna ugovorena vrijednost bespovratnih sredstava]]+Ugovori_OPULJP[[#This Row],[Javni doprinos korisnika - HRK]]+Ugovori_OPULJP[[#This Row],[Privatni doprinos korisnika - HRK]]</f>
        <v>2860868.5</v>
      </c>
      <c r="Z515" s="22">
        <f>Ugovori_OPULJP[[#This Row],[UKUPNI PRIHVATLJIVI IZDACI
TOTAL ELIGIBLE EXPENDITURE
= Bespovratna sredstva ukupno + doprinos korisnika
= Ukupni prihvatljivi troškovi
= Ukupna ugovorena vrijednost projekta HRK]]/7.5345</f>
        <v>379702.50182493858</v>
      </c>
      <c r="AA515" s="13" t="s">
        <v>22</v>
      </c>
      <c r="AB515" s="13" t="s">
        <v>19</v>
      </c>
      <c r="AC515" s="12" t="s">
        <v>2105</v>
      </c>
      <c r="AD515" s="12" t="s">
        <v>147</v>
      </c>
    </row>
    <row r="516" spans="1:30" ht="51" customHeight="1" x14ac:dyDescent="0.3">
      <c r="A516" s="10" t="s">
        <v>2106</v>
      </c>
      <c r="B516" s="11" t="s">
        <v>139</v>
      </c>
      <c r="C516" s="12" t="s">
        <v>140</v>
      </c>
      <c r="D516" s="12" t="s">
        <v>1102</v>
      </c>
      <c r="E516" s="13" t="s">
        <v>63</v>
      </c>
      <c r="F516" s="14" t="s">
        <v>2107</v>
      </c>
      <c r="G516" s="14" t="s">
        <v>2108</v>
      </c>
      <c r="H516" s="16">
        <v>43370</v>
      </c>
      <c r="I516" s="16">
        <v>44282</v>
      </c>
      <c r="J516" s="17" t="str">
        <f>IF(Ugovori_OPULJP[[#This Row],[DATUM ZAVRŠETKA OPERACIJE]]&gt;DATE(2023,12,31),"u provedbi","završen")</f>
        <v>završen</v>
      </c>
      <c r="K516" s="15" t="s">
        <v>178</v>
      </c>
      <c r="L516" s="15" t="s">
        <v>178</v>
      </c>
      <c r="M516" s="18">
        <v>0.85</v>
      </c>
      <c r="N516" s="18">
        <v>0.15</v>
      </c>
      <c r="O516" s="19">
        <f>Ugovori_OPULJP[[#This Row],[Bespovratna sredstva - Ukupno (EU+Nac) HRK
= Ukupna ugovorena vrijednost bespovratnih sredstava]]*Ugovori_OPULJP[[#This Row],[EU STOPA SUFINANCIRANJA %
EU CO-FINANCING RATE %]]</f>
        <v>1298027.4689999998</v>
      </c>
      <c r="P516" s="20">
        <f>Ugovori_OPULJP[[#This Row],[Bespovratna sredstva - EU dio - HRK]]/7.5345</f>
        <v>172277.85108500894</v>
      </c>
      <c r="Q516" s="19">
        <f>Ugovori_OPULJP[[#This Row],[Bespovratna sredstva - Ukupno (EU+Nac) HRK
= Ukupna ugovorena vrijednost bespovratnih sredstava]]*Ugovori_OPULJP[[#This Row],[STOPA NACIONALNOG SUFINANCIRANJA %]]</f>
        <v>229063.67099999997</v>
      </c>
      <c r="R516" s="20">
        <f>Ugovori_OPULJP[[#This Row],[Bespovratna sredstva - Nacionalni dio - HRK]]/7.5345</f>
        <v>30401.973720883929</v>
      </c>
      <c r="S516" s="19">
        <v>1527091.14</v>
      </c>
      <c r="T516" s="20">
        <f>Ugovori_OPULJP[[#This Row],[Bespovratna sredstva - Ukupno (EU+Nac) HRK
= Ukupna ugovorena vrijednost bespovratnih sredstava]]/7.5345</f>
        <v>202679.82480589286</v>
      </c>
      <c r="U516" s="19">
        <v>0</v>
      </c>
      <c r="V516" s="20">
        <f>Ugovori_OPULJP[[#This Row],[Javni doprinos korisnika - HRK]]/7.5345</f>
        <v>0</v>
      </c>
      <c r="W516" s="19">
        <v>0</v>
      </c>
      <c r="X516" s="20">
        <f>Ugovori_OPULJP[[#This Row],[Privatni doprinos korisnika - HRK]]/7.5345</f>
        <v>0</v>
      </c>
      <c r="Y516" s="21">
        <f>Ugovori_OPULJP[[#This Row],[Bespovratna sredstva - Ukupno (EU+Nac) HRK
= Ukupna ugovorena vrijednost bespovratnih sredstava]]+Ugovori_OPULJP[[#This Row],[Javni doprinos korisnika - HRK]]+Ugovori_OPULJP[[#This Row],[Privatni doprinos korisnika - HRK]]</f>
        <v>1527091.14</v>
      </c>
      <c r="Z516" s="22">
        <f>Ugovori_OPULJP[[#This Row],[UKUPNI PRIHVATLJIVI IZDACI
TOTAL ELIGIBLE EXPENDITURE
= Bespovratna sredstva ukupno + doprinos korisnika
= Ukupni prihvatljivi troškovi
= Ukupna ugovorena vrijednost projekta HRK]]/7.5345</f>
        <v>202679.82480589286</v>
      </c>
      <c r="AA516" s="13" t="s">
        <v>22</v>
      </c>
      <c r="AB516" s="13" t="s">
        <v>19</v>
      </c>
      <c r="AC516" s="12" t="s">
        <v>2109</v>
      </c>
      <c r="AD516" s="12" t="s">
        <v>147</v>
      </c>
    </row>
    <row r="517" spans="1:30" ht="51" customHeight="1" x14ac:dyDescent="0.3">
      <c r="A517" s="10" t="s">
        <v>2110</v>
      </c>
      <c r="B517" s="11" t="s">
        <v>139</v>
      </c>
      <c r="C517" s="12" t="s">
        <v>140</v>
      </c>
      <c r="D517" s="12" t="s">
        <v>1102</v>
      </c>
      <c r="E517" s="13" t="s">
        <v>63</v>
      </c>
      <c r="F517" s="14" t="s">
        <v>2111</v>
      </c>
      <c r="G517" s="14" t="s">
        <v>2112</v>
      </c>
      <c r="H517" s="16">
        <v>43343</v>
      </c>
      <c r="I517" s="16">
        <v>44255</v>
      </c>
      <c r="J517" s="17" t="str">
        <f>IF(Ugovori_OPULJP[[#This Row],[DATUM ZAVRŠETKA OPERACIJE]]&gt;DATE(2023,12,31),"u provedbi","završen")</f>
        <v>završen</v>
      </c>
      <c r="K517" s="15" t="s">
        <v>86</v>
      </c>
      <c r="L517" s="15" t="s">
        <v>86</v>
      </c>
      <c r="M517" s="18">
        <v>0.85</v>
      </c>
      <c r="N517" s="18">
        <v>0.15</v>
      </c>
      <c r="O517" s="19">
        <f>Ugovori_OPULJP[[#This Row],[Bespovratna sredstva - Ukupno (EU+Nac) HRK
= Ukupna ugovorena vrijednost bespovratnih sredstava]]*Ugovori_OPULJP[[#This Row],[EU STOPA SUFINANCIRANJA %
EU CO-FINANCING RATE %]]</f>
        <v>3280087.9499999997</v>
      </c>
      <c r="P517" s="20">
        <f>Ugovori_OPULJP[[#This Row],[Bespovratna sredstva - EU dio - HRK]]/7.5345</f>
        <v>435342.48457097344</v>
      </c>
      <c r="Q517" s="19">
        <f>Ugovori_OPULJP[[#This Row],[Bespovratna sredstva - Ukupno (EU+Nac) HRK
= Ukupna ugovorena vrijednost bespovratnih sredstava]]*Ugovori_OPULJP[[#This Row],[STOPA NACIONALNOG SUFINANCIRANJA %]]</f>
        <v>578839.04999999993</v>
      </c>
      <c r="R517" s="20">
        <f>Ugovori_OPULJP[[#This Row],[Bespovratna sredstva - Nacionalni dio - HRK]]/7.5345</f>
        <v>76825.144336054131</v>
      </c>
      <c r="S517" s="19">
        <v>3858927</v>
      </c>
      <c r="T517" s="20">
        <f>Ugovori_OPULJP[[#This Row],[Bespovratna sredstva - Ukupno (EU+Nac) HRK
= Ukupna ugovorena vrijednost bespovratnih sredstava]]/7.5345</f>
        <v>512167.62890702765</v>
      </c>
      <c r="U517" s="19">
        <v>0</v>
      </c>
      <c r="V517" s="20">
        <f>Ugovori_OPULJP[[#This Row],[Javni doprinos korisnika - HRK]]/7.5345</f>
        <v>0</v>
      </c>
      <c r="W517" s="19">
        <v>0</v>
      </c>
      <c r="X517" s="20">
        <f>Ugovori_OPULJP[[#This Row],[Privatni doprinos korisnika - HRK]]/7.5345</f>
        <v>0</v>
      </c>
      <c r="Y517" s="21">
        <f>Ugovori_OPULJP[[#This Row],[Bespovratna sredstva - Ukupno (EU+Nac) HRK
= Ukupna ugovorena vrijednost bespovratnih sredstava]]+Ugovori_OPULJP[[#This Row],[Javni doprinos korisnika - HRK]]+Ugovori_OPULJP[[#This Row],[Privatni doprinos korisnika - HRK]]</f>
        <v>3858927</v>
      </c>
      <c r="Z517" s="22">
        <f>Ugovori_OPULJP[[#This Row],[UKUPNI PRIHVATLJIVI IZDACI
TOTAL ELIGIBLE EXPENDITURE
= Bespovratna sredstva ukupno + doprinos korisnika
= Ukupni prihvatljivi troškovi
= Ukupna ugovorena vrijednost projekta HRK]]/7.5345</f>
        <v>512167.62890702765</v>
      </c>
      <c r="AA517" s="13" t="s">
        <v>22</v>
      </c>
      <c r="AB517" s="13" t="s">
        <v>19</v>
      </c>
      <c r="AC517" s="12" t="s">
        <v>2113</v>
      </c>
      <c r="AD517" s="12" t="s">
        <v>147</v>
      </c>
    </row>
    <row r="518" spans="1:30" ht="51" customHeight="1" x14ac:dyDescent="0.3">
      <c r="A518" s="10" t="s">
        <v>2114</v>
      </c>
      <c r="B518" s="11" t="s">
        <v>139</v>
      </c>
      <c r="C518" s="12" t="s">
        <v>140</v>
      </c>
      <c r="D518" s="12" t="s">
        <v>1102</v>
      </c>
      <c r="E518" s="13" t="s">
        <v>63</v>
      </c>
      <c r="F518" s="14" t="s">
        <v>2115</v>
      </c>
      <c r="G518" s="14" t="s">
        <v>2116</v>
      </c>
      <c r="H518" s="16">
        <v>43343</v>
      </c>
      <c r="I518" s="16">
        <v>44255</v>
      </c>
      <c r="J518" s="17" t="str">
        <f>IF(Ugovori_OPULJP[[#This Row],[DATUM ZAVRŠETKA OPERACIJE]]&gt;DATE(2023,12,31),"u provedbi","završen")</f>
        <v>završen</v>
      </c>
      <c r="K518" s="15" t="s">
        <v>86</v>
      </c>
      <c r="L518" s="15" t="s">
        <v>86</v>
      </c>
      <c r="M518" s="18">
        <v>0.85</v>
      </c>
      <c r="N518" s="18">
        <v>0.15</v>
      </c>
      <c r="O518" s="19">
        <f>Ugovori_OPULJP[[#This Row],[Bespovratna sredstva - Ukupno (EU+Nac) HRK
= Ukupna ugovorena vrijednost bespovratnih sredstava]]*Ugovori_OPULJP[[#This Row],[EU STOPA SUFINANCIRANJA %
EU CO-FINANCING RATE %]]</f>
        <v>3633245.4824999999</v>
      </c>
      <c r="P518" s="20">
        <f>Ugovori_OPULJP[[#This Row],[Bespovratna sredstva - EU dio - HRK]]/7.5345</f>
        <v>482214.54409715306</v>
      </c>
      <c r="Q518" s="19">
        <f>Ugovori_OPULJP[[#This Row],[Bespovratna sredstva - Ukupno (EU+Nac) HRK
= Ukupna ugovorena vrijednost bespovratnih sredstava]]*Ugovori_OPULJP[[#This Row],[STOPA NACIONALNOG SUFINANCIRANJA %]]</f>
        <v>641160.96750000003</v>
      </c>
      <c r="R518" s="20">
        <f>Ugovori_OPULJP[[#This Row],[Bespovratna sredstva - Nacionalni dio - HRK]]/7.5345</f>
        <v>85096.684252438776</v>
      </c>
      <c r="S518" s="19">
        <v>4274406.45</v>
      </c>
      <c r="T518" s="20">
        <f>Ugovori_OPULJP[[#This Row],[Bespovratna sredstva - Ukupno (EU+Nac) HRK
= Ukupna ugovorena vrijednost bespovratnih sredstava]]/7.5345</f>
        <v>567311.22834959184</v>
      </c>
      <c r="U518" s="19">
        <v>0</v>
      </c>
      <c r="V518" s="20">
        <f>Ugovori_OPULJP[[#This Row],[Javni doprinos korisnika - HRK]]/7.5345</f>
        <v>0</v>
      </c>
      <c r="W518" s="19">
        <v>0</v>
      </c>
      <c r="X518" s="20">
        <f>Ugovori_OPULJP[[#This Row],[Privatni doprinos korisnika - HRK]]/7.5345</f>
        <v>0</v>
      </c>
      <c r="Y518" s="21">
        <f>Ugovori_OPULJP[[#This Row],[Bespovratna sredstva - Ukupno (EU+Nac) HRK
= Ukupna ugovorena vrijednost bespovratnih sredstava]]+Ugovori_OPULJP[[#This Row],[Javni doprinos korisnika - HRK]]+Ugovori_OPULJP[[#This Row],[Privatni doprinos korisnika - HRK]]</f>
        <v>4274406.45</v>
      </c>
      <c r="Z518" s="22">
        <f>Ugovori_OPULJP[[#This Row],[UKUPNI PRIHVATLJIVI IZDACI
TOTAL ELIGIBLE EXPENDITURE
= Bespovratna sredstva ukupno + doprinos korisnika
= Ukupni prihvatljivi troškovi
= Ukupna ugovorena vrijednost projekta HRK]]/7.5345</f>
        <v>567311.22834959184</v>
      </c>
      <c r="AA518" s="13" t="s">
        <v>22</v>
      </c>
      <c r="AB518" s="13" t="s">
        <v>19</v>
      </c>
      <c r="AC518" s="12" t="s">
        <v>2117</v>
      </c>
      <c r="AD518" s="12" t="s">
        <v>147</v>
      </c>
    </row>
    <row r="519" spans="1:30" ht="51" customHeight="1" x14ac:dyDescent="0.3">
      <c r="A519" s="10" t="s">
        <v>2118</v>
      </c>
      <c r="B519" s="11" t="s">
        <v>139</v>
      </c>
      <c r="C519" s="12" t="s">
        <v>140</v>
      </c>
      <c r="D519" s="12" t="s">
        <v>1102</v>
      </c>
      <c r="E519" s="13" t="s">
        <v>63</v>
      </c>
      <c r="F519" s="14" t="s">
        <v>2119</v>
      </c>
      <c r="G519" s="14" t="s">
        <v>2120</v>
      </c>
      <c r="H519" s="16">
        <v>43378</v>
      </c>
      <c r="I519" s="16">
        <v>44291</v>
      </c>
      <c r="J519" s="17" t="str">
        <f>IF(Ugovori_OPULJP[[#This Row],[DATUM ZAVRŠETKA OPERACIJE]]&gt;DATE(2023,12,31),"u provedbi","završen")</f>
        <v>završen</v>
      </c>
      <c r="K519" s="15" t="s">
        <v>324</v>
      </c>
      <c r="L519" s="15" t="s">
        <v>324</v>
      </c>
      <c r="M519" s="18">
        <v>0.85</v>
      </c>
      <c r="N519" s="18">
        <v>0.15</v>
      </c>
      <c r="O519" s="19">
        <f>Ugovori_OPULJP[[#This Row],[Bespovratna sredstva - Ukupno (EU+Nac) HRK
= Ukupna ugovorena vrijednost bespovratnih sredstava]]*Ugovori_OPULJP[[#This Row],[EU STOPA SUFINANCIRANJA %
EU CO-FINANCING RATE %]]</f>
        <v>3432451.997</v>
      </c>
      <c r="P519" s="20">
        <f>Ugovori_OPULJP[[#This Row],[Bespovratna sredstva - EU dio - HRK]]/7.5345</f>
        <v>455564.66879023158</v>
      </c>
      <c r="Q519" s="19">
        <f>Ugovori_OPULJP[[#This Row],[Bespovratna sredstva - Ukupno (EU+Nac) HRK
= Ukupna ugovorena vrijednost bespovratnih sredstava]]*Ugovori_OPULJP[[#This Row],[STOPA NACIONALNOG SUFINANCIRANJA %]]</f>
        <v>605726.82299999997</v>
      </c>
      <c r="R519" s="20">
        <f>Ugovori_OPULJP[[#This Row],[Bespovratna sredstva - Nacionalni dio - HRK]]/7.5345</f>
        <v>80393.765080629091</v>
      </c>
      <c r="S519" s="19">
        <v>4038178.82</v>
      </c>
      <c r="T519" s="20">
        <f>Ugovori_OPULJP[[#This Row],[Bespovratna sredstva - Ukupno (EU+Nac) HRK
= Ukupna ugovorena vrijednost bespovratnih sredstava]]/7.5345</f>
        <v>535958.43387086061</v>
      </c>
      <c r="U519" s="19">
        <v>0</v>
      </c>
      <c r="V519" s="20">
        <f>Ugovori_OPULJP[[#This Row],[Javni doprinos korisnika - HRK]]/7.5345</f>
        <v>0</v>
      </c>
      <c r="W519" s="19">
        <v>0</v>
      </c>
      <c r="X519" s="20">
        <f>Ugovori_OPULJP[[#This Row],[Privatni doprinos korisnika - HRK]]/7.5345</f>
        <v>0</v>
      </c>
      <c r="Y519" s="21">
        <f>Ugovori_OPULJP[[#This Row],[Bespovratna sredstva - Ukupno (EU+Nac) HRK
= Ukupna ugovorena vrijednost bespovratnih sredstava]]+Ugovori_OPULJP[[#This Row],[Javni doprinos korisnika - HRK]]+Ugovori_OPULJP[[#This Row],[Privatni doprinos korisnika - HRK]]</f>
        <v>4038178.82</v>
      </c>
      <c r="Z519" s="22">
        <f>Ugovori_OPULJP[[#This Row],[UKUPNI PRIHVATLJIVI IZDACI
TOTAL ELIGIBLE EXPENDITURE
= Bespovratna sredstva ukupno + doprinos korisnika
= Ukupni prihvatljivi troškovi
= Ukupna ugovorena vrijednost projekta HRK]]/7.5345</f>
        <v>535958.43387086061</v>
      </c>
      <c r="AA519" s="13" t="s">
        <v>22</v>
      </c>
      <c r="AB519" s="13" t="s">
        <v>19</v>
      </c>
      <c r="AC519" s="12" t="s">
        <v>2121</v>
      </c>
      <c r="AD519" s="12" t="s">
        <v>147</v>
      </c>
    </row>
    <row r="520" spans="1:30" ht="51" customHeight="1" x14ac:dyDescent="0.3">
      <c r="A520" s="10" t="s">
        <v>2122</v>
      </c>
      <c r="B520" s="11" t="s">
        <v>139</v>
      </c>
      <c r="C520" s="12" t="s">
        <v>140</v>
      </c>
      <c r="D520" s="12" t="s">
        <v>1102</v>
      </c>
      <c r="E520" s="13" t="s">
        <v>63</v>
      </c>
      <c r="F520" s="14" t="s">
        <v>2123</v>
      </c>
      <c r="G520" s="14" t="s">
        <v>2124</v>
      </c>
      <c r="H520" s="16">
        <v>43518</v>
      </c>
      <c r="I520" s="16">
        <v>44369</v>
      </c>
      <c r="J520" s="17" t="str">
        <f>IF(Ugovori_OPULJP[[#This Row],[DATUM ZAVRŠETKA OPERACIJE]]&gt;DATE(2023,12,31),"u provedbi","završen")</f>
        <v>završen</v>
      </c>
      <c r="K520" s="15" t="s">
        <v>81</v>
      </c>
      <c r="L520" s="15" t="s">
        <v>81</v>
      </c>
      <c r="M520" s="18">
        <v>0.85</v>
      </c>
      <c r="N520" s="18">
        <v>0.15</v>
      </c>
      <c r="O520" s="19">
        <f>Ugovori_OPULJP[[#This Row],[Bespovratna sredstva - Ukupno (EU+Nac) HRK
= Ukupna ugovorena vrijednost bespovratnih sredstava]]*Ugovori_OPULJP[[#This Row],[EU STOPA SUFINANCIRANJA %
EU CO-FINANCING RATE %]]</f>
        <v>2784740.3265</v>
      </c>
      <c r="P520" s="20">
        <f>Ugovori_OPULJP[[#This Row],[Bespovratna sredstva - EU dio - HRK]]/7.5345</f>
        <v>369598.55683854269</v>
      </c>
      <c r="Q520" s="19">
        <f>Ugovori_OPULJP[[#This Row],[Bespovratna sredstva - Ukupno (EU+Nac) HRK
= Ukupna ugovorena vrijednost bespovratnih sredstava]]*Ugovori_OPULJP[[#This Row],[STOPA NACIONALNOG SUFINANCIRANJA %]]</f>
        <v>491424.76349999994</v>
      </c>
      <c r="R520" s="20">
        <f>Ugovori_OPULJP[[#This Row],[Bespovratna sredstva - Nacionalni dio - HRK]]/7.5345</f>
        <v>65223.274736213411</v>
      </c>
      <c r="S520" s="19">
        <v>3276165.09</v>
      </c>
      <c r="T520" s="20">
        <f>Ugovori_OPULJP[[#This Row],[Bespovratna sredstva - Ukupno (EU+Nac) HRK
= Ukupna ugovorena vrijednost bespovratnih sredstava]]/7.5345</f>
        <v>434821.83157475607</v>
      </c>
      <c r="U520" s="19">
        <v>0</v>
      </c>
      <c r="V520" s="20">
        <f>Ugovori_OPULJP[[#This Row],[Javni doprinos korisnika - HRK]]/7.5345</f>
        <v>0</v>
      </c>
      <c r="W520" s="19">
        <v>0</v>
      </c>
      <c r="X520" s="20">
        <f>Ugovori_OPULJP[[#This Row],[Privatni doprinos korisnika - HRK]]/7.5345</f>
        <v>0</v>
      </c>
      <c r="Y520" s="21">
        <f>Ugovori_OPULJP[[#This Row],[Bespovratna sredstva - Ukupno (EU+Nac) HRK
= Ukupna ugovorena vrijednost bespovratnih sredstava]]+Ugovori_OPULJP[[#This Row],[Javni doprinos korisnika - HRK]]+Ugovori_OPULJP[[#This Row],[Privatni doprinos korisnika - HRK]]</f>
        <v>3276165.09</v>
      </c>
      <c r="Z520" s="22">
        <f>Ugovori_OPULJP[[#This Row],[UKUPNI PRIHVATLJIVI IZDACI
TOTAL ELIGIBLE EXPENDITURE
= Bespovratna sredstva ukupno + doprinos korisnika
= Ukupni prihvatljivi troškovi
= Ukupna ugovorena vrijednost projekta HRK]]/7.5345</f>
        <v>434821.83157475607</v>
      </c>
      <c r="AA520" s="13" t="s">
        <v>22</v>
      </c>
      <c r="AB520" s="13" t="s">
        <v>19</v>
      </c>
      <c r="AC520" s="12" t="s">
        <v>2125</v>
      </c>
      <c r="AD520" s="12" t="s">
        <v>147</v>
      </c>
    </row>
    <row r="521" spans="1:30" ht="51" customHeight="1" x14ac:dyDescent="0.3">
      <c r="A521" s="10" t="s">
        <v>2126</v>
      </c>
      <c r="B521" s="11" t="s">
        <v>139</v>
      </c>
      <c r="C521" s="12" t="s">
        <v>140</v>
      </c>
      <c r="D521" s="12" t="s">
        <v>1102</v>
      </c>
      <c r="E521" s="13" t="s">
        <v>63</v>
      </c>
      <c r="F521" s="14" t="s">
        <v>2127</v>
      </c>
      <c r="G521" s="14" t="s">
        <v>2128</v>
      </c>
      <c r="H521" s="16">
        <v>43518</v>
      </c>
      <c r="I521" s="16">
        <v>44430</v>
      </c>
      <c r="J521" s="17" t="str">
        <f>IF(Ugovori_OPULJP[[#This Row],[DATUM ZAVRŠETKA OPERACIJE]]&gt;DATE(2023,12,31),"u provedbi","završen")</f>
        <v>završen</v>
      </c>
      <c r="K521" s="15" t="s">
        <v>71</v>
      </c>
      <c r="L521" s="15" t="s">
        <v>71</v>
      </c>
      <c r="M521" s="18">
        <v>0.85</v>
      </c>
      <c r="N521" s="18">
        <v>0.15</v>
      </c>
      <c r="O521" s="19">
        <f>Ugovori_OPULJP[[#This Row],[Bespovratna sredstva - Ukupno (EU+Nac) HRK
= Ukupna ugovorena vrijednost bespovratnih sredstava]]*Ugovori_OPULJP[[#This Row],[EU STOPA SUFINANCIRANJA %
EU CO-FINANCING RATE %]]</f>
        <v>1774680.49</v>
      </c>
      <c r="P521" s="20">
        <f>Ugovori_OPULJP[[#This Row],[Bespovratna sredstva - EU dio - HRK]]/7.5345</f>
        <v>235540.57867144467</v>
      </c>
      <c r="Q521" s="19">
        <f>Ugovori_OPULJP[[#This Row],[Bespovratna sredstva - Ukupno (EU+Nac) HRK
= Ukupna ugovorena vrijednost bespovratnih sredstava]]*Ugovori_OPULJP[[#This Row],[STOPA NACIONALNOG SUFINANCIRANJA %]]</f>
        <v>313178.90999999997</v>
      </c>
      <c r="R521" s="20">
        <f>Ugovori_OPULJP[[#This Row],[Bespovratna sredstva - Nacionalni dio - HRK]]/7.5345</f>
        <v>41565.984471431409</v>
      </c>
      <c r="S521" s="19">
        <v>2087859.4</v>
      </c>
      <c r="T521" s="20">
        <f>Ugovori_OPULJP[[#This Row],[Bespovratna sredstva - Ukupno (EU+Nac) HRK
= Ukupna ugovorena vrijednost bespovratnih sredstava]]/7.5345</f>
        <v>277106.56314287608</v>
      </c>
      <c r="U521" s="19">
        <v>0</v>
      </c>
      <c r="V521" s="20">
        <f>Ugovori_OPULJP[[#This Row],[Javni doprinos korisnika - HRK]]/7.5345</f>
        <v>0</v>
      </c>
      <c r="W521" s="19">
        <v>0</v>
      </c>
      <c r="X521" s="20">
        <f>Ugovori_OPULJP[[#This Row],[Privatni doprinos korisnika - HRK]]/7.5345</f>
        <v>0</v>
      </c>
      <c r="Y521" s="21">
        <f>Ugovori_OPULJP[[#This Row],[Bespovratna sredstva - Ukupno (EU+Nac) HRK
= Ukupna ugovorena vrijednost bespovratnih sredstava]]+Ugovori_OPULJP[[#This Row],[Javni doprinos korisnika - HRK]]+Ugovori_OPULJP[[#This Row],[Privatni doprinos korisnika - HRK]]</f>
        <v>2087859.4</v>
      </c>
      <c r="Z521" s="22">
        <f>Ugovori_OPULJP[[#This Row],[UKUPNI PRIHVATLJIVI IZDACI
TOTAL ELIGIBLE EXPENDITURE
= Bespovratna sredstva ukupno + doprinos korisnika
= Ukupni prihvatljivi troškovi
= Ukupna ugovorena vrijednost projekta HRK]]/7.5345</f>
        <v>277106.56314287608</v>
      </c>
      <c r="AA521" s="13" t="s">
        <v>22</v>
      </c>
      <c r="AB521" s="13" t="s">
        <v>19</v>
      </c>
      <c r="AC521" s="12" t="s">
        <v>2129</v>
      </c>
      <c r="AD521" s="12" t="s">
        <v>147</v>
      </c>
    </row>
    <row r="522" spans="1:30" ht="51" customHeight="1" x14ac:dyDescent="0.3">
      <c r="A522" s="10" t="s">
        <v>2130</v>
      </c>
      <c r="B522" s="11" t="s">
        <v>139</v>
      </c>
      <c r="C522" s="12" t="s">
        <v>140</v>
      </c>
      <c r="D522" s="12" t="s">
        <v>1102</v>
      </c>
      <c r="E522" s="13" t="s">
        <v>63</v>
      </c>
      <c r="F522" s="14" t="s">
        <v>2131</v>
      </c>
      <c r="G522" s="14" t="s">
        <v>21</v>
      </c>
      <c r="H522" s="16">
        <v>43705</v>
      </c>
      <c r="I522" s="16">
        <v>44620</v>
      </c>
      <c r="J522" s="17" t="str">
        <f>IF(Ugovori_OPULJP[[#This Row],[DATUM ZAVRŠETKA OPERACIJE]]&gt;DATE(2023,12,31),"u provedbi","završen")</f>
        <v>završen</v>
      </c>
      <c r="K522" s="15" t="s">
        <v>21</v>
      </c>
      <c r="L522" s="15" t="s">
        <v>21</v>
      </c>
      <c r="M522" s="18">
        <v>0.85</v>
      </c>
      <c r="N522" s="18">
        <v>0.15</v>
      </c>
      <c r="O522" s="19">
        <f>Ugovori_OPULJP[[#This Row],[Bespovratna sredstva - Ukupno (EU+Nac) HRK
= Ukupna ugovorena vrijednost bespovratnih sredstava]]*Ugovori_OPULJP[[#This Row],[EU STOPA SUFINANCIRANJA %
EU CO-FINANCING RATE %]]</f>
        <v>8425203.4000000004</v>
      </c>
      <c r="P522" s="20">
        <f>Ugovori_OPULJP[[#This Row],[Bespovratna sredstva - EU dio - HRK]]/7.5345</f>
        <v>1118216.6567124559</v>
      </c>
      <c r="Q522" s="19">
        <f>Ugovori_OPULJP[[#This Row],[Bespovratna sredstva - Ukupno (EU+Nac) HRK
= Ukupna ugovorena vrijednost bespovratnih sredstava]]*Ugovori_OPULJP[[#This Row],[STOPA NACIONALNOG SUFINANCIRANJA %]]</f>
        <v>1486800.5999999999</v>
      </c>
      <c r="R522" s="20">
        <f>Ugovori_OPULJP[[#This Row],[Bespovratna sredstva - Nacionalni dio - HRK]]/7.5345</f>
        <v>197332.35118455102</v>
      </c>
      <c r="S522" s="19">
        <v>9912004</v>
      </c>
      <c r="T522" s="20">
        <f>Ugovori_OPULJP[[#This Row],[Bespovratna sredstva - Ukupno (EU+Nac) HRK
= Ukupna ugovorena vrijednost bespovratnih sredstava]]/7.5345</f>
        <v>1315549.007897007</v>
      </c>
      <c r="U522" s="19">
        <v>0</v>
      </c>
      <c r="V522" s="20">
        <f>Ugovori_OPULJP[[#This Row],[Javni doprinos korisnika - HRK]]/7.5345</f>
        <v>0</v>
      </c>
      <c r="W522" s="19">
        <v>0</v>
      </c>
      <c r="X522" s="20">
        <f>Ugovori_OPULJP[[#This Row],[Privatni doprinos korisnika - HRK]]/7.5345</f>
        <v>0</v>
      </c>
      <c r="Y522" s="21">
        <f>Ugovori_OPULJP[[#This Row],[Bespovratna sredstva - Ukupno (EU+Nac) HRK
= Ukupna ugovorena vrijednost bespovratnih sredstava]]+Ugovori_OPULJP[[#This Row],[Javni doprinos korisnika - HRK]]+Ugovori_OPULJP[[#This Row],[Privatni doprinos korisnika - HRK]]</f>
        <v>9912004</v>
      </c>
      <c r="Z522" s="22">
        <f>Ugovori_OPULJP[[#This Row],[UKUPNI PRIHVATLJIVI IZDACI
TOTAL ELIGIBLE EXPENDITURE
= Bespovratna sredstva ukupno + doprinos korisnika
= Ukupni prihvatljivi troškovi
= Ukupna ugovorena vrijednost projekta HRK]]/7.5345</f>
        <v>1315549.007897007</v>
      </c>
      <c r="AA522" s="13" t="s">
        <v>22</v>
      </c>
      <c r="AB522" s="13" t="s">
        <v>19</v>
      </c>
      <c r="AC522" s="12" t="s">
        <v>2132</v>
      </c>
      <c r="AD522" s="12" t="s">
        <v>147</v>
      </c>
    </row>
    <row r="523" spans="1:30" ht="51" customHeight="1" x14ac:dyDescent="0.3">
      <c r="A523" s="10" t="s">
        <v>2133</v>
      </c>
      <c r="B523" s="11" t="s">
        <v>139</v>
      </c>
      <c r="C523" s="12" t="s">
        <v>140</v>
      </c>
      <c r="D523" s="12" t="s">
        <v>1102</v>
      </c>
      <c r="E523" s="13" t="s">
        <v>63</v>
      </c>
      <c r="F523" s="14" t="s">
        <v>2134</v>
      </c>
      <c r="G523" s="14" t="s">
        <v>2135</v>
      </c>
      <c r="H523" s="16">
        <v>43475</v>
      </c>
      <c r="I523" s="16">
        <v>44387</v>
      </c>
      <c r="J523" s="17" t="str">
        <f>IF(Ugovori_OPULJP[[#This Row],[DATUM ZAVRŠETKA OPERACIJE]]&gt;DATE(2023,12,31),"u provedbi","završen")</f>
        <v>završen</v>
      </c>
      <c r="K523" s="15" t="s">
        <v>66</v>
      </c>
      <c r="L523" s="15" t="s">
        <v>66</v>
      </c>
      <c r="M523" s="18">
        <v>0.85</v>
      </c>
      <c r="N523" s="18">
        <v>0.15</v>
      </c>
      <c r="O523" s="19">
        <f>Ugovori_OPULJP[[#This Row],[Bespovratna sredstva - Ukupno (EU+Nac) HRK
= Ukupna ugovorena vrijednost bespovratnih sredstava]]*Ugovori_OPULJP[[#This Row],[EU STOPA SUFINANCIRANJA %
EU CO-FINANCING RATE %]]</f>
        <v>933974.84899999993</v>
      </c>
      <c r="P523" s="20">
        <f>Ugovori_OPULJP[[#This Row],[Bespovratna sredstva - EU dio - HRK]]/7.5345</f>
        <v>123959.76494790628</v>
      </c>
      <c r="Q523" s="19">
        <f>Ugovori_OPULJP[[#This Row],[Bespovratna sredstva - Ukupno (EU+Nac) HRK
= Ukupna ugovorena vrijednost bespovratnih sredstava]]*Ugovori_OPULJP[[#This Row],[STOPA NACIONALNOG SUFINANCIRANJA %]]</f>
        <v>164819.09099999999</v>
      </c>
      <c r="R523" s="20">
        <f>Ugovori_OPULJP[[#This Row],[Bespovratna sredstva - Nacionalni dio - HRK]]/7.5345</f>
        <v>21875.252637865815</v>
      </c>
      <c r="S523" s="19">
        <v>1098793.94</v>
      </c>
      <c r="T523" s="20">
        <f>Ugovori_OPULJP[[#This Row],[Bespovratna sredstva - Ukupno (EU+Nac) HRK
= Ukupna ugovorena vrijednost bespovratnih sredstava]]/7.5345</f>
        <v>145835.01758577209</v>
      </c>
      <c r="U523" s="19">
        <v>0</v>
      </c>
      <c r="V523" s="20">
        <f>Ugovori_OPULJP[[#This Row],[Javni doprinos korisnika - HRK]]/7.5345</f>
        <v>0</v>
      </c>
      <c r="W523" s="19">
        <v>0</v>
      </c>
      <c r="X523" s="20">
        <f>Ugovori_OPULJP[[#This Row],[Privatni doprinos korisnika - HRK]]/7.5345</f>
        <v>0</v>
      </c>
      <c r="Y523" s="21">
        <f>Ugovori_OPULJP[[#This Row],[Bespovratna sredstva - Ukupno (EU+Nac) HRK
= Ukupna ugovorena vrijednost bespovratnih sredstava]]+Ugovori_OPULJP[[#This Row],[Javni doprinos korisnika - HRK]]+Ugovori_OPULJP[[#This Row],[Privatni doprinos korisnika - HRK]]</f>
        <v>1098793.94</v>
      </c>
      <c r="Z523" s="22">
        <f>Ugovori_OPULJP[[#This Row],[UKUPNI PRIHVATLJIVI IZDACI
TOTAL ELIGIBLE EXPENDITURE
= Bespovratna sredstva ukupno + doprinos korisnika
= Ukupni prihvatljivi troškovi
= Ukupna ugovorena vrijednost projekta HRK]]/7.5345</f>
        <v>145835.01758577209</v>
      </c>
      <c r="AA523" s="13" t="s">
        <v>22</v>
      </c>
      <c r="AB523" s="13" t="s">
        <v>19</v>
      </c>
      <c r="AC523" s="12" t="s">
        <v>2136</v>
      </c>
      <c r="AD523" s="12" t="s">
        <v>147</v>
      </c>
    </row>
    <row r="524" spans="1:30" ht="51" customHeight="1" x14ac:dyDescent="0.3">
      <c r="A524" s="10" t="s">
        <v>2137</v>
      </c>
      <c r="B524" s="11" t="s">
        <v>139</v>
      </c>
      <c r="C524" s="12" t="s">
        <v>140</v>
      </c>
      <c r="D524" s="12" t="s">
        <v>1102</v>
      </c>
      <c r="E524" s="13" t="s">
        <v>63</v>
      </c>
      <c r="F524" s="14" t="s">
        <v>2138</v>
      </c>
      <c r="G524" s="14" t="s">
        <v>2139</v>
      </c>
      <c r="H524" s="16">
        <v>43518</v>
      </c>
      <c r="I524" s="35">
        <v>44348</v>
      </c>
      <c r="J524" s="17" t="str">
        <f>IF(Ugovori_OPULJP[[#This Row],[DATUM ZAVRŠETKA OPERACIJE]]&gt;DATE(2023,12,31),"u provedbi","završen")</f>
        <v>završen</v>
      </c>
      <c r="K524" s="15" t="s">
        <v>66</v>
      </c>
      <c r="L524" s="15" t="s">
        <v>66</v>
      </c>
      <c r="M524" s="18">
        <v>0.85</v>
      </c>
      <c r="N524" s="18">
        <v>0.15</v>
      </c>
      <c r="O524" s="19">
        <f>Ugovori_OPULJP[[#This Row],[Bespovratna sredstva - Ukupno (EU+Nac) HRK
= Ukupna ugovorena vrijednost bespovratnih sredstava]]*Ugovori_OPULJP[[#This Row],[EU STOPA SUFINANCIRANJA %
EU CO-FINANCING RATE %]]</f>
        <v>1374915.8</v>
      </c>
      <c r="P524" s="20">
        <f>Ugovori_OPULJP[[#This Row],[Bespovratna sredstva - EU dio - HRK]]/7.5345</f>
        <v>182482.6863096423</v>
      </c>
      <c r="Q524" s="19">
        <f>Ugovori_OPULJP[[#This Row],[Bespovratna sredstva - Ukupno (EU+Nac) HRK
= Ukupna ugovorena vrijednost bespovratnih sredstava]]*Ugovori_OPULJP[[#This Row],[STOPA NACIONALNOG SUFINANCIRANJA %]]</f>
        <v>242632.19999999998</v>
      </c>
      <c r="R524" s="20">
        <f>Ugovori_OPULJP[[#This Row],[Bespovratna sredstva - Nacionalni dio - HRK]]/7.5345</f>
        <v>32202.826995819229</v>
      </c>
      <c r="S524" s="19">
        <v>1617548</v>
      </c>
      <c r="T524" s="20">
        <f>Ugovori_OPULJP[[#This Row],[Bespovratna sredstva - Ukupno (EU+Nac) HRK
= Ukupna ugovorena vrijednost bespovratnih sredstava]]/7.5345</f>
        <v>214685.51330546153</v>
      </c>
      <c r="U524" s="19">
        <v>0</v>
      </c>
      <c r="V524" s="20">
        <f>Ugovori_OPULJP[[#This Row],[Javni doprinos korisnika - HRK]]/7.5345</f>
        <v>0</v>
      </c>
      <c r="W524" s="19">
        <v>0</v>
      </c>
      <c r="X524" s="20">
        <f>Ugovori_OPULJP[[#This Row],[Privatni doprinos korisnika - HRK]]/7.5345</f>
        <v>0</v>
      </c>
      <c r="Y524" s="21">
        <f>Ugovori_OPULJP[[#This Row],[Bespovratna sredstva - Ukupno (EU+Nac) HRK
= Ukupna ugovorena vrijednost bespovratnih sredstava]]+Ugovori_OPULJP[[#This Row],[Javni doprinos korisnika - HRK]]+Ugovori_OPULJP[[#This Row],[Privatni doprinos korisnika - HRK]]</f>
        <v>1617548</v>
      </c>
      <c r="Z524" s="22">
        <f>Ugovori_OPULJP[[#This Row],[UKUPNI PRIHVATLJIVI IZDACI
TOTAL ELIGIBLE EXPENDITURE
= Bespovratna sredstva ukupno + doprinos korisnika
= Ukupni prihvatljivi troškovi
= Ukupna ugovorena vrijednost projekta HRK]]/7.5345</f>
        <v>214685.51330546153</v>
      </c>
      <c r="AA524" s="13" t="s">
        <v>22</v>
      </c>
      <c r="AB524" s="13" t="s">
        <v>19</v>
      </c>
      <c r="AC524" s="12" t="s">
        <v>2140</v>
      </c>
      <c r="AD524" s="12" t="s">
        <v>147</v>
      </c>
    </row>
    <row r="525" spans="1:30" ht="51" customHeight="1" x14ac:dyDescent="0.3">
      <c r="A525" s="10" t="s">
        <v>2141</v>
      </c>
      <c r="B525" s="11" t="s">
        <v>139</v>
      </c>
      <c r="C525" s="12" t="s">
        <v>140</v>
      </c>
      <c r="D525" s="12" t="s">
        <v>1102</v>
      </c>
      <c r="E525" s="13" t="s">
        <v>63</v>
      </c>
      <c r="F525" s="14" t="s">
        <v>1825</v>
      </c>
      <c r="G525" s="14" t="s">
        <v>2142</v>
      </c>
      <c r="H525" s="16">
        <v>43634</v>
      </c>
      <c r="I525" s="16">
        <v>44548</v>
      </c>
      <c r="J525" s="17" t="str">
        <f>IF(Ugovori_OPULJP[[#This Row],[DATUM ZAVRŠETKA OPERACIJE]]&gt;DATE(2023,12,31),"u provedbi","završen")</f>
        <v>završen</v>
      </c>
      <c r="K525" s="15" t="s">
        <v>591</v>
      </c>
      <c r="L525" s="15" t="s">
        <v>591</v>
      </c>
      <c r="M525" s="18">
        <v>0.85</v>
      </c>
      <c r="N525" s="18">
        <v>0.15</v>
      </c>
      <c r="O525" s="19">
        <f>Ugovori_OPULJP[[#This Row],[Bespovratna sredstva - Ukupno (EU+Nac) HRK
= Ukupna ugovorena vrijednost bespovratnih sredstava]]*Ugovori_OPULJP[[#This Row],[EU STOPA SUFINANCIRANJA %
EU CO-FINANCING RATE %]]</f>
        <v>1361063.9449999998</v>
      </c>
      <c r="P525" s="20">
        <f>Ugovori_OPULJP[[#This Row],[Bespovratna sredstva - EU dio - HRK]]/7.5345</f>
        <v>180644.22921229011</v>
      </c>
      <c r="Q525" s="19">
        <f>Ugovori_OPULJP[[#This Row],[Bespovratna sredstva - Ukupno (EU+Nac) HRK
= Ukupna ugovorena vrijednost bespovratnih sredstava]]*Ugovori_OPULJP[[#This Row],[STOPA NACIONALNOG SUFINANCIRANJA %]]</f>
        <v>240187.75499999998</v>
      </c>
      <c r="R525" s="20">
        <f>Ugovori_OPULJP[[#This Row],[Bespovratna sredstva - Nacionalni dio - HRK]]/7.5345</f>
        <v>31878.393390404137</v>
      </c>
      <c r="S525" s="19">
        <v>1601251.7</v>
      </c>
      <c r="T525" s="20">
        <f>Ugovori_OPULJP[[#This Row],[Bespovratna sredstva - Ukupno (EU+Nac) HRK
= Ukupna ugovorena vrijednost bespovratnih sredstava]]/7.5345</f>
        <v>212522.62260269426</v>
      </c>
      <c r="U525" s="19">
        <v>121913.88000000012</v>
      </c>
      <c r="V525" s="20">
        <f>Ugovori_OPULJP[[#This Row],[Javni doprinos korisnika - HRK]]/7.5345</f>
        <v>16180.752538323726</v>
      </c>
      <c r="W525" s="19">
        <v>0</v>
      </c>
      <c r="X525" s="20">
        <f>Ugovori_OPULJP[[#This Row],[Privatni doprinos korisnika - HRK]]/7.5345</f>
        <v>0</v>
      </c>
      <c r="Y525" s="21">
        <f>Ugovori_OPULJP[[#This Row],[Bespovratna sredstva - Ukupno (EU+Nac) HRK
= Ukupna ugovorena vrijednost bespovratnih sredstava]]+Ugovori_OPULJP[[#This Row],[Javni doprinos korisnika - HRK]]+Ugovori_OPULJP[[#This Row],[Privatni doprinos korisnika - HRK]]</f>
        <v>1723165.58</v>
      </c>
      <c r="Z525" s="22">
        <f>Ugovori_OPULJP[[#This Row],[UKUPNI PRIHVATLJIVI IZDACI
TOTAL ELIGIBLE EXPENDITURE
= Bespovratna sredstva ukupno + doprinos korisnika
= Ukupni prihvatljivi troškovi
= Ukupna ugovorena vrijednost projekta HRK]]/7.5345</f>
        <v>228703.37514101798</v>
      </c>
      <c r="AA525" s="13" t="s">
        <v>22</v>
      </c>
      <c r="AB525" s="13" t="s">
        <v>19</v>
      </c>
      <c r="AC525" s="12" t="s">
        <v>2143</v>
      </c>
      <c r="AD525" s="12" t="s">
        <v>147</v>
      </c>
    </row>
    <row r="526" spans="1:30" ht="51" customHeight="1" x14ac:dyDescent="0.3">
      <c r="A526" s="10" t="s">
        <v>2144</v>
      </c>
      <c r="B526" s="11" t="s">
        <v>139</v>
      </c>
      <c r="C526" s="12" t="s">
        <v>140</v>
      </c>
      <c r="D526" s="12" t="s">
        <v>1102</v>
      </c>
      <c r="E526" s="13" t="s">
        <v>63</v>
      </c>
      <c r="F526" s="14" t="s">
        <v>2145</v>
      </c>
      <c r="G526" s="14" t="s">
        <v>2146</v>
      </c>
      <c r="H526" s="16">
        <v>43518</v>
      </c>
      <c r="I526" s="16">
        <v>44430</v>
      </c>
      <c r="J526" s="17" t="str">
        <f>IF(Ugovori_OPULJP[[#This Row],[DATUM ZAVRŠETKA OPERACIJE]]&gt;DATE(2023,12,31),"u provedbi","završen")</f>
        <v>završen</v>
      </c>
      <c r="K526" s="15" t="s">
        <v>86</v>
      </c>
      <c r="L526" s="15" t="s">
        <v>86</v>
      </c>
      <c r="M526" s="18">
        <v>0.85</v>
      </c>
      <c r="N526" s="18">
        <v>0.15</v>
      </c>
      <c r="O526" s="19">
        <f>Ugovori_OPULJP[[#This Row],[Bespovratna sredstva - Ukupno (EU+Nac) HRK
= Ukupna ugovorena vrijednost bespovratnih sredstava]]*Ugovori_OPULJP[[#This Row],[EU STOPA SUFINANCIRANJA %
EU CO-FINANCING RATE %]]</f>
        <v>1116430.375</v>
      </c>
      <c r="P526" s="20">
        <f>Ugovori_OPULJP[[#This Row],[Bespovratna sredstva - EU dio - HRK]]/7.5345</f>
        <v>148175.77476939411</v>
      </c>
      <c r="Q526" s="19">
        <f>Ugovori_OPULJP[[#This Row],[Bespovratna sredstva - Ukupno (EU+Nac) HRK
= Ukupna ugovorena vrijednost bespovratnih sredstava]]*Ugovori_OPULJP[[#This Row],[STOPA NACIONALNOG SUFINANCIRANJA %]]</f>
        <v>197017.125</v>
      </c>
      <c r="R526" s="20">
        <f>Ugovori_OPULJP[[#This Row],[Bespovratna sredstva - Nacionalni dio - HRK]]/7.5345</f>
        <v>26148.666135775431</v>
      </c>
      <c r="S526" s="19">
        <v>1313447.5</v>
      </c>
      <c r="T526" s="20">
        <f>Ugovori_OPULJP[[#This Row],[Bespovratna sredstva - Ukupno (EU+Nac) HRK
= Ukupna ugovorena vrijednost bespovratnih sredstava]]/7.5345</f>
        <v>174324.44090516955</v>
      </c>
      <c r="U526" s="19">
        <v>0</v>
      </c>
      <c r="V526" s="20">
        <f>Ugovori_OPULJP[[#This Row],[Javni doprinos korisnika - HRK]]/7.5345</f>
        <v>0</v>
      </c>
      <c r="W526" s="19">
        <v>0</v>
      </c>
      <c r="X526" s="20">
        <f>Ugovori_OPULJP[[#This Row],[Privatni doprinos korisnika - HRK]]/7.5345</f>
        <v>0</v>
      </c>
      <c r="Y526" s="21">
        <f>Ugovori_OPULJP[[#This Row],[Bespovratna sredstva - Ukupno (EU+Nac) HRK
= Ukupna ugovorena vrijednost bespovratnih sredstava]]+Ugovori_OPULJP[[#This Row],[Javni doprinos korisnika - HRK]]+Ugovori_OPULJP[[#This Row],[Privatni doprinos korisnika - HRK]]</f>
        <v>1313447.5</v>
      </c>
      <c r="Z526" s="22">
        <f>Ugovori_OPULJP[[#This Row],[UKUPNI PRIHVATLJIVI IZDACI
TOTAL ELIGIBLE EXPENDITURE
= Bespovratna sredstva ukupno + doprinos korisnika
= Ukupni prihvatljivi troškovi
= Ukupna ugovorena vrijednost projekta HRK]]/7.5345</f>
        <v>174324.44090516955</v>
      </c>
      <c r="AA526" s="13" t="s">
        <v>22</v>
      </c>
      <c r="AB526" s="13" t="s">
        <v>19</v>
      </c>
      <c r="AC526" s="12" t="s">
        <v>2147</v>
      </c>
      <c r="AD526" s="12" t="s">
        <v>147</v>
      </c>
    </row>
    <row r="527" spans="1:30" ht="51" customHeight="1" x14ac:dyDescent="0.3">
      <c r="A527" s="10" t="s">
        <v>2148</v>
      </c>
      <c r="B527" s="11" t="s">
        <v>139</v>
      </c>
      <c r="C527" s="12" t="s">
        <v>140</v>
      </c>
      <c r="D527" s="12" t="s">
        <v>1102</v>
      </c>
      <c r="E527" s="13" t="s">
        <v>63</v>
      </c>
      <c r="F527" s="14" t="s">
        <v>2149</v>
      </c>
      <c r="G527" s="32" t="s">
        <v>2150</v>
      </c>
      <c r="H527" s="16">
        <v>43634</v>
      </c>
      <c r="I527" s="16">
        <v>44548</v>
      </c>
      <c r="J527" s="17" t="str">
        <f>IF(Ugovori_OPULJP[[#This Row],[DATUM ZAVRŠETKA OPERACIJE]]&gt;DATE(2023,12,31),"u provedbi","završen")</f>
        <v>završen</v>
      </c>
      <c r="K527" s="15" t="s">
        <v>86</v>
      </c>
      <c r="L527" s="15" t="s">
        <v>86</v>
      </c>
      <c r="M527" s="18">
        <v>0.85</v>
      </c>
      <c r="N527" s="18">
        <v>0.15</v>
      </c>
      <c r="O527" s="19">
        <f>Ugovori_OPULJP[[#This Row],[Bespovratna sredstva - Ukupno (EU+Nac) HRK
= Ukupna ugovorena vrijednost bespovratnih sredstava]]*Ugovori_OPULJP[[#This Row],[EU STOPA SUFINANCIRANJA %
EU CO-FINANCING RATE %]]</f>
        <v>1542713.3735</v>
      </c>
      <c r="P527" s="20">
        <f>Ugovori_OPULJP[[#This Row],[Bespovratna sredstva - EU dio - HRK]]/7.5345</f>
        <v>204753.25150972194</v>
      </c>
      <c r="Q527" s="19">
        <f>Ugovori_OPULJP[[#This Row],[Bespovratna sredstva - Ukupno (EU+Nac) HRK
= Ukupna ugovorena vrijednost bespovratnih sredstava]]*Ugovori_OPULJP[[#This Row],[STOPA NACIONALNOG SUFINANCIRANJA %]]</f>
        <v>272243.53649999999</v>
      </c>
      <c r="R527" s="20">
        <f>Ugovori_OPULJP[[#This Row],[Bespovratna sredstva - Nacionalni dio - HRK]]/7.5345</f>
        <v>36132.926737009751</v>
      </c>
      <c r="S527" s="19">
        <v>1814956.91</v>
      </c>
      <c r="T527" s="20">
        <f>Ugovori_OPULJP[[#This Row],[Bespovratna sredstva - Ukupno (EU+Nac) HRK
= Ukupna ugovorena vrijednost bespovratnih sredstava]]/7.5345</f>
        <v>240886.17824673167</v>
      </c>
      <c r="U527" s="19">
        <v>0</v>
      </c>
      <c r="V527" s="20">
        <f>Ugovori_OPULJP[[#This Row],[Javni doprinos korisnika - HRK]]/7.5345</f>
        <v>0</v>
      </c>
      <c r="W527" s="19">
        <v>0</v>
      </c>
      <c r="X527" s="20">
        <f>Ugovori_OPULJP[[#This Row],[Privatni doprinos korisnika - HRK]]/7.5345</f>
        <v>0</v>
      </c>
      <c r="Y527" s="21">
        <f>Ugovori_OPULJP[[#This Row],[Bespovratna sredstva - Ukupno (EU+Nac) HRK
= Ukupna ugovorena vrijednost bespovratnih sredstava]]+Ugovori_OPULJP[[#This Row],[Javni doprinos korisnika - HRK]]+Ugovori_OPULJP[[#This Row],[Privatni doprinos korisnika - HRK]]</f>
        <v>1814956.91</v>
      </c>
      <c r="Z527" s="22">
        <f>Ugovori_OPULJP[[#This Row],[UKUPNI PRIHVATLJIVI IZDACI
TOTAL ELIGIBLE EXPENDITURE
= Bespovratna sredstva ukupno + doprinos korisnika
= Ukupni prihvatljivi troškovi
= Ukupna ugovorena vrijednost projekta HRK]]/7.5345</f>
        <v>240886.17824673167</v>
      </c>
      <c r="AA527" s="13" t="s">
        <v>22</v>
      </c>
      <c r="AB527" s="13" t="s">
        <v>19</v>
      </c>
      <c r="AC527" s="12" t="s">
        <v>2151</v>
      </c>
      <c r="AD527" s="12" t="s">
        <v>147</v>
      </c>
    </row>
    <row r="528" spans="1:30" ht="51" customHeight="1" x14ac:dyDescent="0.3">
      <c r="A528" s="10" t="s">
        <v>2152</v>
      </c>
      <c r="B528" s="11" t="s">
        <v>139</v>
      </c>
      <c r="C528" s="12" t="s">
        <v>140</v>
      </c>
      <c r="D528" s="12" t="s">
        <v>1102</v>
      </c>
      <c r="E528" s="13" t="s">
        <v>63</v>
      </c>
      <c r="F528" s="14" t="s">
        <v>2153</v>
      </c>
      <c r="G528" s="14" t="s">
        <v>2154</v>
      </c>
      <c r="H528" s="16">
        <v>43518</v>
      </c>
      <c r="I528" s="16">
        <v>44430</v>
      </c>
      <c r="J528" s="17" t="str">
        <f>IF(Ugovori_OPULJP[[#This Row],[DATUM ZAVRŠETKA OPERACIJE]]&gt;DATE(2023,12,31),"u provedbi","završen")</f>
        <v>završen</v>
      </c>
      <c r="K528" s="15" t="s">
        <v>86</v>
      </c>
      <c r="L528" s="15" t="s">
        <v>86</v>
      </c>
      <c r="M528" s="18">
        <v>0.85</v>
      </c>
      <c r="N528" s="18">
        <v>0.15</v>
      </c>
      <c r="O528" s="19">
        <f>Ugovori_OPULJP[[#This Row],[Bespovratna sredstva - Ukupno (EU+Nac) HRK
= Ukupna ugovorena vrijednost bespovratnih sredstava]]*Ugovori_OPULJP[[#This Row],[EU STOPA SUFINANCIRANJA %
EU CO-FINANCING RATE %]]</f>
        <v>2145110.4645000002</v>
      </c>
      <c r="P528" s="20">
        <f>Ugovori_OPULJP[[#This Row],[Bespovratna sredstva - EU dio - HRK]]/7.5345</f>
        <v>284705.08520804299</v>
      </c>
      <c r="Q528" s="19">
        <f>Ugovori_OPULJP[[#This Row],[Bespovratna sredstva - Ukupno (EU+Nac) HRK
= Ukupna ugovorena vrijednost bespovratnih sredstava]]*Ugovori_OPULJP[[#This Row],[STOPA NACIONALNOG SUFINANCIRANJA %]]</f>
        <v>378548.90549999999</v>
      </c>
      <c r="R528" s="20">
        <f>Ugovori_OPULJP[[#This Row],[Bespovratna sredstva - Nacionalni dio - HRK]]/7.5345</f>
        <v>50242.073860242876</v>
      </c>
      <c r="S528" s="19">
        <v>2523659.37</v>
      </c>
      <c r="T528" s="20">
        <f>Ugovori_OPULJP[[#This Row],[Bespovratna sredstva - Ukupno (EU+Nac) HRK
= Ukupna ugovorena vrijednost bespovratnih sredstava]]/7.5345</f>
        <v>334947.1590682859</v>
      </c>
      <c r="U528" s="19">
        <v>0</v>
      </c>
      <c r="V528" s="20">
        <f>Ugovori_OPULJP[[#This Row],[Javni doprinos korisnika - HRK]]/7.5345</f>
        <v>0</v>
      </c>
      <c r="W528" s="19">
        <v>0</v>
      </c>
      <c r="X528" s="20">
        <f>Ugovori_OPULJP[[#This Row],[Privatni doprinos korisnika - HRK]]/7.5345</f>
        <v>0</v>
      </c>
      <c r="Y528" s="21">
        <f>Ugovori_OPULJP[[#This Row],[Bespovratna sredstva - Ukupno (EU+Nac) HRK
= Ukupna ugovorena vrijednost bespovratnih sredstava]]+Ugovori_OPULJP[[#This Row],[Javni doprinos korisnika - HRK]]+Ugovori_OPULJP[[#This Row],[Privatni doprinos korisnika - HRK]]</f>
        <v>2523659.37</v>
      </c>
      <c r="Z528" s="22">
        <f>Ugovori_OPULJP[[#This Row],[UKUPNI PRIHVATLJIVI IZDACI
TOTAL ELIGIBLE EXPENDITURE
= Bespovratna sredstva ukupno + doprinos korisnika
= Ukupni prihvatljivi troškovi
= Ukupna ugovorena vrijednost projekta HRK]]/7.5345</f>
        <v>334947.1590682859</v>
      </c>
      <c r="AA528" s="13" t="s">
        <v>22</v>
      </c>
      <c r="AB528" s="13" t="s">
        <v>19</v>
      </c>
      <c r="AC528" s="12" t="s">
        <v>2155</v>
      </c>
      <c r="AD528" s="12" t="s">
        <v>147</v>
      </c>
    </row>
    <row r="529" spans="1:30" ht="63.75" customHeight="1" x14ac:dyDescent="0.3">
      <c r="A529" s="10" t="s">
        <v>2156</v>
      </c>
      <c r="B529" s="11" t="s">
        <v>139</v>
      </c>
      <c r="C529" s="12" t="s">
        <v>140</v>
      </c>
      <c r="D529" s="12" t="s">
        <v>1102</v>
      </c>
      <c r="E529" s="13" t="s">
        <v>63</v>
      </c>
      <c r="F529" s="14" t="s">
        <v>2157</v>
      </c>
      <c r="G529" s="14" t="s">
        <v>80</v>
      </c>
      <c r="H529" s="16">
        <v>43518</v>
      </c>
      <c r="I529" s="16">
        <v>44430</v>
      </c>
      <c r="J529" s="17" t="str">
        <f>IF(Ugovori_OPULJP[[#This Row],[DATUM ZAVRŠETKA OPERACIJE]]&gt;DATE(2023,12,31),"u provedbi","završen")</f>
        <v>završen</v>
      </c>
      <c r="K529" s="15" t="s">
        <v>81</v>
      </c>
      <c r="L529" s="15" t="s">
        <v>81</v>
      </c>
      <c r="M529" s="18">
        <v>0.85</v>
      </c>
      <c r="N529" s="18">
        <v>0.15</v>
      </c>
      <c r="O529" s="19">
        <f>Ugovori_OPULJP[[#This Row],[Bespovratna sredstva - Ukupno (EU+Nac) HRK
= Ukupna ugovorena vrijednost bespovratnih sredstava]]*Ugovori_OPULJP[[#This Row],[EU STOPA SUFINANCIRANJA %
EU CO-FINANCING RATE %]]</f>
        <v>923785.69499999995</v>
      </c>
      <c r="P529" s="20">
        <f>Ugovori_OPULJP[[#This Row],[Bespovratna sredstva - EU dio - HRK]]/7.5345</f>
        <v>122607.43181365717</v>
      </c>
      <c r="Q529" s="19">
        <f>Ugovori_OPULJP[[#This Row],[Bespovratna sredstva - Ukupno (EU+Nac) HRK
= Ukupna ugovorena vrijednost bespovratnih sredstava]]*Ugovori_OPULJP[[#This Row],[STOPA NACIONALNOG SUFINANCIRANJA %]]</f>
        <v>163021.00499999998</v>
      </c>
      <c r="R529" s="20">
        <f>Ugovori_OPULJP[[#This Row],[Bespovratna sredstva - Nacionalni dio - HRK]]/7.5345</f>
        <v>21636.60561417479</v>
      </c>
      <c r="S529" s="19">
        <v>1086806.7</v>
      </c>
      <c r="T529" s="20">
        <f>Ugovori_OPULJP[[#This Row],[Bespovratna sredstva - Ukupno (EU+Nac) HRK
= Ukupna ugovorena vrijednost bespovratnih sredstava]]/7.5345</f>
        <v>144244.03742783197</v>
      </c>
      <c r="U529" s="19">
        <v>0</v>
      </c>
      <c r="V529" s="20">
        <f>Ugovori_OPULJP[[#This Row],[Javni doprinos korisnika - HRK]]/7.5345</f>
        <v>0</v>
      </c>
      <c r="W529" s="19">
        <v>0</v>
      </c>
      <c r="X529" s="20">
        <f>Ugovori_OPULJP[[#This Row],[Privatni doprinos korisnika - HRK]]/7.5345</f>
        <v>0</v>
      </c>
      <c r="Y529" s="21">
        <f>Ugovori_OPULJP[[#This Row],[Bespovratna sredstva - Ukupno (EU+Nac) HRK
= Ukupna ugovorena vrijednost bespovratnih sredstava]]+Ugovori_OPULJP[[#This Row],[Javni doprinos korisnika - HRK]]+Ugovori_OPULJP[[#This Row],[Privatni doprinos korisnika - HRK]]</f>
        <v>1086806.7</v>
      </c>
      <c r="Z529" s="22">
        <f>Ugovori_OPULJP[[#This Row],[UKUPNI PRIHVATLJIVI IZDACI
TOTAL ELIGIBLE EXPENDITURE
= Bespovratna sredstva ukupno + doprinos korisnika
= Ukupni prihvatljivi troškovi
= Ukupna ugovorena vrijednost projekta HRK]]/7.5345</f>
        <v>144244.03742783197</v>
      </c>
      <c r="AA529" s="13" t="s">
        <v>22</v>
      </c>
      <c r="AB529" s="13" t="s">
        <v>19</v>
      </c>
      <c r="AC529" s="12" t="s">
        <v>2158</v>
      </c>
      <c r="AD529" s="12" t="s">
        <v>147</v>
      </c>
    </row>
    <row r="530" spans="1:30" ht="51" customHeight="1" x14ac:dyDescent="0.3">
      <c r="A530" s="10" t="s">
        <v>2159</v>
      </c>
      <c r="B530" s="11" t="s">
        <v>139</v>
      </c>
      <c r="C530" s="12" t="s">
        <v>140</v>
      </c>
      <c r="D530" s="12" t="s">
        <v>1102</v>
      </c>
      <c r="E530" s="13" t="s">
        <v>63</v>
      </c>
      <c r="F530" s="14" t="s">
        <v>2160</v>
      </c>
      <c r="G530" s="14" t="s">
        <v>2161</v>
      </c>
      <c r="H530" s="16">
        <v>43634</v>
      </c>
      <c r="I530" s="16">
        <v>44487</v>
      </c>
      <c r="J530" s="17" t="str">
        <f>IF(Ugovori_OPULJP[[#This Row],[DATUM ZAVRŠETKA OPERACIJE]]&gt;DATE(2023,12,31),"u provedbi","završen")</f>
        <v>završen</v>
      </c>
      <c r="K530" s="15" t="s">
        <v>86</v>
      </c>
      <c r="L530" s="15" t="s">
        <v>86</v>
      </c>
      <c r="M530" s="18">
        <v>0.85</v>
      </c>
      <c r="N530" s="18">
        <v>0.15</v>
      </c>
      <c r="O530" s="19">
        <f>Ugovori_OPULJP[[#This Row],[Bespovratna sredstva - Ukupno (EU+Nac) HRK
= Ukupna ugovorena vrijednost bespovratnih sredstava]]*Ugovori_OPULJP[[#This Row],[EU STOPA SUFINANCIRANJA %
EU CO-FINANCING RATE %]]</f>
        <v>1675555.7764999999</v>
      </c>
      <c r="P530" s="20">
        <f>Ugovori_OPULJP[[#This Row],[Bespovratna sredstva - EU dio - HRK]]/7.5345</f>
        <v>222384.46831242947</v>
      </c>
      <c r="Q530" s="19">
        <f>Ugovori_OPULJP[[#This Row],[Bespovratna sredstva - Ukupno (EU+Nac) HRK
= Ukupna ugovorena vrijednost bespovratnih sredstava]]*Ugovori_OPULJP[[#This Row],[STOPA NACIONALNOG SUFINANCIRANJA %]]</f>
        <v>295686.31349999999</v>
      </c>
      <c r="R530" s="20">
        <f>Ugovori_OPULJP[[#This Row],[Bespovratna sredstva - Nacionalni dio - HRK]]/7.5345</f>
        <v>39244.317937487554</v>
      </c>
      <c r="S530" s="19">
        <v>1971242.09</v>
      </c>
      <c r="T530" s="20">
        <f>Ugovori_OPULJP[[#This Row],[Bespovratna sredstva - Ukupno (EU+Nac) HRK
= Ukupna ugovorena vrijednost bespovratnih sredstava]]/7.5345</f>
        <v>261628.78624991706</v>
      </c>
      <c r="U530" s="19">
        <v>0</v>
      </c>
      <c r="V530" s="20">
        <f>Ugovori_OPULJP[[#This Row],[Javni doprinos korisnika - HRK]]/7.5345</f>
        <v>0</v>
      </c>
      <c r="W530" s="19">
        <v>0</v>
      </c>
      <c r="X530" s="20">
        <f>Ugovori_OPULJP[[#This Row],[Privatni doprinos korisnika - HRK]]/7.5345</f>
        <v>0</v>
      </c>
      <c r="Y530" s="21">
        <f>Ugovori_OPULJP[[#This Row],[Bespovratna sredstva - Ukupno (EU+Nac) HRK
= Ukupna ugovorena vrijednost bespovratnih sredstava]]+Ugovori_OPULJP[[#This Row],[Javni doprinos korisnika - HRK]]+Ugovori_OPULJP[[#This Row],[Privatni doprinos korisnika - HRK]]</f>
        <v>1971242.09</v>
      </c>
      <c r="Z530" s="22">
        <f>Ugovori_OPULJP[[#This Row],[UKUPNI PRIHVATLJIVI IZDACI
TOTAL ELIGIBLE EXPENDITURE
= Bespovratna sredstva ukupno + doprinos korisnika
= Ukupni prihvatljivi troškovi
= Ukupna ugovorena vrijednost projekta HRK]]/7.5345</f>
        <v>261628.78624991706</v>
      </c>
      <c r="AA530" s="13" t="s">
        <v>22</v>
      </c>
      <c r="AB530" s="13" t="s">
        <v>19</v>
      </c>
      <c r="AC530" s="12" t="s">
        <v>2162</v>
      </c>
      <c r="AD530" s="12" t="s">
        <v>147</v>
      </c>
    </row>
    <row r="531" spans="1:30" ht="51" customHeight="1" x14ac:dyDescent="0.3">
      <c r="A531" s="10" t="s">
        <v>2163</v>
      </c>
      <c r="B531" s="11" t="s">
        <v>139</v>
      </c>
      <c r="C531" s="12" t="s">
        <v>140</v>
      </c>
      <c r="D531" s="12" t="s">
        <v>1102</v>
      </c>
      <c r="E531" s="13" t="s">
        <v>63</v>
      </c>
      <c r="F531" s="14" t="s">
        <v>2164</v>
      </c>
      <c r="G531" s="14" t="s">
        <v>225</v>
      </c>
      <c r="H531" s="16">
        <v>43448</v>
      </c>
      <c r="I531" s="16">
        <v>44361</v>
      </c>
      <c r="J531" s="17" t="str">
        <f>IF(Ugovori_OPULJP[[#This Row],[DATUM ZAVRŠETKA OPERACIJE]]&gt;DATE(2023,12,31),"u provedbi","završen")</f>
        <v>završen</v>
      </c>
      <c r="K531" s="15" t="s">
        <v>86</v>
      </c>
      <c r="L531" s="15" t="s">
        <v>86</v>
      </c>
      <c r="M531" s="18">
        <v>0.85</v>
      </c>
      <c r="N531" s="18">
        <v>0.15</v>
      </c>
      <c r="O531" s="19">
        <f>Ugovori_OPULJP[[#This Row],[Bespovratna sredstva - Ukupno (EU+Nac) HRK
= Ukupna ugovorena vrijednost bespovratnih sredstava]]*Ugovori_OPULJP[[#This Row],[EU STOPA SUFINANCIRANJA %
EU CO-FINANCING RATE %]]</f>
        <v>5535620.0869999994</v>
      </c>
      <c r="P531" s="20">
        <f>Ugovori_OPULJP[[#This Row],[Bespovratna sredstva - EU dio - HRK]]/7.5345</f>
        <v>734703.04426305648</v>
      </c>
      <c r="Q531" s="19">
        <f>Ugovori_OPULJP[[#This Row],[Bespovratna sredstva - Ukupno (EU+Nac) HRK
= Ukupna ugovorena vrijednost bespovratnih sredstava]]*Ugovori_OPULJP[[#This Row],[STOPA NACIONALNOG SUFINANCIRANJA %]]</f>
        <v>976874.13299999991</v>
      </c>
      <c r="R531" s="20">
        <f>Ugovori_OPULJP[[#This Row],[Bespovratna sredstva - Nacionalni dio - HRK]]/7.5345</f>
        <v>129653.47839936291</v>
      </c>
      <c r="S531" s="19">
        <v>6512494.2199999997</v>
      </c>
      <c r="T531" s="20">
        <f>Ugovori_OPULJP[[#This Row],[Bespovratna sredstva - Ukupno (EU+Nac) HRK
= Ukupna ugovorena vrijednost bespovratnih sredstava]]/7.5345</f>
        <v>864356.52266241948</v>
      </c>
      <c r="U531" s="19">
        <v>0</v>
      </c>
      <c r="V531" s="20">
        <f>Ugovori_OPULJP[[#This Row],[Javni doprinos korisnika - HRK]]/7.5345</f>
        <v>0</v>
      </c>
      <c r="W531" s="19">
        <v>0</v>
      </c>
      <c r="X531" s="20">
        <f>Ugovori_OPULJP[[#This Row],[Privatni doprinos korisnika - HRK]]/7.5345</f>
        <v>0</v>
      </c>
      <c r="Y531" s="21">
        <f>Ugovori_OPULJP[[#This Row],[Bespovratna sredstva - Ukupno (EU+Nac) HRK
= Ukupna ugovorena vrijednost bespovratnih sredstava]]+Ugovori_OPULJP[[#This Row],[Javni doprinos korisnika - HRK]]+Ugovori_OPULJP[[#This Row],[Privatni doprinos korisnika - HRK]]</f>
        <v>6512494.2199999997</v>
      </c>
      <c r="Z531" s="22">
        <f>Ugovori_OPULJP[[#This Row],[UKUPNI PRIHVATLJIVI IZDACI
TOTAL ELIGIBLE EXPENDITURE
= Bespovratna sredstva ukupno + doprinos korisnika
= Ukupni prihvatljivi troškovi
= Ukupna ugovorena vrijednost projekta HRK]]/7.5345</f>
        <v>864356.52266241948</v>
      </c>
      <c r="AA531" s="13" t="s">
        <v>22</v>
      </c>
      <c r="AB531" s="13" t="s">
        <v>19</v>
      </c>
      <c r="AC531" s="12" t="s">
        <v>2165</v>
      </c>
      <c r="AD531" s="12" t="s">
        <v>147</v>
      </c>
    </row>
    <row r="532" spans="1:30" ht="51" customHeight="1" x14ac:dyDescent="0.3">
      <c r="A532" s="10" t="s">
        <v>2166</v>
      </c>
      <c r="B532" s="11" t="s">
        <v>139</v>
      </c>
      <c r="C532" s="12" t="s">
        <v>140</v>
      </c>
      <c r="D532" s="12" t="s">
        <v>1102</v>
      </c>
      <c r="E532" s="13" t="s">
        <v>63</v>
      </c>
      <c r="F532" s="14" t="s">
        <v>2167</v>
      </c>
      <c r="G532" s="14" t="s">
        <v>1045</v>
      </c>
      <c r="H532" s="16">
        <v>43462</v>
      </c>
      <c r="I532" s="16">
        <v>44375</v>
      </c>
      <c r="J532" s="17" t="str">
        <f>IF(Ugovori_OPULJP[[#This Row],[DATUM ZAVRŠETKA OPERACIJE]]&gt;DATE(2023,12,31),"u provedbi","završen")</f>
        <v>završen</v>
      </c>
      <c r="K532" s="15" t="s">
        <v>71</v>
      </c>
      <c r="L532" s="15" t="s">
        <v>71</v>
      </c>
      <c r="M532" s="18">
        <v>0.85</v>
      </c>
      <c r="N532" s="18">
        <v>0.15</v>
      </c>
      <c r="O532" s="19">
        <f>Ugovori_OPULJP[[#This Row],[Bespovratna sredstva - Ukupno (EU+Nac) HRK
= Ukupna ugovorena vrijednost bespovratnih sredstava]]*Ugovori_OPULJP[[#This Row],[EU STOPA SUFINANCIRANJA %
EU CO-FINANCING RATE %]]</f>
        <v>1280841.2</v>
      </c>
      <c r="P532" s="20">
        <f>Ugovori_OPULJP[[#This Row],[Bespovratna sredstva - EU dio - HRK]]/7.5345</f>
        <v>169996.84119715972</v>
      </c>
      <c r="Q532" s="19">
        <f>Ugovori_OPULJP[[#This Row],[Bespovratna sredstva - Ukupno (EU+Nac) HRK
= Ukupna ugovorena vrijednost bespovratnih sredstava]]*Ugovori_OPULJP[[#This Row],[STOPA NACIONALNOG SUFINANCIRANJA %]]</f>
        <v>226030.8</v>
      </c>
      <c r="R532" s="20">
        <f>Ugovori_OPULJP[[#This Row],[Bespovratna sredstva - Nacionalni dio - HRK]]/7.5345</f>
        <v>29999.442564204655</v>
      </c>
      <c r="S532" s="19">
        <v>1506872</v>
      </c>
      <c r="T532" s="20">
        <f>Ugovori_OPULJP[[#This Row],[Bespovratna sredstva - Ukupno (EU+Nac) HRK
= Ukupna ugovorena vrijednost bespovratnih sredstava]]/7.5345</f>
        <v>199996.28376136438</v>
      </c>
      <c r="U532" s="19">
        <v>0</v>
      </c>
      <c r="V532" s="20">
        <f>Ugovori_OPULJP[[#This Row],[Javni doprinos korisnika - HRK]]/7.5345</f>
        <v>0</v>
      </c>
      <c r="W532" s="19">
        <v>0</v>
      </c>
      <c r="X532" s="20">
        <f>Ugovori_OPULJP[[#This Row],[Privatni doprinos korisnika - HRK]]/7.5345</f>
        <v>0</v>
      </c>
      <c r="Y532" s="21">
        <f>Ugovori_OPULJP[[#This Row],[Bespovratna sredstva - Ukupno (EU+Nac) HRK
= Ukupna ugovorena vrijednost bespovratnih sredstava]]+Ugovori_OPULJP[[#This Row],[Javni doprinos korisnika - HRK]]+Ugovori_OPULJP[[#This Row],[Privatni doprinos korisnika - HRK]]</f>
        <v>1506872</v>
      </c>
      <c r="Z532" s="22">
        <f>Ugovori_OPULJP[[#This Row],[UKUPNI PRIHVATLJIVI IZDACI
TOTAL ELIGIBLE EXPENDITURE
= Bespovratna sredstva ukupno + doprinos korisnika
= Ukupni prihvatljivi troškovi
= Ukupna ugovorena vrijednost projekta HRK]]/7.5345</f>
        <v>199996.28376136438</v>
      </c>
      <c r="AA532" s="13" t="s">
        <v>22</v>
      </c>
      <c r="AB532" s="13" t="s">
        <v>19</v>
      </c>
      <c r="AC532" s="12" t="s">
        <v>2168</v>
      </c>
      <c r="AD532" s="12" t="s">
        <v>147</v>
      </c>
    </row>
    <row r="533" spans="1:30" ht="51" customHeight="1" x14ac:dyDescent="0.3">
      <c r="A533" s="10" t="s">
        <v>2169</v>
      </c>
      <c r="B533" s="11" t="s">
        <v>139</v>
      </c>
      <c r="C533" s="12" t="s">
        <v>140</v>
      </c>
      <c r="D533" s="12" t="s">
        <v>1102</v>
      </c>
      <c r="E533" s="13" t="s">
        <v>63</v>
      </c>
      <c r="F533" s="14" t="s">
        <v>2170</v>
      </c>
      <c r="G533" s="14" t="s">
        <v>2171</v>
      </c>
      <c r="H533" s="16">
        <v>43634</v>
      </c>
      <c r="I533" s="16">
        <v>44548</v>
      </c>
      <c r="J533" s="17" t="str">
        <f>IF(Ugovori_OPULJP[[#This Row],[DATUM ZAVRŠETKA OPERACIJE]]&gt;DATE(2023,12,31),"u provedbi","završen")</f>
        <v>završen</v>
      </c>
      <c r="K533" s="15" t="s">
        <v>66</v>
      </c>
      <c r="L533" s="15" t="s">
        <v>66</v>
      </c>
      <c r="M533" s="18">
        <v>0.85</v>
      </c>
      <c r="N533" s="18">
        <v>0.15</v>
      </c>
      <c r="O533" s="19">
        <f>Ugovori_OPULJP[[#This Row],[Bespovratna sredstva - Ukupno (EU+Nac) HRK
= Ukupna ugovorena vrijednost bespovratnih sredstava]]*Ugovori_OPULJP[[#This Row],[EU STOPA SUFINANCIRANJA %
EU CO-FINANCING RATE %]]</f>
        <v>1704367.0874999999</v>
      </c>
      <c r="P533" s="20">
        <f>Ugovori_OPULJP[[#This Row],[Bespovratna sredstva - EU dio - HRK]]/7.5345</f>
        <v>226208.38642245668</v>
      </c>
      <c r="Q533" s="19">
        <f>Ugovori_OPULJP[[#This Row],[Bespovratna sredstva - Ukupno (EU+Nac) HRK
= Ukupna ugovorena vrijednost bespovratnih sredstava]]*Ugovori_OPULJP[[#This Row],[STOPA NACIONALNOG SUFINANCIRANJA %]]</f>
        <v>300770.66249999998</v>
      </c>
      <c r="R533" s="20">
        <f>Ugovori_OPULJP[[#This Row],[Bespovratna sredstva - Nacionalni dio - HRK]]/7.5345</f>
        <v>39919.127015727645</v>
      </c>
      <c r="S533" s="19">
        <v>2005137.75</v>
      </c>
      <c r="T533" s="20">
        <f>Ugovori_OPULJP[[#This Row],[Bespovratna sredstva - Ukupno (EU+Nac) HRK
= Ukupna ugovorena vrijednost bespovratnih sredstava]]/7.5345</f>
        <v>266127.51343818434</v>
      </c>
      <c r="U533" s="19">
        <v>0</v>
      </c>
      <c r="V533" s="20">
        <f>Ugovori_OPULJP[[#This Row],[Javni doprinos korisnika - HRK]]/7.5345</f>
        <v>0</v>
      </c>
      <c r="W533" s="19">
        <v>0</v>
      </c>
      <c r="X533" s="20">
        <f>Ugovori_OPULJP[[#This Row],[Privatni doprinos korisnika - HRK]]/7.5345</f>
        <v>0</v>
      </c>
      <c r="Y533" s="21">
        <f>Ugovori_OPULJP[[#This Row],[Bespovratna sredstva - Ukupno (EU+Nac) HRK
= Ukupna ugovorena vrijednost bespovratnih sredstava]]+Ugovori_OPULJP[[#This Row],[Javni doprinos korisnika - HRK]]+Ugovori_OPULJP[[#This Row],[Privatni doprinos korisnika - HRK]]</f>
        <v>2005137.75</v>
      </c>
      <c r="Z533" s="22">
        <f>Ugovori_OPULJP[[#This Row],[UKUPNI PRIHVATLJIVI IZDACI
TOTAL ELIGIBLE EXPENDITURE
= Bespovratna sredstva ukupno + doprinos korisnika
= Ukupni prihvatljivi troškovi
= Ukupna ugovorena vrijednost projekta HRK]]/7.5345</f>
        <v>266127.51343818434</v>
      </c>
      <c r="AA533" s="13" t="s">
        <v>22</v>
      </c>
      <c r="AB533" s="13" t="s">
        <v>19</v>
      </c>
      <c r="AC533" s="12" t="s">
        <v>2172</v>
      </c>
      <c r="AD533" s="12" t="s">
        <v>147</v>
      </c>
    </row>
    <row r="534" spans="1:30" ht="51" customHeight="1" x14ac:dyDescent="0.3">
      <c r="A534" s="10" t="s">
        <v>2173</v>
      </c>
      <c r="B534" s="11" t="s">
        <v>139</v>
      </c>
      <c r="C534" s="12" t="s">
        <v>140</v>
      </c>
      <c r="D534" s="12" t="s">
        <v>1102</v>
      </c>
      <c r="E534" s="13" t="s">
        <v>63</v>
      </c>
      <c r="F534" s="14" t="s">
        <v>2174</v>
      </c>
      <c r="G534" s="32" t="s">
        <v>2175</v>
      </c>
      <c r="H534" s="16">
        <v>43634</v>
      </c>
      <c r="I534" s="16">
        <v>44487</v>
      </c>
      <c r="J534" s="17" t="str">
        <f>IF(Ugovori_OPULJP[[#This Row],[DATUM ZAVRŠETKA OPERACIJE]]&gt;DATE(2023,12,31),"u provedbi","završen")</f>
        <v>završen</v>
      </c>
      <c r="K534" s="15" t="s">
        <v>86</v>
      </c>
      <c r="L534" s="15" t="s">
        <v>86</v>
      </c>
      <c r="M534" s="18">
        <v>0.85</v>
      </c>
      <c r="N534" s="18">
        <v>0.15</v>
      </c>
      <c r="O534" s="19">
        <f>Ugovori_OPULJP[[#This Row],[Bespovratna sredstva - Ukupno (EU+Nac) HRK
= Ukupna ugovorena vrijednost bespovratnih sredstava]]*Ugovori_OPULJP[[#This Row],[EU STOPA SUFINANCIRANJA %
EU CO-FINANCING RATE %]]</f>
        <v>1406168.243</v>
      </c>
      <c r="P534" s="20">
        <f>Ugovori_OPULJP[[#This Row],[Bespovratna sredstva - EU dio - HRK]]/7.5345</f>
        <v>186630.59831442032</v>
      </c>
      <c r="Q534" s="19">
        <f>Ugovori_OPULJP[[#This Row],[Bespovratna sredstva - Ukupno (EU+Nac) HRK
= Ukupna ugovorena vrijednost bespovratnih sredstava]]*Ugovori_OPULJP[[#This Row],[STOPA NACIONALNOG SUFINANCIRANJA %]]</f>
        <v>248147.337</v>
      </c>
      <c r="R534" s="20">
        <f>Ugovori_OPULJP[[#This Row],[Bespovratna sredstva - Nacionalni dio - HRK]]/7.5345</f>
        <v>32934.811467250642</v>
      </c>
      <c r="S534" s="19">
        <v>1654315.58</v>
      </c>
      <c r="T534" s="20">
        <f>Ugovori_OPULJP[[#This Row],[Bespovratna sredstva - Ukupno (EU+Nac) HRK
= Ukupna ugovorena vrijednost bespovratnih sredstava]]/7.5345</f>
        <v>219565.40978167098</v>
      </c>
      <c r="U534" s="19">
        <v>0</v>
      </c>
      <c r="V534" s="20">
        <f>Ugovori_OPULJP[[#This Row],[Javni doprinos korisnika - HRK]]/7.5345</f>
        <v>0</v>
      </c>
      <c r="W534" s="19">
        <v>0</v>
      </c>
      <c r="X534" s="20">
        <f>Ugovori_OPULJP[[#This Row],[Privatni doprinos korisnika - HRK]]/7.5345</f>
        <v>0</v>
      </c>
      <c r="Y534" s="21">
        <f>Ugovori_OPULJP[[#This Row],[Bespovratna sredstva - Ukupno (EU+Nac) HRK
= Ukupna ugovorena vrijednost bespovratnih sredstava]]+Ugovori_OPULJP[[#This Row],[Javni doprinos korisnika - HRK]]+Ugovori_OPULJP[[#This Row],[Privatni doprinos korisnika - HRK]]</f>
        <v>1654315.58</v>
      </c>
      <c r="Z534" s="22">
        <f>Ugovori_OPULJP[[#This Row],[UKUPNI PRIHVATLJIVI IZDACI
TOTAL ELIGIBLE EXPENDITURE
= Bespovratna sredstva ukupno + doprinos korisnika
= Ukupni prihvatljivi troškovi
= Ukupna ugovorena vrijednost projekta HRK]]/7.5345</f>
        <v>219565.40978167098</v>
      </c>
      <c r="AA534" s="13" t="s">
        <v>22</v>
      </c>
      <c r="AB534" s="13" t="s">
        <v>19</v>
      </c>
      <c r="AC534" s="12" t="s">
        <v>2176</v>
      </c>
      <c r="AD534" s="12" t="s">
        <v>147</v>
      </c>
    </row>
    <row r="535" spans="1:30" ht="51" customHeight="1" x14ac:dyDescent="0.3">
      <c r="A535" s="10" t="s">
        <v>2177</v>
      </c>
      <c r="B535" s="11" t="s">
        <v>139</v>
      </c>
      <c r="C535" s="12" t="s">
        <v>140</v>
      </c>
      <c r="D535" s="12" t="s">
        <v>1102</v>
      </c>
      <c r="E535" s="13" t="s">
        <v>63</v>
      </c>
      <c r="F535" s="14" t="s">
        <v>2178</v>
      </c>
      <c r="G535" s="14" t="s">
        <v>2179</v>
      </c>
      <c r="H535" s="16">
        <v>43634</v>
      </c>
      <c r="I535" s="16">
        <v>44487</v>
      </c>
      <c r="J535" s="17" t="str">
        <f>IF(Ugovori_OPULJP[[#This Row],[DATUM ZAVRŠETKA OPERACIJE]]&gt;DATE(2023,12,31),"u provedbi","završen")</f>
        <v>završen</v>
      </c>
      <c r="K535" s="15" t="s">
        <v>240</v>
      </c>
      <c r="L535" s="15" t="s">
        <v>240</v>
      </c>
      <c r="M535" s="18">
        <v>0.85</v>
      </c>
      <c r="N535" s="18">
        <v>0.15</v>
      </c>
      <c r="O535" s="19">
        <f>Ugovori_OPULJP[[#This Row],[Bespovratna sredstva - Ukupno (EU+Nac) HRK
= Ukupna ugovorena vrijednost bespovratnih sredstava]]*Ugovori_OPULJP[[#This Row],[EU STOPA SUFINANCIRANJA %
EU CO-FINANCING RATE %]]</f>
        <v>964379.13649999991</v>
      </c>
      <c r="P535" s="20">
        <f>Ugovori_OPULJP[[#This Row],[Bespovratna sredstva - EU dio - HRK]]/7.5345</f>
        <v>127995.10737275198</v>
      </c>
      <c r="Q535" s="19">
        <f>Ugovori_OPULJP[[#This Row],[Bespovratna sredstva - Ukupno (EU+Nac) HRK
= Ukupna ugovorena vrijednost bespovratnih sredstava]]*Ugovori_OPULJP[[#This Row],[STOPA NACIONALNOG SUFINANCIRANJA %]]</f>
        <v>170184.55349999998</v>
      </c>
      <c r="R535" s="20">
        <f>Ugovori_OPULJP[[#This Row],[Bespovratna sredstva - Nacionalni dio - HRK]]/7.5345</f>
        <v>22587.371889309175</v>
      </c>
      <c r="S535" s="19">
        <v>1134563.69</v>
      </c>
      <c r="T535" s="20">
        <f>Ugovori_OPULJP[[#This Row],[Bespovratna sredstva - Ukupno (EU+Nac) HRK
= Ukupna ugovorena vrijednost bespovratnih sredstava]]/7.5345</f>
        <v>150582.47926206116</v>
      </c>
      <c r="U535" s="19">
        <v>0</v>
      </c>
      <c r="V535" s="20">
        <f>Ugovori_OPULJP[[#This Row],[Javni doprinos korisnika - HRK]]/7.5345</f>
        <v>0</v>
      </c>
      <c r="W535" s="19">
        <v>0</v>
      </c>
      <c r="X535" s="20">
        <f>Ugovori_OPULJP[[#This Row],[Privatni doprinos korisnika - HRK]]/7.5345</f>
        <v>0</v>
      </c>
      <c r="Y535" s="21">
        <f>Ugovori_OPULJP[[#This Row],[Bespovratna sredstva - Ukupno (EU+Nac) HRK
= Ukupna ugovorena vrijednost bespovratnih sredstava]]+Ugovori_OPULJP[[#This Row],[Javni doprinos korisnika - HRK]]+Ugovori_OPULJP[[#This Row],[Privatni doprinos korisnika - HRK]]</f>
        <v>1134563.69</v>
      </c>
      <c r="Z535" s="22">
        <f>Ugovori_OPULJP[[#This Row],[UKUPNI PRIHVATLJIVI IZDACI
TOTAL ELIGIBLE EXPENDITURE
= Bespovratna sredstva ukupno + doprinos korisnika
= Ukupni prihvatljivi troškovi
= Ukupna ugovorena vrijednost projekta HRK]]/7.5345</f>
        <v>150582.47926206116</v>
      </c>
      <c r="AA535" s="13" t="s">
        <v>22</v>
      </c>
      <c r="AB535" s="13" t="s">
        <v>19</v>
      </c>
      <c r="AC535" s="12" t="s">
        <v>2180</v>
      </c>
      <c r="AD535" s="12" t="s">
        <v>147</v>
      </c>
    </row>
    <row r="536" spans="1:30" ht="51" customHeight="1" x14ac:dyDescent="0.3">
      <c r="A536" s="10" t="s">
        <v>2181</v>
      </c>
      <c r="B536" s="11" t="s">
        <v>139</v>
      </c>
      <c r="C536" s="12" t="s">
        <v>140</v>
      </c>
      <c r="D536" s="12" t="s">
        <v>1102</v>
      </c>
      <c r="E536" s="13" t="s">
        <v>63</v>
      </c>
      <c r="F536" s="14" t="s">
        <v>2182</v>
      </c>
      <c r="G536" s="14" t="s">
        <v>2183</v>
      </c>
      <c r="H536" s="16">
        <v>43634</v>
      </c>
      <c r="I536" s="16">
        <v>44548</v>
      </c>
      <c r="J536" s="17" t="str">
        <f>IF(Ugovori_OPULJP[[#This Row],[DATUM ZAVRŠETKA OPERACIJE]]&gt;DATE(2023,12,31),"u provedbi","završen")</f>
        <v>završen</v>
      </c>
      <c r="K536" s="15" t="s">
        <v>178</v>
      </c>
      <c r="L536" s="15" t="s">
        <v>178</v>
      </c>
      <c r="M536" s="18">
        <v>0.85</v>
      </c>
      <c r="N536" s="18">
        <v>0.15</v>
      </c>
      <c r="O536" s="19">
        <f>Ugovori_OPULJP[[#This Row],[Bespovratna sredstva - Ukupno (EU+Nac) HRK
= Ukupna ugovorena vrijednost bespovratnih sredstava]]*Ugovori_OPULJP[[#This Row],[EU STOPA SUFINANCIRANJA %
EU CO-FINANCING RATE %]]</f>
        <v>1758843.392</v>
      </c>
      <c r="P536" s="20">
        <f>Ugovori_OPULJP[[#This Row],[Bespovratna sredstva - EU dio - HRK]]/7.5345</f>
        <v>233438.634547747</v>
      </c>
      <c r="Q536" s="19">
        <f>Ugovori_OPULJP[[#This Row],[Bespovratna sredstva - Ukupno (EU+Nac) HRK
= Ukupna ugovorena vrijednost bespovratnih sredstava]]*Ugovori_OPULJP[[#This Row],[STOPA NACIONALNOG SUFINANCIRANJA %]]</f>
        <v>310384.12799999997</v>
      </c>
      <c r="R536" s="20">
        <f>Ugovori_OPULJP[[#This Row],[Bespovratna sredstva - Nacionalni dio - HRK]]/7.5345</f>
        <v>41195.053155484762</v>
      </c>
      <c r="S536" s="19">
        <v>2069227.52</v>
      </c>
      <c r="T536" s="20">
        <f>Ugovori_OPULJP[[#This Row],[Bespovratna sredstva - Ukupno (EU+Nac) HRK
= Ukupna ugovorena vrijednost bespovratnih sredstava]]/7.5345</f>
        <v>274633.68770323182</v>
      </c>
      <c r="U536" s="19">
        <v>0</v>
      </c>
      <c r="V536" s="20">
        <f>Ugovori_OPULJP[[#This Row],[Javni doprinos korisnika - HRK]]/7.5345</f>
        <v>0</v>
      </c>
      <c r="W536" s="19">
        <v>0</v>
      </c>
      <c r="X536" s="20">
        <f>Ugovori_OPULJP[[#This Row],[Privatni doprinos korisnika - HRK]]/7.5345</f>
        <v>0</v>
      </c>
      <c r="Y536" s="21">
        <f>Ugovori_OPULJP[[#This Row],[Bespovratna sredstva - Ukupno (EU+Nac) HRK
= Ukupna ugovorena vrijednost bespovratnih sredstava]]+Ugovori_OPULJP[[#This Row],[Javni doprinos korisnika - HRK]]+Ugovori_OPULJP[[#This Row],[Privatni doprinos korisnika - HRK]]</f>
        <v>2069227.52</v>
      </c>
      <c r="Z536" s="22">
        <f>Ugovori_OPULJP[[#This Row],[UKUPNI PRIHVATLJIVI IZDACI
TOTAL ELIGIBLE EXPENDITURE
= Bespovratna sredstva ukupno + doprinos korisnika
= Ukupni prihvatljivi troškovi
= Ukupna ugovorena vrijednost projekta HRK]]/7.5345</f>
        <v>274633.68770323182</v>
      </c>
      <c r="AA536" s="13" t="s">
        <v>22</v>
      </c>
      <c r="AB536" s="13" t="s">
        <v>19</v>
      </c>
      <c r="AC536" s="12" t="s">
        <v>2184</v>
      </c>
      <c r="AD536" s="12" t="s">
        <v>147</v>
      </c>
    </row>
    <row r="537" spans="1:30" ht="51" customHeight="1" x14ac:dyDescent="0.3">
      <c r="A537" s="10" t="s">
        <v>2185</v>
      </c>
      <c r="B537" s="11" t="s">
        <v>139</v>
      </c>
      <c r="C537" s="12" t="s">
        <v>140</v>
      </c>
      <c r="D537" s="12" t="s">
        <v>1102</v>
      </c>
      <c r="E537" s="13" t="s">
        <v>63</v>
      </c>
      <c r="F537" s="14" t="s">
        <v>2186</v>
      </c>
      <c r="G537" s="14" t="s">
        <v>2187</v>
      </c>
      <c r="H537" s="16">
        <v>43634</v>
      </c>
      <c r="I537" s="16">
        <v>44548</v>
      </c>
      <c r="J537" s="17" t="str">
        <f>IF(Ugovori_OPULJP[[#This Row],[DATUM ZAVRŠETKA OPERACIJE]]&gt;DATE(2023,12,31),"u provedbi","završen")</f>
        <v>završen</v>
      </c>
      <c r="K537" s="15" t="s">
        <v>144</v>
      </c>
      <c r="L537" s="15" t="s">
        <v>21</v>
      </c>
      <c r="M537" s="18">
        <v>0.85</v>
      </c>
      <c r="N537" s="18">
        <v>0.15</v>
      </c>
      <c r="O537" s="19">
        <f>Ugovori_OPULJP[[#This Row],[Bespovratna sredstva - Ukupno (EU+Nac) HRK
= Ukupna ugovorena vrijednost bespovratnih sredstava]]*Ugovori_OPULJP[[#This Row],[EU STOPA SUFINANCIRANJA %
EU CO-FINANCING RATE %]]</f>
        <v>3836846.5180000002</v>
      </c>
      <c r="P537" s="20">
        <f>Ugovori_OPULJP[[#This Row],[Bespovratna sredstva - EU dio - HRK]]/7.5345</f>
        <v>509237.04532483907</v>
      </c>
      <c r="Q537" s="19">
        <f>Ugovori_OPULJP[[#This Row],[Bespovratna sredstva - Ukupno (EU+Nac) HRK
= Ukupna ugovorena vrijednost bespovratnih sredstava]]*Ugovori_OPULJP[[#This Row],[STOPA NACIONALNOG SUFINANCIRANJA %]]</f>
        <v>677090.56200000003</v>
      </c>
      <c r="R537" s="20">
        <f>Ugovori_OPULJP[[#This Row],[Bespovratna sredstva - Nacionalni dio - HRK]]/7.5345</f>
        <v>89865.360939677485</v>
      </c>
      <c r="S537" s="19">
        <v>4513937.08</v>
      </c>
      <c r="T537" s="20">
        <f>Ugovori_OPULJP[[#This Row],[Bespovratna sredstva - Ukupno (EU+Nac) HRK
= Ukupna ugovorena vrijednost bespovratnih sredstava]]/7.5345</f>
        <v>599102.40626451652</v>
      </c>
      <c r="U537" s="19">
        <v>0</v>
      </c>
      <c r="V537" s="20">
        <f>Ugovori_OPULJP[[#This Row],[Javni doprinos korisnika - HRK]]/7.5345</f>
        <v>0</v>
      </c>
      <c r="W537" s="19">
        <v>0</v>
      </c>
      <c r="X537" s="20">
        <f>Ugovori_OPULJP[[#This Row],[Privatni doprinos korisnika - HRK]]/7.5345</f>
        <v>0</v>
      </c>
      <c r="Y537" s="21">
        <f>Ugovori_OPULJP[[#This Row],[Bespovratna sredstva - Ukupno (EU+Nac) HRK
= Ukupna ugovorena vrijednost bespovratnih sredstava]]+Ugovori_OPULJP[[#This Row],[Javni doprinos korisnika - HRK]]+Ugovori_OPULJP[[#This Row],[Privatni doprinos korisnika - HRK]]</f>
        <v>4513937.08</v>
      </c>
      <c r="Z537" s="22">
        <f>Ugovori_OPULJP[[#This Row],[UKUPNI PRIHVATLJIVI IZDACI
TOTAL ELIGIBLE EXPENDITURE
= Bespovratna sredstva ukupno + doprinos korisnika
= Ukupni prihvatljivi troškovi
= Ukupna ugovorena vrijednost projekta HRK]]/7.5345</f>
        <v>599102.40626451652</v>
      </c>
      <c r="AA537" s="13" t="s">
        <v>22</v>
      </c>
      <c r="AB537" s="13" t="s">
        <v>19</v>
      </c>
      <c r="AC537" s="12" t="s">
        <v>2188</v>
      </c>
      <c r="AD537" s="12" t="s">
        <v>147</v>
      </c>
    </row>
    <row r="538" spans="1:30" ht="51" customHeight="1" x14ac:dyDescent="0.3">
      <c r="A538" s="10" t="s">
        <v>2189</v>
      </c>
      <c r="B538" s="11" t="s">
        <v>139</v>
      </c>
      <c r="C538" s="12" t="s">
        <v>140</v>
      </c>
      <c r="D538" s="12" t="s">
        <v>1102</v>
      </c>
      <c r="E538" s="13" t="s">
        <v>63</v>
      </c>
      <c r="F538" s="14" t="s">
        <v>2190</v>
      </c>
      <c r="G538" s="14" t="s">
        <v>2191</v>
      </c>
      <c r="H538" s="16">
        <v>43482</v>
      </c>
      <c r="I538" s="16">
        <v>44394</v>
      </c>
      <c r="J538" s="17" t="str">
        <f>IF(Ugovori_OPULJP[[#This Row],[DATUM ZAVRŠETKA OPERACIJE]]&gt;DATE(2023,12,31),"u provedbi","završen")</f>
        <v>završen</v>
      </c>
      <c r="K538" s="15" t="s">
        <v>880</v>
      </c>
      <c r="L538" s="15" t="s">
        <v>21</v>
      </c>
      <c r="M538" s="18">
        <v>0.85</v>
      </c>
      <c r="N538" s="18">
        <v>0.15</v>
      </c>
      <c r="O538" s="19">
        <f>Ugovori_OPULJP[[#This Row],[Bespovratna sredstva - Ukupno (EU+Nac) HRK
= Ukupna ugovorena vrijednost bespovratnih sredstava]]*Ugovori_OPULJP[[#This Row],[EU STOPA SUFINANCIRANJA %
EU CO-FINANCING RATE %]]</f>
        <v>998908.69499999995</v>
      </c>
      <c r="P538" s="20">
        <f>Ugovori_OPULJP[[#This Row],[Bespovratna sredstva - EU dio - HRK]]/7.5345</f>
        <v>132577.96735018911</v>
      </c>
      <c r="Q538" s="19">
        <f>Ugovori_OPULJP[[#This Row],[Bespovratna sredstva - Ukupno (EU+Nac) HRK
= Ukupna ugovorena vrijednost bespovratnih sredstava]]*Ugovori_OPULJP[[#This Row],[STOPA NACIONALNOG SUFINANCIRANJA %]]</f>
        <v>176278.00499999998</v>
      </c>
      <c r="R538" s="20">
        <f>Ugovori_OPULJP[[#This Row],[Bespovratna sredstva - Nacionalni dio - HRK]]/7.5345</f>
        <v>23396.111885327489</v>
      </c>
      <c r="S538" s="19">
        <v>1175186.7</v>
      </c>
      <c r="T538" s="20">
        <f>Ugovori_OPULJP[[#This Row],[Bespovratna sredstva - Ukupno (EU+Nac) HRK
= Ukupna ugovorena vrijednost bespovratnih sredstava]]/7.5345</f>
        <v>155974.0792355166</v>
      </c>
      <c r="U538" s="19">
        <v>0</v>
      </c>
      <c r="V538" s="20">
        <f>Ugovori_OPULJP[[#This Row],[Javni doprinos korisnika - HRK]]/7.5345</f>
        <v>0</v>
      </c>
      <c r="W538" s="19">
        <v>0</v>
      </c>
      <c r="X538" s="20">
        <f>Ugovori_OPULJP[[#This Row],[Privatni doprinos korisnika - HRK]]/7.5345</f>
        <v>0</v>
      </c>
      <c r="Y538" s="21">
        <f>Ugovori_OPULJP[[#This Row],[Bespovratna sredstva - Ukupno (EU+Nac) HRK
= Ukupna ugovorena vrijednost bespovratnih sredstava]]+Ugovori_OPULJP[[#This Row],[Javni doprinos korisnika - HRK]]+Ugovori_OPULJP[[#This Row],[Privatni doprinos korisnika - HRK]]</f>
        <v>1175186.7</v>
      </c>
      <c r="Z538" s="22">
        <f>Ugovori_OPULJP[[#This Row],[UKUPNI PRIHVATLJIVI IZDACI
TOTAL ELIGIBLE EXPENDITURE
= Bespovratna sredstva ukupno + doprinos korisnika
= Ukupni prihvatljivi troškovi
= Ukupna ugovorena vrijednost projekta HRK]]/7.5345</f>
        <v>155974.0792355166</v>
      </c>
      <c r="AA538" s="13" t="s">
        <v>22</v>
      </c>
      <c r="AB538" s="13" t="s">
        <v>19</v>
      </c>
      <c r="AC538" s="12" t="s">
        <v>2192</v>
      </c>
      <c r="AD538" s="12" t="s">
        <v>147</v>
      </c>
    </row>
    <row r="539" spans="1:30" ht="51" customHeight="1" x14ac:dyDescent="0.3">
      <c r="A539" s="10" t="s">
        <v>2193</v>
      </c>
      <c r="B539" s="11" t="s">
        <v>139</v>
      </c>
      <c r="C539" s="12" t="s">
        <v>140</v>
      </c>
      <c r="D539" s="12" t="s">
        <v>1102</v>
      </c>
      <c r="E539" s="13" t="s">
        <v>63</v>
      </c>
      <c r="F539" s="14" t="s">
        <v>2194</v>
      </c>
      <c r="G539" s="14" t="s">
        <v>2195</v>
      </c>
      <c r="H539" s="16">
        <v>43634</v>
      </c>
      <c r="I539" s="16">
        <v>44548</v>
      </c>
      <c r="J539" s="17" t="str">
        <f>IF(Ugovori_OPULJP[[#This Row],[DATUM ZAVRŠETKA OPERACIJE]]&gt;DATE(2023,12,31),"u provedbi","završen")</f>
        <v>završen</v>
      </c>
      <c r="K539" s="15" t="s">
        <v>144</v>
      </c>
      <c r="L539" s="15" t="s">
        <v>144</v>
      </c>
      <c r="M539" s="18">
        <v>0.85</v>
      </c>
      <c r="N539" s="18">
        <v>0.15</v>
      </c>
      <c r="O539" s="19">
        <f>Ugovori_OPULJP[[#This Row],[Bespovratna sredstva - Ukupno (EU+Nac) HRK
= Ukupna ugovorena vrijednost bespovratnih sredstava]]*Ugovori_OPULJP[[#This Row],[EU STOPA SUFINANCIRANJA %
EU CO-FINANCING RATE %]]</f>
        <v>1896923.75</v>
      </c>
      <c r="P539" s="20">
        <f>Ugovori_OPULJP[[#This Row],[Bespovratna sredstva - EU dio - HRK]]/7.5345</f>
        <v>251765.04744840399</v>
      </c>
      <c r="Q539" s="19">
        <f>Ugovori_OPULJP[[#This Row],[Bespovratna sredstva - Ukupno (EU+Nac) HRK
= Ukupna ugovorena vrijednost bespovratnih sredstava]]*Ugovori_OPULJP[[#This Row],[STOPA NACIONALNOG SUFINANCIRANJA %]]</f>
        <v>334751.25</v>
      </c>
      <c r="R539" s="20">
        <f>Ugovori_OPULJP[[#This Row],[Bespovratna sredstva - Nacionalni dio - HRK]]/7.5345</f>
        <v>44429.12602030659</v>
      </c>
      <c r="S539" s="19">
        <v>2231675</v>
      </c>
      <c r="T539" s="20">
        <f>Ugovori_OPULJP[[#This Row],[Bespovratna sredstva - Ukupno (EU+Nac) HRK
= Ukupna ugovorena vrijednost bespovratnih sredstava]]/7.5345</f>
        <v>296194.17346871056</v>
      </c>
      <c r="U539" s="19">
        <v>0</v>
      </c>
      <c r="V539" s="20">
        <f>Ugovori_OPULJP[[#This Row],[Javni doprinos korisnika - HRK]]/7.5345</f>
        <v>0</v>
      </c>
      <c r="W539" s="19">
        <v>0</v>
      </c>
      <c r="X539" s="20">
        <f>Ugovori_OPULJP[[#This Row],[Privatni doprinos korisnika - HRK]]/7.5345</f>
        <v>0</v>
      </c>
      <c r="Y539" s="21">
        <f>Ugovori_OPULJP[[#This Row],[Bespovratna sredstva - Ukupno (EU+Nac) HRK
= Ukupna ugovorena vrijednost bespovratnih sredstava]]+Ugovori_OPULJP[[#This Row],[Javni doprinos korisnika - HRK]]+Ugovori_OPULJP[[#This Row],[Privatni doprinos korisnika - HRK]]</f>
        <v>2231675</v>
      </c>
      <c r="Z539" s="22">
        <f>Ugovori_OPULJP[[#This Row],[UKUPNI PRIHVATLJIVI IZDACI
TOTAL ELIGIBLE EXPENDITURE
= Bespovratna sredstva ukupno + doprinos korisnika
= Ukupni prihvatljivi troškovi
= Ukupna ugovorena vrijednost projekta HRK]]/7.5345</f>
        <v>296194.17346871056</v>
      </c>
      <c r="AA539" s="13" t="s">
        <v>22</v>
      </c>
      <c r="AB539" s="13" t="s">
        <v>19</v>
      </c>
      <c r="AC539" s="12" t="s">
        <v>2196</v>
      </c>
      <c r="AD539" s="12" t="s">
        <v>147</v>
      </c>
    </row>
    <row r="540" spans="1:30" ht="51" customHeight="1" x14ac:dyDescent="0.3">
      <c r="A540" s="10" t="s">
        <v>2197</v>
      </c>
      <c r="B540" s="11" t="s">
        <v>139</v>
      </c>
      <c r="C540" s="12" t="s">
        <v>140</v>
      </c>
      <c r="D540" s="12" t="s">
        <v>1102</v>
      </c>
      <c r="E540" s="13" t="s">
        <v>63</v>
      </c>
      <c r="F540" s="14" t="s">
        <v>2198</v>
      </c>
      <c r="G540" s="14" t="s">
        <v>2199</v>
      </c>
      <c r="H540" s="16">
        <v>43634</v>
      </c>
      <c r="I540" s="16">
        <v>44548</v>
      </c>
      <c r="J540" s="17" t="str">
        <f>IF(Ugovori_OPULJP[[#This Row],[DATUM ZAVRŠETKA OPERACIJE]]&gt;DATE(2023,12,31),"u provedbi","završen")</f>
        <v>završen</v>
      </c>
      <c r="K540" s="15" t="s">
        <v>86</v>
      </c>
      <c r="L540" s="15" t="s">
        <v>86</v>
      </c>
      <c r="M540" s="18">
        <v>0.85</v>
      </c>
      <c r="N540" s="18">
        <v>0.15</v>
      </c>
      <c r="O540" s="19">
        <f>Ugovori_OPULJP[[#This Row],[Bespovratna sredstva - Ukupno (EU+Nac) HRK
= Ukupna ugovorena vrijednost bespovratnih sredstava]]*Ugovori_OPULJP[[#This Row],[EU STOPA SUFINANCIRANJA %
EU CO-FINANCING RATE %]]</f>
        <v>3509742.8964999998</v>
      </c>
      <c r="P540" s="20">
        <f>Ugovori_OPULJP[[#This Row],[Bespovratna sredstva - EU dio - HRK]]/7.5345</f>
        <v>465822.93403676414</v>
      </c>
      <c r="Q540" s="19">
        <f>Ugovori_OPULJP[[#This Row],[Bespovratna sredstva - Ukupno (EU+Nac) HRK
= Ukupna ugovorena vrijednost bespovratnih sredstava]]*Ugovori_OPULJP[[#This Row],[STOPA NACIONALNOG SUFINANCIRANJA %]]</f>
        <v>619366.39350000001</v>
      </c>
      <c r="R540" s="20">
        <f>Ugovori_OPULJP[[#This Row],[Bespovratna sredstva - Nacionalni dio - HRK]]/7.5345</f>
        <v>82204.047182958384</v>
      </c>
      <c r="S540" s="19">
        <v>4129109.29</v>
      </c>
      <c r="T540" s="20">
        <f>Ugovori_OPULJP[[#This Row],[Bespovratna sredstva - Ukupno (EU+Nac) HRK
= Ukupna ugovorena vrijednost bespovratnih sredstava]]/7.5345</f>
        <v>548026.98121972254</v>
      </c>
      <c r="U540" s="19">
        <v>0</v>
      </c>
      <c r="V540" s="20">
        <f>Ugovori_OPULJP[[#This Row],[Javni doprinos korisnika - HRK]]/7.5345</f>
        <v>0</v>
      </c>
      <c r="W540" s="19">
        <v>0</v>
      </c>
      <c r="X540" s="20">
        <f>Ugovori_OPULJP[[#This Row],[Privatni doprinos korisnika - HRK]]/7.5345</f>
        <v>0</v>
      </c>
      <c r="Y540" s="21">
        <f>Ugovori_OPULJP[[#This Row],[Bespovratna sredstva - Ukupno (EU+Nac) HRK
= Ukupna ugovorena vrijednost bespovratnih sredstava]]+Ugovori_OPULJP[[#This Row],[Javni doprinos korisnika - HRK]]+Ugovori_OPULJP[[#This Row],[Privatni doprinos korisnika - HRK]]</f>
        <v>4129109.29</v>
      </c>
      <c r="Z540" s="22">
        <f>Ugovori_OPULJP[[#This Row],[UKUPNI PRIHVATLJIVI IZDACI
TOTAL ELIGIBLE EXPENDITURE
= Bespovratna sredstva ukupno + doprinos korisnika
= Ukupni prihvatljivi troškovi
= Ukupna ugovorena vrijednost projekta HRK]]/7.5345</f>
        <v>548026.98121972254</v>
      </c>
      <c r="AA540" s="13" t="s">
        <v>22</v>
      </c>
      <c r="AB540" s="13" t="s">
        <v>19</v>
      </c>
      <c r="AC540" s="12" t="s">
        <v>2200</v>
      </c>
      <c r="AD540" s="12" t="s">
        <v>147</v>
      </c>
    </row>
    <row r="541" spans="1:30" ht="51" customHeight="1" x14ac:dyDescent="0.3">
      <c r="A541" s="10" t="s">
        <v>2201</v>
      </c>
      <c r="B541" s="11" t="s">
        <v>139</v>
      </c>
      <c r="C541" s="12" t="s">
        <v>140</v>
      </c>
      <c r="D541" s="12" t="s">
        <v>1102</v>
      </c>
      <c r="E541" s="13" t="s">
        <v>63</v>
      </c>
      <c r="F541" s="14" t="s">
        <v>2202</v>
      </c>
      <c r="G541" s="14" t="s">
        <v>2203</v>
      </c>
      <c r="H541" s="16">
        <v>43634</v>
      </c>
      <c r="I541" s="16">
        <v>44548</v>
      </c>
      <c r="J541" s="17" t="str">
        <f>IF(Ugovori_OPULJP[[#This Row],[DATUM ZAVRŠETKA OPERACIJE]]&gt;DATE(2023,12,31),"u provedbi","završen")</f>
        <v>završen</v>
      </c>
      <c r="K541" s="15" t="s">
        <v>71</v>
      </c>
      <c r="L541" s="15" t="s">
        <v>71</v>
      </c>
      <c r="M541" s="18">
        <v>0.85</v>
      </c>
      <c r="N541" s="18">
        <v>0.15</v>
      </c>
      <c r="O541" s="19">
        <f>Ugovori_OPULJP[[#This Row],[Bespovratna sredstva - Ukupno (EU+Nac) HRK
= Ukupna ugovorena vrijednost bespovratnih sredstava]]*Ugovori_OPULJP[[#This Row],[EU STOPA SUFINANCIRANJA %
EU CO-FINANCING RATE %]]</f>
        <v>1080753.9369999999</v>
      </c>
      <c r="P541" s="20">
        <f>Ugovori_OPULJP[[#This Row],[Bespovratna sredstva - EU dio - HRK]]/7.5345</f>
        <v>143440.69772380381</v>
      </c>
      <c r="Q541" s="19">
        <f>Ugovori_OPULJP[[#This Row],[Bespovratna sredstva - Ukupno (EU+Nac) HRK
= Ukupna ugovorena vrijednost bespovratnih sredstava]]*Ugovori_OPULJP[[#This Row],[STOPA NACIONALNOG SUFINANCIRANJA %]]</f>
        <v>190721.283</v>
      </c>
      <c r="R541" s="20">
        <f>Ugovori_OPULJP[[#This Row],[Bespovratna sredstva - Nacionalni dio - HRK]]/7.5345</f>
        <v>25313.064304200674</v>
      </c>
      <c r="S541" s="19">
        <v>1271475.22</v>
      </c>
      <c r="T541" s="20">
        <f>Ugovori_OPULJP[[#This Row],[Bespovratna sredstva - Ukupno (EU+Nac) HRK
= Ukupna ugovorena vrijednost bespovratnih sredstava]]/7.5345</f>
        <v>168753.76202800451</v>
      </c>
      <c r="U541" s="19">
        <v>0</v>
      </c>
      <c r="V541" s="20">
        <f>Ugovori_OPULJP[[#This Row],[Javni doprinos korisnika - HRK]]/7.5345</f>
        <v>0</v>
      </c>
      <c r="W541" s="19">
        <v>0</v>
      </c>
      <c r="X541" s="20">
        <f>Ugovori_OPULJP[[#This Row],[Privatni doprinos korisnika - HRK]]/7.5345</f>
        <v>0</v>
      </c>
      <c r="Y541" s="21">
        <f>Ugovori_OPULJP[[#This Row],[Bespovratna sredstva - Ukupno (EU+Nac) HRK
= Ukupna ugovorena vrijednost bespovratnih sredstava]]+Ugovori_OPULJP[[#This Row],[Javni doprinos korisnika - HRK]]+Ugovori_OPULJP[[#This Row],[Privatni doprinos korisnika - HRK]]</f>
        <v>1271475.22</v>
      </c>
      <c r="Z541" s="22">
        <f>Ugovori_OPULJP[[#This Row],[UKUPNI PRIHVATLJIVI IZDACI
TOTAL ELIGIBLE EXPENDITURE
= Bespovratna sredstva ukupno + doprinos korisnika
= Ukupni prihvatljivi troškovi
= Ukupna ugovorena vrijednost projekta HRK]]/7.5345</f>
        <v>168753.76202800451</v>
      </c>
      <c r="AA541" s="13" t="s">
        <v>22</v>
      </c>
      <c r="AB541" s="13" t="s">
        <v>19</v>
      </c>
      <c r="AC541" s="12" t="s">
        <v>2204</v>
      </c>
      <c r="AD541" s="12" t="s">
        <v>147</v>
      </c>
    </row>
    <row r="542" spans="1:30" ht="51" customHeight="1" x14ac:dyDescent="0.3">
      <c r="A542" s="10" t="s">
        <v>2205</v>
      </c>
      <c r="B542" s="11" t="s">
        <v>139</v>
      </c>
      <c r="C542" s="12" t="s">
        <v>140</v>
      </c>
      <c r="D542" s="12" t="s">
        <v>1102</v>
      </c>
      <c r="E542" s="13" t="s">
        <v>63</v>
      </c>
      <c r="F542" s="14" t="s">
        <v>2206</v>
      </c>
      <c r="G542" s="14" t="s">
        <v>2207</v>
      </c>
      <c r="H542" s="16">
        <v>43634</v>
      </c>
      <c r="I542" s="16">
        <v>44548</v>
      </c>
      <c r="J542" s="17" t="str">
        <f>IF(Ugovori_OPULJP[[#This Row],[DATUM ZAVRŠETKA OPERACIJE]]&gt;DATE(2023,12,31),"u provedbi","završen")</f>
        <v>završen</v>
      </c>
      <c r="K542" s="15" t="s">
        <v>71</v>
      </c>
      <c r="L542" s="15" t="s">
        <v>71</v>
      </c>
      <c r="M542" s="18">
        <v>0.85</v>
      </c>
      <c r="N542" s="18">
        <v>0.15</v>
      </c>
      <c r="O542" s="19">
        <f>Ugovori_OPULJP[[#This Row],[Bespovratna sredstva - Ukupno (EU+Nac) HRK
= Ukupna ugovorena vrijednost bespovratnih sredstava]]*Ugovori_OPULJP[[#This Row],[EU STOPA SUFINANCIRANJA %
EU CO-FINANCING RATE %]]</f>
        <v>1569510.5585</v>
      </c>
      <c r="P542" s="20">
        <f>Ugovori_OPULJP[[#This Row],[Bespovratna sredstva - EU dio - HRK]]/7.5345</f>
        <v>208309.84916052822</v>
      </c>
      <c r="Q542" s="19">
        <f>Ugovori_OPULJP[[#This Row],[Bespovratna sredstva - Ukupno (EU+Nac) HRK
= Ukupna ugovorena vrijednost bespovratnih sredstava]]*Ugovori_OPULJP[[#This Row],[STOPA NACIONALNOG SUFINANCIRANJA %]]</f>
        <v>276972.45149999997</v>
      </c>
      <c r="R542" s="20">
        <f>Ugovori_OPULJP[[#This Row],[Bespovratna sredstva - Nacionalni dio - HRK]]/7.5345</f>
        <v>36760.561616563798</v>
      </c>
      <c r="S542" s="19">
        <v>1846483.01</v>
      </c>
      <c r="T542" s="20">
        <f>Ugovori_OPULJP[[#This Row],[Bespovratna sredstva - Ukupno (EU+Nac) HRK
= Ukupna ugovorena vrijednost bespovratnih sredstava]]/7.5345</f>
        <v>245070.41077709204</v>
      </c>
      <c r="U542" s="19">
        <v>0</v>
      </c>
      <c r="V542" s="20">
        <f>Ugovori_OPULJP[[#This Row],[Javni doprinos korisnika - HRK]]/7.5345</f>
        <v>0</v>
      </c>
      <c r="W542" s="19">
        <v>0</v>
      </c>
      <c r="X542" s="20">
        <f>Ugovori_OPULJP[[#This Row],[Privatni doprinos korisnika - HRK]]/7.5345</f>
        <v>0</v>
      </c>
      <c r="Y542" s="21">
        <f>Ugovori_OPULJP[[#This Row],[Bespovratna sredstva - Ukupno (EU+Nac) HRK
= Ukupna ugovorena vrijednost bespovratnih sredstava]]+Ugovori_OPULJP[[#This Row],[Javni doprinos korisnika - HRK]]+Ugovori_OPULJP[[#This Row],[Privatni doprinos korisnika - HRK]]</f>
        <v>1846483.01</v>
      </c>
      <c r="Z542" s="22">
        <f>Ugovori_OPULJP[[#This Row],[UKUPNI PRIHVATLJIVI IZDACI
TOTAL ELIGIBLE EXPENDITURE
= Bespovratna sredstva ukupno + doprinos korisnika
= Ukupni prihvatljivi troškovi
= Ukupna ugovorena vrijednost projekta HRK]]/7.5345</f>
        <v>245070.41077709204</v>
      </c>
      <c r="AA542" s="13" t="s">
        <v>22</v>
      </c>
      <c r="AB542" s="13" t="s">
        <v>19</v>
      </c>
      <c r="AC542" s="12" t="s">
        <v>2208</v>
      </c>
      <c r="AD542" s="12" t="s">
        <v>147</v>
      </c>
    </row>
    <row r="543" spans="1:30" ht="51" customHeight="1" x14ac:dyDescent="0.3">
      <c r="A543" s="10" t="s">
        <v>2209</v>
      </c>
      <c r="B543" s="11" t="s">
        <v>139</v>
      </c>
      <c r="C543" s="12" t="s">
        <v>140</v>
      </c>
      <c r="D543" s="12" t="s">
        <v>1102</v>
      </c>
      <c r="E543" s="13" t="s">
        <v>63</v>
      </c>
      <c r="F543" s="14" t="s">
        <v>2210</v>
      </c>
      <c r="G543" s="14" t="s">
        <v>2211</v>
      </c>
      <c r="H543" s="16">
        <v>43634</v>
      </c>
      <c r="I543" s="16">
        <v>44548</v>
      </c>
      <c r="J543" s="17" t="str">
        <f>IF(Ugovori_OPULJP[[#This Row],[DATUM ZAVRŠETKA OPERACIJE]]&gt;DATE(2023,12,31),"u provedbi","završen")</f>
        <v>završen</v>
      </c>
      <c r="K543" s="15" t="s">
        <v>144</v>
      </c>
      <c r="L543" s="15" t="s">
        <v>144</v>
      </c>
      <c r="M543" s="18">
        <v>0.85</v>
      </c>
      <c r="N543" s="18">
        <v>0.15</v>
      </c>
      <c r="O543" s="19">
        <f>Ugovori_OPULJP[[#This Row],[Bespovratna sredstva - Ukupno (EU+Nac) HRK
= Ukupna ugovorena vrijednost bespovratnih sredstava]]*Ugovori_OPULJP[[#This Row],[EU STOPA SUFINANCIRANJA %
EU CO-FINANCING RATE %]]</f>
        <v>1722740.645</v>
      </c>
      <c r="P543" s="20">
        <f>Ugovori_OPULJP[[#This Row],[Bespovratna sredstva - EU dio - HRK]]/7.5345</f>
        <v>228646.9765744243</v>
      </c>
      <c r="Q543" s="19">
        <f>Ugovori_OPULJP[[#This Row],[Bespovratna sredstva - Ukupno (EU+Nac) HRK
= Ukupna ugovorena vrijednost bespovratnih sredstava]]*Ugovori_OPULJP[[#This Row],[STOPA NACIONALNOG SUFINANCIRANJA %]]</f>
        <v>304013.05499999999</v>
      </c>
      <c r="R543" s="20">
        <f>Ugovori_OPULJP[[#This Row],[Bespovratna sredstva - Nacionalni dio - HRK]]/7.5345</f>
        <v>40349.466454310168</v>
      </c>
      <c r="S543" s="19">
        <v>2026753.7</v>
      </c>
      <c r="T543" s="20">
        <f>Ugovori_OPULJP[[#This Row],[Bespovratna sredstva - Ukupno (EU+Nac) HRK
= Ukupna ugovorena vrijednost bespovratnih sredstava]]/7.5345</f>
        <v>268996.44302873447</v>
      </c>
      <c r="U543" s="19">
        <v>0</v>
      </c>
      <c r="V543" s="20">
        <f>Ugovori_OPULJP[[#This Row],[Javni doprinos korisnika - HRK]]/7.5345</f>
        <v>0</v>
      </c>
      <c r="W543" s="19">
        <v>0</v>
      </c>
      <c r="X543" s="20">
        <f>Ugovori_OPULJP[[#This Row],[Privatni doprinos korisnika - HRK]]/7.5345</f>
        <v>0</v>
      </c>
      <c r="Y543" s="21">
        <f>Ugovori_OPULJP[[#This Row],[Bespovratna sredstva - Ukupno (EU+Nac) HRK
= Ukupna ugovorena vrijednost bespovratnih sredstava]]+Ugovori_OPULJP[[#This Row],[Javni doprinos korisnika - HRK]]+Ugovori_OPULJP[[#This Row],[Privatni doprinos korisnika - HRK]]</f>
        <v>2026753.7</v>
      </c>
      <c r="Z543" s="22">
        <f>Ugovori_OPULJP[[#This Row],[UKUPNI PRIHVATLJIVI IZDACI
TOTAL ELIGIBLE EXPENDITURE
= Bespovratna sredstva ukupno + doprinos korisnika
= Ukupni prihvatljivi troškovi
= Ukupna ugovorena vrijednost projekta HRK]]/7.5345</f>
        <v>268996.44302873447</v>
      </c>
      <c r="AA543" s="13" t="s">
        <v>22</v>
      </c>
      <c r="AB543" s="13" t="s">
        <v>19</v>
      </c>
      <c r="AC543" s="12" t="s">
        <v>2212</v>
      </c>
      <c r="AD543" s="12" t="s">
        <v>147</v>
      </c>
    </row>
    <row r="544" spans="1:30" ht="51" customHeight="1" x14ac:dyDescent="0.3">
      <c r="A544" s="10" t="s">
        <v>2213</v>
      </c>
      <c r="B544" s="11" t="s">
        <v>139</v>
      </c>
      <c r="C544" s="12" t="s">
        <v>140</v>
      </c>
      <c r="D544" s="12" t="s">
        <v>1102</v>
      </c>
      <c r="E544" s="13" t="s">
        <v>63</v>
      </c>
      <c r="F544" s="14" t="s">
        <v>2214</v>
      </c>
      <c r="G544" s="14" t="s">
        <v>2215</v>
      </c>
      <c r="H544" s="16">
        <v>43448</v>
      </c>
      <c r="I544" s="16">
        <v>44361</v>
      </c>
      <c r="J544" s="17" t="str">
        <f>IF(Ugovori_OPULJP[[#This Row],[DATUM ZAVRŠETKA OPERACIJE]]&gt;DATE(2023,12,31),"u provedbi","završen")</f>
        <v>završen</v>
      </c>
      <c r="K544" s="15" t="s">
        <v>81</v>
      </c>
      <c r="L544" s="15" t="s">
        <v>81</v>
      </c>
      <c r="M544" s="18">
        <v>0.85</v>
      </c>
      <c r="N544" s="18">
        <v>0.15</v>
      </c>
      <c r="O544" s="19">
        <f>Ugovori_OPULJP[[#This Row],[Bespovratna sredstva - Ukupno (EU+Nac) HRK
= Ukupna ugovorena vrijednost bespovratnih sredstava]]*Ugovori_OPULJP[[#This Row],[EU STOPA SUFINANCIRANJA %
EU CO-FINANCING RATE %]]</f>
        <v>8376547.5724999998</v>
      </c>
      <c r="P544" s="20">
        <f>Ugovori_OPULJP[[#This Row],[Bespovratna sredstva - EU dio - HRK]]/7.5345</f>
        <v>1111758.9186409183</v>
      </c>
      <c r="Q544" s="19">
        <f>Ugovori_OPULJP[[#This Row],[Bespovratna sredstva - Ukupno (EU+Nac) HRK
= Ukupna ugovorena vrijednost bespovratnih sredstava]]*Ugovori_OPULJP[[#This Row],[STOPA NACIONALNOG SUFINANCIRANJA %]]</f>
        <v>1478214.2774999999</v>
      </c>
      <c r="R544" s="20">
        <f>Ugovori_OPULJP[[#This Row],[Bespovratna sredstva - Nacionalni dio - HRK]]/7.5345</f>
        <v>196192.75034839733</v>
      </c>
      <c r="S544" s="19">
        <v>9854761.8499999996</v>
      </c>
      <c r="T544" s="20">
        <f>Ugovori_OPULJP[[#This Row],[Bespovratna sredstva - Ukupno (EU+Nac) HRK
= Ukupna ugovorena vrijednost bespovratnih sredstava]]/7.5345</f>
        <v>1307951.6689893156</v>
      </c>
      <c r="U544" s="19">
        <v>0</v>
      </c>
      <c r="V544" s="20">
        <f>Ugovori_OPULJP[[#This Row],[Javni doprinos korisnika - HRK]]/7.5345</f>
        <v>0</v>
      </c>
      <c r="W544" s="19">
        <v>0</v>
      </c>
      <c r="X544" s="20">
        <f>Ugovori_OPULJP[[#This Row],[Privatni doprinos korisnika - HRK]]/7.5345</f>
        <v>0</v>
      </c>
      <c r="Y544" s="21">
        <f>Ugovori_OPULJP[[#This Row],[Bespovratna sredstva - Ukupno (EU+Nac) HRK
= Ukupna ugovorena vrijednost bespovratnih sredstava]]+Ugovori_OPULJP[[#This Row],[Javni doprinos korisnika - HRK]]+Ugovori_OPULJP[[#This Row],[Privatni doprinos korisnika - HRK]]</f>
        <v>9854761.8499999996</v>
      </c>
      <c r="Z544" s="22">
        <f>Ugovori_OPULJP[[#This Row],[UKUPNI PRIHVATLJIVI IZDACI
TOTAL ELIGIBLE EXPENDITURE
= Bespovratna sredstva ukupno + doprinos korisnika
= Ukupni prihvatljivi troškovi
= Ukupna ugovorena vrijednost projekta HRK]]/7.5345</f>
        <v>1307951.6689893156</v>
      </c>
      <c r="AA544" s="13" t="s">
        <v>22</v>
      </c>
      <c r="AB544" s="13" t="s">
        <v>19</v>
      </c>
      <c r="AC544" s="12" t="s">
        <v>2216</v>
      </c>
      <c r="AD544" s="12" t="s">
        <v>147</v>
      </c>
    </row>
    <row r="545" spans="1:30" ht="51" customHeight="1" x14ac:dyDescent="0.3">
      <c r="A545" s="10" t="s">
        <v>2217</v>
      </c>
      <c r="B545" s="11" t="s">
        <v>139</v>
      </c>
      <c r="C545" s="12" t="s">
        <v>140</v>
      </c>
      <c r="D545" s="12" t="s">
        <v>1102</v>
      </c>
      <c r="E545" s="13" t="s">
        <v>63</v>
      </c>
      <c r="F545" s="14" t="s">
        <v>2218</v>
      </c>
      <c r="G545" s="14" t="s">
        <v>2219</v>
      </c>
      <c r="H545" s="16">
        <v>43482</v>
      </c>
      <c r="I545" s="16">
        <v>44394</v>
      </c>
      <c r="J545" s="17" t="str">
        <f>IF(Ugovori_OPULJP[[#This Row],[DATUM ZAVRŠETKA OPERACIJE]]&gt;DATE(2023,12,31),"u provedbi","završen")</f>
        <v>završen</v>
      </c>
      <c r="K545" s="15" t="s">
        <v>66</v>
      </c>
      <c r="L545" s="15" t="s">
        <v>66</v>
      </c>
      <c r="M545" s="18">
        <v>0.85</v>
      </c>
      <c r="N545" s="18">
        <v>0.15</v>
      </c>
      <c r="O545" s="19">
        <f>Ugovori_OPULJP[[#This Row],[Bespovratna sredstva - Ukupno (EU+Nac) HRK
= Ukupna ugovorena vrijednost bespovratnih sredstava]]*Ugovori_OPULJP[[#This Row],[EU STOPA SUFINANCIRANJA %
EU CO-FINANCING RATE %]]</f>
        <v>952139.66350000002</v>
      </c>
      <c r="P545" s="20">
        <f>Ugovori_OPULJP[[#This Row],[Bespovratna sredstva - EU dio - HRK]]/7.5345</f>
        <v>126370.65014267701</v>
      </c>
      <c r="Q545" s="19">
        <f>Ugovori_OPULJP[[#This Row],[Bespovratna sredstva - Ukupno (EU+Nac) HRK
= Ukupna ugovorena vrijednost bespovratnih sredstava]]*Ugovori_OPULJP[[#This Row],[STOPA NACIONALNOG SUFINANCIRANJA %]]</f>
        <v>168024.6465</v>
      </c>
      <c r="R545" s="20">
        <f>Ugovori_OPULJP[[#This Row],[Bespovratna sredstva - Nacionalni dio - HRK]]/7.5345</f>
        <v>22300.702966354766</v>
      </c>
      <c r="S545" s="19">
        <v>1120164.31</v>
      </c>
      <c r="T545" s="20">
        <f>Ugovori_OPULJP[[#This Row],[Bespovratna sredstva - Ukupno (EU+Nac) HRK
= Ukupna ugovorena vrijednost bespovratnih sredstava]]/7.5345</f>
        <v>148671.3531090318</v>
      </c>
      <c r="U545" s="19">
        <v>0</v>
      </c>
      <c r="V545" s="20">
        <f>Ugovori_OPULJP[[#This Row],[Javni doprinos korisnika - HRK]]/7.5345</f>
        <v>0</v>
      </c>
      <c r="W545" s="19">
        <v>0</v>
      </c>
      <c r="X545" s="20">
        <f>Ugovori_OPULJP[[#This Row],[Privatni doprinos korisnika - HRK]]/7.5345</f>
        <v>0</v>
      </c>
      <c r="Y545" s="21">
        <f>Ugovori_OPULJP[[#This Row],[Bespovratna sredstva - Ukupno (EU+Nac) HRK
= Ukupna ugovorena vrijednost bespovratnih sredstava]]+Ugovori_OPULJP[[#This Row],[Javni doprinos korisnika - HRK]]+Ugovori_OPULJP[[#This Row],[Privatni doprinos korisnika - HRK]]</f>
        <v>1120164.31</v>
      </c>
      <c r="Z545" s="22">
        <f>Ugovori_OPULJP[[#This Row],[UKUPNI PRIHVATLJIVI IZDACI
TOTAL ELIGIBLE EXPENDITURE
= Bespovratna sredstva ukupno + doprinos korisnika
= Ukupni prihvatljivi troškovi
= Ukupna ugovorena vrijednost projekta HRK]]/7.5345</f>
        <v>148671.3531090318</v>
      </c>
      <c r="AA545" s="13" t="s">
        <v>22</v>
      </c>
      <c r="AB545" s="13" t="s">
        <v>19</v>
      </c>
      <c r="AC545" s="12" t="s">
        <v>2220</v>
      </c>
      <c r="AD545" s="12" t="s">
        <v>147</v>
      </c>
    </row>
    <row r="546" spans="1:30" ht="51" customHeight="1" x14ac:dyDescent="0.3">
      <c r="A546" s="10" t="s">
        <v>2221</v>
      </c>
      <c r="B546" s="11" t="s">
        <v>139</v>
      </c>
      <c r="C546" s="12" t="s">
        <v>140</v>
      </c>
      <c r="D546" s="12" t="s">
        <v>1102</v>
      </c>
      <c r="E546" s="13" t="s">
        <v>63</v>
      </c>
      <c r="F546" s="14" t="s">
        <v>1825</v>
      </c>
      <c r="G546" s="14" t="s">
        <v>2222</v>
      </c>
      <c r="H546" s="16">
        <v>43482</v>
      </c>
      <c r="I546" s="16">
        <v>44394</v>
      </c>
      <c r="J546" s="17" t="str">
        <f>IF(Ugovori_OPULJP[[#This Row],[DATUM ZAVRŠETKA OPERACIJE]]&gt;DATE(2023,12,31),"u provedbi","završen")</f>
        <v>završen</v>
      </c>
      <c r="K546" s="15" t="s">
        <v>178</v>
      </c>
      <c r="L546" s="15" t="s">
        <v>178</v>
      </c>
      <c r="M546" s="18">
        <v>0.85</v>
      </c>
      <c r="N546" s="18">
        <v>0.15</v>
      </c>
      <c r="O546" s="19">
        <f>Ugovori_OPULJP[[#This Row],[Bespovratna sredstva - Ukupno (EU+Nac) HRK
= Ukupna ugovorena vrijednost bespovratnih sredstava]]*Ugovori_OPULJP[[#This Row],[EU STOPA SUFINANCIRANJA %
EU CO-FINANCING RATE %]]</f>
        <v>1168681.7874999999</v>
      </c>
      <c r="P546" s="20">
        <f>Ugovori_OPULJP[[#This Row],[Bespovratna sredstva - EU dio - HRK]]/7.5345</f>
        <v>155110.72898002519</v>
      </c>
      <c r="Q546" s="19">
        <f>Ugovori_OPULJP[[#This Row],[Bespovratna sredstva - Ukupno (EU+Nac) HRK
= Ukupna ugovorena vrijednost bespovratnih sredstava]]*Ugovori_OPULJP[[#This Row],[STOPA NACIONALNOG SUFINANCIRANJA %]]</f>
        <v>206237.96249999999</v>
      </c>
      <c r="R546" s="20">
        <f>Ugovori_OPULJP[[#This Row],[Bespovratna sredstva - Nacionalni dio - HRK]]/7.5345</f>
        <v>27372.481584710331</v>
      </c>
      <c r="S546" s="19">
        <v>1374919.75</v>
      </c>
      <c r="T546" s="20">
        <f>Ugovori_OPULJP[[#This Row],[Bespovratna sredstva - Ukupno (EU+Nac) HRK
= Ukupna ugovorena vrijednost bespovratnih sredstava]]/7.5345</f>
        <v>182483.21056473555</v>
      </c>
      <c r="U546" s="19">
        <v>0</v>
      </c>
      <c r="V546" s="20">
        <f>Ugovori_OPULJP[[#This Row],[Javni doprinos korisnika - HRK]]/7.5345</f>
        <v>0</v>
      </c>
      <c r="W546" s="19">
        <v>0</v>
      </c>
      <c r="X546" s="20">
        <f>Ugovori_OPULJP[[#This Row],[Privatni doprinos korisnika - HRK]]/7.5345</f>
        <v>0</v>
      </c>
      <c r="Y546" s="21">
        <f>Ugovori_OPULJP[[#This Row],[Bespovratna sredstva - Ukupno (EU+Nac) HRK
= Ukupna ugovorena vrijednost bespovratnih sredstava]]+Ugovori_OPULJP[[#This Row],[Javni doprinos korisnika - HRK]]+Ugovori_OPULJP[[#This Row],[Privatni doprinos korisnika - HRK]]</f>
        <v>1374919.75</v>
      </c>
      <c r="Z546" s="22">
        <f>Ugovori_OPULJP[[#This Row],[UKUPNI PRIHVATLJIVI IZDACI
TOTAL ELIGIBLE EXPENDITURE
= Bespovratna sredstva ukupno + doprinos korisnika
= Ukupni prihvatljivi troškovi
= Ukupna ugovorena vrijednost projekta HRK]]/7.5345</f>
        <v>182483.21056473555</v>
      </c>
      <c r="AA546" s="13" t="s">
        <v>22</v>
      </c>
      <c r="AB546" s="13" t="s">
        <v>19</v>
      </c>
      <c r="AC546" s="12" t="s">
        <v>2223</v>
      </c>
      <c r="AD546" s="12" t="s">
        <v>147</v>
      </c>
    </row>
    <row r="547" spans="1:30" ht="51" customHeight="1" x14ac:dyDescent="0.3">
      <c r="A547" s="10" t="s">
        <v>2224</v>
      </c>
      <c r="B547" s="11" t="s">
        <v>139</v>
      </c>
      <c r="C547" s="12" t="s">
        <v>140</v>
      </c>
      <c r="D547" s="12" t="s">
        <v>1102</v>
      </c>
      <c r="E547" s="13" t="s">
        <v>63</v>
      </c>
      <c r="F547" s="14" t="s">
        <v>2225</v>
      </c>
      <c r="G547" s="14" t="s">
        <v>2226</v>
      </c>
      <c r="H547" s="16">
        <v>43467</v>
      </c>
      <c r="I547" s="16">
        <v>44379</v>
      </c>
      <c r="J547" s="17" t="str">
        <f>IF(Ugovori_OPULJP[[#This Row],[DATUM ZAVRŠETKA OPERACIJE]]&gt;DATE(2023,12,31),"u provedbi","završen")</f>
        <v>završen</v>
      </c>
      <c r="K547" s="15" t="s">
        <v>591</v>
      </c>
      <c r="L547" s="15" t="s">
        <v>591</v>
      </c>
      <c r="M547" s="18">
        <v>0.85</v>
      </c>
      <c r="N547" s="18">
        <v>0.15</v>
      </c>
      <c r="O547" s="19">
        <f>Ugovori_OPULJP[[#This Row],[Bespovratna sredstva - Ukupno (EU+Nac) HRK
= Ukupna ugovorena vrijednost bespovratnih sredstava]]*Ugovori_OPULJP[[#This Row],[EU STOPA SUFINANCIRANJA %
EU CO-FINANCING RATE %]]</f>
        <v>1443522.7</v>
      </c>
      <c r="P547" s="20">
        <f>Ugovori_OPULJP[[#This Row],[Bespovratna sredstva - EU dio - HRK]]/7.5345</f>
        <v>191588.38675426372</v>
      </c>
      <c r="Q547" s="19">
        <f>Ugovori_OPULJP[[#This Row],[Bespovratna sredstva - Ukupno (EU+Nac) HRK
= Ukupna ugovorena vrijednost bespovratnih sredstava]]*Ugovori_OPULJP[[#This Row],[STOPA NACIONALNOG SUFINANCIRANJA %]]</f>
        <v>254739.3</v>
      </c>
      <c r="R547" s="20">
        <f>Ugovori_OPULJP[[#This Row],[Bespovratna sredstva - Nacionalni dio - HRK]]/7.5345</f>
        <v>33809.71530957595</v>
      </c>
      <c r="S547" s="19">
        <v>1698262</v>
      </c>
      <c r="T547" s="20">
        <f>Ugovori_OPULJP[[#This Row],[Bespovratna sredstva - Ukupno (EU+Nac) HRK
= Ukupna ugovorena vrijednost bespovratnih sredstava]]/7.5345</f>
        <v>225398.10206383964</v>
      </c>
      <c r="U547" s="19">
        <v>0</v>
      </c>
      <c r="V547" s="20">
        <f>Ugovori_OPULJP[[#This Row],[Javni doprinos korisnika - HRK]]/7.5345</f>
        <v>0</v>
      </c>
      <c r="W547" s="19">
        <v>0</v>
      </c>
      <c r="X547" s="20">
        <f>Ugovori_OPULJP[[#This Row],[Privatni doprinos korisnika - HRK]]/7.5345</f>
        <v>0</v>
      </c>
      <c r="Y547" s="21">
        <f>Ugovori_OPULJP[[#This Row],[Bespovratna sredstva - Ukupno (EU+Nac) HRK
= Ukupna ugovorena vrijednost bespovratnih sredstava]]+Ugovori_OPULJP[[#This Row],[Javni doprinos korisnika - HRK]]+Ugovori_OPULJP[[#This Row],[Privatni doprinos korisnika - HRK]]</f>
        <v>1698262</v>
      </c>
      <c r="Z547" s="22">
        <f>Ugovori_OPULJP[[#This Row],[UKUPNI PRIHVATLJIVI IZDACI
TOTAL ELIGIBLE EXPENDITURE
= Bespovratna sredstva ukupno + doprinos korisnika
= Ukupni prihvatljivi troškovi
= Ukupna ugovorena vrijednost projekta HRK]]/7.5345</f>
        <v>225398.10206383964</v>
      </c>
      <c r="AA547" s="13" t="s">
        <v>22</v>
      </c>
      <c r="AB547" s="13" t="s">
        <v>19</v>
      </c>
      <c r="AC547" s="12" t="s">
        <v>2227</v>
      </c>
      <c r="AD547" s="12" t="s">
        <v>147</v>
      </c>
    </row>
    <row r="548" spans="1:30" ht="51" customHeight="1" x14ac:dyDescent="0.3">
      <c r="A548" s="10" t="s">
        <v>2228</v>
      </c>
      <c r="B548" s="11" t="s">
        <v>139</v>
      </c>
      <c r="C548" s="12" t="s">
        <v>140</v>
      </c>
      <c r="D548" s="12" t="s">
        <v>1102</v>
      </c>
      <c r="E548" s="13" t="s">
        <v>63</v>
      </c>
      <c r="F548" s="14" t="s">
        <v>2229</v>
      </c>
      <c r="G548" s="14" t="s">
        <v>2230</v>
      </c>
      <c r="H548" s="16">
        <v>43654</v>
      </c>
      <c r="I548" s="16">
        <v>44569</v>
      </c>
      <c r="J548" s="17" t="str">
        <f>IF(Ugovori_OPULJP[[#This Row],[DATUM ZAVRŠETKA OPERACIJE]]&gt;DATE(2023,12,31),"u provedbi","završen")</f>
        <v>završen</v>
      </c>
      <c r="K548" s="15" t="s">
        <v>235</v>
      </c>
      <c r="L548" s="15" t="s">
        <v>235</v>
      </c>
      <c r="M548" s="18">
        <v>0.85</v>
      </c>
      <c r="N548" s="18">
        <v>0.15</v>
      </c>
      <c r="O548" s="19">
        <f>Ugovori_OPULJP[[#This Row],[Bespovratna sredstva - Ukupno (EU+Nac) HRK
= Ukupna ugovorena vrijednost bespovratnih sredstava]]*Ugovori_OPULJP[[#This Row],[EU STOPA SUFINANCIRANJA %
EU CO-FINANCING RATE %]]</f>
        <v>5148476.4859999996</v>
      </c>
      <c r="P548" s="20">
        <f>Ugovori_OPULJP[[#This Row],[Bespovratna sredstva - EU dio - HRK]]/7.5345</f>
        <v>683320.25827858504</v>
      </c>
      <c r="Q548" s="19">
        <f>Ugovori_OPULJP[[#This Row],[Bespovratna sredstva - Ukupno (EU+Nac) HRK
= Ukupna ugovorena vrijednost bespovratnih sredstava]]*Ugovori_OPULJP[[#This Row],[STOPA NACIONALNOG SUFINANCIRANJA %]]</f>
        <v>908554.674</v>
      </c>
      <c r="R548" s="20">
        <f>Ugovori_OPULJP[[#This Row],[Bespovratna sredstva - Nacionalni dio - HRK]]/7.5345</f>
        <v>120585.92793151502</v>
      </c>
      <c r="S548" s="19">
        <v>6057031.1600000001</v>
      </c>
      <c r="T548" s="20">
        <f>Ugovori_OPULJP[[#This Row],[Bespovratna sredstva - Ukupno (EU+Nac) HRK
= Ukupna ugovorena vrijednost bespovratnih sredstava]]/7.5345</f>
        <v>803906.18621010019</v>
      </c>
      <c r="U548" s="19">
        <v>0</v>
      </c>
      <c r="V548" s="20">
        <f>Ugovori_OPULJP[[#This Row],[Javni doprinos korisnika - HRK]]/7.5345</f>
        <v>0</v>
      </c>
      <c r="W548" s="19">
        <v>0</v>
      </c>
      <c r="X548" s="20">
        <f>Ugovori_OPULJP[[#This Row],[Privatni doprinos korisnika - HRK]]/7.5345</f>
        <v>0</v>
      </c>
      <c r="Y548" s="21">
        <f>Ugovori_OPULJP[[#This Row],[Bespovratna sredstva - Ukupno (EU+Nac) HRK
= Ukupna ugovorena vrijednost bespovratnih sredstava]]+Ugovori_OPULJP[[#This Row],[Javni doprinos korisnika - HRK]]+Ugovori_OPULJP[[#This Row],[Privatni doprinos korisnika - HRK]]</f>
        <v>6057031.1600000001</v>
      </c>
      <c r="Z548" s="22">
        <f>Ugovori_OPULJP[[#This Row],[UKUPNI PRIHVATLJIVI IZDACI
TOTAL ELIGIBLE EXPENDITURE
= Bespovratna sredstva ukupno + doprinos korisnika
= Ukupni prihvatljivi troškovi
= Ukupna ugovorena vrijednost projekta HRK]]/7.5345</f>
        <v>803906.18621010019</v>
      </c>
      <c r="AA548" s="13" t="s">
        <v>22</v>
      </c>
      <c r="AB548" s="13" t="s">
        <v>19</v>
      </c>
      <c r="AC548" s="12" t="s">
        <v>2231</v>
      </c>
      <c r="AD548" s="12" t="s">
        <v>147</v>
      </c>
    </row>
    <row r="549" spans="1:30" ht="51" customHeight="1" x14ac:dyDescent="0.3">
      <c r="A549" s="10" t="s">
        <v>2232</v>
      </c>
      <c r="B549" s="11" t="s">
        <v>139</v>
      </c>
      <c r="C549" s="12" t="s">
        <v>140</v>
      </c>
      <c r="D549" s="12" t="s">
        <v>1102</v>
      </c>
      <c r="E549" s="13" t="s">
        <v>63</v>
      </c>
      <c r="F549" s="14" t="s">
        <v>2233</v>
      </c>
      <c r="G549" s="14" t="s">
        <v>2234</v>
      </c>
      <c r="H549" s="16">
        <v>43634</v>
      </c>
      <c r="I549" s="16">
        <v>44548</v>
      </c>
      <c r="J549" s="17" t="str">
        <f>IF(Ugovori_OPULJP[[#This Row],[DATUM ZAVRŠETKA OPERACIJE]]&gt;DATE(2023,12,31),"u provedbi","završen")</f>
        <v>završen</v>
      </c>
      <c r="K549" s="15" t="s">
        <v>417</v>
      </c>
      <c r="L549" s="15" t="s">
        <v>417</v>
      </c>
      <c r="M549" s="18">
        <v>0.85</v>
      </c>
      <c r="N549" s="18">
        <v>0.15</v>
      </c>
      <c r="O549" s="19">
        <f>Ugovori_OPULJP[[#This Row],[Bespovratna sredstva - Ukupno (EU+Nac) HRK
= Ukupna ugovorena vrijednost bespovratnih sredstava]]*Ugovori_OPULJP[[#This Row],[EU STOPA SUFINANCIRANJA %
EU CO-FINANCING RATE %]]</f>
        <v>2320865.8825000003</v>
      </c>
      <c r="P549" s="20">
        <f>Ugovori_OPULJP[[#This Row],[Bespovratna sredstva - EU dio - HRK]]/7.5345</f>
        <v>308031.83787908952</v>
      </c>
      <c r="Q549" s="19">
        <f>Ugovori_OPULJP[[#This Row],[Bespovratna sredstva - Ukupno (EU+Nac) HRK
= Ukupna ugovorena vrijednost bespovratnih sredstava]]*Ugovori_OPULJP[[#This Row],[STOPA NACIONALNOG SUFINANCIRANJA %]]</f>
        <v>409564.5675</v>
      </c>
      <c r="R549" s="20">
        <f>Ugovori_OPULJP[[#This Row],[Bespovratna sredstva - Nacionalni dio - HRK]]/7.5345</f>
        <v>54358.559625721675</v>
      </c>
      <c r="S549" s="19">
        <v>2730430.45</v>
      </c>
      <c r="T549" s="20">
        <f>Ugovori_OPULJP[[#This Row],[Bespovratna sredstva - Ukupno (EU+Nac) HRK
= Ukupna ugovorena vrijednost bespovratnih sredstava]]/7.5345</f>
        <v>362390.39750481123</v>
      </c>
      <c r="U549" s="19">
        <v>0</v>
      </c>
      <c r="V549" s="20">
        <f>Ugovori_OPULJP[[#This Row],[Javni doprinos korisnika - HRK]]/7.5345</f>
        <v>0</v>
      </c>
      <c r="W549" s="19">
        <v>0</v>
      </c>
      <c r="X549" s="20">
        <f>Ugovori_OPULJP[[#This Row],[Privatni doprinos korisnika - HRK]]/7.5345</f>
        <v>0</v>
      </c>
      <c r="Y549" s="21">
        <f>Ugovori_OPULJP[[#This Row],[Bespovratna sredstva - Ukupno (EU+Nac) HRK
= Ukupna ugovorena vrijednost bespovratnih sredstava]]+Ugovori_OPULJP[[#This Row],[Javni doprinos korisnika - HRK]]+Ugovori_OPULJP[[#This Row],[Privatni doprinos korisnika - HRK]]</f>
        <v>2730430.45</v>
      </c>
      <c r="Z549" s="22">
        <f>Ugovori_OPULJP[[#This Row],[UKUPNI PRIHVATLJIVI IZDACI
TOTAL ELIGIBLE EXPENDITURE
= Bespovratna sredstva ukupno + doprinos korisnika
= Ukupni prihvatljivi troškovi
= Ukupna ugovorena vrijednost projekta HRK]]/7.5345</f>
        <v>362390.39750481123</v>
      </c>
      <c r="AA549" s="13" t="s">
        <v>22</v>
      </c>
      <c r="AB549" s="13" t="s">
        <v>19</v>
      </c>
      <c r="AC549" s="12" t="s">
        <v>2235</v>
      </c>
      <c r="AD549" s="12" t="s">
        <v>147</v>
      </c>
    </row>
    <row r="550" spans="1:30" ht="51" customHeight="1" x14ac:dyDescent="0.3">
      <c r="A550" s="10" t="s">
        <v>2236</v>
      </c>
      <c r="B550" s="11" t="s">
        <v>139</v>
      </c>
      <c r="C550" s="12" t="s">
        <v>140</v>
      </c>
      <c r="D550" s="12" t="s">
        <v>1102</v>
      </c>
      <c r="E550" s="13" t="s">
        <v>63</v>
      </c>
      <c r="F550" s="14" t="s">
        <v>2237</v>
      </c>
      <c r="G550" s="14" t="s">
        <v>2238</v>
      </c>
      <c r="H550" s="16">
        <v>43634</v>
      </c>
      <c r="I550" s="16">
        <v>44548</v>
      </c>
      <c r="J550" s="17" t="str">
        <f>IF(Ugovori_OPULJP[[#This Row],[DATUM ZAVRŠETKA OPERACIJE]]&gt;DATE(2023,12,31),"u provedbi","završen")</f>
        <v>završen</v>
      </c>
      <c r="K550" s="15" t="s">
        <v>591</v>
      </c>
      <c r="L550" s="15" t="s">
        <v>591</v>
      </c>
      <c r="M550" s="18">
        <v>0.85</v>
      </c>
      <c r="N550" s="18">
        <v>0.15</v>
      </c>
      <c r="O550" s="19">
        <f>Ugovori_OPULJP[[#This Row],[Bespovratna sredstva - Ukupno (EU+Nac) HRK
= Ukupna ugovorena vrijednost bespovratnih sredstava]]*Ugovori_OPULJP[[#This Row],[EU STOPA SUFINANCIRANJA %
EU CO-FINANCING RATE %]]</f>
        <v>1842796.1155000001</v>
      </c>
      <c r="P550" s="20">
        <f>Ugovori_OPULJP[[#This Row],[Bespovratna sredstva - EU dio - HRK]]/7.5345</f>
        <v>244581.07578472359</v>
      </c>
      <c r="Q550" s="19">
        <f>Ugovori_OPULJP[[#This Row],[Bespovratna sredstva - Ukupno (EU+Nac) HRK
= Ukupna ugovorena vrijednost bespovratnih sredstava]]*Ugovori_OPULJP[[#This Row],[STOPA NACIONALNOG SUFINANCIRANJA %]]</f>
        <v>325199.31450000004</v>
      </c>
      <c r="R550" s="20">
        <f>Ugovori_OPULJP[[#This Row],[Bespovratna sredstva - Nacionalni dio - HRK]]/7.5345</f>
        <v>43161.366314951229</v>
      </c>
      <c r="S550" s="19">
        <v>2167995.4300000002</v>
      </c>
      <c r="T550" s="20">
        <f>Ugovori_OPULJP[[#This Row],[Bespovratna sredstva - Ukupno (EU+Nac) HRK
= Ukupna ugovorena vrijednost bespovratnih sredstava]]/7.5345</f>
        <v>287742.44209967484</v>
      </c>
      <c r="U550" s="19">
        <v>0</v>
      </c>
      <c r="V550" s="20">
        <f>Ugovori_OPULJP[[#This Row],[Javni doprinos korisnika - HRK]]/7.5345</f>
        <v>0</v>
      </c>
      <c r="W550" s="19">
        <v>0</v>
      </c>
      <c r="X550" s="20">
        <f>Ugovori_OPULJP[[#This Row],[Privatni doprinos korisnika - HRK]]/7.5345</f>
        <v>0</v>
      </c>
      <c r="Y550" s="21">
        <f>Ugovori_OPULJP[[#This Row],[Bespovratna sredstva - Ukupno (EU+Nac) HRK
= Ukupna ugovorena vrijednost bespovratnih sredstava]]+Ugovori_OPULJP[[#This Row],[Javni doprinos korisnika - HRK]]+Ugovori_OPULJP[[#This Row],[Privatni doprinos korisnika - HRK]]</f>
        <v>2167995.4300000002</v>
      </c>
      <c r="Z550" s="22">
        <f>Ugovori_OPULJP[[#This Row],[UKUPNI PRIHVATLJIVI IZDACI
TOTAL ELIGIBLE EXPENDITURE
= Bespovratna sredstva ukupno + doprinos korisnika
= Ukupni prihvatljivi troškovi
= Ukupna ugovorena vrijednost projekta HRK]]/7.5345</f>
        <v>287742.44209967484</v>
      </c>
      <c r="AA550" s="13" t="s">
        <v>22</v>
      </c>
      <c r="AB550" s="13" t="s">
        <v>19</v>
      </c>
      <c r="AC550" s="12" t="s">
        <v>2235</v>
      </c>
      <c r="AD550" s="12" t="s">
        <v>147</v>
      </c>
    </row>
    <row r="551" spans="1:30" ht="51" customHeight="1" x14ac:dyDescent="0.3">
      <c r="A551" s="10" t="s">
        <v>2239</v>
      </c>
      <c r="B551" s="11" t="s">
        <v>139</v>
      </c>
      <c r="C551" s="12" t="s">
        <v>140</v>
      </c>
      <c r="D551" s="12" t="s">
        <v>1102</v>
      </c>
      <c r="E551" s="13" t="s">
        <v>63</v>
      </c>
      <c r="F551" s="14" t="s">
        <v>2240</v>
      </c>
      <c r="G551" s="14" t="s">
        <v>2241</v>
      </c>
      <c r="H551" s="16">
        <v>43880</v>
      </c>
      <c r="I551" s="16">
        <v>44792</v>
      </c>
      <c r="J551" s="17" t="str">
        <f>IF(Ugovori_OPULJP[[#This Row],[DATUM ZAVRŠETKA OPERACIJE]]&gt;DATE(2023,12,31),"u provedbi","završen")</f>
        <v>završen</v>
      </c>
      <c r="K551" s="15" t="s">
        <v>71</v>
      </c>
      <c r="L551" s="15" t="s">
        <v>71</v>
      </c>
      <c r="M551" s="18">
        <v>0.85</v>
      </c>
      <c r="N551" s="18">
        <v>0.15</v>
      </c>
      <c r="O551" s="19">
        <f>Ugovori_OPULJP[[#This Row],[Bespovratna sredstva - Ukupno (EU+Nac) HRK
= Ukupna ugovorena vrijednost bespovratnih sredstava]]*Ugovori_OPULJP[[#This Row],[EU STOPA SUFINANCIRANJA %
EU CO-FINANCING RATE %]]</f>
        <v>1135277.1869999999</v>
      </c>
      <c r="P551" s="20">
        <f>Ugovori_OPULJP[[#This Row],[Bespovratna sredstva - EU dio - HRK]]/7.5345</f>
        <v>150677.17658769657</v>
      </c>
      <c r="Q551" s="19">
        <f>Ugovori_OPULJP[[#This Row],[Bespovratna sredstva - Ukupno (EU+Nac) HRK
= Ukupna ugovorena vrijednost bespovratnih sredstava]]*Ugovori_OPULJP[[#This Row],[STOPA NACIONALNOG SUFINANCIRANJA %]]</f>
        <v>200343.033</v>
      </c>
      <c r="R551" s="20">
        <f>Ugovori_OPULJP[[#This Row],[Bespovratna sredstva - Nacionalni dio - HRK]]/7.5345</f>
        <v>26590.089986064104</v>
      </c>
      <c r="S551" s="19">
        <v>1335620.22</v>
      </c>
      <c r="T551" s="20">
        <f>Ugovori_OPULJP[[#This Row],[Bespovratna sredstva - Ukupno (EU+Nac) HRK
= Ukupna ugovorena vrijednost bespovratnih sredstava]]/7.5345</f>
        <v>177267.26657376069</v>
      </c>
      <c r="U551" s="19">
        <v>0</v>
      </c>
      <c r="V551" s="20">
        <f>Ugovori_OPULJP[[#This Row],[Javni doprinos korisnika - HRK]]/7.5345</f>
        <v>0</v>
      </c>
      <c r="W551" s="19">
        <v>0</v>
      </c>
      <c r="X551" s="20">
        <f>Ugovori_OPULJP[[#This Row],[Privatni doprinos korisnika - HRK]]/7.5345</f>
        <v>0</v>
      </c>
      <c r="Y551" s="21">
        <f>Ugovori_OPULJP[[#This Row],[Bespovratna sredstva - Ukupno (EU+Nac) HRK
= Ukupna ugovorena vrijednost bespovratnih sredstava]]+Ugovori_OPULJP[[#This Row],[Javni doprinos korisnika - HRK]]+Ugovori_OPULJP[[#This Row],[Privatni doprinos korisnika - HRK]]</f>
        <v>1335620.22</v>
      </c>
      <c r="Z551" s="22">
        <f>Ugovori_OPULJP[[#This Row],[UKUPNI PRIHVATLJIVI IZDACI
TOTAL ELIGIBLE EXPENDITURE
= Bespovratna sredstva ukupno + doprinos korisnika
= Ukupni prihvatljivi troškovi
= Ukupna ugovorena vrijednost projekta HRK]]/7.5345</f>
        <v>177267.26657376069</v>
      </c>
      <c r="AA551" s="13" t="s">
        <v>22</v>
      </c>
      <c r="AB551" s="13" t="s">
        <v>19</v>
      </c>
      <c r="AC551" s="12" t="s">
        <v>2242</v>
      </c>
      <c r="AD551" s="12" t="s">
        <v>147</v>
      </c>
    </row>
    <row r="552" spans="1:30" ht="51" customHeight="1" x14ac:dyDescent="0.3">
      <c r="A552" s="10" t="s">
        <v>2243</v>
      </c>
      <c r="B552" s="11" t="s">
        <v>139</v>
      </c>
      <c r="C552" s="12" t="s">
        <v>140</v>
      </c>
      <c r="D552" s="12" t="s">
        <v>1102</v>
      </c>
      <c r="E552" s="13" t="s">
        <v>63</v>
      </c>
      <c r="F552" s="14" t="s">
        <v>2244</v>
      </c>
      <c r="G552" s="14" t="s">
        <v>2245</v>
      </c>
      <c r="H552" s="16">
        <v>43880</v>
      </c>
      <c r="I552" s="16">
        <v>44792</v>
      </c>
      <c r="J552" s="17" t="str">
        <f>IF(Ugovori_OPULJP[[#This Row],[DATUM ZAVRŠETKA OPERACIJE]]&gt;DATE(2023,12,31),"u provedbi","završen")</f>
        <v>završen</v>
      </c>
      <c r="K552" s="15" t="s">
        <v>71</v>
      </c>
      <c r="L552" s="15" t="s">
        <v>71</v>
      </c>
      <c r="M552" s="18">
        <v>0.85</v>
      </c>
      <c r="N552" s="18">
        <v>0.15</v>
      </c>
      <c r="O552" s="19">
        <f>Ugovori_OPULJP[[#This Row],[Bespovratna sredstva - Ukupno (EU+Nac) HRK
= Ukupna ugovorena vrijednost bespovratnih sredstava]]*Ugovori_OPULJP[[#This Row],[EU STOPA SUFINANCIRANJA %
EU CO-FINANCING RATE %]]</f>
        <v>1089906.0060000001</v>
      </c>
      <c r="P552" s="20">
        <f>Ugovori_OPULJP[[#This Row],[Bespovratna sredstva - EU dio - HRK]]/7.5345</f>
        <v>144655.38602428828</v>
      </c>
      <c r="Q552" s="19">
        <f>Ugovori_OPULJP[[#This Row],[Bespovratna sredstva - Ukupno (EU+Nac) HRK
= Ukupna ugovorena vrijednost bespovratnih sredstava]]*Ugovori_OPULJP[[#This Row],[STOPA NACIONALNOG SUFINANCIRANJA %]]</f>
        <v>192336.35400000002</v>
      </c>
      <c r="R552" s="20">
        <f>Ugovori_OPULJP[[#This Row],[Bespovratna sredstva - Nacionalni dio - HRK]]/7.5345</f>
        <v>25527.421063109698</v>
      </c>
      <c r="S552" s="19">
        <v>1282242.3600000001</v>
      </c>
      <c r="T552" s="20">
        <f>Ugovori_OPULJP[[#This Row],[Bespovratna sredstva - Ukupno (EU+Nac) HRK
= Ukupna ugovorena vrijednost bespovratnih sredstava]]/7.5345</f>
        <v>170182.80708739796</v>
      </c>
      <c r="U552" s="19">
        <v>0</v>
      </c>
      <c r="V552" s="20">
        <f>Ugovori_OPULJP[[#This Row],[Javni doprinos korisnika - HRK]]/7.5345</f>
        <v>0</v>
      </c>
      <c r="W552" s="19">
        <v>0</v>
      </c>
      <c r="X552" s="20">
        <f>Ugovori_OPULJP[[#This Row],[Privatni doprinos korisnika - HRK]]/7.5345</f>
        <v>0</v>
      </c>
      <c r="Y552" s="21">
        <f>Ugovori_OPULJP[[#This Row],[Bespovratna sredstva - Ukupno (EU+Nac) HRK
= Ukupna ugovorena vrijednost bespovratnih sredstava]]+Ugovori_OPULJP[[#This Row],[Javni doprinos korisnika - HRK]]+Ugovori_OPULJP[[#This Row],[Privatni doprinos korisnika - HRK]]</f>
        <v>1282242.3600000001</v>
      </c>
      <c r="Z552" s="22">
        <f>Ugovori_OPULJP[[#This Row],[UKUPNI PRIHVATLJIVI IZDACI
TOTAL ELIGIBLE EXPENDITURE
= Bespovratna sredstva ukupno + doprinos korisnika
= Ukupni prihvatljivi troškovi
= Ukupna ugovorena vrijednost projekta HRK]]/7.5345</f>
        <v>170182.80708739796</v>
      </c>
      <c r="AA552" s="13" t="s">
        <v>22</v>
      </c>
      <c r="AB552" s="13" t="s">
        <v>19</v>
      </c>
      <c r="AC552" s="12" t="s">
        <v>2246</v>
      </c>
      <c r="AD552" s="12" t="s">
        <v>147</v>
      </c>
    </row>
    <row r="553" spans="1:30" ht="51" customHeight="1" x14ac:dyDescent="0.3">
      <c r="A553" s="10" t="s">
        <v>2247</v>
      </c>
      <c r="B553" s="11" t="s">
        <v>139</v>
      </c>
      <c r="C553" s="12" t="s">
        <v>140</v>
      </c>
      <c r="D553" s="12" t="s">
        <v>1102</v>
      </c>
      <c r="E553" s="13" t="s">
        <v>63</v>
      </c>
      <c r="F553" s="14" t="s">
        <v>2248</v>
      </c>
      <c r="G553" s="14" t="s">
        <v>2249</v>
      </c>
      <c r="H553" s="16">
        <v>43881</v>
      </c>
      <c r="I553" s="16">
        <v>44793</v>
      </c>
      <c r="J553" s="17" t="str">
        <f>IF(Ugovori_OPULJP[[#This Row],[DATUM ZAVRŠETKA OPERACIJE]]&gt;DATE(2023,12,31),"u provedbi","završen")</f>
        <v>završen</v>
      </c>
      <c r="K553" s="15" t="s">
        <v>380</v>
      </c>
      <c r="L553" s="15" t="s">
        <v>21</v>
      </c>
      <c r="M553" s="18">
        <v>0.85</v>
      </c>
      <c r="N553" s="18">
        <v>0.15</v>
      </c>
      <c r="O553" s="19">
        <f>Ugovori_OPULJP[[#This Row],[Bespovratna sredstva - Ukupno (EU+Nac) HRK
= Ukupna ugovorena vrijednost bespovratnih sredstava]]*Ugovori_OPULJP[[#This Row],[EU STOPA SUFINANCIRANJA %
EU CO-FINANCING RATE %]]</f>
        <v>1044238.3024999999</v>
      </c>
      <c r="P553" s="20">
        <f>Ugovori_OPULJP[[#This Row],[Bespovratna sredstva - EU dio - HRK]]/7.5345</f>
        <v>138594.2401619218</v>
      </c>
      <c r="Q553" s="19">
        <f>Ugovori_OPULJP[[#This Row],[Bespovratna sredstva - Ukupno (EU+Nac) HRK
= Ukupna ugovorena vrijednost bespovratnih sredstava]]*Ugovori_OPULJP[[#This Row],[STOPA NACIONALNOG SUFINANCIRANJA %]]</f>
        <v>184277.34749999997</v>
      </c>
      <c r="R553" s="20">
        <f>Ugovori_OPULJP[[#This Row],[Bespovratna sredstva - Nacionalni dio - HRK]]/7.5345</f>
        <v>24457.807087397963</v>
      </c>
      <c r="S553" s="19">
        <v>1228515.6499999999</v>
      </c>
      <c r="T553" s="20">
        <f>Ugovori_OPULJP[[#This Row],[Bespovratna sredstva - Ukupno (EU+Nac) HRK
= Ukupna ugovorena vrijednost bespovratnih sredstava]]/7.5345</f>
        <v>163052.04724931979</v>
      </c>
      <c r="U553" s="19">
        <v>0</v>
      </c>
      <c r="V553" s="20">
        <f>Ugovori_OPULJP[[#This Row],[Javni doprinos korisnika - HRK]]/7.5345</f>
        <v>0</v>
      </c>
      <c r="W553" s="19">
        <v>0</v>
      </c>
      <c r="X553" s="20">
        <f>Ugovori_OPULJP[[#This Row],[Privatni doprinos korisnika - HRK]]/7.5345</f>
        <v>0</v>
      </c>
      <c r="Y553" s="21">
        <f>Ugovori_OPULJP[[#This Row],[Bespovratna sredstva - Ukupno (EU+Nac) HRK
= Ukupna ugovorena vrijednost bespovratnih sredstava]]+Ugovori_OPULJP[[#This Row],[Javni doprinos korisnika - HRK]]+Ugovori_OPULJP[[#This Row],[Privatni doprinos korisnika - HRK]]</f>
        <v>1228515.6499999999</v>
      </c>
      <c r="Z553" s="22">
        <f>Ugovori_OPULJP[[#This Row],[UKUPNI PRIHVATLJIVI IZDACI
TOTAL ELIGIBLE EXPENDITURE
= Bespovratna sredstva ukupno + doprinos korisnika
= Ukupni prihvatljivi troškovi
= Ukupna ugovorena vrijednost projekta HRK]]/7.5345</f>
        <v>163052.04724931979</v>
      </c>
      <c r="AA553" s="13" t="s">
        <v>22</v>
      </c>
      <c r="AB553" s="13" t="s">
        <v>19</v>
      </c>
      <c r="AC553" s="12" t="s">
        <v>2250</v>
      </c>
      <c r="AD553" s="12" t="s">
        <v>147</v>
      </c>
    </row>
    <row r="554" spans="1:30" ht="51" customHeight="1" x14ac:dyDescent="0.3">
      <c r="A554" s="10" t="s">
        <v>2251</v>
      </c>
      <c r="B554" s="11" t="s">
        <v>139</v>
      </c>
      <c r="C554" s="12" t="s">
        <v>140</v>
      </c>
      <c r="D554" s="12" t="s">
        <v>1102</v>
      </c>
      <c r="E554" s="13" t="s">
        <v>63</v>
      </c>
      <c r="F554" s="14" t="s">
        <v>2252</v>
      </c>
      <c r="G554" s="14" t="s">
        <v>2253</v>
      </c>
      <c r="H554" s="16">
        <v>43880</v>
      </c>
      <c r="I554" s="16">
        <v>44792</v>
      </c>
      <c r="J554" s="17" t="str">
        <f>IF(Ugovori_OPULJP[[#This Row],[DATUM ZAVRŠETKA OPERACIJE]]&gt;DATE(2023,12,31),"u provedbi","završen")</f>
        <v>završen</v>
      </c>
      <c r="K554" s="15" t="s">
        <v>71</v>
      </c>
      <c r="L554" s="15" t="s">
        <v>71</v>
      </c>
      <c r="M554" s="18">
        <v>0.85</v>
      </c>
      <c r="N554" s="18">
        <v>0.15</v>
      </c>
      <c r="O554" s="19">
        <f>Ugovori_OPULJP[[#This Row],[Bespovratna sredstva - Ukupno (EU+Nac) HRK
= Ukupna ugovorena vrijednost bespovratnih sredstava]]*Ugovori_OPULJP[[#This Row],[EU STOPA SUFINANCIRANJA %
EU CO-FINANCING RATE %]]</f>
        <v>1337578.632</v>
      </c>
      <c r="P554" s="20">
        <f>Ugovori_OPULJP[[#This Row],[Bespovratna sredstva - EU dio - HRK]]/7.5345</f>
        <v>177527.19251443358</v>
      </c>
      <c r="Q554" s="19">
        <f>Ugovori_OPULJP[[#This Row],[Bespovratna sredstva - Ukupno (EU+Nac) HRK
= Ukupna ugovorena vrijednost bespovratnih sredstava]]*Ugovori_OPULJP[[#This Row],[STOPA NACIONALNOG SUFINANCIRANJA %]]</f>
        <v>236043.28799999997</v>
      </c>
      <c r="R554" s="20">
        <f>Ugovori_OPULJP[[#This Row],[Bespovratna sredstva - Nacionalni dio - HRK]]/7.5345</f>
        <v>31328.328090782394</v>
      </c>
      <c r="S554" s="19">
        <v>1573621.92</v>
      </c>
      <c r="T554" s="20">
        <f>Ugovori_OPULJP[[#This Row],[Bespovratna sredstva - Ukupno (EU+Nac) HRK
= Ukupna ugovorena vrijednost bespovratnih sredstava]]/7.5345</f>
        <v>208855.52060521598</v>
      </c>
      <c r="U554" s="19">
        <v>0</v>
      </c>
      <c r="V554" s="20">
        <f>Ugovori_OPULJP[[#This Row],[Javni doprinos korisnika - HRK]]/7.5345</f>
        <v>0</v>
      </c>
      <c r="W554" s="19">
        <v>0</v>
      </c>
      <c r="X554" s="20">
        <f>Ugovori_OPULJP[[#This Row],[Privatni doprinos korisnika - HRK]]/7.5345</f>
        <v>0</v>
      </c>
      <c r="Y554" s="21">
        <f>Ugovori_OPULJP[[#This Row],[Bespovratna sredstva - Ukupno (EU+Nac) HRK
= Ukupna ugovorena vrijednost bespovratnih sredstava]]+Ugovori_OPULJP[[#This Row],[Javni doprinos korisnika - HRK]]+Ugovori_OPULJP[[#This Row],[Privatni doprinos korisnika - HRK]]</f>
        <v>1573621.92</v>
      </c>
      <c r="Z554" s="22">
        <f>Ugovori_OPULJP[[#This Row],[UKUPNI PRIHVATLJIVI IZDACI
TOTAL ELIGIBLE EXPENDITURE
= Bespovratna sredstva ukupno + doprinos korisnika
= Ukupni prihvatljivi troškovi
= Ukupna ugovorena vrijednost projekta HRK]]/7.5345</f>
        <v>208855.52060521598</v>
      </c>
      <c r="AA554" s="13" t="s">
        <v>22</v>
      </c>
      <c r="AB554" s="13" t="s">
        <v>19</v>
      </c>
      <c r="AC554" s="12" t="s">
        <v>2254</v>
      </c>
      <c r="AD554" s="12" t="s">
        <v>147</v>
      </c>
    </row>
    <row r="555" spans="1:30" ht="51" customHeight="1" x14ac:dyDescent="0.3">
      <c r="A555" s="10" t="s">
        <v>2255</v>
      </c>
      <c r="B555" s="11" t="s">
        <v>139</v>
      </c>
      <c r="C555" s="12" t="s">
        <v>140</v>
      </c>
      <c r="D555" s="12" t="s">
        <v>1102</v>
      </c>
      <c r="E555" s="13" t="s">
        <v>63</v>
      </c>
      <c r="F555" s="14" t="s">
        <v>2256</v>
      </c>
      <c r="G555" s="14" t="s">
        <v>2257</v>
      </c>
      <c r="H555" s="16">
        <v>43896</v>
      </c>
      <c r="I555" s="16">
        <v>44810</v>
      </c>
      <c r="J555" s="17" t="str">
        <f>IF(Ugovori_OPULJP[[#This Row],[DATUM ZAVRŠETKA OPERACIJE]]&gt;DATE(2023,12,31),"u provedbi","završen")</f>
        <v>završen</v>
      </c>
      <c r="K555" s="15" t="s">
        <v>71</v>
      </c>
      <c r="L555" s="15" t="s">
        <v>71</v>
      </c>
      <c r="M555" s="18">
        <v>0.85</v>
      </c>
      <c r="N555" s="18">
        <v>0.15</v>
      </c>
      <c r="O555" s="19">
        <f>Ugovori_OPULJP[[#This Row],[Bespovratna sredstva - Ukupno (EU+Nac) HRK
= Ukupna ugovorena vrijednost bespovratnih sredstava]]*Ugovori_OPULJP[[#This Row],[EU STOPA SUFINANCIRANJA %
EU CO-FINANCING RATE %]]</f>
        <v>968156.30699999991</v>
      </c>
      <c r="P555" s="20">
        <f>Ugovori_OPULJP[[#This Row],[Bespovratna sredstva - EU dio - HRK]]/7.5345</f>
        <v>128496.42404937287</v>
      </c>
      <c r="Q555" s="19">
        <f>Ugovori_OPULJP[[#This Row],[Bespovratna sredstva - Ukupno (EU+Nac) HRK
= Ukupna ugovorena vrijednost bespovratnih sredstava]]*Ugovori_OPULJP[[#This Row],[STOPA NACIONALNOG SUFINANCIRANJA %]]</f>
        <v>170851.11299999998</v>
      </c>
      <c r="R555" s="20">
        <f>Ugovori_OPULJP[[#This Row],[Bespovratna sredstva - Nacionalni dio - HRK]]/7.5345</f>
        <v>22675.839538124623</v>
      </c>
      <c r="S555" s="19">
        <v>1139007.42</v>
      </c>
      <c r="T555" s="20">
        <f>Ugovori_OPULJP[[#This Row],[Bespovratna sredstva - Ukupno (EU+Nac) HRK
= Ukupna ugovorena vrijednost bespovratnih sredstava]]/7.5345</f>
        <v>151172.26358749749</v>
      </c>
      <c r="U555" s="19">
        <v>0</v>
      </c>
      <c r="V555" s="20">
        <f>Ugovori_OPULJP[[#This Row],[Javni doprinos korisnika - HRK]]/7.5345</f>
        <v>0</v>
      </c>
      <c r="W555" s="19">
        <v>0</v>
      </c>
      <c r="X555" s="20">
        <f>Ugovori_OPULJP[[#This Row],[Privatni doprinos korisnika - HRK]]/7.5345</f>
        <v>0</v>
      </c>
      <c r="Y555" s="21">
        <f>Ugovori_OPULJP[[#This Row],[Bespovratna sredstva - Ukupno (EU+Nac) HRK
= Ukupna ugovorena vrijednost bespovratnih sredstava]]+Ugovori_OPULJP[[#This Row],[Javni doprinos korisnika - HRK]]+Ugovori_OPULJP[[#This Row],[Privatni doprinos korisnika - HRK]]</f>
        <v>1139007.42</v>
      </c>
      <c r="Z555" s="22">
        <f>Ugovori_OPULJP[[#This Row],[UKUPNI PRIHVATLJIVI IZDACI
TOTAL ELIGIBLE EXPENDITURE
= Bespovratna sredstva ukupno + doprinos korisnika
= Ukupni prihvatljivi troškovi
= Ukupna ugovorena vrijednost projekta HRK]]/7.5345</f>
        <v>151172.26358749749</v>
      </c>
      <c r="AA555" s="13" t="s">
        <v>22</v>
      </c>
      <c r="AB555" s="13" t="s">
        <v>19</v>
      </c>
      <c r="AC555" s="12" t="s">
        <v>2258</v>
      </c>
      <c r="AD555" s="12" t="s">
        <v>147</v>
      </c>
    </row>
    <row r="556" spans="1:30" ht="51" customHeight="1" x14ac:dyDescent="0.3">
      <c r="A556" s="10" t="s">
        <v>2259</v>
      </c>
      <c r="B556" s="11" t="s">
        <v>139</v>
      </c>
      <c r="C556" s="12" t="s">
        <v>140</v>
      </c>
      <c r="D556" s="12" t="s">
        <v>1102</v>
      </c>
      <c r="E556" s="13" t="s">
        <v>63</v>
      </c>
      <c r="F556" s="14" t="s">
        <v>2260</v>
      </c>
      <c r="G556" s="14" t="s">
        <v>2261</v>
      </c>
      <c r="H556" s="16">
        <v>43882</v>
      </c>
      <c r="I556" s="16">
        <v>44794</v>
      </c>
      <c r="J556" s="17" t="str">
        <f>IF(Ugovori_OPULJP[[#This Row],[DATUM ZAVRŠETKA OPERACIJE]]&gt;DATE(2023,12,31),"u provedbi","završen")</f>
        <v>završen</v>
      </c>
      <c r="K556" s="15" t="s">
        <v>71</v>
      </c>
      <c r="L556" s="15" t="s">
        <v>71</v>
      </c>
      <c r="M556" s="18">
        <v>0.85</v>
      </c>
      <c r="N556" s="18">
        <v>0.15</v>
      </c>
      <c r="O556" s="19">
        <f>Ugovori_OPULJP[[#This Row],[Bespovratna sredstva - Ukupno (EU+Nac) HRK
= Ukupna ugovorena vrijednost bespovratnih sredstava]]*Ugovori_OPULJP[[#This Row],[EU STOPA SUFINANCIRANJA %
EU CO-FINANCING RATE %]]</f>
        <v>943261.66</v>
      </c>
      <c r="P556" s="20">
        <f>Ugovori_OPULJP[[#This Row],[Bespovratna sredstva - EU dio - HRK]]/7.5345</f>
        <v>125192.33658504214</v>
      </c>
      <c r="Q556" s="19">
        <f>Ugovori_OPULJP[[#This Row],[Bespovratna sredstva - Ukupno (EU+Nac) HRK
= Ukupna ugovorena vrijednost bespovratnih sredstava]]*Ugovori_OPULJP[[#This Row],[STOPA NACIONALNOG SUFINANCIRANJA %]]</f>
        <v>166457.94</v>
      </c>
      <c r="R556" s="20">
        <f>Ugovori_OPULJP[[#This Row],[Bespovratna sredstva - Nacionalni dio - HRK]]/7.5345</f>
        <v>22092.76527971332</v>
      </c>
      <c r="S556" s="19">
        <v>1109719.6000000001</v>
      </c>
      <c r="T556" s="20">
        <f>Ugovori_OPULJP[[#This Row],[Bespovratna sredstva - Ukupno (EU+Nac) HRK
= Ukupna ugovorena vrijednost bespovratnih sredstava]]/7.5345</f>
        <v>147285.10186475547</v>
      </c>
      <c r="U556" s="19">
        <v>0</v>
      </c>
      <c r="V556" s="20">
        <f>Ugovori_OPULJP[[#This Row],[Javni doprinos korisnika - HRK]]/7.5345</f>
        <v>0</v>
      </c>
      <c r="W556" s="19">
        <v>0</v>
      </c>
      <c r="X556" s="20">
        <f>Ugovori_OPULJP[[#This Row],[Privatni doprinos korisnika - HRK]]/7.5345</f>
        <v>0</v>
      </c>
      <c r="Y556" s="21">
        <f>Ugovori_OPULJP[[#This Row],[Bespovratna sredstva - Ukupno (EU+Nac) HRK
= Ukupna ugovorena vrijednost bespovratnih sredstava]]+Ugovori_OPULJP[[#This Row],[Javni doprinos korisnika - HRK]]+Ugovori_OPULJP[[#This Row],[Privatni doprinos korisnika - HRK]]</f>
        <v>1109719.6000000001</v>
      </c>
      <c r="Z556" s="22">
        <f>Ugovori_OPULJP[[#This Row],[UKUPNI PRIHVATLJIVI IZDACI
TOTAL ELIGIBLE EXPENDITURE
= Bespovratna sredstva ukupno + doprinos korisnika
= Ukupni prihvatljivi troškovi
= Ukupna ugovorena vrijednost projekta HRK]]/7.5345</f>
        <v>147285.10186475547</v>
      </c>
      <c r="AA556" s="13" t="s">
        <v>22</v>
      </c>
      <c r="AB556" s="13" t="s">
        <v>19</v>
      </c>
      <c r="AC556" s="12" t="s">
        <v>2262</v>
      </c>
      <c r="AD556" s="12" t="s">
        <v>147</v>
      </c>
    </row>
    <row r="557" spans="1:30" ht="51" customHeight="1" x14ac:dyDescent="0.3">
      <c r="A557" s="10" t="s">
        <v>2263</v>
      </c>
      <c r="B557" s="11" t="s">
        <v>139</v>
      </c>
      <c r="C557" s="12" t="s">
        <v>140</v>
      </c>
      <c r="D557" s="12" t="s">
        <v>1102</v>
      </c>
      <c r="E557" s="13" t="s">
        <v>63</v>
      </c>
      <c r="F557" s="14" t="s">
        <v>2264</v>
      </c>
      <c r="G557" s="14" t="s">
        <v>1049</v>
      </c>
      <c r="H557" s="16">
        <v>43880</v>
      </c>
      <c r="I557" s="16">
        <v>44792</v>
      </c>
      <c r="J557" s="17" t="str">
        <f>IF(Ugovori_OPULJP[[#This Row],[DATUM ZAVRŠETKA OPERACIJE]]&gt;DATE(2023,12,31),"u provedbi","završen")</f>
        <v>završen</v>
      </c>
      <c r="K557" s="15" t="s">
        <v>362</v>
      </c>
      <c r="L557" s="15" t="s">
        <v>362</v>
      </c>
      <c r="M557" s="18">
        <v>0.85</v>
      </c>
      <c r="N557" s="18">
        <v>0.15</v>
      </c>
      <c r="O557" s="19">
        <f>Ugovori_OPULJP[[#This Row],[Bespovratna sredstva - Ukupno (EU+Nac) HRK
= Ukupna ugovorena vrijednost bespovratnih sredstava]]*Ugovori_OPULJP[[#This Row],[EU STOPA SUFINANCIRANJA %
EU CO-FINANCING RATE %]]</f>
        <v>2160430.3289999999</v>
      </c>
      <c r="P557" s="20">
        <f>Ugovori_OPULJP[[#This Row],[Bespovratna sredstva - EU dio - HRK]]/7.5345</f>
        <v>286738.38064901449</v>
      </c>
      <c r="Q557" s="19">
        <f>Ugovori_OPULJP[[#This Row],[Bespovratna sredstva - Ukupno (EU+Nac) HRK
= Ukupna ugovorena vrijednost bespovratnih sredstava]]*Ugovori_OPULJP[[#This Row],[STOPA NACIONALNOG SUFINANCIRANJA %]]</f>
        <v>381252.41100000002</v>
      </c>
      <c r="R557" s="20">
        <f>Ugovori_OPULJP[[#This Row],[Bespovratna sredstva - Nacionalni dio - HRK]]/7.5345</f>
        <v>50600.890702767269</v>
      </c>
      <c r="S557" s="19">
        <v>2541682.7400000002</v>
      </c>
      <c r="T557" s="20">
        <f>Ugovori_OPULJP[[#This Row],[Bespovratna sredstva - Ukupno (EU+Nac) HRK
= Ukupna ugovorena vrijednost bespovratnih sredstava]]/7.5345</f>
        <v>337339.27135178179</v>
      </c>
      <c r="U557" s="19">
        <v>0</v>
      </c>
      <c r="V557" s="20">
        <f>Ugovori_OPULJP[[#This Row],[Javni doprinos korisnika - HRK]]/7.5345</f>
        <v>0</v>
      </c>
      <c r="W557" s="19">
        <v>0</v>
      </c>
      <c r="X557" s="20">
        <f>Ugovori_OPULJP[[#This Row],[Privatni doprinos korisnika - HRK]]/7.5345</f>
        <v>0</v>
      </c>
      <c r="Y557" s="21">
        <f>Ugovori_OPULJP[[#This Row],[Bespovratna sredstva - Ukupno (EU+Nac) HRK
= Ukupna ugovorena vrijednost bespovratnih sredstava]]+Ugovori_OPULJP[[#This Row],[Javni doprinos korisnika - HRK]]+Ugovori_OPULJP[[#This Row],[Privatni doprinos korisnika - HRK]]</f>
        <v>2541682.7400000002</v>
      </c>
      <c r="Z557" s="22">
        <f>Ugovori_OPULJP[[#This Row],[UKUPNI PRIHVATLJIVI IZDACI
TOTAL ELIGIBLE EXPENDITURE
= Bespovratna sredstva ukupno + doprinos korisnika
= Ukupni prihvatljivi troškovi
= Ukupna ugovorena vrijednost projekta HRK]]/7.5345</f>
        <v>337339.27135178179</v>
      </c>
      <c r="AA557" s="13" t="s">
        <v>22</v>
      </c>
      <c r="AB557" s="13" t="s">
        <v>19</v>
      </c>
      <c r="AC557" s="12" t="s">
        <v>2265</v>
      </c>
      <c r="AD557" s="12" t="s">
        <v>147</v>
      </c>
    </row>
    <row r="558" spans="1:30" ht="51" customHeight="1" x14ac:dyDescent="0.3">
      <c r="A558" s="10" t="s">
        <v>2266</v>
      </c>
      <c r="B558" s="11" t="s">
        <v>139</v>
      </c>
      <c r="C558" s="12" t="s">
        <v>140</v>
      </c>
      <c r="D558" s="12" t="s">
        <v>1102</v>
      </c>
      <c r="E558" s="13" t="s">
        <v>63</v>
      </c>
      <c r="F558" s="14" t="s">
        <v>2267</v>
      </c>
      <c r="G558" s="14" t="s">
        <v>2268</v>
      </c>
      <c r="H558" s="16">
        <v>43880</v>
      </c>
      <c r="I558" s="16">
        <v>44792</v>
      </c>
      <c r="J558" s="17" t="str">
        <f>IF(Ugovori_OPULJP[[#This Row],[DATUM ZAVRŠETKA OPERACIJE]]&gt;DATE(2023,12,31),"u provedbi","završen")</f>
        <v>završen</v>
      </c>
      <c r="K558" s="15" t="s">
        <v>71</v>
      </c>
      <c r="L558" s="15" t="s">
        <v>71</v>
      </c>
      <c r="M558" s="18">
        <v>0.85</v>
      </c>
      <c r="N558" s="18">
        <v>0.15</v>
      </c>
      <c r="O558" s="19">
        <f>Ugovori_OPULJP[[#This Row],[Bespovratna sredstva - Ukupno (EU+Nac) HRK
= Ukupna ugovorena vrijednost bespovratnih sredstava]]*Ugovori_OPULJP[[#This Row],[EU STOPA SUFINANCIRANJA %
EU CO-FINANCING RATE %]]</f>
        <v>1173831.368</v>
      </c>
      <c r="P558" s="20">
        <f>Ugovori_OPULJP[[#This Row],[Bespovratna sredstva - EU dio - HRK]]/7.5345</f>
        <v>155794.19576614239</v>
      </c>
      <c r="Q558" s="19">
        <f>Ugovori_OPULJP[[#This Row],[Bespovratna sredstva - Ukupno (EU+Nac) HRK
= Ukupna ugovorena vrijednost bespovratnih sredstava]]*Ugovori_OPULJP[[#This Row],[STOPA NACIONALNOG SUFINANCIRANJA %]]</f>
        <v>207146.712</v>
      </c>
      <c r="R558" s="20">
        <f>Ugovori_OPULJP[[#This Row],[Bespovratna sredstva - Nacionalni dio - HRK]]/7.5345</f>
        <v>27493.093370495717</v>
      </c>
      <c r="S558" s="19">
        <v>1380978.08</v>
      </c>
      <c r="T558" s="20">
        <f>Ugovori_OPULJP[[#This Row],[Bespovratna sredstva - Ukupno (EU+Nac) HRK
= Ukupna ugovorena vrijednost bespovratnih sredstava]]/7.5345</f>
        <v>183287.28913663814</v>
      </c>
      <c r="U558" s="19">
        <v>0</v>
      </c>
      <c r="V558" s="20">
        <f>Ugovori_OPULJP[[#This Row],[Javni doprinos korisnika - HRK]]/7.5345</f>
        <v>0</v>
      </c>
      <c r="W558" s="19">
        <v>0</v>
      </c>
      <c r="X558" s="20">
        <f>Ugovori_OPULJP[[#This Row],[Privatni doprinos korisnika - HRK]]/7.5345</f>
        <v>0</v>
      </c>
      <c r="Y558" s="21">
        <f>Ugovori_OPULJP[[#This Row],[Bespovratna sredstva - Ukupno (EU+Nac) HRK
= Ukupna ugovorena vrijednost bespovratnih sredstava]]+Ugovori_OPULJP[[#This Row],[Javni doprinos korisnika - HRK]]+Ugovori_OPULJP[[#This Row],[Privatni doprinos korisnika - HRK]]</f>
        <v>1380978.08</v>
      </c>
      <c r="Z558" s="22">
        <f>Ugovori_OPULJP[[#This Row],[UKUPNI PRIHVATLJIVI IZDACI
TOTAL ELIGIBLE EXPENDITURE
= Bespovratna sredstva ukupno + doprinos korisnika
= Ukupni prihvatljivi troškovi
= Ukupna ugovorena vrijednost projekta HRK]]/7.5345</f>
        <v>183287.28913663814</v>
      </c>
      <c r="AA558" s="13" t="s">
        <v>22</v>
      </c>
      <c r="AB558" s="13" t="s">
        <v>19</v>
      </c>
      <c r="AC558" s="12" t="s">
        <v>2269</v>
      </c>
      <c r="AD558" s="12" t="s">
        <v>147</v>
      </c>
    </row>
    <row r="559" spans="1:30" ht="51" customHeight="1" x14ac:dyDescent="0.3">
      <c r="A559" s="10" t="s">
        <v>2270</v>
      </c>
      <c r="B559" s="11" t="s">
        <v>139</v>
      </c>
      <c r="C559" s="12" t="s">
        <v>140</v>
      </c>
      <c r="D559" s="12" t="s">
        <v>1102</v>
      </c>
      <c r="E559" s="13" t="s">
        <v>63</v>
      </c>
      <c r="F559" s="14" t="s">
        <v>2271</v>
      </c>
      <c r="G559" s="14" t="s">
        <v>2272</v>
      </c>
      <c r="H559" s="16">
        <v>43880</v>
      </c>
      <c r="I559" s="16">
        <v>44792</v>
      </c>
      <c r="J559" s="17" t="str">
        <f>IF(Ugovori_OPULJP[[#This Row],[DATUM ZAVRŠETKA OPERACIJE]]&gt;DATE(2023,12,31),"u provedbi","završen")</f>
        <v>završen</v>
      </c>
      <c r="K559" s="15" t="s">
        <v>81</v>
      </c>
      <c r="L559" s="15" t="s">
        <v>81</v>
      </c>
      <c r="M559" s="18">
        <v>0.85</v>
      </c>
      <c r="N559" s="18">
        <v>0.15</v>
      </c>
      <c r="O559" s="19">
        <f>Ugovori_OPULJP[[#This Row],[Bespovratna sredstva - Ukupno (EU+Nac) HRK
= Ukupna ugovorena vrijednost bespovratnih sredstava]]*Ugovori_OPULJP[[#This Row],[EU STOPA SUFINANCIRANJA %
EU CO-FINANCING RATE %]]</f>
        <v>2210611.6770000001</v>
      </c>
      <c r="P559" s="20">
        <f>Ugovori_OPULJP[[#This Row],[Bespovratna sredstva - EU dio - HRK]]/7.5345</f>
        <v>293398.59008560621</v>
      </c>
      <c r="Q559" s="19">
        <f>Ugovori_OPULJP[[#This Row],[Bespovratna sredstva - Ukupno (EU+Nac) HRK
= Ukupna ugovorena vrijednost bespovratnih sredstava]]*Ugovori_OPULJP[[#This Row],[STOPA NACIONALNOG SUFINANCIRANJA %]]</f>
        <v>390107.94300000003</v>
      </c>
      <c r="R559" s="20">
        <f>Ugovori_OPULJP[[#This Row],[Bespovratna sredstva - Nacionalni dio - HRK]]/7.5345</f>
        <v>51776.221779812862</v>
      </c>
      <c r="S559" s="19">
        <v>2600719.62</v>
      </c>
      <c r="T559" s="20">
        <f>Ugovori_OPULJP[[#This Row],[Bespovratna sredstva - Ukupno (EU+Nac) HRK
= Ukupna ugovorena vrijednost bespovratnih sredstava]]/7.5345</f>
        <v>345174.81186541909</v>
      </c>
      <c r="U559" s="19">
        <v>0</v>
      </c>
      <c r="V559" s="20">
        <f>Ugovori_OPULJP[[#This Row],[Javni doprinos korisnika - HRK]]/7.5345</f>
        <v>0</v>
      </c>
      <c r="W559" s="19">
        <v>0</v>
      </c>
      <c r="X559" s="20">
        <f>Ugovori_OPULJP[[#This Row],[Privatni doprinos korisnika - HRK]]/7.5345</f>
        <v>0</v>
      </c>
      <c r="Y559" s="21">
        <f>Ugovori_OPULJP[[#This Row],[Bespovratna sredstva - Ukupno (EU+Nac) HRK
= Ukupna ugovorena vrijednost bespovratnih sredstava]]+Ugovori_OPULJP[[#This Row],[Javni doprinos korisnika - HRK]]+Ugovori_OPULJP[[#This Row],[Privatni doprinos korisnika - HRK]]</f>
        <v>2600719.62</v>
      </c>
      <c r="Z559" s="22">
        <f>Ugovori_OPULJP[[#This Row],[UKUPNI PRIHVATLJIVI IZDACI
TOTAL ELIGIBLE EXPENDITURE
= Bespovratna sredstva ukupno + doprinos korisnika
= Ukupni prihvatljivi troškovi
= Ukupna ugovorena vrijednost projekta HRK]]/7.5345</f>
        <v>345174.81186541909</v>
      </c>
      <c r="AA559" s="13" t="s">
        <v>22</v>
      </c>
      <c r="AB559" s="13" t="s">
        <v>19</v>
      </c>
      <c r="AC559" s="12" t="s">
        <v>2273</v>
      </c>
      <c r="AD559" s="12" t="s">
        <v>147</v>
      </c>
    </row>
    <row r="560" spans="1:30" ht="51" customHeight="1" x14ac:dyDescent="0.3">
      <c r="A560" s="10" t="s">
        <v>2274</v>
      </c>
      <c r="B560" s="11" t="s">
        <v>139</v>
      </c>
      <c r="C560" s="12" t="s">
        <v>140</v>
      </c>
      <c r="D560" s="12" t="s">
        <v>1102</v>
      </c>
      <c r="E560" s="13" t="s">
        <v>63</v>
      </c>
      <c r="F560" s="14" t="s">
        <v>2275</v>
      </c>
      <c r="G560" s="14" t="s">
        <v>2276</v>
      </c>
      <c r="H560" s="16">
        <v>43880</v>
      </c>
      <c r="I560" s="16">
        <v>44792</v>
      </c>
      <c r="J560" s="17" t="str">
        <f>IF(Ugovori_OPULJP[[#This Row],[DATUM ZAVRŠETKA OPERACIJE]]&gt;DATE(2023,12,31),"u provedbi","završen")</f>
        <v>završen</v>
      </c>
      <c r="K560" s="15" t="s">
        <v>178</v>
      </c>
      <c r="L560" s="15" t="s">
        <v>178</v>
      </c>
      <c r="M560" s="18">
        <v>0.85</v>
      </c>
      <c r="N560" s="18">
        <v>0.15</v>
      </c>
      <c r="O560" s="19">
        <f>Ugovori_OPULJP[[#This Row],[Bespovratna sredstva - Ukupno (EU+Nac) HRK
= Ukupna ugovorena vrijednost bespovratnih sredstava]]*Ugovori_OPULJP[[#This Row],[EU STOPA SUFINANCIRANJA %
EU CO-FINANCING RATE %]]</f>
        <v>8483468.477500001</v>
      </c>
      <c r="P560" s="20">
        <f>Ugovori_OPULJP[[#This Row],[Bespovratna sredstva - EU dio - HRK]]/7.5345</f>
        <v>1125949.761430752</v>
      </c>
      <c r="Q560" s="19">
        <f>Ugovori_OPULJP[[#This Row],[Bespovratna sredstva - Ukupno (EU+Nac) HRK
= Ukupna ugovorena vrijednost bespovratnih sredstava]]*Ugovori_OPULJP[[#This Row],[STOPA NACIONALNOG SUFINANCIRANJA %]]</f>
        <v>1497082.6725000001</v>
      </c>
      <c r="R560" s="20">
        <f>Ugovori_OPULJP[[#This Row],[Bespovratna sredstva - Nacionalni dio - HRK]]/7.5345</f>
        <v>198697.01672307387</v>
      </c>
      <c r="S560" s="19">
        <v>9980551.1500000004</v>
      </c>
      <c r="T560" s="20">
        <f>Ugovori_OPULJP[[#This Row],[Bespovratna sredstva - Ukupno (EU+Nac) HRK
= Ukupna ugovorena vrijednost bespovratnih sredstava]]/7.5345</f>
        <v>1324646.7781538258</v>
      </c>
      <c r="U560" s="19">
        <v>0</v>
      </c>
      <c r="V560" s="20">
        <f>Ugovori_OPULJP[[#This Row],[Javni doprinos korisnika - HRK]]/7.5345</f>
        <v>0</v>
      </c>
      <c r="W560" s="19">
        <v>0</v>
      </c>
      <c r="X560" s="20">
        <f>Ugovori_OPULJP[[#This Row],[Privatni doprinos korisnika - HRK]]/7.5345</f>
        <v>0</v>
      </c>
      <c r="Y560" s="21">
        <f>Ugovori_OPULJP[[#This Row],[Bespovratna sredstva - Ukupno (EU+Nac) HRK
= Ukupna ugovorena vrijednost bespovratnih sredstava]]+Ugovori_OPULJP[[#This Row],[Javni doprinos korisnika - HRK]]+Ugovori_OPULJP[[#This Row],[Privatni doprinos korisnika - HRK]]</f>
        <v>9980551.1500000004</v>
      </c>
      <c r="Z560" s="22">
        <f>Ugovori_OPULJP[[#This Row],[UKUPNI PRIHVATLJIVI IZDACI
TOTAL ELIGIBLE EXPENDITURE
= Bespovratna sredstva ukupno + doprinos korisnika
= Ukupni prihvatljivi troškovi
= Ukupna ugovorena vrijednost projekta HRK]]/7.5345</f>
        <v>1324646.7781538258</v>
      </c>
      <c r="AA560" s="13" t="s">
        <v>22</v>
      </c>
      <c r="AB560" s="13" t="s">
        <v>19</v>
      </c>
      <c r="AC560" s="12" t="s">
        <v>2277</v>
      </c>
      <c r="AD560" s="12" t="s">
        <v>147</v>
      </c>
    </row>
    <row r="561" spans="1:30" ht="51" customHeight="1" x14ac:dyDescent="0.3">
      <c r="A561" s="10" t="s">
        <v>2278</v>
      </c>
      <c r="B561" s="11" t="s">
        <v>139</v>
      </c>
      <c r="C561" s="12" t="s">
        <v>140</v>
      </c>
      <c r="D561" s="12" t="s">
        <v>1102</v>
      </c>
      <c r="E561" s="13" t="s">
        <v>63</v>
      </c>
      <c r="F561" s="14" t="s">
        <v>2279</v>
      </c>
      <c r="G561" s="14" t="s">
        <v>2280</v>
      </c>
      <c r="H561" s="16">
        <v>43880</v>
      </c>
      <c r="I561" s="16">
        <v>44792</v>
      </c>
      <c r="J561" s="17" t="str">
        <f>IF(Ugovori_OPULJP[[#This Row],[DATUM ZAVRŠETKA OPERACIJE]]&gt;DATE(2023,12,31),"u provedbi","završen")</f>
        <v>završen</v>
      </c>
      <c r="K561" s="15" t="s">
        <v>380</v>
      </c>
      <c r="L561" s="15" t="s">
        <v>380</v>
      </c>
      <c r="M561" s="18">
        <v>0.85</v>
      </c>
      <c r="N561" s="18">
        <v>0.15</v>
      </c>
      <c r="O561" s="19">
        <f>Ugovori_OPULJP[[#This Row],[Bespovratna sredstva - Ukupno (EU+Nac) HRK
= Ukupna ugovorena vrijednost bespovratnih sredstava]]*Ugovori_OPULJP[[#This Row],[EU STOPA SUFINANCIRANJA %
EU CO-FINANCING RATE %]]</f>
        <v>2644004.2200000002</v>
      </c>
      <c r="P561" s="20">
        <f>Ugovori_OPULJP[[#This Row],[Bespovratna sredstva - EU dio - HRK]]/7.5345</f>
        <v>350919.66553852282</v>
      </c>
      <c r="Q561" s="19">
        <f>Ugovori_OPULJP[[#This Row],[Bespovratna sredstva - Ukupno (EU+Nac) HRK
= Ukupna ugovorena vrijednost bespovratnih sredstava]]*Ugovori_OPULJP[[#This Row],[STOPA NACIONALNOG SUFINANCIRANJA %]]</f>
        <v>466588.98000000004</v>
      </c>
      <c r="R561" s="20">
        <f>Ugovori_OPULJP[[#This Row],[Bespovratna sredstva - Nacionalni dio - HRK]]/7.5345</f>
        <v>61926.999800915786</v>
      </c>
      <c r="S561" s="19">
        <v>3110593.2</v>
      </c>
      <c r="T561" s="20">
        <f>Ugovori_OPULJP[[#This Row],[Bespovratna sredstva - Ukupno (EU+Nac) HRK
= Ukupna ugovorena vrijednost bespovratnih sredstava]]/7.5345</f>
        <v>412846.66533943859</v>
      </c>
      <c r="U561" s="19">
        <v>0</v>
      </c>
      <c r="V561" s="20">
        <f>Ugovori_OPULJP[[#This Row],[Javni doprinos korisnika - HRK]]/7.5345</f>
        <v>0</v>
      </c>
      <c r="W561" s="19">
        <v>0</v>
      </c>
      <c r="X561" s="20">
        <f>Ugovori_OPULJP[[#This Row],[Privatni doprinos korisnika - HRK]]/7.5345</f>
        <v>0</v>
      </c>
      <c r="Y561" s="21">
        <f>Ugovori_OPULJP[[#This Row],[Bespovratna sredstva - Ukupno (EU+Nac) HRK
= Ukupna ugovorena vrijednost bespovratnih sredstava]]+Ugovori_OPULJP[[#This Row],[Javni doprinos korisnika - HRK]]+Ugovori_OPULJP[[#This Row],[Privatni doprinos korisnika - HRK]]</f>
        <v>3110593.2</v>
      </c>
      <c r="Z561" s="22">
        <f>Ugovori_OPULJP[[#This Row],[UKUPNI PRIHVATLJIVI IZDACI
TOTAL ELIGIBLE EXPENDITURE
= Bespovratna sredstva ukupno + doprinos korisnika
= Ukupni prihvatljivi troškovi
= Ukupna ugovorena vrijednost projekta HRK]]/7.5345</f>
        <v>412846.66533943859</v>
      </c>
      <c r="AA561" s="13" t="s">
        <v>22</v>
      </c>
      <c r="AB561" s="13" t="s">
        <v>19</v>
      </c>
      <c r="AC561" s="12" t="s">
        <v>2281</v>
      </c>
      <c r="AD561" s="12" t="s">
        <v>147</v>
      </c>
    </row>
    <row r="562" spans="1:30" ht="51" customHeight="1" x14ac:dyDescent="0.3">
      <c r="A562" s="10" t="s">
        <v>2282</v>
      </c>
      <c r="B562" s="11" t="s">
        <v>139</v>
      </c>
      <c r="C562" s="12" t="s">
        <v>140</v>
      </c>
      <c r="D562" s="12" t="s">
        <v>1102</v>
      </c>
      <c r="E562" s="13" t="s">
        <v>63</v>
      </c>
      <c r="F562" s="14" t="s">
        <v>2283</v>
      </c>
      <c r="G562" s="14" t="s">
        <v>2284</v>
      </c>
      <c r="H562" s="16">
        <v>43880</v>
      </c>
      <c r="I562" s="16">
        <v>44792</v>
      </c>
      <c r="J562" s="17" t="str">
        <f>IF(Ugovori_OPULJP[[#This Row],[DATUM ZAVRŠETKA OPERACIJE]]&gt;DATE(2023,12,31),"u provedbi","završen")</f>
        <v>završen</v>
      </c>
      <c r="K562" s="15" t="s">
        <v>144</v>
      </c>
      <c r="L562" s="15" t="s">
        <v>144</v>
      </c>
      <c r="M562" s="18">
        <v>0.85</v>
      </c>
      <c r="N562" s="18">
        <v>0.15</v>
      </c>
      <c r="O562" s="19">
        <f>Ugovori_OPULJP[[#This Row],[Bespovratna sredstva - Ukupno (EU+Nac) HRK
= Ukupna ugovorena vrijednost bespovratnih sredstava]]*Ugovori_OPULJP[[#This Row],[EU STOPA SUFINANCIRANJA %
EU CO-FINANCING RATE %]]</f>
        <v>2044398.75</v>
      </c>
      <c r="P562" s="20">
        <f>Ugovori_OPULJP[[#This Row],[Bespovratna sredstva - EU dio - HRK]]/7.5345</f>
        <v>271338.34361935098</v>
      </c>
      <c r="Q562" s="19">
        <f>Ugovori_OPULJP[[#This Row],[Bespovratna sredstva - Ukupno (EU+Nac) HRK
= Ukupna ugovorena vrijednost bespovratnih sredstava]]*Ugovori_OPULJP[[#This Row],[STOPA NACIONALNOG SUFINANCIRANJA %]]</f>
        <v>360776.25</v>
      </c>
      <c r="R562" s="20">
        <f>Ugovori_OPULJP[[#This Row],[Bespovratna sredstva - Nacionalni dio - HRK]]/7.5345</f>
        <v>47883.237109297232</v>
      </c>
      <c r="S562" s="19">
        <v>2405175</v>
      </c>
      <c r="T562" s="20">
        <f>Ugovori_OPULJP[[#This Row],[Bespovratna sredstva - Ukupno (EU+Nac) HRK
= Ukupna ugovorena vrijednost bespovratnih sredstava]]/7.5345</f>
        <v>319221.58072864817</v>
      </c>
      <c r="U562" s="19">
        <v>0</v>
      </c>
      <c r="V562" s="20">
        <f>Ugovori_OPULJP[[#This Row],[Javni doprinos korisnika - HRK]]/7.5345</f>
        <v>0</v>
      </c>
      <c r="W562" s="19">
        <v>0</v>
      </c>
      <c r="X562" s="20">
        <f>Ugovori_OPULJP[[#This Row],[Privatni doprinos korisnika - HRK]]/7.5345</f>
        <v>0</v>
      </c>
      <c r="Y562" s="21">
        <f>Ugovori_OPULJP[[#This Row],[Bespovratna sredstva - Ukupno (EU+Nac) HRK
= Ukupna ugovorena vrijednost bespovratnih sredstava]]+Ugovori_OPULJP[[#This Row],[Javni doprinos korisnika - HRK]]+Ugovori_OPULJP[[#This Row],[Privatni doprinos korisnika - HRK]]</f>
        <v>2405175</v>
      </c>
      <c r="Z562" s="22">
        <f>Ugovori_OPULJP[[#This Row],[UKUPNI PRIHVATLJIVI IZDACI
TOTAL ELIGIBLE EXPENDITURE
= Bespovratna sredstva ukupno + doprinos korisnika
= Ukupni prihvatljivi troškovi
= Ukupna ugovorena vrijednost projekta HRK]]/7.5345</f>
        <v>319221.58072864817</v>
      </c>
      <c r="AA562" s="13" t="s">
        <v>22</v>
      </c>
      <c r="AB562" s="13" t="s">
        <v>19</v>
      </c>
      <c r="AC562" s="12" t="s">
        <v>2285</v>
      </c>
      <c r="AD562" s="12" t="s">
        <v>147</v>
      </c>
    </row>
    <row r="563" spans="1:30" ht="51" customHeight="1" x14ac:dyDescent="0.3">
      <c r="A563" s="10" t="s">
        <v>2286</v>
      </c>
      <c r="B563" s="11" t="s">
        <v>139</v>
      </c>
      <c r="C563" s="12" t="s">
        <v>140</v>
      </c>
      <c r="D563" s="12" t="s">
        <v>1102</v>
      </c>
      <c r="E563" s="13" t="s">
        <v>63</v>
      </c>
      <c r="F563" s="14" t="s">
        <v>2287</v>
      </c>
      <c r="G563" s="14" t="s">
        <v>2288</v>
      </c>
      <c r="H563" s="16">
        <v>43880</v>
      </c>
      <c r="I563" s="16">
        <v>44742</v>
      </c>
      <c r="J563" s="17" t="str">
        <f>IF(Ugovori_OPULJP[[#This Row],[DATUM ZAVRŠETKA OPERACIJE]]&gt;DATE(2023,12,31),"u provedbi","završen")</f>
        <v>završen</v>
      </c>
      <c r="K563" s="15" t="s">
        <v>86</v>
      </c>
      <c r="L563" s="15" t="s">
        <v>86</v>
      </c>
      <c r="M563" s="18">
        <v>0.85</v>
      </c>
      <c r="N563" s="18">
        <v>0.15</v>
      </c>
      <c r="O563" s="19">
        <f>Ugovori_OPULJP[[#This Row],[Bespovratna sredstva - Ukupno (EU+Nac) HRK
= Ukupna ugovorena vrijednost bespovratnih sredstava]]*Ugovori_OPULJP[[#This Row],[EU STOPA SUFINANCIRANJA %
EU CO-FINANCING RATE %]]</f>
        <v>3124319.1684999997</v>
      </c>
      <c r="P563" s="20">
        <f>Ugovori_OPULJP[[#This Row],[Bespovratna sredstva - EU dio - HRK]]/7.5345</f>
        <v>414668.41442696919</v>
      </c>
      <c r="Q563" s="19">
        <f>Ugovori_OPULJP[[#This Row],[Bespovratna sredstva - Ukupno (EU+Nac) HRK
= Ukupna ugovorena vrijednost bespovratnih sredstava]]*Ugovori_OPULJP[[#This Row],[STOPA NACIONALNOG SUFINANCIRANJA %]]</f>
        <v>551350.44149999996</v>
      </c>
      <c r="R563" s="20">
        <f>Ugovori_OPULJP[[#This Row],[Bespovratna sredstva - Nacionalni dio - HRK]]/7.5345</f>
        <v>73176.779016523986</v>
      </c>
      <c r="S563" s="19">
        <v>3675669.61</v>
      </c>
      <c r="T563" s="20">
        <f>Ugovori_OPULJP[[#This Row],[Bespovratna sredstva - Ukupno (EU+Nac) HRK
= Ukupna ugovorena vrijednost bespovratnih sredstava]]/7.5345</f>
        <v>487845.19344349322</v>
      </c>
      <c r="U563" s="19">
        <v>0</v>
      </c>
      <c r="V563" s="20">
        <f>Ugovori_OPULJP[[#This Row],[Javni doprinos korisnika - HRK]]/7.5345</f>
        <v>0</v>
      </c>
      <c r="W563" s="19">
        <v>0</v>
      </c>
      <c r="X563" s="20">
        <f>Ugovori_OPULJP[[#This Row],[Privatni doprinos korisnika - HRK]]/7.5345</f>
        <v>0</v>
      </c>
      <c r="Y563" s="21">
        <f>Ugovori_OPULJP[[#This Row],[Bespovratna sredstva - Ukupno (EU+Nac) HRK
= Ukupna ugovorena vrijednost bespovratnih sredstava]]+Ugovori_OPULJP[[#This Row],[Javni doprinos korisnika - HRK]]+Ugovori_OPULJP[[#This Row],[Privatni doprinos korisnika - HRK]]</f>
        <v>3675669.61</v>
      </c>
      <c r="Z563" s="22">
        <f>Ugovori_OPULJP[[#This Row],[UKUPNI PRIHVATLJIVI IZDACI
TOTAL ELIGIBLE EXPENDITURE
= Bespovratna sredstva ukupno + doprinos korisnika
= Ukupni prihvatljivi troškovi
= Ukupna ugovorena vrijednost projekta HRK]]/7.5345</f>
        <v>487845.19344349322</v>
      </c>
      <c r="AA563" s="13" t="s">
        <v>22</v>
      </c>
      <c r="AB563" s="13" t="s">
        <v>19</v>
      </c>
      <c r="AC563" s="12" t="s">
        <v>2289</v>
      </c>
      <c r="AD563" s="12" t="s">
        <v>147</v>
      </c>
    </row>
    <row r="564" spans="1:30" ht="51" customHeight="1" x14ac:dyDescent="0.3">
      <c r="A564" s="10" t="s">
        <v>2290</v>
      </c>
      <c r="B564" s="11" t="s">
        <v>139</v>
      </c>
      <c r="C564" s="12" t="s">
        <v>140</v>
      </c>
      <c r="D564" s="12" t="s">
        <v>1102</v>
      </c>
      <c r="E564" s="13" t="s">
        <v>63</v>
      </c>
      <c r="F564" s="14" t="s">
        <v>2291</v>
      </c>
      <c r="G564" s="14" t="s">
        <v>2292</v>
      </c>
      <c r="H564" s="16">
        <v>43880</v>
      </c>
      <c r="I564" s="16">
        <v>44792</v>
      </c>
      <c r="J564" s="17" t="str">
        <f>IF(Ugovori_OPULJP[[#This Row],[DATUM ZAVRŠETKA OPERACIJE]]&gt;DATE(2023,12,31),"u provedbi","završen")</f>
        <v>završen</v>
      </c>
      <c r="K564" s="15" t="s">
        <v>417</v>
      </c>
      <c r="L564" s="15" t="s">
        <v>417</v>
      </c>
      <c r="M564" s="18">
        <v>0.85</v>
      </c>
      <c r="N564" s="18">
        <v>0.15</v>
      </c>
      <c r="O564" s="19">
        <f>Ugovori_OPULJP[[#This Row],[Bespovratna sredstva - Ukupno (EU+Nac) HRK
= Ukupna ugovorena vrijednost bespovratnih sredstava]]*Ugovori_OPULJP[[#This Row],[EU STOPA SUFINANCIRANJA %
EU CO-FINANCING RATE %]]</f>
        <v>1862589.7</v>
      </c>
      <c r="P564" s="20">
        <f>Ugovori_OPULJP[[#This Row],[Bespovratna sredstva - EU dio - HRK]]/7.5345</f>
        <v>247208.13590815579</v>
      </c>
      <c r="Q564" s="19">
        <f>Ugovori_OPULJP[[#This Row],[Bespovratna sredstva - Ukupno (EU+Nac) HRK
= Ukupna ugovorena vrijednost bespovratnih sredstava]]*Ugovori_OPULJP[[#This Row],[STOPA NACIONALNOG SUFINANCIRANJA %]]</f>
        <v>328692.3</v>
      </c>
      <c r="R564" s="20">
        <f>Ugovori_OPULJP[[#This Row],[Bespovratna sredstva - Nacionalni dio - HRK]]/7.5345</f>
        <v>43624.965160262786</v>
      </c>
      <c r="S564" s="19">
        <v>2191282</v>
      </c>
      <c r="T564" s="20">
        <f>Ugovori_OPULJP[[#This Row],[Bespovratna sredstva - Ukupno (EU+Nac) HRK
= Ukupna ugovorena vrijednost bespovratnih sredstava]]/7.5345</f>
        <v>290833.10106841859</v>
      </c>
      <c r="U564" s="19">
        <v>0</v>
      </c>
      <c r="V564" s="20">
        <f>Ugovori_OPULJP[[#This Row],[Javni doprinos korisnika - HRK]]/7.5345</f>
        <v>0</v>
      </c>
      <c r="W564" s="19">
        <v>0</v>
      </c>
      <c r="X564" s="20">
        <f>Ugovori_OPULJP[[#This Row],[Privatni doprinos korisnika - HRK]]/7.5345</f>
        <v>0</v>
      </c>
      <c r="Y564" s="21">
        <f>Ugovori_OPULJP[[#This Row],[Bespovratna sredstva - Ukupno (EU+Nac) HRK
= Ukupna ugovorena vrijednost bespovratnih sredstava]]+Ugovori_OPULJP[[#This Row],[Javni doprinos korisnika - HRK]]+Ugovori_OPULJP[[#This Row],[Privatni doprinos korisnika - HRK]]</f>
        <v>2191282</v>
      </c>
      <c r="Z564" s="22">
        <f>Ugovori_OPULJP[[#This Row],[UKUPNI PRIHVATLJIVI IZDACI
TOTAL ELIGIBLE EXPENDITURE
= Bespovratna sredstva ukupno + doprinos korisnika
= Ukupni prihvatljivi troškovi
= Ukupna ugovorena vrijednost projekta HRK]]/7.5345</f>
        <v>290833.10106841859</v>
      </c>
      <c r="AA564" s="13" t="s">
        <v>22</v>
      </c>
      <c r="AB564" s="13" t="s">
        <v>19</v>
      </c>
      <c r="AC564" s="12" t="s">
        <v>2293</v>
      </c>
      <c r="AD564" s="12" t="s">
        <v>147</v>
      </c>
    </row>
    <row r="565" spans="1:30" ht="51" customHeight="1" x14ac:dyDescent="0.3">
      <c r="A565" s="10" t="s">
        <v>2294</v>
      </c>
      <c r="B565" s="11" t="s">
        <v>139</v>
      </c>
      <c r="C565" s="12" t="s">
        <v>140</v>
      </c>
      <c r="D565" s="12" t="s">
        <v>1102</v>
      </c>
      <c r="E565" s="13" t="s">
        <v>63</v>
      </c>
      <c r="F565" s="14" t="s">
        <v>2295</v>
      </c>
      <c r="G565" s="14" t="s">
        <v>2296</v>
      </c>
      <c r="H565" s="16">
        <v>43880</v>
      </c>
      <c r="I565" s="16">
        <v>44792</v>
      </c>
      <c r="J565" s="17" t="str">
        <f>IF(Ugovori_OPULJP[[#This Row],[DATUM ZAVRŠETKA OPERACIJE]]&gt;DATE(2023,12,31),"u provedbi","završen")</f>
        <v>završen</v>
      </c>
      <c r="K565" s="15" t="s">
        <v>178</v>
      </c>
      <c r="L565" s="15" t="s">
        <v>178</v>
      </c>
      <c r="M565" s="18">
        <v>0.85</v>
      </c>
      <c r="N565" s="18">
        <v>0.15</v>
      </c>
      <c r="O565" s="19">
        <f>Ugovori_OPULJP[[#This Row],[Bespovratna sredstva - Ukupno (EU+Nac) HRK
= Ukupna ugovorena vrijednost bespovratnih sredstava]]*Ugovori_OPULJP[[#This Row],[EU STOPA SUFINANCIRANJA %
EU CO-FINANCING RATE %]]</f>
        <v>2365725.1340000001</v>
      </c>
      <c r="P565" s="20">
        <f>Ugovori_OPULJP[[#This Row],[Bespovratna sredstva - EU dio - HRK]]/7.5345</f>
        <v>313985.68372154754</v>
      </c>
      <c r="Q565" s="19">
        <f>Ugovori_OPULJP[[#This Row],[Bespovratna sredstva - Ukupno (EU+Nac) HRK
= Ukupna ugovorena vrijednost bespovratnih sredstava]]*Ugovori_OPULJP[[#This Row],[STOPA NACIONALNOG SUFINANCIRANJA %]]</f>
        <v>417480.90600000002</v>
      </c>
      <c r="R565" s="20">
        <f>Ugovori_OPULJP[[#This Row],[Bespovratna sredstva - Nacionalni dio - HRK]]/7.5345</f>
        <v>55409.238303802507</v>
      </c>
      <c r="S565" s="19">
        <v>2783206.04</v>
      </c>
      <c r="T565" s="20">
        <f>Ugovori_OPULJP[[#This Row],[Bespovratna sredstva - Ukupno (EU+Nac) HRK
= Ukupna ugovorena vrijednost bespovratnih sredstava]]/7.5345</f>
        <v>369394.92202535004</v>
      </c>
      <c r="U565" s="19">
        <v>0</v>
      </c>
      <c r="V565" s="20">
        <f>Ugovori_OPULJP[[#This Row],[Javni doprinos korisnika - HRK]]/7.5345</f>
        <v>0</v>
      </c>
      <c r="W565" s="19">
        <v>0</v>
      </c>
      <c r="X565" s="20">
        <f>Ugovori_OPULJP[[#This Row],[Privatni doprinos korisnika - HRK]]/7.5345</f>
        <v>0</v>
      </c>
      <c r="Y565" s="21">
        <f>Ugovori_OPULJP[[#This Row],[Bespovratna sredstva - Ukupno (EU+Nac) HRK
= Ukupna ugovorena vrijednost bespovratnih sredstava]]+Ugovori_OPULJP[[#This Row],[Javni doprinos korisnika - HRK]]+Ugovori_OPULJP[[#This Row],[Privatni doprinos korisnika - HRK]]</f>
        <v>2783206.04</v>
      </c>
      <c r="Z565" s="22">
        <f>Ugovori_OPULJP[[#This Row],[UKUPNI PRIHVATLJIVI IZDACI
TOTAL ELIGIBLE EXPENDITURE
= Bespovratna sredstva ukupno + doprinos korisnika
= Ukupni prihvatljivi troškovi
= Ukupna ugovorena vrijednost projekta HRK]]/7.5345</f>
        <v>369394.92202535004</v>
      </c>
      <c r="AA565" s="13" t="s">
        <v>22</v>
      </c>
      <c r="AB565" s="13" t="s">
        <v>19</v>
      </c>
      <c r="AC565" s="12" t="s">
        <v>2297</v>
      </c>
      <c r="AD565" s="12" t="s">
        <v>147</v>
      </c>
    </row>
    <row r="566" spans="1:30" ht="51" customHeight="1" x14ac:dyDescent="0.3">
      <c r="A566" s="10" t="s">
        <v>2298</v>
      </c>
      <c r="B566" s="11" t="s">
        <v>139</v>
      </c>
      <c r="C566" s="12" t="s">
        <v>140</v>
      </c>
      <c r="D566" s="12" t="s">
        <v>1102</v>
      </c>
      <c r="E566" s="13" t="s">
        <v>63</v>
      </c>
      <c r="F566" s="14" t="s">
        <v>2299</v>
      </c>
      <c r="G566" s="14" t="s">
        <v>2300</v>
      </c>
      <c r="H566" s="16">
        <v>43888</v>
      </c>
      <c r="I566" s="16">
        <v>44800</v>
      </c>
      <c r="J566" s="17" t="str">
        <f>IF(Ugovori_OPULJP[[#This Row],[DATUM ZAVRŠETKA OPERACIJE]]&gt;DATE(2023,12,31),"u provedbi","završen")</f>
        <v>završen</v>
      </c>
      <c r="K566" s="15" t="s">
        <v>71</v>
      </c>
      <c r="L566" s="15" t="s">
        <v>71</v>
      </c>
      <c r="M566" s="18">
        <v>0.85</v>
      </c>
      <c r="N566" s="18">
        <v>0.15</v>
      </c>
      <c r="O566" s="19">
        <f>Ugovori_OPULJP[[#This Row],[Bespovratna sredstva - Ukupno (EU+Nac) HRK
= Ukupna ugovorena vrijednost bespovratnih sredstava]]*Ugovori_OPULJP[[#This Row],[EU STOPA SUFINANCIRANJA %
EU CO-FINANCING RATE %]]</f>
        <v>1237709.5989999999</v>
      </c>
      <c r="P566" s="20">
        <f>Ugovori_OPULJP[[#This Row],[Bespovratna sredstva - EU dio - HRK]]/7.5345</f>
        <v>164272.29398102063</v>
      </c>
      <c r="Q566" s="19">
        <f>Ugovori_OPULJP[[#This Row],[Bespovratna sredstva - Ukupno (EU+Nac) HRK
= Ukupna ugovorena vrijednost bespovratnih sredstava]]*Ugovori_OPULJP[[#This Row],[STOPA NACIONALNOG SUFINANCIRANJA %]]</f>
        <v>218419.34099999999</v>
      </c>
      <c r="R566" s="20">
        <f>Ugovori_OPULJP[[#This Row],[Bespovratna sredstva - Nacionalni dio - HRK]]/7.5345</f>
        <v>28989.228349591875</v>
      </c>
      <c r="S566" s="19">
        <v>1456128.94</v>
      </c>
      <c r="T566" s="20">
        <f>Ugovori_OPULJP[[#This Row],[Bespovratna sredstva - Ukupno (EU+Nac) HRK
= Ukupna ugovorena vrijednost bespovratnih sredstava]]/7.5345</f>
        <v>193261.5223306125</v>
      </c>
      <c r="U566" s="19">
        <v>0</v>
      </c>
      <c r="V566" s="20">
        <f>Ugovori_OPULJP[[#This Row],[Javni doprinos korisnika - HRK]]/7.5345</f>
        <v>0</v>
      </c>
      <c r="W566" s="19">
        <v>0</v>
      </c>
      <c r="X566" s="20">
        <f>Ugovori_OPULJP[[#This Row],[Privatni doprinos korisnika - HRK]]/7.5345</f>
        <v>0</v>
      </c>
      <c r="Y566" s="21">
        <f>Ugovori_OPULJP[[#This Row],[Bespovratna sredstva - Ukupno (EU+Nac) HRK
= Ukupna ugovorena vrijednost bespovratnih sredstava]]+Ugovori_OPULJP[[#This Row],[Javni doprinos korisnika - HRK]]+Ugovori_OPULJP[[#This Row],[Privatni doprinos korisnika - HRK]]</f>
        <v>1456128.94</v>
      </c>
      <c r="Z566" s="22">
        <f>Ugovori_OPULJP[[#This Row],[UKUPNI PRIHVATLJIVI IZDACI
TOTAL ELIGIBLE EXPENDITURE
= Bespovratna sredstva ukupno + doprinos korisnika
= Ukupni prihvatljivi troškovi
= Ukupna ugovorena vrijednost projekta HRK]]/7.5345</f>
        <v>193261.5223306125</v>
      </c>
      <c r="AA566" s="13" t="s">
        <v>22</v>
      </c>
      <c r="AB566" s="13" t="s">
        <v>19</v>
      </c>
      <c r="AC566" s="12" t="s">
        <v>2301</v>
      </c>
      <c r="AD566" s="12" t="s">
        <v>147</v>
      </c>
    </row>
    <row r="567" spans="1:30" ht="51" customHeight="1" x14ac:dyDescent="0.3">
      <c r="A567" s="10" t="s">
        <v>2302</v>
      </c>
      <c r="B567" s="11" t="s">
        <v>139</v>
      </c>
      <c r="C567" s="12" t="s">
        <v>140</v>
      </c>
      <c r="D567" s="12" t="s">
        <v>1102</v>
      </c>
      <c r="E567" s="13" t="s">
        <v>63</v>
      </c>
      <c r="F567" s="14" t="s">
        <v>2303</v>
      </c>
      <c r="G567" s="14" t="s">
        <v>2304</v>
      </c>
      <c r="H567" s="16">
        <v>43880</v>
      </c>
      <c r="I567" s="16">
        <v>44792</v>
      </c>
      <c r="J567" s="17" t="str">
        <f>IF(Ugovori_OPULJP[[#This Row],[DATUM ZAVRŠETKA OPERACIJE]]&gt;DATE(2023,12,31),"u provedbi","završen")</f>
        <v>završen</v>
      </c>
      <c r="K567" s="15" t="s">
        <v>71</v>
      </c>
      <c r="L567" s="15" t="s">
        <v>71</v>
      </c>
      <c r="M567" s="18">
        <v>0.85</v>
      </c>
      <c r="N567" s="18">
        <v>0.15</v>
      </c>
      <c r="O567" s="19">
        <f>Ugovori_OPULJP[[#This Row],[Bespovratna sredstva - Ukupno (EU+Nac) HRK
= Ukupna ugovorena vrijednost bespovratnih sredstava]]*Ugovori_OPULJP[[#This Row],[EU STOPA SUFINANCIRANJA %
EU CO-FINANCING RATE %]]</f>
        <v>979287.54999999993</v>
      </c>
      <c r="P567" s="20">
        <f>Ugovori_OPULJP[[#This Row],[Bespovratna sredstva - EU dio - HRK]]/7.5345</f>
        <v>129973.79388147852</v>
      </c>
      <c r="Q567" s="19">
        <f>Ugovori_OPULJP[[#This Row],[Bespovratna sredstva - Ukupno (EU+Nac) HRK
= Ukupna ugovorena vrijednost bespovratnih sredstava]]*Ugovori_OPULJP[[#This Row],[STOPA NACIONALNOG SUFINANCIRANJA %]]</f>
        <v>172815.44999999998</v>
      </c>
      <c r="R567" s="20">
        <f>Ugovori_OPULJP[[#This Row],[Bespovratna sredstva - Nacionalni dio - HRK]]/7.5345</f>
        <v>22936.551861437383</v>
      </c>
      <c r="S567" s="19">
        <v>1152103</v>
      </c>
      <c r="T567" s="20">
        <f>Ugovori_OPULJP[[#This Row],[Bespovratna sredstva - Ukupno (EU+Nac) HRK
= Ukupna ugovorena vrijednost bespovratnih sredstava]]/7.5345</f>
        <v>152910.3457429159</v>
      </c>
      <c r="U567" s="19">
        <v>0</v>
      </c>
      <c r="V567" s="20">
        <f>Ugovori_OPULJP[[#This Row],[Javni doprinos korisnika - HRK]]/7.5345</f>
        <v>0</v>
      </c>
      <c r="W567" s="19">
        <v>0</v>
      </c>
      <c r="X567" s="20">
        <f>Ugovori_OPULJP[[#This Row],[Privatni doprinos korisnika - HRK]]/7.5345</f>
        <v>0</v>
      </c>
      <c r="Y567" s="21">
        <f>Ugovori_OPULJP[[#This Row],[Bespovratna sredstva - Ukupno (EU+Nac) HRK
= Ukupna ugovorena vrijednost bespovratnih sredstava]]+Ugovori_OPULJP[[#This Row],[Javni doprinos korisnika - HRK]]+Ugovori_OPULJP[[#This Row],[Privatni doprinos korisnika - HRK]]</f>
        <v>1152103</v>
      </c>
      <c r="Z567" s="22">
        <f>Ugovori_OPULJP[[#This Row],[UKUPNI PRIHVATLJIVI IZDACI
TOTAL ELIGIBLE EXPENDITURE
= Bespovratna sredstva ukupno + doprinos korisnika
= Ukupni prihvatljivi troškovi
= Ukupna ugovorena vrijednost projekta HRK]]/7.5345</f>
        <v>152910.3457429159</v>
      </c>
      <c r="AA567" s="13" t="s">
        <v>22</v>
      </c>
      <c r="AB567" s="13" t="s">
        <v>19</v>
      </c>
      <c r="AC567" s="12" t="s">
        <v>2305</v>
      </c>
      <c r="AD567" s="12" t="s">
        <v>147</v>
      </c>
    </row>
    <row r="568" spans="1:30" ht="51" customHeight="1" x14ac:dyDescent="0.3">
      <c r="A568" s="10" t="s">
        <v>2306</v>
      </c>
      <c r="B568" s="11" t="s">
        <v>139</v>
      </c>
      <c r="C568" s="12" t="s">
        <v>140</v>
      </c>
      <c r="D568" s="12" t="s">
        <v>1102</v>
      </c>
      <c r="E568" s="13" t="s">
        <v>63</v>
      </c>
      <c r="F568" s="14" t="s">
        <v>2307</v>
      </c>
      <c r="G568" s="14" t="s">
        <v>2308</v>
      </c>
      <c r="H568" s="16">
        <v>43880</v>
      </c>
      <c r="I568" s="16">
        <v>44792</v>
      </c>
      <c r="J568" s="17" t="str">
        <f>IF(Ugovori_OPULJP[[#This Row],[DATUM ZAVRŠETKA OPERACIJE]]&gt;DATE(2023,12,31),"u provedbi","završen")</f>
        <v>završen</v>
      </c>
      <c r="K568" s="15" t="s">
        <v>380</v>
      </c>
      <c r="L568" s="15" t="s">
        <v>380</v>
      </c>
      <c r="M568" s="18">
        <v>0.85</v>
      </c>
      <c r="N568" s="18">
        <v>0.15</v>
      </c>
      <c r="O568" s="19">
        <f>Ugovori_OPULJP[[#This Row],[Bespovratna sredstva - Ukupno (EU+Nac) HRK
= Ukupna ugovorena vrijednost bespovratnih sredstava]]*Ugovori_OPULJP[[#This Row],[EU STOPA SUFINANCIRANJA %
EU CO-FINANCING RATE %]]</f>
        <v>1389254.11</v>
      </c>
      <c r="P568" s="20">
        <f>Ugovori_OPULJP[[#This Row],[Bespovratna sredstva - EU dio - HRK]]/7.5345</f>
        <v>184385.70708076184</v>
      </c>
      <c r="Q568" s="19">
        <f>Ugovori_OPULJP[[#This Row],[Bespovratna sredstva - Ukupno (EU+Nac) HRK
= Ukupna ugovorena vrijednost bespovratnih sredstava]]*Ugovori_OPULJP[[#This Row],[STOPA NACIONALNOG SUFINANCIRANJA %]]</f>
        <v>245162.49</v>
      </c>
      <c r="R568" s="20">
        <f>Ugovori_OPULJP[[#This Row],[Bespovratna sredstva - Nacionalni dio - HRK]]/7.5345</f>
        <v>32538.654190722671</v>
      </c>
      <c r="S568" s="19">
        <v>1634416.6</v>
      </c>
      <c r="T568" s="20">
        <f>Ugovori_OPULJP[[#This Row],[Bespovratna sredstva - Ukupno (EU+Nac) HRK
= Ukupna ugovorena vrijednost bespovratnih sredstava]]/7.5345</f>
        <v>216924.36127148449</v>
      </c>
      <c r="U568" s="19">
        <v>0</v>
      </c>
      <c r="V568" s="20">
        <f>Ugovori_OPULJP[[#This Row],[Javni doprinos korisnika - HRK]]/7.5345</f>
        <v>0</v>
      </c>
      <c r="W568" s="19">
        <v>0</v>
      </c>
      <c r="X568" s="20">
        <f>Ugovori_OPULJP[[#This Row],[Privatni doprinos korisnika - HRK]]/7.5345</f>
        <v>0</v>
      </c>
      <c r="Y568" s="21">
        <f>Ugovori_OPULJP[[#This Row],[Bespovratna sredstva - Ukupno (EU+Nac) HRK
= Ukupna ugovorena vrijednost bespovratnih sredstava]]+Ugovori_OPULJP[[#This Row],[Javni doprinos korisnika - HRK]]+Ugovori_OPULJP[[#This Row],[Privatni doprinos korisnika - HRK]]</f>
        <v>1634416.6</v>
      </c>
      <c r="Z568" s="22">
        <f>Ugovori_OPULJP[[#This Row],[UKUPNI PRIHVATLJIVI IZDACI
TOTAL ELIGIBLE EXPENDITURE
= Bespovratna sredstva ukupno + doprinos korisnika
= Ukupni prihvatljivi troškovi
= Ukupna ugovorena vrijednost projekta HRK]]/7.5345</f>
        <v>216924.36127148449</v>
      </c>
      <c r="AA568" s="13" t="s">
        <v>22</v>
      </c>
      <c r="AB568" s="13" t="s">
        <v>19</v>
      </c>
      <c r="AC568" s="12" t="s">
        <v>2309</v>
      </c>
      <c r="AD568" s="12" t="s">
        <v>147</v>
      </c>
    </row>
    <row r="569" spans="1:30" ht="51" customHeight="1" x14ac:dyDescent="0.3">
      <c r="A569" s="10" t="s">
        <v>2310</v>
      </c>
      <c r="B569" s="11" t="s">
        <v>139</v>
      </c>
      <c r="C569" s="12" t="s">
        <v>140</v>
      </c>
      <c r="D569" s="12" t="s">
        <v>1102</v>
      </c>
      <c r="E569" s="13" t="s">
        <v>63</v>
      </c>
      <c r="F569" s="14" t="s">
        <v>2311</v>
      </c>
      <c r="G569" s="14" t="s">
        <v>2312</v>
      </c>
      <c r="H569" s="16">
        <v>43880</v>
      </c>
      <c r="I569" s="16">
        <v>44853</v>
      </c>
      <c r="J569" s="17" t="str">
        <f>IF(Ugovori_OPULJP[[#This Row],[DATUM ZAVRŠETKA OPERACIJE]]&gt;DATE(2023,12,31),"u provedbi","završen")</f>
        <v>završen</v>
      </c>
      <c r="K569" s="15" t="s">
        <v>417</v>
      </c>
      <c r="L569" s="15" t="s">
        <v>417</v>
      </c>
      <c r="M569" s="18">
        <v>0.85</v>
      </c>
      <c r="N569" s="18">
        <v>0.15</v>
      </c>
      <c r="O569" s="19">
        <f>Ugovori_OPULJP[[#This Row],[Bespovratna sredstva - Ukupno (EU+Nac) HRK
= Ukupna ugovorena vrijednost bespovratnih sredstava]]*Ugovori_OPULJP[[#This Row],[EU STOPA SUFINANCIRANJA %
EU CO-FINANCING RATE %]]</f>
        <v>945022.34149999998</v>
      </c>
      <c r="P569" s="20">
        <f>Ugovori_OPULJP[[#This Row],[Bespovratna sredstva - EU dio - HRK]]/7.5345</f>
        <v>125426.0191784458</v>
      </c>
      <c r="Q569" s="19">
        <f>Ugovori_OPULJP[[#This Row],[Bespovratna sredstva - Ukupno (EU+Nac) HRK
= Ukupna ugovorena vrijednost bespovratnih sredstava]]*Ugovori_OPULJP[[#This Row],[STOPA NACIONALNOG SUFINANCIRANJA %]]</f>
        <v>166768.64849999998</v>
      </c>
      <c r="R569" s="20">
        <f>Ugovori_OPULJP[[#This Row],[Bespovratna sredstva - Nacionalni dio - HRK]]/7.5345</f>
        <v>22134.003384431609</v>
      </c>
      <c r="S569" s="19">
        <v>1111790.99</v>
      </c>
      <c r="T569" s="20">
        <f>Ugovori_OPULJP[[#This Row],[Bespovratna sredstva - Ukupno (EU+Nac) HRK
= Ukupna ugovorena vrijednost bespovratnih sredstava]]/7.5345</f>
        <v>147560.02256287742</v>
      </c>
      <c r="U569" s="19">
        <v>0</v>
      </c>
      <c r="V569" s="20">
        <f>Ugovori_OPULJP[[#This Row],[Javni doprinos korisnika - HRK]]/7.5345</f>
        <v>0</v>
      </c>
      <c r="W569" s="19">
        <v>0</v>
      </c>
      <c r="X569" s="20">
        <f>Ugovori_OPULJP[[#This Row],[Privatni doprinos korisnika - HRK]]/7.5345</f>
        <v>0</v>
      </c>
      <c r="Y569" s="21">
        <f>Ugovori_OPULJP[[#This Row],[Bespovratna sredstva - Ukupno (EU+Nac) HRK
= Ukupna ugovorena vrijednost bespovratnih sredstava]]+Ugovori_OPULJP[[#This Row],[Javni doprinos korisnika - HRK]]+Ugovori_OPULJP[[#This Row],[Privatni doprinos korisnika - HRK]]</f>
        <v>1111790.99</v>
      </c>
      <c r="Z569" s="22">
        <f>Ugovori_OPULJP[[#This Row],[UKUPNI PRIHVATLJIVI IZDACI
TOTAL ELIGIBLE EXPENDITURE
= Bespovratna sredstva ukupno + doprinos korisnika
= Ukupni prihvatljivi troškovi
= Ukupna ugovorena vrijednost projekta HRK]]/7.5345</f>
        <v>147560.02256287742</v>
      </c>
      <c r="AA569" s="13" t="s">
        <v>22</v>
      </c>
      <c r="AB569" s="13" t="s">
        <v>19</v>
      </c>
      <c r="AC569" s="12" t="s">
        <v>2313</v>
      </c>
      <c r="AD569" s="12" t="s">
        <v>147</v>
      </c>
    </row>
    <row r="570" spans="1:30" ht="51" customHeight="1" x14ac:dyDescent="0.3">
      <c r="A570" s="10" t="s">
        <v>2314</v>
      </c>
      <c r="B570" s="11" t="s">
        <v>139</v>
      </c>
      <c r="C570" s="12" t="s">
        <v>140</v>
      </c>
      <c r="D570" s="12" t="s">
        <v>1102</v>
      </c>
      <c r="E570" s="13" t="s">
        <v>63</v>
      </c>
      <c r="F570" s="14" t="s">
        <v>2315</v>
      </c>
      <c r="G570" s="14" t="s">
        <v>2316</v>
      </c>
      <c r="H570" s="16">
        <v>43880</v>
      </c>
      <c r="I570" s="16">
        <v>44792</v>
      </c>
      <c r="J570" s="17" t="str">
        <f>IF(Ugovori_OPULJP[[#This Row],[DATUM ZAVRŠETKA OPERACIJE]]&gt;DATE(2023,12,31),"u provedbi","završen")</f>
        <v>završen</v>
      </c>
      <c r="K570" s="15" t="s">
        <v>91</v>
      </c>
      <c r="L570" s="15" t="s">
        <v>91</v>
      </c>
      <c r="M570" s="18">
        <v>0.85</v>
      </c>
      <c r="N570" s="18">
        <v>0.15</v>
      </c>
      <c r="O570" s="19">
        <f>Ugovori_OPULJP[[#This Row],[Bespovratna sredstva - Ukupno (EU+Nac) HRK
= Ukupna ugovorena vrijednost bespovratnih sredstava]]*Ugovori_OPULJP[[#This Row],[EU STOPA SUFINANCIRANJA %
EU CO-FINANCING RATE %]]</f>
        <v>1080116.93</v>
      </c>
      <c r="P570" s="20">
        <f>Ugovori_OPULJP[[#This Row],[Bespovratna sredstva - EU dio - HRK]]/7.5345</f>
        <v>143356.15236578404</v>
      </c>
      <c r="Q570" s="19">
        <f>Ugovori_OPULJP[[#This Row],[Bespovratna sredstva - Ukupno (EU+Nac) HRK
= Ukupna ugovorena vrijednost bespovratnih sredstava]]*Ugovori_OPULJP[[#This Row],[STOPA NACIONALNOG SUFINANCIRANJA %]]</f>
        <v>190608.87</v>
      </c>
      <c r="R570" s="20">
        <f>Ugovori_OPULJP[[#This Row],[Bespovratna sredstva - Nacionalni dio - HRK]]/7.5345</f>
        <v>25298.144535138363</v>
      </c>
      <c r="S570" s="19">
        <v>1270725.8</v>
      </c>
      <c r="T570" s="20">
        <f>Ugovori_OPULJP[[#This Row],[Bespovratna sredstva - Ukupno (EU+Nac) HRK
= Ukupna ugovorena vrijednost bespovratnih sredstava]]/7.5345</f>
        <v>168654.29690092243</v>
      </c>
      <c r="U570" s="19">
        <v>0</v>
      </c>
      <c r="V570" s="20">
        <f>Ugovori_OPULJP[[#This Row],[Javni doprinos korisnika - HRK]]/7.5345</f>
        <v>0</v>
      </c>
      <c r="W570" s="19">
        <v>0</v>
      </c>
      <c r="X570" s="20">
        <f>Ugovori_OPULJP[[#This Row],[Privatni doprinos korisnika - HRK]]/7.5345</f>
        <v>0</v>
      </c>
      <c r="Y570" s="21">
        <f>Ugovori_OPULJP[[#This Row],[Bespovratna sredstva - Ukupno (EU+Nac) HRK
= Ukupna ugovorena vrijednost bespovratnih sredstava]]+Ugovori_OPULJP[[#This Row],[Javni doprinos korisnika - HRK]]+Ugovori_OPULJP[[#This Row],[Privatni doprinos korisnika - HRK]]</f>
        <v>1270725.8</v>
      </c>
      <c r="Z570" s="22">
        <f>Ugovori_OPULJP[[#This Row],[UKUPNI PRIHVATLJIVI IZDACI
TOTAL ELIGIBLE EXPENDITURE
= Bespovratna sredstva ukupno + doprinos korisnika
= Ukupni prihvatljivi troškovi
= Ukupna ugovorena vrijednost projekta HRK]]/7.5345</f>
        <v>168654.29690092243</v>
      </c>
      <c r="AA570" s="13" t="s">
        <v>22</v>
      </c>
      <c r="AB570" s="13" t="s">
        <v>19</v>
      </c>
      <c r="AC570" s="12" t="s">
        <v>2317</v>
      </c>
      <c r="AD570" s="12" t="s">
        <v>147</v>
      </c>
    </row>
    <row r="571" spans="1:30" ht="51" customHeight="1" x14ac:dyDescent="0.3">
      <c r="A571" s="10" t="s">
        <v>2318</v>
      </c>
      <c r="B571" s="11" t="s">
        <v>139</v>
      </c>
      <c r="C571" s="12" t="s">
        <v>140</v>
      </c>
      <c r="D571" s="12" t="s">
        <v>1102</v>
      </c>
      <c r="E571" s="13" t="s">
        <v>63</v>
      </c>
      <c r="F571" s="14" t="s">
        <v>2319</v>
      </c>
      <c r="G571" s="14" t="s">
        <v>2320</v>
      </c>
      <c r="H571" s="16">
        <v>43880</v>
      </c>
      <c r="I571" s="16">
        <v>44792</v>
      </c>
      <c r="J571" s="17" t="str">
        <f>IF(Ugovori_OPULJP[[#This Row],[DATUM ZAVRŠETKA OPERACIJE]]&gt;DATE(2023,12,31),"u provedbi","završen")</f>
        <v>završen</v>
      </c>
      <c r="K571" s="15" t="s">
        <v>262</v>
      </c>
      <c r="L571" s="15" t="s">
        <v>21</v>
      </c>
      <c r="M571" s="18">
        <v>0.85</v>
      </c>
      <c r="N571" s="18">
        <v>0.15</v>
      </c>
      <c r="O571" s="19">
        <f>Ugovori_OPULJP[[#This Row],[Bespovratna sredstva - Ukupno (EU+Nac) HRK
= Ukupna ugovorena vrijednost bespovratnih sredstava]]*Ugovori_OPULJP[[#This Row],[EU STOPA SUFINANCIRANJA %
EU CO-FINANCING RATE %]]</f>
        <v>1086947.2749999999</v>
      </c>
      <c r="P571" s="20">
        <f>Ugovori_OPULJP[[#This Row],[Bespovratna sredstva - EU dio - HRK]]/7.5345</f>
        <v>144262.69493662484</v>
      </c>
      <c r="Q571" s="19">
        <f>Ugovori_OPULJP[[#This Row],[Bespovratna sredstva - Ukupno (EU+Nac) HRK
= Ukupna ugovorena vrijednost bespovratnih sredstava]]*Ugovori_OPULJP[[#This Row],[STOPA NACIONALNOG SUFINANCIRANJA %]]</f>
        <v>191814.22500000001</v>
      </c>
      <c r="R571" s="20">
        <f>Ugovori_OPULJP[[#This Row],[Bespovratna sredstva - Nacionalni dio - HRK]]/7.5345</f>
        <v>25458.122635874974</v>
      </c>
      <c r="S571" s="19">
        <v>1278761.5</v>
      </c>
      <c r="T571" s="20">
        <f>Ugovori_OPULJP[[#This Row],[Bespovratna sredstva - Ukupno (EU+Nac) HRK
= Ukupna ugovorena vrijednost bespovratnih sredstava]]/7.5345</f>
        <v>169720.81757249983</v>
      </c>
      <c r="U571" s="19">
        <v>0</v>
      </c>
      <c r="V571" s="20">
        <f>Ugovori_OPULJP[[#This Row],[Javni doprinos korisnika - HRK]]/7.5345</f>
        <v>0</v>
      </c>
      <c r="W571" s="19">
        <v>0</v>
      </c>
      <c r="X571" s="20">
        <f>Ugovori_OPULJP[[#This Row],[Privatni doprinos korisnika - HRK]]/7.5345</f>
        <v>0</v>
      </c>
      <c r="Y571" s="21">
        <f>Ugovori_OPULJP[[#This Row],[Bespovratna sredstva - Ukupno (EU+Nac) HRK
= Ukupna ugovorena vrijednost bespovratnih sredstava]]+Ugovori_OPULJP[[#This Row],[Javni doprinos korisnika - HRK]]+Ugovori_OPULJP[[#This Row],[Privatni doprinos korisnika - HRK]]</f>
        <v>1278761.5</v>
      </c>
      <c r="Z571" s="22">
        <f>Ugovori_OPULJP[[#This Row],[UKUPNI PRIHVATLJIVI IZDACI
TOTAL ELIGIBLE EXPENDITURE
= Bespovratna sredstva ukupno + doprinos korisnika
= Ukupni prihvatljivi troškovi
= Ukupna ugovorena vrijednost projekta HRK]]/7.5345</f>
        <v>169720.81757249983</v>
      </c>
      <c r="AA571" s="13" t="s">
        <v>22</v>
      </c>
      <c r="AB571" s="13" t="s">
        <v>19</v>
      </c>
      <c r="AC571" s="12" t="s">
        <v>2321</v>
      </c>
      <c r="AD571" s="12" t="s">
        <v>147</v>
      </c>
    </row>
    <row r="572" spans="1:30" ht="51" customHeight="1" x14ac:dyDescent="0.3">
      <c r="A572" s="10" t="s">
        <v>2322</v>
      </c>
      <c r="B572" s="11" t="s">
        <v>139</v>
      </c>
      <c r="C572" s="12" t="s">
        <v>140</v>
      </c>
      <c r="D572" s="12" t="s">
        <v>1102</v>
      </c>
      <c r="E572" s="13" t="s">
        <v>63</v>
      </c>
      <c r="F572" s="14" t="s">
        <v>2323</v>
      </c>
      <c r="G572" s="14" t="s">
        <v>2324</v>
      </c>
      <c r="H572" s="16">
        <v>43880</v>
      </c>
      <c r="I572" s="16">
        <v>44731</v>
      </c>
      <c r="J572" s="17" t="str">
        <f>IF(Ugovori_OPULJP[[#This Row],[DATUM ZAVRŠETKA OPERACIJE]]&gt;DATE(2023,12,31),"u provedbi","završen")</f>
        <v>završen</v>
      </c>
      <c r="K572" s="15" t="s">
        <v>86</v>
      </c>
      <c r="L572" s="15" t="s">
        <v>86</v>
      </c>
      <c r="M572" s="18">
        <v>0.85</v>
      </c>
      <c r="N572" s="18">
        <v>0.15</v>
      </c>
      <c r="O572" s="19">
        <f>Ugovori_OPULJP[[#This Row],[Bespovratna sredstva - Ukupno (EU+Nac) HRK
= Ukupna ugovorena vrijednost bespovratnih sredstava]]*Ugovori_OPULJP[[#This Row],[EU STOPA SUFINANCIRANJA %
EU CO-FINANCING RATE %]]</f>
        <v>1570331.3779999998</v>
      </c>
      <c r="P572" s="20">
        <f>Ugovori_OPULJP[[#This Row],[Bespovratna sredstva - EU dio - HRK]]/7.5345</f>
        <v>208418.79062976968</v>
      </c>
      <c r="Q572" s="19">
        <f>Ugovori_OPULJP[[#This Row],[Bespovratna sredstva - Ukupno (EU+Nac) HRK
= Ukupna ugovorena vrijednost bespovratnih sredstava]]*Ugovori_OPULJP[[#This Row],[STOPA NACIONALNOG SUFINANCIRANJA %]]</f>
        <v>277117.30199999997</v>
      </c>
      <c r="R572" s="20">
        <f>Ugovori_OPULJP[[#This Row],[Bespovratna sredstva - Nacionalni dio - HRK]]/7.5345</f>
        <v>36779.78658172406</v>
      </c>
      <c r="S572" s="19">
        <v>1847448.68</v>
      </c>
      <c r="T572" s="20">
        <f>Ugovori_OPULJP[[#This Row],[Bespovratna sredstva - Ukupno (EU+Nac) HRK
= Ukupna ugovorena vrijednost bespovratnih sredstava]]/7.5345</f>
        <v>245198.57721149377</v>
      </c>
      <c r="U572" s="19">
        <v>0</v>
      </c>
      <c r="V572" s="20">
        <f>Ugovori_OPULJP[[#This Row],[Javni doprinos korisnika - HRK]]/7.5345</f>
        <v>0</v>
      </c>
      <c r="W572" s="19">
        <v>0</v>
      </c>
      <c r="X572" s="20">
        <f>Ugovori_OPULJP[[#This Row],[Privatni doprinos korisnika - HRK]]/7.5345</f>
        <v>0</v>
      </c>
      <c r="Y572" s="21">
        <f>Ugovori_OPULJP[[#This Row],[Bespovratna sredstva - Ukupno (EU+Nac) HRK
= Ukupna ugovorena vrijednost bespovratnih sredstava]]+Ugovori_OPULJP[[#This Row],[Javni doprinos korisnika - HRK]]+Ugovori_OPULJP[[#This Row],[Privatni doprinos korisnika - HRK]]</f>
        <v>1847448.68</v>
      </c>
      <c r="Z572" s="22">
        <f>Ugovori_OPULJP[[#This Row],[UKUPNI PRIHVATLJIVI IZDACI
TOTAL ELIGIBLE EXPENDITURE
= Bespovratna sredstva ukupno + doprinos korisnika
= Ukupni prihvatljivi troškovi
= Ukupna ugovorena vrijednost projekta HRK]]/7.5345</f>
        <v>245198.57721149377</v>
      </c>
      <c r="AA572" s="13" t="s">
        <v>22</v>
      </c>
      <c r="AB572" s="13" t="s">
        <v>19</v>
      </c>
      <c r="AC572" s="12" t="s">
        <v>2325</v>
      </c>
      <c r="AD572" s="12" t="s">
        <v>147</v>
      </c>
    </row>
    <row r="573" spans="1:30" ht="51" customHeight="1" x14ac:dyDescent="0.3">
      <c r="A573" s="10" t="s">
        <v>2326</v>
      </c>
      <c r="B573" s="11" t="s">
        <v>139</v>
      </c>
      <c r="C573" s="12" t="s">
        <v>140</v>
      </c>
      <c r="D573" s="12" t="s">
        <v>1102</v>
      </c>
      <c r="E573" s="13" t="s">
        <v>63</v>
      </c>
      <c r="F573" s="14" t="s">
        <v>2327</v>
      </c>
      <c r="G573" s="14" t="s">
        <v>2328</v>
      </c>
      <c r="H573" s="16">
        <v>43880</v>
      </c>
      <c r="I573" s="16">
        <v>44853</v>
      </c>
      <c r="J573" s="17" t="str">
        <f>IF(Ugovori_OPULJP[[#This Row],[DATUM ZAVRŠETKA OPERACIJE]]&gt;DATE(2023,12,31),"u provedbi","završen")</f>
        <v>završen</v>
      </c>
      <c r="K573" s="15" t="s">
        <v>91</v>
      </c>
      <c r="L573" s="15" t="s">
        <v>91</v>
      </c>
      <c r="M573" s="18">
        <v>0.85</v>
      </c>
      <c r="N573" s="18">
        <v>0.15</v>
      </c>
      <c r="O573" s="19">
        <f>Ugovori_OPULJP[[#This Row],[Bespovratna sredstva - Ukupno (EU+Nac) HRK
= Ukupna ugovorena vrijednost bespovratnih sredstava]]*Ugovori_OPULJP[[#This Row],[EU STOPA SUFINANCIRANJA %
EU CO-FINANCING RATE %]]</f>
        <v>2597426.3620000002</v>
      </c>
      <c r="P573" s="20">
        <f>Ugovori_OPULJP[[#This Row],[Bespovratna sredstva - EU dio - HRK]]/7.5345</f>
        <v>344737.72141482512</v>
      </c>
      <c r="Q573" s="19">
        <f>Ugovori_OPULJP[[#This Row],[Bespovratna sredstva - Ukupno (EU+Nac) HRK
= Ukupna ugovorena vrijednost bespovratnih sredstava]]*Ugovori_OPULJP[[#This Row],[STOPA NACIONALNOG SUFINANCIRANJA %]]</f>
        <v>458369.35800000001</v>
      </c>
      <c r="R573" s="20">
        <f>Ugovori_OPULJP[[#This Row],[Bespovratna sredstva - Nacionalni dio - HRK]]/7.5345</f>
        <v>60836.068484969139</v>
      </c>
      <c r="S573" s="19">
        <v>3055795.72</v>
      </c>
      <c r="T573" s="20">
        <f>Ugovori_OPULJP[[#This Row],[Bespovratna sredstva - Ukupno (EU+Nac) HRK
= Ukupna ugovorena vrijednost bespovratnih sredstava]]/7.5345</f>
        <v>405573.78989979427</v>
      </c>
      <c r="U573" s="19">
        <v>0</v>
      </c>
      <c r="V573" s="20">
        <f>Ugovori_OPULJP[[#This Row],[Javni doprinos korisnika - HRK]]/7.5345</f>
        <v>0</v>
      </c>
      <c r="W573" s="19">
        <v>0</v>
      </c>
      <c r="X573" s="20">
        <f>Ugovori_OPULJP[[#This Row],[Privatni doprinos korisnika - HRK]]/7.5345</f>
        <v>0</v>
      </c>
      <c r="Y573" s="21">
        <f>Ugovori_OPULJP[[#This Row],[Bespovratna sredstva - Ukupno (EU+Nac) HRK
= Ukupna ugovorena vrijednost bespovratnih sredstava]]+Ugovori_OPULJP[[#This Row],[Javni doprinos korisnika - HRK]]+Ugovori_OPULJP[[#This Row],[Privatni doprinos korisnika - HRK]]</f>
        <v>3055795.72</v>
      </c>
      <c r="Z573" s="22">
        <f>Ugovori_OPULJP[[#This Row],[UKUPNI PRIHVATLJIVI IZDACI
TOTAL ELIGIBLE EXPENDITURE
= Bespovratna sredstva ukupno + doprinos korisnika
= Ukupni prihvatljivi troškovi
= Ukupna ugovorena vrijednost projekta HRK]]/7.5345</f>
        <v>405573.78989979427</v>
      </c>
      <c r="AA573" s="13" t="s">
        <v>22</v>
      </c>
      <c r="AB573" s="13" t="s">
        <v>19</v>
      </c>
      <c r="AC573" s="12" t="s">
        <v>1244</v>
      </c>
      <c r="AD573" s="12" t="s">
        <v>147</v>
      </c>
    </row>
    <row r="574" spans="1:30" ht="51" customHeight="1" x14ac:dyDescent="0.3">
      <c r="A574" s="10" t="s">
        <v>2329</v>
      </c>
      <c r="B574" s="11" t="s">
        <v>139</v>
      </c>
      <c r="C574" s="12" t="s">
        <v>140</v>
      </c>
      <c r="D574" s="12" t="s">
        <v>1102</v>
      </c>
      <c r="E574" s="13" t="s">
        <v>63</v>
      </c>
      <c r="F574" s="14" t="s">
        <v>2182</v>
      </c>
      <c r="G574" s="14" t="s">
        <v>2330</v>
      </c>
      <c r="H574" s="16">
        <v>43880</v>
      </c>
      <c r="I574" s="16">
        <v>44731</v>
      </c>
      <c r="J574" s="17" t="str">
        <f>IF(Ugovori_OPULJP[[#This Row],[DATUM ZAVRŠETKA OPERACIJE]]&gt;DATE(2023,12,31),"u provedbi","završen")</f>
        <v>završen</v>
      </c>
      <c r="K574" s="15" t="s">
        <v>86</v>
      </c>
      <c r="L574" s="15" t="s">
        <v>86</v>
      </c>
      <c r="M574" s="18">
        <v>0.85</v>
      </c>
      <c r="N574" s="18">
        <v>0.15</v>
      </c>
      <c r="O574" s="19">
        <f>Ugovori_OPULJP[[#This Row],[Bespovratna sredstva - Ukupno (EU+Nac) HRK
= Ukupna ugovorena vrijednost bespovratnih sredstava]]*Ugovori_OPULJP[[#This Row],[EU STOPA SUFINANCIRANJA %
EU CO-FINANCING RATE %]]</f>
        <v>3569859.0104999999</v>
      </c>
      <c r="P574" s="20">
        <f>Ugovori_OPULJP[[#This Row],[Bespovratna sredstva - EU dio - HRK]]/7.5345</f>
        <v>473801.71351781802</v>
      </c>
      <c r="Q574" s="19">
        <f>Ugovori_OPULJP[[#This Row],[Bespovratna sredstva - Ukupno (EU+Nac) HRK
= Ukupna ugovorena vrijednost bespovratnih sredstava]]*Ugovori_OPULJP[[#This Row],[STOPA NACIONALNOG SUFINANCIRANJA %]]</f>
        <v>629975.11949999991</v>
      </c>
      <c r="R574" s="20">
        <f>Ugovori_OPULJP[[#This Row],[Bespovratna sredstva - Nacionalni dio - HRK]]/7.5345</f>
        <v>83612.067091379635</v>
      </c>
      <c r="S574" s="19">
        <v>4199834.13</v>
      </c>
      <c r="T574" s="20">
        <f>Ugovori_OPULJP[[#This Row],[Bespovratna sredstva - Ukupno (EU+Nac) HRK
= Ukupna ugovorena vrijednost bespovratnih sredstava]]/7.5345</f>
        <v>557413.78060919768</v>
      </c>
      <c r="U574" s="19">
        <v>0</v>
      </c>
      <c r="V574" s="20">
        <f>Ugovori_OPULJP[[#This Row],[Javni doprinos korisnika - HRK]]/7.5345</f>
        <v>0</v>
      </c>
      <c r="W574" s="19">
        <v>0</v>
      </c>
      <c r="X574" s="20">
        <f>Ugovori_OPULJP[[#This Row],[Privatni doprinos korisnika - HRK]]/7.5345</f>
        <v>0</v>
      </c>
      <c r="Y574" s="21">
        <f>Ugovori_OPULJP[[#This Row],[Bespovratna sredstva - Ukupno (EU+Nac) HRK
= Ukupna ugovorena vrijednost bespovratnih sredstava]]+Ugovori_OPULJP[[#This Row],[Javni doprinos korisnika - HRK]]+Ugovori_OPULJP[[#This Row],[Privatni doprinos korisnika - HRK]]</f>
        <v>4199834.13</v>
      </c>
      <c r="Z574" s="22">
        <f>Ugovori_OPULJP[[#This Row],[UKUPNI PRIHVATLJIVI IZDACI
TOTAL ELIGIBLE EXPENDITURE
= Bespovratna sredstva ukupno + doprinos korisnika
= Ukupni prihvatljivi troškovi
= Ukupna ugovorena vrijednost projekta HRK]]/7.5345</f>
        <v>557413.78060919768</v>
      </c>
      <c r="AA574" s="13" t="s">
        <v>22</v>
      </c>
      <c r="AB574" s="13" t="s">
        <v>19</v>
      </c>
      <c r="AC574" s="12" t="s">
        <v>2331</v>
      </c>
      <c r="AD574" s="12" t="s">
        <v>147</v>
      </c>
    </row>
    <row r="575" spans="1:30" ht="51" customHeight="1" x14ac:dyDescent="0.3">
      <c r="A575" s="10" t="s">
        <v>2332</v>
      </c>
      <c r="B575" s="11" t="s">
        <v>139</v>
      </c>
      <c r="C575" s="12" t="s">
        <v>140</v>
      </c>
      <c r="D575" s="12" t="s">
        <v>1102</v>
      </c>
      <c r="E575" s="13" t="s">
        <v>63</v>
      </c>
      <c r="F575" s="14" t="s">
        <v>2182</v>
      </c>
      <c r="G575" s="14" t="s">
        <v>2333</v>
      </c>
      <c r="H575" s="16">
        <v>43880</v>
      </c>
      <c r="I575" s="16">
        <v>44731</v>
      </c>
      <c r="J575" s="17" t="str">
        <f>IF(Ugovori_OPULJP[[#This Row],[DATUM ZAVRŠETKA OPERACIJE]]&gt;DATE(2023,12,31),"u provedbi","završen")</f>
        <v>završen</v>
      </c>
      <c r="K575" s="15" t="s">
        <v>86</v>
      </c>
      <c r="L575" s="15" t="s">
        <v>86</v>
      </c>
      <c r="M575" s="18">
        <v>0.85</v>
      </c>
      <c r="N575" s="18">
        <v>0.15</v>
      </c>
      <c r="O575" s="19">
        <f>Ugovori_OPULJP[[#This Row],[Bespovratna sredstva - Ukupno (EU+Nac) HRK
= Ukupna ugovorena vrijednost bespovratnih sredstava]]*Ugovori_OPULJP[[#This Row],[EU STOPA SUFINANCIRANJA %
EU CO-FINANCING RATE %]]</f>
        <v>1731791.7764999999</v>
      </c>
      <c r="P575" s="20">
        <f>Ugovori_OPULJP[[#This Row],[Bespovratna sredstva - EU dio - HRK]]/7.5345</f>
        <v>229848.26816643437</v>
      </c>
      <c r="Q575" s="19">
        <f>Ugovori_OPULJP[[#This Row],[Bespovratna sredstva - Ukupno (EU+Nac) HRK
= Ukupna ugovorena vrijednost bespovratnih sredstava]]*Ugovori_OPULJP[[#This Row],[STOPA NACIONALNOG SUFINANCIRANJA %]]</f>
        <v>305610.31349999999</v>
      </c>
      <c r="R575" s="20">
        <f>Ugovori_OPULJP[[#This Row],[Bespovratna sredstva - Nacionalni dio - HRK]]/7.5345</f>
        <v>40561.4590881943</v>
      </c>
      <c r="S575" s="19">
        <v>2037402.09</v>
      </c>
      <c r="T575" s="20">
        <f>Ugovori_OPULJP[[#This Row],[Bespovratna sredstva - Ukupno (EU+Nac) HRK
= Ukupna ugovorena vrijednost bespovratnih sredstava]]/7.5345</f>
        <v>270409.72725462873</v>
      </c>
      <c r="U575" s="19">
        <v>0</v>
      </c>
      <c r="V575" s="20">
        <f>Ugovori_OPULJP[[#This Row],[Javni doprinos korisnika - HRK]]/7.5345</f>
        <v>0</v>
      </c>
      <c r="W575" s="19">
        <v>0</v>
      </c>
      <c r="X575" s="20">
        <f>Ugovori_OPULJP[[#This Row],[Privatni doprinos korisnika - HRK]]/7.5345</f>
        <v>0</v>
      </c>
      <c r="Y575" s="21">
        <f>Ugovori_OPULJP[[#This Row],[Bespovratna sredstva - Ukupno (EU+Nac) HRK
= Ukupna ugovorena vrijednost bespovratnih sredstava]]+Ugovori_OPULJP[[#This Row],[Javni doprinos korisnika - HRK]]+Ugovori_OPULJP[[#This Row],[Privatni doprinos korisnika - HRK]]</f>
        <v>2037402.09</v>
      </c>
      <c r="Z575" s="22">
        <f>Ugovori_OPULJP[[#This Row],[UKUPNI PRIHVATLJIVI IZDACI
TOTAL ELIGIBLE EXPENDITURE
= Bespovratna sredstva ukupno + doprinos korisnika
= Ukupni prihvatljivi troškovi
= Ukupna ugovorena vrijednost projekta HRK]]/7.5345</f>
        <v>270409.72725462873</v>
      </c>
      <c r="AA575" s="13" t="s">
        <v>22</v>
      </c>
      <c r="AB575" s="13" t="s">
        <v>19</v>
      </c>
      <c r="AC575" s="12" t="s">
        <v>2334</v>
      </c>
      <c r="AD575" s="12" t="s">
        <v>147</v>
      </c>
    </row>
    <row r="576" spans="1:30" ht="51" customHeight="1" x14ac:dyDescent="0.3">
      <c r="A576" s="10" t="s">
        <v>2335</v>
      </c>
      <c r="B576" s="11" t="s">
        <v>139</v>
      </c>
      <c r="C576" s="12" t="s">
        <v>140</v>
      </c>
      <c r="D576" s="12" t="s">
        <v>1102</v>
      </c>
      <c r="E576" s="13" t="s">
        <v>63</v>
      </c>
      <c r="F576" s="14" t="s">
        <v>2336</v>
      </c>
      <c r="G576" s="14" t="s">
        <v>2337</v>
      </c>
      <c r="H576" s="16">
        <v>43880</v>
      </c>
      <c r="I576" s="16">
        <v>44792</v>
      </c>
      <c r="J576" s="17" t="str">
        <f>IF(Ugovori_OPULJP[[#This Row],[DATUM ZAVRŠETKA OPERACIJE]]&gt;DATE(2023,12,31),"u provedbi","završen")</f>
        <v>završen</v>
      </c>
      <c r="K576" s="15" t="s">
        <v>417</v>
      </c>
      <c r="L576" s="15" t="s">
        <v>417</v>
      </c>
      <c r="M576" s="18">
        <v>0.85</v>
      </c>
      <c r="N576" s="18">
        <v>0.15</v>
      </c>
      <c r="O576" s="19">
        <f>Ugovori_OPULJP[[#This Row],[Bespovratna sredstva - Ukupno (EU+Nac) HRK
= Ukupna ugovorena vrijednost bespovratnih sredstava]]*Ugovori_OPULJP[[#This Row],[EU STOPA SUFINANCIRANJA %
EU CO-FINANCING RATE %]]</f>
        <v>1304563.051</v>
      </c>
      <c r="P576" s="20">
        <f>Ugovori_OPULJP[[#This Row],[Bespovratna sredstva - EU dio - HRK]]/7.5345</f>
        <v>173145.27188267303</v>
      </c>
      <c r="Q576" s="19">
        <f>Ugovori_OPULJP[[#This Row],[Bespovratna sredstva - Ukupno (EU+Nac) HRK
= Ukupna ugovorena vrijednost bespovratnih sredstava]]*Ugovori_OPULJP[[#This Row],[STOPA NACIONALNOG SUFINANCIRANJA %]]</f>
        <v>230217.00899999999</v>
      </c>
      <c r="R576" s="20">
        <f>Ugovori_OPULJP[[#This Row],[Bespovratna sredstva - Nacionalni dio - HRK]]/7.5345</f>
        <v>30555.047979295239</v>
      </c>
      <c r="S576" s="19">
        <v>1534780.06</v>
      </c>
      <c r="T576" s="20">
        <f>Ugovori_OPULJP[[#This Row],[Bespovratna sredstva - Ukupno (EU+Nac) HRK
= Ukupna ugovorena vrijednost bespovratnih sredstava]]/7.5345</f>
        <v>203700.31986196828</v>
      </c>
      <c r="U576" s="19">
        <v>0</v>
      </c>
      <c r="V576" s="20">
        <f>Ugovori_OPULJP[[#This Row],[Javni doprinos korisnika - HRK]]/7.5345</f>
        <v>0</v>
      </c>
      <c r="W576" s="19">
        <v>0</v>
      </c>
      <c r="X576" s="20">
        <f>Ugovori_OPULJP[[#This Row],[Privatni doprinos korisnika - HRK]]/7.5345</f>
        <v>0</v>
      </c>
      <c r="Y576" s="21">
        <f>Ugovori_OPULJP[[#This Row],[Bespovratna sredstva - Ukupno (EU+Nac) HRK
= Ukupna ugovorena vrijednost bespovratnih sredstava]]+Ugovori_OPULJP[[#This Row],[Javni doprinos korisnika - HRK]]+Ugovori_OPULJP[[#This Row],[Privatni doprinos korisnika - HRK]]</f>
        <v>1534780.06</v>
      </c>
      <c r="Z576" s="22">
        <f>Ugovori_OPULJP[[#This Row],[UKUPNI PRIHVATLJIVI IZDACI
TOTAL ELIGIBLE EXPENDITURE
= Bespovratna sredstva ukupno + doprinos korisnika
= Ukupni prihvatljivi troškovi
= Ukupna ugovorena vrijednost projekta HRK]]/7.5345</f>
        <v>203700.31986196828</v>
      </c>
      <c r="AA576" s="13" t="s">
        <v>22</v>
      </c>
      <c r="AB576" s="13" t="s">
        <v>19</v>
      </c>
      <c r="AC576" s="12" t="s">
        <v>2338</v>
      </c>
      <c r="AD576" s="12" t="s">
        <v>147</v>
      </c>
    </row>
    <row r="577" spans="1:30" ht="51" customHeight="1" x14ac:dyDescent="0.3">
      <c r="A577" s="10" t="s">
        <v>2339</v>
      </c>
      <c r="B577" s="11" t="s">
        <v>139</v>
      </c>
      <c r="C577" s="12" t="s">
        <v>140</v>
      </c>
      <c r="D577" s="12" t="s">
        <v>1102</v>
      </c>
      <c r="E577" s="13" t="s">
        <v>63</v>
      </c>
      <c r="F577" s="14" t="s">
        <v>2340</v>
      </c>
      <c r="G577" s="14" t="s">
        <v>2341</v>
      </c>
      <c r="H577" s="16">
        <v>43880</v>
      </c>
      <c r="I577" s="16">
        <v>44792</v>
      </c>
      <c r="J577" s="17" t="str">
        <f>IF(Ugovori_OPULJP[[#This Row],[DATUM ZAVRŠETKA OPERACIJE]]&gt;DATE(2023,12,31),"u provedbi","završen")</f>
        <v>završen</v>
      </c>
      <c r="K577" s="15" t="s">
        <v>144</v>
      </c>
      <c r="L577" s="15" t="s">
        <v>144</v>
      </c>
      <c r="M577" s="18">
        <v>0.85</v>
      </c>
      <c r="N577" s="18">
        <v>0.15</v>
      </c>
      <c r="O577" s="19">
        <f>Ugovori_OPULJP[[#This Row],[Bespovratna sredstva - Ukupno (EU+Nac) HRK
= Ukupna ugovorena vrijednost bespovratnih sredstava]]*Ugovori_OPULJP[[#This Row],[EU STOPA SUFINANCIRANJA %
EU CO-FINANCING RATE %]]</f>
        <v>2972531.6</v>
      </c>
      <c r="P577" s="20">
        <f>Ugovori_OPULJP[[#This Row],[Bespovratna sredstva - EU dio - HRK]]/7.5345</f>
        <v>394522.74205322185</v>
      </c>
      <c r="Q577" s="19">
        <f>Ugovori_OPULJP[[#This Row],[Bespovratna sredstva - Ukupno (EU+Nac) HRK
= Ukupna ugovorena vrijednost bespovratnih sredstava]]*Ugovori_OPULJP[[#This Row],[STOPA NACIONALNOG SUFINANCIRANJA %]]</f>
        <v>524564.4</v>
      </c>
      <c r="R577" s="20">
        <f>Ugovori_OPULJP[[#This Row],[Bespovratna sredstva - Nacionalni dio - HRK]]/7.5345</f>
        <v>69621.660362333263</v>
      </c>
      <c r="S577" s="19">
        <v>3497096</v>
      </c>
      <c r="T577" s="20">
        <f>Ugovori_OPULJP[[#This Row],[Bespovratna sredstva - Ukupno (EU+Nac) HRK
= Ukupna ugovorena vrijednost bespovratnih sredstava]]/7.5345</f>
        <v>464144.40241555509</v>
      </c>
      <c r="U577" s="19">
        <v>0</v>
      </c>
      <c r="V577" s="20">
        <f>Ugovori_OPULJP[[#This Row],[Javni doprinos korisnika - HRK]]/7.5345</f>
        <v>0</v>
      </c>
      <c r="W577" s="19">
        <v>0</v>
      </c>
      <c r="X577" s="20">
        <f>Ugovori_OPULJP[[#This Row],[Privatni doprinos korisnika - HRK]]/7.5345</f>
        <v>0</v>
      </c>
      <c r="Y577" s="21">
        <f>Ugovori_OPULJP[[#This Row],[Bespovratna sredstva - Ukupno (EU+Nac) HRK
= Ukupna ugovorena vrijednost bespovratnih sredstava]]+Ugovori_OPULJP[[#This Row],[Javni doprinos korisnika - HRK]]+Ugovori_OPULJP[[#This Row],[Privatni doprinos korisnika - HRK]]</f>
        <v>3497096</v>
      </c>
      <c r="Z577" s="22">
        <f>Ugovori_OPULJP[[#This Row],[UKUPNI PRIHVATLJIVI IZDACI
TOTAL ELIGIBLE EXPENDITURE
= Bespovratna sredstva ukupno + doprinos korisnika
= Ukupni prihvatljivi troškovi
= Ukupna ugovorena vrijednost projekta HRK]]/7.5345</f>
        <v>464144.40241555509</v>
      </c>
      <c r="AA577" s="13" t="s">
        <v>22</v>
      </c>
      <c r="AB577" s="13" t="s">
        <v>19</v>
      </c>
      <c r="AC577" s="12" t="s">
        <v>1187</v>
      </c>
      <c r="AD577" s="12" t="s">
        <v>147</v>
      </c>
    </row>
    <row r="578" spans="1:30" ht="63.75" customHeight="1" x14ac:dyDescent="0.3">
      <c r="A578" s="10" t="s">
        <v>2342</v>
      </c>
      <c r="B578" s="11" t="s">
        <v>139</v>
      </c>
      <c r="C578" s="12" t="s">
        <v>140</v>
      </c>
      <c r="D578" s="12" t="s">
        <v>1102</v>
      </c>
      <c r="E578" s="13" t="s">
        <v>63</v>
      </c>
      <c r="F578" s="14" t="s">
        <v>2343</v>
      </c>
      <c r="G578" s="14" t="s">
        <v>2344</v>
      </c>
      <c r="H578" s="16">
        <v>43880</v>
      </c>
      <c r="I578" s="16">
        <v>44792</v>
      </c>
      <c r="J578" s="17" t="str">
        <f>IF(Ugovori_OPULJP[[#This Row],[DATUM ZAVRŠETKA OPERACIJE]]&gt;DATE(2023,12,31),"u provedbi","završen")</f>
        <v>završen</v>
      </c>
      <c r="K578" s="15" t="s">
        <v>86</v>
      </c>
      <c r="L578" s="15" t="s">
        <v>86</v>
      </c>
      <c r="M578" s="18">
        <v>0.85</v>
      </c>
      <c r="N578" s="18">
        <v>0.15</v>
      </c>
      <c r="O578" s="19">
        <f>Ugovori_OPULJP[[#This Row],[Bespovratna sredstva - Ukupno (EU+Nac) HRK
= Ukupna ugovorena vrijednost bespovratnih sredstava]]*Ugovori_OPULJP[[#This Row],[EU STOPA SUFINANCIRANJA %
EU CO-FINANCING RATE %]]</f>
        <v>2730711.3429999999</v>
      </c>
      <c r="P578" s="20">
        <f>Ugovori_OPULJP[[#This Row],[Bespovratna sredstva - EU dio - HRK]]/7.5345</f>
        <v>362427.67841263517</v>
      </c>
      <c r="Q578" s="19">
        <f>Ugovori_OPULJP[[#This Row],[Bespovratna sredstva - Ukupno (EU+Nac) HRK
= Ukupna ugovorena vrijednost bespovratnih sredstava]]*Ugovori_OPULJP[[#This Row],[STOPA NACIONALNOG SUFINANCIRANJA %]]</f>
        <v>481890.23699999996</v>
      </c>
      <c r="R578" s="20">
        <f>Ugovori_OPULJP[[#This Row],[Bespovratna sredstva - Nacionalni dio - HRK]]/7.5345</f>
        <v>63957.825602229736</v>
      </c>
      <c r="S578" s="19">
        <v>3212601.58</v>
      </c>
      <c r="T578" s="20">
        <f>Ugovori_OPULJP[[#This Row],[Bespovratna sredstva - Ukupno (EU+Nac) HRK
= Ukupna ugovorena vrijednost bespovratnih sredstava]]/7.5345</f>
        <v>426385.50401486491</v>
      </c>
      <c r="U578" s="19">
        <v>0</v>
      </c>
      <c r="V578" s="20">
        <f>Ugovori_OPULJP[[#This Row],[Javni doprinos korisnika - HRK]]/7.5345</f>
        <v>0</v>
      </c>
      <c r="W578" s="19">
        <v>0</v>
      </c>
      <c r="X578" s="20">
        <f>Ugovori_OPULJP[[#This Row],[Privatni doprinos korisnika - HRK]]/7.5345</f>
        <v>0</v>
      </c>
      <c r="Y578" s="21">
        <f>Ugovori_OPULJP[[#This Row],[Bespovratna sredstva - Ukupno (EU+Nac) HRK
= Ukupna ugovorena vrijednost bespovratnih sredstava]]+Ugovori_OPULJP[[#This Row],[Javni doprinos korisnika - HRK]]+Ugovori_OPULJP[[#This Row],[Privatni doprinos korisnika - HRK]]</f>
        <v>3212601.58</v>
      </c>
      <c r="Z578" s="22">
        <f>Ugovori_OPULJP[[#This Row],[UKUPNI PRIHVATLJIVI IZDACI
TOTAL ELIGIBLE EXPENDITURE
= Bespovratna sredstva ukupno + doprinos korisnika
= Ukupni prihvatljivi troškovi
= Ukupna ugovorena vrijednost projekta HRK]]/7.5345</f>
        <v>426385.50401486491</v>
      </c>
      <c r="AA578" s="13" t="s">
        <v>22</v>
      </c>
      <c r="AB578" s="13" t="s">
        <v>19</v>
      </c>
      <c r="AC578" s="12" t="s">
        <v>2345</v>
      </c>
      <c r="AD578" s="12" t="s">
        <v>147</v>
      </c>
    </row>
    <row r="579" spans="1:30" ht="51" customHeight="1" x14ac:dyDescent="0.3">
      <c r="A579" s="10" t="s">
        <v>2346</v>
      </c>
      <c r="B579" s="11" t="s">
        <v>139</v>
      </c>
      <c r="C579" s="12" t="s">
        <v>140</v>
      </c>
      <c r="D579" s="12" t="s">
        <v>2347</v>
      </c>
      <c r="E579" s="13" t="s">
        <v>63</v>
      </c>
      <c r="F579" s="14" t="s">
        <v>2348</v>
      </c>
      <c r="G579" s="14" t="s">
        <v>1380</v>
      </c>
      <c r="H579" s="16">
        <v>43346</v>
      </c>
      <c r="I579" s="16">
        <v>43893</v>
      </c>
      <c r="J579" s="17" t="str">
        <f>IF(Ugovori_OPULJP[[#This Row],[DATUM ZAVRŠETKA OPERACIJE]]&gt;DATE(2023,12,31),"u provedbi","završen")</f>
        <v>završen</v>
      </c>
      <c r="K579" s="15" t="s">
        <v>81</v>
      </c>
      <c r="L579" s="15" t="s">
        <v>81</v>
      </c>
      <c r="M579" s="18">
        <v>0.85</v>
      </c>
      <c r="N579" s="18">
        <v>0.15</v>
      </c>
      <c r="O579" s="19">
        <f>Ugovori_OPULJP[[#This Row],[Bespovratna sredstva - Ukupno (EU+Nac) HRK
= Ukupna ugovorena vrijednost bespovratnih sredstava]]*Ugovori_OPULJP[[#This Row],[EU STOPA SUFINANCIRANJA %
EU CO-FINANCING RATE %]]</f>
        <v>801776.90749999997</v>
      </c>
      <c r="P579" s="20">
        <f>Ugovori_OPULJP[[#This Row],[Bespovratna sredstva - EU dio - HRK]]/7.5345</f>
        <v>106414.08288539384</v>
      </c>
      <c r="Q579" s="19">
        <f>Ugovori_OPULJP[[#This Row],[Bespovratna sredstva - Ukupno (EU+Nac) HRK
= Ukupna ugovorena vrijednost bespovratnih sredstava]]*Ugovori_OPULJP[[#This Row],[STOPA NACIONALNOG SUFINANCIRANJA %]]</f>
        <v>141490.04249999998</v>
      </c>
      <c r="R579" s="20">
        <f>Ugovori_OPULJP[[#This Row],[Bespovratna sredstva - Nacionalni dio - HRK]]/7.5345</f>
        <v>18778.955803304794</v>
      </c>
      <c r="S579" s="19">
        <v>943266.95</v>
      </c>
      <c r="T579" s="20">
        <f>Ugovori_OPULJP[[#This Row],[Bespovratna sredstva - Ukupno (EU+Nac) HRK
= Ukupna ugovorena vrijednost bespovratnih sredstava]]/7.5345</f>
        <v>125193.03868869864</v>
      </c>
      <c r="U579" s="19">
        <v>0</v>
      </c>
      <c r="V579" s="20">
        <f>Ugovori_OPULJP[[#This Row],[Javni doprinos korisnika - HRK]]/7.5345</f>
        <v>0</v>
      </c>
      <c r="W579" s="19">
        <v>0</v>
      </c>
      <c r="X579" s="20">
        <f>Ugovori_OPULJP[[#This Row],[Privatni doprinos korisnika - HRK]]/7.5345</f>
        <v>0</v>
      </c>
      <c r="Y579" s="21">
        <f>Ugovori_OPULJP[[#This Row],[Bespovratna sredstva - Ukupno (EU+Nac) HRK
= Ukupna ugovorena vrijednost bespovratnih sredstava]]+Ugovori_OPULJP[[#This Row],[Javni doprinos korisnika - HRK]]+Ugovori_OPULJP[[#This Row],[Privatni doprinos korisnika - HRK]]</f>
        <v>943266.95</v>
      </c>
      <c r="Z579" s="22">
        <f>Ugovori_OPULJP[[#This Row],[UKUPNI PRIHVATLJIVI IZDACI
TOTAL ELIGIBLE EXPENDITURE
= Bespovratna sredstva ukupno + doprinos korisnika
= Ukupni prihvatljivi troškovi
= Ukupna ugovorena vrijednost projekta HRK]]/7.5345</f>
        <v>125193.03868869864</v>
      </c>
      <c r="AA579" s="13" t="s">
        <v>22</v>
      </c>
      <c r="AB579" s="13" t="s">
        <v>19</v>
      </c>
      <c r="AC579" s="12" t="s">
        <v>2349</v>
      </c>
      <c r="AD579" s="12" t="s">
        <v>147</v>
      </c>
    </row>
    <row r="580" spans="1:30" ht="51" customHeight="1" x14ac:dyDescent="0.3">
      <c r="A580" s="10" t="s">
        <v>2350</v>
      </c>
      <c r="B580" s="11" t="s">
        <v>139</v>
      </c>
      <c r="C580" s="12" t="s">
        <v>140</v>
      </c>
      <c r="D580" s="12" t="s">
        <v>2347</v>
      </c>
      <c r="E580" s="13" t="s">
        <v>63</v>
      </c>
      <c r="F580" s="14" t="s">
        <v>2351</v>
      </c>
      <c r="G580" s="14" t="s">
        <v>266</v>
      </c>
      <c r="H580" s="16">
        <v>43344</v>
      </c>
      <c r="I580" s="16">
        <v>43891</v>
      </c>
      <c r="J580" s="17" t="str">
        <f>IF(Ugovori_OPULJP[[#This Row],[DATUM ZAVRŠETKA OPERACIJE]]&gt;DATE(2023,12,31),"u provedbi","završen")</f>
        <v>završen</v>
      </c>
      <c r="K580" s="15" t="s">
        <v>81</v>
      </c>
      <c r="L580" s="15" t="s">
        <v>81</v>
      </c>
      <c r="M580" s="18">
        <v>0.85</v>
      </c>
      <c r="N580" s="18">
        <v>0.15</v>
      </c>
      <c r="O580" s="19">
        <f>Ugovori_OPULJP[[#This Row],[Bespovratna sredstva - Ukupno (EU+Nac) HRK
= Ukupna ugovorena vrijednost bespovratnih sredstava]]*Ugovori_OPULJP[[#This Row],[EU STOPA SUFINANCIRANJA %
EU CO-FINANCING RATE %]]</f>
        <v>676319.5</v>
      </c>
      <c r="P580" s="20">
        <f>Ugovori_OPULJP[[#This Row],[Bespovratna sredstva - EU dio - HRK]]/7.5345</f>
        <v>89763.02342557568</v>
      </c>
      <c r="Q580" s="19">
        <f>Ugovori_OPULJP[[#This Row],[Bespovratna sredstva - Ukupno (EU+Nac) HRK
= Ukupna ugovorena vrijednost bespovratnih sredstava]]*Ugovori_OPULJP[[#This Row],[STOPA NACIONALNOG SUFINANCIRANJA %]]</f>
        <v>119350.5</v>
      </c>
      <c r="R580" s="20">
        <f>Ugovori_OPULJP[[#This Row],[Bespovratna sredstva - Nacionalni dio - HRK]]/7.5345</f>
        <v>15840.533545689826</v>
      </c>
      <c r="S580" s="19">
        <v>795670</v>
      </c>
      <c r="T580" s="20">
        <f>Ugovori_OPULJP[[#This Row],[Bespovratna sredstva - Ukupno (EU+Nac) HRK
= Ukupna ugovorena vrijednost bespovratnih sredstava]]/7.5345</f>
        <v>105603.55697126551</v>
      </c>
      <c r="U580" s="19">
        <v>0</v>
      </c>
      <c r="V580" s="20">
        <f>Ugovori_OPULJP[[#This Row],[Javni doprinos korisnika - HRK]]/7.5345</f>
        <v>0</v>
      </c>
      <c r="W580" s="19">
        <v>0</v>
      </c>
      <c r="X580" s="20">
        <f>Ugovori_OPULJP[[#This Row],[Privatni doprinos korisnika - HRK]]/7.5345</f>
        <v>0</v>
      </c>
      <c r="Y580" s="21">
        <f>Ugovori_OPULJP[[#This Row],[Bespovratna sredstva - Ukupno (EU+Nac) HRK
= Ukupna ugovorena vrijednost bespovratnih sredstava]]+Ugovori_OPULJP[[#This Row],[Javni doprinos korisnika - HRK]]+Ugovori_OPULJP[[#This Row],[Privatni doprinos korisnika - HRK]]</f>
        <v>795670</v>
      </c>
      <c r="Z580" s="22">
        <f>Ugovori_OPULJP[[#This Row],[UKUPNI PRIHVATLJIVI IZDACI
TOTAL ELIGIBLE EXPENDITURE
= Bespovratna sredstva ukupno + doprinos korisnika
= Ukupni prihvatljivi troškovi
= Ukupna ugovorena vrijednost projekta HRK]]/7.5345</f>
        <v>105603.55697126551</v>
      </c>
      <c r="AA580" s="13" t="s">
        <v>22</v>
      </c>
      <c r="AB580" s="13" t="s">
        <v>19</v>
      </c>
      <c r="AC580" s="12" t="s">
        <v>2352</v>
      </c>
      <c r="AD580" s="12" t="s">
        <v>147</v>
      </c>
    </row>
    <row r="581" spans="1:30" ht="51" customHeight="1" x14ac:dyDescent="0.3">
      <c r="A581" s="10" t="s">
        <v>2353</v>
      </c>
      <c r="B581" s="11" t="s">
        <v>139</v>
      </c>
      <c r="C581" s="12" t="s">
        <v>140</v>
      </c>
      <c r="D581" s="12" t="s">
        <v>2347</v>
      </c>
      <c r="E581" s="13" t="s">
        <v>63</v>
      </c>
      <c r="F581" s="14" t="s">
        <v>2354</v>
      </c>
      <c r="G581" s="32" t="s">
        <v>172</v>
      </c>
      <c r="H581" s="16">
        <v>43344</v>
      </c>
      <c r="I581" s="16">
        <v>43891</v>
      </c>
      <c r="J581" s="17" t="str">
        <f>IF(Ugovori_OPULJP[[#This Row],[DATUM ZAVRŠETKA OPERACIJE]]&gt;DATE(2023,12,31),"u provedbi","završen")</f>
        <v>završen</v>
      </c>
      <c r="K581" s="15" t="s">
        <v>2355</v>
      </c>
      <c r="L581" s="15" t="s">
        <v>21</v>
      </c>
      <c r="M581" s="18">
        <v>0.85</v>
      </c>
      <c r="N581" s="18">
        <v>0.15</v>
      </c>
      <c r="O581" s="19">
        <f>Ugovori_OPULJP[[#This Row],[Bespovratna sredstva - Ukupno (EU+Nac) HRK
= Ukupna ugovorena vrijednost bespovratnih sredstava]]*Ugovori_OPULJP[[#This Row],[EU STOPA SUFINANCIRANJA %
EU CO-FINANCING RATE %]]</f>
        <v>784891.86149999988</v>
      </c>
      <c r="P581" s="20">
        <f>Ugovori_OPULJP[[#This Row],[Bespovratna sredstva - EU dio - HRK]]/7.5345</f>
        <v>104173.05216006369</v>
      </c>
      <c r="Q581" s="19">
        <f>Ugovori_OPULJP[[#This Row],[Bespovratna sredstva - Ukupno (EU+Nac) HRK
= Ukupna ugovorena vrijednost bespovratnih sredstava]]*Ugovori_OPULJP[[#This Row],[STOPA NACIONALNOG SUFINANCIRANJA %]]</f>
        <v>138510.32849999997</v>
      </c>
      <c r="R581" s="20">
        <f>Ugovori_OPULJP[[#This Row],[Bespovratna sredstva - Nacionalni dio - HRK]]/7.5345</f>
        <v>18383.479792952414</v>
      </c>
      <c r="S581" s="19">
        <v>923402.19</v>
      </c>
      <c r="T581" s="20">
        <f>Ugovori_OPULJP[[#This Row],[Bespovratna sredstva - Ukupno (EU+Nac) HRK
= Ukupna ugovorena vrijednost bespovratnih sredstava]]/7.5345</f>
        <v>122556.53195301611</v>
      </c>
      <c r="U581" s="19">
        <v>0</v>
      </c>
      <c r="V581" s="20">
        <f>Ugovori_OPULJP[[#This Row],[Javni doprinos korisnika - HRK]]/7.5345</f>
        <v>0</v>
      </c>
      <c r="W581" s="19">
        <v>0</v>
      </c>
      <c r="X581" s="20">
        <f>Ugovori_OPULJP[[#This Row],[Privatni doprinos korisnika - HRK]]/7.5345</f>
        <v>0</v>
      </c>
      <c r="Y581" s="21">
        <f>Ugovori_OPULJP[[#This Row],[Bespovratna sredstva - Ukupno (EU+Nac) HRK
= Ukupna ugovorena vrijednost bespovratnih sredstava]]+Ugovori_OPULJP[[#This Row],[Javni doprinos korisnika - HRK]]+Ugovori_OPULJP[[#This Row],[Privatni doprinos korisnika - HRK]]</f>
        <v>923402.19</v>
      </c>
      <c r="Z581" s="22">
        <f>Ugovori_OPULJP[[#This Row],[UKUPNI PRIHVATLJIVI IZDACI
TOTAL ELIGIBLE EXPENDITURE
= Bespovratna sredstva ukupno + doprinos korisnika
= Ukupni prihvatljivi troškovi
= Ukupna ugovorena vrijednost projekta HRK]]/7.5345</f>
        <v>122556.53195301611</v>
      </c>
      <c r="AA581" s="13" t="s">
        <v>22</v>
      </c>
      <c r="AB581" s="13" t="s">
        <v>19</v>
      </c>
      <c r="AC581" s="12" t="s">
        <v>2356</v>
      </c>
      <c r="AD581" s="12" t="s">
        <v>147</v>
      </c>
    </row>
    <row r="582" spans="1:30" ht="51" customHeight="1" x14ac:dyDescent="0.3">
      <c r="A582" s="10" t="s">
        <v>2357</v>
      </c>
      <c r="B582" s="11" t="s">
        <v>139</v>
      </c>
      <c r="C582" s="12" t="s">
        <v>140</v>
      </c>
      <c r="D582" s="12" t="s">
        <v>2347</v>
      </c>
      <c r="E582" s="13" t="s">
        <v>63</v>
      </c>
      <c r="F582" s="14" t="s">
        <v>2358</v>
      </c>
      <c r="G582" s="14" t="s">
        <v>2191</v>
      </c>
      <c r="H582" s="16">
        <v>43344</v>
      </c>
      <c r="I582" s="16">
        <v>43952</v>
      </c>
      <c r="J582" s="17" t="str">
        <f>IF(Ugovori_OPULJP[[#This Row],[DATUM ZAVRŠETKA OPERACIJE]]&gt;DATE(2023,12,31),"u provedbi","završen")</f>
        <v>završen</v>
      </c>
      <c r="K582" s="15" t="s">
        <v>2359</v>
      </c>
      <c r="L582" s="15" t="s">
        <v>21</v>
      </c>
      <c r="M582" s="18">
        <v>0.85</v>
      </c>
      <c r="N582" s="18">
        <v>0.15</v>
      </c>
      <c r="O582" s="19">
        <f>Ugovori_OPULJP[[#This Row],[Bespovratna sredstva - Ukupno (EU+Nac) HRK
= Ukupna ugovorena vrijednost bespovratnih sredstava]]*Ugovori_OPULJP[[#This Row],[EU STOPA SUFINANCIRANJA %
EU CO-FINANCING RATE %]]</f>
        <v>841866.60499999998</v>
      </c>
      <c r="P582" s="20">
        <f>Ugovori_OPULJP[[#This Row],[Bespovratna sredstva - EU dio - HRK]]/7.5345</f>
        <v>111734.90012608666</v>
      </c>
      <c r="Q582" s="19">
        <f>Ugovori_OPULJP[[#This Row],[Bespovratna sredstva - Ukupno (EU+Nac) HRK
= Ukupna ugovorena vrijednost bespovratnih sredstava]]*Ugovori_OPULJP[[#This Row],[STOPA NACIONALNOG SUFINANCIRANJA %]]</f>
        <v>148564.69500000001</v>
      </c>
      <c r="R582" s="20">
        <f>Ugovori_OPULJP[[#This Row],[Bespovratna sredstva - Nacionalni dio - HRK]]/7.5345</f>
        <v>19717.923551662352</v>
      </c>
      <c r="S582" s="19">
        <v>990431.3</v>
      </c>
      <c r="T582" s="20">
        <f>Ugovori_OPULJP[[#This Row],[Bespovratna sredstva - Ukupno (EU+Nac) HRK
= Ukupna ugovorena vrijednost bespovratnih sredstava]]/7.5345</f>
        <v>131452.82367774902</v>
      </c>
      <c r="U582" s="19">
        <v>0</v>
      </c>
      <c r="V582" s="20">
        <f>Ugovori_OPULJP[[#This Row],[Javni doprinos korisnika - HRK]]/7.5345</f>
        <v>0</v>
      </c>
      <c r="W582" s="19">
        <v>0</v>
      </c>
      <c r="X582" s="20">
        <f>Ugovori_OPULJP[[#This Row],[Privatni doprinos korisnika - HRK]]/7.5345</f>
        <v>0</v>
      </c>
      <c r="Y582" s="21">
        <f>Ugovori_OPULJP[[#This Row],[Bespovratna sredstva - Ukupno (EU+Nac) HRK
= Ukupna ugovorena vrijednost bespovratnih sredstava]]+Ugovori_OPULJP[[#This Row],[Javni doprinos korisnika - HRK]]+Ugovori_OPULJP[[#This Row],[Privatni doprinos korisnika - HRK]]</f>
        <v>990431.3</v>
      </c>
      <c r="Z582" s="22">
        <f>Ugovori_OPULJP[[#This Row],[UKUPNI PRIHVATLJIVI IZDACI
TOTAL ELIGIBLE EXPENDITURE
= Bespovratna sredstva ukupno + doprinos korisnika
= Ukupni prihvatljivi troškovi
= Ukupna ugovorena vrijednost projekta HRK]]/7.5345</f>
        <v>131452.82367774902</v>
      </c>
      <c r="AA582" s="13" t="s">
        <v>22</v>
      </c>
      <c r="AB582" s="13" t="s">
        <v>19</v>
      </c>
      <c r="AC582" s="12" t="s">
        <v>2360</v>
      </c>
      <c r="AD582" s="12" t="s">
        <v>147</v>
      </c>
    </row>
    <row r="583" spans="1:30" ht="51" customHeight="1" x14ac:dyDescent="0.3">
      <c r="A583" s="10" t="s">
        <v>2361</v>
      </c>
      <c r="B583" s="11" t="s">
        <v>139</v>
      </c>
      <c r="C583" s="12" t="s">
        <v>140</v>
      </c>
      <c r="D583" s="12" t="s">
        <v>2347</v>
      </c>
      <c r="E583" s="13" t="s">
        <v>63</v>
      </c>
      <c r="F583" s="14" t="s">
        <v>2362</v>
      </c>
      <c r="G583" s="14" t="s">
        <v>2363</v>
      </c>
      <c r="H583" s="16">
        <v>43344</v>
      </c>
      <c r="I583" s="16">
        <v>44075</v>
      </c>
      <c r="J583" s="17" t="str">
        <f>IF(Ugovori_OPULJP[[#This Row],[DATUM ZAVRŠETKA OPERACIJE]]&gt;DATE(2023,12,31),"u provedbi","završen")</f>
        <v>završen</v>
      </c>
      <c r="K583" s="15" t="s">
        <v>2364</v>
      </c>
      <c r="L583" s="15" t="s">
        <v>21</v>
      </c>
      <c r="M583" s="18">
        <v>0.85</v>
      </c>
      <c r="N583" s="18">
        <v>0.15</v>
      </c>
      <c r="O583" s="19">
        <f>Ugovori_OPULJP[[#This Row],[Bespovratna sredstva - Ukupno (EU+Nac) HRK
= Ukupna ugovorena vrijednost bespovratnih sredstava]]*Ugovori_OPULJP[[#This Row],[EU STOPA SUFINANCIRANJA %
EU CO-FINANCING RATE %]]</f>
        <v>1274385.1779999998</v>
      </c>
      <c r="P583" s="20">
        <f>Ugovori_OPULJP[[#This Row],[Bespovratna sredstva - EU dio - HRK]]/7.5345</f>
        <v>169139.97982613309</v>
      </c>
      <c r="Q583" s="19">
        <f>Ugovori_OPULJP[[#This Row],[Bespovratna sredstva - Ukupno (EU+Nac) HRK
= Ukupna ugovorena vrijednost bespovratnih sredstava]]*Ugovori_OPULJP[[#This Row],[STOPA NACIONALNOG SUFINANCIRANJA %]]</f>
        <v>224891.50199999998</v>
      </c>
      <c r="R583" s="20">
        <f>Ugovori_OPULJP[[#This Row],[Bespovratna sredstva - Nacionalni dio - HRK]]/7.5345</f>
        <v>29848.231734023488</v>
      </c>
      <c r="S583" s="19">
        <v>1499276.68</v>
      </c>
      <c r="T583" s="20">
        <f>Ugovori_OPULJP[[#This Row],[Bespovratna sredstva - Ukupno (EU+Nac) HRK
= Ukupna ugovorena vrijednost bespovratnih sredstava]]/7.5345</f>
        <v>198988.2115601566</v>
      </c>
      <c r="U583" s="19">
        <v>0</v>
      </c>
      <c r="V583" s="20">
        <f>Ugovori_OPULJP[[#This Row],[Javni doprinos korisnika - HRK]]/7.5345</f>
        <v>0</v>
      </c>
      <c r="W583" s="19">
        <v>0</v>
      </c>
      <c r="X583" s="20">
        <f>Ugovori_OPULJP[[#This Row],[Privatni doprinos korisnika - HRK]]/7.5345</f>
        <v>0</v>
      </c>
      <c r="Y583" s="21">
        <f>Ugovori_OPULJP[[#This Row],[Bespovratna sredstva - Ukupno (EU+Nac) HRK
= Ukupna ugovorena vrijednost bespovratnih sredstava]]+Ugovori_OPULJP[[#This Row],[Javni doprinos korisnika - HRK]]+Ugovori_OPULJP[[#This Row],[Privatni doprinos korisnika - HRK]]</f>
        <v>1499276.68</v>
      </c>
      <c r="Z583" s="22">
        <f>Ugovori_OPULJP[[#This Row],[UKUPNI PRIHVATLJIVI IZDACI
TOTAL ELIGIBLE EXPENDITURE
= Bespovratna sredstva ukupno + doprinos korisnika
= Ukupni prihvatljivi troškovi
= Ukupna ugovorena vrijednost projekta HRK]]/7.5345</f>
        <v>198988.2115601566</v>
      </c>
      <c r="AA583" s="13" t="s">
        <v>22</v>
      </c>
      <c r="AB583" s="13" t="s">
        <v>19</v>
      </c>
      <c r="AC583" s="12" t="s">
        <v>2365</v>
      </c>
      <c r="AD583" s="12" t="s">
        <v>147</v>
      </c>
    </row>
    <row r="584" spans="1:30" ht="51" customHeight="1" x14ac:dyDescent="0.3">
      <c r="A584" s="10" t="s">
        <v>2366</v>
      </c>
      <c r="B584" s="11" t="s">
        <v>139</v>
      </c>
      <c r="C584" s="12" t="s">
        <v>140</v>
      </c>
      <c r="D584" s="12" t="s">
        <v>2347</v>
      </c>
      <c r="E584" s="13" t="s">
        <v>63</v>
      </c>
      <c r="F584" s="14" t="s">
        <v>2367</v>
      </c>
      <c r="G584" s="14" t="s">
        <v>1159</v>
      </c>
      <c r="H584" s="16">
        <v>43557</v>
      </c>
      <c r="I584" s="16">
        <v>44167</v>
      </c>
      <c r="J584" s="17" t="str">
        <f>IF(Ugovori_OPULJP[[#This Row],[DATUM ZAVRŠETKA OPERACIJE]]&gt;DATE(2023,12,31),"u provedbi","završen")</f>
        <v>završen</v>
      </c>
      <c r="K584" s="15" t="s">
        <v>324</v>
      </c>
      <c r="L584" s="15" t="s">
        <v>324</v>
      </c>
      <c r="M584" s="18">
        <v>0.85</v>
      </c>
      <c r="N584" s="18">
        <v>0.15</v>
      </c>
      <c r="O584" s="19">
        <f>Ugovori_OPULJP[[#This Row],[Bespovratna sredstva - Ukupno (EU+Nac) HRK
= Ukupna ugovorena vrijednost bespovratnih sredstava]]*Ugovori_OPULJP[[#This Row],[EU STOPA SUFINANCIRANJA %
EU CO-FINANCING RATE %]]</f>
        <v>1172715.4454999999</v>
      </c>
      <c r="P584" s="20">
        <f>Ugovori_OPULJP[[#This Row],[Bespovratna sredstva - EU dio - HRK]]/7.5345</f>
        <v>155646.08739796933</v>
      </c>
      <c r="Q584" s="19">
        <f>Ugovori_OPULJP[[#This Row],[Bespovratna sredstva - Ukupno (EU+Nac) HRK
= Ukupna ugovorena vrijednost bespovratnih sredstava]]*Ugovori_OPULJP[[#This Row],[STOPA NACIONALNOG SUFINANCIRANJA %]]</f>
        <v>206949.78449999998</v>
      </c>
      <c r="R584" s="20">
        <f>Ugovori_OPULJP[[#This Row],[Bespovratna sredstva - Nacionalni dio - HRK]]/7.5345</f>
        <v>27466.956599641646</v>
      </c>
      <c r="S584" s="19">
        <v>1379665.23</v>
      </c>
      <c r="T584" s="20">
        <f>Ugovori_OPULJP[[#This Row],[Bespovratna sredstva - Ukupno (EU+Nac) HRK
= Ukupna ugovorena vrijednost bespovratnih sredstava]]/7.5345</f>
        <v>183113.04399761098</v>
      </c>
      <c r="U584" s="19">
        <v>0</v>
      </c>
      <c r="V584" s="20">
        <f>Ugovori_OPULJP[[#This Row],[Javni doprinos korisnika - HRK]]/7.5345</f>
        <v>0</v>
      </c>
      <c r="W584" s="19">
        <v>0</v>
      </c>
      <c r="X584" s="20">
        <f>Ugovori_OPULJP[[#This Row],[Privatni doprinos korisnika - HRK]]/7.5345</f>
        <v>0</v>
      </c>
      <c r="Y584" s="21">
        <f>Ugovori_OPULJP[[#This Row],[Bespovratna sredstva - Ukupno (EU+Nac) HRK
= Ukupna ugovorena vrijednost bespovratnih sredstava]]+Ugovori_OPULJP[[#This Row],[Javni doprinos korisnika - HRK]]+Ugovori_OPULJP[[#This Row],[Privatni doprinos korisnika - HRK]]</f>
        <v>1379665.23</v>
      </c>
      <c r="Z584" s="22">
        <f>Ugovori_OPULJP[[#This Row],[UKUPNI PRIHVATLJIVI IZDACI
TOTAL ELIGIBLE EXPENDITURE
= Bespovratna sredstva ukupno + doprinos korisnika
= Ukupni prihvatljivi troškovi
= Ukupna ugovorena vrijednost projekta HRK]]/7.5345</f>
        <v>183113.04399761098</v>
      </c>
      <c r="AA584" s="13" t="s">
        <v>22</v>
      </c>
      <c r="AB584" s="13" t="s">
        <v>19</v>
      </c>
      <c r="AC584" s="12" t="s">
        <v>2368</v>
      </c>
      <c r="AD584" s="12" t="s">
        <v>147</v>
      </c>
    </row>
    <row r="585" spans="1:30" ht="51" customHeight="1" x14ac:dyDescent="0.3">
      <c r="A585" s="10" t="s">
        <v>2369</v>
      </c>
      <c r="B585" s="11" t="s">
        <v>139</v>
      </c>
      <c r="C585" s="12" t="s">
        <v>140</v>
      </c>
      <c r="D585" s="12" t="s">
        <v>2347</v>
      </c>
      <c r="E585" s="13" t="s">
        <v>63</v>
      </c>
      <c r="F585" s="14" t="s">
        <v>2370</v>
      </c>
      <c r="G585" s="14" t="s">
        <v>206</v>
      </c>
      <c r="H585" s="16">
        <v>43263</v>
      </c>
      <c r="I585" s="16">
        <v>43994</v>
      </c>
      <c r="J585" s="17" t="str">
        <f>IF(Ugovori_OPULJP[[#This Row],[DATUM ZAVRŠETKA OPERACIJE]]&gt;DATE(2023,12,31),"u provedbi","završen")</f>
        <v>završen</v>
      </c>
      <c r="K585" s="15" t="s">
        <v>2371</v>
      </c>
      <c r="L585" s="15" t="s">
        <v>21</v>
      </c>
      <c r="M585" s="18">
        <v>0.85</v>
      </c>
      <c r="N585" s="18">
        <v>0.15</v>
      </c>
      <c r="O585" s="19">
        <f>Ugovori_OPULJP[[#This Row],[Bespovratna sredstva - Ukupno (EU+Nac) HRK
= Ukupna ugovorena vrijednost bespovratnih sredstava]]*Ugovori_OPULJP[[#This Row],[EU STOPA SUFINANCIRANJA %
EU CO-FINANCING RATE %]]</f>
        <v>1274166.4305</v>
      </c>
      <c r="P585" s="20">
        <f>Ugovori_OPULJP[[#This Row],[Bespovratna sredstva - EU dio - HRK]]/7.5345</f>
        <v>169110.94704359944</v>
      </c>
      <c r="Q585" s="19">
        <f>Ugovori_OPULJP[[#This Row],[Bespovratna sredstva - Ukupno (EU+Nac) HRK
= Ukupna ugovorena vrijednost bespovratnih sredstava]]*Ugovori_OPULJP[[#This Row],[STOPA NACIONALNOG SUFINANCIRANJA %]]</f>
        <v>224852.8995</v>
      </c>
      <c r="R585" s="20">
        <f>Ugovori_OPULJP[[#This Row],[Bespovratna sredstva - Nacionalni dio - HRK]]/7.5345</f>
        <v>29843.108301811666</v>
      </c>
      <c r="S585" s="19">
        <v>1499019.33</v>
      </c>
      <c r="T585" s="20">
        <f>Ugovori_OPULJP[[#This Row],[Bespovratna sredstva - Ukupno (EU+Nac) HRK
= Ukupna ugovorena vrijednost bespovratnih sredstava]]/7.5345</f>
        <v>198954.05534541112</v>
      </c>
      <c r="U585" s="19">
        <v>0</v>
      </c>
      <c r="V585" s="20">
        <f>Ugovori_OPULJP[[#This Row],[Javni doprinos korisnika - HRK]]/7.5345</f>
        <v>0</v>
      </c>
      <c r="W585" s="19">
        <v>0</v>
      </c>
      <c r="X585" s="20">
        <f>Ugovori_OPULJP[[#This Row],[Privatni doprinos korisnika - HRK]]/7.5345</f>
        <v>0</v>
      </c>
      <c r="Y585" s="21">
        <f>Ugovori_OPULJP[[#This Row],[Bespovratna sredstva - Ukupno (EU+Nac) HRK
= Ukupna ugovorena vrijednost bespovratnih sredstava]]+Ugovori_OPULJP[[#This Row],[Javni doprinos korisnika - HRK]]+Ugovori_OPULJP[[#This Row],[Privatni doprinos korisnika - HRK]]</f>
        <v>1499019.33</v>
      </c>
      <c r="Z585" s="22">
        <f>Ugovori_OPULJP[[#This Row],[UKUPNI PRIHVATLJIVI IZDACI
TOTAL ELIGIBLE EXPENDITURE
= Bespovratna sredstva ukupno + doprinos korisnika
= Ukupni prihvatljivi troškovi
= Ukupna ugovorena vrijednost projekta HRK]]/7.5345</f>
        <v>198954.05534541112</v>
      </c>
      <c r="AA585" s="13" t="s">
        <v>22</v>
      </c>
      <c r="AB585" s="13" t="s">
        <v>19</v>
      </c>
      <c r="AC585" s="12" t="s">
        <v>2372</v>
      </c>
      <c r="AD585" s="12" t="s">
        <v>147</v>
      </c>
    </row>
    <row r="586" spans="1:30" ht="51" customHeight="1" x14ac:dyDescent="0.3">
      <c r="A586" s="10" t="s">
        <v>2373</v>
      </c>
      <c r="B586" s="11" t="s">
        <v>139</v>
      </c>
      <c r="C586" s="12" t="s">
        <v>140</v>
      </c>
      <c r="D586" s="12" t="s">
        <v>2347</v>
      </c>
      <c r="E586" s="13" t="s">
        <v>63</v>
      </c>
      <c r="F586" s="14" t="s">
        <v>2299</v>
      </c>
      <c r="G586" s="14" t="s">
        <v>2374</v>
      </c>
      <c r="H586" s="16">
        <v>43266</v>
      </c>
      <c r="I586" s="16">
        <v>43997</v>
      </c>
      <c r="J586" s="17" t="str">
        <f>IF(Ugovori_OPULJP[[#This Row],[DATUM ZAVRŠETKA OPERACIJE]]&gt;DATE(2023,12,31),"u provedbi","završen")</f>
        <v>završen</v>
      </c>
      <c r="K586" s="15" t="s">
        <v>71</v>
      </c>
      <c r="L586" s="15" t="s">
        <v>71</v>
      </c>
      <c r="M586" s="18">
        <v>0.85</v>
      </c>
      <c r="N586" s="18">
        <v>0.15</v>
      </c>
      <c r="O586" s="19">
        <f>Ugovori_OPULJP[[#This Row],[Bespovratna sredstva - Ukupno (EU+Nac) HRK
= Ukupna ugovorena vrijednost bespovratnih sredstava]]*Ugovori_OPULJP[[#This Row],[EU STOPA SUFINANCIRANJA %
EU CO-FINANCING RATE %]]</f>
        <v>1066469.5</v>
      </c>
      <c r="P586" s="20">
        <f>Ugovori_OPULJP[[#This Row],[Bespovratna sredstva - EU dio - HRK]]/7.5345</f>
        <v>141544.82712854203</v>
      </c>
      <c r="Q586" s="19">
        <f>Ugovori_OPULJP[[#This Row],[Bespovratna sredstva - Ukupno (EU+Nac) HRK
= Ukupna ugovorena vrijednost bespovratnih sredstava]]*Ugovori_OPULJP[[#This Row],[STOPA NACIONALNOG SUFINANCIRANJA %]]</f>
        <v>188200.5</v>
      </c>
      <c r="R586" s="20">
        <f>Ugovori_OPULJP[[#This Row],[Bespovratna sredstva - Nacionalni dio - HRK]]/7.5345</f>
        <v>24978.498905036828</v>
      </c>
      <c r="S586" s="19">
        <v>1254670</v>
      </c>
      <c r="T586" s="20">
        <f>Ugovori_OPULJP[[#This Row],[Bespovratna sredstva - Ukupno (EU+Nac) HRK
= Ukupna ugovorena vrijednost bespovratnih sredstava]]/7.5345</f>
        <v>166523.32603357887</v>
      </c>
      <c r="U586" s="19">
        <v>0</v>
      </c>
      <c r="V586" s="20">
        <f>Ugovori_OPULJP[[#This Row],[Javni doprinos korisnika - HRK]]/7.5345</f>
        <v>0</v>
      </c>
      <c r="W586" s="19">
        <v>0</v>
      </c>
      <c r="X586" s="20">
        <f>Ugovori_OPULJP[[#This Row],[Privatni doprinos korisnika - HRK]]/7.5345</f>
        <v>0</v>
      </c>
      <c r="Y586" s="21">
        <f>Ugovori_OPULJP[[#This Row],[Bespovratna sredstva - Ukupno (EU+Nac) HRK
= Ukupna ugovorena vrijednost bespovratnih sredstava]]+Ugovori_OPULJP[[#This Row],[Javni doprinos korisnika - HRK]]+Ugovori_OPULJP[[#This Row],[Privatni doprinos korisnika - HRK]]</f>
        <v>1254670</v>
      </c>
      <c r="Z586" s="22">
        <f>Ugovori_OPULJP[[#This Row],[UKUPNI PRIHVATLJIVI IZDACI
TOTAL ELIGIBLE EXPENDITURE
= Bespovratna sredstva ukupno + doprinos korisnika
= Ukupni prihvatljivi troškovi
= Ukupna ugovorena vrijednost projekta HRK]]/7.5345</f>
        <v>166523.32603357887</v>
      </c>
      <c r="AA586" s="13" t="s">
        <v>22</v>
      </c>
      <c r="AB586" s="13" t="s">
        <v>19</v>
      </c>
      <c r="AC586" s="12" t="s">
        <v>2375</v>
      </c>
      <c r="AD586" s="12" t="s">
        <v>147</v>
      </c>
    </row>
    <row r="587" spans="1:30" ht="51" customHeight="1" x14ac:dyDescent="0.3">
      <c r="A587" s="10" t="s">
        <v>2376</v>
      </c>
      <c r="B587" s="11" t="s">
        <v>139</v>
      </c>
      <c r="C587" s="12" t="s">
        <v>140</v>
      </c>
      <c r="D587" s="12" t="s">
        <v>2347</v>
      </c>
      <c r="E587" s="13" t="s">
        <v>63</v>
      </c>
      <c r="F587" s="14" t="s">
        <v>2377</v>
      </c>
      <c r="G587" s="14" t="s">
        <v>1419</v>
      </c>
      <c r="H587" s="16">
        <v>43346</v>
      </c>
      <c r="I587" s="16">
        <v>44077</v>
      </c>
      <c r="J587" s="17" t="str">
        <f>IF(Ugovori_OPULJP[[#This Row],[DATUM ZAVRŠETKA OPERACIJE]]&gt;DATE(2023,12,31),"u provedbi","završen")</f>
        <v>završen</v>
      </c>
      <c r="K587" s="15" t="s">
        <v>86</v>
      </c>
      <c r="L587" s="15" t="s">
        <v>86</v>
      </c>
      <c r="M587" s="18">
        <v>0.85</v>
      </c>
      <c r="N587" s="18">
        <v>0.15</v>
      </c>
      <c r="O587" s="19">
        <f>Ugovori_OPULJP[[#This Row],[Bespovratna sredstva - Ukupno (EU+Nac) HRK
= Ukupna ugovorena vrijednost bespovratnih sredstava]]*Ugovori_OPULJP[[#This Row],[EU STOPA SUFINANCIRANJA %
EU CO-FINANCING RATE %]]</f>
        <v>1225322.328</v>
      </c>
      <c r="P587" s="20">
        <f>Ugovori_OPULJP[[#This Row],[Bespovratna sredstva - EU dio - HRK]]/7.5345</f>
        <v>162628.22058530757</v>
      </c>
      <c r="Q587" s="19">
        <f>Ugovori_OPULJP[[#This Row],[Bespovratna sredstva - Ukupno (EU+Nac) HRK
= Ukupna ugovorena vrijednost bespovratnih sredstava]]*Ugovori_OPULJP[[#This Row],[STOPA NACIONALNOG SUFINANCIRANJA %]]</f>
        <v>216233.35199999998</v>
      </c>
      <c r="R587" s="20">
        <f>Ugovori_OPULJP[[#This Row],[Bespovratna sredstva - Nacionalni dio - HRK]]/7.5345</f>
        <v>28699.097750348395</v>
      </c>
      <c r="S587" s="19">
        <v>1441555.68</v>
      </c>
      <c r="T587" s="20">
        <f>Ugovori_OPULJP[[#This Row],[Bespovratna sredstva - Ukupno (EU+Nac) HRK
= Ukupna ugovorena vrijednost bespovratnih sredstava]]/7.5345</f>
        <v>191327.31833565596</v>
      </c>
      <c r="U587" s="19">
        <v>0</v>
      </c>
      <c r="V587" s="20">
        <f>Ugovori_OPULJP[[#This Row],[Javni doprinos korisnika - HRK]]/7.5345</f>
        <v>0</v>
      </c>
      <c r="W587" s="19">
        <v>0</v>
      </c>
      <c r="X587" s="20">
        <f>Ugovori_OPULJP[[#This Row],[Privatni doprinos korisnika - HRK]]/7.5345</f>
        <v>0</v>
      </c>
      <c r="Y587" s="21">
        <f>Ugovori_OPULJP[[#This Row],[Bespovratna sredstva - Ukupno (EU+Nac) HRK
= Ukupna ugovorena vrijednost bespovratnih sredstava]]+Ugovori_OPULJP[[#This Row],[Javni doprinos korisnika - HRK]]+Ugovori_OPULJP[[#This Row],[Privatni doprinos korisnika - HRK]]</f>
        <v>1441555.68</v>
      </c>
      <c r="Z587" s="22">
        <f>Ugovori_OPULJP[[#This Row],[UKUPNI PRIHVATLJIVI IZDACI
TOTAL ELIGIBLE EXPENDITURE
= Bespovratna sredstva ukupno + doprinos korisnika
= Ukupni prihvatljivi troškovi
= Ukupna ugovorena vrijednost projekta HRK]]/7.5345</f>
        <v>191327.31833565596</v>
      </c>
      <c r="AA587" s="13" t="s">
        <v>22</v>
      </c>
      <c r="AB587" s="13" t="s">
        <v>19</v>
      </c>
      <c r="AC587" s="12" t="s">
        <v>2378</v>
      </c>
      <c r="AD587" s="12" t="s">
        <v>147</v>
      </c>
    </row>
    <row r="588" spans="1:30" ht="51" customHeight="1" x14ac:dyDescent="0.3">
      <c r="A588" s="10" t="s">
        <v>2379</v>
      </c>
      <c r="B588" s="11" t="s">
        <v>139</v>
      </c>
      <c r="C588" s="12" t="s">
        <v>140</v>
      </c>
      <c r="D588" s="12" t="s">
        <v>2347</v>
      </c>
      <c r="E588" s="13" t="s">
        <v>63</v>
      </c>
      <c r="F588" s="14" t="s">
        <v>2380</v>
      </c>
      <c r="G588" s="32" t="s">
        <v>2150</v>
      </c>
      <c r="H588" s="16">
        <v>43342</v>
      </c>
      <c r="I588" s="16">
        <v>43890</v>
      </c>
      <c r="J588" s="17" t="str">
        <f>IF(Ugovori_OPULJP[[#This Row],[DATUM ZAVRŠETKA OPERACIJE]]&gt;DATE(2023,12,31),"u provedbi","završen")</f>
        <v>završen</v>
      </c>
      <c r="K588" s="15" t="s">
        <v>86</v>
      </c>
      <c r="L588" s="15" t="s">
        <v>86</v>
      </c>
      <c r="M588" s="18">
        <v>0.85</v>
      </c>
      <c r="N588" s="18">
        <v>0.15</v>
      </c>
      <c r="O588" s="19">
        <f>Ugovori_OPULJP[[#This Row],[Bespovratna sredstva - Ukupno (EU+Nac) HRK
= Ukupna ugovorena vrijednost bespovratnih sredstava]]*Ugovori_OPULJP[[#This Row],[EU STOPA SUFINANCIRANJA %
EU CO-FINANCING RATE %]]</f>
        <v>346605.39249999996</v>
      </c>
      <c r="P588" s="20">
        <f>Ugovori_OPULJP[[#This Row],[Bespovratna sredstva - EU dio - HRK]]/7.5345</f>
        <v>46002.441104253761</v>
      </c>
      <c r="Q588" s="19">
        <f>Ugovori_OPULJP[[#This Row],[Bespovratna sredstva - Ukupno (EU+Nac) HRK
= Ukupna ugovorena vrijednost bespovratnih sredstava]]*Ugovori_OPULJP[[#This Row],[STOPA NACIONALNOG SUFINANCIRANJA %]]</f>
        <v>61165.657499999994</v>
      </c>
      <c r="R588" s="20">
        <f>Ugovori_OPULJP[[#This Row],[Bespovratna sredstva - Nacionalni dio - HRK]]/7.5345</f>
        <v>8118.0778419271337</v>
      </c>
      <c r="S588" s="19">
        <v>407771.05</v>
      </c>
      <c r="T588" s="20">
        <f>Ugovori_OPULJP[[#This Row],[Bespovratna sredstva - Ukupno (EU+Nac) HRK
= Ukupna ugovorena vrijednost bespovratnih sredstava]]/7.5345</f>
        <v>54120.518946180899</v>
      </c>
      <c r="U588" s="19">
        <v>0</v>
      </c>
      <c r="V588" s="20">
        <f>Ugovori_OPULJP[[#This Row],[Javni doprinos korisnika - HRK]]/7.5345</f>
        <v>0</v>
      </c>
      <c r="W588" s="19">
        <v>0</v>
      </c>
      <c r="X588" s="20">
        <f>Ugovori_OPULJP[[#This Row],[Privatni doprinos korisnika - HRK]]/7.5345</f>
        <v>0</v>
      </c>
      <c r="Y588" s="21">
        <f>Ugovori_OPULJP[[#This Row],[Bespovratna sredstva - Ukupno (EU+Nac) HRK
= Ukupna ugovorena vrijednost bespovratnih sredstava]]+Ugovori_OPULJP[[#This Row],[Javni doprinos korisnika - HRK]]+Ugovori_OPULJP[[#This Row],[Privatni doprinos korisnika - HRK]]</f>
        <v>407771.05</v>
      </c>
      <c r="Z588" s="22">
        <f>Ugovori_OPULJP[[#This Row],[UKUPNI PRIHVATLJIVI IZDACI
TOTAL ELIGIBLE EXPENDITURE
= Bespovratna sredstva ukupno + doprinos korisnika
= Ukupni prihvatljivi troškovi
= Ukupna ugovorena vrijednost projekta HRK]]/7.5345</f>
        <v>54120.518946180899</v>
      </c>
      <c r="AA588" s="13" t="s">
        <v>22</v>
      </c>
      <c r="AB588" s="13" t="s">
        <v>19</v>
      </c>
      <c r="AC588" s="12" t="s">
        <v>2381</v>
      </c>
      <c r="AD588" s="12" t="s">
        <v>147</v>
      </c>
    </row>
    <row r="589" spans="1:30" ht="51" customHeight="1" x14ac:dyDescent="0.3">
      <c r="A589" s="10" t="s">
        <v>2382</v>
      </c>
      <c r="B589" s="11" t="s">
        <v>139</v>
      </c>
      <c r="C589" s="12" t="s">
        <v>140</v>
      </c>
      <c r="D589" s="12" t="s">
        <v>2347</v>
      </c>
      <c r="E589" s="13" t="s">
        <v>63</v>
      </c>
      <c r="F589" s="14" t="s">
        <v>2383</v>
      </c>
      <c r="G589" s="14" t="s">
        <v>1545</v>
      </c>
      <c r="H589" s="16">
        <v>43344</v>
      </c>
      <c r="I589" s="16">
        <v>44075</v>
      </c>
      <c r="J589" s="17" t="str">
        <f>IF(Ugovori_OPULJP[[#This Row],[DATUM ZAVRŠETKA OPERACIJE]]&gt;DATE(2023,12,31),"u provedbi","završen")</f>
        <v>završen</v>
      </c>
      <c r="K589" s="15" t="s">
        <v>71</v>
      </c>
      <c r="L589" s="15" t="s">
        <v>71</v>
      </c>
      <c r="M589" s="18">
        <v>0.85</v>
      </c>
      <c r="N589" s="18">
        <v>0.15</v>
      </c>
      <c r="O589" s="19">
        <f>Ugovori_OPULJP[[#This Row],[Bespovratna sredstva - Ukupno (EU+Nac) HRK
= Ukupna ugovorena vrijednost bespovratnih sredstava]]*Ugovori_OPULJP[[#This Row],[EU STOPA SUFINANCIRANJA %
EU CO-FINANCING RATE %]]</f>
        <v>1133418.8999999999</v>
      </c>
      <c r="P589" s="20">
        <f>Ugovori_OPULJP[[#This Row],[Bespovratna sredstva - EU dio - HRK]]/7.5345</f>
        <v>150430.53951821619</v>
      </c>
      <c r="Q589" s="19">
        <f>Ugovori_OPULJP[[#This Row],[Bespovratna sredstva - Ukupno (EU+Nac) HRK
= Ukupna ugovorena vrijednost bespovratnih sredstava]]*Ugovori_OPULJP[[#This Row],[STOPA NACIONALNOG SUFINANCIRANJA %]]</f>
        <v>200015.1</v>
      </c>
      <c r="R589" s="20">
        <f>Ugovori_OPULJP[[#This Row],[Bespovratna sredstva - Nacionalni dio - HRK]]/7.5345</f>
        <v>26546.56579733227</v>
      </c>
      <c r="S589" s="19">
        <v>1333434</v>
      </c>
      <c r="T589" s="20">
        <f>Ugovori_OPULJP[[#This Row],[Bespovratna sredstva - Ukupno (EU+Nac) HRK
= Ukupna ugovorena vrijednost bespovratnih sredstava]]/7.5345</f>
        <v>176977.10531554846</v>
      </c>
      <c r="U589" s="19">
        <v>0</v>
      </c>
      <c r="V589" s="20">
        <f>Ugovori_OPULJP[[#This Row],[Javni doprinos korisnika - HRK]]/7.5345</f>
        <v>0</v>
      </c>
      <c r="W589" s="19">
        <v>0</v>
      </c>
      <c r="X589" s="20">
        <f>Ugovori_OPULJP[[#This Row],[Privatni doprinos korisnika - HRK]]/7.5345</f>
        <v>0</v>
      </c>
      <c r="Y589" s="21">
        <f>Ugovori_OPULJP[[#This Row],[Bespovratna sredstva - Ukupno (EU+Nac) HRK
= Ukupna ugovorena vrijednost bespovratnih sredstava]]+Ugovori_OPULJP[[#This Row],[Javni doprinos korisnika - HRK]]+Ugovori_OPULJP[[#This Row],[Privatni doprinos korisnika - HRK]]</f>
        <v>1333434</v>
      </c>
      <c r="Z589" s="22">
        <f>Ugovori_OPULJP[[#This Row],[UKUPNI PRIHVATLJIVI IZDACI
TOTAL ELIGIBLE EXPENDITURE
= Bespovratna sredstva ukupno + doprinos korisnika
= Ukupni prihvatljivi troškovi
= Ukupna ugovorena vrijednost projekta HRK]]/7.5345</f>
        <v>176977.10531554846</v>
      </c>
      <c r="AA589" s="13" t="s">
        <v>22</v>
      </c>
      <c r="AB589" s="13" t="s">
        <v>19</v>
      </c>
      <c r="AC589" s="12" t="s">
        <v>2384</v>
      </c>
      <c r="AD589" s="12" t="s">
        <v>147</v>
      </c>
    </row>
    <row r="590" spans="1:30" ht="51" customHeight="1" x14ac:dyDescent="0.3">
      <c r="A590" s="10" t="s">
        <v>2385</v>
      </c>
      <c r="B590" s="11" t="s">
        <v>139</v>
      </c>
      <c r="C590" s="12" t="s">
        <v>140</v>
      </c>
      <c r="D590" s="12" t="s">
        <v>2347</v>
      </c>
      <c r="E590" s="13" t="s">
        <v>63</v>
      </c>
      <c r="F590" s="14" t="s">
        <v>2386</v>
      </c>
      <c r="G590" s="14" t="s">
        <v>2387</v>
      </c>
      <c r="H590" s="16">
        <v>43344</v>
      </c>
      <c r="I590" s="16">
        <v>44075</v>
      </c>
      <c r="J590" s="17" t="str">
        <f>IF(Ugovori_OPULJP[[#This Row],[DATUM ZAVRŠETKA OPERACIJE]]&gt;DATE(2023,12,31),"u provedbi","završen")</f>
        <v>završen</v>
      </c>
      <c r="K590" s="15" t="s">
        <v>136</v>
      </c>
      <c r="L590" s="15" t="s">
        <v>117</v>
      </c>
      <c r="M590" s="18">
        <v>0.85</v>
      </c>
      <c r="N590" s="18">
        <v>0.15</v>
      </c>
      <c r="O590" s="19">
        <f>Ugovori_OPULJP[[#This Row],[Bespovratna sredstva - Ukupno (EU+Nac) HRK
= Ukupna ugovorena vrijednost bespovratnih sredstava]]*Ugovori_OPULJP[[#This Row],[EU STOPA SUFINANCIRANJA %
EU CO-FINANCING RATE %]]</f>
        <v>1203447.9180000001</v>
      </c>
      <c r="P590" s="20">
        <f>Ugovori_OPULJP[[#This Row],[Bespovratna sredstva - EU dio - HRK]]/7.5345</f>
        <v>159724.9874576946</v>
      </c>
      <c r="Q590" s="19">
        <f>Ugovori_OPULJP[[#This Row],[Bespovratna sredstva - Ukupno (EU+Nac) HRK
= Ukupna ugovorena vrijednost bespovratnih sredstava]]*Ugovori_OPULJP[[#This Row],[STOPA NACIONALNOG SUFINANCIRANJA %]]</f>
        <v>212373.16200000001</v>
      </c>
      <c r="R590" s="20">
        <f>Ugovori_OPULJP[[#This Row],[Bespovratna sredstva - Nacionalni dio - HRK]]/7.5345</f>
        <v>28186.762492534341</v>
      </c>
      <c r="S590" s="19">
        <v>1415821.08</v>
      </c>
      <c r="T590" s="20">
        <f>Ugovori_OPULJP[[#This Row],[Bespovratna sredstva - Ukupno (EU+Nac) HRK
= Ukupna ugovorena vrijednost bespovratnih sredstava]]/7.5345</f>
        <v>187911.74995022896</v>
      </c>
      <c r="U590" s="19">
        <v>0</v>
      </c>
      <c r="V590" s="20">
        <f>Ugovori_OPULJP[[#This Row],[Javni doprinos korisnika - HRK]]/7.5345</f>
        <v>0</v>
      </c>
      <c r="W590" s="19">
        <v>0</v>
      </c>
      <c r="X590" s="20">
        <f>Ugovori_OPULJP[[#This Row],[Privatni doprinos korisnika - HRK]]/7.5345</f>
        <v>0</v>
      </c>
      <c r="Y590" s="21">
        <f>Ugovori_OPULJP[[#This Row],[Bespovratna sredstva - Ukupno (EU+Nac) HRK
= Ukupna ugovorena vrijednost bespovratnih sredstava]]+Ugovori_OPULJP[[#This Row],[Javni doprinos korisnika - HRK]]+Ugovori_OPULJP[[#This Row],[Privatni doprinos korisnika - HRK]]</f>
        <v>1415821.08</v>
      </c>
      <c r="Z590" s="22">
        <f>Ugovori_OPULJP[[#This Row],[UKUPNI PRIHVATLJIVI IZDACI
TOTAL ELIGIBLE EXPENDITURE
= Bespovratna sredstva ukupno + doprinos korisnika
= Ukupni prihvatljivi troškovi
= Ukupna ugovorena vrijednost projekta HRK]]/7.5345</f>
        <v>187911.74995022896</v>
      </c>
      <c r="AA590" s="13" t="s">
        <v>22</v>
      </c>
      <c r="AB590" s="13" t="s">
        <v>19</v>
      </c>
      <c r="AC590" s="12" t="s">
        <v>2388</v>
      </c>
      <c r="AD590" s="12" t="s">
        <v>147</v>
      </c>
    </row>
    <row r="591" spans="1:30" ht="51" customHeight="1" x14ac:dyDescent="0.3">
      <c r="A591" s="10" t="s">
        <v>2389</v>
      </c>
      <c r="B591" s="11" t="s">
        <v>139</v>
      </c>
      <c r="C591" s="12" t="s">
        <v>140</v>
      </c>
      <c r="D591" s="12" t="s">
        <v>2347</v>
      </c>
      <c r="E591" s="13" t="s">
        <v>63</v>
      </c>
      <c r="F591" s="14" t="s">
        <v>2390</v>
      </c>
      <c r="G591" s="14" t="s">
        <v>2391</v>
      </c>
      <c r="H591" s="16">
        <v>43348</v>
      </c>
      <c r="I591" s="16">
        <v>44079</v>
      </c>
      <c r="J591" s="17" t="str">
        <f>IF(Ugovori_OPULJP[[#This Row],[DATUM ZAVRŠETKA OPERACIJE]]&gt;DATE(2023,12,31),"u provedbi","završen")</f>
        <v>završen</v>
      </c>
      <c r="K591" s="15" t="s">
        <v>71</v>
      </c>
      <c r="L591" s="15" t="s">
        <v>240</v>
      </c>
      <c r="M591" s="18">
        <v>0.85</v>
      </c>
      <c r="N591" s="18">
        <v>0.15</v>
      </c>
      <c r="O591" s="19">
        <f>Ugovori_OPULJP[[#This Row],[Bespovratna sredstva - Ukupno (EU+Nac) HRK
= Ukupna ugovorena vrijednost bespovratnih sredstava]]*Ugovori_OPULJP[[#This Row],[EU STOPA SUFINANCIRANJA %
EU CO-FINANCING RATE %]]</f>
        <v>905871.10349999997</v>
      </c>
      <c r="P591" s="20">
        <f>Ugovori_OPULJP[[#This Row],[Bespovratna sredstva - EU dio - HRK]]/7.5345</f>
        <v>120229.75691817638</v>
      </c>
      <c r="Q591" s="19">
        <f>Ugovori_OPULJP[[#This Row],[Bespovratna sredstva - Ukupno (EU+Nac) HRK
= Ukupna ugovorena vrijednost bespovratnih sredstava]]*Ugovori_OPULJP[[#This Row],[STOPA NACIONALNOG SUFINANCIRANJA %]]</f>
        <v>159859.60649999999</v>
      </c>
      <c r="R591" s="20">
        <f>Ugovori_OPULJP[[#This Row],[Bespovratna sredstva - Nacionalni dio - HRK]]/7.5345</f>
        <v>21217.015926737007</v>
      </c>
      <c r="S591" s="19">
        <v>1065730.71</v>
      </c>
      <c r="T591" s="20">
        <f>Ugovori_OPULJP[[#This Row],[Bespovratna sredstva - Ukupno (EU+Nac) HRK
= Ukupna ugovorena vrijednost bespovratnih sredstava]]/7.5345</f>
        <v>141446.77284491339</v>
      </c>
      <c r="U591" s="19">
        <v>0</v>
      </c>
      <c r="V591" s="20">
        <f>Ugovori_OPULJP[[#This Row],[Javni doprinos korisnika - HRK]]/7.5345</f>
        <v>0</v>
      </c>
      <c r="W591" s="19">
        <v>0</v>
      </c>
      <c r="X591" s="20">
        <f>Ugovori_OPULJP[[#This Row],[Privatni doprinos korisnika - HRK]]/7.5345</f>
        <v>0</v>
      </c>
      <c r="Y591" s="21">
        <f>Ugovori_OPULJP[[#This Row],[Bespovratna sredstva - Ukupno (EU+Nac) HRK
= Ukupna ugovorena vrijednost bespovratnih sredstava]]+Ugovori_OPULJP[[#This Row],[Javni doprinos korisnika - HRK]]+Ugovori_OPULJP[[#This Row],[Privatni doprinos korisnika - HRK]]</f>
        <v>1065730.71</v>
      </c>
      <c r="Z591" s="22">
        <f>Ugovori_OPULJP[[#This Row],[UKUPNI PRIHVATLJIVI IZDACI
TOTAL ELIGIBLE EXPENDITURE
= Bespovratna sredstva ukupno + doprinos korisnika
= Ukupni prihvatljivi troškovi
= Ukupna ugovorena vrijednost projekta HRK]]/7.5345</f>
        <v>141446.77284491339</v>
      </c>
      <c r="AA591" s="13" t="s">
        <v>22</v>
      </c>
      <c r="AB591" s="13" t="s">
        <v>19</v>
      </c>
      <c r="AC591" s="12" t="s">
        <v>2392</v>
      </c>
      <c r="AD591" s="12" t="s">
        <v>147</v>
      </c>
    </row>
    <row r="592" spans="1:30" ht="51" customHeight="1" x14ac:dyDescent="0.3">
      <c r="A592" s="10" t="s">
        <v>2393</v>
      </c>
      <c r="B592" s="11" t="s">
        <v>139</v>
      </c>
      <c r="C592" s="12" t="s">
        <v>140</v>
      </c>
      <c r="D592" s="12" t="s">
        <v>2347</v>
      </c>
      <c r="E592" s="13" t="s">
        <v>63</v>
      </c>
      <c r="F592" s="14" t="s">
        <v>2394</v>
      </c>
      <c r="G592" s="32" t="s">
        <v>70</v>
      </c>
      <c r="H592" s="16">
        <v>43344</v>
      </c>
      <c r="I592" s="16">
        <v>44075</v>
      </c>
      <c r="J592" s="17" t="str">
        <f>IF(Ugovori_OPULJP[[#This Row],[DATUM ZAVRŠETKA OPERACIJE]]&gt;DATE(2023,12,31),"u provedbi","završen")</f>
        <v>završen</v>
      </c>
      <c r="K592" s="15" t="s">
        <v>71</v>
      </c>
      <c r="L592" s="15" t="s">
        <v>71</v>
      </c>
      <c r="M592" s="18">
        <v>0.85</v>
      </c>
      <c r="N592" s="18">
        <v>0.15</v>
      </c>
      <c r="O592" s="19">
        <f>Ugovori_OPULJP[[#This Row],[Bespovratna sredstva - Ukupno (EU+Nac) HRK
= Ukupna ugovorena vrijednost bespovratnih sredstava]]*Ugovori_OPULJP[[#This Row],[EU STOPA SUFINANCIRANJA %
EU CO-FINANCING RATE %]]</f>
        <v>695441.1</v>
      </c>
      <c r="P592" s="20">
        <f>Ugovori_OPULJP[[#This Row],[Bespovratna sredstva - EU dio - HRK]]/7.5345</f>
        <v>92300.895878956784</v>
      </c>
      <c r="Q592" s="19">
        <f>Ugovori_OPULJP[[#This Row],[Bespovratna sredstva - Ukupno (EU+Nac) HRK
= Ukupna ugovorena vrijednost bespovratnih sredstava]]*Ugovori_OPULJP[[#This Row],[STOPA NACIONALNOG SUFINANCIRANJA %]]</f>
        <v>122724.9</v>
      </c>
      <c r="R592" s="20">
        <f>Ugovori_OPULJP[[#This Row],[Bespovratna sredstva - Nacionalni dio - HRK]]/7.5345</f>
        <v>16288.393390404139</v>
      </c>
      <c r="S592" s="19">
        <v>818166</v>
      </c>
      <c r="T592" s="20">
        <f>Ugovori_OPULJP[[#This Row],[Bespovratna sredstva - Ukupno (EU+Nac) HRK
= Ukupna ugovorena vrijednost bespovratnih sredstava]]/7.5345</f>
        <v>108589.28926936093</v>
      </c>
      <c r="U592" s="19">
        <v>0</v>
      </c>
      <c r="V592" s="20">
        <f>Ugovori_OPULJP[[#This Row],[Javni doprinos korisnika - HRK]]/7.5345</f>
        <v>0</v>
      </c>
      <c r="W592" s="19">
        <v>0</v>
      </c>
      <c r="X592" s="20">
        <f>Ugovori_OPULJP[[#This Row],[Privatni doprinos korisnika - HRK]]/7.5345</f>
        <v>0</v>
      </c>
      <c r="Y592" s="21">
        <f>Ugovori_OPULJP[[#This Row],[Bespovratna sredstva - Ukupno (EU+Nac) HRK
= Ukupna ugovorena vrijednost bespovratnih sredstava]]+Ugovori_OPULJP[[#This Row],[Javni doprinos korisnika - HRK]]+Ugovori_OPULJP[[#This Row],[Privatni doprinos korisnika - HRK]]</f>
        <v>818166</v>
      </c>
      <c r="Z592" s="22">
        <f>Ugovori_OPULJP[[#This Row],[UKUPNI PRIHVATLJIVI IZDACI
TOTAL ELIGIBLE EXPENDITURE
= Bespovratna sredstva ukupno + doprinos korisnika
= Ukupni prihvatljivi troškovi
= Ukupna ugovorena vrijednost projekta HRK]]/7.5345</f>
        <v>108589.28926936093</v>
      </c>
      <c r="AA592" s="13" t="s">
        <v>22</v>
      </c>
      <c r="AB592" s="13" t="s">
        <v>19</v>
      </c>
      <c r="AC592" s="12" t="s">
        <v>2395</v>
      </c>
      <c r="AD592" s="12" t="s">
        <v>147</v>
      </c>
    </row>
    <row r="593" spans="1:30" ht="51" customHeight="1" x14ac:dyDescent="0.3">
      <c r="A593" s="10" t="s">
        <v>2396</v>
      </c>
      <c r="B593" s="11" t="s">
        <v>139</v>
      </c>
      <c r="C593" s="12" t="s">
        <v>140</v>
      </c>
      <c r="D593" s="12" t="s">
        <v>2347</v>
      </c>
      <c r="E593" s="13" t="s">
        <v>63</v>
      </c>
      <c r="F593" s="14" t="s">
        <v>2397</v>
      </c>
      <c r="G593" s="14" t="s">
        <v>473</v>
      </c>
      <c r="H593" s="16">
        <v>43347</v>
      </c>
      <c r="I593" s="16">
        <v>44078</v>
      </c>
      <c r="J593" s="17" t="str">
        <f>IF(Ugovori_OPULJP[[#This Row],[DATUM ZAVRŠETKA OPERACIJE]]&gt;DATE(2023,12,31),"u provedbi","završen")</f>
        <v>završen</v>
      </c>
      <c r="K593" s="15" t="s">
        <v>2398</v>
      </c>
      <c r="L593" s="15" t="s">
        <v>66</v>
      </c>
      <c r="M593" s="18">
        <v>0.85</v>
      </c>
      <c r="N593" s="18">
        <v>0.15</v>
      </c>
      <c r="O593" s="19">
        <f>Ugovori_OPULJP[[#This Row],[Bespovratna sredstva - Ukupno (EU+Nac) HRK
= Ukupna ugovorena vrijednost bespovratnih sredstava]]*Ugovori_OPULJP[[#This Row],[EU STOPA SUFINANCIRANJA %
EU CO-FINANCING RATE %]]</f>
        <v>682901.1605</v>
      </c>
      <c r="P593" s="20">
        <f>Ugovori_OPULJP[[#This Row],[Bespovratna sredstva - EU dio - HRK]]/7.5345</f>
        <v>90636.559891167286</v>
      </c>
      <c r="Q593" s="19">
        <f>Ugovori_OPULJP[[#This Row],[Bespovratna sredstva - Ukupno (EU+Nac) HRK
= Ukupna ugovorena vrijednost bespovratnih sredstava]]*Ugovori_OPULJP[[#This Row],[STOPA NACIONALNOG SUFINANCIRANJA %]]</f>
        <v>120511.96949999999</v>
      </c>
      <c r="R593" s="20">
        <f>Ugovori_OPULJP[[#This Row],[Bespovratna sredstva - Nacionalni dio - HRK]]/7.5345</f>
        <v>15994.687039617756</v>
      </c>
      <c r="S593" s="19">
        <v>803413.13</v>
      </c>
      <c r="T593" s="20">
        <f>Ugovori_OPULJP[[#This Row],[Bespovratna sredstva - Ukupno (EU+Nac) HRK
= Ukupna ugovorena vrijednost bespovratnih sredstava]]/7.5345</f>
        <v>106631.24693078506</v>
      </c>
      <c r="U593" s="19">
        <v>0</v>
      </c>
      <c r="V593" s="20">
        <f>Ugovori_OPULJP[[#This Row],[Javni doprinos korisnika - HRK]]/7.5345</f>
        <v>0</v>
      </c>
      <c r="W593" s="19">
        <v>0</v>
      </c>
      <c r="X593" s="20">
        <f>Ugovori_OPULJP[[#This Row],[Privatni doprinos korisnika - HRK]]/7.5345</f>
        <v>0</v>
      </c>
      <c r="Y593" s="21">
        <f>Ugovori_OPULJP[[#This Row],[Bespovratna sredstva - Ukupno (EU+Nac) HRK
= Ukupna ugovorena vrijednost bespovratnih sredstava]]+Ugovori_OPULJP[[#This Row],[Javni doprinos korisnika - HRK]]+Ugovori_OPULJP[[#This Row],[Privatni doprinos korisnika - HRK]]</f>
        <v>803413.13</v>
      </c>
      <c r="Z593" s="22">
        <f>Ugovori_OPULJP[[#This Row],[UKUPNI PRIHVATLJIVI IZDACI
TOTAL ELIGIBLE EXPENDITURE
= Bespovratna sredstva ukupno + doprinos korisnika
= Ukupni prihvatljivi troškovi
= Ukupna ugovorena vrijednost projekta HRK]]/7.5345</f>
        <v>106631.24693078506</v>
      </c>
      <c r="AA593" s="13" t="s">
        <v>22</v>
      </c>
      <c r="AB593" s="13" t="s">
        <v>19</v>
      </c>
      <c r="AC593" s="12" t="s">
        <v>2399</v>
      </c>
      <c r="AD593" s="12" t="s">
        <v>147</v>
      </c>
    </row>
    <row r="594" spans="1:30" ht="51" customHeight="1" x14ac:dyDescent="0.3">
      <c r="A594" s="10" t="s">
        <v>2400</v>
      </c>
      <c r="B594" s="11" t="s">
        <v>139</v>
      </c>
      <c r="C594" s="12" t="s">
        <v>140</v>
      </c>
      <c r="D594" s="12" t="s">
        <v>2347</v>
      </c>
      <c r="E594" s="13" t="s">
        <v>63</v>
      </c>
      <c r="F594" s="14" t="s">
        <v>2401</v>
      </c>
      <c r="G594" s="14" t="s">
        <v>1652</v>
      </c>
      <c r="H594" s="16">
        <v>43347</v>
      </c>
      <c r="I594" s="16">
        <v>44078</v>
      </c>
      <c r="J594" s="17" t="str">
        <f>IF(Ugovori_OPULJP[[#This Row],[DATUM ZAVRŠETKA OPERACIJE]]&gt;DATE(2023,12,31),"u provedbi","završen")</f>
        <v>završen</v>
      </c>
      <c r="K594" s="15" t="s">
        <v>380</v>
      </c>
      <c r="L594" s="15" t="s">
        <v>21</v>
      </c>
      <c r="M594" s="18">
        <v>0.85</v>
      </c>
      <c r="N594" s="18">
        <v>0.15</v>
      </c>
      <c r="O594" s="19">
        <f>Ugovori_OPULJP[[#This Row],[Bespovratna sredstva - Ukupno (EU+Nac) HRK
= Ukupna ugovorena vrijednost bespovratnih sredstava]]*Ugovori_OPULJP[[#This Row],[EU STOPA SUFINANCIRANJA %
EU CO-FINANCING RATE %]]</f>
        <v>1134318.7185</v>
      </c>
      <c r="P594" s="20">
        <f>Ugovori_OPULJP[[#This Row],[Bespovratna sredstva - EU dio - HRK]]/7.5345</f>
        <v>150549.96595659963</v>
      </c>
      <c r="Q594" s="19">
        <f>Ugovori_OPULJP[[#This Row],[Bespovratna sredstva - Ukupno (EU+Nac) HRK
= Ukupna ugovorena vrijednost bespovratnih sredstava]]*Ugovori_OPULJP[[#This Row],[STOPA NACIONALNOG SUFINANCIRANJA %]]</f>
        <v>200173.8915</v>
      </c>
      <c r="R594" s="20">
        <f>Ugovori_OPULJP[[#This Row],[Bespovratna sredstva - Nacionalni dio - HRK]]/7.5345</f>
        <v>26567.641051164643</v>
      </c>
      <c r="S594" s="19">
        <v>1334492.6100000001</v>
      </c>
      <c r="T594" s="20">
        <f>Ugovori_OPULJP[[#This Row],[Bespovratna sredstva - Ukupno (EU+Nac) HRK
= Ukupna ugovorena vrijednost bespovratnih sredstava]]/7.5345</f>
        <v>177117.60700776428</v>
      </c>
      <c r="U594" s="19">
        <v>0</v>
      </c>
      <c r="V594" s="20">
        <f>Ugovori_OPULJP[[#This Row],[Javni doprinos korisnika - HRK]]/7.5345</f>
        <v>0</v>
      </c>
      <c r="W594" s="19">
        <v>0</v>
      </c>
      <c r="X594" s="20">
        <f>Ugovori_OPULJP[[#This Row],[Privatni doprinos korisnika - HRK]]/7.5345</f>
        <v>0</v>
      </c>
      <c r="Y594" s="21">
        <f>Ugovori_OPULJP[[#This Row],[Bespovratna sredstva - Ukupno (EU+Nac) HRK
= Ukupna ugovorena vrijednost bespovratnih sredstava]]+Ugovori_OPULJP[[#This Row],[Javni doprinos korisnika - HRK]]+Ugovori_OPULJP[[#This Row],[Privatni doprinos korisnika - HRK]]</f>
        <v>1334492.6100000001</v>
      </c>
      <c r="Z594" s="22">
        <f>Ugovori_OPULJP[[#This Row],[UKUPNI PRIHVATLJIVI IZDACI
TOTAL ELIGIBLE EXPENDITURE
= Bespovratna sredstva ukupno + doprinos korisnika
= Ukupni prihvatljivi troškovi
= Ukupna ugovorena vrijednost projekta HRK]]/7.5345</f>
        <v>177117.60700776428</v>
      </c>
      <c r="AA594" s="13" t="s">
        <v>22</v>
      </c>
      <c r="AB594" s="13" t="s">
        <v>19</v>
      </c>
      <c r="AC594" s="12" t="s">
        <v>2402</v>
      </c>
      <c r="AD594" s="12" t="s">
        <v>147</v>
      </c>
    </row>
    <row r="595" spans="1:30" ht="51" customHeight="1" x14ac:dyDescent="0.3">
      <c r="A595" s="10" t="s">
        <v>2403</v>
      </c>
      <c r="B595" s="11" t="s">
        <v>139</v>
      </c>
      <c r="C595" s="12" t="s">
        <v>140</v>
      </c>
      <c r="D595" s="12" t="s">
        <v>2347</v>
      </c>
      <c r="E595" s="13" t="s">
        <v>63</v>
      </c>
      <c r="F595" s="14" t="s">
        <v>1755</v>
      </c>
      <c r="G595" s="14" t="s">
        <v>2404</v>
      </c>
      <c r="H595" s="16">
        <v>43353</v>
      </c>
      <c r="I595" s="16">
        <v>44084</v>
      </c>
      <c r="J595" s="17" t="str">
        <f>IF(Ugovori_OPULJP[[#This Row],[DATUM ZAVRŠETKA OPERACIJE]]&gt;DATE(2023,12,31),"u provedbi","završen")</f>
        <v>završen</v>
      </c>
      <c r="K595" s="15" t="s">
        <v>86</v>
      </c>
      <c r="L595" s="15" t="s">
        <v>86</v>
      </c>
      <c r="M595" s="18">
        <v>0.85</v>
      </c>
      <c r="N595" s="18">
        <v>0.15</v>
      </c>
      <c r="O595" s="19">
        <f>Ugovori_OPULJP[[#This Row],[Bespovratna sredstva - Ukupno (EU+Nac) HRK
= Ukupna ugovorena vrijednost bespovratnih sredstava]]*Ugovori_OPULJP[[#This Row],[EU STOPA SUFINANCIRANJA %
EU CO-FINANCING RATE %]]</f>
        <v>832325.1</v>
      </c>
      <c r="P595" s="20">
        <f>Ugovori_OPULJP[[#This Row],[Bespovratna sredstva - EU dio - HRK]]/7.5345</f>
        <v>110468.52478598447</v>
      </c>
      <c r="Q595" s="19">
        <f>Ugovori_OPULJP[[#This Row],[Bespovratna sredstva - Ukupno (EU+Nac) HRK
= Ukupna ugovorena vrijednost bespovratnih sredstava]]*Ugovori_OPULJP[[#This Row],[STOPA NACIONALNOG SUFINANCIRANJA %]]</f>
        <v>146880.9</v>
      </c>
      <c r="R595" s="20">
        <f>Ugovori_OPULJP[[#This Row],[Bespovratna sredstva - Nacionalni dio - HRK]]/7.5345</f>
        <v>19494.445550467844</v>
      </c>
      <c r="S595" s="19">
        <v>979206</v>
      </c>
      <c r="T595" s="20">
        <f>Ugovori_OPULJP[[#This Row],[Bespovratna sredstva - Ukupno (EU+Nac) HRK
= Ukupna ugovorena vrijednost bespovratnih sredstava]]/7.5345</f>
        <v>129962.97033645232</v>
      </c>
      <c r="U595" s="19">
        <v>0</v>
      </c>
      <c r="V595" s="20">
        <f>Ugovori_OPULJP[[#This Row],[Javni doprinos korisnika - HRK]]/7.5345</f>
        <v>0</v>
      </c>
      <c r="W595" s="19">
        <v>0</v>
      </c>
      <c r="X595" s="20">
        <f>Ugovori_OPULJP[[#This Row],[Privatni doprinos korisnika - HRK]]/7.5345</f>
        <v>0</v>
      </c>
      <c r="Y595" s="21">
        <f>Ugovori_OPULJP[[#This Row],[Bespovratna sredstva - Ukupno (EU+Nac) HRK
= Ukupna ugovorena vrijednost bespovratnih sredstava]]+Ugovori_OPULJP[[#This Row],[Javni doprinos korisnika - HRK]]+Ugovori_OPULJP[[#This Row],[Privatni doprinos korisnika - HRK]]</f>
        <v>979206</v>
      </c>
      <c r="Z595" s="22">
        <f>Ugovori_OPULJP[[#This Row],[UKUPNI PRIHVATLJIVI IZDACI
TOTAL ELIGIBLE EXPENDITURE
= Bespovratna sredstva ukupno + doprinos korisnika
= Ukupni prihvatljivi troškovi
= Ukupna ugovorena vrijednost projekta HRK]]/7.5345</f>
        <v>129962.97033645232</v>
      </c>
      <c r="AA595" s="13" t="s">
        <v>22</v>
      </c>
      <c r="AB595" s="13" t="s">
        <v>19</v>
      </c>
      <c r="AC595" s="12" t="s">
        <v>2405</v>
      </c>
      <c r="AD595" s="12" t="s">
        <v>147</v>
      </c>
    </row>
    <row r="596" spans="1:30" ht="51" customHeight="1" x14ac:dyDescent="0.3">
      <c r="A596" s="10" t="s">
        <v>2406</v>
      </c>
      <c r="B596" s="11" t="s">
        <v>139</v>
      </c>
      <c r="C596" s="12" t="s">
        <v>140</v>
      </c>
      <c r="D596" s="12" t="s">
        <v>2347</v>
      </c>
      <c r="E596" s="13" t="s">
        <v>63</v>
      </c>
      <c r="F596" s="14" t="s">
        <v>2407</v>
      </c>
      <c r="G596" s="14" t="s">
        <v>1318</v>
      </c>
      <c r="H596" s="16">
        <v>43348</v>
      </c>
      <c r="I596" s="16">
        <v>44079</v>
      </c>
      <c r="J596" s="17" t="str">
        <f>IF(Ugovori_OPULJP[[#This Row],[DATUM ZAVRŠETKA OPERACIJE]]&gt;DATE(2023,12,31),"u provedbi","završen")</f>
        <v>završen</v>
      </c>
      <c r="K596" s="15" t="s">
        <v>2408</v>
      </c>
      <c r="L596" s="15" t="s">
        <v>81</v>
      </c>
      <c r="M596" s="18">
        <v>0.85</v>
      </c>
      <c r="N596" s="18">
        <v>0.15</v>
      </c>
      <c r="O596" s="19">
        <f>Ugovori_OPULJP[[#This Row],[Bespovratna sredstva - Ukupno (EU+Nac) HRK
= Ukupna ugovorena vrijednost bespovratnih sredstava]]*Ugovori_OPULJP[[#This Row],[EU STOPA SUFINANCIRANJA %
EU CO-FINANCING RATE %]]</f>
        <v>1265961.4994999999</v>
      </c>
      <c r="P596" s="20">
        <f>Ugovori_OPULJP[[#This Row],[Bespovratna sredstva - EU dio - HRK]]/7.5345</f>
        <v>168021.9655584312</v>
      </c>
      <c r="Q596" s="19">
        <f>Ugovori_OPULJP[[#This Row],[Bespovratna sredstva - Ukupno (EU+Nac) HRK
= Ukupna ugovorena vrijednost bespovratnih sredstava]]*Ugovori_OPULJP[[#This Row],[STOPA NACIONALNOG SUFINANCIRANJA %]]</f>
        <v>223404.9705</v>
      </c>
      <c r="R596" s="20">
        <f>Ugovori_OPULJP[[#This Row],[Bespovratna sredstva - Nacionalni dio - HRK]]/7.5345</f>
        <v>29650.935098546684</v>
      </c>
      <c r="S596" s="19">
        <v>1489366.47</v>
      </c>
      <c r="T596" s="20">
        <f>Ugovori_OPULJP[[#This Row],[Bespovratna sredstva - Ukupno (EU+Nac) HRK
= Ukupna ugovorena vrijednost bespovratnih sredstava]]/7.5345</f>
        <v>197672.9006569779</v>
      </c>
      <c r="U596" s="19">
        <v>0</v>
      </c>
      <c r="V596" s="20">
        <f>Ugovori_OPULJP[[#This Row],[Javni doprinos korisnika - HRK]]/7.5345</f>
        <v>0</v>
      </c>
      <c r="W596" s="19">
        <v>0</v>
      </c>
      <c r="X596" s="20">
        <f>Ugovori_OPULJP[[#This Row],[Privatni doprinos korisnika - HRK]]/7.5345</f>
        <v>0</v>
      </c>
      <c r="Y596" s="21">
        <f>Ugovori_OPULJP[[#This Row],[Bespovratna sredstva - Ukupno (EU+Nac) HRK
= Ukupna ugovorena vrijednost bespovratnih sredstava]]+Ugovori_OPULJP[[#This Row],[Javni doprinos korisnika - HRK]]+Ugovori_OPULJP[[#This Row],[Privatni doprinos korisnika - HRK]]</f>
        <v>1489366.47</v>
      </c>
      <c r="Z596" s="22">
        <f>Ugovori_OPULJP[[#This Row],[UKUPNI PRIHVATLJIVI IZDACI
TOTAL ELIGIBLE EXPENDITURE
= Bespovratna sredstva ukupno + doprinos korisnika
= Ukupni prihvatljivi troškovi
= Ukupna ugovorena vrijednost projekta HRK]]/7.5345</f>
        <v>197672.9006569779</v>
      </c>
      <c r="AA596" s="13" t="s">
        <v>22</v>
      </c>
      <c r="AB596" s="13" t="s">
        <v>19</v>
      </c>
      <c r="AC596" s="12" t="s">
        <v>2409</v>
      </c>
      <c r="AD596" s="12" t="s">
        <v>147</v>
      </c>
    </row>
    <row r="597" spans="1:30" ht="51" customHeight="1" x14ac:dyDescent="0.3">
      <c r="A597" s="10" t="s">
        <v>2410</v>
      </c>
      <c r="B597" s="11" t="s">
        <v>139</v>
      </c>
      <c r="C597" s="12" t="s">
        <v>140</v>
      </c>
      <c r="D597" s="12" t="s">
        <v>2347</v>
      </c>
      <c r="E597" s="13" t="s">
        <v>63</v>
      </c>
      <c r="F597" s="14" t="s">
        <v>2411</v>
      </c>
      <c r="G597" s="14" t="s">
        <v>2412</v>
      </c>
      <c r="H597" s="16">
        <v>43557</v>
      </c>
      <c r="I597" s="16">
        <v>44288</v>
      </c>
      <c r="J597" s="17" t="str">
        <f>IF(Ugovori_OPULJP[[#This Row],[DATUM ZAVRŠETKA OPERACIJE]]&gt;DATE(2023,12,31),"u provedbi","završen")</f>
        <v>završen</v>
      </c>
      <c r="K597" s="15" t="s">
        <v>71</v>
      </c>
      <c r="L597" s="15" t="s">
        <v>71</v>
      </c>
      <c r="M597" s="18">
        <v>0.85</v>
      </c>
      <c r="N597" s="18">
        <v>0.15</v>
      </c>
      <c r="O597" s="19">
        <f>Ugovori_OPULJP[[#This Row],[Bespovratna sredstva - Ukupno (EU+Nac) HRK
= Ukupna ugovorena vrijednost bespovratnih sredstava]]*Ugovori_OPULJP[[#This Row],[EU STOPA SUFINANCIRANJA %
EU CO-FINANCING RATE %]]</f>
        <v>813347.03949999996</v>
      </c>
      <c r="P597" s="20">
        <f>Ugovori_OPULJP[[#This Row],[Bespovratna sredstva - EU dio - HRK]]/7.5345</f>
        <v>107949.70329816178</v>
      </c>
      <c r="Q597" s="19">
        <f>Ugovori_OPULJP[[#This Row],[Bespovratna sredstva - Ukupno (EU+Nac) HRK
= Ukupna ugovorena vrijednost bespovratnih sredstava]]*Ugovori_OPULJP[[#This Row],[STOPA NACIONALNOG SUFINANCIRANJA %]]</f>
        <v>143531.83049999998</v>
      </c>
      <c r="R597" s="20">
        <f>Ugovori_OPULJP[[#This Row],[Bespovratna sredstva - Nacionalni dio - HRK]]/7.5345</f>
        <v>19049.947640852079</v>
      </c>
      <c r="S597" s="19">
        <v>956878.87</v>
      </c>
      <c r="T597" s="20">
        <f>Ugovori_OPULJP[[#This Row],[Bespovratna sredstva - Ukupno (EU+Nac) HRK
= Ukupna ugovorena vrijednost bespovratnih sredstava]]/7.5345</f>
        <v>126999.65093901387</v>
      </c>
      <c r="U597" s="19">
        <v>0</v>
      </c>
      <c r="V597" s="20">
        <f>Ugovori_OPULJP[[#This Row],[Javni doprinos korisnika - HRK]]/7.5345</f>
        <v>0</v>
      </c>
      <c r="W597" s="19">
        <v>0</v>
      </c>
      <c r="X597" s="20">
        <f>Ugovori_OPULJP[[#This Row],[Privatni doprinos korisnika - HRK]]/7.5345</f>
        <v>0</v>
      </c>
      <c r="Y597" s="21">
        <f>Ugovori_OPULJP[[#This Row],[Bespovratna sredstva - Ukupno (EU+Nac) HRK
= Ukupna ugovorena vrijednost bespovratnih sredstava]]+Ugovori_OPULJP[[#This Row],[Javni doprinos korisnika - HRK]]+Ugovori_OPULJP[[#This Row],[Privatni doprinos korisnika - HRK]]</f>
        <v>956878.87</v>
      </c>
      <c r="Z597" s="22">
        <f>Ugovori_OPULJP[[#This Row],[UKUPNI PRIHVATLJIVI IZDACI
TOTAL ELIGIBLE EXPENDITURE
= Bespovratna sredstva ukupno + doprinos korisnika
= Ukupni prihvatljivi troškovi
= Ukupna ugovorena vrijednost projekta HRK]]/7.5345</f>
        <v>126999.65093901387</v>
      </c>
      <c r="AA597" s="13" t="s">
        <v>22</v>
      </c>
      <c r="AB597" s="13" t="s">
        <v>19</v>
      </c>
      <c r="AC597" s="12" t="s">
        <v>2413</v>
      </c>
      <c r="AD597" s="12" t="s">
        <v>147</v>
      </c>
    </row>
    <row r="598" spans="1:30" ht="51" customHeight="1" x14ac:dyDescent="0.3">
      <c r="A598" s="10" t="s">
        <v>2414</v>
      </c>
      <c r="B598" s="11" t="s">
        <v>139</v>
      </c>
      <c r="C598" s="12" t="s">
        <v>140</v>
      </c>
      <c r="D598" s="12" t="s">
        <v>2347</v>
      </c>
      <c r="E598" s="13" t="s">
        <v>63</v>
      </c>
      <c r="F598" s="14" t="s">
        <v>2415</v>
      </c>
      <c r="G598" s="14" t="s">
        <v>1079</v>
      </c>
      <c r="H598" s="16">
        <v>43344</v>
      </c>
      <c r="I598" s="16">
        <v>44075</v>
      </c>
      <c r="J598" s="17" t="str">
        <f>IF(Ugovori_OPULJP[[#This Row],[DATUM ZAVRŠETKA OPERACIJE]]&gt;DATE(2023,12,31),"u provedbi","završen")</f>
        <v>završen</v>
      </c>
      <c r="K598" s="15" t="s">
        <v>71</v>
      </c>
      <c r="L598" s="15" t="s">
        <v>71</v>
      </c>
      <c r="M598" s="18">
        <v>0.85</v>
      </c>
      <c r="N598" s="18">
        <v>0.15</v>
      </c>
      <c r="O598" s="19">
        <f>Ugovori_OPULJP[[#This Row],[Bespovratna sredstva - Ukupno (EU+Nac) HRK
= Ukupna ugovorena vrijednost bespovratnih sredstava]]*Ugovori_OPULJP[[#This Row],[EU STOPA SUFINANCIRANJA %
EU CO-FINANCING RATE %]]</f>
        <v>1055246.0319999999</v>
      </c>
      <c r="P598" s="20">
        <f>Ugovori_OPULJP[[#This Row],[Bespovratna sredstva - EU dio - HRK]]/7.5345</f>
        <v>140055.21693543033</v>
      </c>
      <c r="Q598" s="19">
        <f>Ugovori_OPULJP[[#This Row],[Bespovratna sredstva - Ukupno (EU+Nac) HRK
= Ukupna ugovorena vrijednost bespovratnih sredstava]]*Ugovori_OPULJP[[#This Row],[STOPA NACIONALNOG SUFINANCIRANJA %]]</f>
        <v>186219.88799999998</v>
      </c>
      <c r="R598" s="20">
        <f>Ugovori_OPULJP[[#This Row],[Bespovratna sredstva - Nacionalni dio - HRK]]/7.5345</f>
        <v>24715.626518017118</v>
      </c>
      <c r="S598" s="19">
        <v>1241465.92</v>
      </c>
      <c r="T598" s="20">
        <f>Ugovori_OPULJP[[#This Row],[Bespovratna sredstva - Ukupno (EU+Nac) HRK
= Ukupna ugovorena vrijednost bespovratnih sredstava]]/7.5345</f>
        <v>164770.84345344745</v>
      </c>
      <c r="U598" s="19">
        <v>0</v>
      </c>
      <c r="V598" s="20">
        <f>Ugovori_OPULJP[[#This Row],[Javni doprinos korisnika - HRK]]/7.5345</f>
        <v>0</v>
      </c>
      <c r="W598" s="19">
        <v>0</v>
      </c>
      <c r="X598" s="20">
        <f>Ugovori_OPULJP[[#This Row],[Privatni doprinos korisnika - HRK]]/7.5345</f>
        <v>0</v>
      </c>
      <c r="Y598" s="21">
        <f>Ugovori_OPULJP[[#This Row],[Bespovratna sredstva - Ukupno (EU+Nac) HRK
= Ukupna ugovorena vrijednost bespovratnih sredstava]]+Ugovori_OPULJP[[#This Row],[Javni doprinos korisnika - HRK]]+Ugovori_OPULJP[[#This Row],[Privatni doprinos korisnika - HRK]]</f>
        <v>1241465.92</v>
      </c>
      <c r="Z598" s="22">
        <f>Ugovori_OPULJP[[#This Row],[UKUPNI PRIHVATLJIVI IZDACI
TOTAL ELIGIBLE EXPENDITURE
= Bespovratna sredstva ukupno + doprinos korisnika
= Ukupni prihvatljivi troškovi
= Ukupna ugovorena vrijednost projekta HRK]]/7.5345</f>
        <v>164770.84345344745</v>
      </c>
      <c r="AA598" s="13" t="s">
        <v>22</v>
      </c>
      <c r="AB598" s="13" t="s">
        <v>19</v>
      </c>
      <c r="AC598" s="12" t="s">
        <v>2416</v>
      </c>
      <c r="AD598" s="12" t="s">
        <v>147</v>
      </c>
    </row>
    <row r="599" spans="1:30" ht="51" customHeight="1" x14ac:dyDescent="0.3">
      <c r="A599" s="10" t="s">
        <v>2417</v>
      </c>
      <c r="B599" s="11" t="s">
        <v>139</v>
      </c>
      <c r="C599" s="12" t="s">
        <v>140</v>
      </c>
      <c r="D599" s="12" t="s">
        <v>2347</v>
      </c>
      <c r="E599" s="13" t="s">
        <v>63</v>
      </c>
      <c r="F599" s="14" t="s">
        <v>2418</v>
      </c>
      <c r="G599" s="14" t="s">
        <v>1368</v>
      </c>
      <c r="H599" s="16">
        <v>43344</v>
      </c>
      <c r="I599" s="16">
        <v>44075</v>
      </c>
      <c r="J599" s="17" t="str">
        <f>IF(Ugovori_OPULJP[[#This Row],[DATUM ZAVRŠETKA OPERACIJE]]&gt;DATE(2023,12,31),"u provedbi","završen")</f>
        <v>završen</v>
      </c>
      <c r="K599" s="15" t="s">
        <v>586</v>
      </c>
      <c r="L599" s="15" t="s">
        <v>586</v>
      </c>
      <c r="M599" s="18">
        <v>0.85</v>
      </c>
      <c r="N599" s="18">
        <v>0.15</v>
      </c>
      <c r="O599" s="19">
        <f>Ugovori_OPULJP[[#This Row],[Bespovratna sredstva - Ukupno (EU+Nac) HRK
= Ukupna ugovorena vrijednost bespovratnih sredstava]]*Ugovori_OPULJP[[#This Row],[EU STOPA SUFINANCIRANJA %
EU CO-FINANCING RATE %]]</f>
        <v>1274999.8045000001</v>
      </c>
      <c r="P599" s="20">
        <f>Ugovori_OPULJP[[#This Row],[Bespovratna sredstva - EU dio - HRK]]/7.5345</f>
        <v>169221.55478133919</v>
      </c>
      <c r="Q599" s="19">
        <f>Ugovori_OPULJP[[#This Row],[Bespovratna sredstva - Ukupno (EU+Nac) HRK
= Ukupna ugovorena vrijednost bespovratnih sredstava]]*Ugovori_OPULJP[[#This Row],[STOPA NACIONALNOG SUFINANCIRANJA %]]</f>
        <v>224999.96549999999</v>
      </c>
      <c r="R599" s="20">
        <f>Ugovori_OPULJP[[#This Row],[Bespovratna sredstva - Nacionalni dio - HRK]]/7.5345</f>
        <v>29862.627314353969</v>
      </c>
      <c r="S599" s="19">
        <v>1499999.77</v>
      </c>
      <c r="T599" s="20">
        <f>Ugovori_OPULJP[[#This Row],[Bespovratna sredstva - Ukupno (EU+Nac) HRK
= Ukupna ugovorena vrijednost bespovratnih sredstava]]/7.5345</f>
        <v>199084.18209569313</v>
      </c>
      <c r="U599" s="19">
        <v>0</v>
      </c>
      <c r="V599" s="20">
        <f>Ugovori_OPULJP[[#This Row],[Javni doprinos korisnika - HRK]]/7.5345</f>
        <v>0</v>
      </c>
      <c r="W599" s="19">
        <v>0</v>
      </c>
      <c r="X599" s="20">
        <f>Ugovori_OPULJP[[#This Row],[Privatni doprinos korisnika - HRK]]/7.5345</f>
        <v>0</v>
      </c>
      <c r="Y599" s="21">
        <f>Ugovori_OPULJP[[#This Row],[Bespovratna sredstva - Ukupno (EU+Nac) HRK
= Ukupna ugovorena vrijednost bespovratnih sredstava]]+Ugovori_OPULJP[[#This Row],[Javni doprinos korisnika - HRK]]+Ugovori_OPULJP[[#This Row],[Privatni doprinos korisnika - HRK]]</f>
        <v>1499999.77</v>
      </c>
      <c r="Z599" s="22">
        <f>Ugovori_OPULJP[[#This Row],[UKUPNI PRIHVATLJIVI IZDACI
TOTAL ELIGIBLE EXPENDITURE
= Bespovratna sredstva ukupno + doprinos korisnika
= Ukupni prihvatljivi troškovi
= Ukupna ugovorena vrijednost projekta HRK]]/7.5345</f>
        <v>199084.18209569313</v>
      </c>
      <c r="AA599" s="13" t="s">
        <v>22</v>
      </c>
      <c r="AB599" s="13" t="s">
        <v>19</v>
      </c>
      <c r="AC599" s="12" t="s">
        <v>2419</v>
      </c>
      <c r="AD599" s="12" t="s">
        <v>147</v>
      </c>
    </row>
    <row r="600" spans="1:30" ht="51" customHeight="1" x14ac:dyDescent="0.3">
      <c r="A600" s="10" t="s">
        <v>2420</v>
      </c>
      <c r="B600" s="11" t="s">
        <v>139</v>
      </c>
      <c r="C600" s="12" t="s">
        <v>140</v>
      </c>
      <c r="D600" s="12" t="s">
        <v>2347</v>
      </c>
      <c r="E600" s="13" t="s">
        <v>63</v>
      </c>
      <c r="F600" s="14" t="s">
        <v>2421</v>
      </c>
      <c r="G600" s="14" t="s">
        <v>2422</v>
      </c>
      <c r="H600" s="16">
        <v>43556</v>
      </c>
      <c r="I600" s="16">
        <v>44287</v>
      </c>
      <c r="J600" s="17" t="str">
        <f>IF(Ugovori_OPULJP[[#This Row],[DATUM ZAVRŠETKA OPERACIJE]]&gt;DATE(2023,12,31),"u provedbi","završen")</f>
        <v>završen</v>
      </c>
      <c r="K600" s="15" t="s">
        <v>2423</v>
      </c>
      <c r="L600" s="15" t="s">
        <v>86</v>
      </c>
      <c r="M600" s="18">
        <v>0.85</v>
      </c>
      <c r="N600" s="18">
        <v>0.15</v>
      </c>
      <c r="O600" s="19">
        <f>Ugovori_OPULJP[[#This Row],[Bespovratna sredstva - Ukupno (EU+Nac) HRK
= Ukupna ugovorena vrijednost bespovratnih sredstava]]*Ugovori_OPULJP[[#This Row],[EU STOPA SUFINANCIRANJA %
EU CO-FINANCING RATE %]]</f>
        <v>1044217.0609999999</v>
      </c>
      <c r="P600" s="20">
        <f>Ugovori_OPULJP[[#This Row],[Bespovratna sredstva - EU dio - HRK]]/7.5345</f>
        <v>138591.42093038687</v>
      </c>
      <c r="Q600" s="19">
        <f>Ugovori_OPULJP[[#This Row],[Bespovratna sredstva - Ukupno (EU+Nac) HRK
= Ukupna ugovorena vrijednost bespovratnih sredstava]]*Ugovori_OPULJP[[#This Row],[STOPA NACIONALNOG SUFINANCIRANJA %]]</f>
        <v>184273.59899999999</v>
      </c>
      <c r="R600" s="20">
        <f>Ugovori_OPULJP[[#This Row],[Bespovratna sredstva - Nacionalni dio - HRK]]/7.5345</f>
        <v>24457.309575950625</v>
      </c>
      <c r="S600" s="19">
        <v>1228490.6599999999</v>
      </c>
      <c r="T600" s="20">
        <f>Ugovori_OPULJP[[#This Row],[Bespovratna sredstva - Ukupno (EU+Nac) HRK
= Ukupna ugovorena vrijednost bespovratnih sredstava]]/7.5345</f>
        <v>163048.73050633748</v>
      </c>
      <c r="U600" s="19">
        <v>0</v>
      </c>
      <c r="V600" s="20">
        <f>Ugovori_OPULJP[[#This Row],[Javni doprinos korisnika - HRK]]/7.5345</f>
        <v>0</v>
      </c>
      <c r="W600" s="19">
        <v>0</v>
      </c>
      <c r="X600" s="20">
        <f>Ugovori_OPULJP[[#This Row],[Privatni doprinos korisnika - HRK]]/7.5345</f>
        <v>0</v>
      </c>
      <c r="Y600" s="21">
        <f>Ugovori_OPULJP[[#This Row],[Bespovratna sredstva - Ukupno (EU+Nac) HRK
= Ukupna ugovorena vrijednost bespovratnih sredstava]]+Ugovori_OPULJP[[#This Row],[Javni doprinos korisnika - HRK]]+Ugovori_OPULJP[[#This Row],[Privatni doprinos korisnika - HRK]]</f>
        <v>1228490.6599999999</v>
      </c>
      <c r="Z600" s="22">
        <f>Ugovori_OPULJP[[#This Row],[UKUPNI PRIHVATLJIVI IZDACI
TOTAL ELIGIBLE EXPENDITURE
= Bespovratna sredstva ukupno + doprinos korisnika
= Ukupni prihvatljivi troškovi
= Ukupna ugovorena vrijednost projekta HRK]]/7.5345</f>
        <v>163048.73050633748</v>
      </c>
      <c r="AA600" s="13" t="s">
        <v>22</v>
      </c>
      <c r="AB600" s="13" t="s">
        <v>19</v>
      </c>
      <c r="AC600" s="12" t="s">
        <v>2424</v>
      </c>
      <c r="AD600" s="12" t="s">
        <v>147</v>
      </c>
    </row>
    <row r="601" spans="1:30" ht="51" customHeight="1" x14ac:dyDescent="0.3">
      <c r="A601" s="10" t="s">
        <v>2425</v>
      </c>
      <c r="B601" s="11" t="s">
        <v>139</v>
      </c>
      <c r="C601" s="12" t="s">
        <v>140</v>
      </c>
      <c r="D601" s="12" t="s">
        <v>2347</v>
      </c>
      <c r="E601" s="13" t="s">
        <v>63</v>
      </c>
      <c r="F601" s="14" t="s">
        <v>2426</v>
      </c>
      <c r="G601" s="14" t="s">
        <v>21</v>
      </c>
      <c r="H601" s="16">
        <v>43557</v>
      </c>
      <c r="I601" s="16">
        <v>44257</v>
      </c>
      <c r="J601" s="17" t="str">
        <f>IF(Ugovori_OPULJP[[#This Row],[DATUM ZAVRŠETKA OPERACIJE]]&gt;DATE(2023,12,31),"u provedbi","završen")</f>
        <v>završen</v>
      </c>
      <c r="K601" s="15" t="s">
        <v>21</v>
      </c>
      <c r="L601" s="15" t="s">
        <v>21</v>
      </c>
      <c r="M601" s="18">
        <v>0.85</v>
      </c>
      <c r="N601" s="18">
        <v>0.15</v>
      </c>
      <c r="O601" s="19">
        <f>Ugovori_OPULJP[[#This Row],[Bespovratna sredstva - Ukupno (EU+Nac) HRK
= Ukupna ugovorena vrijednost bespovratnih sredstava]]*Ugovori_OPULJP[[#This Row],[EU STOPA SUFINANCIRANJA %
EU CO-FINANCING RATE %]]</f>
        <v>1126338.638</v>
      </c>
      <c r="P601" s="20">
        <f>Ugovori_OPULJP[[#This Row],[Bespovratna sredstva - EU dio - HRK]]/7.5345</f>
        <v>149490.82726126484</v>
      </c>
      <c r="Q601" s="19">
        <f>Ugovori_OPULJP[[#This Row],[Bespovratna sredstva - Ukupno (EU+Nac) HRK
= Ukupna ugovorena vrijednost bespovratnih sredstava]]*Ugovori_OPULJP[[#This Row],[STOPA NACIONALNOG SUFINANCIRANJA %]]</f>
        <v>198765.64199999999</v>
      </c>
      <c r="R601" s="20">
        <f>Ugovori_OPULJP[[#This Row],[Bespovratna sredstva - Nacionalni dio - HRK]]/7.5345</f>
        <v>26380.734222576146</v>
      </c>
      <c r="S601" s="19">
        <v>1325104.28</v>
      </c>
      <c r="T601" s="20">
        <f>Ugovori_OPULJP[[#This Row],[Bespovratna sredstva - Ukupno (EU+Nac) HRK
= Ukupna ugovorena vrijednost bespovratnih sredstava]]/7.5345</f>
        <v>175871.56148384098</v>
      </c>
      <c r="U601" s="19">
        <v>0</v>
      </c>
      <c r="V601" s="20">
        <f>Ugovori_OPULJP[[#This Row],[Javni doprinos korisnika - HRK]]/7.5345</f>
        <v>0</v>
      </c>
      <c r="W601" s="19">
        <v>0</v>
      </c>
      <c r="X601" s="20">
        <f>Ugovori_OPULJP[[#This Row],[Privatni doprinos korisnika - HRK]]/7.5345</f>
        <v>0</v>
      </c>
      <c r="Y601" s="21">
        <f>Ugovori_OPULJP[[#This Row],[Bespovratna sredstva - Ukupno (EU+Nac) HRK
= Ukupna ugovorena vrijednost bespovratnih sredstava]]+Ugovori_OPULJP[[#This Row],[Javni doprinos korisnika - HRK]]+Ugovori_OPULJP[[#This Row],[Privatni doprinos korisnika - HRK]]</f>
        <v>1325104.28</v>
      </c>
      <c r="Z601" s="22">
        <f>Ugovori_OPULJP[[#This Row],[UKUPNI PRIHVATLJIVI IZDACI
TOTAL ELIGIBLE EXPENDITURE
= Bespovratna sredstva ukupno + doprinos korisnika
= Ukupni prihvatljivi troškovi
= Ukupna ugovorena vrijednost projekta HRK]]/7.5345</f>
        <v>175871.56148384098</v>
      </c>
      <c r="AA601" s="13" t="s">
        <v>22</v>
      </c>
      <c r="AB601" s="13" t="s">
        <v>19</v>
      </c>
      <c r="AC601" s="12" t="s">
        <v>2427</v>
      </c>
      <c r="AD601" s="12" t="s">
        <v>147</v>
      </c>
    </row>
    <row r="602" spans="1:30" ht="51" customHeight="1" x14ac:dyDescent="0.3">
      <c r="A602" s="10" t="s">
        <v>2428</v>
      </c>
      <c r="B602" s="11" t="s">
        <v>139</v>
      </c>
      <c r="C602" s="12" t="s">
        <v>140</v>
      </c>
      <c r="D602" s="12" t="s">
        <v>2347</v>
      </c>
      <c r="E602" s="13" t="s">
        <v>63</v>
      </c>
      <c r="F602" s="14" t="s">
        <v>2429</v>
      </c>
      <c r="G602" s="14" t="s">
        <v>2430</v>
      </c>
      <c r="H602" s="16">
        <v>43556</v>
      </c>
      <c r="I602" s="16">
        <v>44105</v>
      </c>
      <c r="J602" s="17" t="str">
        <f>IF(Ugovori_OPULJP[[#This Row],[DATUM ZAVRŠETKA OPERACIJE]]&gt;DATE(2023,12,31),"u provedbi","završen")</f>
        <v>završen</v>
      </c>
      <c r="K602" s="15" t="s">
        <v>262</v>
      </c>
      <c r="L602" s="15" t="s">
        <v>262</v>
      </c>
      <c r="M602" s="18">
        <v>0.85</v>
      </c>
      <c r="N602" s="18">
        <v>0.15</v>
      </c>
      <c r="O602" s="19">
        <f>Ugovori_OPULJP[[#This Row],[Bespovratna sredstva - Ukupno (EU+Nac) HRK
= Ukupna ugovorena vrijednost bespovratnih sredstava]]*Ugovori_OPULJP[[#This Row],[EU STOPA SUFINANCIRANJA %
EU CO-FINANCING RATE %]]</f>
        <v>460343.93499999994</v>
      </c>
      <c r="P602" s="20">
        <f>Ugovori_OPULJP[[#This Row],[Bespovratna sredstva - EU dio - HRK]]/7.5345</f>
        <v>61098.139889840058</v>
      </c>
      <c r="Q602" s="19">
        <f>Ugovori_OPULJP[[#This Row],[Bespovratna sredstva - Ukupno (EU+Nac) HRK
= Ukupna ugovorena vrijednost bespovratnih sredstava]]*Ugovori_OPULJP[[#This Row],[STOPA NACIONALNOG SUFINANCIRANJA %]]</f>
        <v>81237.164999999994</v>
      </c>
      <c r="R602" s="20">
        <f>Ugovori_OPULJP[[#This Row],[Bespovratna sredstva - Nacionalni dio - HRK]]/7.5345</f>
        <v>10782.024686442364</v>
      </c>
      <c r="S602" s="19">
        <v>541581.1</v>
      </c>
      <c r="T602" s="20">
        <f>Ugovori_OPULJP[[#This Row],[Bespovratna sredstva - Ukupno (EU+Nac) HRK
= Ukupna ugovorena vrijednost bespovratnih sredstava]]/7.5345</f>
        <v>71880.164576282434</v>
      </c>
      <c r="U602" s="19">
        <v>0</v>
      </c>
      <c r="V602" s="20">
        <f>Ugovori_OPULJP[[#This Row],[Javni doprinos korisnika - HRK]]/7.5345</f>
        <v>0</v>
      </c>
      <c r="W602" s="19">
        <v>0</v>
      </c>
      <c r="X602" s="20">
        <f>Ugovori_OPULJP[[#This Row],[Privatni doprinos korisnika - HRK]]/7.5345</f>
        <v>0</v>
      </c>
      <c r="Y602" s="21">
        <f>Ugovori_OPULJP[[#This Row],[Bespovratna sredstva - Ukupno (EU+Nac) HRK
= Ukupna ugovorena vrijednost bespovratnih sredstava]]+Ugovori_OPULJP[[#This Row],[Javni doprinos korisnika - HRK]]+Ugovori_OPULJP[[#This Row],[Privatni doprinos korisnika - HRK]]</f>
        <v>541581.1</v>
      </c>
      <c r="Z602" s="22">
        <f>Ugovori_OPULJP[[#This Row],[UKUPNI PRIHVATLJIVI IZDACI
TOTAL ELIGIBLE EXPENDITURE
= Bespovratna sredstva ukupno + doprinos korisnika
= Ukupni prihvatljivi troškovi
= Ukupna ugovorena vrijednost projekta HRK]]/7.5345</f>
        <v>71880.164576282434</v>
      </c>
      <c r="AA602" s="13" t="s">
        <v>22</v>
      </c>
      <c r="AB602" s="13" t="s">
        <v>19</v>
      </c>
      <c r="AC602" s="12" t="s">
        <v>2431</v>
      </c>
      <c r="AD602" s="12" t="s">
        <v>147</v>
      </c>
    </row>
    <row r="603" spans="1:30" ht="63.75" customHeight="1" x14ac:dyDescent="0.3">
      <c r="A603" s="10" t="s">
        <v>2432</v>
      </c>
      <c r="B603" s="11" t="s">
        <v>139</v>
      </c>
      <c r="C603" s="12" t="s">
        <v>140</v>
      </c>
      <c r="D603" s="12" t="s">
        <v>2347</v>
      </c>
      <c r="E603" s="13" t="s">
        <v>63</v>
      </c>
      <c r="F603" s="14" t="s">
        <v>2433</v>
      </c>
      <c r="G603" s="14" t="s">
        <v>2249</v>
      </c>
      <c r="H603" s="16">
        <v>43479</v>
      </c>
      <c r="I603" s="16">
        <v>44210</v>
      </c>
      <c r="J603" s="17" t="str">
        <f>IF(Ugovori_OPULJP[[#This Row],[DATUM ZAVRŠETKA OPERACIJE]]&gt;DATE(2023,12,31),"u provedbi","završen")</f>
        <v>završen</v>
      </c>
      <c r="K603" s="15" t="s">
        <v>2434</v>
      </c>
      <c r="L603" s="15" t="s">
        <v>21</v>
      </c>
      <c r="M603" s="18">
        <v>0.85</v>
      </c>
      <c r="N603" s="18">
        <v>0.15</v>
      </c>
      <c r="O603" s="19">
        <f>Ugovori_OPULJP[[#This Row],[Bespovratna sredstva - Ukupno (EU+Nac) HRK
= Ukupna ugovorena vrijednost bespovratnih sredstava]]*Ugovori_OPULJP[[#This Row],[EU STOPA SUFINANCIRANJA %
EU CO-FINANCING RATE %]]</f>
        <v>1172105.1369999999</v>
      </c>
      <c r="P603" s="20">
        <f>Ugovori_OPULJP[[#This Row],[Bespovratna sredstva - EU dio - HRK]]/7.5345</f>
        <v>155565.08553985</v>
      </c>
      <c r="Q603" s="19">
        <f>Ugovori_OPULJP[[#This Row],[Bespovratna sredstva - Ukupno (EU+Nac) HRK
= Ukupna ugovorena vrijednost bespovratnih sredstava]]*Ugovori_OPULJP[[#This Row],[STOPA NACIONALNOG SUFINANCIRANJA %]]</f>
        <v>206842.08299999998</v>
      </c>
      <c r="R603" s="20">
        <f>Ugovori_OPULJP[[#This Row],[Bespovratna sredstva - Nacionalni dio - HRK]]/7.5345</f>
        <v>27452.662154091176</v>
      </c>
      <c r="S603" s="19">
        <v>1378947.22</v>
      </c>
      <c r="T603" s="20">
        <f>Ugovori_OPULJP[[#This Row],[Bespovratna sredstva - Ukupno (EU+Nac) HRK
= Ukupna ugovorena vrijednost bespovratnih sredstava]]/7.5345</f>
        <v>183017.7476939412</v>
      </c>
      <c r="U603" s="19">
        <v>0</v>
      </c>
      <c r="V603" s="20">
        <f>Ugovori_OPULJP[[#This Row],[Javni doprinos korisnika - HRK]]/7.5345</f>
        <v>0</v>
      </c>
      <c r="W603" s="19">
        <v>0</v>
      </c>
      <c r="X603" s="20">
        <f>Ugovori_OPULJP[[#This Row],[Privatni doprinos korisnika - HRK]]/7.5345</f>
        <v>0</v>
      </c>
      <c r="Y603" s="21">
        <f>Ugovori_OPULJP[[#This Row],[Bespovratna sredstva - Ukupno (EU+Nac) HRK
= Ukupna ugovorena vrijednost bespovratnih sredstava]]+Ugovori_OPULJP[[#This Row],[Javni doprinos korisnika - HRK]]+Ugovori_OPULJP[[#This Row],[Privatni doprinos korisnika - HRK]]</f>
        <v>1378947.22</v>
      </c>
      <c r="Z603" s="22">
        <f>Ugovori_OPULJP[[#This Row],[UKUPNI PRIHVATLJIVI IZDACI
TOTAL ELIGIBLE EXPENDITURE
= Bespovratna sredstva ukupno + doprinos korisnika
= Ukupni prihvatljivi troškovi
= Ukupna ugovorena vrijednost projekta HRK]]/7.5345</f>
        <v>183017.7476939412</v>
      </c>
      <c r="AA603" s="13" t="s">
        <v>22</v>
      </c>
      <c r="AB603" s="13" t="s">
        <v>19</v>
      </c>
      <c r="AC603" s="12" t="s">
        <v>2435</v>
      </c>
      <c r="AD603" s="12" t="s">
        <v>147</v>
      </c>
    </row>
    <row r="604" spans="1:30" ht="51" customHeight="1" x14ac:dyDescent="0.3">
      <c r="A604" s="10" t="s">
        <v>2436</v>
      </c>
      <c r="B604" s="11" t="s">
        <v>139</v>
      </c>
      <c r="C604" s="12" t="s">
        <v>140</v>
      </c>
      <c r="D604" s="12" t="s">
        <v>2347</v>
      </c>
      <c r="E604" s="13" t="s">
        <v>63</v>
      </c>
      <c r="F604" s="14" t="s">
        <v>2437</v>
      </c>
      <c r="G604" s="14" t="s">
        <v>2438</v>
      </c>
      <c r="H604" s="16">
        <v>43553</v>
      </c>
      <c r="I604" s="16">
        <v>44103</v>
      </c>
      <c r="J604" s="17" t="str">
        <f>IF(Ugovori_OPULJP[[#This Row],[DATUM ZAVRŠETKA OPERACIJE]]&gt;DATE(2023,12,31),"u provedbi","završen")</f>
        <v>završen</v>
      </c>
      <c r="K604" s="15" t="s">
        <v>173</v>
      </c>
      <c r="L604" s="15" t="s">
        <v>21</v>
      </c>
      <c r="M604" s="18">
        <v>0.85</v>
      </c>
      <c r="N604" s="18">
        <v>0.15</v>
      </c>
      <c r="O604" s="19">
        <f>Ugovori_OPULJP[[#This Row],[Bespovratna sredstva - Ukupno (EU+Nac) HRK
= Ukupna ugovorena vrijednost bespovratnih sredstava]]*Ugovori_OPULJP[[#This Row],[EU STOPA SUFINANCIRANJA %
EU CO-FINANCING RATE %]]</f>
        <v>1194491.5784999998</v>
      </c>
      <c r="P604" s="20">
        <f>Ugovori_OPULJP[[#This Row],[Bespovratna sredstva - EU dio - HRK]]/7.5345</f>
        <v>158536.27692613972</v>
      </c>
      <c r="Q604" s="19">
        <f>Ugovori_OPULJP[[#This Row],[Bespovratna sredstva - Ukupno (EU+Nac) HRK
= Ukupna ugovorena vrijednost bespovratnih sredstava]]*Ugovori_OPULJP[[#This Row],[STOPA NACIONALNOG SUFINANCIRANJA %]]</f>
        <v>210792.63149999999</v>
      </c>
      <c r="R604" s="20">
        <f>Ugovori_OPULJP[[#This Row],[Bespovratna sredstva - Nacionalni dio - HRK]]/7.5345</f>
        <v>27976.990045789367</v>
      </c>
      <c r="S604" s="19">
        <v>1405284.21</v>
      </c>
      <c r="T604" s="20">
        <f>Ugovori_OPULJP[[#This Row],[Bespovratna sredstva - Ukupno (EU+Nac) HRK
= Ukupna ugovorena vrijednost bespovratnih sredstava]]/7.5345</f>
        <v>186513.26697192912</v>
      </c>
      <c r="U604" s="19">
        <v>0</v>
      </c>
      <c r="V604" s="20">
        <f>Ugovori_OPULJP[[#This Row],[Javni doprinos korisnika - HRK]]/7.5345</f>
        <v>0</v>
      </c>
      <c r="W604" s="19">
        <v>0</v>
      </c>
      <c r="X604" s="20">
        <f>Ugovori_OPULJP[[#This Row],[Privatni doprinos korisnika - HRK]]/7.5345</f>
        <v>0</v>
      </c>
      <c r="Y604" s="21">
        <f>Ugovori_OPULJP[[#This Row],[Bespovratna sredstva - Ukupno (EU+Nac) HRK
= Ukupna ugovorena vrijednost bespovratnih sredstava]]+Ugovori_OPULJP[[#This Row],[Javni doprinos korisnika - HRK]]+Ugovori_OPULJP[[#This Row],[Privatni doprinos korisnika - HRK]]</f>
        <v>1405284.21</v>
      </c>
      <c r="Z604" s="22">
        <f>Ugovori_OPULJP[[#This Row],[UKUPNI PRIHVATLJIVI IZDACI
TOTAL ELIGIBLE EXPENDITURE
= Bespovratna sredstva ukupno + doprinos korisnika
= Ukupni prihvatljivi troškovi
= Ukupna ugovorena vrijednost projekta HRK]]/7.5345</f>
        <v>186513.26697192912</v>
      </c>
      <c r="AA604" s="13" t="s">
        <v>22</v>
      </c>
      <c r="AB604" s="13" t="s">
        <v>19</v>
      </c>
      <c r="AC604" s="12" t="s">
        <v>2439</v>
      </c>
      <c r="AD604" s="12" t="s">
        <v>147</v>
      </c>
    </row>
    <row r="605" spans="1:30" ht="51" customHeight="1" x14ac:dyDescent="0.3">
      <c r="A605" s="10" t="s">
        <v>2440</v>
      </c>
      <c r="B605" s="11" t="s">
        <v>139</v>
      </c>
      <c r="C605" s="12" t="s">
        <v>140</v>
      </c>
      <c r="D605" s="12" t="s">
        <v>2347</v>
      </c>
      <c r="E605" s="13" t="s">
        <v>63</v>
      </c>
      <c r="F605" s="14" t="s">
        <v>2441</v>
      </c>
      <c r="G605" s="14" t="s">
        <v>2442</v>
      </c>
      <c r="H605" s="16">
        <v>43349</v>
      </c>
      <c r="I605" s="16">
        <v>44049</v>
      </c>
      <c r="J605" s="17" t="str">
        <f>IF(Ugovori_OPULJP[[#This Row],[DATUM ZAVRŠETKA OPERACIJE]]&gt;DATE(2023,12,31),"u provedbi","završen")</f>
        <v>završen</v>
      </c>
      <c r="K605" s="15" t="s">
        <v>324</v>
      </c>
      <c r="L605" s="15" t="s">
        <v>324</v>
      </c>
      <c r="M605" s="18">
        <v>0.85</v>
      </c>
      <c r="N605" s="18">
        <v>0.15</v>
      </c>
      <c r="O605" s="19">
        <f>Ugovori_OPULJP[[#This Row],[Bespovratna sredstva - Ukupno (EU+Nac) HRK
= Ukupna ugovorena vrijednost bespovratnih sredstava]]*Ugovori_OPULJP[[#This Row],[EU STOPA SUFINANCIRANJA %
EU CO-FINANCING RATE %]]</f>
        <v>634774.22</v>
      </c>
      <c r="P605" s="20">
        <f>Ugovori_OPULJP[[#This Row],[Bespovratna sredstva - EU dio - HRK]]/7.5345</f>
        <v>84249.017187603677</v>
      </c>
      <c r="Q605" s="19">
        <f>Ugovori_OPULJP[[#This Row],[Bespovratna sredstva - Ukupno (EU+Nac) HRK
= Ukupna ugovorena vrijednost bespovratnih sredstava]]*Ugovori_OPULJP[[#This Row],[STOPA NACIONALNOG SUFINANCIRANJA %]]</f>
        <v>112018.98</v>
      </c>
      <c r="R605" s="20">
        <f>Ugovori_OPULJP[[#This Row],[Bespovratna sredstva - Nacionalni dio - HRK]]/7.5345</f>
        <v>14867.473621341825</v>
      </c>
      <c r="S605" s="19">
        <v>746793.2</v>
      </c>
      <c r="T605" s="20">
        <f>Ugovori_OPULJP[[#This Row],[Bespovratna sredstva - Ukupno (EU+Nac) HRK
= Ukupna ugovorena vrijednost bespovratnih sredstava]]/7.5345</f>
        <v>99116.490808945498</v>
      </c>
      <c r="U605" s="19">
        <v>0</v>
      </c>
      <c r="V605" s="20">
        <f>Ugovori_OPULJP[[#This Row],[Javni doprinos korisnika - HRK]]/7.5345</f>
        <v>0</v>
      </c>
      <c r="W605" s="19">
        <v>0</v>
      </c>
      <c r="X605" s="20">
        <f>Ugovori_OPULJP[[#This Row],[Privatni doprinos korisnika - HRK]]/7.5345</f>
        <v>0</v>
      </c>
      <c r="Y605" s="21">
        <f>Ugovori_OPULJP[[#This Row],[Bespovratna sredstva - Ukupno (EU+Nac) HRK
= Ukupna ugovorena vrijednost bespovratnih sredstava]]+Ugovori_OPULJP[[#This Row],[Javni doprinos korisnika - HRK]]+Ugovori_OPULJP[[#This Row],[Privatni doprinos korisnika - HRK]]</f>
        <v>746793.2</v>
      </c>
      <c r="Z605" s="22">
        <f>Ugovori_OPULJP[[#This Row],[UKUPNI PRIHVATLJIVI IZDACI
TOTAL ELIGIBLE EXPENDITURE
= Bespovratna sredstva ukupno + doprinos korisnika
= Ukupni prihvatljivi troškovi
= Ukupna ugovorena vrijednost projekta HRK]]/7.5345</f>
        <v>99116.490808945498</v>
      </c>
      <c r="AA605" s="13" t="s">
        <v>22</v>
      </c>
      <c r="AB605" s="13" t="s">
        <v>19</v>
      </c>
      <c r="AC605" s="12" t="s">
        <v>2443</v>
      </c>
      <c r="AD605" s="12" t="s">
        <v>147</v>
      </c>
    </row>
    <row r="606" spans="1:30" ht="51" customHeight="1" x14ac:dyDescent="0.3">
      <c r="A606" s="10" t="s">
        <v>2444</v>
      </c>
      <c r="B606" s="11" t="s">
        <v>139</v>
      </c>
      <c r="C606" s="12" t="s">
        <v>140</v>
      </c>
      <c r="D606" s="12" t="s">
        <v>2347</v>
      </c>
      <c r="E606" s="13" t="s">
        <v>63</v>
      </c>
      <c r="F606" s="14" t="s">
        <v>2445</v>
      </c>
      <c r="G606" s="14" t="s">
        <v>1967</v>
      </c>
      <c r="H606" s="16">
        <v>43346</v>
      </c>
      <c r="I606" s="16">
        <v>44077</v>
      </c>
      <c r="J606" s="17" t="str">
        <f>IF(Ugovori_OPULJP[[#This Row],[DATUM ZAVRŠETKA OPERACIJE]]&gt;DATE(2023,12,31),"u provedbi","završen")</f>
        <v>završen</v>
      </c>
      <c r="K606" s="15" t="s">
        <v>591</v>
      </c>
      <c r="L606" s="15" t="s">
        <v>591</v>
      </c>
      <c r="M606" s="18">
        <v>0.85</v>
      </c>
      <c r="N606" s="18">
        <v>0.15</v>
      </c>
      <c r="O606" s="19">
        <f>Ugovori_OPULJP[[#This Row],[Bespovratna sredstva - Ukupno (EU+Nac) HRK
= Ukupna ugovorena vrijednost bespovratnih sredstava]]*Ugovori_OPULJP[[#This Row],[EU STOPA SUFINANCIRANJA %
EU CO-FINANCING RATE %]]</f>
        <v>406944.64</v>
      </c>
      <c r="P606" s="20">
        <f>Ugovori_OPULJP[[#This Row],[Bespovratna sredstva - EU dio - HRK]]/7.5345</f>
        <v>54010.835490078971</v>
      </c>
      <c r="Q606" s="19">
        <f>Ugovori_OPULJP[[#This Row],[Bespovratna sredstva - Ukupno (EU+Nac) HRK
= Ukupna ugovorena vrijednost bespovratnih sredstava]]*Ugovori_OPULJP[[#This Row],[STOPA NACIONALNOG SUFINANCIRANJA %]]</f>
        <v>71813.759999999995</v>
      </c>
      <c r="R606" s="20">
        <f>Ugovori_OPULJP[[#This Row],[Bespovratna sredstva - Nacionalni dio - HRK]]/7.5345</f>
        <v>9531.3239100139344</v>
      </c>
      <c r="S606" s="19">
        <v>478758.40000000002</v>
      </c>
      <c r="T606" s="20">
        <f>Ugovori_OPULJP[[#This Row],[Bespovratna sredstva - Ukupno (EU+Nac) HRK
= Ukupna ugovorena vrijednost bespovratnih sredstava]]/7.5345</f>
        <v>63542.159400092904</v>
      </c>
      <c r="U606" s="19">
        <v>0</v>
      </c>
      <c r="V606" s="20">
        <f>Ugovori_OPULJP[[#This Row],[Javni doprinos korisnika - HRK]]/7.5345</f>
        <v>0</v>
      </c>
      <c r="W606" s="19">
        <v>0</v>
      </c>
      <c r="X606" s="20">
        <f>Ugovori_OPULJP[[#This Row],[Privatni doprinos korisnika - HRK]]/7.5345</f>
        <v>0</v>
      </c>
      <c r="Y606" s="21">
        <f>Ugovori_OPULJP[[#This Row],[Bespovratna sredstva - Ukupno (EU+Nac) HRK
= Ukupna ugovorena vrijednost bespovratnih sredstava]]+Ugovori_OPULJP[[#This Row],[Javni doprinos korisnika - HRK]]+Ugovori_OPULJP[[#This Row],[Privatni doprinos korisnika - HRK]]</f>
        <v>478758.40000000002</v>
      </c>
      <c r="Z606" s="22">
        <f>Ugovori_OPULJP[[#This Row],[UKUPNI PRIHVATLJIVI IZDACI
TOTAL ELIGIBLE EXPENDITURE
= Bespovratna sredstva ukupno + doprinos korisnika
= Ukupni prihvatljivi troškovi
= Ukupna ugovorena vrijednost projekta HRK]]/7.5345</f>
        <v>63542.159400092904</v>
      </c>
      <c r="AA606" s="13" t="s">
        <v>22</v>
      </c>
      <c r="AB606" s="13" t="s">
        <v>19</v>
      </c>
      <c r="AC606" s="12" t="s">
        <v>2446</v>
      </c>
      <c r="AD606" s="12" t="s">
        <v>147</v>
      </c>
    </row>
    <row r="607" spans="1:30" ht="51" customHeight="1" x14ac:dyDescent="0.3">
      <c r="A607" s="10" t="s">
        <v>2447</v>
      </c>
      <c r="B607" s="11" t="s">
        <v>139</v>
      </c>
      <c r="C607" s="12" t="s">
        <v>140</v>
      </c>
      <c r="D607" s="12" t="s">
        <v>2347</v>
      </c>
      <c r="E607" s="13" t="s">
        <v>63</v>
      </c>
      <c r="F607" s="14" t="s">
        <v>2448</v>
      </c>
      <c r="G607" s="14" t="s">
        <v>1486</v>
      </c>
      <c r="H607" s="16">
        <v>43347</v>
      </c>
      <c r="I607" s="16">
        <v>44078</v>
      </c>
      <c r="J607" s="17" t="str">
        <f>IF(Ugovori_OPULJP[[#This Row],[DATUM ZAVRŠETKA OPERACIJE]]&gt;DATE(2023,12,31),"u provedbi","završen")</f>
        <v>završen</v>
      </c>
      <c r="K607" s="15" t="s">
        <v>178</v>
      </c>
      <c r="L607" s="15" t="s">
        <v>178</v>
      </c>
      <c r="M607" s="18">
        <v>0.85</v>
      </c>
      <c r="N607" s="18">
        <v>0.15</v>
      </c>
      <c r="O607" s="19">
        <f>Ugovori_OPULJP[[#This Row],[Bespovratna sredstva - Ukupno (EU+Nac) HRK
= Ukupna ugovorena vrijednost bespovratnih sredstava]]*Ugovori_OPULJP[[#This Row],[EU STOPA SUFINANCIRANJA %
EU CO-FINANCING RATE %]]</f>
        <v>1185119.9035</v>
      </c>
      <c r="P607" s="20">
        <f>Ugovori_OPULJP[[#This Row],[Bespovratna sredstva - EU dio - HRK]]/7.5345</f>
        <v>157292.44190059061</v>
      </c>
      <c r="Q607" s="19">
        <f>Ugovori_OPULJP[[#This Row],[Bespovratna sredstva - Ukupno (EU+Nac) HRK
= Ukupna ugovorena vrijednost bespovratnih sredstava]]*Ugovori_OPULJP[[#This Row],[STOPA NACIONALNOG SUFINANCIRANJA %]]</f>
        <v>209138.80649999998</v>
      </c>
      <c r="R607" s="20">
        <f>Ugovori_OPULJP[[#This Row],[Bespovratna sredstva - Nacionalni dio - HRK]]/7.5345</f>
        <v>27757.489747163047</v>
      </c>
      <c r="S607" s="19">
        <v>1394258.71</v>
      </c>
      <c r="T607" s="20">
        <f>Ugovori_OPULJP[[#This Row],[Bespovratna sredstva - Ukupno (EU+Nac) HRK
= Ukupna ugovorena vrijednost bespovratnih sredstava]]/7.5345</f>
        <v>185049.93164775366</v>
      </c>
      <c r="U607" s="19">
        <v>0</v>
      </c>
      <c r="V607" s="20">
        <f>Ugovori_OPULJP[[#This Row],[Javni doprinos korisnika - HRK]]/7.5345</f>
        <v>0</v>
      </c>
      <c r="W607" s="19">
        <v>0</v>
      </c>
      <c r="X607" s="20">
        <f>Ugovori_OPULJP[[#This Row],[Privatni doprinos korisnika - HRK]]/7.5345</f>
        <v>0</v>
      </c>
      <c r="Y607" s="21">
        <f>Ugovori_OPULJP[[#This Row],[Bespovratna sredstva - Ukupno (EU+Nac) HRK
= Ukupna ugovorena vrijednost bespovratnih sredstava]]+Ugovori_OPULJP[[#This Row],[Javni doprinos korisnika - HRK]]+Ugovori_OPULJP[[#This Row],[Privatni doprinos korisnika - HRK]]</f>
        <v>1394258.71</v>
      </c>
      <c r="Z607" s="22">
        <f>Ugovori_OPULJP[[#This Row],[UKUPNI PRIHVATLJIVI IZDACI
TOTAL ELIGIBLE EXPENDITURE
= Bespovratna sredstva ukupno + doprinos korisnika
= Ukupni prihvatljivi troškovi
= Ukupna ugovorena vrijednost projekta HRK]]/7.5345</f>
        <v>185049.93164775366</v>
      </c>
      <c r="AA607" s="13" t="s">
        <v>22</v>
      </c>
      <c r="AB607" s="13" t="s">
        <v>19</v>
      </c>
      <c r="AC607" s="12" t="s">
        <v>2449</v>
      </c>
      <c r="AD607" s="12" t="s">
        <v>147</v>
      </c>
    </row>
    <row r="608" spans="1:30" ht="51" customHeight="1" x14ac:dyDescent="0.3">
      <c r="A608" s="10" t="s">
        <v>2450</v>
      </c>
      <c r="B608" s="11" t="s">
        <v>139</v>
      </c>
      <c r="C608" s="12" t="s">
        <v>140</v>
      </c>
      <c r="D608" s="12" t="s">
        <v>2347</v>
      </c>
      <c r="E608" s="13" t="s">
        <v>63</v>
      </c>
      <c r="F608" s="14" t="s">
        <v>2451</v>
      </c>
      <c r="G608" s="14" t="s">
        <v>2452</v>
      </c>
      <c r="H608" s="16">
        <v>43475</v>
      </c>
      <c r="I608" s="16">
        <v>44022</v>
      </c>
      <c r="J608" s="17" t="str">
        <f>IF(Ugovori_OPULJP[[#This Row],[DATUM ZAVRŠETKA OPERACIJE]]&gt;DATE(2023,12,31),"u provedbi","završen")</f>
        <v>završen</v>
      </c>
      <c r="K608" s="15" t="s">
        <v>86</v>
      </c>
      <c r="L608" s="15" t="s">
        <v>86</v>
      </c>
      <c r="M608" s="18">
        <v>0.85</v>
      </c>
      <c r="N608" s="18">
        <v>0.15</v>
      </c>
      <c r="O608" s="19">
        <f>Ugovori_OPULJP[[#This Row],[Bespovratna sredstva - Ukupno (EU+Nac) HRK
= Ukupna ugovorena vrijednost bespovratnih sredstava]]*Ugovori_OPULJP[[#This Row],[EU STOPA SUFINANCIRANJA %
EU CO-FINANCING RATE %]]</f>
        <v>713409.87899999996</v>
      </c>
      <c r="P608" s="20">
        <f>Ugovori_OPULJP[[#This Row],[Bespovratna sredstva - EU dio - HRK]]/7.5345</f>
        <v>94685.76269161854</v>
      </c>
      <c r="Q608" s="19">
        <f>Ugovori_OPULJP[[#This Row],[Bespovratna sredstva - Ukupno (EU+Nac) HRK
= Ukupna ugovorena vrijednost bespovratnih sredstava]]*Ugovori_OPULJP[[#This Row],[STOPA NACIONALNOG SUFINANCIRANJA %]]</f>
        <v>125895.86099999999</v>
      </c>
      <c r="R608" s="20">
        <f>Ugovori_OPULJP[[#This Row],[Bespovratna sredstva - Nacionalni dio - HRK]]/7.5345</f>
        <v>16709.252239697391</v>
      </c>
      <c r="S608" s="19">
        <v>839305.74</v>
      </c>
      <c r="T608" s="20">
        <f>Ugovori_OPULJP[[#This Row],[Bespovratna sredstva - Ukupno (EU+Nac) HRK
= Ukupna ugovorena vrijednost bespovratnih sredstava]]/7.5345</f>
        <v>111395.01493131593</v>
      </c>
      <c r="U608" s="19">
        <v>0</v>
      </c>
      <c r="V608" s="20">
        <f>Ugovori_OPULJP[[#This Row],[Javni doprinos korisnika - HRK]]/7.5345</f>
        <v>0</v>
      </c>
      <c r="W608" s="19">
        <v>0</v>
      </c>
      <c r="X608" s="20">
        <f>Ugovori_OPULJP[[#This Row],[Privatni doprinos korisnika - HRK]]/7.5345</f>
        <v>0</v>
      </c>
      <c r="Y608" s="21">
        <f>Ugovori_OPULJP[[#This Row],[Bespovratna sredstva - Ukupno (EU+Nac) HRK
= Ukupna ugovorena vrijednost bespovratnih sredstava]]+Ugovori_OPULJP[[#This Row],[Javni doprinos korisnika - HRK]]+Ugovori_OPULJP[[#This Row],[Privatni doprinos korisnika - HRK]]</f>
        <v>839305.74</v>
      </c>
      <c r="Z608" s="22">
        <f>Ugovori_OPULJP[[#This Row],[UKUPNI PRIHVATLJIVI IZDACI
TOTAL ELIGIBLE EXPENDITURE
= Bespovratna sredstva ukupno + doprinos korisnika
= Ukupni prihvatljivi troškovi
= Ukupna ugovorena vrijednost projekta HRK]]/7.5345</f>
        <v>111395.01493131593</v>
      </c>
      <c r="AA608" s="13" t="s">
        <v>22</v>
      </c>
      <c r="AB608" s="13" t="s">
        <v>19</v>
      </c>
      <c r="AC608" s="12" t="s">
        <v>2453</v>
      </c>
      <c r="AD608" s="12" t="s">
        <v>147</v>
      </c>
    </row>
    <row r="609" spans="1:30" ht="51" customHeight="1" x14ac:dyDescent="0.3">
      <c r="A609" s="10" t="s">
        <v>2454</v>
      </c>
      <c r="B609" s="11" t="s">
        <v>139</v>
      </c>
      <c r="C609" s="12" t="s">
        <v>140</v>
      </c>
      <c r="D609" s="12" t="s">
        <v>2347</v>
      </c>
      <c r="E609" s="13" t="s">
        <v>63</v>
      </c>
      <c r="F609" s="14" t="s">
        <v>2455</v>
      </c>
      <c r="G609" s="14" t="s">
        <v>2456</v>
      </c>
      <c r="H609" s="16">
        <v>43472</v>
      </c>
      <c r="I609" s="16">
        <v>44203</v>
      </c>
      <c r="J609" s="17" t="str">
        <f>IF(Ugovori_OPULJP[[#This Row],[DATUM ZAVRŠETKA OPERACIJE]]&gt;DATE(2023,12,31),"u provedbi","završen")</f>
        <v>završen</v>
      </c>
      <c r="K609" s="15" t="s">
        <v>207</v>
      </c>
      <c r="L609" s="15" t="s">
        <v>164</v>
      </c>
      <c r="M609" s="18">
        <v>0.85</v>
      </c>
      <c r="N609" s="18">
        <v>0.15</v>
      </c>
      <c r="O609" s="19">
        <f>Ugovori_OPULJP[[#This Row],[Bespovratna sredstva - Ukupno (EU+Nac) HRK
= Ukupna ugovorena vrijednost bespovratnih sredstava]]*Ugovori_OPULJP[[#This Row],[EU STOPA SUFINANCIRANJA %
EU CO-FINANCING RATE %]]</f>
        <v>908381.23849999998</v>
      </c>
      <c r="P609" s="20">
        <f>Ugovori_OPULJP[[#This Row],[Bespovratna sredstva - EU dio - HRK]]/7.5345</f>
        <v>120562.90908487623</v>
      </c>
      <c r="Q609" s="19">
        <f>Ugovori_OPULJP[[#This Row],[Bespovratna sredstva - Ukupno (EU+Nac) HRK
= Ukupna ugovorena vrijednost bespovratnih sredstava]]*Ugovori_OPULJP[[#This Row],[STOPA NACIONALNOG SUFINANCIRANJA %]]</f>
        <v>160302.57149999999</v>
      </c>
      <c r="R609" s="20">
        <f>Ugovori_OPULJP[[#This Row],[Bespovratna sredstva - Nacionalni dio - HRK]]/7.5345</f>
        <v>21275.807485566391</v>
      </c>
      <c r="S609" s="19">
        <v>1068683.81</v>
      </c>
      <c r="T609" s="20">
        <f>Ugovori_OPULJP[[#This Row],[Bespovratna sredstva - Ukupno (EU+Nac) HRK
= Ukupna ugovorena vrijednost bespovratnih sredstava]]/7.5345</f>
        <v>141838.71657044263</v>
      </c>
      <c r="U609" s="19">
        <v>0</v>
      </c>
      <c r="V609" s="20">
        <f>Ugovori_OPULJP[[#This Row],[Javni doprinos korisnika - HRK]]/7.5345</f>
        <v>0</v>
      </c>
      <c r="W609" s="19">
        <v>0</v>
      </c>
      <c r="X609" s="20">
        <f>Ugovori_OPULJP[[#This Row],[Privatni doprinos korisnika - HRK]]/7.5345</f>
        <v>0</v>
      </c>
      <c r="Y609" s="21">
        <f>Ugovori_OPULJP[[#This Row],[Bespovratna sredstva - Ukupno (EU+Nac) HRK
= Ukupna ugovorena vrijednost bespovratnih sredstava]]+Ugovori_OPULJP[[#This Row],[Javni doprinos korisnika - HRK]]+Ugovori_OPULJP[[#This Row],[Privatni doprinos korisnika - HRK]]</f>
        <v>1068683.81</v>
      </c>
      <c r="Z609" s="22">
        <f>Ugovori_OPULJP[[#This Row],[UKUPNI PRIHVATLJIVI IZDACI
TOTAL ELIGIBLE EXPENDITURE
= Bespovratna sredstva ukupno + doprinos korisnika
= Ukupni prihvatljivi troškovi
= Ukupna ugovorena vrijednost projekta HRK]]/7.5345</f>
        <v>141838.71657044263</v>
      </c>
      <c r="AA609" s="13" t="s">
        <v>22</v>
      </c>
      <c r="AB609" s="13" t="s">
        <v>19</v>
      </c>
      <c r="AC609" s="12" t="s">
        <v>2457</v>
      </c>
      <c r="AD609" s="12" t="s">
        <v>147</v>
      </c>
    </row>
    <row r="610" spans="1:30" ht="51" customHeight="1" x14ac:dyDescent="0.3">
      <c r="A610" s="10" t="s">
        <v>2458</v>
      </c>
      <c r="B610" s="11" t="s">
        <v>139</v>
      </c>
      <c r="C610" s="12" t="s">
        <v>140</v>
      </c>
      <c r="D610" s="12" t="s">
        <v>2347</v>
      </c>
      <c r="E610" s="13" t="s">
        <v>63</v>
      </c>
      <c r="F610" s="14" t="s">
        <v>2459</v>
      </c>
      <c r="G610" s="14" t="s">
        <v>2460</v>
      </c>
      <c r="H610" s="16">
        <v>43756</v>
      </c>
      <c r="I610" s="16">
        <v>44487</v>
      </c>
      <c r="J610" s="17" t="str">
        <f>IF(Ugovori_OPULJP[[#This Row],[DATUM ZAVRŠETKA OPERACIJE]]&gt;DATE(2023,12,31),"u provedbi","završen")</f>
        <v>završen</v>
      </c>
      <c r="K610" s="15" t="s">
        <v>21</v>
      </c>
      <c r="L610" s="15" t="s">
        <v>21</v>
      </c>
      <c r="M610" s="18">
        <v>0.85</v>
      </c>
      <c r="N610" s="18">
        <v>0.15</v>
      </c>
      <c r="O610" s="19">
        <f>Ugovori_OPULJP[[#This Row],[Bespovratna sredstva - Ukupno (EU+Nac) HRK
= Ukupna ugovorena vrijednost bespovratnih sredstava]]*Ugovori_OPULJP[[#This Row],[EU STOPA SUFINANCIRANJA %
EU CO-FINANCING RATE %]]</f>
        <v>1246444.08</v>
      </c>
      <c r="P610" s="20">
        <f>Ugovori_OPULJP[[#This Row],[Bespovratna sredstva - EU dio - HRK]]/7.5345</f>
        <v>165431.55882938483</v>
      </c>
      <c r="Q610" s="19">
        <f>Ugovori_OPULJP[[#This Row],[Bespovratna sredstva - Ukupno (EU+Nac) HRK
= Ukupna ugovorena vrijednost bespovratnih sredstava]]*Ugovori_OPULJP[[#This Row],[STOPA NACIONALNOG SUFINANCIRANJA %]]</f>
        <v>219960.72</v>
      </c>
      <c r="R610" s="20">
        <f>Ugovori_OPULJP[[#This Row],[Bespovratna sredstva - Nacionalni dio - HRK]]/7.5345</f>
        <v>29193.804499303205</v>
      </c>
      <c r="S610" s="19">
        <v>1466404.8</v>
      </c>
      <c r="T610" s="20">
        <f>Ugovori_OPULJP[[#This Row],[Bespovratna sredstva - Ukupno (EU+Nac) HRK
= Ukupna ugovorena vrijednost bespovratnih sredstava]]/7.5345</f>
        <v>194625.36332868802</v>
      </c>
      <c r="U610" s="19">
        <v>0</v>
      </c>
      <c r="V610" s="20">
        <f>Ugovori_OPULJP[[#This Row],[Javni doprinos korisnika - HRK]]/7.5345</f>
        <v>0</v>
      </c>
      <c r="W610" s="19">
        <v>0</v>
      </c>
      <c r="X610" s="20">
        <f>Ugovori_OPULJP[[#This Row],[Privatni doprinos korisnika - HRK]]/7.5345</f>
        <v>0</v>
      </c>
      <c r="Y610" s="21">
        <f>Ugovori_OPULJP[[#This Row],[Bespovratna sredstva - Ukupno (EU+Nac) HRK
= Ukupna ugovorena vrijednost bespovratnih sredstava]]+Ugovori_OPULJP[[#This Row],[Javni doprinos korisnika - HRK]]+Ugovori_OPULJP[[#This Row],[Privatni doprinos korisnika - HRK]]</f>
        <v>1466404.8</v>
      </c>
      <c r="Z610" s="22">
        <f>Ugovori_OPULJP[[#This Row],[UKUPNI PRIHVATLJIVI IZDACI
TOTAL ELIGIBLE EXPENDITURE
= Bespovratna sredstva ukupno + doprinos korisnika
= Ukupni prihvatljivi troškovi
= Ukupna ugovorena vrijednost projekta HRK]]/7.5345</f>
        <v>194625.36332868802</v>
      </c>
      <c r="AA610" s="13" t="s">
        <v>22</v>
      </c>
      <c r="AB610" s="13" t="s">
        <v>19</v>
      </c>
      <c r="AC610" s="12" t="s">
        <v>2461</v>
      </c>
      <c r="AD610" s="12" t="s">
        <v>147</v>
      </c>
    </row>
    <row r="611" spans="1:30" ht="51" customHeight="1" x14ac:dyDescent="0.3">
      <c r="A611" s="10" t="s">
        <v>2462</v>
      </c>
      <c r="B611" s="11" t="s">
        <v>139</v>
      </c>
      <c r="C611" s="12" t="s">
        <v>140</v>
      </c>
      <c r="D611" s="12" t="s">
        <v>2347</v>
      </c>
      <c r="E611" s="13" t="s">
        <v>63</v>
      </c>
      <c r="F611" s="14" t="s">
        <v>2463</v>
      </c>
      <c r="G611" s="14" t="s">
        <v>1391</v>
      </c>
      <c r="H611" s="16">
        <v>43557</v>
      </c>
      <c r="I611" s="16">
        <v>44167</v>
      </c>
      <c r="J611" s="17" t="str">
        <f>IF(Ugovori_OPULJP[[#This Row],[DATUM ZAVRŠETKA OPERACIJE]]&gt;DATE(2023,12,31),"u provedbi","završen")</f>
        <v>završen</v>
      </c>
      <c r="K611" s="15" t="s">
        <v>2464</v>
      </c>
      <c r="L611" s="15" t="s">
        <v>71</v>
      </c>
      <c r="M611" s="18">
        <v>0.85</v>
      </c>
      <c r="N611" s="18">
        <v>0.15</v>
      </c>
      <c r="O611" s="19">
        <f>Ugovori_OPULJP[[#This Row],[Bespovratna sredstva - Ukupno (EU+Nac) HRK
= Ukupna ugovorena vrijednost bespovratnih sredstava]]*Ugovori_OPULJP[[#This Row],[EU STOPA SUFINANCIRANJA %
EU CO-FINANCING RATE %]]</f>
        <v>430115.18949999998</v>
      </c>
      <c r="P611" s="20">
        <f>Ugovori_OPULJP[[#This Row],[Bespovratna sredstva - EU dio - HRK]]/7.5345</f>
        <v>57086.095892229074</v>
      </c>
      <c r="Q611" s="19">
        <f>Ugovori_OPULJP[[#This Row],[Bespovratna sredstva - Ukupno (EU+Nac) HRK
= Ukupna ugovorena vrijednost bespovratnih sredstava]]*Ugovori_OPULJP[[#This Row],[STOPA NACIONALNOG SUFINANCIRANJA %]]</f>
        <v>75902.680500000002</v>
      </c>
      <c r="R611" s="20">
        <f>Ugovori_OPULJP[[#This Row],[Bespovratna sredstva - Nacionalni dio - HRK]]/7.5345</f>
        <v>10074.016922158073</v>
      </c>
      <c r="S611" s="19">
        <v>506017.87</v>
      </c>
      <c r="T611" s="20">
        <f>Ugovori_OPULJP[[#This Row],[Bespovratna sredstva - Ukupno (EU+Nac) HRK
= Ukupna ugovorena vrijednost bespovratnih sredstava]]/7.5345</f>
        <v>67160.112814387146</v>
      </c>
      <c r="U611" s="19">
        <v>0</v>
      </c>
      <c r="V611" s="20">
        <f>Ugovori_OPULJP[[#This Row],[Javni doprinos korisnika - HRK]]/7.5345</f>
        <v>0</v>
      </c>
      <c r="W611" s="19">
        <v>0</v>
      </c>
      <c r="X611" s="20">
        <f>Ugovori_OPULJP[[#This Row],[Privatni doprinos korisnika - HRK]]/7.5345</f>
        <v>0</v>
      </c>
      <c r="Y611" s="21">
        <f>Ugovori_OPULJP[[#This Row],[Bespovratna sredstva - Ukupno (EU+Nac) HRK
= Ukupna ugovorena vrijednost bespovratnih sredstava]]+Ugovori_OPULJP[[#This Row],[Javni doprinos korisnika - HRK]]+Ugovori_OPULJP[[#This Row],[Privatni doprinos korisnika - HRK]]</f>
        <v>506017.87</v>
      </c>
      <c r="Z611" s="22">
        <f>Ugovori_OPULJP[[#This Row],[UKUPNI PRIHVATLJIVI IZDACI
TOTAL ELIGIBLE EXPENDITURE
= Bespovratna sredstva ukupno + doprinos korisnika
= Ukupni prihvatljivi troškovi
= Ukupna ugovorena vrijednost projekta HRK]]/7.5345</f>
        <v>67160.112814387146</v>
      </c>
      <c r="AA611" s="13" t="s">
        <v>22</v>
      </c>
      <c r="AB611" s="13" t="s">
        <v>19</v>
      </c>
      <c r="AC611" s="12" t="s">
        <v>2465</v>
      </c>
      <c r="AD611" s="12" t="s">
        <v>147</v>
      </c>
    </row>
    <row r="612" spans="1:30" ht="51" customHeight="1" x14ac:dyDescent="0.3">
      <c r="A612" s="10" t="s">
        <v>2466</v>
      </c>
      <c r="B612" s="11" t="s">
        <v>139</v>
      </c>
      <c r="C612" s="12" t="s">
        <v>140</v>
      </c>
      <c r="D612" s="12" t="s">
        <v>2347</v>
      </c>
      <c r="E612" s="13" t="s">
        <v>63</v>
      </c>
      <c r="F612" s="14" t="s">
        <v>2467</v>
      </c>
      <c r="G612" s="14" t="s">
        <v>2468</v>
      </c>
      <c r="H612" s="16">
        <v>43348</v>
      </c>
      <c r="I612" s="16">
        <v>44017</v>
      </c>
      <c r="J612" s="17" t="str">
        <f>IF(Ugovori_OPULJP[[#This Row],[DATUM ZAVRŠETKA OPERACIJE]]&gt;DATE(2023,12,31),"u provedbi","završen")</f>
        <v>završen</v>
      </c>
      <c r="K612" s="15" t="s">
        <v>2469</v>
      </c>
      <c r="L612" s="15" t="s">
        <v>66</v>
      </c>
      <c r="M612" s="18">
        <v>0.85</v>
      </c>
      <c r="N612" s="18">
        <v>0.15</v>
      </c>
      <c r="O612" s="19">
        <f>Ugovori_OPULJP[[#This Row],[Bespovratna sredstva - Ukupno (EU+Nac) HRK
= Ukupna ugovorena vrijednost bespovratnih sredstava]]*Ugovori_OPULJP[[#This Row],[EU STOPA SUFINANCIRANJA %
EU CO-FINANCING RATE %]]</f>
        <v>952974.96699999995</v>
      </c>
      <c r="P612" s="20">
        <f>Ugovori_OPULJP[[#This Row],[Bespovratna sredstva - EU dio - HRK]]/7.5345</f>
        <v>126481.51396907558</v>
      </c>
      <c r="Q612" s="19">
        <f>Ugovori_OPULJP[[#This Row],[Bespovratna sredstva - Ukupno (EU+Nac) HRK
= Ukupna ugovorena vrijednost bespovratnih sredstava]]*Ugovori_OPULJP[[#This Row],[STOPA NACIONALNOG SUFINANCIRANJA %]]</f>
        <v>168172.05299999999</v>
      </c>
      <c r="R612" s="20">
        <f>Ugovori_OPULJP[[#This Row],[Bespovratna sredstva - Nacionalni dio - HRK]]/7.5345</f>
        <v>22320.267171013336</v>
      </c>
      <c r="S612" s="19">
        <v>1121147.02</v>
      </c>
      <c r="T612" s="20">
        <f>Ugovori_OPULJP[[#This Row],[Bespovratna sredstva - Ukupno (EU+Nac) HRK
= Ukupna ugovorena vrijednost bespovratnih sredstava]]/7.5345</f>
        <v>148801.78114008892</v>
      </c>
      <c r="U612" s="19">
        <v>0</v>
      </c>
      <c r="V612" s="20">
        <f>Ugovori_OPULJP[[#This Row],[Javni doprinos korisnika - HRK]]/7.5345</f>
        <v>0</v>
      </c>
      <c r="W612" s="19">
        <v>0</v>
      </c>
      <c r="X612" s="20">
        <f>Ugovori_OPULJP[[#This Row],[Privatni doprinos korisnika - HRK]]/7.5345</f>
        <v>0</v>
      </c>
      <c r="Y612" s="21">
        <f>Ugovori_OPULJP[[#This Row],[Bespovratna sredstva - Ukupno (EU+Nac) HRK
= Ukupna ugovorena vrijednost bespovratnih sredstava]]+Ugovori_OPULJP[[#This Row],[Javni doprinos korisnika - HRK]]+Ugovori_OPULJP[[#This Row],[Privatni doprinos korisnika - HRK]]</f>
        <v>1121147.02</v>
      </c>
      <c r="Z612" s="22">
        <f>Ugovori_OPULJP[[#This Row],[UKUPNI PRIHVATLJIVI IZDACI
TOTAL ELIGIBLE EXPENDITURE
= Bespovratna sredstva ukupno + doprinos korisnika
= Ukupni prihvatljivi troškovi
= Ukupna ugovorena vrijednost projekta HRK]]/7.5345</f>
        <v>148801.78114008892</v>
      </c>
      <c r="AA612" s="13" t="s">
        <v>22</v>
      </c>
      <c r="AB612" s="13" t="s">
        <v>19</v>
      </c>
      <c r="AC612" s="12" t="s">
        <v>2470</v>
      </c>
      <c r="AD612" s="12" t="s">
        <v>147</v>
      </c>
    </row>
    <row r="613" spans="1:30" ht="51" customHeight="1" x14ac:dyDescent="0.3">
      <c r="A613" s="10" t="s">
        <v>2471</v>
      </c>
      <c r="B613" s="11" t="s">
        <v>139</v>
      </c>
      <c r="C613" s="12" t="s">
        <v>140</v>
      </c>
      <c r="D613" s="12" t="s">
        <v>2347</v>
      </c>
      <c r="E613" s="13" t="s">
        <v>63</v>
      </c>
      <c r="F613" s="14" t="s">
        <v>627</v>
      </c>
      <c r="G613" s="14" t="s">
        <v>2472</v>
      </c>
      <c r="H613" s="16">
        <v>43348</v>
      </c>
      <c r="I613" s="16">
        <v>43987</v>
      </c>
      <c r="J613" s="17" t="str">
        <f>IF(Ugovori_OPULJP[[#This Row],[DATUM ZAVRŠETKA OPERACIJE]]&gt;DATE(2023,12,31),"u provedbi","završen")</f>
        <v>završen</v>
      </c>
      <c r="K613" s="15" t="s">
        <v>324</v>
      </c>
      <c r="L613" s="15" t="s">
        <v>324</v>
      </c>
      <c r="M613" s="18">
        <v>0.85</v>
      </c>
      <c r="N613" s="18">
        <v>0.15</v>
      </c>
      <c r="O613" s="19">
        <f>Ugovori_OPULJP[[#This Row],[Bespovratna sredstva - Ukupno (EU+Nac) HRK
= Ukupna ugovorena vrijednost bespovratnih sredstava]]*Ugovori_OPULJP[[#This Row],[EU STOPA SUFINANCIRANJA %
EU CO-FINANCING RATE %]]</f>
        <v>863506.38099999994</v>
      </c>
      <c r="P613" s="20">
        <f>Ugovori_OPULJP[[#This Row],[Bespovratna sredstva - EU dio - HRK]]/7.5345</f>
        <v>114606.99197027007</v>
      </c>
      <c r="Q613" s="19">
        <f>Ugovori_OPULJP[[#This Row],[Bespovratna sredstva - Ukupno (EU+Nac) HRK
= Ukupna ugovorena vrijednost bespovratnih sredstava]]*Ugovori_OPULJP[[#This Row],[STOPA NACIONALNOG SUFINANCIRANJA %]]</f>
        <v>152383.47899999999</v>
      </c>
      <c r="R613" s="20">
        <f>Ugovori_OPULJP[[#This Row],[Bespovratna sredstva - Nacionalni dio - HRK]]/7.5345</f>
        <v>20224.763288871189</v>
      </c>
      <c r="S613" s="19">
        <v>1015889.86</v>
      </c>
      <c r="T613" s="20">
        <f>Ugovori_OPULJP[[#This Row],[Bespovratna sredstva - Ukupno (EU+Nac) HRK
= Ukupna ugovorena vrijednost bespovratnih sredstava]]/7.5345</f>
        <v>134831.75525914127</v>
      </c>
      <c r="U613" s="19">
        <v>0</v>
      </c>
      <c r="V613" s="20">
        <f>Ugovori_OPULJP[[#This Row],[Javni doprinos korisnika - HRK]]/7.5345</f>
        <v>0</v>
      </c>
      <c r="W613" s="19">
        <v>0</v>
      </c>
      <c r="X613" s="20">
        <f>Ugovori_OPULJP[[#This Row],[Privatni doprinos korisnika - HRK]]/7.5345</f>
        <v>0</v>
      </c>
      <c r="Y613" s="21">
        <f>Ugovori_OPULJP[[#This Row],[Bespovratna sredstva - Ukupno (EU+Nac) HRK
= Ukupna ugovorena vrijednost bespovratnih sredstava]]+Ugovori_OPULJP[[#This Row],[Javni doprinos korisnika - HRK]]+Ugovori_OPULJP[[#This Row],[Privatni doprinos korisnika - HRK]]</f>
        <v>1015889.86</v>
      </c>
      <c r="Z613" s="22">
        <f>Ugovori_OPULJP[[#This Row],[UKUPNI PRIHVATLJIVI IZDACI
TOTAL ELIGIBLE EXPENDITURE
= Bespovratna sredstva ukupno + doprinos korisnika
= Ukupni prihvatljivi troškovi
= Ukupna ugovorena vrijednost projekta HRK]]/7.5345</f>
        <v>134831.75525914127</v>
      </c>
      <c r="AA613" s="13" t="s">
        <v>22</v>
      </c>
      <c r="AB613" s="13" t="s">
        <v>19</v>
      </c>
      <c r="AC613" s="12" t="s">
        <v>2473</v>
      </c>
      <c r="AD613" s="12" t="s">
        <v>147</v>
      </c>
    </row>
    <row r="614" spans="1:30" ht="51" customHeight="1" x14ac:dyDescent="0.3">
      <c r="A614" s="10" t="s">
        <v>2474</v>
      </c>
      <c r="B614" s="11" t="s">
        <v>139</v>
      </c>
      <c r="C614" s="12" t="s">
        <v>140</v>
      </c>
      <c r="D614" s="12" t="s">
        <v>2347</v>
      </c>
      <c r="E614" s="13" t="s">
        <v>63</v>
      </c>
      <c r="F614" s="14" t="s">
        <v>2475</v>
      </c>
      <c r="G614" s="14" t="s">
        <v>1059</v>
      </c>
      <c r="H614" s="16">
        <v>43344</v>
      </c>
      <c r="I614" s="16">
        <v>44044</v>
      </c>
      <c r="J614" s="17" t="str">
        <f>IF(Ugovori_OPULJP[[#This Row],[DATUM ZAVRŠETKA OPERACIJE]]&gt;DATE(2023,12,31),"u provedbi","završen")</f>
        <v>završen</v>
      </c>
      <c r="K614" s="15" t="s">
        <v>91</v>
      </c>
      <c r="L614" s="15" t="s">
        <v>91</v>
      </c>
      <c r="M614" s="18">
        <v>0.85</v>
      </c>
      <c r="N614" s="18">
        <v>0.15</v>
      </c>
      <c r="O614" s="19">
        <f>Ugovori_OPULJP[[#This Row],[Bespovratna sredstva - Ukupno (EU+Nac) HRK
= Ukupna ugovorena vrijednost bespovratnih sredstava]]*Ugovori_OPULJP[[#This Row],[EU STOPA SUFINANCIRANJA %
EU CO-FINANCING RATE %]]</f>
        <v>754241.6264999999</v>
      </c>
      <c r="P614" s="20">
        <f>Ugovori_OPULJP[[#This Row],[Bespovratna sredstva - EU dio - HRK]]/7.5345</f>
        <v>100105.06689229542</v>
      </c>
      <c r="Q614" s="19">
        <f>Ugovori_OPULJP[[#This Row],[Bespovratna sredstva - Ukupno (EU+Nac) HRK
= Ukupna ugovorena vrijednost bespovratnih sredstava]]*Ugovori_OPULJP[[#This Row],[STOPA NACIONALNOG SUFINANCIRANJA %]]</f>
        <v>133101.46349999998</v>
      </c>
      <c r="R614" s="20">
        <f>Ugovori_OPULJP[[#This Row],[Bespovratna sredstva - Nacionalni dio - HRK]]/7.5345</f>
        <v>17665.60003981684</v>
      </c>
      <c r="S614" s="19">
        <v>887343.09</v>
      </c>
      <c r="T614" s="20">
        <f>Ugovori_OPULJP[[#This Row],[Bespovratna sredstva - Ukupno (EU+Nac) HRK
= Ukupna ugovorena vrijednost bespovratnih sredstava]]/7.5345</f>
        <v>117770.66693211228</v>
      </c>
      <c r="U614" s="19">
        <v>0</v>
      </c>
      <c r="V614" s="20">
        <f>Ugovori_OPULJP[[#This Row],[Javni doprinos korisnika - HRK]]/7.5345</f>
        <v>0</v>
      </c>
      <c r="W614" s="19">
        <v>0</v>
      </c>
      <c r="X614" s="20">
        <f>Ugovori_OPULJP[[#This Row],[Privatni doprinos korisnika - HRK]]/7.5345</f>
        <v>0</v>
      </c>
      <c r="Y614" s="21">
        <f>Ugovori_OPULJP[[#This Row],[Bespovratna sredstva - Ukupno (EU+Nac) HRK
= Ukupna ugovorena vrijednost bespovratnih sredstava]]+Ugovori_OPULJP[[#This Row],[Javni doprinos korisnika - HRK]]+Ugovori_OPULJP[[#This Row],[Privatni doprinos korisnika - HRK]]</f>
        <v>887343.09</v>
      </c>
      <c r="Z614" s="22">
        <f>Ugovori_OPULJP[[#This Row],[UKUPNI PRIHVATLJIVI IZDACI
TOTAL ELIGIBLE EXPENDITURE
= Bespovratna sredstva ukupno + doprinos korisnika
= Ukupni prihvatljivi troškovi
= Ukupna ugovorena vrijednost projekta HRK]]/7.5345</f>
        <v>117770.66693211228</v>
      </c>
      <c r="AA614" s="13" t="s">
        <v>22</v>
      </c>
      <c r="AB614" s="13" t="s">
        <v>19</v>
      </c>
      <c r="AC614" s="12" t="s">
        <v>2476</v>
      </c>
      <c r="AD614" s="12" t="s">
        <v>147</v>
      </c>
    </row>
    <row r="615" spans="1:30" ht="51" customHeight="1" x14ac:dyDescent="0.3">
      <c r="A615" s="10" t="s">
        <v>2477</v>
      </c>
      <c r="B615" s="11" t="s">
        <v>139</v>
      </c>
      <c r="C615" s="12" t="s">
        <v>140</v>
      </c>
      <c r="D615" s="12" t="s">
        <v>2347</v>
      </c>
      <c r="E615" s="13" t="s">
        <v>63</v>
      </c>
      <c r="F615" s="14" t="s">
        <v>2478</v>
      </c>
      <c r="G615" s="14" t="s">
        <v>2479</v>
      </c>
      <c r="H615" s="16">
        <v>43476</v>
      </c>
      <c r="I615" s="16">
        <v>44206</v>
      </c>
      <c r="J615" s="17" t="str">
        <f>IF(Ugovori_OPULJP[[#This Row],[DATUM ZAVRŠETKA OPERACIJE]]&gt;DATE(2023,12,31),"u provedbi","završen")</f>
        <v>završen</v>
      </c>
      <c r="K615" s="15" t="s">
        <v>2480</v>
      </c>
      <c r="L615" s="15" t="s">
        <v>586</v>
      </c>
      <c r="M615" s="18">
        <v>0.85</v>
      </c>
      <c r="N615" s="18">
        <v>0.15</v>
      </c>
      <c r="O615" s="19">
        <f>Ugovori_OPULJP[[#This Row],[Bespovratna sredstva - Ukupno (EU+Nac) HRK
= Ukupna ugovorena vrijednost bespovratnih sredstava]]*Ugovori_OPULJP[[#This Row],[EU STOPA SUFINANCIRANJA %
EU CO-FINANCING RATE %]]</f>
        <v>1181018.9680000001</v>
      </c>
      <c r="P615" s="20">
        <f>Ugovori_OPULJP[[#This Row],[Bespovratna sredstva - EU dio - HRK]]/7.5345</f>
        <v>156748.15422390337</v>
      </c>
      <c r="Q615" s="19">
        <f>Ugovori_OPULJP[[#This Row],[Bespovratna sredstva - Ukupno (EU+Nac) HRK
= Ukupna ugovorena vrijednost bespovratnih sredstava]]*Ugovori_OPULJP[[#This Row],[STOPA NACIONALNOG SUFINANCIRANJA %]]</f>
        <v>208415.11199999999</v>
      </c>
      <c r="R615" s="20">
        <f>Ugovori_OPULJP[[#This Row],[Bespovratna sredstva - Nacionalni dio - HRK]]/7.5345</f>
        <v>27661.438980688828</v>
      </c>
      <c r="S615" s="19">
        <v>1389434.08</v>
      </c>
      <c r="T615" s="20">
        <f>Ugovori_OPULJP[[#This Row],[Bespovratna sredstva - Ukupno (EU+Nac) HRK
= Ukupna ugovorena vrijednost bespovratnih sredstava]]/7.5345</f>
        <v>184409.59320459221</v>
      </c>
      <c r="U615" s="19">
        <v>0</v>
      </c>
      <c r="V615" s="20">
        <f>Ugovori_OPULJP[[#This Row],[Javni doprinos korisnika - HRK]]/7.5345</f>
        <v>0</v>
      </c>
      <c r="W615" s="19">
        <v>0</v>
      </c>
      <c r="X615" s="20">
        <f>Ugovori_OPULJP[[#This Row],[Privatni doprinos korisnika - HRK]]/7.5345</f>
        <v>0</v>
      </c>
      <c r="Y615" s="21">
        <f>Ugovori_OPULJP[[#This Row],[Bespovratna sredstva - Ukupno (EU+Nac) HRK
= Ukupna ugovorena vrijednost bespovratnih sredstava]]+Ugovori_OPULJP[[#This Row],[Javni doprinos korisnika - HRK]]+Ugovori_OPULJP[[#This Row],[Privatni doprinos korisnika - HRK]]</f>
        <v>1389434.08</v>
      </c>
      <c r="Z615" s="22">
        <f>Ugovori_OPULJP[[#This Row],[UKUPNI PRIHVATLJIVI IZDACI
TOTAL ELIGIBLE EXPENDITURE
= Bespovratna sredstva ukupno + doprinos korisnika
= Ukupni prihvatljivi troškovi
= Ukupna ugovorena vrijednost projekta HRK]]/7.5345</f>
        <v>184409.59320459221</v>
      </c>
      <c r="AA615" s="13" t="s">
        <v>22</v>
      </c>
      <c r="AB615" s="13" t="s">
        <v>19</v>
      </c>
      <c r="AC615" s="12" t="s">
        <v>2481</v>
      </c>
      <c r="AD615" s="12" t="s">
        <v>147</v>
      </c>
    </row>
    <row r="616" spans="1:30" ht="51" customHeight="1" x14ac:dyDescent="0.3">
      <c r="A616" s="10" t="s">
        <v>2482</v>
      </c>
      <c r="B616" s="11" t="s">
        <v>139</v>
      </c>
      <c r="C616" s="12" t="s">
        <v>140</v>
      </c>
      <c r="D616" s="12" t="s">
        <v>2347</v>
      </c>
      <c r="E616" s="13" t="s">
        <v>63</v>
      </c>
      <c r="F616" s="14" t="s">
        <v>2483</v>
      </c>
      <c r="G616" s="14" t="s">
        <v>1045</v>
      </c>
      <c r="H616" s="16">
        <v>43343</v>
      </c>
      <c r="I616" s="16">
        <v>44074</v>
      </c>
      <c r="J616" s="17" t="str">
        <f>IF(Ugovori_OPULJP[[#This Row],[DATUM ZAVRŠETKA OPERACIJE]]&gt;DATE(2023,12,31),"u provedbi","završen")</f>
        <v>završen</v>
      </c>
      <c r="K616" s="15" t="s">
        <v>71</v>
      </c>
      <c r="L616" s="15" t="s">
        <v>71</v>
      </c>
      <c r="M616" s="18">
        <v>0.85</v>
      </c>
      <c r="N616" s="18">
        <v>0.15</v>
      </c>
      <c r="O616" s="19">
        <f>Ugovori_OPULJP[[#This Row],[Bespovratna sredstva - Ukupno (EU+Nac) HRK
= Ukupna ugovorena vrijednost bespovratnih sredstava]]*Ugovori_OPULJP[[#This Row],[EU STOPA SUFINANCIRANJA %
EU CO-FINANCING RATE %]]</f>
        <v>988737</v>
      </c>
      <c r="P616" s="20">
        <f>Ugovori_OPULJP[[#This Row],[Bespovratna sredstva - EU dio - HRK]]/7.5345</f>
        <v>131227.95142345212</v>
      </c>
      <c r="Q616" s="19">
        <f>Ugovori_OPULJP[[#This Row],[Bespovratna sredstva - Ukupno (EU+Nac) HRK
= Ukupna ugovorena vrijednost bespovratnih sredstava]]*Ugovori_OPULJP[[#This Row],[STOPA NACIONALNOG SUFINANCIRANJA %]]</f>
        <v>174483</v>
      </c>
      <c r="R616" s="20">
        <f>Ugovori_OPULJP[[#This Row],[Bespovratna sredstva - Nacionalni dio - HRK]]/7.5345</f>
        <v>23157.873780609196</v>
      </c>
      <c r="S616" s="19">
        <v>1163220</v>
      </c>
      <c r="T616" s="20">
        <f>Ugovori_OPULJP[[#This Row],[Bespovratna sredstva - Ukupno (EU+Nac) HRK
= Ukupna ugovorena vrijednost bespovratnih sredstava]]/7.5345</f>
        <v>154385.82520406132</v>
      </c>
      <c r="U616" s="19">
        <v>0</v>
      </c>
      <c r="V616" s="20">
        <f>Ugovori_OPULJP[[#This Row],[Javni doprinos korisnika - HRK]]/7.5345</f>
        <v>0</v>
      </c>
      <c r="W616" s="19">
        <v>0</v>
      </c>
      <c r="X616" s="20">
        <f>Ugovori_OPULJP[[#This Row],[Privatni doprinos korisnika - HRK]]/7.5345</f>
        <v>0</v>
      </c>
      <c r="Y616" s="21">
        <f>Ugovori_OPULJP[[#This Row],[Bespovratna sredstva - Ukupno (EU+Nac) HRK
= Ukupna ugovorena vrijednost bespovratnih sredstava]]+Ugovori_OPULJP[[#This Row],[Javni doprinos korisnika - HRK]]+Ugovori_OPULJP[[#This Row],[Privatni doprinos korisnika - HRK]]</f>
        <v>1163220</v>
      </c>
      <c r="Z616" s="22">
        <f>Ugovori_OPULJP[[#This Row],[UKUPNI PRIHVATLJIVI IZDACI
TOTAL ELIGIBLE EXPENDITURE
= Bespovratna sredstva ukupno + doprinos korisnika
= Ukupni prihvatljivi troškovi
= Ukupna ugovorena vrijednost projekta HRK]]/7.5345</f>
        <v>154385.82520406132</v>
      </c>
      <c r="AA616" s="13" t="s">
        <v>22</v>
      </c>
      <c r="AB616" s="13" t="s">
        <v>19</v>
      </c>
      <c r="AC616" s="12" t="s">
        <v>2484</v>
      </c>
      <c r="AD616" s="12" t="s">
        <v>147</v>
      </c>
    </row>
    <row r="617" spans="1:30" ht="51" customHeight="1" x14ac:dyDescent="0.3">
      <c r="A617" s="10" t="s">
        <v>2485</v>
      </c>
      <c r="B617" s="11" t="s">
        <v>139</v>
      </c>
      <c r="C617" s="12" t="s">
        <v>140</v>
      </c>
      <c r="D617" s="12" t="s">
        <v>2347</v>
      </c>
      <c r="E617" s="13" t="s">
        <v>63</v>
      </c>
      <c r="F617" s="14" t="s">
        <v>2486</v>
      </c>
      <c r="G617" s="14" t="s">
        <v>1266</v>
      </c>
      <c r="H617" s="16">
        <v>43474</v>
      </c>
      <c r="I617" s="16">
        <v>44205</v>
      </c>
      <c r="J617" s="17" t="str">
        <f>IF(Ugovori_OPULJP[[#This Row],[DATUM ZAVRŠETKA OPERACIJE]]&gt;DATE(2023,12,31),"u provedbi","završen")</f>
        <v>završen</v>
      </c>
      <c r="K617" s="15" t="s">
        <v>324</v>
      </c>
      <c r="L617" s="15" t="s">
        <v>324</v>
      </c>
      <c r="M617" s="18">
        <v>0.85</v>
      </c>
      <c r="N617" s="18">
        <v>0.15</v>
      </c>
      <c r="O617" s="19">
        <f>Ugovori_OPULJP[[#This Row],[Bespovratna sredstva - Ukupno (EU+Nac) HRK
= Ukupna ugovorena vrijednost bespovratnih sredstava]]*Ugovori_OPULJP[[#This Row],[EU STOPA SUFINANCIRANJA %
EU CO-FINANCING RATE %]]</f>
        <v>1206912.399</v>
      </c>
      <c r="P617" s="20">
        <f>Ugovori_OPULJP[[#This Row],[Bespovratna sredstva - EU dio - HRK]]/7.5345</f>
        <v>160184.80310571371</v>
      </c>
      <c r="Q617" s="19">
        <f>Ugovori_OPULJP[[#This Row],[Bespovratna sredstva - Ukupno (EU+Nac) HRK
= Ukupna ugovorena vrijednost bespovratnih sredstava]]*Ugovori_OPULJP[[#This Row],[STOPA NACIONALNOG SUFINANCIRANJA %]]</f>
        <v>212984.541</v>
      </c>
      <c r="R617" s="20">
        <f>Ugovori_OPULJP[[#This Row],[Bespovratna sredstva - Nacionalni dio - HRK]]/7.5345</f>
        <v>28267.906430420066</v>
      </c>
      <c r="S617" s="19">
        <v>1419896.94</v>
      </c>
      <c r="T617" s="20">
        <f>Ugovori_OPULJP[[#This Row],[Bespovratna sredstva - Ukupno (EU+Nac) HRK
= Ukupna ugovorena vrijednost bespovratnih sredstava]]/7.5345</f>
        <v>188452.70953613377</v>
      </c>
      <c r="U617" s="19">
        <v>0</v>
      </c>
      <c r="V617" s="20">
        <f>Ugovori_OPULJP[[#This Row],[Javni doprinos korisnika - HRK]]/7.5345</f>
        <v>0</v>
      </c>
      <c r="W617" s="19">
        <v>0</v>
      </c>
      <c r="X617" s="20">
        <f>Ugovori_OPULJP[[#This Row],[Privatni doprinos korisnika - HRK]]/7.5345</f>
        <v>0</v>
      </c>
      <c r="Y617" s="21">
        <f>Ugovori_OPULJP[[#This Row],[Bespovratna sredstva - Ukupno (EU+Nac) HRK
= Ukupna ugovorena vrijednost bespovratnih sredstava]]+Ugovori_OPULJP[[#This Row],[Javni doprinos korisnika - HRK]]+Ugovori_OPULJP[[#This Row],[Privatni doprinos korisnika - HRK]]</f>
        <v>1419896.94</v>
      </c>
      <c r="Z617" s="22">
        <f>Ugovori_OPULJP[[#This Row],[UKUPNI PRIHVATLJIVI IZDACI
TOTAL ELIGIBLE EXPENDITURE
= Bespovratna sredstva ukupno + doprinos korisnika
= Ukupni prihvatljivi troškovi
= Ukupna ugovorena vrijednost projekta HRK]]/7.5345</f>
        <v>188452.70953613377</v>
      </c>
      <c r="AA617" s="13" t="s">
        <v>22</v>
      </c>
      <c r="AB617" s="13" t="s">
        <v>19</v>
      </c>
      <c r="AC617" s="12" t="s">
        <v>2487</v>
      </c>
      <c r="AD617" s="12" t="s">
        <v>147</v>
      </c>
    </row>
    <row r="618" spans="1:30" ht="51" customHeight="1" x14ac:dyDescent="0.3">
      <c r="A618" s="10" t="s">
        <v>2488</v>
      </c>
      <c r="B618" s="11" t="s">
        <v>139</v>
      </c>
      <c r="C618" s="12" t="s">
        <v>140</v>
      </c>
      <c r="D618" s="12" t="s">
        <v>2347</v>
      </c>
      <c r="E618" s="13" t="s">
        <v>63</v>
      </c>
      <c r="F618" s="14" t="s">
        <v>2489</v>
      </c>
      <c r="G618" s="14" t="s">
        <v>2490</v>
      </c>
      <c r="H618" s="16">
        <v>43759</v>
      </c>
      <c r="I618" s="16">
        <v>44307</v>
      </c>
      <c r="J618" s="17" t="str">
        <f>IF(Ugovori_OPULJP[[#This Row],[DATUM ZAVRŠETKA OPERACIJE]]&gt;DATE(2023,12,31),"u provedbi","završen")</f>
        <v>završen</v>
      </c>
      <c r="K618" s="15" t="s">
        <v>21</v>
      </c>
      <c r="L618" s="15" t="s">
        <v>21</v>
      </c>
      <c r="M618" s="18">
        <v>0.85</v>
      </c>
      <c r="N618" s="18">
        <v>0.15</v>
      </c>
      <c r="O618" s="19">
        <f>Ugovori_OPULJP[[#This Row],[Bespovratna sredstva - Ukupno (EU+Nac) HRK
= Ukupna ugovorena vrijednost bespovratnih sredstava]]*Ugovori_OPULJP[[#This Row],[EU STOPA SUFINANCIRANJA %
EU CO-FINANCING RATE %]]</f>
        <v>558481.875</v>
      </c>
      <c r="P618" s="20">
        <f>Ugovori_OPULJP[[#This Row],[Bespovratna sredstva - EU dio - HRK]]/7.5345</f>
        <v>74123.282898666133</v>
      </c>
      <c r="Q618" s="19">
        <f>Ugovori_OPULJP[[#This Row],[Bespovratna sredstva - Ukupno (EU+Nac) HRK
= Ukupna ugovorena vrijednost bespovratnih sredstava]]*Ugovori_OPULJP[[#This Row],[STOPA NACIONALNOG SUFINANCIRANJA %]]</f>
        <v>98555.625</v>
      </c>
      <c r="R618" s="20">
        <f>Ugovori_OPULJP[[#This Row],[Bespovratna sredstva - Nacionalni dio - HRK]]/7.5345</f>
        <v>13080.579335058728</v>
      </c>
      <c r="S618" s="19">
        <v>657037.5</v>
      </c>
      <c r="T618" s="20">
        <f>Ugovori_OPULJP[[#This Row],[Bespovratna sredstva - Ukupno (EU+Nac) HRK
= Ukupna ugovorena vrijednost bespovratnih sredstava]]/7.5345</f>
        <v>87203.862233724867</v>
      </c>
      <c r="U618" s="19">
        <v>0</v>
      </c>
      <c r="V618" s="20">
        <f>Ugovori_OPULJP[[#This Row],[Javni doprinos korisnika - HRK]]/7.5345</f>
        <v>0</v>
      </c>
      <c r="W618" s="19">
        <v>0</v>
      </c>
      <c r="X618" s="20">
        <f>Ugovori_OPULJP[[#This Row],[Privatni doprinos korisnika - HRK]]/7.5345</f>
        <v>0</v>
      </c>
      <c r="Y618" s="21">
        <f>Ugovori_OPULJP[[#This Row],[Bespovratna sredstva - Ukupno (EU+Nac) HRK
= Ukupna ugovorena vrijednost bespovratnih sredstava]]+Ugovori_OPULJP[[#This Row],[Javni doprinos korisnika - HRK]]+Ugovori_OPULJP[[#This Row],[Privatni doprinos korisnika - HRK]]</f>
        <v>657037.5</v>
      </c>
      <c r="Z618" s="22">
        <f>Ugovori_OPULJP[[#This Row],[UKUPNI PRIHVATLJIVI IZDACI
TOTAL ELIGIBLE EXPENDITURE
= Bespovratna sredstva ukupno + doprinos korisnika
= Ukupni prihvatljivi troškovi
= Ukupna ugovorena vrijednost projekta HRK]]/7.5345</f>
        <v>87203.862233724867</v>
      </c>
      <c r="AA618" s="13" t="s">
        <v>22</v>
      </c>
      <c r="AB618" s="13" t="s">
        <v>19</v>
      </c>
      <c r="AC618" s="12" t="s">
        <v>2491</v>
      </c>
      <c r="AD618" s="12" t="s">
        <v>147</v>
      </c>
    </row>
    <row r="619" spans="1:30" ht="51" customHeight="1" x14ac:dyDescent="0.3">
      <c r="A619" s="10" t="s">
        <v>2492</v>
      </c>
      <c r="B619" s="11" t="s">
        <v>139</v>
      </c>
      <c r="C619" s="12" t="s">
        <v>140</v>
      </c>
      <c r="D619" s="12" t="s">
        <v>2347</v>
      </c>
      <c r="E619" s="13" t="s">
        <v>63</v>
      </c>
      <c r="F619" s="14" t="s">
        <v>2493</v>
      </c>
      <c r="G619" s="14" t="s">
        <v>299</v>
      </c>
      <c r="H619" s="16">
        <v>43760</v>
      </c>
      <c r="I619" s="16">
        <v>44491</v>
      </c>
      <c r="J619" s="17" t="str">
        <f>IF(Ugovori_OPULJP[[#This Row],[DATUM ZAVRŠETKA OPERACIJE]]&gt;DATE(2023,12,31),"u provedbi","završen")</f>
        <v>završen</v>
      </c>
      <c r="K619" s="15" t="s">
        <v>2494</v>
      </c>
      <c r="L619" s="15" t="s">
        <v>21</v>
      </c>
      <c r="M619" s="18">
        <v>0.85</v>
      </c>
      <c r="N619" s="18">
        <v>0.15</v>
      </c>
      <c r="O619" s="19">
        <f>Ugovori_OPULJP[[#This Row],[Bespovratna sredstva - Ukupno (EU+Nac) HRK
= Ukupna ugovorena vrijednost bespovratnih sredstava]]*Ugovori_OPULJP[[#This Row],[EU STOPA SUFINANCIRANJA %
EU CO-FINANCING RATE %]]</f>
        <v>1101930.004</v>
      </c>
      <c r="P619" s="20">
        <f>Ugovori_OPULJP[[#This Row],[Bespovratna sredstva - EU dio - HRK]]/7.5345</f>
        <v>146251.24480722009</v>
      </c>
      <c r="Q619" s="19">
        <f>Ugovori_OPULJP[[#This Row],[Bespovratna sredstva - Ukupno (EU+Nac) HRK
= Ukupna ugovorena vrijednost bespovratnih sredstava]]*Ugovori_OPULJP[[#This Row],[STOPA NACIONALNOG SUFINANCIRANJA %]]</f>
        <v>194458.236</v>
      </c>
      <c r="R619" s="20">
        <f>Ugovori_OPULJP[[#This Row],[Bespovratna sredstva - Nacionalni dio - HRK]]/7.5345</f>
        <v>25809.043201274137</v>
      </c>
      <c r="S619" s="19">
        <v>1296388.24</v>
      </c>
      <c r="T619" s="20">
        <f>Ugovori_OPULJP[[#This Row],[Bespovratna sredstva - Ukupno (EU+Nac) HRK
= Ukupna ugovorena vrijednost bespovratnih sredstava]]/7.5345</f>
        <v>172060.28800849424</v>
      </c>
      <c r="U619" s="19">
        <v>0</v>
      </c>
      <c r="V619" s="20">
        <f>Ugovori_OPULJP[[#This Row],[Javni doprinos korisnika - HRK]]/7.5345</f>
        <v>0</v>
      </c>
      <c r="W619" s="19">
        <v>0</v>
      </c>
      <c r="X619" s="20">
        <f>Ugovori_OPULJP[[#This Row],[Privatni doprinos korisnika - HRK]]/7.5345</f>
        <v>0</v>
      </c>
      <c r="Y619" s="21">
        <f>Ugovori_OPULJP[[#This Row],[Bespovratna sredstva - Ukupno (EU+Nac) HRK
= Ukupna ugovorena vrijednost bespovratnih sredstava]]+Ugovori_OPULJP[[#This Row],[Javni doprinos korisnika - HRK]]+Ugovori_OPULJP[[#This Row],[Privatni doprinos korisnika - HRK]]</f>
        <v>1296388.24</v>
      </c>
      <c r="Z619" s="22">
        <f>Ugovori_OPULJP[[#This Row],[UKUPNI PRIHVATLJIVI IZDACI
TOTAL ELIGIBLE EXPENDITURE
= Bespovratna sredstva ukupno + doprinos korisnika
= Ukupni prihvatljivi troškovi
= Ukupna ugovorena vrijednost projekta HRK]]/7.5345</f>
        <v>172060.28800849424</v>
      </c>
      <c r="AA619" s="13" t="s">
        <v>22</v>
      </c>
      <c r="AB619" s="13" t="s">
        <v>19</v>
      </c>
      <c r="AC619" s="12" t="s">
        <v>2495</v>
      </c>
      <c r="AD619" s="12" t="s">
        <v>147</v>
      </c>
    </row>
    <row r="620" spans="1:30" ht="51" customHeight="1" x14ac:dyDescent="0.3">
      <c r="A620" s="10" t="s">
        <v>2496</v>
      </c>
      <c r="B620" s="11" t="s">
        <v>139</v>
      </c>
      <c r="C620" s="12" t="s">
        <v>140</v>
      </c>
      <c r="D620" s="12" t="s">
        <v>2347</v>
      </c>
      <c r="E620" s="13" t="s">
        <v>63</v>
      </c>
      <c r="F620" s="14" t="s">
        <v>2497</v>
      </c>
      <c r="G620" s="14" t="s">
        <v>657</v>
      </c>
      <c r="H620" s="16">
        <v>43474</v>
      </c>
      <c r="I620" s="16">
        <v>44205</v>
      </c>
      <c r="J620" s="17" t="str">
        <f>IF(Ugovori_OPULJP[[#This Row],[DATUM ZAVRŠETKA OPERACIJE]]&gt;DATE(2023,12,31),"u provedbi","završen")</f>
        <v>završen</v>
      </c>
      <c r="K620" s="15" t="s">
        <v>235</v>
      </c>
      <c r="L620" s="15" t="s">
        <v>235</v>
      </c>
      <c r="M620" s="18">
        <v>0.85</v>
      </c>
      <c r="N620" s="18">
        <v>0.15</v>
      </c>
      <c r="O620" s="19">
        <f>Ugovori_OPULJP[[#This Row],[Bespovratna sredstva - Ukupno (EU+Nac) HRK
= Ukupna ugovorena vrijednost bespovratnih sredstava]]*Ugovori_OPULJP[[#This Row],[EU STOPA SUFINANCIRANJA %
EU CO-FINANCING RATE %]]</f>
        <v>669381.97849999997</v>
      </c>
      <c r="P620" s="20">
        <f>Ugovori_OPULJP[[#This Row],[Bespovratna sredstva - EU dio - HRK]]/7.5345</f>
        <v>88842.256088658833</v>
      </c>
      <c r="Q620" s="19">
        <f>Ugovori_OPULJP[[#This Row],[Bespovratna sredstva - Ukupno (EU+Nac) HRK
= Ukupna ugovorena vrijednost bespovratnih sredstava]]*Ugovori_OPULJP[[#This Row],[STOPA NACIONALNOG SUFINANCIRANJA %]]</f>
        <v>118126.23149999999</v>
      </c>
      <c r="R620" s="20">
        <f>Ugovori_OPULJP[[#This Row],[Bespovratna sredstva - Nacionalni dio - HRK]]/7.5345</f>
        <v>15678.045192116264</v>
      </c>
      <c r="S620" s="19">
        <v>787508.21</v>
      </c>
      <c r="T620" s="20">
        <f>Ugovori_OPULJP[[#This Row],[Bespovratna sredstva - Ukupno (EU+Nac) HRK
= Ukupna ugovorena vrijednost bespovratnih sredstava]]/7.5345</f>
        <v>104520.30128077509</v>
      </c>
      <c r="U620" s="19">
        <v>0</v>
      </c>
      <c r="V620" s="20">
        <f>Ugovori_OPULJP[[#This Row],[Javni doprinos korisnika - HRK]]/7.5345</f>
        <v>0</v>
      </c>
      <c r="W620" s="19">
        <v>0</v>
      </c>
      <c r="X620" s="20">
        <f>Ugovori_OPULJP[[#This Row],[Privatni doprinos korisnika - HRK]]/7.5345</f>
        <v>0</v>
      </c>
      <c r="Y620" s="21">
        <f>Ugovori_OPULJP[[#This Row],[Bespovratna sredstva - Ukupno (EU+Nac) HRK
= Ukupna ugovorena vrijednost bespovratnih sredstava]]+Ugovori_OPULJP[[#This Row],[Javni doprinos korisnika - HRK]]+Ugovori_OPULJP[[#This Row],[Privatni doprinos korisnika - HRK]]</f>
        <v>787508.21</v>
      </c>
      <c r="Z620" s="22">
        <f>Ugovori_OPULJP[[#This Row],[UKUPNI PRIHVATLJIVI IZDACI
TOTAL ELIGIBLE EXPENDITURE
= Bespovratna sredstva ukupno + doprinos korisnika
= Ukupni prihvatljivi troškovi
= Ukupna ugovorena vrijednost projekta HRK]]/7.5345</f>
        <v>104520.30128077509</v>
      </c>
      <c r="AA620" s="13" t="s">
        <v>22</v>
      </c>
      <c r="AB620" s="13" t="s">
        <v>19</v>
      </c>
      <c r="AC620" s="12" t="s">
        <v>2498</v>
      </c>
      <c r="AD620" s="12" t="s">
        <v>147</v>
      </c>
    </row>
    <row r="621" spans="1:30" ht="51" customHeight="1" x14ac:dyDescent="0.3">
      <c r="A621" s="10" t="s">
        <v>2499</v>
      </c>
      <c r="B621" s="11" t="s">
        <v>139</v>
      </c>
      <c r="C621" s="12" t="s">
        <v>140</v>
      </c>
      <c r="D621" s="12" t="s">
        <v>2347</v>
      </c>
      <c r="E621" s="13" t="s">
        <v>63</v>
      </c>
      <c r="F621" s="14" t="s">
        <v>2500</v>
      </c>
      <c r="G621" s="14" t="s">
        <v>2501</v>
      </c>
      <c r="H621" s="16">
        <v>43348</v>
      </c>
      <c r="I621" s="16">
        <v>44079</v>
      </c>
      <c r="J621" s="17" t="str">
        <f>IF(Ugovori_OPULJP[[#This Row],[DATUM ZAVRŠETKA OPERACIJE]]&gt;DATE(2023,12,31),"u provedbi","završen")</f>
        <v>završen</v>
      </c>
      <c r="K621" s="15" t="s">
        <v>2502</v>
      </c>
      <c r="L621" s="15" t="s">
        <v>21</v>
      </c>
      <c r="M621" s="18">
        <v>0.85</v>
      </c>
      <c r="N621" s="18">
        <v>0.15</v>
      </c>
      <c r="O621" s="19">
        <f>Ugovori_OPULJP[[#This Row],[Bespovratna sredstva - Ukupno (EU+Nac) HRK
= Ukupna ugovorena vrijednost bespovratnih sredstava]]*Ugovori_OPULJP[[#This Row],[EU STOPA SUFINANCIRANJA %
EU CO-FINANCING RATE %]]</f>
        <v>1270151.26</v>
      </c>
      <c r="P621" s="20">
        <f>Ugovori_OPULJP[[#This Row],[Bespovratna sredstva - EU dio - HRK]]/7.5345</f>
        <v>168578.04233857588</v>
      </c>
      <c r="Q621" s="19">
        <f>Ugovori_OPULJP[[#This Row],[Bespovratna sredstva - Ukupno (EU+Nac) HRK
= Ukupna ugovorena vrijednost bespovratnih sredstava]]*Ugovori_OPULJP[[#This Row],[STOPA NACIONALNOG SUFINANCIRANJA %]]</f>
        <v>224144.34</v>
      </c>
      <c r="R621" s="20">
        <f>Ugovori_OPULJP[[#This Row],[Bespovratna sredstva - Nacionalni dio - HRK]]/7.5345</f>
        <v>29749.066295042801</v>
      </c>
      <c r="S621" s="19">
        <v>1494295.6</v>
      </c>
      <c r="T621" s="20">
        <f>Ugovori_OPULJP[[#This Row],[Bespovratna sredstva - Ukupno (EU+Nac) HRK
= Ukupna ugovorena vrijednost bespovratnih sredstava]]/7.5345</f>
        <v>198327.10863361869</v>
      </c>
      <c r="U621" s="19">
        <v>0</v>
      </c>
      <c r="V621" s="20">
        <f>Ugovori_OPULJP[[#This Row],[Javni doprinos korisnika - HRK]]/7.5345</f>
        <v>0</v>
      </c>
      <c r="W621" s="19">
        <v>0</v>
      </c>
      <c r="X621" s="20">
        <f>Ugovori_OPULJP[[#This Row],[Privatni doprinos korisnika - HRK]]/7.5345</f>
        <v>0</v>
      </c>
      <c r="Y621" s="21">
        <f>Ugovori_OPULJP[[#This Row],[Bespovratna sredstva - Ukupno (EU+Nac) HRK
= Ukupna ugovorena vrijednost bespovratnih sredstava]]+Ugovori_OPULJP[[#This Row],[Javni doprinos korisnika - HRK]]+Ugovori_OPULJP[[#This Row],[Privatni doprinos korisnika - HRK]]</f>
        <v>1494295.6</v>
      </c>
      <c r="Z621" s="22">
        <f>Ugovori_OPULJP[[#This Row],[UKUPNI PRIHVATLJIVI IZDACI
TOTAL ELIGIBLE EXPENDITURE
= Bespovratna sredstva ukupno + doprinos korisnika
= Ukupni prihvatljivi troškovi
= Ukupna ugovorena vrijednost projekta HRK]]/7.5345</f>
        <v>198327.10863361869</v>
      </c>
      <c r="AA621" s="13" t="s">
        <v>22</v>
      </c>
      <c r="AB621" s="13" t="s">
        <v>19</v>
      </c>
      <c r="AC621" s="12" t="s">
        <v>2503</v>
      </c>
      <c r="AD621" s="12" t="s">
        <v>147</v>
      </c>
    </row>
    <row r="622" spans="1:30" ht="51" customHeight="1" x14ac:dyDescent="0.3">
      <c r="A622" s="10" t="s">
        <v>2504</v>
      </c>
      <c r="B622" s="11" t="s">
        <v>139</v>
      </c>
      <c r="C622" s="12" t="s">
        <v>140</v>
      </c>
      <c r="D622" s="12" t="s">
        <v>2347</v>
      </c>
      <c r="E622" s="13" t="s">
        <v>63</v>
      </c>
      <c r="F622" s="14" t="s">
        <v>2505</v>
      </c>
      <c r="G622" s="14" t="s">
        <v>1497</v>
      </c>
      <c r="H622" s="16">
        <v>43343</v>
      </c>
      <c r="I622" s="16">
        <v>44043</v>
      </c>
      <c r="J622" s="17" t="str">
        <f>IF(Ugovori_OPULJP[[#This Row],[DATUM ZAVRŠETKA OPERACIJE]]&gt;DATE(2023,12,31),"u provedbi","završen")</f>
        <v>završen</v>
      </c>
      <c r="K622" s="15" t="s">
        <v>86</v>
      </c>
      <c r="L622" s="15" t="s">
        <v>86</v>
      </c>
      <c r="M622" s="18">
        <v>0.85</v>
      </c>
      <c r="N622" s="18">
        <v>0.15</v>
      </c>
      <c r="O622" s="19">
        <f>Ugovori_OPULJP[[#This Row],[Bespovratna sredstva - Ukupno (EU+Nac) HRK
= Ukupna ugovorena vrijednost bespovratnih sredstava]]*Ugovori_OPULJP[[#This Row],[EU STOPA SUFINANCIRANJA %
EU CO-FINANCING RATE %]]</f>
        <v>1207138.8134999999</v>
      </c>
      <c r="P622" s="20">
        <f>Ugovori_OPULJP[[#This Row],[Bespovratna sredstva - EU dio - HRK]]/7.5345</f>
        <v>160214.8534740195</v>
      </c>
      <c r="Q622" s="19">
        <f>Ugovori_OPULJP[[#This Row],[Bespovratna sredstva - Ukupno (EU+Nac) HRK
= Ukupna ugovorena vrijednost bespovratnih sredstava]]*Ugovori_OPULJP[[#This Row],[STOPA NACIONALNOG SUFINANCIRANJA %]]</f>
        <v>213024.49650000001</v>
      </c>
      <c r="R622" s="20">
        <f>Ugovori_OPULJP[[#This Row],[Bespovratna sredstva - Nacionalni dio - HRK]]/7.5345</f>
        <v>28273.209436591678</v>
      </c>
      <c r="S622" s="19">
        <v>1420163.31</v>
      </c>
      <c r="T622" s="20">
        <f>Ugovori_OPULJP[[#This Row],[Bespovratna sredstva - Ukupno (EU+Nac) HRK
= Ukupna ugovorena vrijednost bespovratnih sredstava]]/7.5345</f>
        <v>188488.06291061119</v>
      </c>
      <c r="U622" s="19">
        <v>0</v>
      </c>
      <c r="V622" s="20">
        <f>Ugovori_OPULJP[[#This Row],[Javni doprinos korisnika - HRK]]/7.5345</f>
        <v>0</v>
      </c>
      <c r="W622" s="19">
        <v>0</v>
      </c>
      <c r="X622" s="20">
        <f>Ugovori_OPULJP[[#This Row],[Privatni doprinos korisnika - HRK]]/7.5345</f>
        <v>0</v>
      </c>
      <c r="Y622" s="21">
        <f>Ugovori_OPULJP[[#This Row],[Bespovratna sredstva - Ukupno (EU+Nac) HRK
= Ukupna ugovorena vrijednost bespovratnih sredstava]]+Ugovori_OPULJP[[#This Row],[Javni doprinos korisnika - HRK]]+Ugovori_OPULJP[[#This Row],[Privatni doprinos korisnika - HRK]]</f>
        <v>1420163.31</v>
      </c>
      <c r="Z622" s="22">
        <f>Ugovori_OPULJP[[#This Row],[UKUPNI PRIHVATLJIVI IZDACI
TOTAL ELIGIBLE EXPENDITURE
= Bespovratna sredstva ukupno + doprinos korisnika
= Ukupni prihvatljivi troškovi
= Ukupna ugovorena vrijednost projekta HRK]]/7.5345</f>
        <v>188488.06291061119</v>
      </c>
      <c r="AA622" s="13" t="s">
        <v>22</v>
      </c>
      <c r="AB622" s="13" t="s">
        <v>19</v>
      </c>
      <c r="AC622" s="12" t="s">
        <v>2506</v>
      </c>
      <c r="AD622" s="12" t="s">
        <v>147</v>
      </c>
    </row>
    <row r="623" spans="1:30" ht="51" customHeight="1" x14ac:dyDescent="0.3">
      <c r="A623" s="10" t="s">
        <v>2507</v>
      </c>
      <c r="B623" s="11" t="s">
        <v>139</v>
      </c>
      <c r="C623" s="12" t="s">
        <v>140</v>
      </c>
      <c r="D623" s="12" t="s">
        <v>2347</v>
      </c>
      <c r="E623" s="13" t="s">
        <v>63</v>
      </c>
      <c r="F623" s="14" t="s">
        <v>2508</v>
      </c>
      <c r="G623" s="14" t="s">
        <v>624</v>
      </c>
      <c r="H623" s="16">
        <v>43346</v>
      </c>
      <c r="I623" s="16">
        <v>43893</v>
      </c>
      <c r="J623" s="17" t="str">
        <f>IF(Ugovori_OPULJP[[#This Row],[DATUM ZAVRŠETKA OPERACIJE]]&gt;DATE(2023,12,31),"u provedbi","završen")</f>
        <v>završen</v>
      </c>
      <c r="K623" s="15" t="s">
        <v>324</v>
      </c>
      <c r="L623" s="15" t="s">
        <v>324</v>
      </c>
      <c r="M623" s="18">
        <v>0.85</v>
      </c>
      <c r="N623" s="18">
        <v>0.15</v>
      </c>
      <c r="O623" s="19">
        <f>Ugovori_OPULJP[[#This Row],[Bespovratna sredstva - Ukupno (EU+Nac) HRK
= Ukupna ugovorena vrijednost bespovratnih sredstava]]*Ugovori_OPULJP[[#This Row],[EU STOPA SUFINANCIRANJA %
EU CO-FINANCING RATE %]]</f>
        <v>715200.23400000005</v>
      </c>
      <c r="P623" s="20">
        <f>Ugovori_OPULJP[[#This Row],[Bespovratna sredstva - EU dio - HRK]]/7.5345</f>
        <v>94923.383635277729</v>
      </c>
      <c r="Q623" s="19">
        <f>Ugovori_OPULJP[[#This Row],[Bespovratna sredstva - Ukupno (EU+Nac) HRK
= Ukupna ugovorena vrijednost bespovratnih sredstava]]*Ugovori_OPULJP[[#This Row],[STOPA NACIONALNOG SUFINANCIRANJA %]]</f>
        <v>126211.806</v>
      </c>
      <c r="R623" s="20">
        <f>Ugovori_OPULJP[[#This Row],[Bespovratna sredstva - Nacionalni dio - HRK]]/7.5345</f>
        <v>16751.185347401948</v>
      </c>
      <c r="S623" s="19">
        <v>841412.04</v>
      </c>
      <c r="T623" s="20">
        <f>Ugovori_OPULJP[[#This Row],[Bespovratna sredstva - Ukupno (EU+Nac) HRK
= Ukupna ugovorena vrijednost bespovratnih sredstava]]/7.5345</f>
        <v>111674.56898267967</v>
      </c>
      <c r="U623" s="19">
        <v>0</v>
      </c>
      <c r="V623" s="20">
        <f>Ugovori_OPULJP[[#This Row],[Javni doprinos korisnika - HRK]]/7.5345</f>
        <v>0</v>
      </c>
      <c r="W623" s="19">
        <v>0</v>
      </c>
      <c r="X623" s="20">
        <f>Ugovori_OPULJP[[#This Row],[Privatni doprinos korisnika - HRK]]/7.5345</f>
        <v>0</v>
      </c>
      <c r="Y623" s="21">
        <f>Ugovori_OPULJP[[#This Row],[Bespovratna sredstva - Ukupno (EU+Nac) HRK
= Ukupna ugovorena vrijednost bespovratnih sredstava]]+Ugovori_OPULJP[[#This Row],[Javni doprinos korisnika - HRK]]+Ugovori_OPULJP[[#This Row],[Privatni doprinos korisnika - HRK]]</f>
        <v>841412.04</v>
      </c>
      <c r="Z623" s="22">
        <f>Ugovori_OPULJP[[#This Row],[UKUPNI PRIHVATLJIVI IZDACI
TOTAL ELIGIBLE EXPENDITURE
= Bespovratna sredstva ukupno + doprinos korisnika
= Ukupni prihvatljivi troškovi
= Ukupna ugovorena vrijednost projekta HRK]]/7.5345</f>
        <v>111674.56898267967</v>
      </c>
      <c r="AA623" s="13" t="s">
        <v>22</v>
      </c>
      <c r="AB623" s="13" t="s">
        <v>19</v>
      </c>
      <c r="AC623" s="12" t="s">
        <v>2509</v>
      </c>
      <c r="AD623" s="12" t="s">
        <v>147</v>
      </c>
    </row>
    <row r="624" spans="1:30" ht="51" customHeight="1" x14ac:dyDescent="0.3">
      <c r="A624" s="10" t="s">
        <v>2510</v>
      </c>
      <c r="B624" s="11" t="s">
        <v>139</v>
      </c>
      <c r="C624" s="12" t="s">
        <v>140</v>
      </c>
      <c r="D624" s="12" t="s">
        <v>2347</v>
      </c>
      <c r="E624" s="13" t="s">
        <v>63</v>
      </c>
      <c r="F624" s="14" t="s">
        <v>2511</v>
      </c>
      <c r="G624" s="14" t="s">
        <v>163</v>
      </c>
      <c r="H624" s="16">
        <v>43348</v>
      </c>
      <c r="I624" s="16">
        <v>44079</v>
      </c>
      <c r="J624" s="17" t="str">
        <f>IF(Ugovori_OPULJP[[#This Row],[DATUM ZAVRŠETKA OPERACIJE]]&gt;DATE(2023,12,31),"u provedbi","završen")</f>
        <v>završen</v>
      </c>
      <c r="K624" s="15" t="s">
        <v>164</v>
      </c>
      <c r="L624" s="15" t="s">
        <v>164</v>
      </c>
      <c r="M624" s="18">
        <v>0.85</v>
      </c>
      <c r="N624" s="18">
        <v>0.15</v>
      </c>
      <c r="O624" s="19">
        <f>Ugovori_OPULJP[[#This Row],[Bespovratna sredstva - Ukupno (EU+Nac) HRK
= Ukupna ugovorena vrijednost bespovratnih sredstava]]*Ugovori_OPULJP[[#This Row],[EU STOPA SUFINANCIRANJA %
EU CO-FINANCING RATE %]]</f>
        <v>1274996.0814999999</v>
      </c>
      <c r="P624" s="20">
        <f>Ugovori_OPULJP[[#This Row],[Bespovratna sredstva - EU dio - HRK]]/7.5345</f>
        <v>169221.0606543234</v>
      </c>
      <c r="Q624" s="19">
        <f>Ugovori_OPULJP[[#This Row],[Bespovratna sredstva - Ukupno (EU+Nac) HRK
= Ukupna ugovorena vrijednost bespovratnih sredstava]]*Ugovori_OPULJP[[#This Row],[STOPA NACIONALNOG SUFINANCIRANJA %]]</f>
        <v>224999.30849999998</v>
      </c>
      <c r="R624" s="20">
        <f>Ugovori_OPULJP[[#This Row],[Bespovratna sredstva - Nacionalni dio - HRK]]/7.5345</f>
        <v>29862.540115468841</v>
      </c>
      <c r="S624" s="19">
        <v>1499995.39</v>
      </c>
      <c r="T624" s="20">
        <f>Ugovori_OPULJP[[#This Row],[Bespovratna sredstva - Ukupno (EU+Nac) HRK
= Ukupna ugovorena vrijednost bespovratnih sredstava]]/7.5345</f>
        <v>199083.60076979228</v>
      </c>
      <c r="U624" s="19">
        <v>0</v>
      </c>
      <c r="V624" s="20">
        <f>Ugovori_OPULJP[[#This Row],[Javni doprinos korisnika - HRK]]/7.5345</f>
        <v>0</v>
      </c>
      <c r="W624" s="19">
        <v>0</v>
      </c>
      <c r="X624" s="20">
        <f>Ugovori_OPULJP[[#This Row],[Privatni doprinos korisnika - HRK]]/7.5345</f>
        <v>0</v>
      </c>
      <c r="Y624" s="21">
        <f>Ugovori_OPULJP[[#This Row],[Bespovratna sredstva - Ukupno (EU+Nac) HRK
= Ukupna ugovorena vrijednost bespovratnih sredstava]]+Ugovori_OPULJP[[#This Row],[Javni doprinos korisnika - HRK]]+Ugovori_OPULJP[[#This Row],[Privatni doprinos korisnika - HRK]]</f>
        <v>1499995.39</v>
      </c>
      <c r="Z624" s="22">
        <f>Ugovori_OPULJP[[#This Row],[UKUPNI PRIHVATLJIVI IZDACI
TOTAL ELIGIBLE EXPENDITURE
= Bespovratna sredstva ukupno + doprinos korisnika
= Ukupni prihvatljivi troškovi
= Ukupna ugovorena vrijednost projekta HRK]]/7.5345</f>
        <v>199083.60076979228</v>
      </c>
      <c r="AA624" s="13" t="s">
        <v>22</v>
      </c>
      <c r="AB624" s="13" t="s">
        <v>19</v>
      </c>
      <c r="AC624" s="12" t="s">
        <v>2512</v>
      </c>
      <c r="AD624" s="12" t="s">
        <v>147</v>
      </c>
    </row>
    <row r="625" spans="1:30" ht="51" customHeight="1" x14ac:dyDescent="0.3">
      <c r="A625" s="10" t="s">
        <v>2513</v>
      </c>
      <c r="B625" s="11" t="s">
        <v>139</v>
      </c>
      <c r="C625" s="12" t="s">
        <v>140</v>
      </c>
      <c r="D625" s="12" t="s">
        <v>2347</v>
      </c>
      <c r="E625" s="13" t="s">
        <v>63</v>
      </c>
      <c r="F625" s="14" t="s">
        <v>2514</v>
      </c>
      <c r="G625" s="14" t="s">
        <v>2515</v>
      </c>
      <c r="H625" s="16">
        <v>43344</v>
      </c>
      <c r="I625" s="16">
        <v>44075</v>
      </c>
      <c r="J625" s="17" t="str">
        <f>IF(Ugovori_OPULJP[[#This Row],[DATUM ZAVRŠETKA OPERACIJE]]&gt;DATE(2023,12,31),"u provedbi","završen")</f>
        <v>završen</v>
      </c>
      <c r="K625" s="15" t="s">
        <v>66</v>
      </c>
      <c r="L625" s="15" t="s">
        <v>66</v>
      </c>
      <c r="M625" s="18">
        <v>0.85</v>
      </c>
      <c r="N625" s="18">
        <v>0.15</v>
      </c>
      <c r="O625" s="19">
        <f>Ugovori_OPULJP[[#This Row],[Bespovratna sredstva - Ukupno (EU+Nac) HRK
= Ukupna ugovorena vrijednost bespovratnih sredstava]]*Ugovori_OPULJP[[#This Row],[EU STOPA SUFINANCIRANJA %
EU CO-FINANCING RATE %]]</f>
        <v>1068093.7734999999</v>
      </c>
      <c r="P625" s="20">
        <f>Ugovori_OPULJP[[#This Row],[Bespovratna sredstva - EU dio - HRK]]/7.5345</f>
        <v>141760.40526909547</v>
      </c>
      <c r="Q625" s="19">
        <f>Ugovori_OPULJP[[#This Row],[Bespovratna sredstva - Ukupno (EU+Nac) HRK
= Ukupna ugovorena vrijednost bespovratnih sredstava]]*Ugovori_OPULJP[[#This Row],[STOPA NACIONALNOG SUFINANCIRANJA %]]</f>
        <v>188487.13649999999</v>
      </c>
      <c r="R625" s="20">
        <f>Ugovori_OPULJP[[#This Row],[Bespovratna sredstva - Nacionalni dio - HRK]]/7.5345</f>
        <v>25016.542106310968</v>
      </c>
      <c r="S625" s="19">
        <v>1256580.9099999999</v>
      </c>
      <c r="T625" s="20">
        <f>Ugovori_OPULJP[[#This Row],[Bespovratna sredstva - Ukupno (EU+Nac) HRK
= Ukupna ugovorena vrijednost bespovratnih sredstava]]/7.5345</f>
        <v>166776.94737540645</v>
      </c>
      <c r="U625" s="19">
        <v>0</v>
      </c>
      <c r="V625" s="20">
        <f>Ugovori_OPULJP[[#This Row],[Javni doprinos korisnika - HRK]]/7.5345</f>
        <v>0</v>
      </c>
      <c r="W625" s="19">
        <v>0</v>
      </c>
      <c r="X625" s="20">
        <f>Ugovori_OPULJP[[#This Row],[Privatni doprinos korisnika - HRK]]/7.5345</f>
        <v>0</v>
      </c>
      <c r="Y625" s="21">
        <f>Ugovori_OPULJP[[#This Row],[Bespovratna sredstva - Ukupno (EU+Nac) HRK
= Ukupna ugovorena vrijednost bespovratnih sredstava]]+Ugovori_OPULJP[[#This Row],[Javni doprinos korisnika - HRK]]+Ugovori_OPULJP[[#This Row],[Privatni doprinos korisnika - HRK]]</f>
        <v>1256580.9099999999</v>
      </c>
      <c r="Z625" s="22">
        <f>Ugovori_OPULJP[[#This Row],[UKUPNI PRIHVATLJIVI IZDACI
TOTAL ELIGIBLE EXPENDITURE
= Bespovratna sredstva ukupno + doprinos korisnika
= Ukupni prihvatljivi troškovi
= Ukupna ugovorena vrijednost projekta HRK]]/7.5345</f>
        <v>166776.94737540645</v>
      </c>
      <c r="AA625" s="13" t="s">
        <v>22</v>
      </c>
      <c r="AB625" s="13" t="s">
        <v>19</v>
      </c>
      <c r="AC625" s="12" t="s">
        <v>2516</v>
      </c>
      <c r="AD625" s="12" t="s">
        <v>147</v>
      </c>
    </row>
    <row r="626" spans="1:30" ht="51" customHeight="1" x14ac:dyDescent="0.3">
      <c r="A626" s="10" t="s">
        <v>2517</v>
      </c>
      <c r="B626" s="11" t="s">
        <v>139</v>
      </c>
      <c r="C626" s="12" t="s">
        <v>140</v>
      </c>
      <c r="D626" s="12" t="s">
        <v>2347</v>
      </c>
      <c r="E626" s="13" t="s">
        <v>63</v>
      </c>
      <c r="F626" s="32" t="s">
        <v>64</v>
      </c>
      <c r="G626" s="14" t="s">
        <v>65</v>
      </c>
      <c r="H626" s="16">
        <v>43346</v>
      </c>
      <c r="I626" s="16">
        <v>44077</v>
      </c>
      <c r="J626" s="17" t="str">
        <f>IF(Ugovori_OPULJP[[#This Row],[DATUM ZAVRŠETKA OPERACIJE]]&gt;DATE(2023,12,31),"u provedbi","završen")</f>
        <v>završen</v>
      </c>
      <c r="K626" s="15" t="s">
        <v>66</v>
      </c>
      <c r="L626" s="15" t="s">
        <v>66</v>
      </c>
      <c r="M626" s="18">
        <v>0.85</v>
      </c>
      <c r="N626" s="18">
        <v>0.15</v>
      </c>
      <c r="O626" s="19">
        <f>Ugovori_OPULJP[[#This Row],[Bespovratna sredstva - Ukupno (EU+Nac) HRK
= Ukupna ugovorena vrijednost bespovratnih sredstava]]*Ugovori_OPULJP[[#This Row],[EU STOPA SUFINANCIRANJA %
EU CO-FINANCING RATE %]]</f>
        <v>785020.81499999994</v>
      </c>
      <c r="P626" s="20">
        <f>Ugovori_OPULJP[[#This Row],[Bespovratna sredstva - EU dio - HRK]]/7.5345</f>
        <v>104190.16723073859</v>
      </c>
      <c r="Q626" s="19">
        <f>Ugovori_OPULJP[[#This Row],[Bespovratna sredstva - Ukupno (EU+Nac) HRK
= Ukupna ugovorena vrijednost bespovratnih sredstava]]*Ugovori_OPULJP[[#This Row],[STOPA NACIONALNOG SUFINANCIRANJA %]]</f>
        <v>138533.08499999999</v>
      </c>
      <c r="R626" s="20">
        <f>Ugovori_OPULJP[[#This Row],[Bespovratna sredstva - Nacionalni dio - HRK]]/7.5345</f>
        <v>18386.500099542103</v>
      </c>
      <c r="S626" s="19">
        <v>923553.9</v>
      </c>
      <c r="T626" s="20">
        <f>Ugovori_OPULJP[[#This Row],[Bespovratna sredstva - Ukupno (EU+Nac) HRK
= Ukupna ugovorena vrijednost bespovratnih sredstava]]/7.5345</f>
        <v>122576.6673302807</v>
      </c>
      <c r="U626" s="19">
        <v>0</v>
      </c>
      <c r="V626" s="20">
        <f>Ugovori_OPULJP[[#This Row],[Javni doprinos korisnika - HRK]]/7.5345</f>
        <v>0</v>
      </c>
      <c r="W626" s="19">
        <v>0</v>
      </c>
      <c r="X626" s="20">
        <f>Ugovori_OPULJP[[#This Row],[Privatni doprinos korisnika - HRK]]/7.5345</f>
        <v>0</v>
      </c>
      <c r="Y626" s="21">
        <f>Ugovori_OPULJP[[#This Row],[Bespovratna sredstva - Ukupno (EU+Nac) HRK
= Ukupna ugovorena vrijednost bespovratnih sredstava]]+Ugovori_OPULJP[[#This Row],[Javni doprinos korisnika - HRK]]+Ugovori_OPULJP[[#This Row],[Privatni doprinos korisnika - HRK]]</f>
        <v>923553.9</v>
      </c>
      <c r="Z626" s="22">
        <f>Ugovori_OPULJP[[#This Row],[UKUPNI PRIHVATLJIVI IZDACI
TOTAL ELIGIBLE EXPENDITURE
= Bespovratna sredstva ukupno + doprinos korisnika
= Ukupni prihvatljivi troškovi
= Ukupna ugovorena vrijednost projekta HRK]]/7.5345</f>
        <v>122576.6673302807</v>
      </c>
      <c r="AA626" s="13" t="s">
        <v>22</v>
      </c>
      <c r="AB626" s="13" t="s">
        <v>19</v>
      </c>
      <c r="AC626" s="12" t="s">
        <v>2518</v>
      </c>
      <c r="AD626" s="12" t="s">
        <v>147</v>
      </c>
    </row>
    <row r="627" spans="1:30" ht="51" customHeight="1" x14ac:dyDescent="0.3">
      <c r="A627" s="10" t="s">
        <v>2519</v>
      </c>
      <c r="B627" s="11" t="s">
        <v>139</v>
      </c>
      <c r="C627" s="12" t="s">
        <v>140</v>
      </c>
      <c r="D627" s="12" t="s">
        <v>2347</v>
      </c>
      <c r="E627" s="13" t="s">
        <v>63</v>
      </c>
      <c r="F627" s="14" t="s">
        <v>2520</v>
      </c>
      <c r="G627" s="14" t="s">
        <v>2521</v>
      </c>
      <c r="H627" s="16">
        <v>43349</v>
      </c>
      <c r="I627" s="16">
        <v>44080</v>
      </c>
      <c r="J627" s="17" t="str">
        <f>IF(Ugovori_OPULJP[[#This Row],[DATUM ZAVRŠETKA OPERACIJE]]&gt;DATE(2023,12,31),"u provedbi","završen")</f>
        <v>završen</v>
      </c>
      <c r="K627" s="15" t="s">
        <v>380</v>
      </c>
      <c r="L627" s="15" t="s">
        <v>380</v>
      </c>
      <c r="M627" s="18">
        <v>0.85</v>
      </c>
      <c r="N627" s="18">
        <v>0.15</v>
      </c>
      <c r="O627" s="19">
        <f>Ugovori_OPULJP[[#This Row],[Bespovratna sredstva - Ukupno (EU+Nac) HRK
= Ukupna ugovorena vrijednost bespovratnih sredstava]]*Ugovori_OPULJP[[#This Row],[EU STOPA SUFINANCIRANJA %
EU CO-FINANCING RATE %]]</f>
        <v>1011759.743</v>
      </c>
      <c r="P627" s="20">
        <f>Ugovori_OPULJP[[#This Row],[Bespovratna sredstva - EU dio - HRK]]/7.5345</f>
        <v>134283.5945318203</v>
      </c>
      <c r="Q627" s="19">
        <f>Ugovori_OPULJP[[#This Row],[Bespovratna sredstva - Ukupno (EU+Nac) HRK
= Ukupna ugovorena vrijednost bespovratnih sredstava]]*Ugovori_OPULJP[[#This Row],[STOPA NACIONALNOG SUFINANCIRANJA %]]</f>
        <v>178545.837</v>
      </c>
      <c r="R627" s="20">
        <f>Ugovori_OPULJP[[#This Row],[Bespovratna sredstva - Nacionalni dio - HRK]]/7.5345</f>
        <v>23697.104917380049</v>
      </c>
      <c r="S627" s="19">
        <v>1190305.58</v>
      </c>
      <c r="T627" s="20">
        <f>Ugovori_OPULJP[[#This Row],[Bespovratna sredstva - Ukupno (EU+Nac) HRK
= Ukupna ugovorena vrijednost bespovratnih sredstava]]/7.5345</f>
        <v>157980.69944920036</v>
      </c>
      <c r="U627" s="19">
        <v>0</v>
      </c>
      <c r="V627" s="20">
        <f>Ugovori_OPULJP[[#This Row],[Javni doprinos korisnika - HRK]]/7.5345</f>
        <v>0</v>
      </c>
      <c r="W627" s="19">
        <v>0</v>
      </c>
      <c r="X627" s="20">
        <f>Ugovori_OPULJP[[#This Row],[Privatni doprinos korisnika - HRK]]/7.5345</f>
        <v>0</v>
      </c>
      <c r="Y627" s="21">
        <f>Ugovori_OPULJP[[#This Row],[Bespovratna sredstva - Ukupno (EU+Nac) HRK
= Ukupna ugovorena vrijednost bespovratnih sredstava]]+Ugovori_OPULJP[[#This Row],[Javni doprinos korisnika - HRK]]+Ugovori_OPULJP[[#This Row],[Privatni doprinos korisnika - HRK]]</f>
        <v>1190305.58</v>
      </c>
      <c r="Z627" s="22">
        <f>Ugovori_OPULJP[[#This Row],[UKUPNI PRIHVATLJIVI IZDACI
TOTAL ELIGIBLE EXPENDITURE
= Bespovratna sredstva ukupno + doprinos korisnika
= Ukupni prihvatljivi troškovi
= Ukupna ugovorena vrijednost projekta HRK]]/7.5345</f>
        <v>157980.69944920036</v>
      </c>
      <c r="AA627" s="13" t="s">
        <v>22</v>
      </c>
      <c r="AB627" s="13" t="s">
        <v>19</v>
      </c>
      <c r="AC627" s="12" t="s">
        <v>2522</v>
      </c>
      <c r="AD627" s="12" t="s">
        <v>147</v>
      </c>
    </row>
    <row r="628" spans="1:30" ht="51" customHeight="1" x14ac:dyDescent="0.3">
      <c r="A628" s="10" t="s">
        <v>2523</v>
      </c>
      <c r="B628" s="11" t="s">
        <v>139</v>
      </c>
      <c r="C628" s="12" t="s">
        <v>140</v>
      </c>
      <c r="D628" s="12" t="s">
        <v>2347</v>
      </c>
      <c r="E628" s="13" t="s">
        <v>63</v>
      </c>
      <c r="F628" s="14" t="s">
        <v>2524</v>
      </c>
      <c r="G628" s="14" t="s">
        <v>2525</v>
      </c>
      <c r="H628" s="16">
        <v>43349</v>
      </c>
      <c r="I628" s="16">
        <v>44080</v>
      </c>
      <c r="J628" s="17" t="str">
        <f>IF(Ugovori_OPULJP[[#This Row],[DATUM ZAVRŠETKA OPERACIJE]]&gt;DATE(2023,12,31),"u provedbi","završen")</f>
        <v>završen</v>
      </c>
      <c r="K628" s="15" t="s">
        <v>329</v>
      </c>
      <c r="L628" s="15" t="s">
        <v>329</v>
      </c>
      <c r="M628" s="18">
        <v>0.85</v>
      </c>
      <c r="N628" s="18">
        <v>0.15</v>
      </c>
      <c r="O628" s="19">
        <f>Ugovori_OPULJP[[#This Row],[Bespovratna sredstva - Ukupno (EU+Nac) HRK
= Ukupna ugovorena vrijednost bespovratnih sredstava]]*Ugovori_OPULJP[[#This Row],[EU STOPA SUFINANCIRANJA %
EU CO-FINANCING RATE %]]</f>
        <v>439197.15049999999</v>
      </c>
      <c r="P628" s="20">
        <f>Ugovori_OPULJP[[#This Row],[Bespovratna sredstva - EU dio - HRK]]/7.5345</f>
        <v>58291.479262061177</v>
      </c>
      <c r="Q628" s="19">
        <f>Ugovori_OPULJP[[#This Row],[Bespovratna sredstva - Ukupno (EU+Nac) HRK
= Ukupna ugovorena vrijednost bespovratnih sredstava]]*Ugovori_OPULJP[[#This Row],[STOPA NACIONALNOG SUFINANCIRANJA %]]</f>
        <v>77505.379499999995</v>
      </c>
      <c r="R628" s="20">
        <f>Ugovori_OPULJP[[#This Row],[Bespovratna sredstva - Nacionalni dio - HRK]]/7.5345</f>
        <v>10286.731634481384</v>
      </c>
      <c r="S628" s="19">
        <v>516702.53</v>
      </c>
      <c r="T628" s="20">
        <f>Ugovori_OPULJP[[#This Row],[Bespovratna sredstva - Ukupno (EU+Nac) HRK
= Ukupna ugovorena vrijednost bespovratnih sredstava]]/7.5345</f>
        <v>68578.210896542572</v>
      </c>
      <c r="U628" s="19">
        <v>0</v>
      </c>
      <c r="V628" s="20">
        <f>Ugovori_OPULJP[[#This Row],[Javni doprinos korisnika - HRK]]/7.5345</f>
        <v>0</v>
      </c>
      <c r="W628" s="19">
        <v>0</v>
      </c>
      <c r="X628" s="20">
        <f>Ugovori_OPULJP[[#This Row],[Privatni doprinos korisnika - HRK]]/7.5345</f>
        <v>0</v>
      </c>
      <c r="Y628" s="21">
        <f>Ugovori_OPULJP[[#This Row],[Bespovratna sredstva - Ukupno (EU+Nac) HRK
= Ukupna ugovorena vrijednost bespovratnih sredstava]]+Ugovori_OPULJP[[#This Row],[Javni doprinos korisnika - HRK]]+Ugovori_OPULJP[[#This Row],[Privatni doprinos korisnika - HRK]]</f>
        <v>516702.53</v>
      </c>
      <c r="Z628" s="22">
        <f>Ugovori_OPULJP[[#This Row],[UKUPNI PRIHVATLJIVI IZDACI
TOTAL ELIGIBLE EXPENDITURE
= Bespovratna sredstva ukupno + doprinos korisnika
= Ukupni prihvatljivi troškovi
= Ukupna ugovorena vrijednost projekta HRK]]/7.5345</f>
        <v>68578.210896542572</v>
      </c>
      <c r="AA628" s="13" t="s">
        <v>22</v>
      </c>
      <c r="AB628" s="13" t="s">
        <v>19</v>
      </c>
      <c r="AC628" s="12" t="s">
        <v>2526</v>
      </c>
      <c r="AD628" s="12" t="s">
        <v>147</v>
      </c>
    </row>
    <row r="629" spans="1:30" ht="51" customHeight="1" x14ac:dyDescent="0.3">
      <c r="A629" s="10" t="s">
        <v>2527</v>
      </c>
      <c r="B629" s="11" t="s">
        <v>139</v>
      </c>
      <c r="C629" s="12" t="s">
        <v>140</v>
      </c>
      <c r="D629" s="12" t="s">
        <v>2347</v>
      </c>
      <c r="E629" s="13" t="s">
        <v>63</v>
      </c>
      <c r="F629" s="14" t="s">
        <v>2528</v>
      </c>
      <c r="G629" s="14" t="s">
        <v>2529</v>
      </c>
      <c r="H629" s="16">
        <v>43473</v>
      </c>
      <c r="I629" s="16">
        <v>44204</v>
      </c>
      <c r="J629" s="17" t="str">
        <f>IF(Ugovori_OPULJP[[#This Row],[DATUM ZAVRŠETKA OPERACIJE]]&gt;DATE(2023,12,31),"u provedbi","završen")</f>
        <v>završen</v>
      </c>
      <c r="K629" s="15" t="s">
        <v>417</v>
      </c>
      <c r="L629" s="15" t="s">
        <v>417</v>
      </c>
      <c r="M629" s="18">
        <v>0.85</v>
      </c>
      <c r="N629" s="18">
        <v>0.15</v>
      </c>
      <c r="O629" s="19">
        <f>Ugovori_OPULJP[[#This Row],[Bespovratna sredstva - Ukupno (EU+Nac) HRK
= Ukupna ugovorena vrijednost bespovratnih sredstava]]*Ugovori_OPULJP[[#This Row],[EU STOPA SUFINANCIRANJA %
EU CO-FINANCING RATE %]]</f>
        <v>1238365</v>
      </c>
      <c r="P629" s="20">
        <f>Ugovori_OPULJP[[#This Row],[Bespovratna sredstva - EU dio - HRK]]/7.5345</f>
        <v>164359.28064237838</v>
      </c>
      <c r="Q629" s="19">
        <f>Ugovori_OPULJP[[#This Row],[Bespovratna sredstva - Ukupno (EU+Nac) HRK
= Ukupna ugovorena vrijednost bespovratnih sredstava]]*Ugovori_OPULJP[[#This Row],[STOPA NACIONALNOG SUFINANCIRANJA %]]</f>
        <v>218535</v>
      </c>
      <c r="R629" s="20">
        <f>Ugovori_OPULJP[[#This Row],[Bespovratna sredstva - Nacionalni dio - HRK]]/7.5345</f>
        <v>29004.578936890302</v>
      </c>
      <c r="S629" s="19">
        <v>1456900</v>
      </c>
      <c r="T629" s="20">
        <f>Ugovori_OPULJP[[#This Row],[Bespovratna sredstva - Ukupno (EU+Nac) HRK
= Ukupna ugovorena vrijednost bespovratnih sredstava]]/7.5345</f>
        <v>193363.8595792687</v>
      </c>
      <c r="U629" s="19">
        <v>0</v>
      </c>
      <c r="V629" s="20">
        <f>Ugovori_OPULJP[[#This Row],[Javni doprinos korisnika - HRK]]/7.5345</f>
        <v>0</v>
      </c>
      <c r="W629" s="19">
        <v>0</v>
      </c>
      <c r="X629" s="20">
        <f>Ugovori_OPULJP[[#This Row],[Privatni doprinos korisnika - HRK]]/7.5345</f>
        <v>0</v>
      </c>
      <c r="Y629" s="21">
        <f>Ugovori_OPULJP[[#This Row],[Bespovratna sredstva - Ukupno (EU+Nac) HRK
= Ukupna ugovorena vrijednost bespovratnih sredstava]]+Ugovori_OPULJP[[#This Row],[Javni doprinos korisnika - HRK]]+Ugovori_OPULJP[[#This Row],[Privatni doprinos korisnika - HRK]]</f>
        <v>1456900</v>
      </c>
      <c r="Z629" s="22">
        <f>Ugovori_OPULJP[[#This Row],[UKUPNI PRIHVATLJIVI IZDACI
TOTAL ELIGIBLE EXPENDITURE
= Bespovratna sredstva ukupno + doprinos korisnika
= Ukupni prihvatljivi troškovi
= Ukupna ugovorena vrijednost projekta HRK]]/7.5345</f>
        <v>193363.8595792687</v>
      </c>
      <c r="AA629" s="13" t="s">
        <v>22</v>
      </c>
      <c r="AB629" s="13" t="s">
        <v>19</v>
      </c>
      <c r="AC629" s="12" t="s">
        <v>2530</v>
      </c>
      <c r="AD629" s="12" t="s">
        <v>147</v>
      </c>
    </row>
    <row r="630" spans="1:30" ht="51" customHeight="1" x14ac:dyDescent="0.3">
      <c r="A630" s="10" t="s">
        <v>2531</v>
      </c>
      <c r="B630" s="11" t="s">
        <v>139</v>
      </c>
      <c r="C630" s="12" t="s">
        <v>140</v>
      </c>
      <c r="D630" s="12" t="s">
        <v>2347</v>
      </c>
      <c r="E630" s="13" t="s">
        <v>63</v>
      </c>
      <c r="F630" s="14" t="s">
        <v>2532</v>
      </c>
      <c r="G630" s="14" t="s">
        <v>1672</v>
      </c>
      <c r="H630" s="16">
        <v>43560</v>
      </c>
      <c r="I630" s="16">
        <v>44291</v>
      </c>
      <c r="J630" s="17" t="str">
        <f>IF(Ugovori_OPULJP[[#This Row],[DATUM ZAVRŠETKA OPERACIJE]]&gt;DATE(2023,12,31),"u provedbi","završen")</f>
        <v>završen</v>
      </c>
      <c r="K630" s="15" t="s">
        <v>2533</v>
      </c>
      <c r="L630" s="15" t="s">
        <v>362</v>
      </c>
      <c r="M630" s="18">
        <v>0.85</v>
      </c>
      <c r="N630" s="18">
        <v>0.15</v>
      </c>
      <c r="O630" s="19">
        <f>Ugovori_OPULJP[[#This Row],[Bespovratna sredstva - Ukupno (EU+Nac) HRK
= Ukupna ugovorena vrijednost bespovratnih sredstava]]*Ugovori_OPULJP[[#This Row],[EU STOPA SUFINANCIRANJA %
EU CO-FINANCING RATE %]]</f>
        <v>1271191.6600000001</v>
      </c>
      <c r="P630" s="20">
        <f>Ugovori_OPULJP[[#This Row],[Bespovratna sredstva - EU dio - HRK]]/7.5345</f>
        <v>168716.12714845047</v>
      </c>
      <c r="Q630" s="19">
        <f>Ugovori_OPULJP[[#This Row],[Bespovratna sredstva - Ukupno (EU+Nac) HRK
= Ukupna ugovorena vrijednost bespovratnih sredstava]]*Ugovori_OPULJP[[#This Row],[STOPA NACIONALNOG SUFINANCIRANJA %]]</f>
        <v>224327.94</v>
      </c>
      <c r="R630" s="20">
        <f>Ugovori_OPULJP[[#This Row],[Bespovratna sredstva - Nacionalni dio - HRK]]/7.5345</f>
        <v>29773.434202667726</v>
      </c>
      <c r="S630" s="19">
        <v>1495519.6</v>
      </c>
      <c r="T630" s="20">
        <f>Ugovori_OPULJP[[#This Row],[Bespovratna sredstva - Ukupno (EU+Nac) HRK
= Ukupna ugovorena vrijednost bespovratnih sredstava]]/7.5345</f>
        <v>198489.5613511182</v>
      </c>
      <c r="U630" s="19">
        <v>0</v>
      </c>
      <c r="V630" s="20">
        <f>Ugovori_OPULJP[[#This Row],[Javni doprinos korisnika - HRK]]/7.5345</f>
        <v>0</v>
      </c>
      <c r="W630" s="19">
        <v>0</v>
      </c>
      <c r="X630" s="20">
        <f>Ugovori_OPULJP[[#This Row],[Privatni doprinos korisnika - HRK]]/7.5345</f>
        <v>0</v>
      </c>
      <c r="Y630" s="21">
        <f>Ugovori_OPULJP[[#This Row],[Bespovratna sredstva - Ukupno (EU+Nac) HRK
= Ukupna ugovorena vrijednost bespovratnih sredstava]]+Ugovori_OPULJP[[#This Row],[Javni doprinos korisnika - HRK]]+Ugovori_OPULJP[[#This Row],[Privatni doprinos korisnika - HRK]]</f>
        <v>1495519.6</v>
      </c>
      <c r="Z630" s="22">
        <f>Ugovori_OPULJP[[#This Row],[UKUPNI PRIHVATLJIVI IZDACI
TOTAL ELIGIBLE EXPENDITURE
= Bespovratna sredstva ukupno + doprinos korisnika
= Ukupni prihvatljivi troškovi
= Ukupna ugovorena vrijednost projekta HRK]]/7.5345</f>
        <v>198489.5613511182</v>
      </c>
      <c r="AA630" s="13" t="s">
        <v>22</v>
      </c>
      <c r="AB630" s="13" t="s">
        <v>19</v>
      </c>
      <c r="AC630" s="12" t="s">
        <v>2534</v>
      </c>
      <c r="AD630" s="12" t="s">
        <v>147</v>
      </c>
    </row>
    <row r="631" spans="1:30" ht="51" customHeight="1" x14ac:dyDescent="0.3">
      <c r="A631" s="10" t="s">
        <v>2535</v>
      </c>
      <c r="B631" s="11" t="s">
        <v>139</v>
      </c>
      <c r="C631" s="12" t="s">
        <v>140</v>
      </c>
      <c r="D631" s="12" t="s">
        <v>2347</v>
      </c>
      <c r="E631" s="13" t="s">
        <v>63</v>
      </c>
      <c r="F631" s="14" t="s">
        <v>2536</v>
      </c>
      <c r="G631" s="14" t="s">
        <v>126</v>
      </c>
      <c r="H631" s="16">
        <v>43346</v>
      </c>
      <c r="I631" s="16">
        <v>44077</v>
      </c>
      <c r="J631" s="17" t="str">
        <f>IF(Ugovori_OPULJP[[#This Row],[DATUM ZAVRŠETKA OPERACIJE]]&gt;DATE(2023,12,31),"u provedbi","završen")</f>
        <v>završen</v>
      </c>
      <c r="K631" s="15" t="s">
        <v>682</v>
      </c>
      <c r="L631" s="15" t="s">
        <v>21</v>
      </c>
      <c r="M631" s="18">
        <v>0.85</v>
      </c>
      <c r="N631" s="18">
        <v>0.15</v>
      </c>
      <c r="O631" s="19">
        <f>Ugovori_OPULJP[[#This Row],[Bespovratna sredstva - Ukupno (EU+Nac) HRK
= Ukupna ugovorena vrijednost bespovratnih sredstava]]*Ugovori_OPULJP[[#This Row],[EU STOPA SUFINANCIRANJA %
EU CO-FINANCING RATE %]]</f>
        <v>1236423.43</v>
      </c>
      <c r="P631" s="20">
        <f>Ugovori_OPULJP[[#This Row],[Bespovratna sredstva - EU dio - HRK]]/7.5345</f>
        <v>164101.59001924479</v>
      </c>
      <c r="Q631" s="19">
        <f>Ugovori_OPULJP[[#This Row],[Bespovratna sredstva - Ukupno (EU+Nac) HRK
= Ukupna ugovorena vrijednost bespovratnih sredstava]]*Ugovori_OPULJP[[#This Row],[STOPA NACIONALNOG SUFINANCIRANJA %]]</f>
        <v>218192.37</v>
      </c>
      <c r="R631" s="20">
        <f>Ugovori_OPULJP[[#This Row],[Bespovratna sredstva - Nacionalni dio - HRK]]/7.5345</f>
        <v>28959.104121043198</v>
      </c>
      <c r="S631" s="19">
        <v>1454615.8</v>
      </c>
      <c r="T631" s="20">
        <f>Ugovori_OPULJP[[#This Row],[Bespovratna sredstva - Ukupno (EU+Nac) HRK
= Ukupna ugovorena vrijednost bespovratnih sredstava]]/7.5345</f>
        <v>193060.69414028802</v>
      </c>
      <c r="U631" s="19">
        <v>0</v>
      </c>
      <c r="V631" s="20">
        <f>Ugovori_OPULJP[[#This Row],[Javni doprinos korisnika - HRK]]/7.5345</f>
        <v>0</v>
      </c>
      <c r="W631" s="19">
        <v>0</v>
      </c>
      <c r="X631" s="20">
        <f>Ugovori_OPULJP[[#This Row],[Privatni doprinos korisnika - HRK]]/7.5345</f>
        <v>0</v>
      </c>
      <c r="Y631" s="21">
        <f>Ugovori_OPULJP[[#This Row],[Bespovratna sredstva - Ukupno (EU+Nac) HRK
= Ukupna ugovorena vrijednost bespovratnih sredstava]]+Ugovori_OPULJP[[#This Row],[Javni doprinos korisnika - HRK]]+Ugovori_OPULJP[[#This Row],[Privatni doprinos korisnika - HRK]]</f>
        <v>1454615.8</v>
      </c>
      <c r="Z631" s="22">
        <f>Ugovori_OPULJP[[#This Row],[UKUPNI PRIHVATLJIVI IZDACI
TOTAL ELIGIBLE EXPENDITURE
= Bespovratna sredstva ukupno + doprinos korisnika
= Ukupni prihvatljivi troškovi
= Ukupna ugovorena vrijednost projekta HRK]]/7.5345</f>
        <v>193060.69414028802</v>
      </c>
      <c r="AA631" s="13" t="s">
        <v>22</v>
      </c>
      <c r="AB631" s="13" t="s">
        <v>19</v>
      </c>
      <c r="AC631" s="12" t="s">
        <v>2537</v>
      </c>
      <c r="AD631" s="12" t="s">
        <v>147</v>
      </c>
    </row>
    <row r="632" spans="1:30" ht="51" customHeight="1" x14ac:dyDescent="0.3">
      <c r="A632" s="10" t="s">
        <v>2538</v>
      </c>
      <c r="B632" s="11" t="s">
        <v>139</v>
      </c>
      <c r="C632" s="12" t="s">
        <v>140</v>
      </c>
      <c r="D632" s="12" t="s">
        <v>2347</v>
      </c>
      <c r="E632" s="13" t="s">
        <v>63</v>
      </c>
      <c r="F632" s="14" t="s">
        <v>2539</v>
      </c>
      <c r="G632" s="14" t="s">
        <v>2058</v>
      </c>
      <c r="H632" s="16">
        <v>43346</v>
      </c>
      <c r="I632" s="16">
        <v>44077</v>
      </c>
      <c r="J632" s="17" t="str">
        <f>IF(Ugovori_OPULJP[[#This Row],[DATUM ZAVRŠETKA OPERACIJE]]&gt;DATE(2023,12,31),"u provedbi","završen")</f>
        <v>završen</v>
      </c>
      <c r="K632" s="15" t="s">
        <v>66</v>
      </c>
      <c r="L632" s="15" t="s">
        <v>66</v>
      </c>
      <c r="M632" s="18">
        <v>0.85</v>
      </c>
      <c r="N632" s="18">
        <v>0.15</v>
      </c>
      <c r="O632" s="19">
        <f>Ugovori_OPULJP[[#This Row],[Bespovratna sredstva - Ukupno (EU+Nac) HRK
= Ukupna ugovorena vrijednost bespovratnih sredstava]]*Ugovori_OPULJP[[#This Row],[EU STOPA SUFINANCIRANJA %
EU CO-FINANCING RATE %]]</f>
        <v>876159.26</v>
      </c>
      <c r="P632" s="20">
        <f>Ugovori_OPULJP[[#This Row],[Bespovratna sredstva - EU dio - HRK]]/7.5345</f>
        <v>116286.31760568052</v>
      </c>
      <c r="Q632" s="19">
        <f>Ugovori_OPULJP[[#This Row],[Bespovratna sredstva - Ukupno (EU+Nac) HRK
= Ukupna ugovorena vrijednost bespovratnih sredstava]]*Ugovori_OPULJP[[#This Row],[STOPA NACIONALNOG SUFINANCIRANJA %]]</f>
        <v>154616.34</v>
      </c>
      <c r="R632" s="20">
        <f>Ugovori_OPULJP[[#This Row],[Bespovratna sredstva - Nacionalni dio - HRK]]/7.5345</f>
        <v>20521.114871590682</v>
      </c>
      <c r="S632" s="19">
        <v>1030775.6</v>
      </c>
      <c r="T632" s="20">
        <f>Ugovori_OPULJP[[#This Row],[Bespovratna sredstva - Ukupno (EU+Nac) HRK
= Ukupna ugovorena vrijednost bespovratnih sredstava]]/7.5345</f>
        <v>136807.43247727121</v>
      </c>
      <c r="U632" s="19">
        <v>0</v>
      </c>
      <c r="V632" s="20">
        <f>Ugovori_OPULJP[[#This Row],[Javni doprinos korisnika - HRK]]/7.5345</f>
        <v>0</v>
      </c>
      <c r="W632" s="19">
        <v>0</v>
      </c>
      <c r="X632" s="20">
        <f>Ugovori_OPULJP[[#This Row],[Privatni doprinos korisnika - HRK]]/7.5345</f>
        <v>0</v>
      </c>
      <c r="Y632" s="21">
        <f>Ugovori_OPULJP[[#This Row],[Bespovratna sredstva - Ukupno (EU+Nac) HRK
= Ukupna ugovorena vrijednost bespovratnih sredstava]]+Ugovori_OPULJP[[#This Row],[Javni doprinos korisnika - HRK]]+Ugovori_OPULJP[[#This Row],[Privatni doprinos korisnika - HRK]]</f>
        <v>1030775.6</v>
      </c>
      <c r="Z632" s="22">
        <f>Ugovori_OPULJP[[#This Row],[UKUPNI PRIHVATLJIVI IZDACI
TOTAL ELIGIBLE EXPENDITURE
= Bespovratna sredstva ukupno + doprinos korisnika
= Ukupni prihvatljivi troškovi
= Ukupna ugovorena vrijednost projekta HRK]]/7.5345</f>
        <v>136807.43247727121</v>
      </c>
      <c r="AA632" s="13" t="s">
        <v>22</v>
      </c>
      <c r="AB632" s="13" t="s">
        <v>19</v>
      </c>
      <c r="AC632" s="12" t="s">
        <v>2540</v>
      </c>
      <c r="AD632" s="12" t="s">
        <v>147</v>
      </c>
    </row>
    <row r="633" spans="1:30" ht="51" customHeight="1" x14ac:dyDescent="0.3">
      <c r="A633" s="10" t="s">
        <v>2541</v>
      </c>
      <c r="B633" s="11" t="s">
        <v>139</v>
      </c>
      <c r="C633" s="12" t="s">
        <v>140</v>
      </c>
      <c r="D633" s="12" t="s">
        <v>2347</v>
      </c>
      <c r="E633" s="13" t="s">
        <v>63</v>
      </c>
      <c r="F633" s="14" t="s">
        <v>2542</v>
      </c>
      <c r="G633" s="14" t="s">
        <v>2543</v>
      </c>
      <c r="H633" s="16">
        <v>43349</v>
      </c>
      <c r="I633" s="16">
        <v>44080</v>
      </c>
      <c r="J633" s="17" t="str">
        <f>IF(Ugovori_OPULJP[[#This Row],[DATUM ZAVRŠETKA OPERACIJE]]&gt;DATE(2023,12,31),"u provedbi","završen")</f>
        <v>završen</v>
      </c>
      <c r="K633" s="15" t="s">
        <v>535</v>
      </c>
      <c r="L633" s="15" t="s">
        <v>262</v>
      </c>
      <c r="M633" s="18">
        <v>0.85</v>
      </c>
      <c r="N633" s="18">
        <v>0.15</v>
      </c>
      <c r="O633" s="19">
        <f>Ugovori_OPULJP[[#This Row],[Bespovratna sredstva - Ukupno (EU+Nac) HRK
= Ukupna ugovorena vrijednost bespovratnih sredstava]]*Ugovori_OPULJP[[#This Row],[EU STOPA SUFINANCIRANJA %
EU CO-FINANCING RATE %]]</f>
        <v>1243766.75</v>
      </c>
      <c r="P633" s="20">
        <f>Ugovori_OPULJP[[#This Row],[Bespovratna sredstva - EU dio - HRK]]/7.5345</f>
        <v>165076.21607273209</v>
      </c>
      <c r="Q633" s="19">
        <f>Ugovori_OPULJP[[#This Row],[Bespovratna sredstva - Ukupno (EU+Nac) HRK
= Ukupna ugovorena vrijednost bespovratnih sredstava]]*Ugovori_OPULJP[[#This Row],[STOPA NACIONALNOG SUFINANCIRANJA %]]</f>
        <v>219488.25</v>
      </c>
      <c r="R633" s="20">
        <f>Ugovori_OPULJP[[#This Row],[Bespovratna sredstva - Nacionalni dio - HRK]]/7.5345</f>
        <v>29131.096954011544</v>
      </c>
      <c r="S633" s="19">
        <v>1463255</v>
      </c>
      <c r="T633" s="20">
        <f>Ugovori_OPULJP[[#This Row],[Bespovratna sredstva - Ukupno (EU+Nac) HRK
= Ukupna ugovorena vrijednost bespovratnih sredstava]]/7.5345</f>
        <v>194207.31302674362</v>
      </c>
      <c r="U633" s="19">
        <v>0</v>
      </c>
      <c r="V633" s="20">
        <f>Ugovori_OPULJP[[#This Row],[Javni doprinos korisnika - HRK]]/7.5345</f>
        <v>0</v>
      </c>
      <c r="W633" s="19">
        <v>0</v>
      </c>
      <c r="X633" s="20">
        <f>Ugovori_OPULJP[[#This Row],[Privatni doprinos korisnika - HRK]]/7.5345</f>
        <v>0</v>
      </c>
      <c r="Y633" s="21">
        <f>Ugovori_OPULJP[[#This Row],[Bespovratna sredstva - Ukupno (EU+Nac) HRK
= Ukupna ugovorena vrijednost bespovratnih sredstava]]+Ugovori_OPULJP[[#This Row],[Javni doprinos korisnika - HRK]]+Ugovori_OPULJP[[#This Row],[Privatni doprinos korisnika - HRK]]</f>
        <v>1463255</v>
      </c>
      <c r="Z633" s="22">
        <f>Ugovori_OPULJP[[#This Row],[UKUPNI PRIHVATLJIVI IZDACI
TOTAL ELIGIBLE EXPENDITURE
= Bespovratna sredstva ukupno + doprinos korisnika
= Ukupni prihvatljivi troškovi
= Ukupna ugovorena vrijednost projekta HRK]]/7.5345</f>
        <v>194207.31302674362</v>
      </c>
      <c r="AA633" s="13" t="s">
        <v>22</v>
      </c>
      <c r="AB633" s="13" t="s">
        <v>19</v>
      </c>
      <c r="AC633" s="12" t="s">
        <v>2544</v>
      </c>
      <c r="AD633" s="12" t="s">
        <v>147</v>
      </c>
    </row>
    <row r="634" spans="1:30" ht="51" customHeight="1" x14ac:dyDescent="0.3">
      <c r="A634" s="10" t="s">
        <v>2545</v>
      </c>
      <c r="B634" s="11" t="s">
        <v>139</v>
      </c>
      <c r="C634" s="12" t="s">
        <v>140</v>
      </c>
      <c r="D634" s="12" t="s">
        <v>2347</v>
      </c>
      <c r="E634" s="13" t="s">
        <v>63</v>
      </c>
      <c r="F634" s="14" t="s">
        <v>2546</v>
      </c>
      <c r="G634" s="14" t="s">
        <v>2547</v>
      </c>
      <c r="H634" s="16">
        <v>43560</v>
      </c>
      <c r="I634" s="16">
        <v>44291</v>
      </c>
      <c r="J634" s="17" t="str">
        <f>IF(Ugovori_OPULJP[[#This Row],[DATUM ZAVRŠETKA OPERACIJE]]&gt;DATE(2023,12,31),"u provedbi","završen")</f>
        <v>završen</v>
      </c>
      <c r="K634" s="15" t="s">
        <v>151</v>
      </c>
      <c r="L634" s="15" t="s">
        <v>240</v>
      </c>
      <c r="M634" s="18">
        <v>0.85</v>
      </c>
      <c r="N634" s="18">
        <v>0.15</v>
      </c>
      <c r="O634" s="19">
        <f>Ugovori_OPULJP[[#This Row],[Bespovratna sredstva - Ukupno (EU+Nac) HRK
= Ukupna ugovorena vrijednost bespovratnih sredstava]]*Ugovori_OPULJP[[#This Row],[EU STOPA SUFINANCIRANJA %
EU CO-FINANCING RATE %]]</f>
        <v>655450.83550000004</v>
      </c>
      <c r="P634" s="20">
        <f>Ugovori_OPULJP[[#This Row],[Bespovratna sredstva - EU dio - HRK]]/7.5345</f>
        <v>86993.275665273075</v>
      </c>
      <c r="Q634" s="19">
        <f>Ugovori_OPULJP[[#This Row],[Bespovratna sredstva - Ukupno (EU+Nac) HRK
= Ukupna ugovorena vrijednost bespovratnih sredstava]]*Ugovori_OPULJP[[#This Row],[STOPA NACIONALNOG SUFINANCIRANJA %]]</f>
        <v>115667.7945</v>
      </c>
      <c r="R634" s="20">
        <f>Ugovori_OPULJP[[#This Row],[Bespovratna sredstva - Nacionalni dio - HRK]]/7.5345</f>
        <v>15351.754529165837</v>
      </c>
      <c r="S634" s="19">
        <v>771118.63</v>
      </c>
      <c r="T634" s="20">
        <f>Ugovori_OPULJP[[#This Row],[Bespovratna sredstva - Ukupno (EU+Nac) HRK
= Ukupna ugovorena vrijednost bespovratnih sredstava]]/7.5345</f>
        <v>102345.03019443891</v>
      </c>
      <c r="U634" s="19">
        <v>0</v>
      </c>
      <c r="V634" s="20">
        <f>Ugovori_OPULJP[[#This Row],[Javni doprinos korisnika - HRK]]/7.5345</f>
        <v>0</v>
      </c>
      <c r="W634" s="19">
        <v>0</v>
      </c>
      <c r="X634" s="20">
        <f>Ugovori_OPULJP[[#This Row],[Privatni doprinos korisnika - HRK]]/7.5345</f>
        <v>0</v>
      </c>
      <c r="Y634" s="21">
        <f>Ugovori_OPULJP[[#This Row],[Bespovratna sredstva - Ukupno (EU+Nac) HRK
= Ukupna ugovorena vrijednost bespovratnih sredstava]]+Ugovori_OPULJP[[#This Row],[Javni doprinos korisnika - HRK]]+Ugovori_OPULJP[[#This Row],[Privatni doprinos korisnika - HRK]]</f>
        <v>771118.63</v>
      </c>
      <c r="Z634" s="22">
        <f>Ugovori_OPULJP[[#This Row],[UKUPNI PRIHVATLJIVI IZDACI
TOTAL ELIGIBLE EXPENDITURE
= Bespovratna sredstva ukupno + doprinos korisnika
= Ukupni prihvatljivi troškovi
= Ukupna ugovorena vrijednost projekta HRK]]/7.5345</f>
        <v>102345.03019443891</v>
      </c>
      <c r="AA634" s="13" t="s">
        <v>22</v>
      </c>
      <c r="AB634" s="13" t="s">
        <v>19</v>
      </c>
      <c r="AC634" s="12" t="s">
        <v>2548</v>
      </c>
      <c r="AD634" s="12" t="s">
        <v>147</v>
      </c>
    </row>
    <row r="635" spans="1:30" ht="51" customHeight="1" x14ac:dyDescent="0.3">
      <c r="A635" s="10" t="s">
        <v>2549</v>
      </c>
      <c r="B635" s="11" t="s">
        <v>139</v>
      </c>
      <c r="C635" s="12" t="s">
        <v>140</v>
      </c>
      <c r="D635" s="12" t="s">
        <v>2347</v>
      </c>
      <c r="E635" s="13" t="s">
        <v>63</v>
      </c>
      <c r="F635" s="14" t="s">
        <v>2550</v>
      </c>
      <c r="G635" s="14" t="s">
        <v>95</v>
      </c>
      <c r="H635" s="16">
        <v>43755</v>
      </c>
      <c r="I635" s="16">
        <v>44486</v>
      </c>
      <c r="J635" s="17" t="str">
        <f>IF(Ugovori_OPULJP[[#This Row],[DATUM ZAVRŠETKA OPERACIJE]]&gt;DATE(2023,12,31),"u provedbi","završen")</f>
        <v>završen</v>
      </c>
      <c r="K635" s="15" t="s">
        <v>86</v>
      </c>
      <c r="L635" s="15" t="s">
        <v>21</v>
      </c>
      <c r="M635" s="18">
        <v>0.85</v>
      </c>
      <c r="N635" s="18">
        <v>0.15</v>
      </c>
      <c r="O635" s="19">
        <f>Ugovori_OPULJP[[#This Row],[Bespovratna sredstva - Ukupno (EU+Nac) HRK
= Ukupna ugovorena vrijednost bespovratnih sredstava]]*Ugovori_OPULJP[[#This Row],[EU STOPA SUFINANCIRANJA %
EU CO-FINANCING RATE %]]</f>
        <v>894904.48</v>
      </c>
      <c r="P635" s="20">
        <f>Ugovori_OPULJP[[#This Row],[Bespovratna sredstva - EU dio - HRK]]/7.5345</f>
        <v>118774.23584843054</v>
      </c>
      <c r="Q635" s="19">
        <f>Ugovori_OPULJP[[#This Row],[Bespovratna sredstva - Ukupno (EU+Nac) HRK
= Ukupna ugovorena vrijednost bespovratnih sredstava]]*Ugovori_OPULJP[[#This Row],[STOPA NACIONALNOG SUFINANCIRANJA %]]</f>
        <v>157924.32</v>
      </c>
      <c r="R635" s="20">
        <f>Ugovori_OPULJP[[#This Row],[Bespovratna sredstva - Nacionalni dio - HRK]]/7.5345</f>
        <v>20960.159267370098</v>
      </c>
      <c r="S635" s="19">
        <v>1052828.8</v>
      </c>
      <c r="T635" s="20">
        <f>Ugovori_OPULJP[[#This Row],[Bespovratna sredstva - Ukupno (EU+Nac) HRK
= Ukupna ugovorena vrijednost bespovratnih sredstava]]/7.5345</f>
        <v>139734.39511580064</v>
      </c>
      <c r="U635" s="19">
        <v>0</v>
      </c>
      <c r="V635" s="20">
        <f>Ugovori_OPULJP[[#This Row],[Javni doprinos korisnika - HRK]]/7.5345</f>
        <v>0</v>
      </c>
      <c r="W635" s="19">
        <v>0</v>
      </c>
      <c r="X635" s="20">
        <f>Ugovori_OPULJP[[#This Row],[Privatni doprinos korisnika - HRK]]/7.5345</f>
        <v>0</v>
      </c>
      <c r="Y635" s="21">
        <f>Ugovori_OPULJP[[#This Row],[Bespovratna sredstva - Ukupno (EU+Nac) HRK
= Ukupna ugovorena vrijednost bespovratnih sredstava]]+Ugovori_OPULJP[[#This Row],[Javni doprinos korisnika - HRK]]+Ugovori_OPULJP[[#This Row],[Privatni doprinos korisnika - HRK]]</f>
        <v>1052828.8</v>
      </c>
      <c r="Z635" s="22">
        <f>Ugovori_OPULJP[[#This Row],[UKUPNI PRIHVATLJIVI IZDACI
TOTAL ELIGIBLE EXPENDITURE
= Bespovratna sredstva ukupno + doprinos korisnika
= Ukupni prihvatljivi troškovi
= Ukupna ugovorena vrijednost projekta HRK]]/7.5345</f>
        <v>139734.39511580064</v>
      </c>
      <c r="AA635" s="13" t="s">
        <v>22</v>
      </c>
      <c r="AB635" s="13" t="s">
        <v>19</v>
      </c>
      <c r="AC635" s="12" t="s">
        <v>2551</v>
      </c>
      <c r="AD635" s="12" t="s">
        <v>147</v>
      </c>
    </row>
    <row r="636" spans="1:30" ht="51" customHeight="1" x14ac:dyDescent="0.3">
      <c r="A636" s="10" t="s">
        <v>2552</v>
      </c>
      <c r="B636" s="11" t="s">
        <v>139</v>
      </c>
      <c r="C636" s="12" t="s">
        <v>140</v>
      </c>
      <c r="D636" s="12" t="s">
        <v>2347</v>
      </c>
      <c r="E636" s="13" t="s">
        <v>63</v>
      </c>
      <c r="F636" s="14" t="s">
        <v>2553</v>
      </c>
      <c r="G636" s="14" t="s">
        <v>2161</v>
      </c>
      <c r="H636" s="16">
        <v>43556</v>
      </c>
      <c r="I636" s="16">
        <v>44287</v>
      </c>
      <c r="J636" s="17" t="str">
        <f>IF(Ugovori_OPULJP[[#This Row],[DATUM ZAVRŠETKA OPERACIJE]]&gt;DATE(2023,12,31),"u provedbi","završen")</f>
        <v>završen</v>
      </c>
      <c r="K636" s="15" t="s">
        <v>86</v>
      </c>
      <c r="L636" s="15" t="s">
        <v>86</v>
      </c>
      <c r="M636" s="18">
        <v>0.85</v>
      </c>
      <c r="N636" s="18">
        <v>0.15</v>
      </c>
      <c r="O636" s="19">
        <f>Ugovori_OPULJP[[#This Row],[Bespovratna sredstva - Ukupno (EU+Nac) HRK
= Ukupna ugovorena vrijednost bespovratnih sredstava]]*Ugovori_OPULJP[[#This Row],[EU STOPA SUFINANCIRANJA %
EU CO-FINANCING RATE %]]</f>
        <v>1034982.5335</v>
      </c>
      <c r="P636" s="20">
        <f>Ugovori_OPULJP[[#This Row],[Bespovratna sredstva - EU dio - HRK]]/7.5345</f>
        <v>137365.78850620479</v>
      </c>
      <c r="Q636" s="19">
        <f>Ugovori_OPULJP[[#This Row],[Bespovratna sredstva - Ukupno (EU+Nac) HRK
= Ukupna ugovorena vrijednost bespovratnih sredstava]]*Ugovori_OPULJP[[#This Row],[STOPA NACIONALNOG SUFINANCIRANJA %]]</f>
        <v>182643.97649999999</v>
      </c>
      <c r="R636" s="20">
        <f>Ugovori_OPULJP[[#This Row],[Bespovratna sredstva - Nacionalni dio - HRK]]/7.5345</f>
        <v>24241.021501094961</v>
      </c>
      <c r="S636" s="19">
        <v>1217626.51</v>
      </c>
      <c r="T636" s="20">
        <f>Ugovori_OPULJP[[#This Row],[Bespovratna sredstva - Ukupno (EU+Nac) HRK
= Ukupna ugovorena vrijednost bespovratnih sredstava]]/7.5345</f>
        <v>161606.81000729973</v>
      </c>
      <c r="U636" s="19">
        <v>0</v>
      </c>
      <c r="V636" s="20">
        <f>Ugovori_OPULJP[[#This Row],[Javni doprinos korisnika - HRK]]/7.5345</f>
        <v>0</v>
      </c>
      <c r="W636" s="19">
        <v>0</v>
      </c>
      <c r="X636" s="20">
        <f>Ugovori_OPULJP[[#This Row],[Privatni doprinos korisnika - HRK]]/7.5345</f>
        <v>0</v>
      </c>
      <c r="Y636" s="21">
        <f>Ugovori_OPULJP[[#This Row],[Bespovratna sredstva - Ukupno (EU+Nac) HRK
= Ukupna ugovorena vrijednost bespovratnih sredstava]]+Ugovori_OPULJP[[#This Row],[Javni doprinos korisnika - HRK]]+Ugovori_OPULJP[[#This Row],[Privatni doprinos korisnika - HRK]]</f>
        <v>1217626.51</v>
      </c>
      <c r="Z636" s="22">
        <f>Ugovori_OPULJP[[#This Row],[UKUPNI PRIHVATLJIVI IZDACI
TOTAL ELIGIBLE EXPENDITURE
= Bespovratna sredstva ukupno + doprinos korisnika
= Ukupni prihvatljivi troškovi
= Ukupna ugovorena vrijednost projekta HRK]]/7.5345</f>
        <v>161606.81000729973</v>
      </c>
      <c r="AA636" s="13" t="s">
        <v>22</v>
      </c>
      <c r="AB636" s="13" t="s">
        <v>19</v>
      </c>
      <c r="AC636" s="12" t="s">
        <v>2554</v>
      </c>
      <c r="AD636" s="12" t="s">
        <v>147</v>
      </c>
    </row>
    <row r="637" spans="1:30" ht="51" customHeight="1" x14ac:dyDescent="0.3">
      <c r="A637" s="10" t="s">
        <v>2555</v>
      </c>
      <c r="B637" s="11" t="s">
        <v>139</v>
      </c>
      <c r="C637" s="12" t="s">
        <v>140</v>
      </c>
      <c r="D637" s="12" t="s">
        <v>2347</v>
      </c>
      <c r="E637" s="13" t="s">
        <v>63</v>
      </c>
      <c r="F637" s="14" t="s">
        <v>1402</v>
      </c>
      <c r="G637" s="14" t="s">
        <v>1202</v>
      </c>
      <c r="H637" s="16">
        <v>43556</v>
      </c>
      <c r="I637" s="16">
        <v>44287</v>
      </c>
      <c r="J637" s="17" t="str">
        <f>IF(Ugovori_OPULJP[[#This Row],[DATUM ZAVRŠETKA OPERACIJE]]&gt;DATE(2023,12,31),"u provedbi","završen")</f>
        <v>završen</v>
      </c>
      <c r="K637" s="15" t="s">
        <v>362</v>
      </c>
      <c r="L637" s="15" t="s">
        <v>362</v>
      </c>
      <c r="M637" s="18">
        <v>0.85</v>
      </c>
      <c r="N637" s="18">
        <v>0.15</v>
      </c>
      <c r="O637" s="19">
        <f>Ugovori_OPULJP[[#This Row],[Bespovratna sredstva - Ukupno (EU+Nac) HRK
= Ukupna ugovorena vrijednost bespovratnih sredstava]]*Ugovori_OPULJP[[#This Row],[EU STOPA SUFINANCIRANJA %
EU CO-FINANCING RATE %]]</f>
        <v>877995.12399999995</v>
      </c>
      <c r="P637" s="20">
        <f>Ugovori_OPULJP[[#This Row],[Bespovratna sredstva - EU dio - HRK]]/7.5345</f>
        <v>116529.97863162783</v>
      </c>
      <c r="Q637" s="19">
        <f>Ugovori_OPULJP[[#This Row],[Bespovratna sredstva - Ukupno (EU+Nac) HRK
= Ukupna ugovorena vrijednost bespovratnih sredstava]]*Ugovori_OPULJP[[#This Row],[STOPA NACIONALNOG SUFINANCIRANJA %]]</f>
        <v>154940.31599999999</v>
      </c>
      <c r="R637" s="20">
        <f>Ugovori_OPULJP[[#This Row],[Bespovratna sredstva - Nacionalni dio - HRK]]/7.5345</f>
        <v>20564.113876169617</v>
      </c>
      <c r="S637" s="19">
        <v>1032935.44</v>
      </c>
      <c r="T637" s="20">
        <f>Ugovori_OPULJP[[#This Row],[Bespovratna sredstva - Ukupno (EU+Nac) HRK
= Ukupna ugovorena vrijednost bespovratnih sredstava]]/7.5345</f>
        <v>137094.09250779744</v>
      </c>
      <c r="U637" s="19">
        <v>0</v>
      </c>
      <c r="V637" s="20">
        <f>Ugovori_OPULJP[[#This Row],[Javni doprinos korisnika - HRK]]/7.5345</f>
        <v>0</v>
      </c>
      <c r="W637" s="19">
        <v>0</v>
      </c>
      <c r="X637" s="20">
        <f>Ugovori_OPULJP[[#This Row],[Privatni doprinos korisnika - HRK]]/7.5345</f>
        <v>0</v>
      </c>
      <c r="Y637" s="21">
        <f>Ugovori_OPULJP[[#This Row],[Bespovratna sredstva - Ukupno (EU+Nac) HRK
= Ukupna ugovorena vrijednost bespovratnih sredstava]]+Ugovori_OPULJP[[#This Row],[Javni doprinos korisnika - HRK]]+Ugovori_OPULJP[[#This Row],[Privatni doprinos korisnika - HRK]]</f>
        <v>1032935.44</v>
      </c>
      <c r="Z637" s="22">
        <f>Ugovori_OPULJP[[#This Row],[UKUPNI PRIHVATLJIVI IZDACI
TOTAL ELIGIBLE EXPENDITURE
= Bespovratna sredstva ukupno + doprinos korisnika
= Ukupni prihvatljivi troškovi
= Ukupna ugovorena vrijednost projekta HRK]]/7.5345</f>
        <v>137094.09250779744</v>
      </c>
      <c r="AA637" s="13" t="s">
        <v>22</v>
      </c>
      <c r="AB637" s="13" t="s">
        <v>19</v>
      </c>
      <c r="AC637" s="12" t="s">
        <v>2556</v>
      </c>
      <c r="AD637" s="12" t="s">
        <v>147</v>
      </c>
    </row>
    <row r="638" spans="1:30" ht="51" customHeight="1" x14ac:dyDescent="0.3">
      <c r="A638" s="10" t="s">
        <v>2557</v>
      </c>
      <c r="B638" s="11" t="s">
        <v>139</v>
      </c>
      <c r="C638" s="12" t="s">
        <v>140</v>
      </c>
      <c r="D638" s="12" t="s">
        <v>2347</v>
      </c>
      <c r="E638" s="13" t="s">
        <v>63</v>
      </c>
      <c r="F638" s="14" t="s">
        <v>2558</v>
      </c>
      <c r="G638" s="14" t="s">
        <v>2559</v>
      </c>
      <c r="H638" s="16">
        <v>43343</v>
      </c>
      <c r="I638" s="16">
        <v>44074</v>
      </c>
      <c r="J638" s="17" t="str">
        <f>IF(Ugovori_OPULJP[[#This Row],[DATUM ZAVRŠETKA OPERACIJE]]&gt;DATE(2023,12,31),"u provedbi","završen")</f>
        <v>završen</v>
      </c>
      <c r="K638" s="15" t="s">
        <v>329</v>
      </c>
      <c r="L638" s="15" t="s">
        <v>329</v>
      </c>
      <c r="M638" s="18">
        <v>0.85</v>
      </c>
      <c r="N638" s="18">
        <v>0.15</v>
      </c>
      <c r="O638" s="19">
        <f>Ugovori_OPULJP[[#This Row],[Bespovratna sredstva - Ukupno (EU+Nac) HRK
= Ukupna ugovorena vrijednost bespovratnih sredstava]]*Ugovori_OPULJP[[#This Row],[EU STOPA SUFINANCIRANJA %
EU CO-FINANCING RATE %]]</f>
        <v>985151.27500000002</v>
      </c>
      <c r="P638" s="20">
        <f>Ugovori_OPULJP[[#This Row],[Bespovratna sredstva - EU dio - HRK]]/7.5345</f>
        <v>130752.04393124959</v>
      </c>
      <c r="Q638" s="19">
        <f>Ugovori_OPULJP[[#This Row],[Bespovratna sredstva - Ukupno (EU+Nac) HRK
= Ukupna ugovorena vrijednost bespovratnih sredstava]]*Ugovori_OPULJP[[#This Row],[STOPA NACIONALNOG SUFINANCIRANJA %]]</f>
        <v>173850.22500000001</v>
      </c>
      <c r="R638" s="20">
        <f>Ugovori_OPULJP[[#This Row],[Bespovratna sredstva - Nacionalni dio - HRK]]/7.5345</f>
        <v>23073.890105514631</v>
      </c>
      <c r="S638" s="19">
        <v>1159001.5</v>
      </c>
      <c r="T638" s="20">
        <f>Ugovori_OPULJP[[#This Row],[Bespovratna sredstva - Ukupno (EU+Nac) HRK
= Ukupna ugovorena vrijednost bespovratnih sredstava]]/7.5345</f>
        <v>153825.9340367642</v>
      </c>
      <c r="U638" s="19">
        <v>0</v>
      </c>
      <c r="V638" s="20">
        <f>Ugovori_OPULJP[[#This Row],[Javni doprinos korisnika - HRK]]/7.5345</f>
        <v>0</v>
      </c>
      <c r="W638" s="19">
        <v>0</v>
      </c>
      <c r="X638" s="20">
        <f>Ugovori_OPULJP[[#This Row],[Privatni doprinos korisnika - HRK]]/7.5345</f>
        <v>0</v>
      </c>
      <c r="Y638" s="21">
        <f>Ugovori_OPULJP[[#This Row],[Bespovratna sredstva - Ukupno (EU+Nac) HRK
= Ukupna ugovorena vrijednost bespovratnih sredstava]]+Ugovori_OPULJP[[#This Row],[Javni doprinos korisnika - HRK]]+Ugovori_OPULJP[[#This Row],[Privatni doprinos korisnika - HRK]]</f>
        <v>1159001.5</v>
      </c>
      <c r="Z638" s="22">
        <f>Ugovori_OPULJP[[#This Row],[UKUPNI PRIHVATLJIVI IZDACI
TOTAL ELIGIBLE EXPENDITURE
= Bespovratna sredstva ukupno + doprinos korisnika
= Ukupni prihvatljivi troškovi
= Ukupna ugovorena vrijednost projekta HRK]]/7.5345</f>
        <v>153825.9340367642</v>
      </c>
      <c r="AA638" s="13" t="s">
        <v>22</v>
      </c>
      <c r="AB638" s="13" t="s">
        <v>19</v>
      </c>
      <c r="AC638" s="12" t="s">
        <v>2560</v>
      </c>
      <c r="AD638" s="12" t="s">
        <v>147</v>
      </c>
    </row>
    <row r="639" spans="1:30" ht="51" customHeight="1" x14ac:dyDescent="0.3">
      <c r="A639" s="10" t="s">
        <v>2561</v>
      </c>
      <c r="B639" s="11" t="s">
        <v>139</v>
      </c>
      <c r="C639" s="12" t="s">
        <v>140</v>
      </c>
      <c r="D639" s="12" t="s">
        <v>2347</v>
      </c>
      <c r="E639" s="13" t="s">
        <v>63</v>
      </c>
      <c r="F639" s="14" t="s">
        <v>2562</v>
      </c>
      <c r="G639" s="14" t="s">
        <v>2292</v>
      </c>
      <c r="H639" s="16">
        <v>43346</v>
      </c>
      <c r="I639" s="16">
        <v>44077</v>
      </c>
      <c r="J639" s="17" t="str">
        <f>IF(Ugovori_OPULJP[[#This Row],[DATUM ZAVRŠETKA OPERACIJE]]&gt;DATE(2023,12,31),"u provedbi","završen")</f>
        <v>završen</v>
      </c>
      <c r="K639" s="15" t="s">
        <v>417</v>
      </c>
      <c r="L639" s="15" t="s">
        <v>417</v>
      </c>
      <c r="M639" s="18">
        <v>0.85</v>
      </c>
      <c r="N639" s="18">
        <v>0.15</v>
      </c>
      <c r="O639" s="19">
        <f>Ugovori_OPULJP[[#This Row],[Bespovratna sredstva - Ukupno (EU+Nac) HRK
= Ukupna ugovorena vrijednost bespovratnih sredstava]]*Ugovori_OPULJP[[#This Row],[EU STOPA SUFINANCIRANJA %
EU CO-FINANCING RATE %]]</f>
        <v>1089201.56</v>
      </c>
      <c r="P639" s="20">
        <f>Ugovori_OPULJP[[#This Row],[Bespovratna sredstva - EU dio - HRK]]/7.5345</f>
        <v>144561.88997279183</v>
      </c>
      <c r="Q639" s="19">
        <f>Ugovori_OPULJP[[#This Row],[Bespovratna sredstva - Ukupno (EU+Nac) HRK
= Ukupna ugovorena vrijednost bespovratnih sredstava]]*Ugovori_OPULJP[[#This Row],[STOPA NACIONALNOG SUFINANCIRANJA %]]</f>
        <v>192212.04</v>
      </c>
      <c r="R639" s="20">
        <f>Ugovori_OPULJP[[#This Row],[Bespovratna sredstva - Nacionalni dio - HRK]]/7.5345</f>
        <v>25510.921759904439</v>
      </c>
      <c r="S639" s="19">
        <v>1281413.6000000001</v>
      </c>
      <c r="T639" s="20">
        <f>Ugovori_OPULJP[[#This Row],[Bespovratna sredstva - Ukupno (EU+Nac) HRK
= Ukupna ugovorena vrijednost bespovratnih sredstava]]/7.5345</f>
        <v>170072.81173269625</v>
      </c>
      <c r="U639" s="19">
        <v>0</v>
      </c>
      <c r="V639" s="20">
        <f>Ugovori_OPULJP[[#This Row],[Javni doprinos korisnika - HRK]]/7.5345</f>
        <v>0</v>
      </c>
      <c r="W639" s="19">
        <v>0</v>
      </c>
      <c r="X639" s="20">
        <f>Ugovori_OPULJP[[#This Row],[Privatni doprinos korisnika - HRK]]/7.5345</f>
        <v>0</v>
      </c>
      <c r="Y639" s="21">
        <f>Ugovori_OPULJP[[#This Row],[Bespovratna sredstva - Ukupno (EU+Nac) HRK
= Ukupna ugovorena vrijednost bespovratnih sredstava]]+Ugovori_OPULJP[[#This Row],[Javni doprinos korisnika - HRK]]+Ugovori_OPULJP[[#This Row],[Privatni doprinos korisnika - HRK]]</f>
        <v>1281413.6000000001</v>
      </c>
      <c r="Z639" s="22">
        <f>Ugovori_OPULJP[[#This Row],[UKUPNI PRIHVATLJIVI IZDACI
TOTAL ELIGIBLE EXPENDITURE
= Bespovratna sredstva ukupno + doprinos korisnika
= Ukupni prihvatljivi troškovi
= Ukupna ugovorena vrijednost projekta HRK]]/7.5345</f>
        <v>170072.81173269625</v>
      </c>
      <c r="AA639" s="13" t="s">
        <v>22</v>
      </c>
      <c r="AB639" s="13" t="s">
        <v>19</v>
      </c>
      <c r="AC639" s="12" t="s">
        <v>2563</v>
      </c>
      <c r="AD639" s="12" t="s">
        <v>147</v>
      </c>
    </row>
    <row r="640" spans="1:30" ht="51" customHeight="1" x14ac:dyDescent="0.3">
      <c r="A640" s="10" t="s">
        <v>2564</v>
      </c>
      <c r="B640" s="11" t="s">
        <v>139</v>
      </c>
      <c r="C640" s="12" t="s">
        <v>140</v>
      </c>
      <c r="D640" s="12" t="s">
        <v>2347</v>
      </c>
      <c r="E640" s="13" t="s">
        <v>63</v>
      </c>
      <c r="F640" s="14" t="s">
        <v>2565</v>
      </c>
      <c r="G640" s="14" t="s">
        <v>1431</v>
      </c>
      <c r="H640" s="16">
        <v>43556</v>
      </c>
      <c r="I640" s="16">
        <v>44287</v>
      </c>
      <c r="J640" s="17" t="str">
        <f>IF(Ugovori_OPULJP[[#This Row],[DATUM ZAVRŠETKA OPERACIJE]]&gt;DATE(2023,12,31),"u provedbi","završen")</f>
        <v>završen</v>
      </c>
      <c r="K640" s="15" t="s">
        <v>178</v>
      </c>
      <c r="L640" s="15" t="s">
        <v>178</v>
      </c>
      <c r="M640" s="18">
        <v>0.85</v>
      </c>
      <c r="N640" s="18">
        <v>0.15</v>
      </c>
      <c r="O640" s="19">
        <f>Ugovori_OPULJP[[#This Row],[Bespovratna sredstva - Ukupno (EU+Nac) HRK
= Ukupna ugovorena vrijednost bespovratnih sredstava]]*Ugovori_OPULJP[[#This Row],[EU STOPA SUFINANCIRANJA %
EU CO-FINANCING RATE %]]</f>
        <v>1195768.6100000001</v>
      </c>
      <c r="P640" s="20">
        <f>Ugovori_OPULJP[[#This Row],[Bespovratna sredstva - EU dio - HRK]]/7.5345</f>
        <v>158705.7681332537</v>
      </c>
      <c r="Q640" s="19">
        <f>Ugovori_OPULJP[[#This Row],[Bespovratna sredstva - Ukupno (EU+Nac) HRK
= Ukupna ugovorena vrijednost bespovratnih sredstava]]*Ugovori_OPULJP[[#This Row],[STOPA NACIONALNOG SUFINANCIRANJA %]]</f>
        <v>211017.99000000002</v>
      </c>
      <c r="R640" s="20">
        <f>Ugovori_OPULJP[[#This Row],[Bespovratna sredstva - Nacionalni dio - HRK]]/7.5345</f>
        <v>28006.900258809477</v>
      </c>
      <c r="S640" s="19">
        <v>1406786.6</v>
      </c>
      <c r="T640" s="20">
        <f>Ugovori_OPULJP[[#This Row],[Bespovratna sredstva - Ukupno (EU+Nac) HRK
= Ukupna ugovorena vrijednost bespovratnih sredstava]]/7.5345</f>
        <v>186712.66839206318</v>
      </c>
      <c r="U640" s="19">
        <v>0</v>
      </c>
      <c r="V640" s="20">
        <f>Ugovori_OPULJP[[#This Row],[Javni doprinos korisnika - HRK]]/7.5345</f>
        <v>0</v>
      </c>
      <c r="W640" s="19">
        <v>0</v>
      </c>
      <c r="X640" s="20">
        <f>Ugovori_OPULJP[[#This Row],[Privatni doprinos korisnika - HRK]]/7.5345</f>
        <v>0</v>
      </c>
      <c r="Y640" s="21">
        <f>Ugovori_OPULJP[[#This Row],[Bespovratna sredstva - Ukupno (EU+Nac) HRK
= Ukupna ugovorena vrijednost bespovratnih sredstava]]+Ugovori_OPULJP[[#This Row],[Javni doprinos korisnika - HRK]]+Ugovori_OPULJP[[#This Row],[Privatni doprinos korisnika - HRK]]</f>
        <v>1406786.6</v>
      </c>
      <c r="Z640" s="22">
        <f>Ugovori_OPULJP[[#This Row],[UKUPNI PRIHVATLJIVI IZDACI
TOTAL ELIGIBLE EXPENDITURE
= Bespovratna sredstva ukupno + doprinos korisnika
= Ukupni prihvatljivi troškovi
= Ukupna ugovorena vrijednost projekta HRK]]/7.5345</f>
        <v>186712.66839206318</v>
      </c>
      <c r="AA640" s="13" t="s">
        <v>22</v>
      </c>
      <c r="AB640" s="13" t="s">
        <v>19</v>
      </c>
      <c r="AC640" s="12" t="s">
        <v>2566</v>
      </c>
      <c r="AD640" s="12" t="s">
        <v>147</v>
      </c>
    </row>
    <row r="641" spans="1:30" ht="51" customHeight="1" x14ac:dyDescent="0.3">
      <c r="A641" s="10" t="s">
        <v>2567</v>
      </c>
      <c r="B641" s="11" t="s">
        <v>139</v>
      </c>
      <c r="C641" s="12" t="s">
        <v>140</v>
      </c>
      <c r="D641" s="12" t="s">
        <v>2347</v>
      </c>
      <c r="E641" s="13" t="s">
        <v>63</v>
      </c>
      <c r="F641" s="14" t="s">
        <v>2568</v>
      </c>
      <c r="G641" s="14" t="s">
        <v>2569</v>
      </c>
      <c r="H641" s="16">
        <v>43556</v>
      </c>
      <c r="I641" s="16">
        <v>44287</v>
      </c>
      <c r="J641" s="17" t="str">
        <f>IF(Ugovori_OPULJP[[#This Row],[DATUM ZAVRŠETKA OPERACIJE]]&gt;DATE(2023,12,31),"u provedbi","završen")</f>
        <v>završen</v>
      </c>
      <c r="K641" s="15" t="s">
        <v>66</v>
      </c>
      <c r="L641" s="15" t="s">
        <v>66</v>
      </c>
      <c r="M641" s="18">
        <v>0.85</v>
      </c>
      <c r="N641" s="18">
        <v>0.15</v>
      </c>
      <c r="O641" s="19">
        <f>Ugovori_OPULJP[[#This Row],[Bespovratna sredstva - Ukupno (EU+Nac) HRK
= Ukupna ugovorena vrijednost bespovratnih sredstava]]*Ugovori_OPULJP[[#This Row],[EU STOPA SUFINANCIRANJA %
EU CO-FINANCING RATE %]]</f>
        <v>597359.94850000006</v>
      </c>
      <c r="P641" s="20">
        <f>Ugovori_OPULJP[[#This Row],[Bespovratna sredstva - EU dio - HRK]]/7.5345</f>
        <v>79283.289999336383</v>
      </c>
      <c r="Q641" s="19">
        <f>Ugovori_OPULJP[[#This Row],[Bespovratna sredstva - Ukupno (EU+Nac) HRK
= Ukupna ugovorena vrijednost bespovratnih sredstava]]*Ugovori_OPULJP[[#This Row],[STOPA NACIONALNOG SUFINANCIRANJA %]]</f>
        <v>105416.4615</v>
      </c>
      <c r="R641" s="20">
        <f>Ugovori_OPULJP[[#This Row],[Bespovratna sredstva - Nacionalni dio - HRK]]/7.5345</f>
        <v>13991.168823412303</v>
      </c>
      <c r="S641" s="19">
        <v>702776.41</v>
      </c>
      <c r="T641" s="20">
        <f>Ugovori_OPULJP[[#This Row],[Bespovratna sredstva - Ukupno (EU+Nac) HRK
= Ukupna ugovorena vrijednost bespovratnih sredstava]]/7.5345</f>
        <v>93274.458822748682</v>
      </c>
      <c r="U641" s="19">
        <v>0</v>
      </c>
      <c r="V641" s="20">
        <f>Ugovori_OPULJP[[#This Row],[Javni doprinos korisnika - HRK]]/7.5345</f>
        <v>0</v>
      </c>
      <c r="W641" s="19">
        <v>0</v>
      </c>
      <c r="X641" s="20">
        <f>Ugovori_OPULJP[[#This Row],[Privatni doprinos korisnika - HRK]]/7.5345</f>
        <v>0</v>
      </c>
      <c r="Y641" s="21">
        <f>Ugovori_OPULJP[[#This Row],[Bespovratna sredstva - Ukupno (EU+Nac) HRK
= Ukupna ugovorena vrijednost bespovratnih sredstava]]+Ugovori_OPULJP[[#This Row],[Javni doprinos korisnika - HRK]]+Ugovori_OPULJP[[#This Row],[Privatni doprinos korisnika - HRK]]</f>
        <v>702776.41</v>
      </c>
      <c r="Z641" s="22">
        <f>Ugovori_OPULJP[[#This Row],[UKUPNI PRIHVATLJIVI IZDACI
TOTAL ELIGIBLE EXPENDITURE
= Bespovratna sredstva ukupno + doprinos korisnika
= Ukupni prihvatljivi troškovi
= Ukupna ugovorena vrijednost projekta HRK]]/7.5345</f>
        <v>93274.458822748682</v>
      </c>
      <c r="AA641" s="13" t="s">
        <v>22</v>
      </c>
      <c r="AB641" s="13" t="s">
        <v>19</v>
      </c>
      <c r="AC641" s="12" t="s">
        <v>2570</v>
      </c>
      <c r="AD641" s="12" t="s">
        <v>147</v>
      </c>
    </row>
    <row r="642" spans="1:30" ht="51" customHeight="1" x14ac:dyDescent="0.3">
      <c r="A642" s="10" t="s">
        <v>2571</v>
      </c>
      <c r="B642" s="11" t="s">
        <v>139</v>
      </c>
      <c r="C642" s="12" t="s">
        <v>140</v>
      </c>
      <c r="D642" s="12" t="s">
        <v>2347</v>
      </c>
      <c r="E642" s="13" t="s">
        <v>63</v>
      </c>
      <c r="F642" s="14" t="s">
        <v>2572</v>
      </c>
      <c r="G642" s="14" t="s">
        <v>2573</v>
      </c>
      <c r="H642" s="16">
        <v>43344</v>
      </c>
      <c r="I642" s="16">
        <v>43952</v>
      </c>
      <c r="J642" s="17" t="str">
        <f>IF(Ugovori_OPULJP[[#This Row],[DATUM ZAVRŠETKA OPERACIJE]]&gt;DATE(2023,12,31),"u provedbi","završen")</f>
        <v>završen</v>
      </c>
      <c r="K642" s="15" t="s">
        <v>2574</v>
      </c>
      <c r="L642" s="15" t="s">
        <v>21</v>
      </c>
      <c r="M642" s="18">
        <v>0.85</v>
      </c>
      <c r="N642" s="18">
        <v>0.15</v>
      </c>
      <c r="O642" s="19">
        <f>Ugovori_OPULJP[[#This Row],[Bespovratna sredstva - Ukupno (EU+Nac) HRK
= Ukupna ugovorena vrijednost bespovratnih sredstava]]*Ugovori_OPULJP[[#This Row],[EU STOPA SUFINANCIRANJA %
EU CO-FINANCING RATE %]]</f>
        <v>1269629.2749999999</v>
      </c>
      <c r="P642" s="20">
        <f>Ugovori_OPULJP[[#This Row],[Bespovratna sredstva - EU dio - HRK]]/7.5345</f>
        <v>168508.76302342556</v>
      </c>
      <c r="Q642" s="19">
        <f>Ugovori_OPULJP[[#This Row],[Bespovratna sredstva - Ukupno (EU+Nac) HRK
= Ukupna ugovorena vrijednost bespovratnih sredstava]]*Ugovori_OPULJP[[#This Row],[STOPA NACIONALNOG SUFINANCIRANJA %]]</f>
        <v>224052.22500000001</v>
      </c>
      <c r="R642" s="20">
        <f>Ugovori_OPULJP[[#This Row],[Bespovratna sredstva - Nacionalni dio - HRK]]/7.5345</f>
        <v>29736.840533545688</v>
      </c>
      <c r="S642" s="19">
        <v>1493681.5</v>
      </c>
      <c r="T642" s="20">
        <f>Ugovori_OPULJP[[#This Row],[Bespovratna sredstva - Ukupno (EU+Nac) HRK
= Ukupna ugovorena vrijednost bespovratnih sredstava]]/7.5345</f>
        <v>198245.60355697124</v>
      </c>
      <c r="U642" s="19">
        <v>0</v>
      </c>
      <c r="V642" s="20">
        <f>Ugovori_OPULJP[[#This Row],[Javni doprinos korisnika - HRK]]/7.5345</f>
        <v>0</v>
      </c>
      <c r="W642" s="19">
        <v>0</v>
      </c>
      <c r="X642" s="20">
        <f>Ugovori_OPULJP[[#This Row],[Privatni doprinos korisnika - HRK]]/7.5345</f>
        <v>0</v>
      </c>
      <c r="Y642" s="21">
        <f>Ugovori_OPULJP[[#This Row],[Bespovratna sredstva - Ukupno (EU+Nac) HRK
= Ukupna ugovorena vrijednost bespovratnih sredstava]]+Ugovori_OPULJP[[#This Row],[Javni doprinos korisnika - HRK]]+Ugovori_OPULJP[[#This Row],[Privatni doprinos korisnika - HRK]]</f>
        <v>1493681.5</v>
      </c>
      <c r="Z642" s="22">
        <f>Ugovori_OPULJP[[#This Row],[UKUPNI PRIHVATLJIVI IZDACI
TOTAL ELIGIBLE EXPENDITURE
= Bespovratna sredstva ukupno + doprinos korisnika
= Ukupni prihvatljivi troškovi
= Ukupna ugovorena vrijednost projekta HRK]]/7.5345</f>
        <v>198245.60355697124</v>
      </c>
      <c r="AA642" s="13" t="s">
        <v>22</v>
      </c>
      <c r="AB642" s="13" t="s">
        <v>19</v>
      </c>
      <c r="AC642" s="12" t="s">
        <v>2575</v>
      </c>
      <c r="AD642" s="12" t="s">
        <v>147</v>
      </c>
    </row>
    <row r="643" spans="1:30" ht="51" customHeight="1" x14ac:dyDescent="0.3">
      <c r="A643" s="10" t="s">
        <v>2576</v>
      </c>
      <c r="B643" s="11" t="s">
        <v>139</v>
      </c>
      <c r="C643" s="12" t="s">
        <v>140</v>
      </c>
      <c r="D643" s="12" t="s">
        <v>2347</v>
      </c>
      <c r="E643" s="13" t="s">
        <v>63</v>
      </c>
      <c r="F643" s="14" t="s">
        <v>2577</v>
      </c>
      <c r="G643" s="14" t="s">
        <v>1330</v>
      </c>
      <c r="H643" s="16">
        <v>43556</v>
      </c>
      <c r="I643" s="16">
        <v>44287</v>
      </c>
      <c r="J643" s="17" t="str">
        <f>IF(Ugovori_OPULJP[[#This Row],[DATUM ZAVRŠETKA OPERACIJE]]&gt;DATE(2023,12,31),"u provedbi","završen")</f>
        <v>završen</v>
      </c>
      <c r="K643" s="15" t="s">
        <v>86</v>
      </c>
      <c r="L643" s="15" t="s">
        <v>86</v>
      </c>
      <c r="M643" s="18">
        <v>0.85</v>
      </c>
      <c r="N643" s="18">
        <v>0.15</v>
      </c>
      <c r="O643" s="19">
        <f>Ugovori_OPULJP[[#This Row],[Bespovratna sredstva - Ukupno (EU+Nac) HRK
= Ukupna ugovorena vrijednost bespovratnih sredstava]]*Ugovori_OPULJP[[#This Row],[EU STOPA SUFINANCIRANJA %
EU CO-FINANCING RATE %]]</f>
        <v>1127666.6100000001</v>
      </c>
      <c r="P643" s="20">
        <f>Ugovori_OPULJP[[#This Row],[Bespovratna sredstva - EU dio - HRK]]/7.5345</f>
        <v>149667.07943460083</v>
      </c>
      <c r="Q643" s="19">
        <f>Ugovori_OPULJP[[#This Row],[Bespovratna sredstva - Ukupno (EU+Nac) HRK
= Ukupna ugovorena vrijednost bespovratnih sredstava]]*Ugovori_OPULJP[[#This Row],[STOPA NACIONALNOG SUFINANCIRANJA %]]</f>
        <v>198999.99000000002</v>
      </c>
      <c r="R643" s="20">
        <f>Ugovori_OPULJP[[#This Row],[Bespovratna sredstva - Nacionalni dio - HRK]]/7.5345</f>
        <v>26411.837547282503</v>
      </c>
      <c r="S643" s="19">
        <v>1326666.6000000001</v>
      </c>
      <c r="T643" s="20">
        <f>Ugovori_OPULJP[[#This Row],[Bespovratna sredstva - Ukupno (EU+Nac) HRK
= Ukupna ugovorena vrijednost bespovratnih sredstava]]/7.5345</f>
        <v>176078.91698188335</v>
      </c>
      <c r="U643" s="19">
        <v>0</v>
      </c>
      <c r="V643" s="20">
        <f>Ugovori_OPULJP[[#This Row],[Javni doprinos korisnika - HRK]]/7.5345</f>
        <v>0</v>
      </c>
      <c r="W643" s="19">
        <v>0</v>
      </c>
      <c r="X643" s="20">
        <f>Ugovori_OPULJP[[#This Row],[Privatni doprinos korisnika - HRK]]/7.5345</f>
        <v>0</v>
      </c>
      <c r="Y643" s="21">
        <f>Ugovori_OPULJP[[#This Row],[Bespovratna sredstva - Ukupno (EU+Nac) HRK
= Ukupna ugovorena vrijednost bespovratnih sredstava]]+Ugovori_OPULJP[[#This Row],[Javni doprinos korisnika - HRK]]+Ugovori_OPULJP[[#This Row],[Privatni doprinos korisnika - HRK]]</f>
        <v>1326666.6000000001</v>
      </c>
      <c r="Z643" s="22">
        <f>Ugovori_OPULJP[[#This Row],[UKUPNI PRIHVATLJIVI IZDACI
TOTAL ELIGIBLE EXPENDITURE
= Bespovratna sredstva ukupno + doprinos korisnika
= Ukupni prihvatljivi troškovi
= Ukupna ugovorena vrijednost projekta HRK]]/7.5345</f>
        <v>176078.91698188335</v>
      </c>
      <c r="AA643" s="13" t="s">
        <v>22</v>
      </c>
      <c r="AB643" s="13" t="s">
        <v>19</v>
      </c>
      <c r="AC643" s="12" t="s">
        <v>2578</v>
      </c>
      <c r="AD643" s="12" t="s">
        <v>147</v>
      </c>
    </row>
    <row r="644" spans="1:30" ht="51" customHeight="1" x14ac:dyDescent="0.3">
      <c r="A644" s="10" t="s">
        <v>2579</v>
      </c>
      <c r="B644" s="11" t="s">
        <v>139</v>
      </c>
      <c r="C644" s="12" t="s">
        <v>140</v>
      </c>
      <c r="D644" s="12" t="s">
        <v>2347</v>
      </c>
      <c r="E644" s="13" t="s">
        <v>63</v>
      </c>
      <c r="F644" s="14" t="s">
        <v>2580</v>
      </c>
      <c r="G644" s="14" t="s">
        <v>2581</v>
      </c>
      <c r="H644" s="16">
        <v>43476</v>
      </c>
      <c r="I644" s="16">
        <v>44207</v>
      </c>
      <c r="J644" s="17" t="str">
        <f>IF(Ugovori_OPULJP[[#This Row],[DATUM ZAVRŠETKA OPERACIJE]]&gt;DATE(2023,12,31),"u provedbi","završen")</f>
        <v>završen</v>
      </c>
      <c r="K644" s="15" t="s">
        <v>2582</v>
      </c>
      <c r="L644" s="15" t="s">
        <v>71</v>
      </c>
      <c r="M644" s="18">
        <v>0.85</v>
      </c>
      <c r="N644" s="18">
        <v>0.15</v>
      </c>
      <c r="O644" s="19">
        <f>Ugovori_OPULJP[[#This Row],[Bespovratna sredstva - Ukupno (EU+Nac) HRK
= Ukupna ugovorena vrijednost bespovratnih sredstava]]*Ugovori_OPULJP[[#This Row],[EU STOPA SUFINANCIRANJA %
EU CO-FINANCING RATE %]]</f>
        <v>886837.72499999998</v>
      </c>
      <c r="P644" s="20">
        <f>Ugovori_OPULJP[[#This Row],[Bespovratna sredstva - EU dio - HRK]]/7.5345</f>
        <v>117703.59347003781</v>
      </c>
      <c r="Q644" s="19">
        <f>Ugovori_OPULJP[[#This Row],[Bespovratna sredstva - Ukupno (EU+Nac) HRK
= Ukupna ugovorena vrijednost bespovratnih sredstava]]*Ugovori_OPULJP[[#This Row],[STOPA NACIONALNOG SUFINANCIRANJA %]]</f>
        <v>156500.77499999999</v>
      </c>
      <c r="R644" s="20">
        <f>Ugovori_OPULJP[[#This Row],[Bespovratna sredstva - Nacionalni dio - HRK]]/7.5345</f>
        <v>20771.222377065496</v>
      </c>
      <c r="S644" s="19">
        <v>1043338.5</v>
      </c>
      <c r="T644" s="20">
        <f>Ugovori_OPULJP[[#This Row],[Bespovratna sredstva - Ukupno (EU+Nac) HRK
= Ukupna ugovorena vrijednost bespovratnih sredstava]]/7.5345</f>
        <v>138474.81584710331</v>
      </c>
      <c r="U644" s="19">
        <v>0</v>
      </c>
      <c r="V644" s="20">
        <f>Ugovori_OPULJP[[#This Row],[Javni doprinos korisnika - HRK]]/7.5345</f>
        <v>0</v>
      </c>
      <c r="W644" s="19">
        <v>0</v>
      </c>
      <c r="X644" s="20">
        <f>Ugovori_OPULJP[[#This Row],[Privatni doprinos korisnika - HRK]]/7.5345</f>
        <v>0</v>
      </c>
      <c r="Y644" s="21">
        <f>Ugovori_OPULJP[[#This Row],[Bespovratna sredstva - Ukupno (EU+Nac) HRK
= Ukupna ugovorena vrijednost bespovratnih sredstava]]+Ugovori_OPULJP[[#This Row],[Javni doprinos korisnika - HRK]]+Ugovori_OPULJP[[#This Row],[Privatni doprinos korisnika - HRK]]</f>
        <v>1043338.5</v>
      </c>
      <c r="Z644" s="22">
        <f>Ugovori_OPULJP[[#This Row],[UKUPNI PRIHVATLJIVI IZDACI
TOTAL ELIGIBLE EXPENDITURE
= Bespovratna sredstva ukupno + doprinos korisnika
= Ukupni prihvatljivi troškovi
= Ukupna ugovorena vrijednost projekta HRK]]/7.5345</f>
        <v>138474.81584710331</v>
      </c>
      <c r="AA644" s="13" t="s">
        <v>22</v>
      </c>
      <c r="AB644" s="13" t="s">
        <v>19</v>
      </c>
      <c r="AC644" s="12" t="s">
        <v>2583</v>
      </c>
      <c r="AD644" s="12" t="s">
        <v>147</v>
      </c>
    </row>
    <row r="645" spans="1:30" ht="51" customHeight="1" x14ac:dyDescent="0.3">
      <c r="A645" s="10" t="s">
        <v>2584</v>
      </c>
      <c r="B645" s="11" t="s">
        <v>139</v>
      </c>
      <c r="C645" s="12" t="s">
        <v>140</v>
      </c>
      <c r="D645" s="12" t="s">
        <v>2347</v>
      </c>
      <c r="E645" s="13" t="s">
        <v>63</v>
      </c>
      <c r="F645" s="14" t="s">
        <v>2585</v>
      </c>
      <c r="G645" s="14" t="s">
        <v>2586</v>
      </c>
      <c r="H645" s="16">
        <v>43347</v>
      </c>
      <c r="I645" s="16">
        <v>44078</v>
      </c>
      <c r="J645" s="17" t="str">
        <f>IF(Ugovori_OPULJP[[#This Row],[DATUM ZAVRŠETKA OPERACIJE]]&gt;DATE(2023,12,31),"u provedbi","završen")</f>
        <v>završen</v>
      </c>
      <c r="K645" s="15" t="s">
        <v>2587</v>
      </c>
      <c r="L645" s="15" t="s">
        <v>21</v>
      </c>
      <c r="M645" s="18">
        <v>0.85</v>
      </c>
      <c r="N645" s="18">
        <v>0.15</v>
      </c>
      <c r="O645" s="19">
        <f>Ugovori_OPULJP[[#This Row],[Bespovratna sredstva - Ukupno (EU+Nac) HRK
= Ukupna ugovorena vrijednost bespovratnih sredstava]]*Ugovori_OPULJP[[#This Row],[EU STOPA SUFINANCIRANJA %
EU CO-FINANCING RATE %]]</f>
        <v>738216.5</v>
      </c>
      <c r="P645" s="20">
        <f>Ugovori_OPULJP[[#This Row],[Bespovratna sredstva - EU dio - HRK]]/7.5345</f>
        <v>97978.167098015794</v>
      </c>
      <c r="Q645" s="19">
        <f>Ugovori_OPULJP[[#This Row],[Bespovratna sredstva - Ukupno (EU+Nac) HRK
= Ukupna ugovorena vrijednost bespovratnih sredstava]]*Ugovori_OPULJP[[#This Row],[STOPA NACIONALNOG SUFINANCIRANJA %]]</f>
        <v>130273.5</v>
      </c>
      <c r="R645" s="20">
        <f>Ugovori_OPULJP[[#This Row],[Bespovratna sredstva - Nacionalni dio - HRK]]/7.5345</f>
        <v>17290.264782002785</v>
      </c>
      <c r="S645" s="19">
        <v>868490</v>
      </c>
      <c r="T645" s="20">
        <f>Ugovori_OPULJP[[#This Row],[Bespovratna sredstva - Ukupno (EU+Nac) HRK
= Ukupna ugovorena vrijednost bespovratnih sredstava]]/7.5345</f>
        <v>115268.43188001857</v>
      </c>
      <c r="U645" s="19">
        <v>0</v>
      </c>
      <c r="V645" s="20">
        <f>Ugovori_OPULJP[[#This Row],[Javni doprinos korisnika - HRK]]/7.5345</f>
        <v>0</v>
      </c>
      <c r="W645" s="19">
        <v>0</v>
      </c>
      <c r="X645" s="20">
        <f>Ugovori_OPULJP[[#This Row],[Privatni doprinos korisnika - HRK]]/7.5345</f>
        <v>0</v>
      </c>
      <c r="Y645" s="21">
        <f>Ugovori_OPULJP[[#This Row],[Bespovratna sredstva - Ukupno (EU+Nac) HRK
= Ukupna ugovorena vrijednost bespovratnih sredstava]]+Ugovori_OPULJP[[#This Row],[Javni doprinos korisnika - HRK]]+Ugovori_OPULJP[[#This Row],[Privatni doprinos korisnika - HRK]]</f>
        <v>868490</v>
      </c>
      <c r="Z645" s="22">
        <f>Ugovori_OPULJP[[#This Row],[UKUPNI PRIHVATLJIVI IZDACI
TOTAL ELIGIBLE EXPENDITURE
= Bespovratna sredstva ukupno + doprinos korisnika
= Ukupni prihvatljivi troškovi
= Ukupna ugovorena vrijednost projekta HRK]]/7.5345</f>
        <v>115268.43188001857</v>
      </c>
      <c r="AA645" s="13" t="s">
        <v>22</v>
      </c>
      <c r="AB645" s="13" t="s">
        <v>19</v>
      </c>
      <c r="AC645" s="12" t="s">
        <v>2588</v>
      </c>
      <c r="AD645" s="12" t="s">
        <v>147</v>
      </c>
    </row>
    <row r="646" spans="1:30" ht="76.5" customHeight="1" x14ac:dyDescent="0.3">
      <c r="A646" s="10" t="s">
        <v>2589</v>
      </c>
      <c r="B646" s="11" t="s">
        <v>139</v>
      </c>
      <c r="C646" s="12" t="s">
        <v>140</v>
      </c>
      <c r="D646" s="12" t="s">
        <v>2347</v>
      </c>
      <c r="E646" s="13" t="s">
        <v>63</v>
      </c>
      <c r="F646" s="14" t="s">
        <v>2590</v>
      </c>
      <c r="G646" s="14" t="s">
        <v>1881</v>
      </c>
      <c r="H646" s="16">
        <v>43476</v>
      </c>
      <c r="I646" s="16">
        <v>44207</v>
      </c>
      <c r="J646" s="17" t="str">
        <f>IF(Ugovori_OPULJP[[#This Row],[DATUM ZAVRŠETKA OPERACIJE]]&gt;DATE(2023,12,31),"u provedbi","završen")</f>
        <v>završen</v>
      </c>
      <c r="K646" s="15" t="s">
        <v>71</v>
      </c>
      <c r="L646" s="15" t="s">
        <v>71</v>
      </c>
      <c r="M646" s="18">
        <v>0.85</v>
      </c>
      <c r="N646" s="18">
        <v>0.15</v>
      </c>
      <c r="O646" s="19">
        <f>Ugovori_OPULJP[[#This Row],[Bespovratna sredstva - Ukupno (EU+Nac) HRK
= Ukupna ugovorena vrijednost bespovratnih sredstava]]*Ugovori_OPULJP[[#This Row],[EU STOPA SUFINANCIRANJA %
EU CO-FINANCING RATE %]]</f>
        <v>504505.59999999998</v>
      </c>
      <c r="P646" s="20">
        <f>Ugovori_OPULJP[[#This Row],[Bespovratna sredstva - EU dio - HRK]]/7.5345</f>
        <v>66959.400092905955</v>
      </c>
      <c r="Q646" s="19">
        <f>Ugovori_OPULJP[[#This Row],[Bespovratna sredstva - Ukupno (EU+Nac) HRK
= Ukupna ugovorena vrijednost bespovratnih sredstava]]*Ugovori_OPULJP[[#This Row],[STOPA NACIONALNOG SUFINANCIRANJA %]]</f>
        <v>89030.399999999994</v>
      </c>
      <c r="R646" s="20">
        <f>Ugovori_OPULJP[[#This Row],[Bespovratna sredstva - Nacionalni dio - HRK]]/7.5345</f>
        <v>11816.364722277522</v>
      </c>
      <c r="S646" s="19">
        <v>593536</v>
      </c>
      <c r="T646" s="20">
        <f>Ugovori_OPULJP[[#This Row],[Bespovratna sredstva - Ukupno (EU+Nac) HRK
= Ukupna ugovorena vrijednost bespovratnih sredstava]]/7.5345</f>
        <v>78775.764815183487</v>
      </c>
      <c r="U646" s="19">
        <v>0</v>
      </c>
      <c r="V646" s="20">
        <f>Ugovori_OPULJP[[#This Row],[Javni doprinos korisnika - HRK]]/7.5345</f>
        <v>0</v>
      </c>
      <c r="W646" s="19">
        <v>0</v>
      </c>
      <c r="X646" s="20">
        <f>Ugovori_OPULJP[[#This Row],[Privatni doprinos korisnika - HRK]]/7.5345</f>
        <v>0</v>
      </c>
      <c r="Y646" s="21">
        <f>Ugovori_OPULJP[[#This Row],[Bespovratna sredstva - Ukupno (EU+Nac) HRK
= Ukupna ugovorena vrijednost bespovratnih sredstava]]+Ugovori_OPULJP[[#This Row],[Javni doprinos korisnika - HRK]]+Ugovori_OPULJP[[#This Row],[Privatni doprinos korisnika - HRK]]</f>
        <v>593536</v>
      </c>
      <c r="Z646" s="22">
        <f>Ugovori_OPULJP[[#This Row],[UKUPNI PRIHVATLJIVI IZDACI
TOTAL ELIGIBLE EXPENDITURE
= Bespovratna sredstva ukupno + doprinos korisnika
= Ukupni prihvatljivi troškovi
= Ukupna ugovorena vrijednost projekta HRK]]/7.5345</f>
        <v>78775.764815183487</v>
      </c>
      <c r="AA646" s="13" t="s">
        <v>22</v>
      </c>
      <c r="AB646" s="13" t="s">
        <v>19</v>
      </c>
      <c r="AC646" s="12" t="s">
        <v>2591</v>
      </c>
      <c r="AD646" s="12" t="s">
        <v>147</v>
      </c>
    </row>
    <row r="647" spans="1:30" ht="51" customHeight="1" x14ac:dyDescent="0.3">
      <c r="A647" s="10" t="s">
        <v>2592</v>
      </c>
      <c r="B647" s="11" t="s">
        <v>139</v>
      </c>
      <c r="C647" s="12" t="s">
        <v>140</v>
      </c>
      <c r="D647" s="12" t="s">
        <v>2347</v>
      </c>
      <c r="E647" s="13" t="s">
        <v>63</v>
      </c>
      <c r="F647" s="14" t="s">
        <v>2593</v>
      </c>
      <c r="G647" s="14" t="s">
        <v>633</v>
      </c>
      <c r="H647" s="16">
        <v>43756</v>
      </c>
      <c r="I647" s="16">
        <v>44304</v>
      </c>
      <c r="J647" s="17" t="str">
        <f>IF(Ugovori_OPULJP[[#This Row],[DATUM ZAVRŠETKA OPERACIJE]]&gt;DATE(2023,12,31),"u provedbi","završen")</f>
        <v>završen</v>
      </c>
      <c r="K647" s="15" t="s">
        <v>2594</v>
      </c>
      <c r="L647" s="15" t="s">
        <v>91</v>
      </c>
      <c r="M647" s="18">
        <v>0.85</v>
      </c>
      <c r="N647" s="18">
        <v>0.15</v>
      </c>
      <c r="O647" s="19">
        <f>Ugovori_OPULJP[[#This Row],[Bespovratna sredstva - Ukupno (EU+Nac) HRK
= Ukupna ugovorena vrijednost bespovratnih sredstava]]*Ugovori_OPULJP[[#This Row],[EU STOPA SUFINANCIRANJA %
EU CO-FINANCING RATE %]]</f>
        <v>708320.20649999997</v>
      </c>
      <c r="P647" s="20">
        <f>Ugovori_OPULJP[[#This Row],[Bespovratna sredstva - EU dio - HRK]]/7.5345</f>
        <v>94010.24706350785</v>
      </c>
      <c r="Q647" s="19">
        <f>Ugovori_OPULJP[[#This Row],[Bespovratna sredstva - Ukupno (EU+Nac) HRK
= Ukupna ugovorena vrijednost bespovratnih sredstava]]*Ugovori_OPULJP[[#This Row],[STOPA NACIONALNOG SUFINANCIRANJA %]]</f>
        <v>124997.6835</v>
      </c>
      <c r="R647" s="20">
        <f>Ugovori_OPULJP[[#This Row],[Bespovratna sredstva - Nacionalni dio - HRK]]/7.5345</f>
        <v>16590.043599442564</v>
      </c>
      <c r="S647" s="19">
        <v>833317.89</v>
      </c>
      <c r="T647" s="20">
        <f>Ugovori_OPULJP[[#This Row],[Bespovratna sredstva - Ukupno (EU+Nac) HRK
= Ukupna ugovorena vrijednost bespovratnih sredstava]]/7.5345</f>
        <v>110600.29066295043</v>
      </c>
      <c r="U647" s="19">
        <v>0</v>
      </c>
      <c r="V647" s="20">
        <f>Ugovori_OPULJP[[#This Row],[Javni doprinos korisnika - HRK]]/7.5345</f>
        <v>0</v>
      </c>
      <c r="W647" s="19">
        <v>0</v>
      </c>
      <c r="X647" s="20">
        <f>Ugovori_OPULJP[[#This Row],[Privatni doprinos korisnika - HRK]]/7.5345</f>
        <v>0</v>
      </c>
      <c r="Y647" s="21">
        <f>Ugovori_OPULJP[[#This Row],[Bespovratna sredstva - Ukupno (EU+Nac) HRK
= Ukupna ugovorena vrijednost bespovratnih sredstava]]+Ugovori_OPULJP[[#This Row],[Javni doprinos korisnika - HRK]]+Ugovori_OPULJP[[#This Row],[Privatni doprinos korisnika - HRK]]</f>
        <v>833317.89</v>
      </c>
      <c r="Z647" s="22">
        <f>Ugovori_OPULJP[[#This Row],[UKUPNI PRIHVATLJIVI IZDACI
TOTAL ELIGIBLE EXPENDITURE
= Bespovratna sredstva ukupno + doprinos korisnika
= Ukupni prihvatljivi troškovi
= Ukupna ugovorena vrijednost projekta HRK]]/7.5345</f>
        <v>110600.29066295043</v>
      </c>
      <c r="AA647" s="13" t="s">
        <v>22</v>
      </c>
      <c r="AB647" s="13" t="s">
        <v>19</v>
      </c>
      <c r="AC647" s="12" t="s">
        <v>2595</v>
      </c>
      <c r="AD647" s="12" t="s">
        <v>147</v>
      </c>
    </row>
    <row r="648" spans="1:30" ht="51" customHeight="1" x14ac:dyDescent="0.3">
      <c r="A648" s="10" t="s">
        <v>2596</v>
      </c>
      <c r="B648" s="11" t="s">
        <v>139</v>
      </c>
      <c r="C648" s="12" t="s">
        <v>140</v>
      </c>
      <c r="D648" s="12" t="s">
        <v>2347</v>
      </c>
      <c r="E648" s="13" t="s">
        <v>63</v>
      </c>
      <c r="F648" s="14" t="s">
        <v>2597</v>
      </c>
      <c r="G648" s="14" t="s">
        <v>653</v>
      </c>
      <c r="H648" s="16">
        <v>43346</v>
      </c>
      <c r="I648" s="16">
        <v>43954</v>
      </c>
      <c r="J648" s="17" t="str">
        <f>IF(Ugovori_OPULJP[[#This Row],[DATUM ZAVRŠETKA OPERACIJE]]&gt;DATE(2023,12,31),"u provedbi","završen")</f>
        <v>završen</v>
      </c>
      <c r="K648" s="15" t="s">
        <v>235</v>
      </c>
      <c r="L648" s="15" t="s">
        <v>235</v>
      </c>
      <c r="M648" s="18">
        <v>0.85</v>
      </c>
      <c r="N648" s="18">
        <v>0.15</v>
      </c>
      <c r="O648" s="19">
        <f>Ugovori_OPULJP[[#This Row],[Bespovratna sredstva - Ukupno (EU+Nac) HRK
= Ukupna ugovorena vrijednost bespovratnih sredstava]]*Ugovori_OPULJP[[#This Row],[EU STOPA SUFINANCIRANJA %
EU CO-FINANCING RATE %]]</f>
        <v>535731.37</v>
      </c>
      <c r="P648" s="20">
        <f>Ugovori_OPULJP[[#This Row],[Bespovratna sredstva - EU dio - HRK]]/7.5345</f>
        <v>71103.771982215141</v>
      </c>
      <c r="Q648" s="19">
        <f>Ugovori_OPULJP[[#This Row],[Bespovratna sredstva - Ukupno (EU+Nac) HRK
= Ukupna ugovorena vrijednost bespovratnih sredstava]]*Ugovori_OPULJP[[#This Row],[STOPA NACIONALNOG SUFINANCIRANJA %]]</f>
        <v>94540.829999999987</v>
      </c>
      <c r="R648" s="20">
        <f>Ugovori_OPULJP[[#This Row],[Bespovratna sredstva - Nacionalni dio - HRK]]/7.5345</f>
        <v>12547.724467449729</v>
      </c>
      <c r="S648" s="19">
        <v>630272.19999999995</v>
      </c>
      <c r="T648" s="20">
        <f>Ugovori_OPULJP[[#This Row],[Bespovratna sredstva - Ukupno (EU+Nac) HRK
= Ukupna ugovorena vrijednost bespovratnih sredstava]]/7.5345</f>
        <v>83651.496449664861</v>
      </c>
      <c r="U648" s="19">
        <v>0</v>
      </c>
      <c r="V648" s="20">
        <f>Ugovori_OPULJP[[#This Row],[Javni doprinos korisnika - HRK]]/7.5345</f>
        <v>0</v>
      </c>
      <c r="W648" s="19">
        <v>0</v>
      </c>
      <c r="X648" s="20">
        <f>Ugovori_OPULJP[[#This Row],[Privatni doprinos korisnika - HRK]]/7.5345</f>
        <v>0</v>
      </c>
      <c r="Y648" s="21">
        <f>Ugovori_OPULJP[[#This Row],[Bespovratna sredstva - Ukupno (EU+Nac) HRK
= Ukupna ugovorena vrijednost bespovratnih sredstava]]+Ugovori_OPULJP[[#This Row],[Javni doprinos korisnika - HRK]]+Ugovori_OPULJP[[#This Row],[Privatni doprinos korisnika - HRK]]</f>
        <v>630272.19999999995</v>
      </c>
      <c r="Z648" s="22">
        <f>Ugovori_OPULJP[[#This Row],[UKUPNI PRIHVATLJIVI IZDACI
TOTAL ELIGIBLE EXPENDITURE
= Bespovratna sredstva ukupno + doprinos korisnika
= Ukupni prihvatljivi troškovi
= Ukupna ugovorena vrijednost projekta HRK]]/7.5345</f>
        <v>83651.496449664861</v>
      </c>
      <c r="AA648" s="13" t="s">
        <v>22</v>
      </c>
      <c r="AB648" s="13" t="s">
        <v>19</v>
      </c>
      <c r="AC648" s="12" t="s">
        <v>2598</v>
      </c>
      <c r="AD648" s="12" t="s">
        <v>147</v>
      </c>
    </row>
    <row r="649" spans="1:30" ht="51" customHeight="1" x14ac:dyDescent="0.3">
      <c r="A649" s="10" t="s">
        <v>2599</v>
      </c>
      <c r="B649" s="11" t="s">
        <v>139</v>
      </c>
      <c r="C649" s="12" t="s">
        <v>140</v>
      </c>
      <c r="D649" s="12" t="s">
        <v>2347</v>
      </c>
      <c r="E649" s="13" t="s">
        <v>63</v>
      </c>
      <c r="F649" s="14" t="s">
        <v>2600</v>
      </c>
      <c r="G649" s="14" t="s">
        <v>1702</v>
      </c>
      <c r="H649" s="16">
        <v>43763</v>
      </c>
      <c r="I649" s="16">
        <v>44494</v>
      </c>
      <c r="J649" s="17" t="str">
        <f>IF(Ugovori_OPULJP[[#This Row],[DATUM ZAVRŠETKA OPERACIJE]]&gt;DATE(2023,12,31),"u provedbi","završen")</f>
        <v>završen</v>
      </c>
      <c r="K649" s="15" t="s">
        <v>178</v>
      </c>
      <c r="L649" s="15" t="s">
        <v>178</v>
      </c>
      <c r="M649" s="18">
        <v>0.85</v>
      </c>
      <c r="N649" s="18">
        <v>0.15</v>
      </c>
      <c r="O649" s="19">
        <f>Ugovori_OPULJP[[#This Row],[Bespovratna sredstva - Ukupno (EU+Nac) HRK
= Ukupna ugovorena vrijednost bespovratnih sredstava]]*Ugovori_OPULJP[[#This Row],[EU STOPA SUFINANCIRANJA %
EU CO-FINANCING RATE %]]</f>
        <v>921115.92150000005</v>
      </c>
      <c r="P649" s="20">
        <f>Ugovori_OPULJP[[#This Row],[Bespovratna sredstva - EU dio - HRK]]/7.5345</f>
        <v>122253.09197690623</v>
      </c>
      <c r="Q649" s="19">
        <f>Ugovori_OPULJP[[#This Row],[Bespovratna sredstva - Ukupno (EU+Nac) HRK
= Ukupna ugovorena vrijednost bespovratnih sredstava]]*Ugovori_OPULJP[[#This Row],[STOPA NACIONALNOG SUFINANCIRANJA %]]</f>
        <v>162549.86850000001</v>
      </c>
      <c r="R649" s="20">
        <f>Ugovori_OPULJP[[#This Row],[Bespovratna sredstva - Nacionalni dio - HRK]]/7.5345</f>
        <v>21574.075054748158</v>
      </c>
      <c r="S649" s="19">
        <v>1083665.79</v>
      </c>
      <c r="T649" s="20">
        <f>Ugovori_OPULJP[[#This Row],[Bespovratna sredstva - Ukupno (EU+Nac) HRK
= Ukupna ugovorena vrijednost bespovratnih sredstava]]/7.5345</f>
        <v>143827.16703165439</v>
      </c>
      <c r="U649" s="19">
        <v>0</v>
      </c>
      <c r="V649" s="20">
        <f>Ugovori_OPULJP[[#This Row],[Javni doprinos korisnika - HRK]]/7.5345</f>
        <v>0</v>
      </c>
      <c r="W649" s="19">
        <v>0</v>
      </c>
      <c r="X649" s="20">
        <f>Ugovori_OPULJP[[#This Row],[Privatni doprinos korisnika - HRK]]/7.5345</f>
        <v>0</v>
      </c>
      <c r="Y649" s="21">
        <f>Ugovori_OPULJP[[#This Row],[Bespovratna sredstva - Ukupno (EU+Nac) HRK
= Ukupna ugovorena vrijednost bespovratnih sredstava]]+Ugovori_OPULJP[[#This Row],[Javni doprinos korisnika - HRK]]+Ugovori_OPULJP[[#This Row],[Privatni doprinos korisnika - HRK]]</f>
        <v>1083665.79</v>
      </c>
      <c r="Z649" s="22">
        <f>Ugovori_OPULJP[[#This Row],[UKUPNI PRIHVATLJIVI IZDACI
TOTAL ELIGIBLE EXPENDITURE
= Bespovratna sredstva ukupno + doprinos korisnika
= Ukupni prihvatljivi troškovi
= Ukupna ugovorena vrijednost projekta HRK]]/7.5345</f>
        <v>143827.16703165439</v>
      </c>
      <c r="AA649" s="13" t="s">
        <v>22</v>
      </c>
      <c r="AB649" s="13" t="s">
        <v>19</v>
      </c>
      <c r="AC649" s="12" t="s">
        <v>2601</v>
      </c>
      <c r="AD649" s="12" t="s">
        <v>147</v>
      </c>
    </row>
    <row r="650" spans="1:30" ht="51" customHeight="1" x14ac:dyDescent="0.3">
      <c r="A650" s="10" t="s">
        <v>2602</v>
      </c>
      <c r="B650" s="11" t="s">
        <v>139</v>
      </c>
      <c r="C650" s="12" t="s">
        <v>140</v>
      </c>
      <c r="D650" s="12" t="s">
        <v>2347</v>
      </c>
      <c r="E650" s="13" t="s">
        <v>63</v>
      </c>
      <c r="F650" s="14" t="s">
        <v>2539</v>
      </c>
      <c r="G650" s="14" t="s">
        <v>2603</v>
      </c>
      <c r="H650" s="16">
        <v>43557</v>
      </c>
      <c r="I650" s="16">
        <v>44167</v>
      </c>
      <c r="J650" s="17" t="str">
        <f>IF(Ugovori_OPULJP[[#This Row],[DATUM ZAVRŠETKA OPERACIJE]]&gt;DATE(2023,12,31),"u provedbi","završen")</f>
        <v>završen</v>
      </c>
      <c r="K650" s="15" t="s">
        <v>2604</v>
      </c>
      <c r="L650" s="15" t="s">
        <v>21</v>
      </c>
      <c r="M650" s="18">
        <v>0.85</v>
      </c>
      <c r="N650" s="18">
        <v>0.15</v>
      </c>
      <c r="O650" s="19">
        <f>Ugovori_OPULJP[[#This Row],[Bespovratna sredstva - Ukupno (EU+Nac) HRK
= Ukupna ugovorena vrijednost bespovratnih sredstava]]*Ugovori_OPULJP[[#This Row],[EU STOPA SUFINANCIRANJA %
EU CO-FINANCING RATE %]]</f>
        <v>896624.26800000004</v>
      </c>
      <c r="P650" s="20">
        <f>Ugovori_OPULJP[[#This Row],[Bespovratna sredstva - EU dio - HRK]]/7.5345</f>
        <v>119002.49094166832</v>
      </c>
      <c r="Q650" s="19">
        <f>Ugovori_OPULJP[[#This Row],[Bespovratna sredstva - Ukupno (EU+Nac) HRK
= Ukupna ugovorena vrijednost bespovratnih sredstava]]*Ugovori_OPULJP[[#This Row],[STOPA NACIONALNOG SUFINANCIRANJA %]]</f>
        <v>158227.81200000001</v>
      </c>
      <c r="R650" s="20">
        <f>Ugovori_OPULJP[[#This Row],[Bespovratna sredstva - Nacionalni dio - HRK]]/7.5345</f>
        <v>21000.43957794147</v>
      </c>
      <c r="S650" s="19">
        <v>1054852.08</v>
      </c>
      <c r="T650" s="20">
        <f>Ugovori_OPULJP[[#This Row],[Bespovratna sredstva - Ukupno (EU+Nac) HRK
= Ukupna ugovorena vrijednost bespovratnih sredstava]]/7.5345</f>
        <v>140002.9305196098</v>
      </c>
      <c r="U650" s="19">
        <v>0</v>
      </c>
      <c r="V650" s="20">
        <f>Ugovori_OPULJP[[#This Row],[Javni doprinos korisnika - HRK]]/7.5345</f>
        <v>0</v>
      </c>
      <c r="W650" s="19">
        <v>0</v>
      </c>
      <c r="X650" s="20">
        <f>Ugovori_OPULJP[[#This Row],[Privatni doprinos korisnika - HRK]]/7.5345</f>
        <v>0</v>
      </c>
      <c r="Y650" s="21">
        <f>Ugovori_OPULJP[[#This Row],[Bespovratna sredstva - Ukupno (EU+Nac) HRK
= Ukupna ugovorena vrijednost bespovratnih sredstava]]+Ugovori_OPULJP[[#This Row],[Javni doprinos korisnika - HRK]]+Ugovori_OPULJP[[#This Row],[Privatni doprinos korisnika - HRK]]</f>
        <v>1054852.08</v>
      </c>
      <c r="Z650" s="22">
        <f>Ugovori_OPULJP[[#This Row],[UKUPNI PRIHVATLJIVI IZDACI
TOTAL ELIGIBLE EXPENDITURE
= Bespovratna sredstva ukupno + doprinos korisnika
= Ukupni prihvatljivi troškovi
= Ukupna ugovorena vrijednost projekta HRK]]/7.5345</f>
        <v>140002.9305196098</v>
      </c>
      <c r="AA650" s="13" t="s">
        <v>22</v>
      </c>
      <c r="AB650" s="13" t="s">
        <v>19</v>
      </c>
      <c r="AC650" s="12" t="s">
        <v>2605</v>
      </c>
      <c r="AD650" s="12" t="s">
        <v>147</v>
      </c>
    </row>
    <row r="651" spans="1:30" ht="51" customHeight="1" x14ac:dyDescent="0.3">
      <c r="A651" s="10" t="s">
        <v>2606</v>
      </c>
      <c r="B651" s="11" t="s">
        <v>139</v>
      </c>
      <c r="C651" s="12" t="s">
        <v>140</v>
      </c>
      <c r="D651" s="12" t="s">
        <v>2347</v>
      </c>
      <c r="E651" s="13" t="s">
        <v>63</v>
      </c>
      <c r="F651" s="14" t="s">
        <v>2607</v>
      </c>
      <c r="G651" s="14" t="s">
        <v>2608</v>
      </c>
      <c r="H651" s="16">
        <v>43797</v>
      </c>
      <c r="I651" s="16">
        <v>44528</v>
      </c>
      <c r="J651" s="17" t="str">
        <f>IF(Ugovori_OPULJP[[#This Row],[DATUM ZAVRŠETKA OPERACIJE]]&gt;DATE(2023,12,31),"u provedbi","završen")</f>
        <v>završen</v>
      </c>
      <c r="K651" s="15" t="s">
        <v>20</v>
      </c>
      <c r="L651" s="15" t="s">
        <v>21</v>
      </c>
      <c r="M651" s="18">
        <v>0.85</v>
      </c>
      <c r="N651" s="18">
        <v>0.15</v>
      </c>
      <c r="O651" s="19">
        <f>Ugovori_OPULJP[[#This Row],[Bespovratna sredstva - Ukupno (EU+Nac) HRK
= Ukupna ugovorena vrijednost bespovratnih sredstava]]*Ugovori_OPULJP[[#This Row],[EU STOPA SUFINANCIRANJA %
EU CO-FINANCING RATE %]]</f>
        <v>1207430.4484999999</v>
      </c>
      <c r="P651" s="20">
        <f>Ugovori_OPULJP[[#This Row],[Bespovratna sredstva - EU dio - HRK]]/7.5345</f>
        <v>160253.5600902515</v>
      </c>
      <c r="Q651" s="19">
        <f>Ugovori_OPULJP[[#This Row],[Bespovratna sredstva - Ukupno (EU+Nac) HRK
= Ukupna ugovorena vrijednost bespovratnih sredstava]]*Ugovori_OPULJP[[#This Row],[STOPA NACIONALNOG SUFINANCIRANJA %]]</f>
        <v>213075.96149999998</v>
      </c>
      <c r="R651" s="20">
        <f>Ugovori_OPULJP[[#This Row],[Bespovratna sredstva - Nacionalni dio - HRK]]/7.5345</f>
        <v>28280.040015926734</v>
      </c>
      <c r="S651" s="19">
        <v>1420506.41</v>
      </c>
      <c r="T651" s="20">
        <f>Ugovori_OPULJP[[#This Row],[Bespovratna sredstva - Ukupno (EU+Nac) HRK
= Ukupna ugovorena vrijednost bespovratnih sredstava]]/7.5345</f>
        <v>188533.60010617823</v>
      </c>
      <c r="U651" s="19">
        <v>0</v>
      </c>
      <c r="V651" s="20">
        <f>Ugovori_OPULJP[[#This Row],[Javni doprinos korisnika - HRK]]/7.5345</f>
        <v>0</v>
      </c>
      <c r="W651" s="19">
        <v>0</v>
      </c>
      <c r="X651" s="20">
        <f>Ugovori_OPULJP[[#This Row],[Privatni doprinos korisnika - HRK]]/7.5345</f>
        <v>0</v>
      </c>
      <c r="Y651" s="21">
        <f>Ugovori_OPULJP[[#This Row],[Bespovratna sredstva - Ukupno (EU+Nac) HRK
= Ukupna ugovorena vrijednost bespovratnih sredstava]]+Ugovori_OPULJP[[#This Row],[Javni doprinos korisnika - HRK]]+Ugovori_OPULJP[[#This Row],[Privatni doprinos korisnika - HRK]]</f>
        <v>1420506.41</v>
      </c>
      <c r="Z651" s="22">
        <f>Ugovori_OPULJP[[#This Row],[UKUPNI PRIHVATLJIVI IZDACI
TOTAL ELIGIBLE EXPENDITURE
= Bespovratna sredstva ukupno + doprinos korisnika
= Ukupni prihvatljivi troškovi
= Ukupna ugovorena vrijednost projekta HRK]]/7.5345</f>
        <v>188533.60010617823</v>
      </c>
      <c r="AA651" s="13" t="s">
        <v>22</v>
      </c>
      <c r="AB651" s="13" t="s">
        <v>19</v>
      </c>
      <c r="AC651" s="12" t="s">
        <v>2609</v>
      </c>
      <c r="AD651" s="12" t="s">
        <v>147</v>
      </c>
    </row>
    <row r="652" spans="1:30" ht="51" customHeight="1" x14ac:dyDescent="0.3">
      <c r="A652" s="10" t="s">
        <v>2610</v>
      </c>
      <c r="B652" s="11" t="s">
        <v>139</v>
      </c>
      <c r="C652" s="12" t="s">
        <v>140</v>
      </c>
      <c r="D652" s="12" t="s">
        <v>2347</v>
      </c>
      <c r="E652" s="13" t="s">
        <v>63</v>
      </c>
      <c r="F652" s="14" t="s">
        <v>2611</v>
      </c>
      <c r="G652" s="14" t="s">
        <v>1919</v>
      </c>
      <c r="H652" s="16">
        <v>43761</v>
      </c>
      <c r="I652" s="16">
        <v>44309</v>
      </c>
      <c r="J652" s="17" t="str">
        <f>IF(Ugovori_OPULJP[[#This Row],[DATUM ZAVRŠETKA OPERACIJE]]&gt;DATE(2023,12,31),"u provedbi","završen")</f>
        <v>završen</v>
      </c>
      <c r="K652" s="15" t="s">
        <v>240</v>
      </c>
      <c r="L652" s="15" t="s">
        <v>240</v>
      </c>
      <c r="M652" s="18">
        <v>0.85</v>
      </c>
      <c r="N652" s="18">
        <v>0.15</v>
      </c>
      <c r="O652" s="19">
        <f>Ugovori_OPULJP[[#This Row],[Bespovratna sredstva - Ukupno (EU+Nac) HRK
= Ukupna ugovorena vrijednost bespovratnih sredstava]]*Ugovori_OPULJP[[#This Row],[EU STOPA SUFINANCIRANJA %
EU CO-FINANCING RATE %]]</f>
        <v>790965.3835</v>
      </c>
      <c r="P652" s="20">
        <f>Ugovori_OPULJP[[#This Row],[Bespovratna sredstva - EU dio - HRK]]/7.5345</f>
        <v>104979.14705687172</v>
      </c>
      <c r="Q652" s="19">
        <f>Ugovori_OPULJP[[#This Row],[Bespovratna sredstva - Ukupno (EU+Nac) HRK
= Ukupna ugovorena vrijednost bespovratnih sredstava]]*Ugovori_OPULJP[[#This Row],[STOPA NACIONALNOG SUFINANCIRANJA %]]</f>
        <v>139582.12649999998</v>
      </c>
      <c r="R652" s="20">
        <f>Ugovori_OPULJP[[#This Row],[Bespovratna sredstva - Nacionalni dio - HRK]]/7.5345</f>
        <v>18525.731833565595</v>
      </c>
      <c r="S652" s="19">
        <v>930547.51</v>
      </c>
      <c r="T652" s="20">
        <f>Ugovori_OPULJP[[#This Row],[Bespovratna sredstva - Ukupno (EU+Nac) HRK
= Ukupna ugovorena vrijednost bespovratnih sredstava]]/7.5345</f>
        <v>123504.87889043732</v>
      </c>
      <c r="U652" s="19">
        <v>0</v>
      </c>
      <c r="V652" s="20">
        <f>Ugovori_OPULJP[[#This Row],[Javni doprinos korisnika - HRK]]/7.5345</f>
        <v>0</v>
      </c>
      <c r="W652" s="19">
        <v>0</v>
      </c>
      <c r="X652" s="20">
        <f>Ugovori_OPULJP[[#This Row],[Privatni doprinos korisnika - HRK]]/7.5345</f>
        <v>0</v>
      </c>
      <c r="Y652" s="21">
        <f>Ugovori_OPULJP[[#This Row],[Bespovratna sredstva - Ukupno (EU+Nac) HRK
= Ukupna ugovorena vrijednost bespovratnih sredstava]]+Ugovori_OPULJP[[#This Row],[Javni doprinos korisnika - HRK]]+Ugovori_OPULJP[[#This Row],[Privatni doprinos korisnika - HRK]]</f>
        <v>930547.51</v>
      </c>
      <c r="Z652" s="22">
        <f>Ugovori_OPULJP[[#This Row],[UKUPNI PRIHVATLJIVI IZDACI
TOTAL ELIGIBLE EXPENDITURE
= Bespovratna sredstva ukupno + doprinos korisnika
= Ukupni prihvatljivi troškovi
= Ukupna ugovorena vrijednost projekta HRK]]/7.5345</f>
        <v>123504.87889043732</v>
      </c>
      <c r="AA652" s="13" t="s">
        <v>22</v>
      </c>
      <c r="AB652" s="13" t="s">
        <v>19</v>
      </c>
      <c r="AC652" s="12" t="s">
        <v>2612</v>
      </c>
      <c r="AD652" s="12" t="s">
        <v>147</v>
      </c>
    </row>
    <row r="653" spans="1:30" ht="51" customHeight="1" x14ac:dyDescent="0.3">
      <c r="A653" s="10" t="s">
        <v>2613</v>
      </c>
      <c r="B653" s="11" t="s">
        <v>139</v>
      </c>
      <c r="C653" s="12" t="s">
        <v>140</v>
      </c>
      <c r="D653" s="12" t="s">
        <v>2347</v>
      </c>
      <c r="E653" s="13" t="s">
        <v>63</v>
      </c>
      <c r="F653" s="14" t="s">
        <v>2614</v>
      </c>
      <c r="G653" s="41" t="s">
        <v>2615</v>
      </c>
      <c r="H653" s="16">
        <v>43760</v>
      </c>
      <c r="I653" s="16">
        <v>44310</v>
      </c>
      <c r="J653" s="17" t="str">
        <f>IF(Ugovori_OPULJP[[#This Row],[DATUM ZAVRŠETKA OPERACIJE]]&gt;DATE(2023,12,31),"u provedbi","završen")</f>
        <v>završen</v>
      </c>
      <c r="K653" s="15" t="s">
        <v>380</v>
      </c>
      <c r="L653" s="15" t="s">
        <v>380</v>
      </c>
      <c r="M653" s="18">
        <v>0.85</v>
      </c>
      <c r="N653" s="18">
        <v>0.15</v>
      </c>
      <c r="O653" s="19">
        <f>Ugovori_OPULJP[[#This Row],[Bespovratna sredstva - Ukupno (EU+Nac) HRK
= Ukupna ugovorena vrijednost bespovratnih sredstava]]*Ugovori_OPULJP[[#This Row],[EU STOPA SUFINANCIRANJA %
EU CO-FINANCING RATE %]]</f>
        <v>791179.86399999994</v>
      </c>
      <c r="P653" s="20">
        <f>Ugovori_OPULJP[[#This Row],[Bespovratna sredstva - EU dio - HRK]]/7.5345</f>
        <v>105007.61351118189</v>
      </c>
      <c r="Q653" s="19">
        <f>Ugovori_OPULJP[[#This Row],[Bespovratna sredstva - Ukupno (EU+Nac) HRK
= Ukupna ugovorena vrijednost bespovratnih sredstava]]*Ugovori_OPULJP[[#This Row],[STOPA NACIONALNOG SUFINANCIRANJA %]]</f>
        <v>139619.976</v>
      </c>
      <c r="R653" s="20">
        <f>Ugovori_OPULJP[[#This Row],[Bespovratna sredstva - Nacionalni dio - HRK]]/7.5345</f>
        <v>18530.755325502687</v>
      </c>
      <c r="S653" s="19">
        <v>930799.84</v>
      </c>
      <c r="T653" s="20">
        <f>Ugovori_OPULJP[[#This Row],[Bespovratna sredstva - Ukupno (EU+Nac) HRK
= Ukupna ugovorena vrijednost bespovratnih sredstava]]/7.5345</f>
        <v>123538.36883668457</v>
      </c>
      <c r="U653" s="19">
        <v>0</v>
      </c>
      <c r="V653" s="20">
        <f>Ugovori_OPULJP[[#This Row],[Javni doprinos korisnika - HRK]]/7.5345</f>
        <v>0</v>
      </c>
      <c r="W653" s="19">
        <v>0</v>
      </c>
      <c r="X653" s="20">
        <f>Ugovori_OPULJP[[#This Row],[Privatni doprinos korisnika - HRK]]/7.5345</f>
        <v>0</v>
      </c>
      <c r="Y653" s="21">
        <f>Ugovori_OPULJP[[#This Row],[Bespovratna sredstva - Ukupno (EU+Nac) HRK
= Ukupna ugovorena vrijednost bespovratnih sredstava]]+Ugovori_OPULJP[[#This Row],[Javni doprinos korisnika - HRK]]+Ugovori_OPULJP[[#This Row],[Privatni doprinos korisnika - HRK]]</f>
        <v>930799.84</v>
      </c>
      <c r="Z653" s="22">
        <f>Ugovori_OPULJP[[#This Row],[UKUPNI PRIHVATLJIVI IZDACI
TOTAL ELIGIBLE EXPENDITURE
= Bespovratna sredstva ukupno + doprinos korisnika
= Ukupni prihvatljivi troškovi
= Ukupna ugovorena vrijednost projekta HRK]]/7.5345</f>
        <v>123538.36883668457</v>
      </c>
      <c r="AA653" s="13" t="s">
        <v>22</v>
      </c>
      <c r="AB653" s="13" t="s">
        <v>19</v>
      </c>
      <c r="AC653" s="12" t="s">
        <v>2616</v>
      </c>
      <c r="AD653" s="12" t="s">
        <v>147</v>
      </c>
    </row>
    <row r="654" spans="1:30" ht="51" customHeight="1" x14ac:dyDescent="0.3">
      <c r="A654" s="10" t="s">
        <v>2617</v>
      </c>
      <c r="B654" s="11" t="s">
        <v>139</v>
      </c>
      <c r="C654" s="12" t="s">
        <v>140</v>
      </c>
      <c r="D654" s="12" t="s">
        <v>2347</v>
      </c>
      <c r="E654" s="13" t="s">
        <v>63</v>
      </c>
      <c r="F654" s="14" t="s">
        <v>2618</v>
      </c>
      <c r="G654" s="14" t="s">
        <v>2619</v>
      </c>
      <c r="H654" s="16">
        <v>43759</v>
      </c>
      <c r="I654" s="16">
        <v>44307</v>
      </c>
      <c r="J654" s="17" t="str">
        <f>IF(Ugovori_OPULJP[[#This Row],[DATUM ZAVRŠETKA OPERACIJE]]&gt;DATE(2023,12,31),"u provedbi","završen")</f>
        <v>završen</v>
      </c>
      <c r="K654" s="15" t="s">
        <v>329</v>
      </c>
      <c r="L654" s="15" t="s">
        <v>329</v>
      </c>
      <c r="M654" s="18">
        <v>0.85</v>
      </c>
      <c r="N654" s="18">
        <v>0.15</v>
      </c>
      <c r="O654" s="19">
        <f>Ugovori_OPULJP[[#This Row],[Bespovratna sredstva - Ukupno (EU+Nac) HRK
= Ukupna ugovorena vrijednost bespovratnih sredstava]]*Ugovori_OPULJP[[#This Row],[EU STOPA SUFINANCIRANJA %
EU CO-FINANCING RATE %]]</f>
        <v>374372.49549999996</v>
      </c>
      <c r="P654" s="20">
        <f>Ugovori_OPULJP[[#This Row],[Bespovratna sredstva - EU dio - HRK]]/7.5345</f>
        <v>49687.768995951948</v>
      </c>
      <c r="Q654" s="19">
        <f>Ugovori_OPULJP[[#This Row],[Bespovratna sredstva - Ukupno (EU+Nac) HRK
= Ukupna ugovorena vrijednost bespovratnih sredstava]]*Ugovori_OPULJP[[#This Row],[STOPA NACIONALNOG SUFINANCIRANJA %]]</f>
        <v>66065.734499999991</v>
      </c>
      <c r="R654" s="20">
        <f>Ugovori_OPULJP[[#This Row],[Bespovratna sredstva - Nacionalni dio - HRK]]/7.5345</f>
        <v>8768.4298228150492</v>
      </c>
      <c r="S654" s="19">
        <v>440438.23</v>
      </c>
      <c r="T654" s="20">
        <f>Ugovori_OPULJP[[#This Row],[Bespovratna sredstva - Ukupno (EU+Nac) HRK
= Ukupna ugovorena vrijednost bespovratnih sredstava]]/7.5345</f>
        <v>58456.198818766999</v>
      </c>
      <c r="U654" s="19">
        <v>0</v>
      </c>
      <c r="V654" s="20">
        <f>Ugovori_OPULJP[[#This Row],[Javni doprinos korisnika - HRK]]/7.5345</f>
        <v>0</v>
      </c>
      <c r="W654" s="19">
        <v>0</v>
      </c>
      <c r="X654" s="20">
        <f>Ugovori_OPULJP[[#This Row],[Privatni doprinos korisnika - HRK]]/7.5345</f>
        <v>0</v>
      </c>
      <c r="Y654" s="21">
        <f>Ugovori_OPULJP[[#This Row],[Bespovratna sredstva - Ukupno (EU+Nac) HRK
= Ukupna ugovorena vrijednost bespovratnih sredstava]]+Ugovori_OPULJP[[#This Row],[Javni doprinos korisnika - HRK]]+Ugovori_OPULJP[[#This Row],[Privatni doprinos korisnika - HRK]]</f>
        <v>440438.23</v>
      </c>
      <c r="Z654" s="22">
        <f>Ugovori_OPULJP[[#This Row],[UKUPNI PRIHVATLJIVI IZDACI
TOTAL ELIGIBLE EXPENDITURE
= Bespovratna sredstva ukupno + doprinos korisnika
= Ukupni prihvatljivi troškovi
= Ukupna ugovorena vrijednost projekta HRK]]/7.5345</f>
        <v>58456.198818766999</v>
      </c>
      <c r="AA654" s="13" t="s">
        <v>22</v>
      </c>
      <c r="AB654" s="13" t="s">
        <v>19</v>
      </c>
      <c r="AC654" s="12" t="s">
        <v>2620</v>
      </c>
      <c r="AD654" s="12" t="s">
        <v>147</v>
      </c>
    </row>
    <row r="655" spans="1:30" ht="51" customHeight="1" x14ac:dyDescent="0.3">
      <c r="A655" s="10" t="s">
        <v>2621</v>
      </c>
      <c r="B655" s="11" t="s">
        <v>139</v>
      </c>
      <c r="C655" s="12" t="s">
        <v>140</v>
      </c>
      <c r="D655" s="12" t="s">
        <v>2347</v>
      </c>
      <c r="E655" s="13" t="s">
        <v>63</v>
      </c>
      <c r="F655" s="14" t="s">
        <v>2622</v>
      </c>
      <c r="G655" s="14" t="s">
        <v>645</v>
      </c>
      <c r="H655" s="16">
        <v>43759</v>
      </c>
      <c r="I655" s="16">
        <v>44307</v>
      </c>
      <c r="J655" s="17" t="str">
        <f>IF(Ugovori_OPULJP[[#This Row],[DATUM ZAVRŠETKA OPERACIJE]]&gt;DATE(2023,12,31),"u provedbi","završen")</f>
        <v>završen</v>
      </c>
      <c r="K655" s="15" t="s">
        <v>71</v>
      </c>
      <c r="L655" s="15" t="s">
        <v>71</v>
      </c>
      <c r="M655" s="18">
        <v>0.85</v>
      </c>
      <c r="N655" s="18">
        <v>0.15</v>
      </c>
      <c r="O655" s="19">
        <f>Ugovori_OPULJP[[#This Row],[Bespovratna sredstva - Ukupno (EU+Nac) HRK
= Ukupna ugovorena vrijednost bespovratnih sredstava]]*Ugovori_OPULJP[[#This Row],[EU STOPA SUFINANCIRANJA %
EU CO-FINANCING RATE %]]</f>
        <v>663776.75549999997</v>
      </c>
      <c r="P655" s="20">
        <f>Ugovori_OPULJP[[#This Row],[Bespovratna sredstva - EU dio - HRK]]/7.5345</f>
        <v>88098.315150308568</v>
      </c>
      <c r="Q655" s="19">
        <f>Ugovori_OPULJP[[#This Row],[Bespovratna sredstva - Ukupno (EU+Nac) HRK
= Ukupna ugovorena vrijednost bespovratnih sredstava]]*Ugovori_OPULJP[[#This Row],[STOPA NACIONALNOG SUFINANCIRANJA %]]</f>
        <v>117137.07449999999</v>
      </c>
      <c r="R655" s="20">
        <f>Ugovori_OPULJP[[#This Row],[Bespovratna sredstva - Nacionalni dio - HRK]]/7.5345</f>
        <v>15546.761497113277</v>
      </c>
      <c r="S655" s="19">
        <v>780913.83</v>
      </c>
      <c r="T655" s="20">
        <f>Ugovori_OPULJP[[#This Row],[Bespovratna sredstva - Ukupno (EU+Nac) HRK
= Ukupna ugovorena vrijednost bespovratnih sredstava]]/7.5345</f>
        <v>103645.07664742185</v>
      </c>
      <c r="U655" s="19">
        <v>0</v>
      </c>
      <c r="V655" s="20">
        <f>Ugovori_OPULJP[[#This Row],[Javni doprinos korisnika - HRK]]/7.5345</f>
        <v>0</v>
      </c>
      <c r="W655" s="19">
        <v>0</v>
      </c>
      <c r="X655" s="20">
        <f>Ugovori_OPULJP[[#This Row],[Privatni doprinos korisnika - HRK]]/7.5345</f>
        <v>0</v>
      </c>
      <c r="Y655" s="21">
        <f>Ugovori_OPULJP[[#This Row],[Bespovratna sredstva - Ukupno (EU+Nac) HRK
= Ukupna ugovorena vrijednost bespovratnih sredstava]]+Ugovori_OPULJP[[#This Row],[Javni doprinos korisnika - HRK]]+Ugovori_OPULJP[[#This Row],[Privatni doprinos korisnika - HRK]]</f>
        <v>780913.83</v>
      </c>
      <c r="Z655" s="22">
        <f>Ugovori_OPULJP[[#This Row],[UKUPNI PRIHVATLJIVI IZDACI
TOTAL ELIGIBLE EXPENDITURE
= Bespovratna sredstva ukupno + doprinos korisnika
= Ukupni prihvatljivi troškovi
= Ukupna ugovorena vrijednost projekta HRK]]/7.5345</f>
        <v>103645.07664742185</v>
      </c>
      <c r="AA655" s="13" t="s">
        <v>22</v>
      </c>
      <c r="AB655" s="13" t="s">
        <v>19</v>
      </c>
      <c r="AC655" s="12" t="s">
        <v>2623</v>
      </c>
      <c r="AD655" s="12" t="s">
        <v>147</v>
      </c>
    </row>
    <row r="656" spans="1:30" ht="51" customHeight="1" x14ac:dyDescent="0.3">
      <c r="A656" s="10" t="s">
        <v>2624</v>
      </c>
      <c r="B656" s="11" t="s">
        <v>139</v>
      </c>
      <c r="C656" s="12" t="s">
        <v>140</v>
      </c>
      <c r="D656" s="12" t="s">
        <v>2347</v>
      </c>
      <c r="E656" s="13" t="s">
        <v>63</v>
      </c>
      <c r="F656" s="14" t="s">
        <v>2625</v>
      </c>
      <c r="G656" s="14" t="s">
        <v>2626</v>
      </c>
      <c r="H656" s="16">
        <v>43896</v>
      </c>
      <c r="I656" s="16">
        <v>44567</v>
      </c>
      <c r="J656" s="17" t="str">
        <f>IF(Ugovori_OPULJP[[#This Row],[DATUM ZAVRŠETKA OPERACIJE]]&gt;DATE(2023,12,31),"u provedbi","završen")</f>
        <v>završen</v>
      </c>
      <c r="K656" s="15" t="s">
        <v>2627</v>
      </c>
      <c r="L656" s="15" t="s">
        <v>71</v>
      </c>
      <c r="M656" s="18">
        <v>0.85</v>
      </c>
      <c r="N656" s="18">
        <v>0.15</v>
      </c>
      <c r="O656" s="19">
        <f>Ugovori_OPULJP[[#This Row],[Bespovratna sredstva - Ukupno (EU+Nac) HRK
= Ukupna ugovorena vrijednost bespovratnih sredstava]]*Ugovori_OPULJP[[#This Row],[EU STOPA SUFINANCIRANJA %
EU CO-FINANCING RATE %]]</f>
        <v>706143.70500000007</v>
      </c>
      <c r="P656" s="20">
        <f>Ugovori_OPULJP[[#This Row],[Bespovratna sredstva - EU dio - HRK]]/7.5345</f>
        <v>93721.37567190922</v>
      </c>
      <c r="Q656" s="19">
        <f>Ugovori_OPULJP[[#This Row],[Bespovratna sredstva - Ukupno (EU+Nac) HRK
= Ukupna ugovorena vrijednost bespovratnih sredstava]]*Ugovori_OPULJP[[#This Row],[STOPA NACIONALNOG SUFINANCIRANJA %]]</f>
        <v>124613.595</v>
      </c>
      <c r="R656" s="20">
        <f>Ugovori_OPULJP[[#This Row],[Bespovratna sredstva - Nacionalni dio - HRK]]/7.5345</f>
        <v>16539.066295042801</v>
      </c>
      <c r="S656" s="19">
        <v>830757.3</v>
      </c>
      <c r="T656" s="20">
        <f>Ugovori_OPULJP[[#This Row],[Bespovratna sredstva - Ukupno (EU+Nac) HRK
= Ukupna ugovorena vrijednost bespovratnih sredstava]]/7.5345</f>
        <v>110260.44196695201</v>
      </c>
      <c r="U656" s="19">
        <v>0</v>
      </c>
      <c r="V656" s="20">
        <f>Ugovori_OPULJP[[#This Row],[Javni doprinos korisnika - HRK]]/7.5345</f>
        <v>0</v>
      </c>
      <c r="W656" s="19">
        <v>0</v>
      </c>
      <c r="X656" s="20">
        <f>Ugovori_OPULJP[[#This Row],[Privatni doprinos korisnika - HRK]]/7.5345</f>
        <v>0</v>
      </c>
      <c r="Y656" s="21">
        <f>Ugovori_OPULJP[[#This Row],[Bespovratna sredstva - Ukupno (EU+Nac) HRK
= Ukupna ugovorena vrijednost bespovratnih sredstava]]+Ugovori_OPULJP[[#This Row],[Javni doprinos korisnika - HRK]]+Ugovori_OPULJP[[#This Row],[Privatni doprinos korisnika - HRK]]</f>
        <v>830757.3</v>
      </c>
      <c r="Z656" s="22">
        <f>Ugovori_OPULJP[[#This Row],[UKUPNI PRIHVATLJIVI IZDACI
TOTAL ELIGIBLE EXPENDITURE
= Bespovratna sredstva ukupno + doprinos korisnika
= Ukupni prihvatljivi troškovi
= Ukupna ugovorena vrijednost projekta HRK]]/7.5345</f>
        <v>110260.44196695201</v>
      </c>
      <c r="AA656" s="13" t="s">
        <v>22</v>
      </c>
      <c r="AB656" s="13" t="s">
        <v>19</v>
      </c>
      <c r="AC656" s="12" t="s">
        <v>2628</v>
      </c>
      <c r="AD656" s="12" t="s">
        <v>147</v>
      </c>
    </row>
    <row r="657" spans="1:30" ht="51" customHeight="1" x14ac:dyDescent="0.3">
      <c r="A657" s="10" t="s">
        <v>2629</v>
      </c>
      <c r="B657" s="11" t="s">
        <v>139</v>
      </c>
      <c r="C657" s="12" t="s">
        <v>140</v>
      </c>
      <c r="D657" s="12" t="s">
        <v>2347</v>
      </c>
      <c r="E657" s="13" t="s">
        <v>63</v>
      </c>
      <c r="F657" s="14" t="s">
        <v>2630</v>
      </c>
      <c r="G657" s="14" t="s">
        <v>2154</v>
      </c>
      <c r="H657" s="16">
        <v>43902</v>
      </c>
      <c r="I657" s="16">
        <v>44632</v>
      </c>
      <c r="J657" s="17" t="str">
        <f>IF(Ugovori_OPULJP[[#This Row],[DATUM ZAVRŠETKA OPERACIJE]]&gt;DATE(2023,12,31),"u provedbi","završen")</f>
        <v>završen</v>
      </c>
      <c r="K657" s="15" t="s">
        <v>86</v>
      </c>
      <c r="L657" s="15" t="s">
        <v>86</v>
      </c>
      <c r="M657" s="18">
        <v>0.85</v>
      </c>
      <c r="N657" s="18">
        <v>0.15</v>
      </c>
      <c r="O657" s="19">
        <f>Ugovori_OPULJP[[#This Row],[Bespovratna sredstva - Ukupno (EU+Nac) HRK
= Ukupna ugovorena vrijednost bespovratnih sredstava]]*Ugovori_OPULJP[[#This Row],[EU STOPA SUFINANCIRANJA %
EU CO-FINANCING RATE %]]</f>
        <v>840101.75</v>
      </c>
      <c r="P657" s="20">
        <f>Ugovori_OPULJP[[#This Row],[Bespovratna sredstva - EU dio - HRK]]/7.5345</f>
        <v>111500.66361404207</v>
      </c>
      <c r="Q657" s="19">
        <f>Ugovori_OPULJP[[#This Row],[Bespovratna sredstva - Ukupno (EU+Nac) HRK
= Ukupna ugovorena vrijednost bespovratnih sredstava]]*Ugovori_OPULJP[[#This Row],[STOPA NACIONALNOG SUFINANCIRANJA %]]</f>
        <v>148253.25</v>
      </c>
      <c r="R657" s="20">
        <f>Ugovori_OPULJP[[#This Row],[Bespovratna sredstva - Nacionalni dio - HRK]]/7.5345</f>
        <v>19676.58769659566</v>
      </c>
      <c r="S657" s="19">
        <v>988355</v>
      </c>
      <c r="T657" s="20">
        <f>Ugovori_OPULJP[[#This Row],[Bespovratna sredstva - Ukupno (EU+Nac) HRK
= Ukupna ugovorena vrijednost bespovratnih sredstava]]/7.5345</f>
        <v>131177.25131063772</v>
      </c>
      <c r="U657" s="19">
        <v>0</v>
      </c>
      <c r="V657" s="20">
        <f>Ugovori_OPULJP[[#This Row],[Javni doprinos korisnika - HRK]]/7.5345</f>
        <v>0</v>
      </c>
      <c r="W657" s="19">
        <v>0</v>
      </c>
      <c r="X657" s="20">
        <f>Ugovori_OPULJP[[#This Row],[Privatni doprinos korisnika - HRK]]/7.5345</f>
        <v>0</v>
      </c>
      <c r="Y657" s="21">
        <f>Ugovori_OPULJP[[#This Row],[Bespovratna sredstva - Ukupno (EU+Nac) HRK
= Ukupna ugovorena vrijednost bespovratnih sredstava]]+Ugovori_OPULJP[[#This Row],[Javni doprinos korisnika - HRK]]+Ugovori_OPULJP[[#This Row],[Privatni doprinos korisnika - HRK]]</f>
        <v>988355</v>
      </c>
      <c r="Z657" s="22">
        <f>Ugovori_OPULJP[[#This Row],[UKUPNI PRIHVATLJIVI IZDACI
TOTAL ELIGIBLE EXPENDITURE
= Bespovratna sredstva ukupno + doprinos korisnika
= Ukupni prihvatljivi troškovi
= Ukupna ugovorena vrijednost projekta HRK]]/7.5345</f>
        <v>131177.25131063772</v>
      </c>
      <c r="AA657" s="13" t="s">
        <v>22</v>
      </c>
      <c r="AB657" s="13" t="s">
        <v>19</v>
      </c>
      <c r="AC657" s="12" t="s">
        <v>2631</v>
      </c>
      <c r="AD657" s="12" t="s">
        <v>147</v>
      </c>
    </row>
    <row r="658" spans="1:30" ht="51" customHeight="1" x14ac:dyDescent="0.3">
      <c r="A658" s="10" t="s">
        <v>2632</v>
      </c>
      <c r="B658" s="11" t="s">
        <v>139</v>
      </c>
      <c r="C658" s="12" t="s">
        <v>140</v>
      </c>
      <c r="D658" s="12" t="s">
        <v>2347</v>
      </c>
      <c r="E658" s="13" t="s">
        <v>63</v>
      </c>
      <c r="F658" s="14" t="s">
        <v>2633</v>
      </c>
      <c r="G658" s="14" t="s">
        <v>1768</v>
      </c>
      <c r="H658" s="16">
        <v>43903</v>
      </c>
      <c r="I658" s="16">
        <v>44633</v>
      </c>
      <c r="J658" s="17" t="str">
        <f>IF(Ugovori_OPULJP[[#This Row],[DATUM ZAVRŠETKA OPERACIJE]]&gt;DATE(2023,12,31),"u provedbi","završen")</f>
        <v>završen</v>
      </c>
      <c r="K658" s="15" t="s">
        <v>81</v>
      </c>
      <c r="L658" s="15" t="s">
        <v>81</v>
      </c>
      <c r="M658" s="18">
        <v>0.85</v>
      </c>
      <c r="N658" s="18">
        <v>0.15</v>
      </c>
      <c r="O658" s="19">
        <f>Ugovori_OPULJP[[#This Row],[Bespovratna sredstva - Ukupno (EU+Nac) HRK
= Ukupna ugovorena vrijednost bespovratnih sredstava]]*Ugovori_OPULJP[[#This Row],[EU STOPA SUFINANCIRANJA %
EU CO-FINANCING RATE %]]</f>
        <v>1266423.942</v>
      </c>
      <c r="P658" s="20">
        <f>Ugovori_OPULJP[[#This Row],[Bespovratna sredstva - EU dio - HRK]]/7.5345</f>
        <v>168083.3422257615</v>
      </c>
      <c r="Q658" s="19">
        <f>Ugovori_OPULJP[[#This Row],[Bespovratna sredstva - Ukupno (EU+Nac) HRK
= Ukupna ugovorena vrijednost bespovratnih sredstava]]*Ugovori_OPULJP[[#This Row],[STOPA NACIONALNOG SUFINANCIRANJA %]]</f>
        <v>223486.57800000001</v>
      </c>
      <c r="R658" s="20">
        <f>Ugovori_OPULJP[[#This Row],[Bespovratna sredstva - Nacionalni dio - HRK]]/7.5345</f>
        <v>29661.766275134381</v>
      </c>
      <c r="S658" s="19">
        <v>1489910.52</v>
      </c>
      <c r="T658" s="20">
        <f>Ugovori_OPULJP[[#This Row],[Bespovratna sredstva - Ukupno (EU+Nac) HRK
= Ukupna ugovorena vrijednost bespovratnih sredstava]]/7.5345</f>
        <v>197745.10850089588</v>
      </c>
      <c r="U658" s="19">
        <v>0</v>
      </c>
      <c r="V658" s="20">
        <f>Ugovori_OPULJP[[#This Row],[Javni doprinos korisnika - HRK]]/7.5345</f>
        <v>0</v>
      </c>
      <c r="W658" s="19">
        <v>0</v>
      </c>
      <c r="X658" s="20">
        <f>Ugovori_OPULJP[[#This Row],[Privatni doprinos korisnika - HRK]]/7.5345</f>
        <v>0</v>
      </c>
      <c r="Y658" s="21">
        <f>Ugovori_OPULJP[[#This Row],[Bespovratna sredstva - Ukupno (EU+Nac) HRK
= Ukupna ugovorena vrijednost bespovratnih sredstava]]+Ugovori_OPULJP[[#This Row],[Javni doprinos korisnika - HRK]]+Ugovori_OPULJP[[#This Row],[Privatni doprinos korisnika - HRK]]</f>
        <v>1489910.52</v>
      </c>
      <c r="Z658" s="22">
        <f>Ugovori_OPULJP[[#This Row],[UKUPNI PRIHVATLJIVI IZDACI
TOTAL ELIGIBLE EXPENDITURE
= Bespovratna sredstva ukupno + doprinos korisnika
= Ukupni prihvatljivi troškovi
= Ukupna ugovorena vrijednost projekta HRK]]/7.5345</f>
        <v>197745.10850089588</v>
      </c>
      <c r="AA658" s="13" t="s">
        <v>22</v>
      </c>
      <c r="AB658" s="13" t="s">
        <v>19</v>
      </c>
      <c r="AC658" s="12" t="s">
        <v>2634</v>
      </c>
      <c r="AD658" s="12" t="s">
        <v>147</v>
      </c>
    </row>
    <row r="659" spans="1:30" ht="51" customHeight="1" x14ac:dyDescent="0.3">
      <c r="A659" s="10" t="s">
        <v>2635</v>
      </c>
      <c r="B659" s="11" t="s">
        <v>139</v>
      </c>
      <c r="C659" s="12" t="s">
        <v>140</v>
      </c>
      <c r="D659" s="12" t="s">
        <v>2347</v>
      </c>
      <c r="E659" s="13" t="s">
        <v>63</v>
      </c>
      <c r="F659" s="14" t="s">
        <v>2636</v>
      </c>
      <c r="G659" s="14" t="s">
        <v>2637</v>
      </c>
      <c r="H659" s="16">
        <v>43896</v>
      </c>
      <c r="I659" s="16">
        <v>44445</v>
      </c>
      <c r="J659" s="17" t="str">
        <f>IF(Ugovori_OPULJP[[#This Row],[DATUM ZAVRŠETKA OPERACIJE]]&gt;DATE(2023,12,31),"u provedbi","završen")</f>
        <v>završen</v>
      </c>
      <c r="K659" s="15" t="s">
        <v>81</v>
      </c>
      <c r="L659" s="15" t="s">
        <v>81</v>
      </c>
      <c r="M659" s="18">
        <v>0.85</v>
      </c>
      <c r="N659" s="18">
        <v>0.15</v>
      </c>
      <c r="O659" s="19">
        <f>Ugovori_OPULJP[[#This Row],[Bespovratna sredstva - Ukupno (EU+Nac) HRK
= Ukupna ugovorena vrijednost bespovratnih sredstava]]*Ugovori_OPULJP[[#This Row],[EU STOPA SUFINANCIRANJA %
EU CO-FINANCING RATE %]]</f>
        <v>509813</v>
      </c>
      <c r="P659" s="20">
        <f>Ugovori_OPULJP[[#This Row],[Bespovratna sredstva - EU dio - HRK]]/7.5345</f>
        <v>67663.81312628575</v>
      </c>
      <c r="Q659" s="19">
        <f>Ugovori_OPULJP[[#This Row],[Bespovratna sredstva - Ukupno (EU+Nac) HRK
= Ukupna ugovorena vrijednost bespovratnih sredstava]]*Ugovori_OPULJP[[#This Row],[STOPA NACIONALNOG SUFINANCIRANJA %]]</f>
        <v>89967</v>
      </c>
      <c r="R659" s="20">
        <f>Ugovori_OPULJP[[#This Row],[Bespovratna sredstva - Nacionalni dio - HRK]]/7.5345</f>
        <v>11940.672904638661</v>
      </c>
      <c r="S659" s="19">
        <v>599780</v>
      </c>
      <c r="T659" s="20">
        <f>Ugovori_OPULJP[[#This Row],[Bespovratna sredstva - Ukupno (EU+Nac) HRK
= Ukupna ugovorena vrijednost bespovratnih sredstava]]/7.5345</f>
        <v>79604.48603092441</v>
      </c>
      <c r="U659" s="19">
        <v>0</v>
      </c>
      <c r="V659" s="20">
        <f>Ugovori_OPULJP[[#This Row],[Javni doprinos korisnika - HRK]]/7.5345</f>
        <v>0</v>
      </c>
      <c r="W659" s="19">
        <v>0</v>
      </c>
      <c r="X659" s="20">
        <f>Ugovori_OPULJP[[#This Row],[Privatni doprinos korisnika - HRK]]/7.5345</f>
        <v>0</v>
      </c>
      <c r="Y659" s="21">
        <f>Ugovori_OPULJP[[#This Row],[Bespovratna sredstva - Ukupno (EU+Nac) HRK
= Ukupna ugovorena vrijednost bespovratnih sredstava]]+Ugovori_OPULJP[[#This Row],[Javni doprinos korisnika - HRK]]+Ugovori_OPULJP[[#This Row],[Privatni doprinos korisnika - HRK]]</f>
        <v>599780</v>
      </c>
      <c r="Z659" s="22">
        <f>Ugovori_OPULJP[[#This Row],[UKUPNI PRIHVATLJIVI IZDACI
TOTAL ELIGIBLE EXPENDITURE
= Bespovratna sredstva ukupno + doprinos korisnika
= Ukupni prihvatljivi troškovi
= Ukupna ugovorena vrijednost projekta HRK]]/7.5345</f>
        <v>79604.48603092441</v>
      </c>
      <c r="AA659" s="13" t="s">
        <v>22</v>
      </c>
      <c r="AB659" s="13" t="s">
        <v>19</v>
      </c>
      <c r="AC659" s="12" t="s">
        <v>2638</v>
      </c>
      <c r="AD659" s="12" t="s">
        <v>147</v>
      </c>
    </row>
    <row r="660" spans="1:30" ht="51" customHeight="1" x14ac:dyDescent="0.3">
      <c r="A660" s="10" t="s">
        <v>2639</v>
      </c>
      <c r="B660" s="11" t="s">
        <v>139</v>
      </c>
      <c r="C660" s="12" t="s">
        <v>140</v>
      </c>
      <c r="D660" s="12" t="s">
        <v>2347</v>
      </c>
      <c r="E660" s="13" t="s">
        <v>63</v>
      </c>
      <c r="F660" s="14" t="s">
        <v>2640</v>
      </c>
      <c r="G660" s="14" t="s">
        <v>2641</v>
      </c>
      <c r="H660" s="16">
        <v>43901</v>
      </c>
      <c r="I660" s="16">
        <v>44692</v>
      </c>
      <c r="J660" s="17" t="str">
        <f>IF(Ugovori_OPULJP[[#This Row],[DATUM ZAVRŠETKA OPERACIJE]]&gt;DATE(2023,12,31),"u provedbi","završen")</f>
        <v>završen</v>
      </c>
      <c r="K660" s="15" t="s">
        <v>2642</v>
      </c>
      <c r="L660" s="15" t="s">
        <v>21</v>
      </c>
      <c r="M660" s="18">
        <v>0.85</v>
      </c>
      <c r="N660" s="18">
        <v>0.15</v>
      </c>
      <c r="O660" s="19">
        <f>Ugovori_OPULJP[[#This Row],[Bespovratna sredstva - Ukupno (EU+Nac) HRK
= Ukupna ugovorena vrijednost bespovratnih sredstava]]*Ugovori_OPULJP[[#This Row],[EU STOPA SUFINANCIRANJA %
EU CO-FINANCING RATE %]]</f>
        <v>730541.5014999999</v>
      </c>
      <c r="P660" s="20">
        <f>Ugovori_OPULJP[[#This Row],[Bespovratna sredstva - EU dio - HRK]]/7.5345</f>
        <v>96959.519742517732</v>
      </c>
      <c r="Q660" s="19">
        <f>Ugovori_OPULJP[[#This Row],[Bespovratna sredstva - Ukupno (EU+Nac) HRK
= Ukupna ugovorena vrijednost bespovratnih sredstava]]*Ugovori_OPULJP[[#This Row],[STOPA NACIONALNOG SUFINANCIRANJA %]]</f>
        <v>128919.08849999998</v>
      </c>
      <c r="R660" s="20">
        <f>Ugovori_OPULJP[[#This Row],[Bespovratna sredstva - Nacionalni dio - HRK]]/7.5345</f>
        <v>17110.503483973716</v>
      </c>
      <c r="S660" s="19">
        <v>859460.59</v>
      </c>
      <c r="T660" s="20">
        <f>Ugovori_OPULJP[[#This Row],[Bespovratna sredstva - Ukupno (EU+Nac) HRK
= Ukupna ugovorena vrijednost bespovratnih sredstava]]/7.5345</f>
        <v>114070.02322649147</v>
      </c>
      <c r="U660" s="19">
        <v>0</v>
      </c>
      <c r="V660" s="20">
        <f>Ugovori_OPULJP[[#This Row],[Javni doprinos korisnika - HRK]]/7.5345</f>
        <v>0</v>
      </c>
      <c r="W660" s="19">
        <v>0</v>
      </c>
      <c r="X660" s="20">
        <f>Ugovori_OPULJP[[#This Row],[Privatni doprinos korisnika - HRK]]/7.5345</f>
        <v>0</v>
      </c>
      <c r="Y660" s="21">
        <f>Ugovori_OPULJP[[#This Row],[Bespovratna sredstva - Ukupno (EU+Nac) HRK
= Ukupna ugovorena vrijednost bespovratnih sredstava]]+Ugovori_OPULJP[[#This Row],[Javni doprinos korisnika - HRK]]+Ugovori_OPULJP[[#This Row],[Privatni doprinos korisnika - HRK]]</f>
        <v>859460.59</v>
      </c>
      <c r="Z660" s="22">
        <f>Ugovori_OPULJP[[#This Row],[UKUPNI PRIHVATLJIVI IZDACI
TOTAL ELIGIBLE EXPENDITURE
= Bespovratna sredstva ukupno + doprinos korisnika
= Ukupni prihvatljivi troškovi
= Ukupna ugovorena vrijednost projekta HRK]]/7.5345</f>
        <v>114070.02322649147</v>
      </c>
      <c r="AA660" s="13" t="s">
        <v>22</v>
      </c>
      <c r="AB660" s="13" t="s">
        <v>19</v>
      </c>
      <c r="AC660" s="12" t="s">
        <v>2643</v>
      </c>
      <c r="AD660" s="12" t="s">
        <v>147</v>
      </c>
    </row>
    <row r="661" spans="1:30" ht="51" customHeight="1" x14ac:dyDescent="0.3">
      <c r="A661" s="10" t="s">
        <v>2644</v>
      </c>
      <c r="B661" s="11" t="s">
        <v>139</v>
      </c>
      <c r="C661" s="12" t="s">
        <v>140</v>
      </c>
      <c r="D661" s="12" t="s">
        <v>2347</v>
      </c>
      <c r="E661" s="13" t="s">
        <v>63</v>
      </c>
      <c r="F661" s="14" t="s">
        <v>2645</v>
      </c>
      <c r="G661" s="14" t="s">
        <v>2646</v>
      </c>
      <c r="H661" s="16">
        <v>43901</v>
      </c>
      <c r="I661" s="16">
        <v>44450</v>
      </c>
      <c r="J661" s="17" t="str">
        <f>IF(Ugovori_OPULJP[[#This Row],[DATUM ZAVRŠETKA OPERACIJE]]&gt;DATE(2023,12,31),"u provedbi","završen")</f>
        <v>završen</v>
      </c>
      <c r="K661" s="15" t="s">
        <v>240</v>
      </c>
      <c r="L661" s="15" t="s">
        <v>240</v>
      </c>
      <c r="M661" s="18">
        <v>0.85</v>
      </c>
      <c r="N661" s="18">
        <v>0.15</v>
      </c>
      <c r="O661" s="19">
        <f>Ugovori_OPULJP[[#This Row],[Bespovratna sredstva - Ukupno (EU+Nac) HRK
= Ukupna ugovorena vrijednost bespovratnih sredstava]]*Ugovori_OPULJP[[#This Row],[EU STOPA SUFINANCIRANJA %
EU CO-FINANCING RATE %]]</f>
        <v>945132.74799999991</v>
      </c>
      <c r="P661" s="20">
        <f>Ugovori_OPULJP[[#This Row],[Bespovratna sredstva - EU dio - HRK]]/7.5345</f>
        <v>125440.67263919303</v>
      </c>
      <c r="Q661" s="19">
        <f>Ugovori_OPULJP[[#This Row],[Bespovratna sredstva - Ukupno (EU+Nac) HRK
= Ukupna ugovorena vrijednost bespovratnih sredstava]]*Ugovori_OPULJP[[#This Row],[STOPA NACIONALNOG SUFINANCIRANJA %]]</f>
        <v>166788.13199999998</v>
      </c>
      <c r="R661" s="20">
        <f>Ugovori_OPULJP[[#This Row],[Bespovratna sredstva - Nacionalni dio - HRK]]/7.5345</f>
        <v>22136.589289269359</v>
      </c>
      <c r="S661" s="19">
        <v>1111920.8799999999</v>
      </c>
      <c r="T661" s="20">
        <f>Ugovori_OPULJP[[#This Row],[Bespovratna sredstva - Ukupno (EU+Nac) HRK
= Ukupna ugovorena vrijednost bespovratnih sredstava]]/7.5345</f>
        <v>147577.26192846239</v>
      </c>
      <c r="U661" s="19">
        <v>0</v>
      </c>
      <c r="V661" s="20">
        <f>Ugovori_OPULJP[[#This Row],[Javni doprinos korisnika - HRK]]/7.5345</f>
        <v>0</v>
      </c>
      <c r="W661" s="19">
        <v>0</v>
      </c>
      <c r="X661" s="20">
        <f>Ugovori_OPULJP[[#This Row],[Privatni doprinos korisnika - HRK]]/7.5345</f>
        <v>0</v>
      </c>
      <c r="Y661" s="21">
        <f>Ugovori_OPULJP[[#This Row],[Bespovratna sredstva - Ukupno (EU+Nac) HRK
= Ukupna ugovorena vrijednost bespovratnih sredstava]]+Ugovori_OPULJP[[#This Row],[Javni doprinos korisnika - HRK]]+Ugovori_OPULJP[[#This Row],[Privatni doprinos korisnika - HRK]]</f>
        <v>1111920.8799999999</v>
      </c>
      <c r="Z661" s="22">
        <f>Ugovori_OPULJP[[#This Row],[UKUPNI PRIHVATLJIVI IZDACI
TOTAL ELIGIBLE EXPENDITURE
= Bespovratna sredstva ukupno + doprinos korisnika
= Ukupni prihvatljivi troškovi
= Ukupna ugovorena vrijednost projekta HRK]]/7.5345</f>
        <v>147577.26192846239</v>
      </c>
      <c r="AA661" s="13" t="s">
        <v>22</v>
      </c>
      <c r="AB661" s="13" t="s">
        <v>19</v>
      </c>
      <c r="AC661" s="12" t="s">
        <v>2647</v>
      </c>
      <c r="AD661" s="12" t="s">
        <v>147</v>
      </c>
    </row>
    <row r="662" spans="1:30" ht="51" customHeight="1" x14ac:dyDescent="0.3">
      <c r="A662" s="10" t="s">
        <v>2648</v>
      </c>
      <c r="B662" s="11" t="s">
        <v>139</v>
      </c>
      <c r="C662" s="12" t="s">
        <v>140</v>
      </c>
      <c r="D662" s="12" t="s">
        <v>2347</v>
      </c>
      <c r="E662" s="13" t="s">
        <v>63</v>
      </c>
      <c r="F662" s="14" t="s">
        <v>2649</v>
      </c>
      <c r="G662" s="14" t="s">
        <v>2650</v>
      </c>
      <c r="H662" s="16">
        <v>43896</v>
      </c>
      <c r="I662" s="16">
        <v>44626</v>
      </c>
      <c r="J662" s="17" t="str">
        <f>IF(Ugovori_OPULJP[[#This Row],[DATUM ZAVRŠETKA OPERACIJE]]&gt;DATE(2023,12,31),"u provedbi","završen")</f>
        <v>završen</v>
      </c>
      <c r="K662" s="15" t="s">
        <v>2651</v>
      </c>
      <c r="L662" s="15" t="s">
        <v>86</v>
      </c>
      <c r="M662" s="18">
        <v>0.85</v>
      </c>
      <c r="N662" s="18">
        <v>0.15</v>
      </c>
      <c r="O662" s="19">
        <f>Ugovori_OPULJP[[#This Row],[Bespovratna sredstva - Ukupno (EU+Nac) HRK
= Ukupna ugovorena vrijednost bespovratnih sredstava]]*Ugovori_OPULJP[[#This Row],[EU STOPA SUFINANCIRANJA %
EU CO-FINANCING RATE %]]</f>
        <v>1248001.365</v>
      </c>
      <c r="P662" s="20">
        <f>Ugovori_OPULJP[[#This Row],[Bespovratna sredstva - EU dio - HRK]]/7.5345</f>
        <v>165638.2460680868</v>
      </c>
      <c r="Q662" s="19">
        <f>Ugovori_OPULJP[[#This Row],[Bespovratna sredstva - Ukupno (EU+Nac) HRK
= Ukupna ugovorena vrijednost bespovratnih sredstava]]*Ugovori_OPULJP[[#This Row],[STOPA NACIONALNOG SUFINANCIRANJA %]]</f>
        <v>220235.53499999997</v>
      </c>
      <c r="R662" s="20">
        <f>Ugovori_OPULJP[[#This Row],[Bespovratna sredstva - Nacionalni dio - HRK]]/7.5345</f>
        <v>29230.278717897665</v>
      </c>
      <c r="S662" s="19">
        <v>1468236.9</v>
      </c>
      <c r="T662" s="20">
        <f>Ugovori_OPULJP[[#This Row],[Bespovratna sredstva - Ukupno (EU+Nac) HRK
= Ukupna ugovorena vrijednost bespovratnih sredstava]]/7.5345</f>
        <v>194868.52478598445</v>
      </c>
      <c r="U662" s="19">
        <v>0</v>
      </c>
      <c r="V662" s="20">
        <f>Ugovori_OPULJP[[#This Row],[Javni doprinos korisnika - HRK]]/7.5345</f>
        <v>0</v>
      </c>
      <c r="W662" s="19">
        <v>0</v>
      </c>
      <c r="X662" s="20">
        <f>Ugovori_OPULJP[[#This Row],[Privatni doprinos korisnika - HRK]]/7.5345</f>
        <v>0</v>
      </c>
      <c r="Y662" s="21">
        <f>Ugovori_OPULJP[[#This Row],[Bespovratna sredstva - Ukupno (EU+Nac) HRK
= Ukupna ugovorena vrijednost bespovratnih sredstava]]+Ugovori_OPULJP[[#This Row],[Javni doprinos korisnika - HRK]]+Ugovori_OPULJP[[#This Row],[Privatni doprinos korisnika - HRK]]</f>
        <v>1468236.9</v>
      </c>
      <c r="Z662" s="22">
        <f>Ugovori_OPULJP[[#This Row],[UKUPNI PRIHVATLJIVI IZDACI
TOTAL ELIGIBLE EXPENDITURE
= Bespovratna sredstva ukupno + doprinos korisnika
= Ukupni prihvatljivi troškovi
= Ukupna ugovorena vrijednost projekta HRK]]/7.5345</f>
        <v>194868.52478598445</v>
      </c>
      <c r="AA662" s="13" t="s">
        <v>22</v>
      </c>
      <c r="AB662" s="13" t="s">
        <v>19</v>
      </c>
      <c r="AC662" s="12" t="s">
        <v>2652</v>
      </c>
      <c r="AD662" s="12" t="s">
        <v>147</v>
      </c>
    </row>
    <row r="663" spans="1:30" ht="51" customHeight="1" x14ac:dyDescent="0.3">
      <c r="A663" s="10" t="s">
        <v>2653</v>
      </c>
      <c r="B663" s="11" t="s">
        <v>139</v>
      </c>
      <c r="C663" s="12" t="s">
        <v>140</v>
      </c>
      <c r="D663" s="12" t="s">
        <v>2347</v>
      </c>
      <c r="E663" s="13" t="s">
        <v>63</v>
      </c>
      <c r="F663" s="14" t="s">
        <v>2654</v>
      </c>
      <c r="G663" s="14" t="s">
        <v>2655</v>
      </c>
      <c r="H663" s="16">
        <v>43903</v>
      </c>
      <c r="I663" s="16">
        <v>44633</v>
      </c>
      <c r="J663" s="17" t="str">
        <f>IF(Ugovori_OPULJP[[#This Row],[DATUM ZAVRŠETKA OPERACIJE]]&gt;DATE(2023,12,31),"u provedbi","završen")</f>
        <v>završen</v>
      </c>
      <c r="K663" s="15" t="s">
        <v>960</v>
      </c>
      <c r="L663" s="15" t="s">
        <v>66</v>
      </c>
      <c r="M663" s="18">
        <v>0.85</v>
      </c>
      <c r="N663" s="18">
        <v>0.15</v>
      </c>
      <c r="O663" s="19">
        <f>Ugovori_OPULJP[[#This Row],[Bespovratna sredstva - Ukupno (EU+Nac) HRK
= Ukupna ugovorena vrijednost bespovratnih sredstava]]*Ugovori_OPULJP[[#This Row],[EU STOPA SUFINANCIRANJA %
EU CO-FINANCING RATE %]]</f>
        <v>755526.19750000001</v>
      </c>
      <c r="P663" s="20">
        <f>Ugovori_OPULJP[[#This Row],[Bespovratna sredstva - EU dio - HRK]]/7.5345</f>
        <v>100275.55876302342</v>
      </c>
      <c r="Q663" s="19">
        <f>Ugovori_OPULJP[[#This Row],[Bespovratna sredstva - Ukupno (EU+Nac) HRK
= Ukupna ugovorena vrijednost bespovratnih sredstava]]*Ugovori_OPULJP[[#This Row],[STOPA NACIONALNOG SUFINANCIRANJA %]]</f>
        <v>133328.1525</v>
      </c>
      <c r="R663" s="20">
        <f>Ugovori_OPULJP[[#This Row],[Bespovratna sredstva - Nacionalni dio - HRK]]/7.5345</f>
        <v>17695.686840533544</v>
      </c>
      <c r="S663" s="19">
        <v>888854.35</v>
      </c>
      <c r="T663" s="20">
        <f>Ugovori_OPULJP[[#This Row],[Bespovratna sredstva - Ukupno (EU+Nac) HRK
= Ukupna ugovorena vrijednost bespovratnih sredstava]]/7.5345</f>
        <v>117971.24560355696</v>
      </c>
      <c r="U663" s="19">
        <v>0</v>
      </c>
      <c r="V663" s="20">
        <f>Ugovori_OPULJP[[#This Row],[Javni doprinos korisnika - HRK]]/7.5345</f>
        <v>0</v>
      </c>
      <c r="W663" s="19">
        <v>0</v>
      </c>
      <c r="X663" s="20">
        <f>Ugovori_OPULJP[[#This Row],[Privatni doprinos korisnika - HRK]]/7.5345</f>
        <v>0</v>
      </c>
      <c r="Y663" s="21">
        <f>Ugovori_OPULJP[[#This Row],[Bespovratna sredstva - Ukupno (EU+Nac) HRK
= Ukupna ugovorena vrijednost bespovratnih sredstava]]+Ugovori_OPULJP[[#This Row],[Javni doprinos korisnika - HRK]]+Ugovori_OPULJP[[#This Row],[Privatni doprinos korisnika - HRK]]</f>
        <v>888854.35</v>
      </c>
      <c r="Z663" s="22">
        <f>Ugovori_OPULJP[[#This Row],[UKUPNI PRIHVATLJIVI IZDACI
TOTAL ELIGIBLE EXPENDITURE
= Bespovratna sredstva ukupno + doprinos korisnika
= Ukupni prihvatljivi troškovi
= Ukupna ugovorena vrijednost projekta HRK]]/7.5345</f>
        <v>117971.24560355696</v>
      </c>
      <c r="AA663" s="13" t="s">
        <v>22</v>
      </c>
      <c r="AB663" s="13" t="s">
        <v>19</v>
      </c>
      <c r="AC663" s="12" t="s">
        <v>2656</v>
      </c>
      <c r="AD663" s="12" t="s">
        <v>147</v>
      </c>
    </row>
    <row r="664" spans="1:30" ht="51" customHeight="1" x14ac:dyDescent="0.3">
      <c r="A664" s="10" t="s">
        <v>8157</v>
      </c>
      <c r="B664" s="11" t="s">
        <v>139</v>
      </c>
      <c r="C664" s="12" t="s">
        <v>140</v>
      </c>
      <c r="D664" s="12" t="s">
        <v>2347</v>
      </c>
      <c r="E664" s="13" t="s">
        <v>63</v>
      </c>
      <c r="F664" s="14" t="s">
        <v>8158</v>
      </c>
      <c r="G664" s="32" t="s">
        <v>7131</v>
      </c>
      <c r="H664" s="16">
        <v>43901</v>
      </c>
      <c r="I664" s="16">
        <v>44572</v>
      </c>
      <c r="J664" s="17" t="str">
        <f>IF(Ugovori_OPULJP[[#This Row],[DATUM ZAVRŠETKA OPERACIJE]]&gt;DATE(2023,12,31),"u provedbi","završen")</f>
        <v>završen</v>
      </c>
      <c r="K664" s="15" t="s">
        <v>21</v>
      </c>
      <c r="L664" s="15" t="s">
        <v>380</v>
      </c>
      <c r="M664" s="18">
        <v>0.85</v>
      </c>
      <c r="N664" s="18">
        <v>0.15</v>
      </c>
      <c r="O664" s="19">
        <f>Ugovori_OPULJP[[#This Row],[Bespovratna sredstva - Ukupno (EU+Nac) HRK
= Ukupna ugovorena vrijednost bespovratnih sredstava]]*Ugovori_OPULJP[[#This Row],[EU STOPA SUFINANCIRANJA %
EU CO-FINANCING RATE %]]</f>
        <v>1274492.0314999998</v>
      </c>
      <c r="P664" s="20">
        <f>Ugovori_OPULJP[[#This Row],[Bespovratna sredstva - EU dio - HRK]]/7.5345</f>
        <v>169154.16172274202</v>
      </c>
      <c r="Q664" s="19">
        <f>Ugovori_OPULJP[[#This Row],[Bespovratna sredstva - Ukupno (EU+Nac) HRK
= Ukupna ugovorena vrijednost bespovratnih sredstava]]*Ugovori_OPULJP[[#This Row],[STOPA NACIONALNOG SUFINANCIRANJA %]]</f>
        <v>224910.35849999997</v>
      </c>
      <c r="R664" s="20">
        <f>Ugovori_OPULJP[[#This Row],[Bespovratna sredstva - Nacionalni dio - HRK]]/7.5345</f>
        <v>29850.734421660356</v>
      </c>
      <c r="S664" s="19">
        <v>1499402.39</v>
      </c>
      <c r="T664" s="20">
        <f>Ugovori_OPULJP[[#This Row],[Bespovratna sredstva - Ukupno (EU+Nac) HRK
= Ukupna ugovorena vrijednost bespovratnih sredstava]]/7.5345</f>
        <v>199004.89614440239</v>
      </c>
      <c r="U664" s="19">
        <v>0</v>
      </c>
      <c r="V664" s="20">
        <f>Ugovori_OPULJP[[#This Row],[Javni doprinos korisnika - HRK]]/7.5345</f>
        <v>0</v>
      </c>
      <c r="W664" s="19">
        <v>0</v>
      </c>
      <c r="X664" s="20">
        <f>Ugovori_OPULJP[[#This Row],[Privatni doprinos korisnika - HRK]]/7.5345</f>
        <v>0</v>
      </c>
      <c r="Y664" s="21">
        <f>Ugovori_OPULJP[[#This Row],[Bespovratna sredstva - Ukupno (EU+Nac) HRK
= Ukupna ugovorena vrijednost bespovratnih sredstava]]+Ugovori_OPULJP[[#This Row],[Javni doprinos korisnika - HRK]]+Ugovori_OPULJP[[#This Row],[Privatni doprinos korisnika - HRK]]</f>
        <v>1499402.39</v>
      </c>
      <c r="Z664" s="22">
        <f>Ugovori_OPULJP[[#This Row],[UKUPNI PRIHVATLJIVI IZDACI
TOTAL ELIGIBLE EXPENDITURE
= Bespovratna sredstva ukupno + doprinos korisnika
= Ukupni prihvatljivi troškovi
= Ukupna ugovorena vrijednost projekta HRK]]/7.5345</f>
        <v>199004.89614440239</v>
      </c>
      <c r="AA664" s="13" t="s">
        <v>22</v>
      </c>
      <c r="AB664" s="13" t="s">
        <v>19</v>
      </c>
      <c r="AC664" s="12" t="s">
        <v>8159</v>
      </c>
      <c r="AD664" s="12" t="s">
        <v>147</v>
      </c>
    </row>
    <row r="665" spans="1:30" ht="51" customHeight="1" x14ac:dyDescent="0.3">
      <c r="A665" s="10" t="s">
        <v>2665</v>
      </c>
      <c r="B665" s="11" t="s">
        <v>139</v>
      </c>
      <c r="C665" s="12" t="s">
        <v>140</v>
      </c>
      <c r="D665" s="12" t="s">
        <v>2347</v>
      </c>
      <c r="E665" s="13" t="s">
        <v>63</v>
      </c>
      <c r="F665" s="14" t="s">
        <v>2666</v>
      </c>
      <c r="G665" s="14" t="s">
        <v>2667</v>
      </c>
      <c r="H665" s="16">
        <v>44028</v>
      </c>
      <c r="I665" s="16">
        <v>44758</v>
      </c>
      <c r="J665" s="17" t="str">
        <f>IF(Ugovori_OPULJP[[#This Row],[DATUM ZAVRŠETKA OPERACIJE]]&gt;DATE(2023,12,31),"u provedbi","završen")</f>
        <v>završen</v>
      </c>
      <c r="K665" s="15" t="s">
        <v>20</v>
      </c>
      <c r="L665" s="15" t="s">
        <v>86</v>
      </c>
      <c r="M665" s="18">
        <v>0.85</v>
      </c>
      <c r="N665" s="18">
        <v>0.15</v>
      </c>
      <c r="O665" s="19">
        <f>Ugovori_OPULJP[[#This Row],[Bespovratna sredstva - Ukupno (EU+Nac) HRK
= Ukupna ugovorena vrijednost bespovratnih sredstava]]*Ugovori_OPULJP[[#This Row],[EU STOPA SUFINANCIRANJA %
EU CO-FINANCING RATE %]]</f>
        <v>945510.2585</v>
      </c>
      <c r="P665" s="20">
        <f>Ugovori_OPULJP[[#This Row],[Bespovratna sredstva - EU dio - HRK]]/7.5345</f>
        <v>125490.77689295905</v>
      </c>
      <c r="Q665" s="19">
        <f>Ugovori_OPULJP[[#This Row],[Bespovratna sredstva - Ukupno (EU+Nac) HRK
= Ukupna ugovorena vrijednost bespovratnih sredstava]]*Ugovori_OPULJP[[#This Row],[STOPA NACIONALNOG SUFINANCIRANJA %]]</f>
        <v>166854.75149999998</v>
      </c>
      <c r="R665" s="20">
        <f>Ugovori_OPULJP[[#This Row],[Bespovratna sredstva - Nacionalni dio - HRK]]/7.5345</f>
        <v>22145.431216404537</v>
      </c>
      <c r="S665" s="19">
        <v>1112365.01</v>
      </c>
      <c r="T665" s="20">
        <f>Ugovori_OPULJP[[#This Row],[Bespovratna sredstva - Ukupno (EU+Nac) HRK
= Ukupna ugovorena vrijednost bespovratnih sredstava]]/7.5345</f>
        <v>147636.20810936359</v>
      </c>
      <c r="U665" s="19">
        <v>0</v>
      </c>
      <c r="V665" s="20">
        <f>Ugovori_OPULJP[[#This Row],[Javni doprinos korisnika - HRK]]/7.5345</f>
        <v>0</v>
      </c>
      <c r="W665" s="19">
        <v>0</v>
      </c>
      <c r="X665" s="20">
        <f>Ugovori_OPULJP[[#This Row],[Privatni doprinos korisnika - HRK]]/7.5345</f>
        <v>0</v>
      </c>
      <c r="Y665" s="21">
        <f>Ugovori_OPULJP[[#This Row],[Bespovratna sredstva - Ukupno (EU+Nac) HRK
= Ukupna ugovorena vrijednost bespovratnih sredstava]]+Ugovori_OPULJP[[#This Row],[Javni doprinos korisnika - HRK]]+Ugovori_OPULJP[[#This Row],[Privatni doprinos korisnika - HRK]]</f>
        <v>1112365.01</v>
      </c>
      <c r="Z665" s="22">
        <f>Ugovori_OPULJP[[#This Row],[UKUPNI PRIHVATLJIVI IZDACI
TOTAL ELIGIBLE EXPENDITURE
= Bespovratna sredstva ukupno + doprinos korisnika
= Ukupni prihvatljivi troškovi
= Ukupna ugovorena vrijednost projekta HRK]]/7.5345</f>
        <v>147636.20810936359</v>
      </c>
      <c r="AA665" s="13" t="s">
        <v>22</v>
      </c>
      <c r="AB665" s="13" t="s">
        <v>19</v>
      </c>
      <c r="AC665" s="12" t="s">
        <v>2668</v>
      </c>
      <c r="AD665" s="12" t="s">
        <v>147</v>
      </c>
    </row>
    <row r="666" spans="1:30" ht="51" customHeight="1" x14ac:dyDescent="0.3">
      <c r="A666" s="10" t="s">
        <v>2669</v>
      </c>
      <c r="B666" s="11" t="s">
        <v>139</v>
      </c>
      <c r="C666" s="12" t="s">
        <v>140</v>
      </c>
      <c r="D666" s="12" t="s">
        <v>2670</v>
      </c>
      <c r="E666" s="13" t="s">
        <v>18</v>
      </c>
      <c r="F666" s="14" t="s">
        <v>2670</v>
      </c>
      <c r="G666" s="14" t="s">
        <v>2671</v>
      </c>
      <c r="H666" s="16">
        <v>43300</v>
      </c>
      <c r="I666" s="16">
        <v>44396</v>
      </c>
      <c r="J666" s="17" t="str">
        <f>IF(Ugovori_OPULJP[[#This Row],[DATUM ZAVRŠETKA OPERACIJE]]&gt;DATE(2023,12,31),"u provedbi","završen")</f>
        <v>završen</v>
      </c>
      <c r="K666" s="15" t="s">
        <v>20</v>
      </c>
      <c r="L666" s="15" t="s">
        <v>21</v>
      </c>
      <c r="M666" s="18">
        <v>0.85</v>
      </c>
      <c r="N666" s="18">
        <v>0.15</v>
      </c>
      <c r="O666" s="19">
        <f>Ugovori_OPULJP[[#This Row],[Bespovratna sredstva - Ukupno (EU+Nac) HRK
= Ukupna ugovorena vrijednost bespovratnih sredstava]]*Ugovori_OPULJP[[#This Row],[EU STOPA SUFINANCIRANJA %
EU CO-FINANCING RATE %]]</f>
        <v>1349295.2785</v>
      </c>
      <c r="P666" s="20">
        <f>Ugovori_OPULJP[[#This Row],[Bespovratna sredstva - EU dio - HRK]]/7.5345</f>
        <v>179082.258743115</v>
      </c>
      <c r="Q666" s="19">
        <f>Ugovori_OPULJP[[#This Row],[Bespovratna sredstva - Ukupno (EU+Nac) HRK
= Ukupna ugovorena vrijednost bespovratnih sredstava]]*Ugovori_OPULJP[[#This Row],[STOPA NACIONALNOG SUFINANCIRANJA %]]</f>
        <v>238110.93149999998</v>
      </c>
      <c r="R666" s="20">
        <f>Ugovori_OPULJP[[#This Row],[Bespovratna sredstva - Nacionalni dio - HRK]]/7.5345</f>
        <v>31602.751542902643</v>
      </c>
      <c r="S666" s="19">
        <v>1587406.21</v>
      </c>
      <c r="T666" s="20">
        <f>Ugovori_OPULJP[[#This Row],[Bespovratna sredstva - Ukupno (EU+Nac) HRK
= Ukupna ugovorena vrijednost bespovratnih sredstava]]/7.5345</f>
        <v>210685.01028601764</v>
      </c>
      <c r="U666" s="19">
        <v>0</v>
      </c>
      <c r="V666" s="20">
        <f>Ugovori_OPULJP[[#This Row],[Javni doprinos korisnika - HRK]]/7.5345</f>
        <v>0</v>
      </c>
      <c r="W666" s="19">
        <v>0</v>
      </c>
      <c r="X666" s="20">
        <f>Ugovori_OPULJP[[#This Row],[Privatni doprinos korisnika - HRK]]/7.5345</f>
        <v>0</v>
      </c>
      <c r="Y666" s="21">
        <f>Ugovori_OPULJP[[#This Row],[Bespovratna sredstva - Ukupno (EU+Nac) HRK
= Ukupna ugovorena vrijednost bespovratnih sredstava]]+Ugovori_OPULJP[[#This Row],[Javni doprinos korisnika - HRK]]+Ugovori_OPULJP[[#This Row],[Privatni doprinos korisnika - HRK]]</f>
        <v>1587406.21</v>
      </c>
      <c r="Z666" s="22">
        <f>Ugovori_OPULJP[[#This Row],[UKUPNI PRIHVATLJIVI IZDACI
TOTAL ELIGIBLE EXPENDITURE
= Bespovratna sredstva ukupno + doprinos korisnika
= Ukupni prihvatljivi troškovi
= Ukupna ugovorena vrijednost projekta HRK]]/7.5345</f>
        <v>210685.01028601764</v>
      </c>
      <c r="AA666" s="13" t="s">
        <v>22</v>
      </c>
      <c r="AB666" s="13" t="s">
        <v>145</v>
      </c>
      <c r="AC666" s="12" t="s">
        <v>2672</v>
      </c>
      <c r="AD666" s="12" t="s">
        <v>147</v>
      </c>
    </row>
    <row r="667" spans="1:30" ht="51" customHeight="1" x14ac:dyDescent="0.3">
      <c r="A667" s="10" t="s">
        <v>2673</v>
      </c>
      <c r="B667" s="11" t="s">
        <v>139</v>
      </c>
      <c r="C667" s="12" t="s">
        <v>140</v>
      </c>
      <c r="D667" s="12" t="s">
        <v>141</v>
      </c>
      <c r="E667" s="13" t="s">
        <v>63</v>
      </c>
      <c r="F667" s="14" t="s">
        <v>2674</v>
      </c>
      <c r="G667" s="14" t="s">
        <v>2675</v>
      </c>
      <c r="H667" s="16">
        <v>43370</v>
      </c>
      <c r="I667" s="16">
        <v>44466</v>
      </c>
      <c r="J667" s="17" t="str">
        <f>IF(Ugovori_OPULJP[[#This Row],[DATUM ZAVRŠETKA OPERACIJE]]&gt;DATE(2023,12,31),"u provedbi","završen")</f>
        <v>završen</v>
      </c>
      <c r="K667" s="15" t="s">
        <v>2676</v>
      </c>
      <c r="L667" s="15" t="s">
        <v>81</v>
      </c>
      <c r="M667" s="18">
        <v>0.85</v>
      </c>
      <c r="N667" s="18">
        <v>0.15</v>
      </c>
      <c r="O667" s="19">
        <f>Ugovori_OPULJP[[#This Row],[Bespovratna sredstva - Ukupno (EU+Nac) HRK
= Ukupna ugovorena vrijednost bespovratnih sredstava]]*Ugovori_OPULJP[[#This Row],[EU STOPA SUFINANCIRANJA %
EU CO-FINANCING RATE %]]</f>
        <v>1273261.75</v>
      </c>
      <c r="P667" s="20">
        <f>Ugovori_OPULJP[[#This Row],[Bespovratna sredstva - EU dio - HRK]]/7.5345</f>
        <v>168990.87530692149</v>
      </c>
      <c r="Q667" s="19">
        <f>Ugovori_OPULJP[[#This Row],[Bespovratna sredstva - Ukupno (EU+Nac) HRK
= Ukupna ugovorena vrijednost bespovratnih sredstava]]*Ugovori_OPULJP[[#This Row],[STOPA NACIONALNOG SUFINANCIRANJA %]]</f>
        <v>224693.25</v>
      </c>
      <c r="R667" s="20">
        <f>Ugovori_OPULJP[[#This Row],[Bespovratna sredstva - Nacionalni dio - HRK]]/7.5345</f>
        <v>29821.919171809674</v>
      </c>
      <c r="S667" s="19">
        <v>1497955</v>
      </c>
      <c r="T667" s="20">
        <f>Ugovori_OPULJP[[#This Row],[Bespovratna sredstva - Ukupno (EU+Nac) HRK
= Ukupna ugovorena vrijednost bespovratnih sredstava]]/7.5345</f>
        <v>198812.79447873117</v>
      </c>
      <c r="U667" s="19">
        <v>0</v>
      </c>
      <c r="V667" s="20">
        <f>Ugovori_OPULJP[[#This Row],[Javni doprinos korisnika - HRK]]/7.5345</f>
        <v>0</v>
      </c>
      <c r="W667" s="19">
        <v>0</v>
      </c>
      <c r="X667" s="20">
        <f>Ugovori_OPULJP[[#This Row],[Privatni doprinos korisnika - HRK]]/7.5345</f>
        <v>0</v>
      </c>
      <c r="Y667" s="21">
        <f>Ugovori_OPULJP[[#This Row],[Bespovratna sredstva - Ukupno (EU+Nac) HRK
= Ukupna ugovorena vrijednost bespovratnih sredstava]]+Ugovori_OPULJP[[#This Row],[Javni doprinos korisnika - HRK]]+Ugovori_OPULJP[[#This Row],[Privatni doprinos korisnika - HRK]]</f>
        <v>1497955</v>
      </c>
      <c r="Z667" s="22">
        <f>Ugovori_OPULJP[[#This Row],[UKUPNI PRIHVATLJIVI IZDACI
TOTAL ELIGIBLE EXPENDITURE
= Bespovratna sredstva ukupno + doprinos korisnika
= Ukupni prihvatljivi troškovi
= Ukupna ugovorena vrijednost projekta HRK]]/7.5345</f>
        <v>198812.79447873117</v>
      </c>
      <c r="AA667" s="13" t="s">
        <v>22</v>
      </c>
      <c r="AB667" s="13" t="s">
        <v>145</v>
      </c>
      <c r="AC667" s="12" t="s">
        <v>2677</v>
      </c>
      <c r="AD667" s="12" t="s">
        <v>147</v>
      </c>
    </row>
    <row r="668" spans="1:30" ht="51" customHeight="1" x14ac:dyDescent="0.3">
      <c r="A668" s="10" t="s">
        <v>2678</v>
      </c>
      <c r="B668" s="11" t="s">
        <v>139</v>
      </c>
      <c r="C668" s="12" t="s">
        <v>140</v>
      </c>
      <c r="D668" s="12" t="s">
        <v>141</v>
      </c>
      <c r="E668" s="13" t="s">
        <v>63</v>
      </c>
      <c r="F668" s="14" t="s">
        <v>2679</v>
      </c>
      <c r="G668" s="14" t="s">
        <v>2680</v>
      </c>
      <c r="H668" s="16">
        <v>43370</v>
      </c>
      <c r="I668" s="16">
        <v>44162</v>
      </c>
      <c r="J668" s="17" t="str">
        <f>IF(Ugovori_OPULJP[[#This Row],[DATUM ZAVRŠETKA OPERACIJE]]&gt;DATE(2023,12,31),"u provedbi","završen")</f>
        <v>završen</v>
      </c>
      <c r="K668" s="15" t="s">
        <v>2681</v>
      </c>
      <c r="L668" s="15" t="s">
        <v>21</v>
      </c>
      <c r="M668" s="18">
        <v>0.85</v>
      </c>
      <c r="N668" s="18">
        <v>0.15</v>
      </c>
      <c r="O668" s="19">
        <f>Ugovori_OPULJP[[#This Row],[Bespovratna sredstva - Ukupno (EU+Nac) HRK
= Ukupna ugovorena vrijednost bespovratnih sredstava]]*Ugovori_OPULJP[[#This Row],[EU STOPA SUFINANCIRANJA %
EU CO-FINANCING RATE %]]</f>
        <v>822275.98349999997</v>
      </c>
      <c r="P668" s="20">
        <f>Ugovori_OPULJP[[#This Row],[Bespovratna sredstva - EU dio - HRK]]/7.5345</f>
        <v>109134.7778220187</v>
      </c>
      <c r="Q668" s="19">
        <f>Ugovori_OPULJP[[#This Row],[Bespovratna sredstva - Ukupno (EU+Nac) HRK
= Ukupna ugovorena vrijednost bespovratnih sredstava]]*Ugovori_OPULJP[[#This Row],[STOPA NACIONALNOG SUFINANCIRANJA %]]</f>
        <v>145107.52650000001</v>
      </c>
      <c r="R668" s="20">
        <f>Ugovori_OPULJP[[#This Row],[Bespovratna sredstva - Nacionalni dio - HRK]]/7.5345</f>
        <v>19259.078439179772</v>
      </c>
      <c r="S668" s="19">
        <v>967383.51</v>
      </c>
      <c r="T668" s="20">
        <f>Ugovori_OPULJP[[#This Row],[Bespovratna sredstva - Ukupno (EU+Nac) HRK
= Ukupna ugovorena vrijednost bespovratnih sredstava]]/7.5345</f>
        <v>128393.85626119848</v>
      </c>
      <c r="U668" s="19">
        <v>0</v>
      </c>
      <c r="V668" s="20">
        <f>Ugovori_OPULJP[[#This Row],[Javni doprinos korisnika - HRK]]/7.5345</f>
        <v>0</v>
      </c>
      <c r="W668" s="19">
        <v>0</v>
      </c>
      <c r="X668" s="20">
        <f>Ugovori_OPULJP[[#This Row],[Privatni doprinos korisnika - HRK]]/7.5345</f>
        <v>0</v>
      </c>
      <c r="Y668" s="21">
        <f>Ugovori_OPULJP[[#This Row],[Bespovratna sredstva - Ukupno (EU+Nac) HRK
= Ukupna ugovorena vrijednost bespovratnih sredstava]]+Ugovori_OPULJP[[#This Row],[Javni doprinos korisnika - HRK]]+Ugovori_OPULJP[[#This Row],[Privatni doprinos korisnika - HRK]]</f>
        <v>967383.51</v>
      </c>
      <c r="Z668" s="22">
        <f>Ugovori_OPULJP[[#This Row],[UKUPNI PRIHVATLJIVI IZDACI
TOTAL ELIGIBLE EXPENDITURE
= Bespovratna sredstva ukupno + doprinos korisnika
= Ukupni prihvatljivi troškovi
= Ukupna ugovorena vrijednost projekta HRK]]/7.5345</f>
        <v>128393.85626119848</v>
      </c>
      <c r="AA668" s="13" t="s">
        <v>22</v>
      </c>
      <c r="AB668" s="13" t="s">
        <v>145</v>
      </c>
      <c r="AC668" s="12" t="s">
        <v>2682</v>
      </c>
      <c r="AD668" s="12" t="s">
        <v>147</v>
      </c>
    </row>
    <row r="669" spans="1:30" ht="51" customHeight="1" x14ac:dyDescent="0.3">
      <c r="A669" s="10" t="s">
        <v>2683</v>
      </c>
      <c r="B669" s="11" t="s">
        <v>139</v>
      </c>
      <c r="C669" s="12" t="s">
        <v>140</v>
      </c>
      <c r="D669" s="12" t="s">
        <v>141</v>
      </c>
      <c r="E669" s="13" t="s">
        <v>63</v>
      </c>
      <c r="F669" s="14" t="s">
        <v>2684</v>
      </c>
      <c r="G669" s="14" t="s">
        <v>2685</v>
      </c>
      <c r="H669" s="16">
        <v>43370</v>
      </c>
      <c r="I669" s="16">
        <v>44466</v>
      </c>
      <c r="J669" s="17" t="str">
        <f>IF(Ugovori_OPULJP[[#This Row],[DATUM ZAVRŠETKA OPERACIJE]]&gt;DATE(2023,12,31),"u provedbi","završen")</f>
        <v>završen</v>
      </c>
      <c r="K669" s="15" t="s">
        <v>2686</v>
      </c>
      <c r="L669" s="15" t="s">
        <v>21</v>
      </c>
      <c r="M669" s="18">
        <v>0.85</v>
      </c>
      <c r="N669" s="18">
        <v>0.15</v>
      </c>
      <c r="O669" s="19">
        <f>Ugovori_OPULJP[[#This Row],[Bespovratna sredstva - Ukupno (EU+Nac) HRK
= Ukupna ugovorena vrijednost bespovratnih sredstava]]*Ugovori_OPULJP[[#This Row],[EU STOPA SUFINANCIRANJA %
EU CO-FINANCING RATE %]]</f>
        <v>1273257.5</v>
      </c>
      <c r="P669" s="20">
        <f>Ugovori_OPULJP[[#This Row],[Bespovratna sredstva - EU dio - HRK]]/7.5345</f>
        <v>168990.31123498571</v>
      </c>
      <c r="Q669" s="19">
        <f>Ugovori_OPULJP[[#This Row],[Bespovratna sredstva - Ukupno (EU+Nac) HRK
= Ukupna ugovorena vrijednost bespovratnih sredstava]]*Ugovori_OPULJP[[#This Row],[STOPA NACIONALNOG SUFINANCIRANJA %]]</f>
        <v>224692.5</v>
      </c>
      <c r="R669" s="20">
        <f>Ugovori_OPULJP[[#This Row],[Bespovratna sredstva - Nacionalni dio - HRK]]/7.5345</f>
        <v>29821.819629703365</v>
      </c>
      <c r="S669" s="19">
        <v>1497950</v>
      </c>
      <c r="T669" s="20">
        <f>Ugovori_OPULJP[[#This Row],[Bespovratna sredstva - Ukupno (EU+Nac) HRK
= Ukupna ugovorena vrijednost bespovratnih sredstava]]/7.5345</f>
        <v>198812.1308646891</v>
      </c>
      <c r="U669" s="19">
        <v>0</v>
      </c>
      <c r="V669" s="20">
        <f>Ugovori_OPULJP[[#This Row],[Javni doprinos korisnika - HRK]]/7.5345</f>
        <v>0</v>
      </c>
      <c r="W669" s="19">
        <v>0</v>
      </c>
      <c r="X669" s="20">
        <f>Ugovori_OPULJP[[#This Row],[Privatni doprinos korisnika - HRK]]/7.5345</f>
        <v>0</v>
      </c>
      <c r="Y669" s="21">
        <f>Ugovori_OPULJP[[#This Row],[Bespovratna sredstva - Ukupno (EU+Nac) HRK
= Ukupna ugovorena vrijednost bespovratnih sredstava]]+Ugovori_OPULJP[[#This Row],[Javni doprinos korisnika - HRK]]+Ugovori_OPULJP[[#This Row],[Privatni doprinos korisnika - HRK]]</f>
        <v>1497950</v>
      </c>
      <c r="Z669" s="22">
        <f>Ugovori_OPULJP[[#This Row],[UKUPNI PRIHVATLJIVI IZDACI
TOTAL ELIGIBLE EXPENDITURE
= Bespovratna sredstva ukupno + doprinos korisnika
= Ukupni prihvatljivi troškovi
= Ukupna ugovorena vrijednost projekta HRK]]/7.5345</f>
        <v>198812.1308646891</v>
      </c>
      <c r="AA669" s="13" t="s">
        <v>22</v>
      </c>
      <c r="AB669" s="13" t="s">
        <v>145</v>
      </c>
      <c r="AC669" s="12" t="s">
        <v>2687</v>
      </c>
      <c r="AD669" s="12" t="s">
        <v>147</v>
      </c>
    </row>
    <row r="670" spans="1:30" ht="51" customHeight="1" x14ac:dyDescent="0.3">
      <c r="A670" s="10" t="s">
        <v>2688</v>
      </c>
      <c r="B670" s="11" t="s">
        <v>139</v>
      </c>
      <c r="C670" s="12" t="s">
        <v>140</v>
      </c>
      <c r="D670" s="12" t="s">
        <v>141</v>
      </c>
      <c r="E670" s="13" t="s">
        <v>63</v>
      </c>
      <c r="F670" s="14" t="s">
        <v>2689</v>
      </c>
      <c r="G670" s="14" t="s">
        <v>2690</v>
      </c>
      <c r="H670" s="16">
        <v>43370</v>
      </c>
      <c r="I670" s="16">
        <v>44101</v>
      </c>
      <c r="J670" s="17" t="str">
        <f>IF(Ugovori_OPULJP[[#This Row],[DATUM ZAVRŠETKA OPERACIJE]]&gt;DATE(2023,12,31),"u provedbi","završen")</f>
        <v>završen</v>
      </c>
      <c r="K670" s="15" t="s">
        <v>173</v>
      </c>
      <c r="L670" s="15" t="s">
        <v>380</v>
      </c>
      <c r="M670" s="18">
        <v>0.85</v>
      </c>
      <c r="N670" s="18">
        <v>0.15</v>
      </c>
      <c r="O670" s="19">
        <f>Ugovori_OPULJP[[#This Row],[Bespovratna sredstva - Ukupno (EU+Nac) HRK
= Ukupna ugovorena vrijednost bespovratnih sredstava]]*Ugovori_OPULJP[[#This Row],[EU STOPA SUFINANCIRANJA %
EU CO-FINANCING RATE %]]</f>
        <v>831342.5</v>
      </c>
      <c r="P670" s="20">
        <f>Ugovori_OPULJP[[#This Row],[Bespovratna sredstva - EU dio - HRK]]/7.5345</f>
        <v>110338.11135443626</v>
      </c>
      <c r="Q670" s="19">
        <f>Ugovori_OPULJP[[#This Row],[Bespovratna sredstva - Ukupno (EU+Nac) HRK
= Ukupna ugovorena vrijednost bespovratnih sredstava]]*Ugovori_OPULJP[[#This Row],[STOPA NACIONALNOG SUFINANCIRANJA %]]</f>
        <v>146707.5</v>
      </c>
      <c r="R670" s="20">
        <f>Ugovori_OPULJP[[#This Row],[Bespovratna sredstva - Nacionalni dio - HRK]]/7.5345</f>
        <v>19471.431415488751</v>
      </c>
      <c r="S670" s="19">
        <v>978050</v>
      </c>
      <c r="T670" s="20">
        <f>Ugovori_OPULJP[[#This Row],[Bespovratna sredstva - Ukupno (EU+Nac) HRK
= Ukupna ugovorena vrijednost bespovratnih sredstava]]/7.5345</f>
        <v>129809.542769925</v>
      </c>
      <c r="U670" s="19">
        <v>0</v>
      </c>
      <c r="V670" s="20">
        <f>Ugovori_OPULJP[[#This Row],[Javni doprinos korisnika - HRK]]/7.5345</f>
        <v>0</v>
      </c>
      <c r="W670" s="19">
        <v>0</v>
      </c>
      <c r="X670" s="20">
        <f>Ugovori_OPULJP[[#This Row],[Privatni doprinos korisnika - HRK]]/7.5345</f>
        <v>0</v>
      </c>
      <c r="Y670" s="21">
        <f>Ugovori_OPULJP[[#This Row],[Bespovratna sredstva - Ukupno (EU+Nac) HRK
= Ukupna ugovorena vrijednost bespovratnih sredstava]]+Ugovori_OPULJP[[#This Row],[Javni doprinos korisnika - HRK]]+Ugovori_OPULJP[[#This Row],[Privatni doprinos korisnika - HRK]]</f>
        <v>978050</v>
      </c>
      <c r="Z670" s="22">
        <f>Ugovori_OPULJP[[#This Row],[UKUPNI PRIHVATLJIVI IZDACI
TOTAL ELIGIBLE EXPENDITURE
= Bespovratna sredstva ukupno + doprinos korisnika
= Ukupni prihvatljivi troškovi
= Ukupna ugovorena vrijednost projekta HRK]]/7.5345</f>
        <v>129809.542769925</v>
      </c>
      <c r="AA670" s="13" t="s">
        <v>22</v>
      </c>
      <c r="AB670" s="13" t="s">
        <v>145</v>
      </c>
      <c r="AC670" s="12" t="s">
        <v>2691</v>
      </c>
      <c r="AD670" s="12" t="s">
        <v>147</v>
      </c>
    </row>
    <row r="671" spans="1:30" ht="51" customHeight="1" x14ac:dyDescent="0.3">
      <c r="A671" s="10" t="s">
        <v>2692</v>
      </c>
      <c r="B671" s="11" t="s">
        <v>139</v>
      </c>
      <c r="C671" s="12" t="s">
        <v>140</v>
      </c>
      <c r="D671" s="12" t="s">
        <v>141</v>
      </c>
      <c r="E671" s="13" t="s">
        <v>63</v>
      </c>
      <c r="F671" s="14" t="s">
        <v>2693</v>
      </c>
      <c r="G671" s="14" t="s">
        <v>2694</v>
      </c>
      <c r="H671" s="16">
        <v>43370</v>
      </c>
      <c r="I671" s="16">
        <v>44466</v>
      </c>
      <c r="J671" s="17" t="str">
        <f>IF(Ugovori_OPULJP[[#This Row],[DATUM ZAVRŠETKA OPERACIJE]]&gt;DATE(2023,12,31),"u provedbi","završen")</f>
        <v>završen</v>
      </c>
      <c r="K671" s="15" t="s">
        <v>2695</v>
      </c>
      <c r="L671" s="15" t="s">
        <v>21</v>
      </c>
      <c r="M671" s="18">
        <v>0.85</v>
      </c>
      <c r="N671" s="18">
        <v>0.15</v>
      </c>
      <c r="O671" s="19">
        <f>Ugovori_OPULJP[[#This Row],[Bespovratna sredstva - Ukupno (EU+Nac) HRK
= Ukupna ugovorena vrijednost bespovratnih sredstava]]*Ugovori_OPULJP[[#This Row],[EU STOPA SUFINANCIRANJA %
EU CO-FINANCING RATE %]]</f>
        <v>1261609.5930000001</v>
      </c>
      <c r="P671" s="20">
        <f>Ugovori_OPULJP[[#This Row],[Bespovratna sredstva - EU dio - HRK]]/7.5345</f>
        <v>167444.36830579335</v>
      </c>
      <c r="Q671" s="19">
        <f>Ugovori_OPULJP[[#This Row],[Bespovratna sredstva - Ukupno (EU+Nac) HRK
= Ukupna ugovorena vrijednost bespovratnih sredstava]]*Ugovori_OPULJP[[#This Row],[STOPA NACIONALNOG SUFINANCIRANJA %]]</f>
        <v>222636.98699999999</v>
      </c>
      <c r="R671" s="20">
        <f>Ugovori_OPULJP[[#This Row],[Bespovratna sredstva - Nacionalni dio - HRK]]/7.5345</f>
        <v>29549.006171610588</v>
      </c>
      <c r="S671" s="19">
        <v>1484246.58</v>
      </c>
      <c r="T671" s="20">
        <f>Ugovori_OPULJP[[#This Row],[Bespovratna sredstva - Ukupno (EU+Nac) HRK
= Ukupna ugovorena vrijednost bespovratnih sredstava]]/7.5345</f>
        <v>196993.37447740394</v>
      </c>
      <c r="U671" s="19">
        <v>0</v>
      </c>
      <c r="V671" s="20">
        <f>Ugovori_OPULJP[[#This Row],[Javni doprinos korisnika - HRK]]/7.5345</f>
        <v>0</v>
      </c>
      <c r="W671" s="19">
        <v>0</v>
      </c>
      <c r="X671" s="20">
        <f>Ugovori_OPULJP[[#This Row],[Privatni doprinos korisnika - HRK]]/7.5345</f>
        <v>0</v>
      </c>
      <c r="Y671" s="21">
        <f>Ugovori_OPULJP[[#This Row],[Bespovratna sredstva - Ukupno (EU+Nac) HRK
= Ukupna ugovorena vrijednost bespovratnih sredstava]]+Ugovori_OPULJP[[#This Row],[Javni doprinos korisnika - HRK]]+Ugovori_OPULJP[[#This Row],[Privatni doprinos korisnika - HRK]]</f>
        <v>1484246.58</v>
      </c>
      <c r="Z671" s="22">
        <f>Ugovori_OPULJP[[#This Row],[UKUPNI PRIHVATLJIVI IZDACI
TOTAL ELIGIBLE EXPENDITURE
= Bespovratna sredstva ukupno + doprinos korisnika
= Ukupni prihvatljivi troškovi
= Ukupna ugovorena vrijednost projekta HRK]]/7.5345</f>
        <v>196993.37447740394</v>
      </c>
      <c r="AA671" s="13" t="s">
        <v>22</v>
      </c>
      <c r="AB671" s="13" t="s">
        <v>145</v>
      </c>
      <c r="AC671" s="12" t="s">
        <v>2696</v>
      </c>
      <c r="AD671" s="12" t="s">
        <v>147</v>
      </c>
    </row>
    <row r="672" spans="1:30" ht="51" customHeight="1" x14ac:dyDescent="0.3">
      <c r="A672" s="10" t="s">
        <v>2697</v>
      </c>
      <c r="B672" s="11" t="s">
        <v>139</v>
      </c>
      <c r="C672" s="12" t="s">
        <v>140</v>
      </c>
      <c r="D672" s="12" t="s">
        <v>141</v>
      </c>
      <c r="E672" s="13" t="s">
        <v>63</v>
      </c>
      <c r="F672" s="14" t="s">
        <v>2698</v>
      </c>
      <c r="G672" s="14" t="s">
        <v>2699</v>
      </c>
      <c r="H672" s="16">
        <v>43370</v>
      </c>
      <c r="I672" s="16">
        <v>44009</v>
      </c>
      <c r="J672" s="17" t="str">
        <f>IF(Ugovori_OPULJP[[#This Row],[DATUM ZAVRŠETKA OPERACIJE]]&gt;DATE(2023,12,31),"u provedbi","završen")</f>
        <v>završen</v>
      </c>
      <c r="K672" s="15" t="s">
        <v>173</v>
      </c>
      <c r="L672" s="15" t="s">
        <v>21</v>
      </c>
      <c r="M672" s="18">
        <v>0.85</v>
      </c>
      <c r="N672" s="18">
        <v>0.15</v>
      </c>
      <c r="O672" s="19">
        <f>Ugovori_OPULJP[[#This Row],[Bespovratna sredstva - Ukupno (EU+Nac) HRK
= Ukupna ugovorena vrijednost bespovratnih sredstava]]*Ugovori_OPULJP[[#This Row],[EU STOPA SUFINANCIRANJA %
EU CO-FINANCING RATE %]]</f>
        <v>838651.65</v>
      </c>
      <c r="P672" s="20">
        <f>Ugovori_OPULJP[[#This Row],[Bespovratna sredstva - EU dio - HRK]]/7.5345</f>
        <v>111308.20226956002</v>
      </c>
      <c r="Q672" s="19">
        <f>Ugovori_OPULJP[[#This Row],[Bespovratna sredstva - Ukupno (EU+Nac) HRK
= Ukupna ugovorena vrijednost bespovratnih sredstava]]*Ugovori_OPULJP[[#This Row],[STOPA NACIONALNOG SUFINANCIRANJA %]]</f>
        <v>147997.35</v>
      </c>
      <c r="R672" s="20">
        <f>Ugovori_OPULJP[[#This Row],[Bespovratna sredstva - Nacionalni dio - HRK]]/7.5345</f>
        <v>19642.623929922356</v>
      </c>
      <c r="S672" s="19">
        <v>986649</v>
      </c>
      <c r="T672" s="20">
        <f>Ugovori_OPULJP[[#This Row],[Bespovratna sredstva - Ukupno (EU+Nac) HRK
= Ukupna ugovorena vrijednost bespovratnih sredstava]]/7.5345</f>
        <v>130950.82619948237</v>
      </c>
      <c r="U672" s="19">
        <v>0</v>
      </c>
      <c r="V672" s="20">
        <f>Ugovori_OPULJP[[#This Row],[Javni doprinos korisnika - HRK]]/7.5345</f>
        <v>0</v>
      </c>
      <c r="W672" s="19">
        <v>0</v>
      </c>
      <c r="X672" s="20">
        <f>Ugovori_OPULJP[[#This Row],[Privatni doprinos korisnika - HRK]]/7.5345</f>
        <v>0</v>
      </c>
      <c r="Y672" s="21">
        <f>Ugovori_OPULJP[[#This Row],[Bespovratna sredstva - Ukupno (EU+Nac) HRK
= Ukupna ugovorena vrijednost bespovratnih sredstava]]+Ugovori_OPULJP[[#This Row],[Javni doprinos korisnika - HRK]]+Ugovori_OPULJP[[#This Row],[Privatni doprinos korisnika - HRK]]</f>
        <v>986649</v>
      </c>
      <c r="Z672" s="22">
        <f>Ugovori_OPULJP[[#This Row],[UKUPNI PRIHVATLJIVI IZDACI
TOTAL ELIGIBLE EXPENDITURE
= Bespovratna sredstva ukupno + doprinos korisnika
= Ukupni prihvatljivi troškovi
= Ukupna ugovorena vrijednost projekta HRK]]/7.5345</f>
        <v>130950.82619948237</v>
      </c>
      <c r="AA672" s="13" t="s">
        <v>22</v>
      </c>
      <c r="AB672" s="13" t="s">
        <v>145</v>
      </c>
      <c r="AC672" s="12" t="s">
        <v>2700</v>
      </c>
      <c r="AD672" s="12" t="s">
        <v>147</v>
      </c>
    </row>
    <row r="673" spans="1:30" ht="51" customHeight="1" x14ac:dyDescent="0.3">
      <c r="A673" s="10" t="s">
        <v>2701</v>
      </c>
      <c r="B673" s="11" t="s">
        <v>139</v>
      </c>
      <c r="C673" s="12" t="s">
        <v>140</v>
      </c>
      <c r="D673" s="12" t="s">
        <v>141</v>
      </c>
      <c r="E673" s="13" t="s">
        <v>63</v>
      </c>
      <c r="F673" s="14" t="s">
        <v>2702</v>
      </c>
      <c r="G673" s="32" t="s">
        <v>2703</v>
      </c>
      <c r="H673" s="16">
        <v>43370</v>
      </c>
      <c r="I673" s="16">
        <v>44466</v>
      </c>
      <c r="J673" s="17" t="str">
        <f>IF(Ugovori_OPULJP[[#This Row],[DATUM ZAVRŠETKA OPERACIJE]]&gt;DATE(2023,12,31),"u provedbi","završen")</f>
        <v>završen</v>
      </c>
      <c r="K673" s="15" t="s">
        <v>2704</v>
      </c>
      <c r="L673" s="15" t="s">
        <v>329</v>
      </c>
      <c r="M673" s="18">
        <v>0.85</v>
      </c>
      <c r="N673" s="18">
        <v>0.15</v>
      </c>
      <c r="O673" s="19">
        <f>Ugovori_OPULJP[[#This Row],[Bespovratna sredstva - Ukupno (EU+Nac) HRK
= Ukupna ugovorena vrijednost bespovratnih sredstava]]*Ugovori_OPULJP[[#This Row],[EU STOPA SUFINANCIRANJA %
EU CO-FINANCING RATE %]]</f>
        <v>1261479.05</v>
      </c>
      <c r="P673" s="20">
        <f>Ugovori_OPULJP[[#This Row],[Bespovratna sredstva - EU dio - HRK]]/7.5345</f>
        <v>167427.04227221449</v>
      </c>
      <c r="Q673" s="19">
        <f>Ugovori_OPULJP[[#This Row],[Bespovratna sredstva - Ukupno (EU+Nac) HRK
= Ukupna ugovorena vrijednost bespovratnih sredstava]]*Ugovori_OPULJP[[#This Row],[STOPA NACIONALNOG SUFINANCIRANJA %]]</f>
        <v>222613.94999999998</v>
      </c>
      <c r="R673" s="20">
        <f>Ugovori_OPULJP[[#This Row],[Bespovratna sredstva - Nacionalni dio - HRK]]/7.5345</f>
        <v>29545.94863627314</v>
      </c>
      <c r="S673" s="19">
        <v>1484093</v>
      </c>
      <c r="T673" s="20">
        <f>Ugovori_OPULJP[[#This Row],[Bespovratna sredstva - Ukupno (EU+Nac) HRK
= Ukupna ugovorena vrijednost bespovratnih sredstava]]/7.5345</f>
        <v>196972.99090848761</v>
      </c>
      <c r="U673" s="19">
        <v>0</v>
      </c>
      <c r="V673" s="20">
        <f>Ugovori_OPULJP[[#This Row],[Javni doprinos korisnika - HRK]]/7.5345</f>
        <v>0</v>
      </c>
      <c r="W673" s="19">
        <v>0</v>
      </c>
      <c r="X673" s="20">
        <f>Ugovori_OPULJP[[#This Row],[Privatni doprinos korisnika - HRK]]/7.5345</f>
        <v>0</v>
      </c>
      <c r="Y673" s="21">
        <f>Ugovori_OPULJP[[#This Row],[Bespovratna sredstva - Ukupno (EU+Nac) HRK
= Ukupna ugovorena vrijednost bespovratnih sredstava]]+Ugovori_OPULJP[[#This Row],[Javni doprinos korisnika - HRK]]+Ugovori_OPULJP[[#This Row],[Privatni doprinos korisnika - HRK]]</f>
        <v>1484093</v>
      </c>
      <c r="Z673" s="22">
        <f>Ugovori_OPULJP[[#This Row],[UKUPNI PRIHVATLJIVI IZDACI
TOTAL ELIGIBLE EXPENDITURE
= Bespovratna sredstva ukupno + doprinos korisnika
= Ukupni prihvatljivi troškovi
= Ukupna ugovorena vrijednost projekta HRK]]/7.5345</f>
        <v>196972.99090848761</v>
      </c>
      <c r="AA673" s="13" t="s">
        <v>22</v>
      </c>
      <c r="AB673" s="13" t="s">
        <v>145</v>
      </c>
      <c r="AC673" s="12" t="s">
        <v>2705</v>
      </c>
      <c r="AD673" s="12" t="s">
        <v>147</v>
      </c>
    </row>
    <row r="674" spans="1:30" ht="51" customHeight="1" x14ac:dyDescent="0.3">
      <c r="A674" s="10" t="s">
        <v>2706</v>
      </c>
      <c r="B674" s="11" t="s">
        <v>139</v>
      </c>
      <c r="C674" s="12" t="s">
        <v>140</v>
      </c>
      <c r="D674" s="12" t="s">
        <v>141</v>
      </c>
      <c r="E674" s="13" t="s">
        <v>63</v>
      </c>
      <c r="F674" s="14" t="s">
        <v>2707</v>
      </c>
      <c r="G674" s="14" t="s">
        <v>2699</v>
      </c>
      <c r="H674" s="16">
        <v>43370</v>
      </c>
      <c r="I674" s="16">
        <v>44282</v>
      </c>
      <c r="J674" s="17" t="str">
        <f>IF(Ugovori_OPULJP[[#This Row],[DATUM ZAVRŠETKA OPERACIJE]]&gt;DATE(2023,12,31),"u provedbi","završen")</f>
        <v>završen</v>
      </c>
      <c r="K674" s="15" t="s">
        <v>2708</v>
      </c>
      <c r="L674" s="15" t="s">
        <v>21</v>
      </c>
      <c r="M674" s="18">
        <v>0.85</v>
      </c>
      <c r="N674" s="18">
        <v>0.15</v>
      </c>
      <c r="O674" s="19">
        <f>Ugovori_OPULJP[[#This Row],[Bespovratna sredstva - Ukupno (EU+Nac) HRK
= Ukupna ugovorena vrijednost bespovratnih sredstava]]*Ugovori_OPULJP[[#This Row],[EU STOPA SUFINANCIRANJA %
EU CO-FINANCING RATE %]]</f>
        <v>1261721.3</v>
      </c>
      <c r="P674" s="20">
        <f>Ugovori_OPULJP[[#This Row],[Bespovratna sredstva - EU dio - HRK]]/7.5345</f>
        <v>167459.19437255291</v>
      </c>
      <c r="Q674" s="19">
        <f>Ugovori_OPULJP[[#This Row],[Bespovratna sredstva - Ukupno (EU+Nac) HRK
= Ukupna ugovorena vrijednost bespovratnih sredstava]]*Ugovori_OPULJP[[#This Row],[STOPA NACIONALNOG SUFINANCIRANJA %]]</f>
        <v>222656.69999999998</v>
      </c>
      <c r="R674" s="20">
        <f>Ugovori_OPULJP[[#This Row],[Bespovratna sredstva - Nacionalni dio - HRK]]/7.5345</f>
        <v>29551.622536332863</v>
      </c>
      <c r="S674" s="19">
        <v>1484378</v>
      </c>
      <c r="T674" s="20">
        <f>Ugovori_OPULJP[[#This Row],[Bespovratna sredstva - Ukupno (EU+Nac) HRK
= Ukupna ugovorena vrijednost bespovratnih sredstava]]/7.5345</f>
        <v>197010.81690888578</v>
      </c>
      <c r="U674" s="19">
        <v>0</v>
      </c>
      <c r="V674" s="20">
        <f>Ugovori_OPULJP[[#This Row],[Javni doprinos korisnika - HRK]]/7.5345</f>
        <v>0</v>
      </c>
      <c r="W674" s="19">
        <v>0</v>
      </c>
      <c r="X674" s="20">
        <f>Ugovori_OPULJP[[#This Row],[Privatni doprinos korisnika - HRK]]/7.5345</f>
        <v>0</v>
      </c>
      <c r="Y674" s="21">
        <f>Ugovori_OPULJP[[#This Row],[Bespovratna sredstva - Ukupno (EU+Nac) HRK
= Ukupna ugovorena vrijednost bespovratnih sredstava]]+Ugovori_OPULJP[[#This Row],[Javni doprinos korisnika - HRK]]+Ugovori_OPULJP[[#This Row],[Privatni doprinos korisnika - HRK]]</f>
        <v>1484378</v>
      </c>
      <c r="Z674" s="22">
        <f>Ugovori_OPULJP[[#This Row],[UKUPNI PRIHVATLJIVI IZDACI
TOTAL ELIGIBLE EXPENDITURE
= Bespovratna sredstva ukupno + doprinos korisnika
= Ukupni prihvatljivi troškovi
= Ukupna ugovorena vrijednost projekta HRK]]/7.5345</f>
        <v>197010.81690888578</v>
      </c>
      <c r="AA674" s="13" t="s">
        <v>22</v>
      </c>
      <c r="AB674" s="13" t="s">
        <v>145</v>
      </c>
      <c r="AC674" s="12" t="s">
        <v>2709</v>
      </c>
      <c r="AD674" s="12" t="s">
        <v>147</v>
      </c>
    </row>
    <row r="675" spans="1:30" ht="51" customHeight="1" x14ac:dyDescent="0.3">
      <c r="A675" s="10" t="s">
        <v>2710</v>
      </c>
      <c r="B675" s="11" t="s">
        <v>139</v>
      </c>
      <c r="C675" s="12" t="s">
        <v>140</v>
      </c>
      <c r="D675" s="12" t="s">
        <v>141</v>
      </c>
      <c r="E675" s="13" t="s">
        <v>63</v>
      </c>
      <c r="F675" s="14" t="s">
        <v>2711</v>
      </c>
      <c r="G675" s="14" t="s">
        <v>2712</v>
      </c>
      <c r="H675" s="16">
        <v>43370</v>
      </c>
      <c r="I675" s="16">
        <v>44101</v>
      </c>
      <c r="J675" s="17" t="str">
        <f>IF(Ugovori_OPULJP[[#This Row],[DATUM ZAVRŠETKA OPERACIJE]]&gt;DATE(2023,12,31),"u provedbi","završen")</f>
        <v>završen</v>
      </c>
      <c r="K675" s="15" t="s">
        <v>2708</v>
      </c>
      <c r="L675" s="15" t="s">
        <v>66</v>
      </c>
      <c r="M675" s="18">
        <v>0.85</v>
      </c>
      <c r="N675" s="18">
        <v>0.15</v>
      </c>
      <c r="O675" s="19">
        <f>Ugovori_OPULJP[[#This Row],[Bespovratna sredstva - Ukupno (EU+Nac) HRK
= Ukupna ugovorena vrijednost bespovratnih sredstava]]*Ugovori_OPULJP[[#This Row],[EU STOPA SUFINANCIRANJA %
EU CO-FINANCING RATE %]]</f>
        <v>849916.7</v>
      </c>
      <c r="P675" s="20">
        <f>Ugovori_OPULJP[[#This Row],[Bespovratna sredstva - EU dio - HRK]]/7.5345</f>
        <v>112803.33134249119</v>
      </c>
      <c r="Q675" s="19">
        <f>Ugovori_OPULJP[[#This Row],[Bespovratna sredstva - Ukupno (EU+Nac) HRK
= Ukupna ugovorena vrijednost bespovratnih sredstava]]*Ugovori_OPULJP[[#This Row],[STOPA NACIONALNOG SUFINANCIRANJA %]]</f>
        <v>149985.29999999999</v>
      </c>
      <c r="R675" s="20">
        <f>Ugovori_OPULJP[[#This Row],[Bespovratna sredstva - Nacionalni dio - HRK]]/7.5345</f>
        <v>19906.470236910209</v>
      </c>
      <c r="S675" s="19">
        <v>999902</v>
      </c>
      <c r="T675" s="20">
        <f>Ugovori_OPULJP[[#This Row],[Bespovratna sredstva - Ukupno (EU+Nac) HRK
= Ukupna ugovorena vrijednost bespovratnih sredstava]]/7.5345</f>
        <v>132709.80157940142</v>
      </c>
      <c r="U675" s="19">
        <v>0</v>
      </c>
      <c r="V675" s="20">
        <f>Ugovori_OPULJP[[#This Row],[Javni doprinos korisnika - HRK]]/7.5345</f>
        <v>0</v>
      </c>
      <c r="W675" s="19">
        <v>0</v>
      </c>
      <c r="X675" s="20">
        <f>Ugovori_OPULJP[[#This Row],[Privatni doprinos korisnika - HRK]]/7.5345</f>
        <v>0</v>
      </c>
      <c r="Y675" s="21">
        <f>Ugovori_OPULJP[[#This Row],[Bespovratna sredstva - Ukupno (EU+Nac) HRK
= Ukupna ugovorena vrijednost bespovratnih sredstava]]+Ugovori_OPULJP[[#This Row],[Javni doprinos korisnika - HRK]]+Ugovori_OPULJP[[#This Row],[Privatni doprinos korisnika - HRK]]</f>
        <v>999902</v>
      </c>
      <c r="Z675" s="22">
        <f>Ugovori_OPULJP[[#This Row],[UKUPNI PRIHVATLJIVI IZDACI
TOTAL ELIGIBLE EXPENDITURE
= Bespovratna sredstva ukupno + doprinos korisnika
= Ukupni prihvatljivi troškovi
= Ukupna ugovorena vrijednost projekta HRK]]/7.5345</f>
        <v>132709.80157940142</v>
      </c>
      <c r="AA675" s="13" t="s">
        <v>22</v>
      </c>
      <c r="AB675" s="13" t="s">
        <v>145</v>
      </c>
      <c r="AC675" s="12" t="s">
        <v>2713</v>
      </c>
      <c r="AD675" s="12" t="s">
        <v>147</v>
      </c>
    </row>
    <row r="676" spans="1:30" ht="51" customHeight="1" x14ac:dyDescent="0.3">
      <c r="A676" s="10" t="s">
        <v>2714</v>
      </c>
      <c r="B676" s="11" t="s">
        <v>139</v>
      </c>
      <c r="C676" s="12" t="s">
        <v>140</v>
      </c>
      <c r="D676" s="12" t="s">
        <v>141</v>
      </c>
      <c r="E676" s="13" t="s">
        <v>63</v>
      </c>
      <c r="F676" s="14" t="s">
        <v>2715</v>
      </c>
      <c r="G676" s="14" t="s">
        <v>2716</v>
      </c>
      <c r="H676" s="16">
        <v>43370</v>
      </c>
      <c r="I676" s="16">
        <v>44101</v>
      </c>
      <c r="J676" s="17" t="str">
        <f>IF(Ugovori_OPULJP[[#This Row],[DATUM ZAVRŠETKA OPERACIJE]]&gt;DATE(2023,12,31),"u provedbi","završen")</f>
        <v>završen</v>
      </c>
      <c r="K676" s="15" t="s">
        <v>2708</v>
      </c>
      <c r="L676" s="15" t="s">
        <v>21</v>
      </c>
      <c r="M676" s="18">
        <v>0.85</v>
      </c>
      <c r="N676" s="18">
        <v>0.15</v>
      </c>
      <c r="O676" s="19">
        <f>Ugovori_OPULJP[[#This Row],[Bespovratna sredstva - Ukupno (EU+Nac) HRK
= Ukupna ugovorena vrijednost bespovratnih sredstava]]*Ugovori_OPULJP[[#This Row],[EU STOPA SUFINANCIRANJA %
EU CO-FINANCING RATE %]]</f>
        <v>842350</v>
      </c>
      <c r="P676" s="20">
        <f>Ugovori_OPULJP[[#This Row],[Bespovratna sredstva - EU dio - HRK]]/7.5345</f>
        <v>111799.05766806025</v>
      </c>
      <c r="Q676" s="19">
        <f>Ugovori_OPULJP[[#This Row],[Bespovratna sredstva - Ukupno (EU+Nac) HRK
= Ukupna ugovorena vrijednost bespovratnih sredstava]]*Ugovori_OPULJP[[#This Row],[STOPA NACIONALNOG SUFINANCIRANJA %]]</f>
        <v>148650</v>
      </c>
      <c r="R676" s="20">
        <f>Ugovori_OPULJP[[#This Row],[Bespovratna sredstva - Nacionalni dio - HRK]]/7.5345</f>
        <v>19729.245470834161</v>
      </c>
      <c r="S676" s="19">
        <v>991000</v>
      </c>
      <c r="T676" s="20">
        <f>Ugovori_OPULJP[[#This Row],[Bespovratna sredstva - Ukupno (EU+Nac) HRK
= Ukupna ugovorena vrijednost bespovratnih sredstava]]/7.5345</f>
        <v>131528.30313889441</v>
      </c>
      <c r="U676" s="19">
        <v>0</v>
      </c>
      <c r="V676" s="20">
        <f>Ugovori_OPULJP[[#This Row],[Javni doprinos korisnika - HRK]]/7.5345</f>
        <v>0</v>
      </c>
      <c r="W676" s="19">
        <v>0</v>
      </c>
      <c r="X676" s="20">
        <f>Ugovori_OPULJP[[#This Row],[Privatni doprinos korisnika - HRK]]/7.5345</f>
        <v>0</v>
      </c>
      <c r="Y676" s="21">
        <f>Ugovori_OPULJP[[#This Row],[Bespovratna sredstva - Ukupno (EU+Nac) HRK
= Ukupna ugovorena vrijednost bespovratnih sredstava]]+Ugovori_OPULJP[[#This Row],[Javni doprinos korisnika - HRK]]+Ugovori_OPULJP[[#This Row],[Privatni doprinos korisnika - HRK]]</f>
        <v>991000</v>
      </c>
      <c r="Z676" s="22">
        <f>Ugovori_OPULJP[[#This Row],[UKUPNI PRIHVATLJIVI IZDACI
TOTAL ELIGIBLE EXPENDITURE
= Bespovratna sredstva ukupno + doprinos korisnika
= Ukupni prihvatljivi troškovi
= Ukupna ugovorena vrijednost projekta HRK]]/7.5345</f>
        <v>131528.30313889441</v>
      </c>
      <c r="AA676" s="13" t="s">
        <v>22</v>
      </c>
      <c r="AB676" s="13" t="s">
        <v>145</v>
      </c>
      <c r="AC676" s="12" t="s">
        <v>2717</v>
      </c>
      <c r="AD676" s="12" t="s">
        <v>147</v>
      </c>
    </row>
    <row r="677" spans="1:30" ht="51" customHeight="1" x14ac:dyDescent="0.3">
      <c r="A677" s="10" t="s">
        <v>2718</v>
      </c>
      <c r="B677" s="11" t="s">
        <v>139</v>
      </c>
      <c r="C677" s="12" t="s">
        <v>140</v>
      </c>
      <c r="D677" s="12" t="s">
        <v>141</v>
      </c>
      <c r="E677" s="13" t="s">
        <v>63</v>
      </c>
      <c r="F677" s="14" t="s">
        <v>2719</v>
      </c>
      <c r="G677" s="14" t="s">
        <v>2720</v>
      </c>
      <c r="H677" s="16">
        <v>43370</v>
      </c>
      <c r="I677" s="16">
        <v>44101</v>
      </c>
      <c r="J677" s="17" t="str">
        <f>IF(Ugovori_OPULJP[[#This Row],[DATUM ZAVRŠETKA OPERACIJE]]&gt;DATE(2023,12,31),"u provedbi","završen")</f>
        <v>završen</v>
      </c>
      <c r="K677" s="15" t="s">
        <v>2721</v>
      </c>
      <c r="L677" s="15" t="s">
        <v>21</v>
      </c>
      <c r="M677" s="18">
        <v>0.85</v>
      </c>
      <c r="N677" s="18">
        <v>0.15</v>
      </c>
      <c r="O677" s="19">
        <f>Ugovori_OPULJP[[#This Row],[Bespovratna sredstva - Ukupno (EU+Nac) HRK
= Ukupna ugovorena vrijednost bespovratnih sredstava]]*Ugovori_OPULJP[[#This Row],[EU STOPA SUFINANCIRANJA %
EU CO-FINANCING RATE %]]</f>
        <v>844363.02099999995</v>
      </c>
      <c r="P677" s="20">
        <f>Ugovori_OPULJP[[#This Row],[Bespovratna sredstva - EU dio - HRK]]/7.5345</f>
        <v>112066.23146857787</v>
      </c>
      <c r="Q677" s="19">
        <f>Ugovori_OPULJP[[#This Row],[Bespovratna sredstva - Ukupno (EU+Nac) HRK
= Ukupna ugovorena vrijednost bespovratnih sredstava]]*Ugovori_OPULJP[[#This Row],[STOPA NACIONALNOG SUFINANCIRANJA %]]</f>
        <v>149005.239</v>
      </c>
      <c r="R677" s="20">
        <f>Ugovori_OPULJP[[#This Row],[Bespovratna sredstva - Nacionalni dio - HRK]]/7.5345</f>
        <v>19776.393788572565</v>
      </c>
      <c r="S677" s="19">
        <v>993368.26</v>
      </c>
      <c r="T677" s="20">
        <f>Ugovori_OPULJP[[#This Row],[Bespovratna sredstva - Ukupno (EU+Nac) HRK
= Ukupna ugovorena vrijednost bespovratnih sredstava]]/7.5345</f>
        <v>131842.62525715044</v>
      </c>
      <c r="U677" s="19">
        <v>0</v>
      </c>
      <c r="V677" s="20">
        <f>Ugovori_OPULJP[[#This Row],[Javni doprinos korisnika - HRK]]/7.5345</f>
        <v>0</v>
      </c>
      <c r="W677" s="19">
        <v>0</v>
      </c>
      <c r="X677" s="20">
        <f>Ugovori_OPULJP[[#This Row],[Privatni doprinos korisnika - HRK]]/7.5345</f>
        <v>0</v>
      </c>
      <c r="Y677" s="21">
        <f>Ugovori_OPULJP[[#This Row],[Bespovratna sredstva - Ukupno (EU+Nac) HRK
= Ukupna ugovorena vrijednost bespovratnih sredstava]]+Ugovori_OPULJP[[#This Row],[Javni doprinos korisnika - HRK]]+Ugovori_OPULJP[[#This Row],[Privatni doprinos korisnika - HRK]]</f>
        <v>993368.26</v>
      </c>
      <c r="Z677" s="22">
        <f>Ugovori_OPULJP[[#This Row],[UKUPNI PRIHVATLJIVI IZDACI
TOTAL ELIGIBLE EXPENDITURE
= Bespovratna sredstva ukupno + doprinos korisnika
= Ukupni prihvatljivi troškovi
= Ukupna ugovorena vrijednost projekta HRK]]/7.5345</f>
        <v>131842.62525715044</v>
      </c>
      <c r="AA677" s="13" t="s">
        <v>22</v>
      </c>
      <c r="AB677" s="13" t="s">
        <v>145</v>
      </c>
      <c r="AC677" s="12" t="s">
        <v>2722</v>
      </c>
      <c r="AD677" s="12" t="s">
        <v>147</v>
      </c>
    </row>
    <row r="678" spans="1:30" ht="51" customHeight="1" x14ac:dyDescent="0.3">
      <c r="A678" s="10" t="s">
        <v>2723</v>
      </c>
      <c r="B678" s="11" t="s">
        <v>139</v>
      </c>
      <c r="C678" s="12" t="s">
        <v>140</v>
      </c>
      <c r="D678" s="12" t="s">
        <v>141</v>
      </c>
      <c r="E678" s="13" t="s">
        <v>63</v>
      </c>
      <c r="F678" s="14" t="s">
        <v>2724</v>
      </c>
      <c r="G678" s="14" t="s">
        <v>2725</v>
      </c>
      <c r="H678" s="16">
        <v>43378</v>
      </c>
      <c r="I678" s="16">
        <v>44109</v>
      </c>
      <c r="J678" s="17" t="str">
        <f>IF(Ugovori_OPULJP[[#This Row],[DATUM ZAVRŠETKA OPERACIJE]]&gt;DATE(2023,12,31),"u provedbi","završen")</f>
        <v>završen</v>
      </c>
      <c r="K678" s="15" t="s">
        <v>71</v>
      </c>
      <c r="L678" s="15" t="s">
        <v>71</v>
      </c>
      <c r="M678" s="18">
        <v>0.85</v>
      </c>
      <c r="N678" s="18">
        <v>0.15</v>
      </c>
      <c r="O678" s="19">
        <f>Ugovori_OPULJP[[#This Row],[Bespovratna sredstva - Ukupno (EU+Nac) HRK
= Ukupna ugovorena vrijednost bespovratnih sredstava]]*Ugovori_OPULJP[[#This Row],[EU STOPA SUFINANCIRANJA %
EU CO-FINANCING RATE %]]</f>
        <v>739823</v>
      </c>
      <c r="P678" s="20">
        <f>Ugovori_OPULJP[[#This Row],[Bespovratna sredstva - EU dio - HRK]]/7.5345</f>
        <v>98191.386289733884</v>
      </c>
      <c r="Q678" s="19">
        <f>Ugovori_OPULJP[[#This Row],[Bespovratna sredstva - Ukupno (EU+Nac) HRK
= Ukupna ugovorena vrijednost bespovratnih sredstava]]*Ugovori_OPULJP[[#This Row],[STOPA NACIONALNOG SUFINANCIRANJA %]]</f>
        <v>130557</v>
      </c>
      <c r="R678" s="20">
        <f>Ugovori_OPULJP[[#This Row],[Bespovratna sredstva - Nacionalni dio - HRK]]/7.5345</f>
        <v>17327.891698188334</v>
      </c>
      <c r="S678" s="19">
        <v>870380</v>
      </c>
      <c r="T678" s="20">
        <f>Ugovori_OPULJP[[#This Row],[Bespovratna sredstva - Ukupno (EU+Nac) HRK
= Ukupna ugovorena vrijednost bespovratnih sredstava]]/7.5345</f>
        <v>115519.27798792222</v>
      </c>
      <c r="U678" s="19">
        <v>0</v>
      </c>
      <c r="V678" s="20">
        <f>Ugovori_OPULJP[[#This Row],[Javni doprinos korisnika - HRK]]/7.5345</f>
        <v>0</v>
      </c>
      <c r="W678" s="19">
        <v>0</v>
      </c>
      <c r="X678" s="20">
        <f>Ugovori_OPULJP[[#This Row],[Privatni doprinos korisnika - HRK]]/7.5345</f>
        <v>0</v>
      </c>
      <c r="Y678" s="21">
        <f>Ugovori_OPULJP[[#This Row],[Bespovratna sredstva - Ukupno (EU+Nac) HRK
= Ukupna ugovorena vrijednost bespovratnih sredstava]]+Ugovori_OPULJP[[#This Row],[Javni doprinos korisnika - HRK]]+Ugovori_OPULJP[[#This Row],[Privatni doprinos korisnika - HRK]]</f>
        <v>870380</v>
      </c>
      <c r="Z678" s="22">
        <f>Ugovori_OPULJP[[#This Row],[UKUPNI PRIHVATLJIVI IZDACI
TOTAL ELIGIBLE EXPENDITURE
= Bespovratna sredstva ukupno + doprinos korisnika
= Ukupni prihvatljivi troškovi
= Ukupna ugovorena vrijednost projekta HRK]]/7.5345</f>
        <v>115519.27798792222</v>
      </c>
      <c r="AA678" s="13" t="s">
        <v>22</v>
      </c>
      <c r="AB678" s="13" t="s">
        <v>145</v>
      </c>
      <c r="AC678" s="12" t="s">
        <v>2726</v>
      </c>
      <c r="AD678" s="12" t="s">
        <v>147</v>
      </c>
    </row>
    <row r="679" spans="1:30" ht="51" customHeight="1" x14ac:dyDescent="0.3">
      <c r="A679" s="10" t="s">
        <v>2727</v>
      </c>
      <c r="B679" s="11" t="s">
        <v>139</v>
      </c>
      <c r="C679" s="12" t="s">
        <v>140</v>
      </c>
      <c r="D679" s="12" t="s">
        <v>141</v>
      </c>
      <c r="E679" s="13" t="s">
        <v>63</v>
      </c>
      <c r="F679" s="14" t="s">
        <v>2728</v>
      </c>
      <c r="G679" s="32" t="s">
        <v>2729</v>
      </c>
      <c r="H679" s="16">
        <v>43370</v>
      </c>
      <c r="I679" s="16">
        <v>44192</v>
      </c>
      <c r="J679" s="17" t="str">
        <f>IF(Ugovori_OPULJP[[#This Row],[DATUM ZAVRŠETKA OPERACIJE]]&gt;DATE(2023,12,31),"u provedbi","završen")</f>
        <v>završen</v>
      </c>
      <c r="K679" s="15" t="s">
        <v>173</v>
      </c>
      <c r="L679" s="15" t="s">
        <v>21</v>
      </c>
      <c r="M679" s="18">
        <v>0.85</v>
      </c>
      <c r="N679" s="18">
        <v>0.15</v>
      </c>
      <c r="O679" s="19">
        <f>Ugovori_OPULJP[[#This Row],[Bespovratna sredstva - Ukupno (EU+Nac) HRK
= Ukupna ugovorena vrijednost bespovratnih sredstava]]*Ugovori_OPULJP[[#This Row],[EU STOPA SUFINANCIRANJA %
EU CO-FINANCING RATE %]]</f>
        <v>831973.625</v>
      </c>
      <c r="P679" s="20">
        <f>Ugovori_OPULJP[[#This Row],[Bespovratna sredstva - EU dio - HRK]]/7.5345</f>
        <v>110421.87603689694</v>
      </c>
      <c r="Q679" s="19">
        <f>Ugovori_OPULJP[[#This Row],[Bespovratna sredstva - Ukupno (EU+Nac) HRK
= Ukupna ugovorena vrijednost bespovratnih sredstava]]*Ugovori_OPULJP[[#This Row],[STOPA NACIONALNOG SUFINANCIRANJA %]]</f>
        <v>146818.875</v>
      </c>
      <c r="R679" s="20">
        <f>Ugovori_OPULJP[[#This Row],[Bespovratna sredstva - Nacionalni dio - HRK]]/7.5345</f>
        <v>19486.213418275929</v>
      </c>
      <c r="S679" s="19">
        <v>978792.5</v>
      </c>
      <c r="T679" s="20">
        <f>Ugovori_OPULJP[[#This Row],[Bespovratna sredstva - Ukupno (EU+Nac) HRK
= Ukupna ugovorena vrijednost bespovratnih sredstava]]/7.5345</f>
        <v>129908.08945517287</v>
      </c>
      <c r="U679" s="19">
        <v>0</v>
      </c>
      <c r="V679" s="20">
        <f>Ugovori_OPULJP[[#This Row],[Javni doprinos korisnika - HRK]]/7.5345</f>
        <v>0</v>
      </c>
      <c r="W679" s="19">
        <v>0</v>
      </c>
      <c r="X679" s="20">
        <f>Ugovori_OPULJP[[#This Row],[Privatni doprinos korisnika - HRK]]/7.5345</f>
        <v>0</v>
      </c>
      <c r="Y679" s="21">
        <f>Ugovori_OPULJP[[#This Row],[Bespovratna sredstva - Ukupno (EU+Nac) HRK
= Ukupna ugovorena vrijednost bespovratnih sredstava]]+Ugovori_OPULJP[[#This Row],[Javni doprinos korisnika - HRK]]+Ugovori_OPULJP[[#This Row],[Privatni doprinos korisnika - HRK]]</f>
        <v>978792.5</v>
      </c>
      <c r="Z679" s="22">
        <f>Ugovori_OPULJP[[#This Row],[UKUPNI PRIHVATLJIVI IZDACI
TOTAL ELIGIBLE EXPENDITURE
= Bespovratna sredstva ukupno + doprinos korisnika
= Ukupni prihvatljivi troškovi
= Ukupna ugovorena vrijednost projekta HRK]]/7.5345</f>
        <v>129908.08945517287</v>
      </c>
      <c r="AA679" s="13" t="s">
        <v>22</v>
      </c>
      <c r="AB679" s="13" t="s">
        <v>145</v>
      </c>
      <c r="AC679" s="12" t="s">
        <v>2730</v>
      </c>
      <c r="AD679" s="12" t="s">
        <v>147</v>
      </c>
    </row>
    <row r="680" spans="1:30" ht="51" customHeight="1" x14ac:dyDescent="0.3">
      <c r="A680" s="10" t="s">
        <v>2731</v>
      </c>
      <c r="B680" s="11" t="s">
        <v>139</v>
      </c>
      <c r="C680" s="12" t="s">
        <v>140</v>
      </c>
      <c r="D680" s="12" t="s">
        <v>141</v>
      </c>
      <c r="E680" s="13" t="s">
        <v>63</v>
      </c>
      <c r="F680" s="14" t="s">
        <v>2732</v>
      </c>
      <c r="G680" s="32" t="s">
        <v>2733</v>
      </c>
      <c r="H680" s="16">
        <v>43370</v>
      </c>
      <c r="I680" s="16">
        <v>44101</v>
      </c>
      <c r="J680" s="17" t="str">
        <f>IF(Ugovori_OPULJP[[#This Row],[DATUM ZAVRŠETKA OPERACIJE]]&gt;DATE(2023,12,31),"u provedbi","završen")</f>
        <v>završen</v>
      </c>
      <c r="K680" s="15" t="s">
        <v>240</v>
      </c>
      <c r="L680" s="15" t="s">
        <v>240</v>
      </c>
      <c r="M680" s="18">
        <v>0.85</v>
      </c>
      <c r="N680" s="18">
        <v>0.15</v>
      </c>
      <c r="O680" s="19">
        <f>Ugovori_OPULJP[[#This Row],[Bespovratna sredstva - Ukupno (EU+Nac) HRK
= Ukupna ugovorena vrijednost bespovratnih sredstava]]*Ugovori_OPULJP[[#This Row],[EU STOPA SUFINANCIRANJA %
EU CO-FINANCING RATE %]]</f>
        <v>583870.15949999995</v>
      </c>
      <c r="P680" s="20">
        <f>Ugovori_OPULJP[[#This Row],[Bespovratna sredstva - EU dio - HRK]]/7.5345</f>
        <v>77492.887318335648</v>
      </c>
      <c r="Q680" s="19">
        <f>Ugovori_OPULJP[[#This Row],[Bespovratna sredstva - Ukupno (EU+Nac) HRK
= Ukupna ugovorena vrijednost bespovratnih sredstava]]*Ugovori_OPULJP[[#This Row],[STOPA NACIONALNOG SUFINANCIRANJA %]]</f>
        <v>103035.91049999998</v>
      </c>
      <c r="R680" s="20">
        <f>Ugovori_OPULJP[[#This Row],[Bespovratna sredstva - Nacionalni dio - HRK]]/7.5345</f>
        <v>13675.215409118055</v>
      </c>
      <c r="S680" s="19">
        <v>686906.07</v>
      </c>
      <c r="T680" s="20">
        <f>Ugovori_OPULJP[[#This Row],[Bespovratna sredstva - Ukupno (EU+Nac) HRK
= Ukupna ugovorena vrijednost bespovratnih sredstava]]/7.5345</f>
        <v>91168.102727453705</v>
      </c>
      <c r="U680" s="19">
        <v>0</v>
      </c>
      <c r="V680" s="20">
        <f>Ugovori_OPULJP[[#This Row],[Javni doprinos korisnika - HRK]]/7.5345</f>
        <v>0</v>
      </c>
      <c r="W680" s="19">
        <v>0</v>
      </c>
      <c r="X680" s="20">
        <f>Ugovori_OPULJP[[#This Row],[Privatni doprinos korisnika - HRK]]/7.5345</f>
        <v>0</v>
      </c>
      <c r="Y680" s="21">
        <f>Ugovori_OPULJP[[#This Row],[Bespovratna sredstva - Ukupno (EU+Nac) HRK
= Ukupna ugovorena vrijednost bespovratnih sredstava]]+Ugovori_OPULJP[[#This Row],[Javni doprinos korisnika - HRK]]+Ugovori_OPULJP[[#This Row],[Privatni doprinos korisnika - HRK]]</f>
        <v>686906.07</v>
      </c>
      <c r="Z680" s="22">
        <f>Ugovori_OPULJP[[#This Row],[UKUPNI PRIHVATLJIVI IZDACI
TOTAL ELIGIBLE EXPENDITURE
= Bespovratna sredstva ukupno + doprinos korisnika
= Ukupni prihvatljivi troškovi
= Ukupna ugovorena vrijednost projekta HRK]]/7.5345</f>
        <v>91168.102727453705</v>
      </c>
      <c r="AA680" s="13" t="s">
        <v>22</v>
      </c>
      <c r="AB680" s="13" t="s">
        <v>145</v>
      </c>
      <c r="AC680" s="12" t="s">
        <v>2734</v>
      </c>
      <c r="AD680" s="12" t="s">
        <v>147</v>
      </c>
    </row>
    <row r="681" spans="1:30" ht="51" customHeight="1" x14ac:dyDescent="0.3">
      <c r="A681" s="10" t="s">
        <v>138</v>
      </c>
      <c r="B681" s="11" t="s">
        <v>139</v>
      </c>
      <c r="C681" s="12" t="s">
        <v>140</v>
      </c>
      <c r="D681" s="12" t="s">
        <v>141</v>
      </c>
      <c r="E681" s="13" t="s">
        <v>63</v>
      </c>
      <c r="F681" s="14" t="s">
        <v>142</v>
      </c>
      <c r="G681" s="14" t="s">
        <v>143</v>
      </c>
      <c r="H681" s="16">
        <v>43370</v>
      </c>
      <c r="I681" s="16">
        <v>43765</v>
      </c>
      <c r="J681" s="17" t="str">
        <f>IF(Ugovori_OPULJP[[#This Row],[DATUM ZAVRŠETKA OPERACIJE]]&gt;DATE(2023,12,31),"u provedbi","završen")</f>
        <v>završen</v>
      </c>
      <c r="K681" s="15" t="s">
        <v>144</v>
      </c>
      <c r="L681" s="15" t="s">
        <v>144</v>
      </c>
      <c r="M681" s="18">
        <v>0.85</v>
      </c>
      <c r="N681" s="18">
        <v>0.15</v>
      </c>
      <c r="O681" s="19">
        <f>Ugovori_OPULJP[[#This Row],[Bespovratna sredstva - Ukupno (EU+Nac) HRK
= Ukupna ugovorena vrijednost bespovratnih sredstava]]*Ugovori_OPULJP[[#This Row],[EU STOPA SUFINANCIRANJA %
EU CO-FINANCING RATE %]]</f>
        <v>509373.97499999998</v>
      </c>
      <c r="P681" s="20">
        <f>Ugovori_OPULJP[[#This Row],[Bespovratna sredstva - EU dio - HRK]]/7.5345</f>
        <v>67605.544495321519</v>
      </c>
      <c r="Q681" s="19">
        <f>Ugovori_OPULJP[[#This Row],[Bespovratna sredstva - Ukupno (EU+Nac) HRK
= Ukupna ugovorena vrijednost bespovratnih sredstava]]*Ugovori_OPULJP[[#This Row],[STOPA NACIONALNOG SUFINANCIRANJA %]]</f>
        <v>89889.524999999994</v>
      </c>
      <c r="R681" s="20">
        <f>Ugovori_OPULJP[[#This Row],[Bespovratna sredstva - Nacionalni dio - HRK]]/7.5345</f>
        <v>11930.390205056738</v>
      </c>
      <c r="S681" s="19">
        <v>599263.5</v>
      </c>
      <c r="T681" s="20">
        <f>Ugovori_OPULJP[[#This Row],[Bespovratna sredstva - Ukupno (EU+Nac) HRK
= Ukupna ugovorena vrijednost bespovratnih sredstava]]/7.5345</f>
        <v>79535.93470037826</v>
      </c>
      <c r="U681" s="19">
        <v>0</v>
      </c>
      <c r="V681" s="20">
        <f>Ugovori_OPULJP[[#This Row],[Javni doprinos korisnika - HRK]]/7.5345</f>
        <v>0</v>
      </c>
      <c r="W681" s="19">
        <v>0</v>
      </c>
      <c r="X681" s="20">
        <f>Ugovori_OPULJP[[#This Row],[Privatni doprinos korisnika - HRK]]/7.5345</f>
        <v>0</v>
      </c>
      <c r="Y681" s="21">
        <f>Ugovori_OPULJP[[#This Row],[Bespovratna sredstva - Ukupno (EU+Nac) HRK
= Ukupna ugovorena vrijednost bespovratnih sredstava]]+Ugovori_OPULJP[[#This Row],[Javni doprinos korisnika - HRK]]+Ugovori_OPULJP[[#This Row],[Privatni doprinos korisnika - HRK]]</f>
        <v>599263.5</v>
      </c>
      <c r="Z681" s="22">
        <f>Ugovori_OPULJP[[#This Row],[UKUPNI PRIHVATLJIVI IZDACI
TOTAL ELIGIBLE EXPENDITURE
= Bespovratna sredstva ukupno + doprinos korisnika
= Ukupni prihvatljivi troškovi
= Ukupna ugovorena vrijednost projekta HRK]]/7.5345</f>
        <v>79535.93470037826</v>
      </c>
      <c r="AA681" s="13" t="s">
        <v>22</v>
      </c>
      <c r="AB681" s="13" t="s">
        <v>145</v>
      </c>
      <c r="AC681" s="12" t="s">
        <v>146</v>
      </c>
      <c r="AD681" s="12" t="s">
        <v>147</v>
      </c>
    </row>
    <row r="682" spans="1:30" ht="51" customHeight="1" x14ac:dyDescent="0.3">
      <c r="A682" s="10" t="s">
        <v>2741</v>
      </c>
      <c r="B682" s="11" t="s">
        <v>139</v>
      </c>
      <c r="C682" s="12" t="s">
        <v>140</v>
      </c>
      <c r="D682" s="12" t="s">
        <v>141</v>
      </c>
      <c r="E682" s="13" t="s">
        <v>63</v>
      </c>
      <c r="F682" s="14" t="s">
        <v>2742</v>
      </c>
      <c r="G682" s="14" t="s">
        <v>2743</v>
      </c>
      <c r="H682" s="16">
        <v>43370</v>
      </c>
      <c r="I682" s="16">
        <v>44466</v>
      </c>
      <c r="J682" s="17" t="str">
        <f>IF(Ugovori_OPULJP[[#This Row],[DATUM ZAVRŠETKA OPERACIJE]]&gt;DATE(2023,12,31),"u provedbi","završen")</f>
        <v>završen</v>
      </c>
      <c r="K682" s="15" t="s">
        <v>71</v>
      </c>
      <c r="L682" s="15" t="s">
        <v>71</v>
      </c>
      <c r="M682" s="18">
        <v>0.85</v>
      </c>
      <c r="N682" s="18">
        <v>0.15</v>
      </c>
      <c r="O682" s="19">
        <f>Ugovori_OPULJP[[#This Row],[Bespovratna sredstva - Ukupno (EU+Nac) HRK
= Ukupna ugovorena vrijednost bespovratnih sredstava]]*Ugovori_OPULJP[[#This Row],[EU STOPA SUFINANCIRANJA %
EU CO-FINANCING RATE %]]</f>
        <v>1272546.8999999999</v>
      </c>
      <c r="P682" s="20">
        <f>Ugovori_OPULJP[[#This Row],[Bespovratna sredstva - EU dio - HRK]]/7.5345</f>
        <v>168895.99840732629</v>
      </c>
      <c r="Q682" s="19">
        <f>Ugovori_OPULJP[[#This Row],[Bespovratna sredstva - Ukupno (EU+Nac) HRK
= Ukupna ugovorena vrijednost bespovratnih sredstava]]*Ugovori_OPULJP[[#This Row],[STOPA NACIONALNOG SUFINANCIRANJA %]]</f>
        <v>224567.1</v>
      </c>
      <c r="R682" s="20">
        <f>Ugovori_OPULJP[[#This Row],[Bespovratna sredstva - Nacionalni dio - HRK]]/7.5345</f>
        <v>29805.176189528171</v>
      </c>
      <c r="S682" s="19">
        <v>1497114</v>
      </c>
      <c r="T682" s="20">
        <f>Ugovori_OPULJP[[#This Row],[Bespovratna sredstva - Ukupno (EU+Nac) HRK
= Ukupna ugovorena vrijednost bespovratnih sredstava]]/7.5345</f>
        <v>198701.17459685446</v>
      </c>
      <c r="U682" s="19">
        <v>0</v>
      </c>
      <c r="V682" s="20">
        <f>Ugovori_OPULJP[[#This Row],[Javni doprinos korisnika - HRK]]/7.5345</f>
        <v>0</v>
      </c>
      <c r="W682" s="19">
        <v>0</v>
      </c>
      <c r="X682" s="20">
        <f>Ugovori_OPULJP[[#This Row],[Privatni doprinos korisnika - HRK]]/7.5345</f>
        <v>0</v>
      </c>
      <c r="Y682" s="21">
        <f>Ugovori_OPULJP[[#This Row],[Bespovratna sredstva - Ukupno (EU+Nac) HRK
= Ukupna ugovorena vrijednost bespovratnih sredstava]]+Ugovori_OPULJP[[#This Row],[Javni doprinos korisnika - HRK]]+Ugovori_OPULJP[[#This Row],[Privatni doprinos korisnika - HRK]]</f>
        <v>1497114</v>
      </c>
      <c r="Z682" s="22">
        <f>Ugovori_OPULJP[[#This Row],[UKUPNI PRIHVATLJIVI IZDACI
TOTAL ELIGIBLE EXPENDITURE
= Bespovratna sredstva ukupno + doprinos korisnika
= Ukupni prihvatljivi troškovi
= Ukupna ugovorena vrijednost projekta HRK]]/7.5345</f>
        <v>198701.17459685446</v>
      </c>
      <c r="AA682" s="13" t="s">
        <v>22</v>
      </c>
      <c r="AB682" s="13" t="s">
        <v>145</v>
      </c>
      <c r="AC682" s="12" t="s">
        <v>2744</v>
      </c>
      <c r="AD682" s="12" t="s">
        <v>147</v>
      </c>
    </row>
    <row r="683" spans="1:30" ht="51" customHeight="1" x14ac:dyDescent="0.3">
      <c r="A683" s="10" t="s">
        <v>2745</v>
      </c>
      <c r="B683" s="11" t="s">
        <v>139</v>
      </c>
      <c r="C683" s="12" t="s">
        <v>140</v>
      </c>
      <c r="D683" s="12" t="s">
        <v>141</v>
      </c>
      <c r="E683" s="13" t="s">
        <v>63</v>
      </c>
      <c r="F683" s="14" t="s">
        <v>2746</v>
      </c>
      <c r="G683" s="14" t="s">
        <v>595</v>
      </c>
      <c r="H683" s="16">
        <v>43370</v>
      </c>
      <c r="I683" s="16">
        <v>44466</v>
      </c>
      <c r="J683" s="17" t="str">
        <f>IF(Ugovori_OPULJP[[#This Row],[DATUM ZAVRŠETKA OPERACIJE]]&gt;DATE(2023,12,31),"u provedbi","završen")</f>
        <v>završen</v>
      </c>
      <c r="K683" s="15" t="s">
        <v>586</v>
      </c>
      <c r="L683" s="15" t="s">
        <v>586</v>
      </c>
      <c r="M683" s="18">
        <v>0.85</v>
      </c>
      <c r="N683" s="18">
        <v>0.15</v>
      </c>
      <c r="O683" s="19">
        <f>Ugovori_OPULJP[[#This Row],[Bespovratna sredstva - Ukupno (EU+Nac) HRK
= Ukupna ugovorena vrijednost bespovratnih sredstava]]*Ugovori_OPULJP[[#This Row],[EU STOPA SUFINANCIRANJA %
EU CO-FINANCING RATE %]]</f>
        <v>1275000</v>
      </c>
      <c r="P683" s="20">
        <f>Ugovori_OPULJP[[#This Row],[Bespovratna sredstva - EU dio - HRK]]/7.5345</f>
        <v>169221.5807286482</v>
      </c>
      <c r="Q683" s="19">
        <f>Ugovori_OPULJP[[#This Row],[Bespovratna sredstva - Ukupno (EU+Nac) HRK
= Ukupna ugovorena vrijednost bespovratnih sredstava]]*Ugovori_OPULJP[[#This Row],[STOPA NACIONALNOG SUFINANCIRANJA %]]</f>
        <v>225000</v>
      </c>
      <c r="R683" s="20">
        <f>Ugovori_OPULJP[[#This Row],[Bespovratna sredstva - Nacionalni dio - HRK]]/7.5345</f>
        <v>29862.631893290862</v>
      </c>
      <c r="S683" s="19">
        <v>1500000</v>
      </c>
      <c r="T683" s="20">
        <f>Ugovori_OPULJP[[#This Row],[Bespovratna sredstva - Ukupno (EU+Nac) HRK
= Ukupna ugovorena vrijednost bespovratnih sredstava]]/7.5345</f>
        <v>199084.21262193908</v>
      </c>
      <c r="U683" s="19">
        <v>784791.05</v>
      </c>
      <c r="V683" s="20">
        <f>Ugovori_OPULJP[[#This Row],[Javni doprinos korisnika - HRK]]/7.5345</f>
        <v>104159.67217466321</v>
      </c>
      <c r="W683" s="19">
        <v>0</v>
      </c>
      <c r="X683" s="20">
        <f>Ugovori_OPULJP[[#This Row],[Privatni doprinos korisnika - HRK]]/7.5345</f>
        <v>0</v>
      </c>
      <c r="Y683" s="21">
        <f>Ugovori_OPULJP[[#This Row],[Bespovratna sredstva - Ukupno (EU+Nac) HRK
= Ukupna ugovorena vrijednost bespovratnih sredstava]]+Ugovori_OPULJP[[#This Row],[Javni doprinos korisnika - HRK]]+Ugovori_OPULJP[[#This Row],[Privatni doprinos korisnika - HRK]]</f>
        <v>2284791.0499999998</v>
      </c>
      <c r="Z683" s="22">
        <f>Ugovori_OPULJP[[#This Row],[UKUPNI PRIHVATLJIVI IZDACI
TOTAL ELIGIBLE EXPENDITURE
= Bespovratna sredstva ukupno + doprinos korisnika
= Ukupni prihvatljivi troškovi
= Ukupna ugovorena vrijednost projekta HRK]]/7.5345</f>
        <v>303243.88479660224</v>
      </c>
      <c r="AA683" s="13" t="s">
        <v>22</v>
      </c>
      <c r="AB683" s="13" t="s">
        <v>145</v>
      </c>
      <c r="AC683" s="12" t="s">
        <v>2747</v>
      </c>
      <c r="AD683" s="12" t="s">
        <v>147</v>
      </c>
    </row>
    <row r="684" spans="1:30" ht="51" customHeight="1" x14ac:dyDescent="0.3">
      <c r="A684" s="10" t="s">
        <v>2748</v>
      </c>
      <c r="B684" s="11" t="s">
        <v>139</v>
      </c>
      <c r="C684" s="12" t="s">
        <v>140</v>
      </c>
      <c r="D684" s="12" t="s">
        <v>141</v>
      </c>
      <c r="E684" s="13" t="s">
        <v>63</v>
      </c>
      <c r="F684" s="14" t="s">
        <v>2749</v>
      </c>
      <c r="G684" s="14" t="s">
        <v>2750</v>
      </c>
      <c r="H684" s="16">
        <v>43370</v>
      </c>
      <c r="I684" s="16">
        <v>43917</v>
      </c>
      <c r="J684" s="17" t="str">
        <f>IF(Ugovori_OPULJP[[#This Row],[DATUM ZAVRŠETKA OPERACIJE]]&gt;DATE(2023,12,31),"u provedbi","završen")</f>
        <v>završen</v>
      </c>
      <c r="K684" s="15" t="s">
        <v>324</v>
      </c>
      <c r="L684" s="15" t="s">
        <v>324</v>
      </c>
      <c r="M684" s="18">
        <v>0.85</v>
      </c>
      <c r="N684" s="18">
        <v>0.15</v>
      </c>
      <c r="O684" s="19">
        <f>Ugovori_OPULJP[[#This Row],[Bespovratna sredstva - Ukupno (EU+Nac) HRK
= Ukupna ugovorena vrijednost bespovratnih sredstava]]*Ugovori_OPULJP[[#This Row],[EU STOPA SUFINANCIRANJA %
EU CO-FINANCING RATE %]]</f>
        <v>688005.80999999994</v>
      </c>
      <c r="P684" s="20">
        <f>Ugovori_OPULJP[[#This Row],[Bespovratna sredstva - EU dio - HRK]]/7.5345</f>
        <v>91314.063308779601</v>
      </c>
      <c r="Q684" s="19">
        <f>Ugovori_OPULJP[[#This Row],[Bespovratna sredstva - Ukupno (EU+Nac) HRK
= Ukupna ugovorena vrijednost bespovratnih sredstava]]*Ugovori_OPULJP[[#This Row],[STOPA NACIONALNOG SUFINANCIRANJA %]]</f>
        <v>121412.79</v>
      </c>
      <c r="R684" s="20">
        <f>Ugovori_OPULJP[[#This Row],[Bespovratna sredstva - Nacionalni dio - HRK]]/7.5345</f>
        <v>16114.246466255225</v>
      </c>
      <c r="S684" s="19">
        <v>809418.6</v>
      </c>
      <c r="T684" s="20">
        <f>Ugovori_OPULJP[[#This Row],[Bespovratna sredstva - Ukupno (EU+Nac) HRK
= Ukupna ugovorena vrijednost bespovratnih sredstava]]/7.5345</f>
        <v>107428.30977503482</v>
      </c>
      <c r="U684" s="19">
        <v>0</v>
      </c>
      <c r="V684" s="20">
        <f>Ugovori_OPULJP[[#This Row],[Javni doprinos korisnika - HRK]]/7.5345</f>
        <v>0</v>
      </c>
      <c r="W684" s="19">
        <v>0</v>
      </c>
      <c r="X684" s="20">
        <f>Ugovori_OPULJP[[#This Row],[Privatni doprinos korisnika - HRK]]/7.5345</f>
        <v>0</v>
      </c>
      <c r="Y684" s="21">
        <f>Ugovori_OPULJP[[#This Row],[Bespovratna sredstva - Ukupno (EU+Nac) HRK
= Ukupna ugovorena vrijednost bespovratnih sredstava]]+Ugovori_OPULJP[[#This Row],[Javni doprinos korisnika - HRK]]+Ugovori_OPULJP[[#This Row],[Privatni doprinos korisnika - HRK]]</f>
        <v>809418.6</v>
      </c>
      <c r="Z684" s="22">
        <f>Ugovori_OPULJP[[#This Row],[UKUPNI PRIHVATLJIVI IZDACI
TOTAL ELIGIBLE EXPENDITURE
= Bespovratna sredstva ukupno + doprinos korisnika
= Ukupni prihvatljivi troškovi
= Ukupna ugovorena vrijednost projekta HRK]]/7.5345</f>
        <v>107428.30977503482</v>
      </c>
      <c r="AA684" s="13" t="s">
        <v>22</v>
      </c>
      <c r="AB684" s="13" t="s">
        <v>145</v>
      </c>
      <c r="AC684" s="12" t="s">
        <v>2751</v>
      </c>
      <c r="AD684" s="12" t="s">
        <v>147</v>
      </c>
    </row>
    <row r="685" spans="1:30" ht="51" customHeight="1" x14ac:dyDescent="0.3">
      <c r="A685" s="10" t="s">
        <v>2752</v>
      </c>
      <c r="B685" s="11" t="s">
        <v>139</v>
      </c>
      <c r="C685" s="12" t="s">
        <v>140</v>
      </c>
      <c r="D685" s="12" t="s">
        <v>141</v>
      </c>
      <c r="E685" s="13" t="s">
        <v>63</v>
      </c>
      <c r="F685" s="14" t="s">
        <v>2753</v>
      </c>
      <c r="G685" s="32" t="s">
        <v>2754</v>
      </c>
      <c r="H685" s="16">
        <v>43370</v>
      </c>
      <c r="I685" s="16">
        <v>44101</v>
      </c>
      <c r="J685" s="17" t="str">
        <f>IF(Ugovori_OPULJP[[#This Row],[DATUM ZAVRŠETKA OPERACIJE]]&gt;DATE(2023,12,31),"u provedbi","završen")</f>
        <v>završen</v>
      </c>
      <c r="K685" s="15" t="s">
        <v>173</v>
      </c>
      <c r="L685" s="15" t="s">
        <v>21</v>
      </c>
      <c r="M685" s="18">
        <v>0.85</v>
      </c>
      <c r="N685" s="18">
        <v>0.15</v>
      </c>
      <c r="O685" s="19">
        <f>Ugovori_OPULJP[[#This Row],[Bespovratna sredstva - Ukupno (EU+Nac) HRK
= Ukupna ugovorena vrijednost bespovratnih sredstava]]*Ugovori_OPULJP[[#This Row],[EU STOPA SUFINANCIRANJA %
EU CO-FINANCING RATE %]]</f>
        <v>849490</v>
      </c>
      <c r="P685" s="20">
        <f>Ugovori_OPULJP[[#This Row],[Bespovratna sredstva - EU dio - HRK]]/7.5345</f>
        <v>112746.69852014068</v>
      </c>
      <c r="Q685" s="19">
        <f>Ugovori_OPULJP[[#This Row],[Bespovratna sredstva - Ukupno (EU+Nac) HRK
= Ukupna ugovorena vrijednost bespovratnih sredstava]]*Ugovori_OPULJP[[#This Row],[STOPA NACIONALNOG SUFINANCIRANJA %]]</f>
        <v>149910</v>
      </c>
      <c r="R685" s="20">
        <f>Ugovori_OPULJP[[#This Row],[Bespovratna sredstva - Nacionalni dio - HRK]]/7.5345</f>
        <v>19896.476209436591</v>
      </c>
      <c r="S685" s="19">
        <v>999400</v>
      </c>
      <c r="T685" s="20">
        <f>Ugovori_OPULJP[[#This Row],[Bespovratna sredstva - Ukupno (EU+Nac) HRK
= Ukupna ugovorena vrijednost bespovratnih sredstava]]/7.5345</f>
        <v>132643.17472957727</v>
      </c>
      <c r="U685" s="19">
        <v>0</v>
      </c>
      <c r="V685" s="20">
        <f>Ugovori_OPULJP[[#This Row],[Javni doprinos korisnika - HRK]]/7.5345</f>
        <v>0</v>
      </c>
      <c r="W685" s="19">
        <v>0</v>
      </c>
      <c r="X685" s="20">
        <f>Ugovori_OPULJP[[#This Row],[Privatni doprinos korisnika - HRK]]/7.5345</f>
        <v>0</v>
      </c>
      <c r="Y685" s="21">
        <f>Ugovori_OPULJP[[#This Row],[Bespovratna sredstva - Ukupno (EU+Nac) HRK
= Ukupna ugovorena vrijednost bespovratnih sredstava]]+Ugovori_OPULJP[[#This Row],[Javni doprinos korisnika - HRK]]+Ugovori_OPULJP[[#This Row],[Privatni doprinos korisnika - HRK]]</f>
        <v>999400</v>
      </c>
      <c r="Z685" s="22">
        <f>Ugovori_OPULJP[[#This Row],[UKUPNI PRIHVATLJIVI IZDACI
TOTAL ELIGIBLE EXPENDITURE
= Bespovratna sredstva ukupno + doprinos korisnika
= Ukupni prihvatljivi troškovi
= Ukupna ugovorena vrijednost projekta HRK]]/7.5345</f>
        <v>132643.17472957727</v>
      </c>
      <c r="AA685" s="13" t="s">
        <v>22</v>
      </c>
      <c r="AB685" s="13" t="s">
        <v>145</v>
      </c>
      <c r="AC685" s="12" t="s">
        <v>2755</v>
      </c>
      <c r="AD685" s="12" t="s">
        <v>147</v>
      </c>
    </row>
    <row r="686" spans="1:30" ht="51" customHeight="1" x14ac:dyDescent="0.3">
      <c r="A686" s="10" t="s">
        <v>2756</v>
      </c>
      <c r="B686" s="11" t="s">
        <v>139</v>
      </c>
      <c r="C686" s="12" t="s">
        <v>140</v>
      </c>
      <c r="D686" s="12" t="s">
        <v>141</v>
      </c>
      <c r="E686" s="13" t="s">
        <v>63</v>
      </c>
      <c r="F686" s="14" t="s">
        <v>2757</v>
      </c>
      <c r="G686" s="14" t="s">
        <v>2758</v>
      </c>
      <c r="H686" s="16">
        <v>43455</v>
      </c>
      <c r="I686" s="16">
        <v>44186</v>
      </c>
      <c r="J686" s="17" t="str">
        <f>IF(Ugovori_OPULJP[[#This Row],[DATUM ZAVRŠETKA OPERACIJE]]&gt;DATE(2023,12,31),"u provedbi","završen")</f>
        <v>završen</v>
      </c>
      <c r="K686" s="15" t="s">
        <v>2759</v>
      </c>
      <c r="L686" s="15" t="s">
        <v>21</v>
      </c>
      <c r="M686" s="18">
        <v>0.85</v>
      </c>
      <c r="N686" s="18">
        <v>0.15</v>
      </c>
      <c r="O686" s="19">
        <f>Ugovori_OPULJP[[#This Row],[Bespovratna sredstva - Ukupno (EU+Nac) HRK
= Ukupna ugovorena vrijednost bespovratnih sredstava]]*Ugovori_OPULJP[[#This Row],[EU STOPA SUFINANCIRANJA %
EU CO-FINANCING RATE %]]</f>
        <v>835550</v>
      </c>
      <c r="P686" s="20">
        <f>Ugovori_OPULJP[[#This Row],[Bespovratna sredstva - EU dio - HRK]]/7.5345</f>
        <v>110896.54257084079</v>
      </c>
      <c r="Q686" s="19">
        <f>Ugovori_OPULJP[[#This Row],[Bespovratna sredstva - Ukupno (EU+Nac) HRK
= Ukupna ugovorena vrijednost bespovratnih sredstava]]*Ugovori_OPULJP[[#This Row],[STOPA NACIONALNOG SUFINANCIRANJA %]]</f>
        <v>147450</v>
      </c>
      <c r="R686" s="20">
        <f>Ugovori_OPULJP[[#This Row],[Bespovratna sredstva - Nacionalni dio - HRK]]/7.5345</f>
        <v>19569.978100736611</v>
      </c>
      <c r="S686" s="19">
        <v>983000</v>
      </c>
      <c r="T686" s="20">
        <f>Ugovori_OPULJP[[#This Row],[Bespovratna sredstva - Ukupno (EU+Nac) HRK
= Ukupna ugovorena vrijednost bespovratnih sredstava]]/7.5345</f>
        <v>130466.5206715774</v>
      </c>
      <c r="U686" s="19">
        <v>0</v>
      </c>
      <c r="V686" s="20">
        <f>Ugovori_OPULJP[[#This Row],[Javni doprinos korisnika - HRK]]/7.5345</f>
        <v>0</v>
      </c>
      <c r="W686" s="19">
        <v>0</v>
      </c>
      <c r="X686" s="20">
        <f>Ugovori_OPULJP[[#This Row],[Privatni doprinos korisnika - HRK]]/7.5345</f>
        <v>0</v>
      </c>
      <c r="Y686" s="21">
        <f>Ugovori_OPULJP[[#This Row],[Bespovratna sredstva - Ukupno (EU+Nac) HRK
= Ukupna ugovorena vrijednost bespovratnih sredstava]]+Ugovori_OPULJP[[#This Row],[Javni doprinos korisnika - HRK]]+Ugovori_OPULJP[[#This Row],[Privatni doprinos korisnika - HRK]]</f>
        <v>983000</v>
      </c>
      <c r="Z686" s="22">
        <f>Ugovori_OPULJP[[#This Row],[UKUPNI PRIHVATLJIVI IZDACI
TOTAL ELIGIBLE EXPENDITURE
= Bespovratna sredstva ukupno + doprinos korisnika
= Ukupni prihvatljivi troškovi
= Ukupna ugovorena vrijednost projekta HRK]]/7.5345</f>
        <v>130466.5206715774</v>
      </c>
      <c r="AA686" s="13" t="s">
        <v>22</v>
      </c>
      <c r="AB686" s="13" t="s">
        <v>145</v>
      </c>
      <c r="AC686" s="12" t="s">
        <v>2717</v>
      </c>
      <c r="AD686" s="12" t="s">
        <v>147</v>
      </c>
    </row>
    <row r="687" spans="1:30" ht="51" customHeight="1" x14ac:dyDescent="0.3">
      <c r="A687" s="10" t="s">
        <v>2760</v>
      </c>
      <c r="B687" s="11" t="s">
        <v>139</v>
      </c>
      <c r="C687" s="12" t="s">
        <v>140</v>
      </c>
      <c r="D687" s="12" t="s">
        <v>141</v>
      </c>
      <c r="E687" s="13" t="s">
        <v>63</v>
      </c>
      <c r="F687" s="14" t="s">
        <v>2761</v>
      </c>
      <c r="G687" s="14" t="s">
        <v>2762</v>
      </c>
      <c r="H687" s="16">
        <v>43455</v>
      </c>
      <c r="I687" s="16">
        <v>44186</v>
      </c>
      <c r="J687" s="17" t="str">
        <f>IF(Ugovori_OPULJP[[#This Row],[DATUM ZAVRŠETKA OPERACIJE]]&gt;DATE(2023,12,31),"u provedbi","završen")</f>
        <v>završen</v>
      </c>
      <c r="K687" s="15" t="s">
        <v>2763</v>
      </c>
      <c r="L687" s="15" t="s">
        <v>66</v>
      </c>
      <c r="M687" s="18">
        <v>0.85</v>
      </c>
      <c r="N687" s="18">
        <v>0.15</v>
      </c>
      <c r="O687" s="19">
        <f>Ugovori_OPULJP[[#This Row],[Bespovratna sredstva - Ukupno (EU+Nac) HRK
= Ukupna ugovorena vrijednost bespovratnih sredstava]]*Ugovori_OPULJP[[#This Row],[EU STOPA SUFINANCIRANJA %
EU CO-FINANCING RATE %]]</f>
        <v>849294.5</v>
      </c>
      <c r="P687" s="20">
        <f>Ugovori_OPULJP[[#This Row],[Bespovratna sredstva - EU dio - HRK]]/7.5345</f>
        <v>112720.75121109562</v>
      </c>
      <c r="Q687" s="19">
        <f>Ugovori_OPULJP[[#This Row],[Bespovratna sredstva - Ukupno (EU+Nac) HRK
= Ukupna ugovorena vrijednost bespovratnih sredstava]]*Ugovori_OPULJP[[#This Row],[STOPA NACIONALNOG SUFINANCIRANJA %]]</f>
        <v>149875.5</v>
      </c>
      <c r="R687" s="20">
        <f>Ugovori_OPULJP[[#This Row],[Bespovratna sredstva - Nacionalni dio - HRK]]/7.5345</f>
        <v>19891.897272546285</v>
      </c>
      <c r="S687" s="19">
        <v>999170</v>
      </c>
      <c r="T687" s="20">
        <f>Ugovori_OPULJP[[#This Row],[Bespovratna sredstva - Ukupno (EU+Nac) HRK
= Ukupna ugovorena vrijednost bespovratnih sredstava]]/7.5345</f>
        <v>132612.64848364191</v>
      </c>
      <c r="U687" s="19">
        <v>0</v>
      </c>
      <c r="V687" s="20">
        <f>Ugovori_OPULJP[[#This Row],[Javni doprinos korisnika - HRK]]/7.5345</f>
        <v>0</v>
      </c>
      <c r="W687" s="19">
        <v>0</v>
      </c>
      <c r="X687" s="20">
        <f>Ugovori_OPULJP[[#This Row],[Privatni doprinos korisnika - HRK]]/7.5345</f>
        <v>0</v>
      </c>
      <c r="Y687" s="21">
        <f>Ugovori_OPULJP[[#This Row],[Bespovratna sredstva - Ukupno (EU+Nac) HRK
= Ukupna ugovorena vrijednost bespovratnih sredstava]]+Ugovori_OPULJP[[#This Row],[Javni doprinos korisnika - HRK]]+Ugovori_OPULJP[[#This Row],[Privatni doprinos korisnika - HRK]]</f>
        <v>999170</v>
      </c>
      <c r="Z687" s="22">
        <f>Ugovori_OPULJP[[#This Row],[UKUPNI PRIHVATLJIVI IZDACI
TOTAL ELIGIBLE EXPENDITURE
= Bespovratna sredstva ukupno + doprinos korisnika
= Ukupni prihvatljivi troškovi
= Ukupna ugovorena vrijednost projekta HRK]]/7.5345</f>
        <v>132612.64848364191</v>
      </c>
      <c r="AA687" s="13" t="s">
        <v>22</v>
      </c>
      <c r="AB687" s="13" t="s">
        <v>145</v>
      </c>
      <c r="AC687" s="12" t="s">
        <v>2764</v>
      </c>
      <c r="AD687" s="12" t="s">
        <v>147</v>
      </c>
    </row>
    <row r="688" spans="1:30" ht="51" customHeight="1" x14ac:dyDescent="0.3">
      <c r="A688" s="10" t="s">
        <v>2765</v>
      </c>
      <c r="B688" s="11" t="s">
        <v>139</v>
      </c>
      <c r="C688" s="12" t="s">
        <v>140</v>
      </c>
      <c r="D688" s="12" t="s">
        <v>141</v>
      </c>
      <c r="E688" s="13" t="s">
        <v>63</v>
      </c>
      <c r="F688" s="14" t="s">
        <v>2766</v>
      </c>
      <c r="G688" s="14" t="s">
        <v>2767</v>
      </c>
      <c r="H688" s="16">
        <v>43467</v>
      </c>
      <c r="I688" s="16">
        <v>44198</v>
      </c>
      <c r="J688" s="17" t="str">
        <f>IF(Ugovori_OPULJP[[#This Row],[DATUM ZAVRŠETKA OPERACIJE]]&gt;DATE(2023,12,31),"u provedbi","završen")</f>
        <v>završen</v>
      </c>
      <c r="K688" s="15" t="s">
        <v>2768</v>
      </c>
      <c r="L688" s="15" t="s">
        <v>66</v>
      </c>
      <c r="M688" s="18">
        <v>0.85</v>
      </c>
      <c r="N688" s="18">
        <v>0.15</v>
      </c>
      <c r="O688" s="19">
        <f>Ugovori_OPULJP[[#This Row],[Bespovratna sredstva - Ukupno (EU+Nac) HRK
= Ukupna ugovorena vrijednost bespovratnih sredstava]]*Ugovori_OPULJP[[#This Row],[EU STOPA SUFINANCIRANJA %
EU CO-FINANCING RATE %]]</f>
        <v>767720</v>
      </c>
      <c r="P688" s="20">
        <f>Ugovori_OPULJP[[#This Row],[Bespovratna sredstva - EU dio - HRK]]/7.5345</f>
        <v>101893.9544760767</v>
      </c>
      <c r="Q688" s="19">
        <f>Ugovori_OPULJP[[#This Row],[Bespovratna sredstva - Ukupno (EU+Nac) HRK
= Ukupna ugovorena vrijednost bespovratnih sredstava]]*Ugovori_OPULJP[[#This Row],[STOPA NACIONALNOG SUFINANCIRANJA %]]</f>
        <v>135480</v>
      </c>
      <c r="R688" s="20">
        <f>Ugovori_OPULJP[[#This Row],[Bespovratna sredstva - Nacionalni dio - HRK]]/7.5345</f>
        <v>17981.286084013536</v>
      </c>
      <c r="S688" s="19">
        <v>903200</v>
      </c>
      <c r="T688" s="20">
        <f>Ugovori_OPULJP[[#This Row],[Bespovratna sredstva - Ukupno (EU+Nac) HRK
= Ukupna ugovorena vrijednost bespovratnih sredstava]]/7.5345</f>
        <v>119875.24056009024</v>
      </c>
      <c r="U688" s="19">
        <v>0</v>
      </c>
      <c r="V688" s="20">
        <f>Ugovori_OPULJP[[#This Row],[Javni doprinos korisnika - HRK]]/7.5345</f>
        <v>0</v>
      </c>
      <c r="W688" s="19">
        <v>0</v>
      </c>
      <c r="X688" s="20">
        <f>Ugovori_OPULJP[[#This Row],[Privatni doprinos korisnika - HRK]]/7.5345</f>
        <v>0</v>
      </c>
      <c r="Y688" s="21">
        <f>Ugovori_OPULJP[[#This Row],[Bespovratna sredstva - Ukupno (EU+Nac) HRK
= Ukupna ugovorena vrijednost bespovratnih sredstava]]+Ugovori_OPULJP[[#This Row],[Javni doprinos korisnika - HRK]]+Ugovori_OPULJP[[#This Row],[Privatni doprinos korisnika - HRK]]</f>
        <v>903200</v>
      </c>
      <c r="Z688" s="22">
        <f>Ugovori_OPULJP[[#This Row],[UKUPNI PRIHVATLJIVI IZDACI
TOTAL ELIGIBLE EXPENDITURE
= Bespovratna sredstva ukupno + doprinos korisnika
= Ukupni prihvatljivi troškovi
= Ukupna ugovorena vrijednost projekta HRK]]/7.5345</f>
        <v>119875.24056009024</v>
      </c>
      <c r="AA688" s="13" t="s">
        <v>22</v>
      </c>
      <c r="AB688" s="13" t="s">
        <v>145</v>
      </c>
      <c r="AC688" s="12" t="s">
        <v>2769</v>
      </c>
      <c r="AD688" s="12" t="s">
        <v>147</v>
      </c>
    </row>
    <row r="689" spans="1:30" ht="51" customHeight="1" x14ac:dyDescent="0.3">
      <c r="A689" s="10" t="s">
        <v>2770</v>
      </c>
      <c r="B689" s="11" t="s">
        <v>139</v>
      </c>
      <c r="C689" s="12" t="s">
        <v>140</v>
      </c>
      <c r="D689" s="12" t="s">
        <v>141</v>
      </c>
      <c r="E689" s="13" t="s">
        <v>63</v>
      </c>
      <c r="F689" s="14" t="s">
        <v>2771</v>
      </c>
      <c r="G689" s="14" t="s">
        <v>2772</v>
      </c>
      <c r="H689" s="16">
        <v>43455</v>
      </c>
      <c r="I689" s="16">
        <v>44186</v>
      </c>
      <c r="J689" s="17" t="str">
        <f>IF(Ugovori_OPULJP[[#This Row],[DATUM ZAVRŠETKA OPERACIJE]]&gt;DATE(2023,12,31),"u provedbi","završen")</f>
        <v>završen</v>
      </c>
      <c r="K689" s="15" t="s">
        <v>2681</v>
      </c>
      <c r="L689" s="15" t="s">
        <v>21</v>
      </c>
      <c r="M689" s="18">
        <v>0.85</v>
      </c>
      <c r="N689" s="18">
        <v>0.15</v>
      </c>
      <c r="O689" s="19">
        <f>Ugovori_OPULJP[[#This Row],[Bespovratna sredstva - Ukupno (EU+Nac) HRK
= Ukupna ugovorena vrijednost bespovratnih sredstava]]*Ugovori_OPULJP[[#This Row],[EU STOPA SUFINANCIRANJA %
EU CO-FINANCING RATE %]]</f>
        <v>845920</v>
      </c>
      <c r="P689" s="20">
        <f>Ugovori_OPULJP[[#This Row],[Bespovratna sredstva - EU dio - HRK]]/7.5345</f>
        <v>112272.87809410047</v>
      </c>
      <c r="Q689" s="19">
        <f>Ugovori_OPULJP[[#This Row],[Bespovratna sredstva - Ukupno (EU+Nac) HRK
= Ukupna ugovorena vrijednost bespovratnih sredstava]]*Ugovori_OPULJP[[#This Row],[STOPA NACIONALNOG SUFINANCIRANJA %]]</f>
        <v>149280</v>
      </c>
      <c r="R689" s="20">
        <f>Ugovori_OPULJP[[#This Row],[Bespovratna sredstva - Nacionalni dio - HRK]]/7.5345</f>
        <v>19812.860840135378</v>
      </c>
      <c r="S689" s="19">
        <v>995200</v>
      </c>
      <c r="T689" s="20">
        <f>Ugovori_OPULJP[[#This Row],[Bespovratna sredstva - Ukupno (EU+Nac) HRK
= Ukupna ugovorena vrijednost bespovratnih sredstava]]/7.5345</f>
        <v>132085.73893423585</v>
      </c>
      <c r="U689" s="19">
        <v>0</v>
      </c>
      <c r="V689" s="20">
        <f>Ugovori_OPULJP[[#This Row],[Javni doprinos korisnika - HRK]]/7.5345</f>
        <v>0</v>
      </c>
      <c r="W689" s="19">
        <v>0</v>
      </c>
      <c r="X689" s="20">
        <f>Ugovori_OPULJP[[#This Row],[Privatni doprinos korisnika - HRK]]/7.5345</f>
        <v>0</v>
      </c>
      <c r="Y689" s="21">
        <f>Ugovori_OPULJP[[#This Row],[Bespovratna sredstva - Ukupno (EU+Nac) HRK
= Ukupna ugovorena vrijednost bespovratnih sredstava]]+Ugovori_OPULJP[[#This Row],[Javni doprinos korisnika - HRK]]+Ugovori_OPULJP[[#This Row],[Privatni doprinos korisnika - HRK]]</f>
        <v>995200</v>
      </c>
      <c r="Z689" s="22">
        <f>Ugovori_OPULJP[[#This Row],[UKUPNI PRIHVATLJIVI IZDACI
TOTAL ELIGIBLE EXPENDITURE
= Bespovratna sredstva ukupno + doprinos korisnika
= Ukupni prihvatljivi troškovi
= Ukupna ugovorena vrijednost projekta HRK]]/7.5345</f>
        <v>132085.73893423585</v>
      </c>
      <c r="AA689" s="13" t="s">
        <v>22</v>
      </c>
      <c r="AB689" s="13" t="s">
        <v>145</v>
      </c>
      <c r="AC689" s="12" t="s">
        <v>2773</v>
      </c>
      <c r="AD689" s="12" t="s">
        <v>147</v>
      </c>
    </row>
    <row r="690" spans="1:30" ht="51" customHeight="1" x14ac:dyDescent="0.3">
      <c r="A690" s="10" t="s">
        <v>2774</v>
      </c>
      <c r="B690" s="11" t="s">
        <v>139</v>
      </c>
      <c r="C690" s="12" t="s">
        <v>140</v>
      </c>
      <c r="D690" s="12" t="s">
        <v>141</v>
      </c>
      <c r="E690" s="13" t="s">
        <v>63</v>
      </c>
      <c r="F690" s="14" t="s">
        <v>2775</v>
      </c>
      <c r="G690" s="14" t="s">
        <v>2776</v>
      </c>
      <c r="H690" s="16">
        <v>43455</v>
      </c>
      <c r="I690" s="16">
        <v>44186</v>
      </c>
      <c r="J690" s="17" t="str">
        <f>IF(Ugovori_OPULJP[[#This Row],[DATUM ZAVRŠETKA OPERACIJE]]&gt;DATE(2023,12,31),"u provedbi","završen")</f>
        <v>završen</v>
      </c>
      <c r="K690" s="15" t="s">
        <v>2759</v>
      </c>
      <c r="L690" s="15" t="s">
        <v>21</v>
      </c>
      <c r="M690" s="18">
        <v>0.85</v>
      </c>
      <c r="N690" s="18">
        <v>0.15</v>
      </c>
      <c r="O690" s="19">
        <f>Ugovori_OPULJP[[#This Row],[Bespovratna sredstva - Ukupno (EU+Nac) HRK
= Ukupna ugovorena vrijednost bespovratnih sredstava]]*Ugovori_OPULJP[[#This Row],[EU STOPA SUFINANCIRANJA %
EU CO-FINANCING RATE %]]</f>
        <v>846612.32499999995</v>
      </c>
      <c r="P690" s="20">
        <f>Ugovori_OPULJP[[#This Row],[Bespovratna sredstva - EU dio - HRK]]/7.5345</f>
        <v>112364.76541243611</v>
      </c>
      <c r="Q690" s="19">
        <f>Ugovori_OPULJP[[#This Row],[Bespovratna sredstva - Ukupno (EU+Nac) HRK
= Ukupna ugovorena vrijednost bespovratnih sredstava]]*Ugovori_OPULJP[[#This Row],[STOPA NACIONALNOG SUFINANCIRANJA %]]</f>
        <v>149402.17499999999</v>
      </c>
      <c r="R690" s="20">
        <f>Ugovori_OPULJP[[#This Row],[Bespovratna sredstva - Nacionalni dio - HRK]]/7.5345</f>
        <v>19829.07624925343</v>
      </c>
      <c r="S690" s="19">
        <v>996014.5</v>
      </c>
      <c r="T690" s="20">
        <f>Ugovori_OPULJP[[#This Row],[Bespovratna sredstva - Ukupno (EU+Nac) HRK
= Ukupna ugovorena vrijednost bespovratnih sredstava]]/7.5345</f>
        <v>132193.84166168954</v>
      </c>
      <c r="U690" s="19">
        <v>0</v>
      </c>
      <c r="V690" s="20">
        <f>Ugovori_OPULJP[[#This Row],[Javni doprinos korisnika - HRK]]/7.5345</f>
        <v>0</v>
      </c>
      <c r="W690" s="19">
        <v>0</v>
      </c>
      <c r="X690" s="20">
        <f>Ugovori_OPULJP[[#This Row],[Privatni doprinos korisnika - HRK]]/7.5345</f>
        <v>0</v>
      </c>
      <c r="Y690" s="21">
        <f>Ugovori_OPULJP[[#This Row],[Bespovratna sredstva - Ukupno (EU+Nac) HRK
= Ukupna ugovorena vrijednost bespovratnih sredstava]]+Ugovori_OPULJP[[#This Row],[Javni doprinos korisnika - HRK]]+Ugovori_OPULJP[[#This Row],[Privatni doprinos korisnika - HRK]]</f>
        <v>996014.5</v>
      </c>
      <c r="Z690" s="22">
        <f>Ugovori_OPULJP[[#This Row],[UKUPNI PRIHVATLJIVI IZDACI
TOTAL ELIGIBLE EXPENDITURE
= Bespovratna sredstva ukupno + doprinos korisnika
= Ukupni prihvatljivi troškovi
= Ukupna ugovorena vrijednost projekta HRK]]/7.5345</f>
        <v>132193.84166168954</v>
      </c>
      <c r="AA690" s="13" t="s">
        <v>22</v>
      </c>
      <c r="AB690" s="13" t="s">
        <v>145</v>
      </c>
      <c r="AC690" s="12" t="s">
        <v>2777</v>
      </c>
      <c r="AD690" s="12" t="s">
        <v>147</v>
      </c>
    </row>
    <row r="691" spans="1:30" ht="51" customHeight="1" x14ac:dyDescent="0.3">
      <c r="A691" s="10" t="s">
        <v>2778</v>
      </c>
      <c r="B691" s="11" t="s">
        <v>139</v>
      </c>
      <c r="C691" s="12" t="s">
        <v>140</v>
      </c>
      <c r="D691" s="12" t="s">
        <v>141</v>
      </c>
      <c r="E691" s="13" t="s">
        <v>63</v>
      </c>
      <c r="F691" s="14" t="s">
        <v>2779</v>
      </c>
      <c r="G691" s="14" t="s">
        <v>2780</v>
      </c>
      <c r="H691" s="16">
        <v>43455</v>
      </c>
      <c r="I691" s="16">
        <v>44186</v>
      </c>
      <c r="J691" s="17" t="str">
        <f>IF(Ugovori_OPULJP[[#This Row],[DATUM ZAVRŠETKA OPERACIJE]]&gt;DATE(2023,12,31),"u provedbi","završen")</f>
        <v>završen</v>
      </c>
      <c r="K691" s="15" t="s">
        <v>71</v>
      </c>
      <c r="L691" s="15" t="s">
        <v>71</v>
      </c>
      <c r="M691" s="18">
        <v>0.85</v>
      </c>
      <c r="N691" s="18">
        <v>0.15</v>
      </c>
      <c r="O691" s="19">
        <f>Ugovori_OPULJP[[#This Row],[Bespovratna sredstva - Ukupno (EU+Nac) HRK
= Ukupna ugovorena vrijednost bespovratnih sredstava]]*Ugovori_OPULJP[[#This Row],[EU STOPA SUFINANCIRANJA %
EU CO-FINANCING RATE %]]</f>
        <v>834105</v>
      </c>
      <c r="P691" s="20">
        <f>Ugovori_OPULJP[[#This Row],[Bespovratna sredstva - EU dio - HRK]]/7.5345</f>
        <v>110704.75811268165</v>
      </c>
      <c r="Q691" s="19">
        <f>Ugovori_OPULJP[[#This Row],[Bespovratna sredstva - Ukupno (EU+Nac) HRK
= Ukupna ugovorena vrijednost bespovratnih sredstava]]*Ugovori_OPULJP[[#This Row],[STOPA NACIONALNOG SUFINANCIRANJA %]]</f>
        <v>147195</v>
      </c>
      <c r="R691" s="20">
        <f>Ugovori_OPULJP[[#This Row],[Bespovratna sredstva - Nacionalni dio - HRK]]/7.5345</f>
        <v>19536.133784590882</v>
      </c>
      <c r="S691" s="19">
        <v>981300</v>
      </c>
      <c r="T691" s="20">
        <f>Ugovori_OPULJP[[#This Row],[Bespovratna sredstva - Ukupno (EU+Nac) HRK
= Ukupna ugovorena vrijednost bespovratnih sredstava]]/7.5345</f>
        <v>130240.89189727254</v>
      </c>
      <c r="U691" s="19">
        <v>0</v>
      </c>
      <c r="V691" s="20">
        <f>Ugovori_OPULJP[[#This Row],[Javni doprinos korisnika - HRK]]/7.5345</f>
        <v>0</v>
      </c>
      <c r="W691" s="19">
        <v>0</v>
      </c>
      <c r="X691" s="20">
        <f>Ugovori_OPULJP[[#This Row],[Privatni doprinos korisnika - HRK]]/7.5345</f>
        <v>0</v>
      </c>
      <c r="Y691" s="21">
        <f>Ugovori_OPULJP[[#This Row],[Bespovratna sredstva - Ukupno (EU+Nac) HRK
= Ukupna ugovorena vrijednost bespovratnih sredstava]]+Ugovori_OPULJP[[#This Row],[Javni doprinos korisnika - HRK]]+Ugovori_OPULJP[[#This Row],[Privatni doprinos korisnika - HRK]]</f>
        <v>981300</v>
      </c>
      <c r="Z691" s="22">
        <f>Ugovori_OPULJP[[#This Row],[UKUPNI PRIHVATLJIVI IZDACI
TOTAL ELIGIBLE EXPENDITURE
= Bespovratna sredstva ukupno + doprinos korisnika
= Ukupni prihvatljivi troškovi
= Ukupna ugovorena vrijednost projekta HRK]]/7.5345</f>
        <v>130240.89189727254</v>
      </c>
      <c r="AA691" s="13" t="s">
        <v>22</v>
      </c>
      <c r="AB691" s="13" t="s">
        <v>145</v>
      </c>
      <c r="AC691" s="12" t="s">
        <v>2781</v>
      </c>
      <c r="AD691" s="12" t="s">
        <v>147</v>
      </c>
    </row>
    <row r="692" spans="1:30" ht="51" customHeight="1" x14ac:dyDescent="0.3">
      <c r="A692" s="10" t="s">
        <v>2782</v>
      </c>
      <c r="B692" s="11" t="s">
        <v>139</v>
      </c>
      <c r="C692" s="12" t="s">
        <v>140</v>
      </c>
      <c r="D692" s="12" t="s">
        <v>141</v>
      </c>
      <c r="E692" s="13" t="s">
        <v>63</v>
      </c>
      <c r="F692" s="14" t="s">
        <v>2783</v>
      </c>
      <c r="G692" s="14" t="s">
        <v>2784</v>
      </c>
      <c r="H692" s="16">
        <v>43455</v>
      </c>
      <c r="I692" s="16">
        <v>44551</v>
      </c>
      <c r="J692" s="17" t="str">
        <f>IF(Ugovori_OPULJP[[#This Row],[DATUM ZAVRŠETKA OPERACIJE]]&gt;DATE(2023,12,31),"u provedbi","završen")</f>
        <v>završen</v>
      </c>
      <c r="K692" s="15" t="s">
        <v>380</v>
      </c>
      <c r="L692" s="15" t="s">
        <v>380</v>
      </c>
      <c r="M692" s="18">
        <v>0.85</v>
      </c>
      <c r="N692" s="18">
        <v>0.15</v>
      </c>
      <c r="O692" s="19">
        <f>Ugovori_OPULJP[[#This Row],[Bespovratna sredstva - Ukupno (EU+Nac) HRK
= Ukupna ugovorena vrijednost bespovratnih sredstava]]*Ugovori_OPULJP[[#This Row],[EU STOPA SUFINANCIRANJA %
EU CO-FINANCING RATE %]]</f>
        <v>1035736.1689999999</v>
      </c>
      <c r="P692" s="20">
        <f>Ugovori_OPULJP[[#This Row],[Bespovratna sredstva - EU dio - HRK]]/7.5345</f>
        <v>137465.81312628574</v>
      </c>
      <c r="Q692" s="19">
        <f>Ugovori_OPULJP[[#This Row],[Bespovratna sredstva - Ukupno (EU+Nac) HRK
= Ukupna ugovorena vrijednost bespovratnih sredstava]]*Ugovori_OPULJP[[#This Row],[STOPA NACIONALNOG SUFINANCIRANJA %]]</f>
        <v>182776.97099999999</v>
      </c>
      <c r="R692" s="20">
        <f>Ugovori_OPULJP[[#This Row],[Bespovratna sredstva - Nacionalni dio - HRK]]/7.5345</f>
        <v>24258.672904638661</v>
      </c>
      <c r="S692" s="19">
        <v>1218513.1399999999</v>
      </c>
      <c r="T692" s="20">
        <f>Ugovori_OPULJP[[#This Row],[Bespovratna sredstva - Ukupno (EU+Nac) HRK
= Ukupna ugovorena vrijednost bespovratnih sredstava]]/7.5345</f>
        <v>161724.4860309244</v>
      </c>
      <c r="U692" s="19">
        <v>0</v>
      </c>
      <c r="V692" s="20">
        <f>Ugovori_OPULJP[[#This Row],[Javni doprinos korisnika - HRK]]/7.5345</f>
        <v>0</v>
      </c>
      <c r="W692" s="19">
        <v>0</v>
      </c>
      <c r="X692" s="20">
        <f>Ugovori_OPULJP[[#This Row],[Privatni doprinos korisnika - HRK]]/7.5345</f>
        <v>0</v>
      </c>
      <c r="Y692" s="21">
        <f>Ugovori_OPULJP[[#This Row],[Bespovratna sredstva - Ukupno (EU+Nac) HRK
= Ukupna ugovorena vrijednost bespovratnih sredstava]]+Ugovori_OPULJP[[#This Row],[Javni doprinos korisnika - HRK]]+Ugovori_OPULJP[[#This Row],[Privatni doprinos korisnika - HRK]]</f>
        <v>1218513.1399999999</v>
      </c>
      <c r="Z692" s="22">
        <f>Ugovori_OPULJP[[#This Row],[UKUPNI PRIHVATLJIVI IZDACI
TOTAL ELIGIBLE EXPENDITURE
= Bespovratna sredstva ukupno + doprinos korisnika
= Ukupni prihvatljivi troškovi
= Ukupna ugovorena vrijednost projekta HRK]]/7.5345</f>
        <v>161724.4860309244</v>
      </c>
      <c r="AA692" s="13" t="s">
        <v>22</v>
      </c>
      <c r="AB692" s="13" t="s">
        <v>145</v>
      </c>
      <c r="AC692" s="12" t="s">
        <v>2785</v>
      </c>
      <c r="AD692" s="12" t="s">
        <v>147</v>
      </c>
    </row>
    <row r="693" spans="1:30" ht="51" customHeight="1" x14ac:dyDescent="0.3">
      <c r="A693" s="10" t="s">
        <v>6344</v>
      </c>
      <c r="B693" s="11" t="s">
        <v>139</v>
      </c>
      <c r="C693" s="12" t="s">
        <v>140</v>
      </c>
      <c r="D693" s="12" t="s">
        <v>141</v>
      </c>
      <c r="E693" s="13" t="s">
        <v>63</v>
      </c>
      <c r="F693" s="14" t="s">
        <v>6345</v>
      </c>
      <c r="G693" s="14" t="s">
        <v>6346</v>
      </c>
      <c r="H693" s="16">
        <v>43461</v>
      </c>
      <c r="I693" s="16">
        <v>44192</v>
      </c>
      <c r="J693" s="17" t="str">
        <f>IF(Ugovori_OPULJP[[#This Row],[DATUM ZAVRŠETKA OPERACIJE]]&gt;DATE(2023,12,31),"u provedbi","završen")</f>
        <v>završen</v>
      </c>
      <c r="K693" s="15" t="s">
        <v>235</v>
      </c>
      <c r="L693" s="15" t="s">
        <v>235</v>
      </c>
      <c r="M693" s="18">
        <v>0.85</v>
      </c>
      <c r="N693" s="18">
        <v>0.15</v>
      </c>
      <c r="O693" s="19">
        <f>Ugovori_OPULJP[[#This Row],[Bespovratna sredstva - Ukupno (EU+Nac) HRK
= Ukupna ugovorena vrijednost bespovratnih sredstava]]*Ugovori_OPULJP[[#This Row],[EU STOPA SUFINANCIRANJA %
EU CO-FINANCING RATE %]]</f>
        <v>710498</v>
      </c>
      <c r="P693" s="20">
        <f>Ugovori_OPULJP[[#This Row],[Bespovratna sredstva - EU dio - HRK]]/7.5345</f>
        <v>94299.289932974978</v>
      </c>
      <c r="Q693" s="19">
        <f>Ugovori_OPULJP[[#This Row],[Bespovratna sredstva - Ukupno (EU+Nac) HRK
= Ukupna ugovorena vrijednost bespovratnih sredstava]]*Ugovori_OPULJP[[#This Row],[STOPA NACIONALNOG SUFINANCIRANJA %]]</f>
        <v>125382</v>
      </c>
      <c r="R693" s="20">
        <f>Ugovori_OPULJP[[#This Row],[Bespovratna sredstva - Nacionalni dio - HRK]]/7.5345</f>
        <v>16641.051164642642</v>
      </c>
      <c r="S693" s="19">
        <v>835880</v>
      </c>
      <c r="T693" s="20">
        <f>Ugovori_OPULJP[[#This Row],[Bespovratna sredstva - Ukupno (EU+Nac) HRK
= Ukupna ugovorena vrijednost bespovratnih sredstava]]/7.5345</f>
        <v>110940.34109761762</v>
      </c>
      <c r="U693" s="19">
        <v>0</v>
      </c>
      <c r="V693" s="20">
        <f>Ugovori_OPULJP[[#This Row],[Javni doprinos korisnika - HRK]]/7.5345</f>
        <v>0</v>
      </c>
      <c r="W693" s="19">
        <v>0</v>
      </c>
      <c r="X693" s="20">
        <f>Ugovori_OPULJP[[#This Row],[Privatni doprinos korisnika - HRK]]/7.5345</f>
        <v>0</v>
      </c>
      <c r="Y693" s="21">
        <f>Ugovori_OPULJP[[#This Row],[Bespovratna sredstva - Ukupno (EU+Nac) HRK
= Ukupna ugovorena vrijednost bespovratnih sredstava]]+Ugovori_OPULJP[[#This Row],[Javni doprinos korisnika - HRK]]+Ugovori_OPULJP[[#This Row],[Privatni doprinos korisnika - HRK]]</f>
        <v>835880</v>
      </c>
      <c r="Z693" s="22">
        <f>Ugovori_OPULJP[[#This Row],[UKUPNI PRIHVATLJIVI IZDACI
TOTAL ELIGIBLE EXPENDITURE
= Bespovratna sredstva ukupno + doprinos korisnika
= Ukupni prihvatljivi troškovi
= Ukupna ugovorena vrijednost projekta HRK]]/7.5345</f>
        <v>110940.34109761762</v>
      </c>
      <c r="AA693" s="13" t="s">
        <v>22</v>
      </c>
      <c r="AB693" s="13" t="s">
        <v>145</v>
      </c>
      <c r="AC693" s="12" t="s">
        <v>6347</v>
      </c>
      <c r="AD693" s="12" t="s">
        <v>147</v>
      </c>
    </row>
    <row r="694" spans="1:30" ht="51" customHeight="1" x14ac:dyDescent="0.3">
      <c r="A694" s="10" t="s">
        <v>2795</v>
      </c>
      <c r="B694" s="11" t="s">
        <v>139</v>
      </c>
      <c r="C694" s="12" t="s">
        <v>140</v>
      </c>
      <c r="D694" s="12" t="s">
        <v>141</v>
      </c>
      <c r="E694" s="13" t="s">
        <v>63</v>
      </c>
      <c r="F694" s="14" t="s">
        <v>2796</v>
      </c>
      <c r="G694" s="14" t="s">
        <v>2797</v>
      </c>
      <c r="H694" s="16">
        <v>43480</v>
      </c>
      <c r="I694" s="16">
        <v>44150</v>
      </c>
      <c r="J694" s="17" t="str">
        <f>IF(Ugovori_OPULJP[[#This Row],[DATUM ZAVRŠETKA OPERACIJE]]&gt;DATE(2023,12,31),"u provedbi","završen")</f>
        <v>završen</v>
      </c>
      <c r="K694" s="15" t="s">
        <v>235</v>
      </c>
      <c r="L694" s="15" t="s">
        <v>235</v>
      </c>
      <c r="M694" s="18">
        <v>0.85</v>
      </c>
      <c r="N694" s="18">
        <v>0.15</v>
      </c>
      <c r="O694" s="19">
        <f>Ugovori_OPULJP[[#This Row],[Bespovratna sredstva - Ukupno (EU+Nac) HRK
= Ukupna ugovorena vrijednost bespovratnih sredstava]]*Ugovori_OPULJP[[#This Row],[EU STOPA SUFINANCIRANJA %
EU CO-FINANCING RATE %]]</f>
        <v>1275000</v>
      </c>
      <c r="P694" s="20">
        <f>Ugovori_OPULJP[[#This Row],[Bespovratna sredstva - EU dio - HRK]]/7.5345</f>
        <v>169221.5807286482</v>
      </c>
      <c r="Q694" s="19">
        <f>Ugovori_OPULJP[[#This Row],[Bespovratna sredstva - Ukupno (EU+Nac) HRK
= Ukupna ugovorena vrijednost bespovratnih sredstava]]*Ugovori_OPULJP[[#This Row],[STOPA NACIONALNOG SUFINANCIRANJA %]]</f>
        <v>225000</v>
      </c>
      <c r="R694" s="20">
        <f>Ugovori_OPULJP[[#This Row],[Bespovratna sredstva - Nacionalni dio - HRK]]/7.5345</f>
        <v>29862.631893290862</v>
      </c>
      <c r="S694" s="19">
        <v>1500000</v>
      </c>
      <c r="T694" s="20">
        <f>Ugovori_OPULJP[[#This Row],[Bespovratna sredstva - Ukupno (EU+Nac) HRK
= Ukupna ugovorena vrijednost bespovratnih sredstava]]/7.5345</f>
        <v>199084.21262193908</v>
      </c>
      <c r="U694" s="19">
        <v>0</v>
      </c>
      <c r="V694" s="20">
        <f>Ugovori_OPULJP[[#This Row],[Javni doprinos korisnika - HRK]]/7.5345</f>
        <v>0</v>
      </c>
      <c r="W694" s="19">
        <v>0</v>
      </c>
      <c r="X694" s="20">
        <f>Ugovori_OPULJP[[#This Row],[Privatni doprinos korisnika - HRK]]/7.5345</f>
        <v>0</v>
      </c>
      <c r="Y694" s="21">
        <f>Ugovori_OPULJP[[#This Row],[Bespovratna sredstva - Ukupno (EU+Nac) HRK
= Ukupna ugovorena vrijednost bespovratnih sredstava]]+Ugovori_OPULJP[[#This Row],[Javni doprinos korisnika - HRK]]+Ugovori_OPULJP[[#This Row],[Privatni doprinos korisnika - HRK]]</f>
        <v>1500000</v>
      </c>
      <c r="Z694" s="22">
        <f>Ugovori_OPULJP[[#This Row],[UKUPNI PRIHVATLJIVI IZDACI
TOTAL ELIGIBLE EXPENDITURE
= Bespovratna sredstva ukupno + doprinos korisnika
= Ukupni prihvatljivi troškovi
= Ukupna ugovorena vrijednost projekta HRK]]/7.5345</f>
        <v>199084.21262193908</v>
      </c>
      <c r="AA694" s="13" t="s">
        <v>22</v>
      </c>
      <c r="AB694" s="13" t="s">
        <v>145</v>
      </c>
      <c r="AC694" s="12" t="s">
        <v>2798</v>
      </c>
      <c r="AD694" s="12" t="s">
        <v>147</v>
      </c>
    </row>
    <row r="695" spans="1:30" ht="51" customHeight="1" x14ac:dyDescent="0.3">
      <c r="A695" s="10" t="s">
        <v>2799</v>
      </c>
      <c r="B695" s="11" t="s">
        <v>139</v>
      </c>
      <c r="C695" s="12" t="s">
        <v>140</v>
      </c>
      <c r="D695" s="12" t="s">
        <v>141</v>
      </c>
      <c r="E695" s="13" t="s">
        <v>63</v>
      </c>
      <c r="F695" s="14" t="s">
        <v>2800</v>
      </c>
      <c r="G695" s="14" t="s">
        <v>2801</v>
      </c>
      <c r="H695" s="16">
        <v>43455</v>
      </c>
      <c r="I695" s="16">
        <v>44186</v>
      </c>
      <c r="J695" s="17" t="str">
        <f>IF(Ugovori_OPULJP[[#This Row],[DATUM ZAVRŠETKA OPERACIJE]]&gt;DATE(2023,12,31),"u provedbi","završen")</f>
        <v>završen</v>
      </c>
      <c r="K695" s="15" t="s">
        <v>380</v>
      </c>
      <c r="L695" s="15" t="s">
        <v>380</v>
      </c>
      <c r="M695" s="18">
        <v>0.85</v>
      </c>
      <c r="N695" s="18">
        <v>0.15</v>
      </c>
      <c r="O695" s="19">
        <f>Ugovori_OPULJP[[#This Row],[Bespovratna sredstva - Ukupno (EU+Nac) HRK
= Ukupna ugovorena vrijednost bespovratnih sredstava]]*Ugovori_OPULJP[[#This Row],[EU STOPA SUFINANCIRANJA %
EU CO-FINANCING RATE %]]</f>
        <v>680014.90049999999</v>
      </c>
      <c r="P695" s="20">
        <f>Ugovori_OPULJP[[#This Row],[Bespovratna sredstva - EU dio - HRK]]/7.5345</f>
        <v>90253.487358152488</v>
      </c>
      <c r="Q695" s="19">
        <f>Ugovori_OPULJP[[#This Row],[Bespovratna sredstva - Ukupno (EU+Nac) HRK
= Ukupna ugovorena vrijednost bespovratnih sredstava]]*Ugovori_OPULJP[[#This Row],[STOPA NACIONALNOG SUFINANCIRANJA %]]</f>
        <v>120002.6295</v>
      </c>
      <c r="R695" s="20">
        <f>Ugovori_OPULJP[[#This Row],[Bespovratna sredstva - Nacionalni dio - HRK]]/7.5345</f>
        <v>15927.086004379851</v>
      </c>
      <c r="S695" s="19">
        <v>800017.53</v>
      </c>
      <c r="T695" s="20">
        <f>Ugovori_OPULJP[[#This Row],[Bespovratna sredstva - Ukupno (EU+Nac) HRK
= Ukupna ugovorena vrijednost bespovratnih sredstava]]/7.5345</f>
        <v>106180.57336253235</v>
      </c>
      <c r="U695" s="19">
        <v>0</v>
      </c>
      <c r="V695" s="20">
        <f>Ugovori_OPULJP[[#This Row],[Javni doprinos korisnika - HRK]]/7.5345</f>
        <v>0</v>
      </c>
      <c r="W695" s="19">
        <v>0</v>
      </c>
      <c r="X695" s="20">
        <f>Ugovori_OPULJP[[#This Row],[Privatni doprinos korisnika - HRK]]/7.5345</f>
        <v>0</v>
      </c>
      <c r="Y695" s="21">
        <f>Ugovori_OPULJP[[#This Row],[Bespovratna sredstva - Ukupno (EU+Nac) HRK
= Ukupna ugovorena vrijednost bespovratnih sredstava]]+Ugovori_OPULJP[[#This Row],[Javni doprinos korisnika - HRK]]+Ugovori_OPULJP[[#This Row],[Privatni doprinos korisnika - HRK]]</f>
        <v>800017.53</v>
      </c>
      <c r="Z695" s="22">
        <f>Ugovori_OPULJP[[#This Row],[UKUPNI PRIHVATLJIVI IZDACI
TOTAL ELIGIBLE EXPENDITURE
= Bespovratna sredstva ukupno + doprinos korisnika
= Ukupni prihvatljivi troškovi
= Ukupna ugovorena vrijednost projekta HRK]]/7.5345</f>
        <v>106180.57336253235</v>
      </c>
      <c r="AA695" s="13" t="s">
        <v>22</v>
      </c>
      <c r="AB695" s="13" t="s">
        <v>145</v>
      </c>
      <c r="AC695" s="12" t="s">
        <v>2802</v>
      </c>
      <c r="AD695" s="12" t="s">
        <v>147</v>
      </c>
    </row>
    <row r="696" spans="1:30" ht="51" customHeight="1" x14ac:dyDescent="0.3">
      <c r="A696" s="10" t="s">
        <v>2803</v>
      </c>
      <c r="B696" s="11" t="s">
        <v>139</v>
      </c>
      <c r="C696" s="12" t="s">
        <v>140</v>
      </c>
      <c r="D696" s="12" t="s">
        <v>141</v>
      </c>
      <c r="E696" s="13" t="s">
        <v>63</v>
      </c>
      <c r="F696" s="14" t="s">
        <v>2804</v>
      </c>
      <c r="G696" s="14" t="s">
        <v>2805</v>
      </c>
      <c r="H696" s="16">
        <v>43455</v>
      </c>
      <c r="I696" s="16">
        <v>44186</v>
      </c>
      <c r="J696" s="17" t="str">
        <f>IF(Ugovori_OPULJP[[#This Row],[DATUM ZAVRŠETKA OPERACIJE]]&gt;DATE(2023,12,31),"u provedbi","završen")</f>
        <v>završen</v>
      </c>
      <c r="K696" s="15" t="s">
        <v>324</v>
      </c>
      <c r="L696" s="15" t="s">
        <v>324</v>
      </c>
      <c r="M696" s="18">
        <v>0.85</v>
      </c>
      <c r="N696" s="18">
        <v>0.15</v>
      </c>
      <c r="O696" s="19">
        <f>Ugovori_OPULJP[[#This Row],[Bespovratna sredstva - Ukupno (EU+Nac) HRK
= Ukupna ugovorena vrijednost bespovratnih sredstava]]*Ugovori_OPULJP[[#This Row],[EU STOPA SUFINANCIRANJA %
EU CO-FINANCING RATE %]]</f>
        <v>849012.69099999999</v>
      </c>
      <c r="P696" s="20">
        <f>Ugovori_OPULJP[[#This Row],[Bespovratna sredstva - EU dio - HRK]]/7.5345</f>
        <v>112683.3487291791</v>
      </c>
      <c r="Q696" s="19">
        <f>Ugovori_OPULJP[[#This Row],[Bespovratna sredstva - Ukupno (EU+Nac) HRK
= Ukupna ugovorena vrijednost bespovratnih sredstava]]*Ugovori_OPULJP[[#This Row],[STOPA NACIONALNOG SUFINANCIRANJA %]]</f>
        <v>149825.769</v>
      </c>
      <c r="R696" s="20">
        <f>Ugovori_OPULJP[[#This Row],[Bespovratna sredstva - Nacionalni dio - HRK]]/7.5345</f>
        <v>19885.296834561017</v>
      </c>
      <c r="S696" s="19">
        <v>998838.46</v>
      </c>
      <c r="T696" s="20">
        <f>Ugovori_OPULJP[[#This Row],[Bespovratna sredstva - Ukupno (EU+Nac) HRK
= Ukupna ugovorena vrijednost bespovratnih sredstava]]/7.5345</f>
        <v>132568.64556374011</v>
      </c>
      <c r="U696" s="19">
        <v>0</v>
      </c>
      <c r="V696" s="20">
        <f>Ugovori_OPULJP[[#This Row],[Javni doprinos korisnika - HRK]]/7.5345</f>
        <v>0</v>
      </c>
      <c r="W696" s="19">
        <v>0</v>
      </c>
      <c r="X696" s="20">
        <f>Ugovori_OPULJP[[#This Row],[Privatni doprinos korisnika - HRK]]/7.5345</f>
        <v>0</v>
      </c>
      <c r="Y696" s="21">
        <f>Ugovori_OPULJP[[#This Row],[Bespovratna sredstva - Ukupno (EU+Nac) HRK
= Ukupna ugovorena vrijednost bespovratnih sredstava]]+Ugovori_OPULJP[[#This Row],[Javni doprinos korisnika - HRK]]+Ugovori_OPULJP[[#This Row],[Privatni doprinos korisnika - HRK]]</f>
        <v>998838.46</v>
      </c>
      <c r="Z696" s="22">
        <f>Ugovori_OPULJP[[#This Row],[UKUPNI PRIHVATLJIVI IZDACI
TOTAL ELIGIBLE EXPENDITURE
= Bespovratna sredstva ukupno + doprinos korisnika
= Ukupni prihvatljivi troškovi
= Ukupna ugovorena vrijednost projekta HRK]]/7.5345</f>
        <v>132568.64556374011</v>
      </c>
      <c r="AA696" s="13" t="s">
        <v>22</v>
      </c>
      <c r="AB696" s="13" t="s">
        <v>145</v>
      </c>
      <c r="AC696" s="12" t="s">
        <v>2806</v>
      </c>
      <c r="AD696" s="12" t="s">
        <v>147</v>
      </c>
    </row>
    <row r="697" spans="1:30" ht="51" customHeight="1" x14ac:dyDescent="0.3">
      <c r="A697" s="10" t="s">
        <v>2807</v>
      </c>
      <c r="B697" s="11" t="s">
        <v>139</v>
      </c>
      <c r="C697" s="12" t="s">
        <v>140</v>
      </c>
      <c r="D697" s="12" t="s">
        <v>141</v>
      </c>
      <c r="E697" s="13" t="s">
        <v>63</v>
      </c>
      <c r="F697" s="14" t="s">
        <v>2808</v>
      </c>
      <c r="G697" s="14" t="s">
        <v>2809</v>
      </c>
      <c r="H697" s="16">
        <v>43455</v>
      </c>
      <c r="I697" s="16">
        <v>44551</v>
      </c>
      <c r="J697" s="17" t="str">
        <f>IF(Ugovori_OPULJP[[#This Row],[DATUM ZAVRŠETKA OPERACIJE]]&gt;DATE(2023,12,31),"u provedbi","završen")</f>
        <v>završen</v>
      </c>
      <c r="K697" s="15" t="s">
        <v>192</v>
      </c>
      <c r="L697" s="15" t="s">
        <v>192</v>
      </c>
      <c r="M697" s="18">
        <v>0.85</v>
      </c>
      <c r="N697" s="18">
        <v>0.15</v>
      </c>
      <c r="O697" s="19">
        <f>Ugovori_OPULJP[[#This Row],[Bespovratna sredstva - Ukupno (EU+Nac) HRK
= Ukupna ugovorena vrijednost bespovratnih sredstava]]*Ugovori_OPULJP[[#This Row],[EU STOPA SUFINANCIRANJA %
EU CO-FINANCING RATE %]]</f>
        <v>1268474.7285</v>
      </c>
      <c r="P697" s="20">
        <f>Ugovori_OPULJP[[#This Row],[Bespovratna sredstva - EU dio - HRK]]/7.5345</f>
        <v>168355.52836950027</v>
      </c>
      <c r="Q697" s="19">
        <f>Ugovori_OPULJP[[#This Row],[Bespovratna sredstva - Ukupno (EU+Nac) HRK
= Ukupna ugovorena vrijednost bespovratnih sredstava]]*Ugovori_OPULJP[[#This Row],[STOPA NACIONALNOG SUFINANCIRANJA %]]</f>
        <v>223848.48149999999</v>
      </c>
      <c r="R697" s="20">
        <f>Ugovori_OPULJP[[#This Row],[Bespovratna sredstva - Nacionalni dio - HRK]]/7.5345</f>
        <v>29709.799124029461</v>
      </c>
      <c r="S697" s="19">
        <v>1492323.21</v>
      </c>
      <c r="T697" s="20">
        <f>Ugovori_OPULJP[[#This Row],[Bespovratna sredstva - Ukupno (EU+Nac) HRK
= Ukupna ugovorena vrijednost bespovratnih sredstava]]/7.5345</f>
        <v>198065.32749352974</v>
      </c>
      <c r="U697" s="19">
        <v>0</v>
      </c>
      <c r="V697" s="20">
        <f>Ugovori_OPULJP[[#This Row],[Javni doprinos korisnika - HRK]]/7.5345</f>
        <v>0</v>
      </c>
      <c r="W697" s="19">
        <v>0</v>
      </c>
      <c r="X697" s="20">
        <f>Ugovori_OPULJP[[#This Row],[Privatni doprinos korisnika - HRK]]/7.5345</f>
        <v>0</v>
      </c>
      <c r="Y697" s="21">
        <f>Ugovori_OPULJP[[#This Row],[Bespovratna sredstva - Ukupno (EU+Nac) HRK
= Ukupna ugovorena vrijednost bespovratnih sredstava]]+Ugovori_OPULJP[[#This Row],[Javni doprinos korisnika - HRK]]+Ugovori_OPULJP[[#This Row],[Privatni doprinos korisnika - HRK]]</f>
        <v>1492323.21</v>
      </c>
      <c r="Z697" s="22">
        <f>Ugovori_OPULJP[[#This Row],[UKUPNI PRIHVATLJIVI IZDACI
TOTAL ELIGIBLE EXPENDITURE
= Bespovratna sredstva ukupno + doprinos korisnika
= Ukupni prihvatljivi troškovi
= Ukupna ugovorena vrijednost projekta HRK]]/7.5345</f>
        <v>198065.32749352974</v>
      </c>
      <c r="AA697" s="13" t="s">
        <v>22</v>
      </c>
      <c r="AB697" s="13" t="s">
        <v>145</v>
      </c>
      <c r="AC697" s="12" t="s">
        <v>2810</v>
      </c>
      <c r="AD697" s="12" t="s">
        <v>147</v>
      </c>
    </row>
    <row r="698" spans="1:30" ht="51" customHeight="1" x14ac:dyDescent="0.3">
      <c r="A698" s="10" t="s">
        <v>2811</v>
      </c>
      <c r="B698" s="11" t="s">
        <v>139</v>
      </c>
      <c r="C698" s="12" t="s">
        <v>140</v>
      </c>
      <c r="D698" s="12" t="s">
        <v>141</v>
      </c>
      <c r="E698" s="13" t="s">
        <v>63</v>
      </c>
      <c r="F698" s="14" t="s">
        <v>2812</v>
      </c>
      <c r="G698" s="14" t="s">
        <v>2813</v>
      </c>
      <c r="H698" s="16">
        <v>43455</v>
      </c>
      <c r="I698" s="16">
        <v>44186</v>
      </c>
      <c r="J698" s="17" t="str">
        <f>IF(Ugovori_OPULJP[[#This Row],[DATUM ZAVRŠETKA OPERACIJE]]&gt;DATE(2023,12,31),"u provedbi","završen")</f>
        <v>završen</v>
      </c>
      <c r="K698" s="15" t="s">
        <v>240</v>
      </c>
      <c r="L698" s="15" t="s">
        <v>240</v>
      </c>
      <c r="M698" s="18">
        <v>0.85</v>
      </c>
      <c r="N698" s="18">
        <v>0.15</v>
      </c>
      <c r="O698" s="19">
        <f>Ugovori_OPULJP[[#This Row],[Bespovratna sredstva - Ukupno (EU+Nac) HRK
= Ukupna ugovorena vrijednost bespovratnih sredstava]]*Ugovori_OPULJP[[#This Row],[EU STOPA SUFINANCIRANJA %
EU CO-FINANCING RATE %]]</f>
        <v>850000</v>
      </c>
      <c r="P698" s="20">
        <f>Ugovori_OPULJP[[#This Row],[Bespovratna sredstva - EU dio - HRK]]/7.5345</f>
        <v>112814.38715243214</v>
      </c>
      <c r="Q698" s="19">
        <f>Ugovori_OPULJP[[#This Row],[Bespovratna sredstva - Ukupno (EU+Nac) HRK
= Ukupna ugovorena vrijednost bespovratnih sredstava]]*Ugovori_OPULJP[[#This Row],[STOPA NACIONALNOG SUFINANCIRANJA %]]</f>
        <v>150000</v>
      </c>
      <c r="R698" s="20">
        <f>Ugovori_OPULJP[[#This Row],[Bespovratna sredstva - Nacionalni dio - HRK]]/7.5345</f>
        <v>19908.421262193908</v>
      </c>
      <c r="S698" s="19">
        <v>1000000</v>
      </c>
      <c r="T698" s="20">
        <f>Ugovori_OPULJP[[#This Row],[Bespovratna sredstva - Ukupno (EU+Nac) HRK
= Ukupna ugovorena vrijednost bespovratnih sredstava]]/7.5345</f>
        <v>132722.80841462605</v>
      </c>
      <c r="U698" s="19">
        <v>0</v>
      </c>
      <c r="V698" s="20">
        <f>Ugovori_OPULJP[[#This Row],[Javni doprinos korisnika - HRK]]/7.5345</f>
        <v>0</v>
      </c>
      <c r="W698" s="19">
        <v>0</v>
      </c>
      <c r="X698" s="20">
        <f>Ugovori_OPULJP[[#This Row],[Privatni doprinos korisnika - HRK]]/7.5345</f>
        <v>0</v>
      </c>
      <c r="Y698" s="21">
        <f>Ugovori_OPULJP[[#This Row],[Bespovratna sredstva - Ukupno (EU+Nac) HRK
= Ukupna ugovorena vrijednost bespovratnih sredstava]]+Ugovori_OPULJP[[#This Row],[Javni doprinos korisnika - HRK]]+Ugovori_OPULJP[[#This Row],[Privatni doprinos korisnika - HRK]]</f>
        <v>1000000</v>
      </c>
      <c r="Z698" s="22">
        <f>Ugovori_OPULJP[[#This Row],[UKUPNI PRIHVATLJIVI IZDACI
TOTAL ELIGIBLE EXPENDITURE
= Bespovratna sredstva ukupno + doprinos korisnika
= Ukupni prihvatljivi troškovi
= Ukupna ugovorena vrijednost projekta HRK]]/7.5345</f>
        <v>132722.80841462605</v>
      </c>
      <c r="AA698" s="13" t="s">
        <v>22</v>
      </c>
      <c r="AB698" s="13" t="s">
        <v>145</v>
      </c>
      <c r="AC698" s="12" t="s">
        <v>2814</v>
      </c>
      <c r="AD698" s="12" t="s">
        <v>147</v>
      </c>
    </row>
    <row r="699" spans="1:30" ht="51" customHeight="1" x14ac:dyDescent="0.3">
      <c r="A699" s="10" t="s">
        <v>2815</v>
      </c>
      <c r="B699" s="11" t="s">
        <v>139</v>
      </c>
      <c r="C699" s="12" t="s">
        <v>140</v>
      </c>
      <c r="D699" s="12" t="s">
        <v>141</v>
      </c>
      <c r="E699" s="13" t="s">
        <v>63</v>
      </c>
      <c r="F699" s="14" t="s">
        <v>2816</v>
      </c>
      <c r="G699" s="14" t="s">
        <v>2817</v>
      </c>
      <c r="H699" s="16">
        <v>43455</v>
      </c>
      <c r="I699" s="16">
        <v>44186</v>
      </c>
      <c r="J699" s="17" t="str">
        <f>IF(Ugovori_OPULJP[[#This Row],[DATUM ZAVRŠETKA OPERACIJE]]&gt;DATE(2023,12,31),"u provedbi","završen")</f>
        <v>završen</v>
      </c>
      <c r="K699" s="15" t="s">
        <v>329</v>
      </c>
      <c r="L699" s="15" t="s">
        <v>329</v>
      </c>
      <c r="M699" s="18">
        <v>0.85</v>
      </c>
      <c r="N699" s="18">
        <v>0.15</v>
      </c>
      <c r="O699" s="19">
        <f>Ugovori_OPULJP[[#This Row],[Bespovratna sredstva - Ukupno (EU+Nac) HRK
= Ukupna ugovorena vrijednost bespovratnih sredstava]]*Ugovori_OPULJP[[#This Row],[EU STOPA SUFINANCIRANJA %
EU CO-FINANCING RATE %]]</f>
        <v>847749.44649999996</v>
      </c>
      <c r="P699" s="20">
        <f>Ugovori_OPULJP[[#This Row],[Bespovratna sredstva - EU dio - HRK]]/7.5345</f>
        <v>112515.68737142476</v>
      </c>
      <c r="Q699" s="19">
        <f>Ugovori_OPULJP[[#This Row],[Bespovratna sredstva - Ukupno (EU+Nac) HRK
= Ukupna ugovorena vrijednost bespovratnih sredstava]]*Ugovori_OPULJP[[#This Row],[STOPA NACIONALNOG SUFINANCIRANJA %]]</f>
        <v>149602.84349999999</v>
      </c>
      <c r="R699" s="20">
        <f>Ugovori_OPULJP[[#This Row],[Bespovratna sredstva - Nacionalni dio - HRK]]/7.5345</f>
        <v>19855.709536133782</v>
      </c>
      <c r="S699" s="19">
        <v>997352.29</v>
      </c>
      <c r="T699" s="20">
        <f>Ugovori_OPULJP[[#This Row],[Bespovratna sredstva - Ukupno (EU+Nac) HRK
= Ukupna ugovorena vrijednost bespovratnih sredstava]]/7.5345</f>
        <v>132371.39690755855</v>
      </c>
      <c r="U699" s="19">
        <v>0</v>
      </c>
      <c r="V699" s="20">
        <f>Ugovori_OPULJP[[#This Row],[Javni doprinos korisnika - HRK]]/7.5345</f>
        <v>0</v>
      </c>
      <c r="W699" s="19">
        <v>0</v>
      </c>
      <c r="X699" s="20">
        <f>Ugovori_OPULJP[[#This Row],[Privatni doprinos korisnika - HRK]]/7.5345</f>
        <v>0</v>
      </c>
      <c r="Y699" s="21">
        <f>Ugovori_OPULJP[[#This Row],[Bespovratna sredstva - Ukupno (EU+Nac) HRK
= Ukupna ugovorena vrijednost bespovratnih sredstava]]+Ugovori_OPULJP[[#This Row],[Javni doprinos korisnika - HRK]]+Ugovori_OPULJP[[#This Row],[Privatni doprinos korisnika - HRK]]</f>
        <v>997352.29</v>
      </c>
      <c r="Z699" s="22">
        <f>Ugovori_OPULJP[[#This Row],[UKUPNI PRIHVATLJIVI IZDACI
TOTAL ELIGIBLE EXPENDITURE
= Bespovratna sredstva ukupno + doprinos korisnika
= Ukupni prihvatljivi troškovi
= Ukupna ugovorena vrijednost projekta HRK]]/7.5345</f>
        <v>132371.39690755855</v>
      </c>
      <c r="AA699" s="13" t="s">
        <v>22</v>
      </c>
      <c r="AB699" s="13" t="s">
        <v>145</v>
      </c>
      <c r="AC699" s="12" t="s">
        <v>2818</v>
      </c>
      <c r="AD699" s="12" t="s">
        <v>147</v>
      </c>
    </row>
    <row r="700" spans="1:30" ht="51" customHeight="1" x14ac:dyDescent="0.3">
      <c r="A700" s="10" t="s">
        <v>2819</v>
      </c>
      <c r="B700" s="11" t="s">
        <v>139</v>
      </c>
      <c r="C700" s="12" t="s">
        <v>140</v>
      </c>
      <c r="D700" s="12" t="s">
        <v>141</v>
      </c>
      <c r="E700" s="13" t="s">
        <v>63</v>
      </c>
      <c r="F700" s="14" t="s">
        <v>142</v>
      </c>
      <c r="G700" s="14" t="s">
        <v>2261</v>
      </c>
      <c r="H700" s="16">
        <v>43473</v>
      </c>
      <c r="I700" s="16">
        <v>44204</v>
      </c>
      <c r="J700" s="17" t="str">
        <f>IF(Ugovori_OPULJP[[#This Row],[DATUM ZAVRŠETKA OPERACIJE]]&gt;DATE(2023,12,31),"u provedbi","završen")</f>
        <v>završen</v>
      </c>
      <c r="K700" s="15" t="s">
        <v>71</v>
      </c>
      <c r="L700" s="15" t="s">
        <v>71</v>
      </c>
      <c r="M700" s="18">
        <v>0.85</v>
      </c>
      <c r="N700" s="18">
        <v>0.15</v>
      </c>
      <c r="O700" s="19">
        <f>Ugovori_OPULJP[[#This Row],[Bespovratna sredstva - Ukupno (EU+Nac) HRK
= Ukupna ugovorena vrijednost bespovratnih sredstava]]*Ugovori_OPULJP[[#This Row],[EU STOPA SUFINANCIRANJA %
EU CO-FINANCING RATE %]]</f>
        <v>843801.79999999993</v>
      </c>
      <c r="P700" s="20">
        <f>Ugovori_OPULJP[[#This Row],[Bespovratna sredstva - EU dio - HRK]]/7.5345</f>
        <v>111991.74464131659</v>
      </c>
      <c r="Q700" s="19">
        <f>Ugovori_OPULJP[[#This Row],[Bespovratna sredstva - Ukupno (EU+Nac) HRK
= Ukupna ugovorena vrijednost bespovratnih sredstava]]*Ugovori_OPULJP[[#This Row],[STOPA NACIONALNOG SUFINANCIRANJA %]]</f>
        <v>148906.19999999998</v>
      </c>
      <c r="R700" s="20">
        <f>Ugovori_OPULJP[[#This Row],[Bespovratna sredstva - Nacionalni dio - HRK]]/7.5345</f>
        <v>19763.249054349988</v>
      </c>
      <c r="S700" s="19">
        <v>992708</v>
      </c>
      <c r="T700" s="20">
        <f>Ugovori_OPULJP[[#This Row],[Bespovratna sredstva - Ukupno (EU+Nac) HRK
= Ukupna ugovorena vrijednost bespovratnih sredstava]]/7.5345</f>
        <v>131754.99369566661</v>
      </c>
      <c r="U700" s="19">
        <v>0</v>
      </c>
      <c r="V700" s="20">
        <f>Ugovori_OPULJP[[#This Row],[Javni doprinos korisnika - HRK]]/7.5345</f>
        <v>0</v>
      </c>
      <c r="W700" s="19">
        <v>0</v>
      </c>
      <c r="X700" s="20">
        <f>Ugovori_OPULJP[[#This Row],[Privatni doprinos korisnika - HRK]]/7.5345</f>
        <v>0</v>
      </c>
      <c r="Y700" s="21">
        <f>Ugovori_OPULJP[[#This Row],[Bespovratna sredstva - Ukupno (EU+Nac) HRK
= Ukupna ugovorena vrijednost bespovratnih sredstava]]+Ugovori_OPULJP[[#This Row],[Javni doprinos korisnika - HRK]]+Ugovori_OPULJP[[#This Row],[Privatni doprinos korisnika - HRK]]</f>
        <v>992708</v>
      </c>
      <c r="Z700" s="22">
        <f>Ugovori_OPULJP[[#This Row],[UKUPNI PRIHVATLJIVI IZDACI
TOTAL ELIGIBLE EXPENDITURE
= Bespovratna sredstva ukupno + doprinos korisnika
= Ukupni prihvatljivi troškovi
= Ukupna ugovorena vrijednost projekta HRK]]/7.5345</f>
        <v>131754.99369566661</v>
      </c>
      <c r="AA700" s="13" t="s">
        <v>22</v>
      </c>
      <c r="AB700" s="13" t="s">
        <v>145</v>
      </c>
      <c r="AC700" s="12" t="s">
        <v>2820</v>
      </c>
      <c r="AD700" s="12" t="s">
        <v>147</v>
      </c>
    </row>
    <row r="701" spans="1:30" ht="51" customHeight="1" x14ac:dyDescent="0.3">
      <c r="A701" s="10" t="s">
        <v>2821</v>
      </c>
      <c r="B701" s="11" t="s">
        <v>139</v>
      </c>
      <c r="C701" s="12" t="s">
        <v>140</v>
      </c>
      <c r="D701" s="12" t="s">
        <v>141</v>
      </c>
      <c r="E701" s="13" t="s">
        <v>63</v>
      </c>
      <c r="F701" s="14" t="s">
        <v>2822</v>
      </c>
      <c r="G701" s="14" t="s">
        <v>2823</v>
      </c>
      <c r="H701" s="16">
        <v>43455</v>
      </c>
      <c r="I701" s="16">
        <v>43820</v>
      </c>
      <c r="J701" s="17" t="str">
        <f>IF(Ugovori_OPULJP[[#This Row],[DATUM ZAVRŠETKA OPERACIJE]]&gt;DATE(2023,12,31),"u provedbi","završen")</f>
        <v>završen</v>
      </c>
      <c r="K701" s="15" t="s">
        <v>2824</v>
      </c>
      <c r="L701" s="15" t="s">
        <v>91</v>
      </c>
      <c r="M701" s="18">
        <v>0.85</v>
      </c>
      <c r="N701" s="18">
        <v>0.15</v>
      </c>
      <c r="O701" s="19">
        <f>Ugovori_OPULJP[[#This Row],[Bespovratna sredstva - Ukupno (EU+Nac) HRK
= Ukupna ugovorena vrijednost bespovratnih sredstava]]*Ugovori_OPULJP[[#This Row],[EU STOPA SUFINANCIRANJA %
EU CO-FINANCING RATE %]]</f>
        <v>810881.75049999997</v>
      </c>
      <c r="P701" s="20">
        <f>Ugovori_OPULJP[[#This Row],[Bespovratna sredstva - EU dio - HRK]]/7.5345</f>
        <v>107622.50321852809</v>
      </c>
      <c r="Q701" s="19">
        <f>Ugovori_OPULJP[[#This Row],[Bespovratna sredstva - Ukupno (EU+Nac) HRK
= Ukupna ugovorena vrijednost bespovratnih sredstava]]*Ugovori_OPULJP[[#This Row],[STOPA NACIONALNOG SUFINANCIRANJA %]]</f>
        <v>143096.7795</v>
      </c>
      <c r="R701" s="20">
        <f>Ugovori_OPULJP[[#This Row],[Bespovratna sredstva - Nacionalni dio - HRK]]/7.5345</f>
        <v>18992.206450328489</v>
      </c>
      <c r="S701" s="19">
        <v>953978.53</v>
      </c>
      <c r="T701" s="20">
        <f>Ugovori_OPULJP[[#This Row],[Bespovratna sredstva - Ukupno (EU+Nac) HRK
= Ukupna ugovorena vrijednost bespovratnih sredstava]]/7.5345</f>
        <v>126614.70966885659</v>
      </c>
      <c r="U701" s="19">
        <v>0</v>
      </c>
      <c r="V701" s="20">
        <f>Ugovori_OPULJP[[#This Row],[Javni doprinos korisnika - HRK]]/7.5345</f>
        <v>0</v>
      </c>
      <c r="W701" s="19">
        <v>0</v>
      </c>
      <c r="X701" s="20">
        <f>Ugovori_OPULJP[[#This Row],[Privatni doprinos korisnika - HRK]]/7.5345</f>
        <v>0</v>
      </c>
      <c r="Y701" s="21">
        <f>Ugovori_OPULJP[[#This Row],[Bespovratna sredstva - Ukupno (EU+Nac) HRK
= Ukupna ugovorena vrijednost bespovratnih sredstava]]+Ugovori_OPULJP[[#This Row],[Javni doprinos korisnika - HRK]]+Ugovori_OPULJP[[#This Row],[Privatni doprinos korisnika - HRK]]</f>
        <v>953978.53</v>
      </c>
      <c r="Z701" s="22">
        <f>Ugovori_OPULJP[[#This Row],[UKUPNI PRIHVATLJIVI IZDACI
TOTAL ELIGIBLE EXPENDITURE
= Bespovratna sredstva ukupno + doprinos korisnika
= Ukupni prihvatljivi troškovi
= Ukupna ugovorena vrijednost projekta HRK]]/7.5345</f>
        <v>126614.70966885659</v>
      </c>
      <c r="AA701" s="13" t="s">
        <v>22</v>
      </c>
      <c r="AB701" s="13" t="s">
        <v>145</v>
      </c>
      <c r="AC701" s="12" t="s">
        <v>2825</v>
      </c>
      <c r="AD701" s="12" t="s">
        <v>147</v>
      </c>
    </row>
    <row r="702" spans="1:30" ht="51" customHeight="1" x14ac:dyDescent="0.3">
      <c r="A702" s="10" t="s">
        <v>2826</v>
      </c>
      <c r="B702" s="11" t="s">
        <v>139</v>
      </c>
      <c r="C702" s="12" t="s">
        <v>140</v>
      </c>
      <c r="D702" s="12" t="s">
        <v>141</v>
      </c>
      <c r="E702" s="13" t="s">
        <v>63</v>
      </c>
      <c r="F702" s="14" t="s">
        <v>2827</v>
      </c>
      <c r="G702" s="14" t="s">
        <v>2828</v>
      </c>
      <c r="H702" s="16">
        <v>43455</v>
      </c>
      <c r="I702" s="16">
        <v>44125</v>
      </c>
      <c r="J702" s="17" t="str">
        <f>IF(Ugovori_OPULJP[[#This Row],[DATUM ZAVRŠETKA OPERACIJE]]&gt;DATE(2023,12,31),"u provedbi","završen")</f>
        <v>završen</v>
      </c>
      <c r="K702" s="15" t="s">
        <v>144</v>
      </c>
      <c r="L702" s="15" t="s">
        <v>144</v>
      </c>
      <c r="M702" s="18">
        <v>0.85</v>
      </c>
      <c r="N702" s="18">
        <v>0.15</v>
      </c>
      <c r="O702" s="19">
        <f>Ugovori_OPULJP[[#This Row],[Bespovratna sredstva - Ukupno (EU+Nac) HRK
= Ukupna ugovorena vrijednost bespovratnih sredstava]]*Ugovori_OPULJP[[#This Row],[EU STOPA SUFINANCIRANJA %
EU CO-FINANCING RATE %]]</f>
        <v>850000</v>
      </c>
      <c r="P702" s="20">
        <f>Ugovori_OPULJP[[#This Row],[Bespovratna sredstva - EU dio - HRK]]/7.5345</f>
        <v>112814.38715243214</v>
      </c>
      <c r="Q702" s="19">
        <f>Ugovori_OPULJP[[#This Row],[Bespovratna sredstva - Ukupno (EU+Nac) HRK
= Ukupna ugovorena vrijednost bespovratnih sredstava]]*Ugovori_OPULJP[[#This Row],[STOPA NACIONALNOG SUFINANCIRANJA %]]</f>
        <v>150000</v>
      </c>
      <c r="R702" s="20">
        <f>Ugovori_OPULJP[[#This Row],[Bespovratna sredstva - Nacionalni dio - HRK]]/7.5345</f>
        <v>19908.421262193908</v>
      </c>
      <c r="S702" s="19">
        <v>1000000</v>
      </c>
      <c r="T702" s="20">
        <f>Ugovori_OPULJP[[#This Row],[Bespovratna sredstva - Ukupno (EU+Nac) HRK
= Ukupna ugovorena vrijednost bespovratnih sredstava]]/7.5345</f>
        <v>132722.80841462605</v>
      </c>
      <c r="U702" s="19">
        <v>0</v>
      </c>
      <c r="V702" s="20">
        <f>Ugovori_OPULJP[[#This Row],[Javni doprinos korisnika - HRK]]/7.5345</f>
        <v>0</v>
      </c>
      <c r="W702" s="19">
        <v>0</v>
      </c>
      <c r="X702" s="20">
        <f>Ugovori_OPULJP[[#This Row],[Privatni doprinos korisnika - HRK]]/7.5345</f>
        <v>0</v>
      </c>
      <c r="Y702" s="21">
        <f>Ugovori_OPULJP[[#This Row],[Bespovratna sredstva - Ukupno (EU+Nac) HRK
= Ukupna ugovorena vrijednost bespovratnih sredstava]]+Ugovori_OPULJP[[#This Row],[Javni doprinos korisnika - HRK]]+Ugovori_OPULJP[[#This Row],[Privatni doprinos korisnika - HRK]]</f>
        <v>1000000</v>
      </c>
      <c r="Z702" s="22">
        <f>Ugovori_OPULJP[[#This Row],[UKUPNI PRIHVATLJIVI IZDACI
TOTAL ELIGIBLE EXPENDITURE
= Bespovratna sredstva ukupno + doprinos korisnika
= Ukupni prihvatljivi troškovi
= Ukupna ugovorena vrijednost projekta HRK]]/7.5345</f>
        <v>132722.80841462605</v>
      </c>
      <c r="AA702" s="13" t="s">
        <v>22</v>
      </c>
      <c r="AB702" s="13" t="s">
        <v>145</v>
      </c>
      <c r="AC702" s="12" t="s">
        <v>2829</v>
      </c>
      <c r="AD702" s="12" t="s">
        <v>147</v>
      </c>
    </row>
    <row r="703" spans="1:30" ht="51" customHeight="1" x14ac:dyDescent="0.3">
      <c r="A703" s="10" t="s">
        <v>2830</v>
      </c>
      <c r="B703" s="11" t="s">
        <v>139</v>
      </c>
      <c r="C703" s="12" t="s">
        <v>140</v>
      </c>
      <c r="D703" s="12" t="s">
        <v>141</v>
      </c>
      <c r="E703" s="13" t="s">
        <v>63</v>
      </c>
      <c r="F703" s="14" t="s">
        <v>2831</v>
      </c>
      <c r="G703" s="14" t="s">
        <v>2832</v>
      </c>
      <c r="H703" s="16">
        <v>43455</v>
      </c>
      <c r="I703" s="16">
        <v>44186</v>
      </c>
      <c r="J703" s="17" t="str">
        <f>IF(Ugovori_OPULJP[[#This Row],[DATUM ZAVRŠETKA OPERACIJE]]&gt;DATE(2023,12,31),"u provedbi","završen")</f>
        <v>završen</v>
      </c>
      <c r="K703" s="15" t="s">
        <v>71</v>
      </c>
      <c r="L703" s="15" t="s">
        <v>71</v>
      </c>
      <c r="M703" s="18">
        <v>0.85</v>
      </c>
      <c r="N703" s="18">
        <v>0.15</v>
      </c>
      <c r="O703" s="19">
        <f>Ugovori_OPULJP[[#This Row],[Bespovratna sredstva - Ukupno (EU+Nac) HRK
= Ukupna ugovorena vrijednost bespovratnih sredstava]]*Ugovori_OPULJP[[#This Row],[EU STOPA SUFINANCIRANJA %
EU CO-FINANCING RATE %]]</f>
        <v>844287.70250000001</v>
      </c>
      <c r="P703" s="20">
        <f>Ugovori_OPULJP[[#This Row],[Bespovratna sredstva - EU dio - HRK]]/7.5345</f>
        <v>112056.2349857323</v>
      </c>
      <c r="Q703" s="19">
        <f>Ugovori_OPULJP[[#This Row],[Bespovratna sredstva - Ukupno (EU+Nac) HRK
= Ukupna ugovorena vrijednost bespovratnih sredstava]]*Ugovori_OPULJP[[#This Row],[STOPA NACIONALNOG SUFINANCIRANJA %]]</f>
        <v>148991.94750000001</v>
      </c>
      <c r="R703" s="20">
        <f>Ugovori_OPULJP[[#This Row],[Bespovratna sredstva - Nacionalni dio - HRK]]/7.5345</f>
        <v>19774.629703364524</v>
      </c>
      <c r="S703" s="19">
        <v>993279.65</v>
      </c>
      <c r="T703" s="20">
        <f>Ugovori_OPULJP[[#This Row],[Bespovratna sredstva - Ukupno (EU+Nac) HRK
= Ukupna ugovorena vrijednost bespovratnih sredstava]]/7.5345</f>
        <v>131830.86468909681</v>
      </c>
      <c r="U703" s="19">
        <v>0</v>
      </c>
      <c r="V703" s="20">
        <f>Ugovori_OPULJP[[#This Row],[Javni doprinos korisnika - HRK]]/7.5345</f>
        <v>0</v>
      </c>
      <c r="W703" s="19">
        <v>0</v>
      </c>
      <c r="X703" s="20">
        <f>Ugovori_OPULJP[[#This Row],[Privatni doprinos korisnika - HRK]]/7.5345</f>
        <v>0</v>
      </c>
      <c r="Y703" s="21">
        <f>Ugovori_OPULJP[[#This Row],[Bespovratna sredstva - Ukupno (EU+Nac) HRK
= Ukupna ugovorena vrijednost bespovratnih sredstava]]+Ugovori_OPULJP[[#This Row],[Javni doprinos korisnika - HRK]]+Ugovori_OPULJP[[#This Row],[Privatni doprinos korisnika - HRK]]</f>
        <v>993279.65</v>
      </c>
      <c r="Z703" s="22">
        <f>Ugovori_OPULJP[[#This Row],[UKUPNI PRIHVATLJIVI IZDACI
TOTAL ELIGIBLE EXPENDITURE
= Bespovratna sredstva ukupno + doprinos korisnika
= Ukupni prihvatljivi troškovi
= Ukupna ugovorena vrijednost projekta HRK]]/7.5345</f>
        <v>131830.86468909681</v>
      </c>
      <c r="AA703" s="13" t="s">
        <v>22</v>
      </c>
      <c r="AB703" s="13" t="s">
        <v>145</v>
      </c>
      <c r="AC703" s="12" t="s">
        <v>2833</v>
      </c>
      <c r="AD703" s="12" t="s">
        <v>147</v>
      </c>
    </row>
    <row r="704" spans="1:30" ht="51" customHeight="1" x14ac:dyDescent="0.3">
      <c r="A704" s="10" t="s">
        <v>2834</v>
      </c>
      <c r="B704" s="11" t="s">
        <v>139</v>
      </c>
      <c r="C704" s="12" t="s">
        <v>140</v>
      </c>
      <c r="D704" s="12" t="s">
        <v>141</v>
      </c>
      <c r="E704" s="13" t="s">
        <v>63</v>
      </c>
      <c r="F704" s="14" t="s">
        <v>2835</v>
      </c>
      <c r="G704" s="14" t="s">
        <v>2836</v>
      </c>
      <c r="H704" s="16">
        <v>43455</v>
      </c>
      <c r="I704" s="16">
        <v>44186</v>
      </c>
      <c r="J704" s="17" t="str">
        <f>IF(Ugovori_OPULJP[[#This Row],[DATUM ZAVRŠETKA OPERACIJE]]&gt;DATE(2023,12,31),"u provedbi","završen")</f>
        <v>završen</v>
      </c>
      <c r="K704" s="15" t="s">
        <v>240</v>
      </c>
      <c r="L704" s="15" t="s">
        <v>240</v>
      </c>
      <c r="M704" s="18">
        <v>0.85</v>
      </c>
      <c r="N704" s="18">
        <v>0.15</v>
      </c>
      <c r="O704" s="19">
        <f>Ugovori_OPULJP[[#This Row],[Bespovratna sredstva - Ukupno (EU+Nac) HRK
= Ukupna ugovorena vrijednost bespovratnih sredstava]]*Ugovori_OPULJP[[#This Row],[EU STOPA SUFINANCIRANJA %
EU CO-FINANCING RATE %]]</f>
        <v>1176476.0834999999</v>
      </c>
      <c r="P704" s="20">
        <f>Ugovori_OPULJP[[#This Row],[Bespovratna sredstva - EU dio - HRK]]/7.5345</f>
        <v>156145.20983476008</v>
      </c>
      <c r="Q704" s="19">
        <f>Ugovori_OPULJP[[#This Row],[Bespovratna sredstva - Ukupno (EU+Nac) HRK
= Ukupna ugovorena vrijednost bespovratnih sredstava]]*Ugovori_OPULJP[[#This Row],[STOPA NACIONALNOG SUFINANCIRANJA %]]</f>
        <v>207613.4265</v>
      </c>
      <c r="R704" s="20">
        <f>Ugovori_OPULJP[[#This Row],[Bespovratna sredstva - Nacionalni dio - HRK]]/7.5345</f>
        <v>27555.037029663545</v>
      </c>
      <c r="S704" s="19">
        <v>1384089.51</v>
      </c>
      <c r="T704" s="20">
        <f>Ugovori_OPULJP[[#This Row],[Bespovratna sredstva - Ukupno (EU+Nac) HRK
= Ukupna ugovorena vrijednost bespovratnih sredstava]]/7.5345</f>
        <v>183700.24686442365</v>
      </c>
      <c r="U704" s="19">
        <v>0</v>
      </c>
      <c r="V704" s="20">
        <f>Ugovori_OPULJP[[#This Row],[Javni doprinos korisnika - HRK]]/7.5345</f>
        <v>0</v>
      </c>
      <c r="W704" s="19">
        <v>0</v>
      </c>
      <c r="X704" s="20">
        <f>Ugovori_OPULJP[[#This Row],[Privatni doprinos korisnika - HRK]]/7.5345</f>
        <v>0</v>
      </c>
      <c r="Y704" s="21">
        <f>Ugovori_OPULJP[[#This Row],[Bespovratna sredstva - Ukupno (EU+Nac) HRK
= Ukupna ugovorena vrijednost bespovratnih sredstava]]+Ugovori_OPULJP[[#This Row],[Javni doprinos korisnika - HRK]]+Ugovori_OPULJP[[#This Row],[Privatni doprinos korisnika - HRK]]</f>
        <v>1384089.51</v>
      </c>
      <c r="Z704" s="22">
        <f>Ugovori_OPULJP[[#This Row],[UKUPNI PRIHVATLJIVI IZDACI
TOTAL ELIGIBLE EXPENDITURE
= Bespovratna sredstva ukupno + doprinos korisnika
= Ukupni prihvatljivi troškovi
= Ukupna ugovorena vrijednost projekta HRK]]/7.5345</f>
        <v>183700.24686442365</v>
      </c>
      <c r="AA704" s="13" t="s">
        <v>22</v>
      </c>
      <c r="AB704" s="13" t="s">
        <v>145</v>
      </c>
      <c r="AC704" s="12" t="s">
        <v>2837</v>
      </c>
      <c r="AD704" s="12" t="s">
        <v>147</v>
      </c>
    </row>
    <row r="705" spans="1:30" ht="51" customHeight="1" x14ac:dyDescent="0.3">
      <c r="A705" s="10" t="s">
        <v>2838</v>
      </c>
      <c r="B705" s="11" t="s">
        <v>139</v>
      </c>
      <c r="C705" s="12" t="s">
        <v>140</v>
      </c>
      <c r="D705" s="12" t="s">
        <v>141</v>
      </c>
      <c r="E705" s="13" t="s">
        <v>63</v>
      </c>
      <c r="F705" s="14" t="s">
        <v>2839</v>
      </c>
      <c r="G705" s="14" t="s">
        <v>2840</v>
      </c>
      <c r="H705" s="16">
        <v>43455</v>
      </c>
      <c r="I705" s="16">
        <v>44551</v>
      </c>
      <c r="J705" s="17" t="str">
        <f>IF(Ugovori_OPULJP[[#This Row],[DATUM ZAVRŠETKA OPERACIJE]]&gt;DATE(2023,12,31),"u provedbi","završen")</f>
        <v>završen</v>
      </c>
      <c r="K705" s="15" t="s">
        <v>2841</v>
      </c>
      <c r="L705" s="15" t="s">
        <v>21</v>
      </c>
      <c r="M705" s="18">
        <v>0.85</v>
      </c>
      <c r="N705" s="18">
        <v>0.15</v>
      </c>
      <c r="O705" s="19">
        <f>Ugovori_OPULJP[[#This Row],[Bespovratna sredstva - Ukupno (EU+Nac) HRK
= Ukupna ugovorena vrijednost bespovratnih sredstava]]*Ugovori_OPULJP[[#This Row],[EU STOPA SUFINANCIRANJA %
EU CO-FINANCING RATE %]]</f>
        <v>1272878.3999999999</v>
      </c>
      <c r="P705" s="20">
        <f>Ugovori_OPULJP[[#This Row],[Bespovratna sredstva - EU dio - HRK]]/7.5345</f>
        <v>168939.99601831572</v>
      </c>
      <c r="Q705" s="19">
        <f>Ugovori_OPULJP[[#This Row],[Bespovratna sredstva - Ukupno (EU+Nac) HRK
= Ukupna ugovorena vrijednost bespovratnih sredstava]]*Ugovori_OPULJP[[#This Row],[STOPA NACIONALNOG SUFINANCIRANJA %]]</f>
        <v>224625.6</v>
      </c>
      <c r="R705" s="20">
        <f>Ugovori_OPULJP[[#This Row],[Bespovratna sredstva - Nacionalni dio - HRK]]/7.5345</f>
        <v>29812.940473820425</v>
      </c>
      <c r="S705" s="19">
        <v>1497504</v>
      </c>
      <c r="T705" s="20">
        <f>Ugovori_OPULJP[[#This Row],[Bespovratna sredstva - Ukupno (EU+Nac) HRK
= Ukupna ugovorena vrijednost bespovratnih sredstava]]/7.5345</f>
        <v>198752.93649213616</v>
      </c>
      <c r="U705" s="19">
        <v>0</v>
      </c>
      <c r="V705" s="20">
        <f>Ugovori_OPULJP[[#This Row],[Javni doprinos korisnika - HRK]]/7.5345</f>
        <v>0</v>
      </c>
      <c r="W705" s="19">
        <v>0</v>
      </c>
      <c r="X705" s="20">
        <f>Ugovori_OPULJP[[#This Row],[Privatni doprinos korisnika - HRK]]/7.5345</f>
        <v>0</v>
      </c>
      <c r="Y705" s="21">
        <f>Ugovori_OPULJP[[#This Row],[Bespovratna sredstva - Ukupno (EU+Nac) HRK
= Ukupna ugovorena vrijednost bespovratnih sredstava]]+Ugovori_OPULJP[[#This Row],[Javni doprinos korisnika - HRK]]+Ugovori_OPULJP[[#This Row],[Privatni doprinos korisnika - HRK]]</f>
        <v>1497504</v>
      </c>
      <c r="Z705" s="22">
        <f>Ugovori_OPULJP[[#This Row],[UKUPNI PRIHVATLJIVI IZDACI
TOTAL ELIGIBLE EXPENDITURE
= Bespovratna sredstva ukupno + doprinos korisnika
= Ukupni prihvatljivi troškovi
= Ukupna ugovorena vrijednost projekta HRK]]/7.5345</f>
        <v>198752.93649213616</v>
      </c>
      <c r="AA705" s="13" t="s">
        <v>22</v>
      </c>
      <c r="AB705" s="13" t="s">
        <v>145</v>
      </c>
      <c r="AC705" s="12" t="s">
        <v>2842</v>
      </c>
      <c r="AD705" s="12" t="s">
        <v>147</v>
      </c>
    </row>
    <row r="706" spans="1:30" ht="51" customHeight="1" x14ac:dyDescent="0.3">
      <c r="A706" s="10" t="s">
        <v>2843</v>
      </c>
      <c r="B706" s="11" t="s">
        <v>139</v>
      </c>
      <c r="C706" s="12" t="s">
        <v>140</v>
      </c>
      <c r="D706" s="12" t="s">
        <v>141</v>
      </c>
      <c r="E706" s="13" t="s">
        <v>63</v>
      </c>
      <c r="F706" s="14" t="s">
        <v>2844</v>
      </c>
      <c r="G706" s="14" t="s">
        <v>2845</v>
      </c>
      <c r="H706" s="16">
        <v>43455</v>
      </c>
      <c r="I706" s="16">
        <v>44186</v>
      </c>
      <c r="J706" s="17" t="str">
        <f>IF(Ugovori_OPULJP[[#This Row],[DATUM ZAVRŠETKA OPERACIJE]]&gt;DATE(2023,12,31),"u provedbi","završen")</f>
        <v>završen</v>
      </c>
      <c r="K706" s="15" t="s">
        <v>2846</v>
      </c>
      <c r="L706" s="15" t="s">
        <v>71</v>
      </c>
      <c r="M706" s="18">
        <v>0.85</v>
      </c>
      <c r="N706" s="18">
        <v>0.15</v>
      </c>
      <c r="O706" s="19">
        <f>Ugovori_OPULJP[[#This Row],[Bespovratna sredstva - Ukupno (EU+Nac) HRK
= Ukupna ugovorena vrijednost bespovratnih sredstava]]*Ugovori_OPULJP[[#This Row],[EU STOPA SUFINANCIRANJA %
EU CO-FINANCING RATE %]]</f>
        <v>814895</v>
      </c>
      <c r="P706" s="20">
        <f>Ugovori_OPULJP[[#This Row],[Bespovratna sredstva - EU dio - HRK]]/7.5345</f>
        <v>108155.15296303669</v>
      </c>
      <c r="Q706" s="19">
        <f>Ugovori_OPULJP[[#This Row],[Bespovratna sredstva - Ukupno (EU+Nac) HRK
= Ukupna ugovorena vrijednost bespovratnih sredstava]]*Ugovori_OPULJP[[#This Row],[STOPA NACIONALNOG SUFINANCIRANJA %]]</f>
        <v>143805</v>
      </c>
      <c r="R706" s="20">
        <f>Ugovori_OPULJP[[#This Row],[Bespovratna sredstva - Nacionalni dio - HRK]]/7.5345</f>
        <v>19086.2034640653</v>
      </c>
      <c r="S706" s="19">
        <v>958700</v>
      </c>
      <c r="T706" s="20">
        <f>Ugovori_OPULJP[[#This Row],[Bespovratna sredstva - Ukupno (EU+Nac) HRK
= Ukupna ugovorena vrijednost bespovratnih sredstava]]/7.5345</f>
        <v>127241.35642710199</v>
      </c>
      <c r="U706" s="19">
        <v>0</v>
      </c>
      <c r="V706" s="20">
        <f>Ugovori_OPULJP[[#This Row],[Javni doprinos korisnika - HRK]]/7.5345</f>
        <v>0</v>
      </c>
      <c r="W706" s="19">
        <v>0</v>
      </c>
      <c r="X706" s="20">
        <f>Ugovori_OPULJP[[#This Row],[Privatni doprinos korisnika - HRK]]/7.5345</f>
        <v>0</v>
      </c>
      <c r="Y706" s="21">
        <f>Ugovori_OPULJP[[#This Row],[Bespovratna sredstva - Ukupno (EU+Nac) HRK
= Ukupna ugovorena vrijednost bespovratnih sredstava]]+Ugovori_OPULJP[[#This Row],[Javni doprinos korisnika - HRK]]+Ugovori_OPULJP[[#This Row],[Privatni doprinos korisnika - HRK]]</f>
        <v>958700</v>
      </c>
      <c r="Z706" s="22">
        <f>Ugovori_OPULJP[[#This Row],[UKUPNI PRIHVATLJIVI IZDACI
TOTAL ELIGIBLE EXPENDITURE
= Bespovratna sredstva ukupno + doprinos korisnika
= Ukupni prihvatljivi troškovi
= Ukupna ugovorena vrijednost projekta HRK]]/7.5345</f>
        <v>127241.35642710199</v>
      </c>
      <c r="AA706" s="13" t="s">
        <v>22</v>
      </c>
      <c r="AB706" s="13" t="s">
        <v>145</v>
      </c>
      <c r="AC706" s="12" t="s">
        <v>2847</v>
      </c>
      <c r="AD706" s="12" t="s">
        <v>147</v>
      </c>
    </row>
    <row r="707" spans="1:30" ht="51" customHeight="1" x14ac:dyDescent="0.3">
      <c r="A707" s="10" t="s">
        <v>2848</v>
      </c>
      <c r="B707" s="11" t="s">
        <v>139</v>
      </c>
      <c r="C707" s="12" t="s">
        <v>140</v>
      </c>
      <c r="D707" s="12" t="s">
        <v>141</v>
      </c>
      <c r="E707" s="13" t="s">
        <v>63</v>
      </c>
      <c r="F707" s="14" t="s">
        <v>2849</v>
      </c>
      <c r="G707" s="14" t="s">
        <v>2850</v>
      </c>
      <c r="H707" s="16">
        <v>43455</v>
      </c>
      <c r="I707" s="16">
        <v>44551</v>
      </c>
      <c r="J707" s="17" t="str">
        <f>IF(Ugovori_OPULJP[[#This Row],[DATUM ZAVRŠETKA OPERACIJE]]&gt;DATE(2023,12,31),"u provedbi","završen")</f>
        <v>završen</v>
      </c>
      <c r="K707" s="15" t="s">
        <v>2851</v>
      </c>
      <c r="L707" s="15" t="s">
        <v>66</v>
      </c>
      <c r="M707" s="18">
        <v>0.85</v>
      </c>
      <c r="N707" s="18">
        <v>0.15</v>
      </c>
      <c r="O707" s="19">
        <f>Ugovori_OPULJP[[#This Row],[Bespovratna sredstva - Ukupno (EU+Nac) HRK
= Ukupna ugovorena vrijednost bespovratnih sredstava]]*Ugovori_OPULJP[[#This Row],[EU STOPA SUFINANCIRANJA %
EU CO-FINANCING RATE %]]</f>
        <v>1171640</v>
      </c>
      <c r="P707" s="20">
        <f>Ugovori_OPULJP[[#This Row],[Bespovratna sredstva - EU dio - HRK]]/7.5345</f>
        <v>155503.35125091247</v>
      </c>
      <c r="Q707" s="19">
        <f>Ugovori_OPULJP[[#This Row],[Bespovratna sredstva - Ukupno (EU+Nac) HRK
= Ukupna ugovorena vrijednost bespovratnih sredstava]]*Ugovori_OPULJP[[#This Row],[STOPA NACIONALNOG SUFINANCIRANJA %]]</f>
        <v>206760</v>
      </c>
      <c r="R707" s="20">
        <f>Ugovori_OPULJP[[#This Row],[Bespovratna sredstva - Nacionalni dio - HRK]]/7.5345</f>
        <v>27441.767867808081</v>
      </c>
      <c r="S707" s="19">
        <v>1378400</v>
      </c>
      <c r="T707" s="20">
        <f>Ugovori_OPULJP[[#This Row],[Bespovratna sredstva - Ukupno (EU+Nac) HRK
= Ukupna ugovorena vrijednost bespovratnih sredstava]]/7.5345</f>
        <v>182945.11911872055</v>
      </c>
      <c r="U707" s="19">
        <v>0</v>
      </c>
      <c r="V707" s="20">
        <f>Ugovori_OPULJP[[#This Row],[Javni doprinos korisnika - HRK]]/7.5345</f>
        <v>0</v>
      </c>
      <c r="W707" s="19">
        <v>0</v>
      </c>
      <c r="X707" s="20">
        <f>Ugovori_OPULJP[[#This Row],[Privatni doprinos korisnika - HRK]]/7.5345</f>
        <v>0</v>
      </c>
      <c r="Y707" s="21">
        <f>Ugovori_OPULJP[[#This Row],[Bespovratna sredstva - Ukupno (EU+Nac) HRK
= Ukupna ugovorena vrijednost bespovratnih sredstava]]+Ugovori_OPULJP[[#This Row],[Javni doprinos korisnika - HRK]]+Ugovori_OPULJP[[#This Row],[Privatni doprinos korisnika - HRK]]</f>
        <v>1378400</v>
      </c>
      <c r="Z707" s="22">
        <f>Ugovori_OPULJP[[#This Row],[UKUPNI PRIHVATLJIVI IZDACI
TOTAL ELIGIBLE EXPENDITURE
= Bespovratna sredstva ukupno + doprinos korisnika
= Ukupni prihvatljivi troškovi
= Ukupna ugovorena vrijednost projekta HRK]]/7.5345</f>
        <v>182945.11911872055</v>
      </c>
      <c r="AA707" s="13" t="s">
        <v>22</v>
      </c>
      <c r="AB707" s="13" t="s">
        <v>145</v>
      </c>
      <c r="AC707" s="12" t="s">
        <v>2852</v>
      </c>
      <c r="AD707" s="12" t="s">
        <v>147</v>
      </c>
    </row>
    <row r="708" spans="1:30" ht="51" customHeight="1" x14ac:dyDescent="0.3">
      <c r="A708" s="10" t="s">
        <v>2853</v>
      </c>
      <c r="B708" s="11" t="s">
        <v>139</v>
      </c>
      <c r="C708" s="12" t="s">
        <v>140</v>
      </c>
      <c r="D708" s="12" t="s">
        <v>141</v>
      </c>
      <c r="E708" s="13" t="s">
        <v>63</v>
      </c>
      <c r="F708" s="14" t="s">
        <v>2854</v>
      </c>
      <c r="G708" s="14" t="s">
        <v>2855</v>
      </c>
      <c r="H708" s="16">
        <v>43468</v>
      </c>
      <c r="I708" s="16">
        <v>44564</v>
      </c>
      <c r="J708" s="17" t="str">
        <f>IF(Ugovori_OPULJP[[#This Row],[DATUM ZAVRŠETKA OPERACIJE]]&gt;DATE(2023,12,31),"u provedbi","završen")</f>
        <v>završen</v>
      </c>
      <c r="K708" s="15" t="s">
        <v>91</v>
      </c>
      <c r="L708" s="15" t="s">
        <v>91</v>
      </c>
      <c r="M708" s="18">
        <v>0.85</v>
      </c>
      <c r="N708" s="18">
        <v>0.15</v>
      </c>
      <c r="O708" s="19">
        <f>Ugovori_OPULJP[[#This Row],[Bespovratna sredstva - Ukupno (EU+Nac) HRK
= Ukupna ugovorena vrijednost bespovratnih sredstava]]*Ugovori_OPULJP[[#This Row],[EU STOPA SUFINANCIRANJA %
EU CO-FINANCING RATE %]]</f>
        <v>1269737.7859999998</v>
      </c>
      <c r="P708" s="20">
        <f>Ugovori_OPULJP[[#This Row],[Bespovratna sredstva - EU dio - HRK]]/7.5345</f>
        <v>168523.16490808941</v>
      </c>
      <c r="Q708" s="19">
        <f>Ugovori_OPULJP[[#This Row],[Bespovratna sredstva - Ukupno (EU+Nac) HRK
= Ukupna ugovorena vrijednost bespovratnih sredstava]]*Ugovori_OPULJP[[#This Row],[STOPA NACIONALNOG SUFINANCIRANJA %]]</f>
        <v>224071.37399999998</v>
      </c>
      <c r="R708" s="20">
        <f>Ugovori_OPULJP[[#This Row],[Bespovratna sredstva - Nacionalni dio - HRK]]/7.5345</f>
        <v>29739.382042604018</v>
      </c>
      <c r="S708" s="19">
        <v>1493809.16</v>
      </c>
      <c r="T708" s="20">
        <f>Ugovori_OPULJP[[#This Row],[Bespovratna sredstva - Ukupno (EU+Nac) HRK
= Ukupna ugovorena vrijednost bespovratnih sredstava]]/7.5345</f>
        <v>198262.54695069345</v>
      </c>
      <c r="U708" s="19">
        <v>0</v>
      </c>
      <c r="V708" s="20">
        <f>Ugovori_OPULJP[[#This Row],[Javni doprinos korisnika - HRK]]/7.5345</f>
        <v>0</v>
      </c>
      <c r="W708" s="19">
        <v>0</v>
      </c>
      <c r="X708" s="20">
        <f>Ugovori_OPULJP[[#This Row],[Privatni doprinos korisnika - HRK]]/7.5345</f>
        <v>0</v>
      </c>
      <c r="Y708" s="21">
        <f>Ugovori_OPULJP[[#This Row],[Bespovratna sredstva - Ukupno (EU+Nac) HRK
= Ukupna ugovorena vrijednost bespovratnih sredstava]]+Ugovori_OPULJP[[#This Row],[Javni doprinos korisnika - HRK]]+Ugovori_OPULJP[[#This Row],[Privatni doprinos korisnika - HRK]]</f>
        <v>1493809.16</v>
      </c>
      <c r="Z708" s="22">
        <f>Ugovori_OPULJP[[#This Row],[UKUPNI PRIHVATLJIVI IZDACI
TOTAL ELIGIBLE EXPENDITURE
= Bespovratna sredstva ukupno + doprinos korisnika
= Ukupni prihvatljivi troškovi
= Ukupna ugovorena vrijednost projekta HRK]]/7.5345</f>
        <v>198262.54695069345</v>
      </c>
      <c r="AA708" s="13" t="s">
        <v>22</v>
      </c>
      <c r="AB708" s="13" t="s">
        <v>145</v>
      </c>
      <c r="AC708" s="12" t="s">
        <v>2856</v>
      </c>
      <c r="AD708" s="12" t="s">
        <v>147</v>
      </c>
    </row>
    <row r="709" spans="1:30" ht="51" customHeight="1" x14ac:dyDescent="0.3">
      <c r="A709" s="10" t="s">
        <v>2857</v>
      </c>
      <c r="B709" s="11" t="s">
        <v>139</v>
      </c>
      <c r="C709" s="12" t="s">
        <v>140</v>
      </c>
      <c r="D709" s="12" t="s">
        <v>141</v>
      </c>
      <c r="E709" s="13" t="s">
        <v>63</v>
      </c>
      <c r="F709" s="14" t="s">
        <v>2858</v>
      </c>
      <c r="G709" s="14" t="s">
        <v>2859</v>
      </c>
      <c r="H709" s="16">
        <v>43455</v>
      </c>
      <c r="I709" s="16">
        <v>44186</v>
      </c>
      <c r="J709" s="17" t="str">
        <f>IF(Ugovori_OPULJP[[#This Row],[DATUM ZAVRŠETKA OPERACIJE]]&gt;DATE(2023,12,31),"u provedbi","završen")</f>
        <v>završen</v>
      </c>
      <c r="K709" s="15" t="s">
        <v>240</v>
      </c>
      <c r="L709" s="15" t="s">
        <v>240</v>
      </c>
      <c r="M709" s="18">
        <v>0.85</v>
      </c>
      <c r="N709" s="18">
        <v>0.15</v>
      </c>
      <c r="O709" s="19">
        <f>Ugovori_OPULJP[[#This Row],[Bespovratna sredstva - Ukupno (EU+Nac) HRK
= Ukupna ugovorena vrijednost bespovratnih sredstava]]*Ugovori_OPULJP[[#This Row],[EU STOPA SUFINANCIRANJA %
EU CO-FINANCING RATE %]]</f>
        <v>846781.6449999999</v>
      </c>
      <c r="P709" s="20">
        <f>Ugovori_OPULJP[[#This Row],[Bespovratna sredstva - EU dio - HRK]]/7.5345</f>
        <v>112387.23803835687</v>
      </c>
      <c r="Q709" s="19">
        <f>Ugovori_OPULJP[[#This Row],[Bespovratna sredstva - Ukupno (EU+Nac) HRK
= Ukupna ugovorena vrijednost bespovratnih sredstava]]*Ugovori_OPULJP[[#This Row],[STOPA NACIONALNOG SUFINANCIRANJA %]]</f>
        <v>149432.05499999999</v>
      </c>
      <c r="R709" s="20">
        <f>Ugovori_OPULJP[[#This Row],[Bespovratna sredstva - Nacionalni dio - HRK]]/7.5345</f>
        <v>19833.042006768861</v>
      </c>
      <c r="S709" s="19">
        <v>996213.7</v>
      </c>
      <c r="T709" s="20">
        <f>Ugovori_OPULJP[[#This Row],[Bespovratna sredstva - Ukupno (EU+Nac) HRK
= Ukupna ugovorena vrijednost bespovratnih sredstava]]/7.5345</f>
        <v>132220.28004512575</v>
      </c>
      <c r="U709" s="19">
        <v>0</v>
      </c>
      <c r="V709" s="20">
        <f>Ugovori_OPULJP[[#This Row],[Javni doprinos korisnika - HRK]]/7.5345</f>
        <v>0</v>
      </c>
      <c r="W709" s="19">
        <v>0</v>
      </c>
      <c r="X709" s="20">
        <f>Ugovori_OPULJP[[#This Row],[Privatni doprinos korisnika - HRK]]/7.5345</f>
        <v>0</v>
      </c>
      <c r="Y709" s="21">
        <f>Ugovori_OPULJP[[#This Row],[Bespovratna sredstva - Ukupno (EU+Nac) HRK
= Ukupna ugovorena vrijednost bespovratnih sredstava]]+Ugovori_OPULJP[[#This Row],[Javni doprinos korisnika - HRK]]+Ugovori_OPULJP[[#This Row],[Privatni doprinos korisnika - HRK]]</f>
        <v>996213.7</v>
      </c>
      <c r="Z709" s="22">
        <f>Ugovori_OPULJP[[#This Row],[UKUPNI PRIHVATLJIVI IZDACI
TOTAL ELIGIBLE EXPENDITURE
= Bespovratna sredstva ukupno + doprinos korisnika
= Ukupni prihvatljivi troškovi
= Ukupna ugovorena vrijednost projekta HRK]]/7.5345</f>
        <v>132220.28004512575</v>
      </c>
      <c r="AA709" s="13" t="s">
        <v>22</v>
      </c>
      <c r="AB709" s="13" t="s">
        <v>145</v>
      </c>
      <c r="AC709" s="12" t="s">
        <v>2860</v>
      </c>
      <c r="AD709" s="12" t="s">
        <v>147</v>
      </c>
    </row>
    <row r="710" spans="1:30" ht="51" customHeight="1" x14ac:dyDescent="0.3">
      <c r="A710" s="10" t="s">
        <v>2861</v>
      </c>
      <c r="B710" s="11" t="s">
        <v>139</v>
      </c>
      <c r="C710" s="12" t="s">
        <v>140</v>
      </c>
      <c r="D710" s="12" t="s">
        <v>141</v>
      </c>
      <c r="E710" s="13" t="s">
        <v>63</v>
      </c>
      <c r="F710" s="14" t="s">
        <v>2862</v>
      </c>
      <c r="G710" s="14" t="s">
        <v>2863</v>
      </c>
      <c r="H710" s="16">
        <v>43553</v>
      </c>
      <c r="I710" s="16">
        <v>44284</v>
      </c>
      <c r="J710" s="17" t="str">
        <f>IF(Ugovori_OPULJP[[#This Row],[DATUM ZAVRŠETKA OPERACIJE]]&gt;DATE(2023,12,31),"u provedbi","završen")</f>
        <v>završen</v>
      </c>
      <c r="K710" s="15" t="s">
        <v>21</v>
      </c>
      <c r="L710" s="15" t="s">
        <v>21</v>
      </c>
      <c r="M710" s="18">
        <v>0.85</v>
      </c>
      <c r="N710" s="18">
        <v>0.15</v>
      </c>
      <c r="O710" s="19">
        <f>Ugovori_OPULJP[[#This Row],[Bespovratna sredstva - Ukupno (EU+Nac) HRK
= Ukupna ugovorena vrijednost bespovratnih sredstava]]*Ugovori_OPULJP[[#This Row],[EU STOPA SUFINANCIRANJA %
EU CO-FINANCING RATE %]]</f>
        <v>819538.72</v>
      </c>
      <c r="P710" s="20">
        <f>Ugovori_OPULJP[[#This Row],[Bespovratna sredstva - EU dio - HRK]]/7.5345</f>
        <v>108771.48052292786</v>
      </c>
      <c r="Q710" s="19">
        <f>Ugovori_OPULJP[[#This Row],[Bespovratna sredstva - Ukupno (EU+Nac) HRK
= Ukupna ugovorena vrijednost bespovratnih sredstava]]*Ugovori_OPULJP[[#This Row],[STOPA NACIONALNOG SUFINANCIRANJA %]]</f>
        <v>144624.47999999998</v>
      </c>
      <c r="R710" s="20">
        <f>Ugovori_OPULJP[[#This Row],[Bespovratna sredstva - Nacionalni dio - HRK]]/7.5345</f>
        <v>19194.967151104913</v>
      </c>
      <c r="S710" s="19">
        <v>964163.2</v>
      </c>
      <c r="T710" s="20">
        <f>Ugovori_OPULJP[[#This Row],[Bespovratna sredstva - Ukupno (EU+Nac) HRK
= Ukupna ugovorena vrijednost bespovratnih sredstava]]/7.5345</f>
        <v>127966.44767403277</v>
      </c>
      <c r="U710" s="19">
        <v>0</v>
      </c>
      <c r="V710" s="20">
        <f>Ugovori_OPULJP[[#This Row],[Javni doprinos korisnika - HRK]]/7.5345</f>
        <v>0</v>
      </c>
      <c r="W710" s="19">
        <v>0</v>
      </c>
      <c r="X710" s="20">
        <f>Ugovori_OPULJP[[#This Row],[Privatni doprinos korisnika - HRK]]/7.5345</f>
        <v>0</v>
      </c>
      <c r="Y710" s="21">
        <f>Ugovori_OPULJP[[#This Row],[Bespovratna sredstva - Ukupno (EU+Nac) HRK
= Ukupna ugovorena vrijednost bespovratnih sredstava]]+Ugovori_OPULJP[[#This Row],[Javni doprinos korisnika - HRK]]+Ugovori_OPULJP[[#This Row],[Privatni doprinos korisnika - HRK]]</f>
        <v>964163.2</v>
      </c>
      <c r="Z710" s="22">
        <f>Ugovori_OPULJP[[#This Row],[UKUPNI PRIHVATLJIVI IZDACI
TOTAL ELIGIBLE EXPENDITURE
= Bespovratna sredstva ukupno + doprinos korisnika
= Ukupni prihvatljivi troškovi
= Ukupna ugovorena vrijednost projekta HRK]]/7.5345</f>
        <v>127966.44767403277</v>
      </c>
      <c r="AA710" s="13" t="s">
        <v>22</v>
      </c>
      <c r="AB710" s="13" t="s">
        <v>145</v>
      </c>
      <c r="AC710" s="12" t="s">
        <v>2864</v>
      </c>
      <c r="AD710" s="12" t="s">
        <v>147</v>
      </c>
    </row>
    <row r="711" spans="1:30" ht="51" customHeight="1" x14ac:dyDescent="0.3">
      <c r="A711" s="10" t="s">
        <v>2865</v>
      </c>
      <c r="B711" s="11" t="s">
        <v>139</v>
      </c>
      <c r="C711" s="12" t="s">
        <v>140</v>
      </c>
      <c r="D711" s="12" t="s">
        <v>141</v>
      </c>
      <c r="E711" s="13" t="s">
        <v>63</v>
      </c>
      <c r="F711" s="14" t="s">
        <v>2866</v>
      </c>
      <c r="G711" s="14" t="s">
        <v>2867</v>
      </c>
      <c r="H711" s="16">
        <v>43553</v>
      </c>
      <c r="I711" s="16">
        <v>44649</v>
      </c>
      <c r="J711" s="17" t="str">
        <f>IF(Ugovori_OPULJP[[#This Row],[DATUM ZAVRŠETKA OPERACIJE]]&gt;DATE(2023,12,31),"u provedbi","završen")</f>
        <v>završen</v>
      </c>
      <c r="K711" s="15" t="s">
        <v>91</v>
      </c>
      <c r="L711" s="15" t="s">
        <v>91</v>
      </c>
      <c r="M711" s="18">
        <v>0.85</v>
      </c>
      <c r="N711" s="18">
        <v>0.15</v>
      </c>
      <c r="O711" s="19">
        <f>Ugovori_OPULJP[[#This Row],[Bespovratna sredstva - Ukupno (EU+Nac) HRK
= Ukupna ugovorena vrijednost bespovratnih sredstava]]*Ugovori_OPULJP[[#This Row],[EU STOPA SUFINANCIRANJA %
EU CO-FINANCING RATE %]]</f>
        <v>1246074.2874999999</v>
      </c>
      <c r="P711" s="20">
        <f>Ugovori_OPULJP[[#This Row],[Bespovratna sredstva - EU dio - HRK]]/7.5345</f>
        <v>165382.47893025415</v>
      </c>
      <c r="Q711" s="19">
        <f>Ugovori_OPULJP[[#This Row],[Bespovratna sredstva - Ukupno (EU+Nac) HRK
= Ukupna ugovorena vrijednost bespovratnih sredstava]]*Ugovori_OPULJP[[#This Row],[STOPA NACIONALNOG SUFINANCIRANJA %]]</f>
        <v>219895.46249999999</v>
      </c>
      <c r="R711" s="20">
        <f>Ugovori_OPULJP[[#This Row],[Bespovratna sredstva - Nacionalni dio - HRK]]/7.5345</f>
        <v>29185.143340633087</v>
      </c>
      <c r="S711" s="19">
        <v>1465969.75</v>
      </c>
      <c r="T711" s="20">
        <f>Ugovori_OPULJP[[#This Row],[Bespovratna sredstva - Ukupno (EU+Nac) HRK
= Ukupna ugovorena vrijednost bespovratnih sredstava]]/7.5345</f>
        <v>194567.62227088725</v>
      </c>
      <c r="U711" s="19">
        <v>0</v>
      </c>
      <c r="V711" s="20">
        <f>Ugovori_OPULJP[[#This Row],[Javni doprinos korisnika - HRK]]/7.5345</f>
        <v>0</v>
      </c>
      <c r="W711" s="19">
        <v>0</v>
      </c>
      <c r="X711" s="20">
        <f>Ugovori_OPULJP[[#This Row],[Privatni doprinos korisnika - HRK]]/7.5345</f>
        <v>0</v>
      </c>
      <c r="Y711" s="21">
        <f>Ugovori_OPULJP[[#This Row],[Bespovratna sredstva - Ukupno (EU+Nac) HRK
= Ukupna ugovorena vrijednost bespovratnih sredstava]]+Ugovori_OPULJP[[#This Row],[Javni doprinos korisnika - HRK]]+Ugovori_OPULJP[[#This Row],[Privatni doprinos korisnika - HRK]]</f>
        <v>1465969.75</v>
      </c>
      <c r="Z711" s="22">
        <f>Ugovori_OPULJP[[#This Row],[UKUPNI PRIHVATLJIVI IZDACI
TOTAL ELIGIBLE EXPENDITURE
= Bespovratna sredstva ukupno + doprinos korisnika
= Ukupni prihvatljivi troškovi
= Ukupna ugovorena vrijednost projekta HRK]]/7.5345</f>
        <v>194567.62227088725</v>
      </c>
      <c r="AA711" s="13" t="s">
        <v>22</v>
      </c>
      <c r="AB711" s="13" t="s">
        <v>145</v>
      </c>
      <c r="AC711" s="12" t="s">
        <v>2868</v>
      </c>
      <c r="AD711" s="12" t="s">
        <v>147</v>
      </c>
    </row>
    <row r="712" spans="1:30" ht="51" customHeight="1" x14ac:dyDescent="0.3">
      <c r="A712" s="10" t="s">
        <v>2869</v>
      </c>
      <c r="B712" s="11" t="s">
        <v>139</v>
      </c>
      <c r="C712" s="12" t="s">
        <v>140</v>
      </c>
      <c r="D712" s="12" t="s">
        <v>141</v>
      </c>
      <c r="E712" s="13" t="s">
        <v>63</v>
      </c>
      <c r="F712" s="14" t="s">
        <v>2870</v>
      </c>
      <c r="G712" s="14" t="s">
        <v>2871</v>
      </c>
      <c r="H712" s="16">
        <v>43553</v>
      </c>
      <c r="I712" s="16">
        <v>44284</v>
      </c>
      <c r="J712" s="17" t="str">
        <f>IF(Ugovori_OPULJP[[#This Row],[DATUM ZAVRŠETKA OPERACIJE]]&gt;DATE(2023,12,31),"u provedbi","završen")</f>
        <v>završen</v>
      </c>
      <c r="K712" s="15" t="s">
        <v>2872</v>
      </c>
      <c r="L712" s="15" t="s">
        <v>21</v>
      </c>
      <c r="M712" s="18">
        <v>0.85</v>
      </c>
      <c r="N712" s="18">
        <v>0.15</v>
      </c>
      <c r="O712" s="19">
        <f>Ugovori_OPULJP[[#This Row],[Bespovratna sredstva - Ukupno (EU+Nac) HRK
= Ukupna ugovorena vrijednost bespovratnih sredstava]]*Ugovori_OPULJP[[#This Row],[EU STOPA SUFINANCIRANJA %
EU CO-FINANCING RATE %]]</f>
        <v>735847.32049999991</v>
      </c>
      <c r="P712" s="20">
        <f>Ugovori_OPULJP[[#This Row],[Bespovratna sredstva - EU dio - HRK]]/7.5345</f>
        <v>97663.722941137414</v>
      </c>
      <c r="Q712" s="19">
        <f>Ugovori_OPULJP[[#This Row],[Bespovratna sredstva - Ukupno (EU+Nac) HRK
= Ukupna ugovorena vrijednost bespovratnih sredstava]]*Ugovori_OPULJP[[#This Row],[STOPA NACIONALNOG SUFINANCIRANJA %]]</f>
        <v>129855.40949999999</v>
      </c>
      <c r="R712" s="20">
        <f>Ugovori_OPULJP[[#This Row],[Bespovratna sredstva - Nacionalni dio - HRK]]/7.5345</f>
        <v>17234.774636671311</v>
      </c>
      <c r="S712" s="19">
        <v>865702.73</v>
      </c>
      <c r="T712" s="20">
        <f>Ugovori_OPULJP[[#This Row],[Bespovratna sredstva - Ukupno (EU+Nac) HRK
= Ukupna ugovorena vrijednost bespovratnih sredstava]]/7.5345</f>
        <v>114898.49757780874</v>
      </c>
      <c r="U712" s="19">
        <v>0</v>
      </c>
      <c r="V712" s="20">
        <f>Ugovori_OPULJP[[#This Row],[Javni doprinos korisnika - HRK]]/7.5345</f>
        <v>0</v>
      </c>
      <c r="W712" s="19">
        <v>0</v>
      </c>
      <c r="X712" s="20">
        <f>Ugovori_OPULJP[[#This Row],[Privatni doprinos korisnika - HRK]]/7.5345</f>
        <v>0</v>
      </c>
      <c r="Y712" s="21">
        <f>Ugovori_OPULJP[[#This Row],[Bespovratna sredstva - Ukupno (EU+Nac) HRK
= Ukupna ugovorena vrijednost bespovratnih sredstava]]+Ugovori_OPULJP[[#This Row],[Javni doprinos korisnika - HRK]]+Ugovori_OPULJP[[#This Row],[Privatni doprinos korisnika - HRK]]</f>
        <v>865702.73</v>
      </c>
      <c r="Z712" s="22">
        <f>Ugovori_OPULJP[[#This Row],[UKUPNI PRIHVATLJIVI IZDACI
TOTAL ELIGIBLE EXPENDITURE
= Bespovratna sredstva ukupno + doprinos korisnika
= Ukupni prihvatljivi troškovi
= Ukupna ugovorena vrijednost projekta HRK]]/7.5345</f>
        <v>114898.49757780874</v>
      </c>
      <c r="AA712" s="13" t="s">
        <v>22</v>
      </c>
      <c r="AB712" s="13" t="s">
        <v>145</v>
      </c>
      <c r="AC712" s="12" t="s">
        <v>2873</v>
      </c>
      <c r="AD712" s="12" t="s">
        <v>147</v>
      </c>
    </row>
    <row r="713" spans="1:30" ht="51" customHeight="1" x14ac:dyDescent="0.3">
      <c r="A713" s="10" t="s">
        <v>2874</v>
      </c>
      <c r="B713" s="11" t="s">
        <v>139</v>
      </c>
      <c r="C713" s="12" t="s">
        <v>140</v>
      </c>
      <c r="D713" s="12" t="s">
        <v>141</v>
      </c>
      <c r="E713" s="13" t="s">
        <v>63</v>
      </c>
      <c r="F713" s="14" t="s">
        <v>2875</v>
      </c>
      <c r="G713" s="14" t="s">
        <v>2867</v>
      </c>
      <c r="H713" s="16">
        <v>43553</v>
      </c>
      <c r="I713" s="16">
        <v>44284</v>
      </c>
      <c r="J713" s="17" t="str">
        <f>IF(Ugovori_OPULJP[[#This Row],[DATUM ZAVRŠETKA OPERACIJE]]&gt;DATE(2023,12,31),"u provedbi","završen")</f>
        <v>završen</v>
      </c>
      <c r="K713" s="15" t="s">
        <v>2876</v>
      </c>
      <c r="L713" s="15" t="s">
        <v>91</v>
      </c>
      <c r="M713" s="18">
        <v>0.85</v>
      </c>
      <c r="N713" s="18">
        <v>0.15</v>
      </c>
      <c r="O713" s="19">
        <f>Ugovori_OPULJP[[#This Row],[Bespovratna sredstva - Ukupno (EU+Nac) HRK
= Ukupna ugovorena vrijednost bespovratnih sredstava]]*Ugovori_OPULJP[[#This Row],[EU STOPA SUFINANCIRANJA %
EU CO-FINANCING RATE %]]</f>
        <v>825590.6179999999</v>
      </c>
      <c r="P713" s="20">
        <f>Ugovori_OPULJP[[#This Row],[Bespovratna sredstva - EU dio - HRK]]/7.5345</f>
        <v>109574.7054217267</v>
      </c>
      <c r="Q713" s="19">
        <f>Ugovori_OPULJP[[#This Row],[Bespovratna sredstva - Ukupno (EU+Nac) HRK
= Ukupna ugovorena vrijednost bespovratnih sredstava]]*Ugovori_OPULJP[[#This Row],[STOPA NACIONALNOG SUFINANCIRANJA %]]</f>
        <v>145692.462</v>
      </c>
      <c r="R713" s="20">
        <f>Ugovori_OPULJP[[#This Row],[Bespovratna sredstva - Nacionalni dio - HRK]]/7.5345</f>
        <v>19336.712721481184</v>
      </c>
      <c r="S713" s="19">
        <v>971283.08</v>
      </c>
      <c r="T713" s="20">
        <f>Ugovori_OPULJP[[#This Row],[Bespovratna sredstva - Ukupno (EU+Nac) HRK
= Ukupna ugovorena vrijednost bespovratnih sredstava]]/7.5345</f>
        <v>128911.41814320789</v>
      </c>
      <c r="U713" s="19">
        <v>0</v>
      </c>
      <c r="V713" s="20">
        <f>Ugovori_OPULJP[[#This Row],[Javni doprinos korisnika - HRK]]/7.5345</f>
        <v>0</v>
      </c>
      <c r="W713" s="19">
        <v>0</v>
      </c>
      <c r="X713" s="20">
        <f>Ugovori_OPULJP[[#This Row],[Privatni doprinos korisnika - HRK]]/7.5345</f>
        <v>0</v>
      </c>
      <c r="Y713" s="21">
        <f>Ugovori_OPULJP[[#This Row],[Bespovratna sredstva - Ukupno (EU+Nac) HRK
= Ukupna ugovorena vrijednost bespovratnih sredstava]]+Ugovori_OPULJP[[#This Row],[Javni doprinos korisnika - HRK]]+Ugovori_OPULJP[[#This Row],[Privatni doprinos korisnika - HRK]]</f>
        <v>971283.08</v>
      </c>
      <c r="Z713" s="22">
        <f>Ugovori_OPULJP[[#This Row],[UKUPNI PRIHVATLJIVI IZDACI
TOTAL ELIGIBLE EXPENDITURE
= Bespovratna sredstva ukupno + doprinos korisnika
= Ukupni prihvatljivi troškovi
= Ukupna ugovorena vrijednost projekta HRK]]/7.5345</f>
        <v>128911.41814320789</v>
      </c>
      <c r="AA713" s="13" t="s">
        <v>22</v>
      </c>
      <c r="AB713" s="13" t="s">
        <v>145</v>
      </c>
      <c r="AC713" s="12" t="s">
        <v>2877</v>
      </c>
      <c r="AD713" s="12" t="s">
        <v>147</v>
      </c>
    </row>
    <row r="714" spans="1:30" ht="51" customHeight="1" x14ac:dyDescent="0.3">
      <c r="A714" s="10" t="s">
        <v>2878</v>
      </c>
      <c r="B714" s="11" t="s">
        <v>139</v>
      </c>
      <c r="C714" s="12" t="s">
        <v>140</v>
      </c>
      <c r="D714" s="12" t="s">
        <v>141</v>
      </c>
      <c r="E714" s="13" t="s">
        <v>63</v>
      </c>
      <c r="F714" s="14" t="s">
        <v>2879</v>
      </c>
      <c r="G714" s="14" t="s">
        <v>2880</v>
      </c>
      <c r="H714" s="16">
        <v>43553</v>
      </c>
      <c r="I714" s="16">
        <v>44255</v>
      </c>
      <c r="J714" s="17" t="str">
        <f>IF(Ugovori_OPULJP[[#This Row],[DATUM ZAVRŠETKA OPERACIJE]]&gt;DATE(2023,12,31),"u provedbi","završen")</f>
        <v>završen</v>
      </c>
      <c r="K714" s="15" t="s">
        <v>21</v>
      </c>
      <c r="L714" s="15" t="s">
        <v>21</v>
      </c>
      <c r="M714" s="18">
        <v>0.85</v>
      </c>
      <c r="N714" s="18">
        <v>0.15</v>
      </c>
      <c r="O714" s="19">
        <f>Ugovori_OPULJP[[#This Row],[Bespovratna sredstva - Ukupno (EU+Nac) HRK
= Ukupna ugovorena vrijednost bespovratnih sredstava]]*Ugovori_OPULJP[[#This Row],[EU STOPA SUFINANCIRANJA %
EU CO-FINANCING RATE %]]</f>
        <v>1050470.375</v>
      </c>
      <c r="P714" s="20">
        <f>Ugovori_OPULJP[[#This Row],[Bespovratna sredstva - EU dio - HRK]]/7.5345</f>
        <v>139421.37832636537</v>
      </c>
      <c r="Q714" s="19">
        <f>Ugovori_OPULJP[[#This Row],[Bespovratna sredstva - Ukupno (EU+Nac) HRK
= Ukupna ugovorena vrijednost bespovratnih sredstava]]*Ugovori_OPULJP[[#This Row],[STOPA NACIONALNOG SUFINANCIRANJA %]]</f>
        <v>185377.125</v>
      </c>
      <c r="R714" s="20">
        <f>Ugovori_OPULJP[[#This Row],[Bespovratna sredstva - Nacionalni dio - HRK]]/7.5345</f>
        <v>24603.772645829184</v>
      </c>
      <c r="S714" s="19">
        <v>1235847.5</v>
      </c>
      <c r="T714" s="20">
        <f>Ugovori_OPULJP[[#This Row],[Bespovratna sredstva - Ukupno (EU+Nac) HRK
= Ukupna ugovorena vrijednost bespovratnih sredstava]]/7.5345</f>
        <v>164025.15097219456</v>
      </c>
      <c r="U714" s="19">
        <v>0</v>
      </c>
      <c r="V714" s="20">
        <f>Ugovori_OPULJP[[#This Row],[Javni doprinos korisnika - HRK]]/7.5345</f>
        <v>0</v>
      </c>
      <c r="W714" s="19">
        <v>0</v>
      </c>
      <c r="X714" s="20">
        <f>Ugovori_OPULJP[[#This Row],[Privatni doprinos korisnika - HRK]]/7.5345</f>
        <v>0</v>
      </c>
      <c r="Y714" s="21">
        <f>Ugovori_OPULJP[[#This Row],[Bespovratna sredstva - Ukupno (EU+Nac) HRK
= Ukupna ugovorena vrijednost bespovratnih sredstava]]+Ugovori_OPULJP[[#This Row],[Javni doprinos korisnika - HRK]]+Ugovori_OPULJP[[#This Row],[Privatni doprinos korisnika - HRK]]</f>
        <v>1235847.5</v>
      </c>
      <c r="Z714" s="22">
        <f>Ugovori_OPULJP[[#This Row],[UKUPNI PRIHVATLJIVI IZDACI
TOTAL ELIGIBLE EXPENDITURE
= Bespovratna sredstva ukupno + doprinos korisnika
= Ukupni prihvatljivi troškovi
= Ukupna ugovorena vrijednost projekta HRK]]/7.5345</f>
        <v>164025.15097219456</v>
      </c>
      <c r="AA714" s="13" t="s">
        <v>22</v>
      </c>
      <c r="AB714" s="13" t="s">
        <v>145</v>
      </c>
      <c r="AC714" s="12" t="s">
        <v>2881</v>
      </c>
      <c r="AD714" s="12" t="s">
        <v>147</v>
      </c>
    </row>
    <row r="715" spans="1:30" ht="51" customHeight="1" x14ac:dyDescent="0.3">
      <c r="A715" s="10" t="s">
        <v>2882</v>
      </c>
      <c r="B715" s="11" t="s">
        <v>139</v>
      </c>
      <c r="C715" s="12" t="s">
        <v>140</v>
      </c>
      <c r="D715" s="12" t="s">
        <v>141</v>
      </c>
      <c r="E715" s="13" t="s">
        <v>63</v>
      </c>
      <c r="F715" s="14" t="s">
        <v>2883</v>
      </c>
      <c r="G715" s="14" t="s">
        <v>2884</v>
      </c>
      <c r="H715" s="16">
        <v>43553</v>
      </c>
      <c r="I715" s="16">
        <v>44284</v>
      </c>
      <c r="J715" s="17" t="str">
        <f>IF(Ugovori_OPULJP[[#This Row],[DATUM ZAVRŠETKA OPERACIJE]]&gt;DATE(2023,12,31),"u provedbi","završen")</f>
        <v>završen</v>
      </c>
      <c r="K715" s="15" t="s">
        <v>91</v>
      </c>
      <c r="L715" s="15" t="s">
        <v>91</v>
      </c>
      <c r="M715" s="18">
        <v>0.85</v>
      </c>
      <c r="N715" s="18">
        <v>0.15</v>
      </c>
      <c r="O715" s="19">
        <f>Ugovori_OPULJP[[#This Row],[Bespovratna sredstva - Ukupno (EU+Nac) HRK
= Ukupna ugovorena vrijednost bespovratnih sredstava]]*Ugovori_OPULJP[[#This Row],[EU STOPA SUFINANCIRANJA %
EU CO-FINANCING RATE %]]</f>
        <v>741227.75249999994</v>
      </c>
      <c r="P715" s="20">
        <f>Ugovori_OPULJP[[#This Row],[Bespovratna sredstva - EU dio - HRK]]/7.5345</f>
        <v>98377.828986661349</v>
      </c>
      <c r="Q715" s="19">
        <f>Ugovori_OPULJP[[#This Row],[Bespovratna sredstva - Ukupno (EU+Nac) HRK
= Ukupna ugovorena vrijednost bespovratnih sredstava]]*Ugovori_OPULJP[[#This Row],[STOPA NACIONALNOG SUFINANCIRANJA %]]</f>
        <v>130804.89749999999</v>
      </c>
      <c r="R715" s="20">
        <f>Ugovori_OPULJP[[#This Row],[Bespovratna sredstva - Nacionalni dio - HRK]]/7.5345</f>
        <v>17360.793350587297</v>
      </c>
      <c r="S715" s="19">
        <v>872032.65</v>
      </c>
      <c r="T715" s="20">
        <f>Ugovori_OPULJP[[#This Row],[Bespovratna sredstva - Ukupno (EU+Nac) HRK
= Ukupna ugovorena vrijednost bespovratnih sredstava]]/7.5345</f>
        <v>115738.62233724866</v>
      </c>
      <c r="U715" s="19">
        <v>0</v>
      </c>
      <c r="V715" s="20">
        <f>Ugovori_OPULJP[[#This Row],[Javni doprinos korisnika - HRK]]/7.5345</f>
        <v>0</v>
      </c>
      <c r="W715" s="19">
        <v>0</v>
      </c>
      <c r="X715" s="20">
        <f>Ugovori_OPULJP[[#This Row],[Privatni doprinos korisnika - HRK]]/7.5345</f>
        <v>0</v>
      </c>
      <c r="Y715" s="21">
        <f>Ugovori_OPULJP[[#This Row],[Bespovratna sredstva - Ukupno (EU+Nac) HRK
= Ukupna ugovorena vrijednost bespovratnih sredstava]]+Ugovori_OPULJP[[#This Row],[Javni doprinos korisnika - HRK]]+Ugovori_OPULJP[[#This Row],[Privatni doprinos korisnika - HRK]]</f>
        <v>872032.65</v>
      </c>
      <c r="Z715" s="22">
        <f>Ugovori_OPULJP[[#This Row],[UKUPNI PRIHVATLJIVI IZDACI
TOTAL ELIGIBLE EXPENDITURE
= Bespovratna sredstva ukupno + doprinos korisnika
= Ukupni prihvatljivi troškovi
= Ukupna ugovorena vrijednost projekta HRK]]/7.5345</f>
        <v>115738.62233724866</v>
      </c>
      <c r="AA715" s="13" t="s">
        <v>22</v>
      </c>
      <c r="AB715" s="13" t="s">
        <v>145</v>
      </c>
      <c r="AC715" s="12" t="s">
        <v>2885</v>
      </c>
      <c r="AD715" s="12" t="s">
        <v>147</v>
      </c>
    </row>
    <row r="716" spans="1:30" ht="51" customHeight="1" x14ac:dyDescent="0.3">
      <c r="A716" s="10" t="s">
        <v>2886</v>
      </c>
      <c r="B716" s="11" t="s">
        <v>139</v>
      </c>
      <c r="C716" s="12" t="s">
        <v>140</v>
      </c>
      <c r="D716" s="12" t="s">
        <v>141</v>
      </c>
      <c r="E716" s="13" t="s">
        <v>63</v>
      </c>
      <c r="F716" s="14" t="s">
        <v>2887</v>
      </c>
      <c r="G716" s="14" t="s">
        <v>2888</v>
      </c>
      <c r="H716" s="16">
        <v>43553</v>
      </c>
      <c r="I716" s="16">
        <v>44284</v>
      </c>
      <c r="J716" s="17" t="str">
        <f>IF(Ugovori_OPULJP[[#This Row],[DATUM ZAVRŠETKA OPERACIJE]]&gt;DATE(2023,12,31),"u provedbi","završen")</f>
        <v>završen</v>
      </c>
      <c r="K716" s="15" t="s">
        <v>71</v>
      </c>
      <c r="L716" s="15" t="s">
        <v>71</v>
      </c>
      <c r="M716" s="18">
        <v>0.85</v>
      </c>
      <c r="N716" s="18">
        <v>0.15</v>
      </c>
      <c r="O716" s="19">
        <f>Ugovori_OPULJP[[#This Row],[Bespovratna sredstva - Ukupno (EU+Nac) HRK
= Ukupna ugovorena vrijednost bespovratnih sredstava]]*Ugovori_OPULJP[[#This Row],[EU STOPA SUFINANCIRANJA %
EU CO-FINANCING RATE %]]</f>
        <v>841704.60349999997</v>
      </c>
      <c r="P716" s="20">
        <f>Ugovori_OPULJP[[#This Row],[Bespovratna sredstva - EU dio - HRK]]/7.5345</f>
        <v>111713.39883203928</v>
      </c>
      <c r="Q716" s="19">
        <f>Ugovori_OPULJP[[#This Row],[Bespovratna sredstva - Ukupno (EU+Nac) HRK
= Ukupna ugovorena vrijednost bespovratnih sredstava]]*Ugovori_OPULJP[[#This Row],[STOPA NACIONALNOG SUFINANCIRANJA %]]</f>
        <v>148536.10649999999</v>
      </c>
      <c r="R716" s="20">
        <f>Ugovori_OPULJP[[#This Row],[Bespovratna sredstva - Nacionalni dio - HRK]]/7.5345</f>
        <v>19714.12920565399</v>
      </c>
      <c r="S716" s="19">
        <v>990240.71</v>
      </c>
      <c r="T716" s="20">
        <f>Ugovori_OPULJP[[#This Row],[Bespovratna sredstva - Ukupno (EU+Nac) HRK
= Ukupna ugovorena vrijednost bespovratnih sredstava]]/7.5345</f>
        <v>131427.52803769326</v>
      </c>
      <c r="U716" s="19">
        <v>0</v>
      </c>
      <c r="V716" s="20">
        <f>Ugovori_OPULJP[[#This Row],[Javni doprinos korisnika - HRK]]/7.5345</f>
        <v>0</v>
      </c>
      <c r="W716" s="19">
        <v>0</v>
      </c>
      <c r="X716" s="20">
        <f>Ugovori_OPULJP[[#This Row],[Privatni doprinos korisnika - HRK]]/7.5345</f>
        <v>0</v>
      </c>
      <c r="Y716" s="21">
        <f>Ugovori_OPULJP[[#This Row],[Bespovratna sredstva - Ukupno (EU+Nac) HRK
= Ukupna ugovorena vrijednost bespovratnih sredstava]]+Ugovori_OPULJP[[#This Row],[Javni doprinos korisnika - HRK]]+Ugovori_OPULJP[[#This Row],[Privatni doprinos korisnika - HRK]]</f>
        <v>990240.71</v>
      </c>
      <c r="Z716" s="22">
        <f>Ugovori_OPULJP[[#This Row],[UKUPNI PRIHVATLJIVI IZDACI
TOTAL ELIGIBLE EXPENDITURE
= Bespovratna sredstva ukupno + doprinos korisnika
= Ukupni prihvatljivi troškovi
= Ukupna ugovorena vrijednost projekta HRK]]/7.5345</f>
        <v>131427.52803769326</v>
      </c>
      <c r="AA716" s="13" t="s">
        <v>22</v>
      </c>
      <c r="AB716" s="13" t="s">
        <v>145</v>
      </c>
      <c r="AC716" s="12" t="s">
        <v>2889</v>
      </c>
      <c r="AD716" s="12" t="s">
        <v>147</v>
      </c>
    </row>
    <row r="717" spans="1:30" ht="51" customHeight="1" x14ac:dyDescent="0.3">
      <c r="A717" s="10" t="s">
        <v>2890</v>
      </c>
      <c r="B717" s="11" t="s">
        <v>139</v>
      </c>
      <c r="C717" s="12" t="s">
        <v>140</v>
      </c>
      <c r="D717" s="12" t="s">
        <v>141</v>
      </c>
      <c r="E717" s="13" t="s">
        <v>63</v>
      </c>
      <c r="F717" s="14" t="s">
        <v>2891</v>
      </c>
      <c r="G717" s="14" t="s">
        <v>2892</v>
      </c>
      <c r="H717" s="16">
        <v>43553</v>
      </c>
      <c r="I717" s="16">
        <v>44073</v>
      </c>
      <c r="J717" s="17" t="str">
        <f>IF(Ugovori_OPULJP[[#This Row],[DATUM ZAVRŠETKA OPERACIJE]]&gt;DATE(2023,12,31),"u provedbi","završen")</f>
        <v>završen</v>
      </c>
      <c r="K717" s="15" t="s">
        <v>91</v>
      </c>
      <c r="L717" s="15" t="s">
        <v>91</v>
      </c>
      <c r="M717" s="18">
        <v>0.85</v>
      </c>
      <c r="N717" s="18">
        <v>0.15</v>
      </c>
      <c r="O717" s="19">
        <f>Ugovori_OPULJP[[#This Row],[Bespovratna sredstva - Ukupno (EU+Nac) HRK
= Ukupna ugovorena vrijednost bespovratnih sredstava]]*Ugovori_OPULJP[[#This Row],[EU STOPA SUFINANCIRANJA %
EU CO-FINANCING RATE %]]</f>
        <v>874887.78749999998</v>
      </c>
      <c r="P717" s="20">
        <f>Ugovori_OPULJP[[#This Row],[Bespovratna sredstva - EU dio - HRK]]/7.5345</f>
        <v>116117.56420465856</v>
      </c>
      <c r="Q717" s="19">
        <f>Ugovori_OPULJP[[#This Row],[Bespovratna sredstva - Ukupno (EU+Nac) HRK
= Ukupna ugovorena vrijednost bespovratnih sredstava]]*Ugovori_OPULJP[[#This Row],[STOPA NACIONALNOG SUFINANCIRANJA %]]</f>
        <v>154391.96249999999</v>
      </c>
      <c r="R717" s="20">
        <f>Ugovori_OPULJP[[#This Row],[Bespovratna sredstva - Nacionalni dio - HRK]]/7.5345</f>
        <v>20491.334859645627</v>
      </c>
      <c r="S717" s="19">
        <v>1029279.75</v>
      </c>
      <c r="T717" s="20">
        <f>Ugovori_OPULJP[[#This Row],[Bespovratna sredstva - Ukupno (EU+Nac) HRK
= Ukupna ugovorena vrijednost bespovratnih sredstava]]/7.5345</f>
        <v>136608.89906430419</v>
      </c>
      <c r="U717" s="19">
        <v>0</v>
      </c>
      <c r="V717" s="20">
        <f>Ugovori_OPULJP[[#This Row],[Javni doprinos korisnika - HRK]]/7.5345</f>
        <v>0</v>
      </c>
      <c r="W717" s="19">
        <v>0</v>
      </c>
      <c r="X717" s="20">
        <f>Ugovori_OPULJP[[#This Row],[Privatni doprinos korisnika - HRK]]/7.5345</f>
        <v>0</v>
      </c>
      <c r="Y717" s="21">
        <f>Ugovori_OPULJP[[#This Row],[Bespovratna sredstva - Ukupno (EU+Nac) HRK
= Ukupna ugovorena vrijednost bespovratnih sredstava]]+Ugovori_OPULJP[[#This Row],[Javni doprinos korisnika - HRK]]+Ugovori_OPULJP[[#This Row],[Privatni doprinos korisnika - HRK]]</f>
        <v>1029279.75</v>
      </c>
      <c r="Z717" s="22">
        <f>Ugovori_OPULJP[[#This Row],[UKUPNI PRIHVATLJIVI IZDACI
TOTAL ELIGIBLE EXPENDITURE
= Bespovratna sredstva ukupno + doprinos korisnika
= Ukupni prihvatljivi troškovi
= Ukupna ugovorena vrijednost projekta HRK]]/7.5345</f>
        <v>136608.89906430419</v>
      </c>
      <c r="AA717" s="13" t="s">
        <v>22</v>
      </c>
      <c r="AB717" s="13" t="s">
        <v>145</v>
      </c>
      <c r="AC717" s="12" t="s">
        <v>2893</v>
      </c>
      <c r="AD717" s="12" t="s">
        <v>147</v>
      </c>
    </row>
    <row r="718" spans="1:30" ht="51" customHeight="1" x14ac:dyDescent="0.3">
      <c r="A718" s="10" t="s">
        <v>2894</v>
      </c>
      <c r="B718" s="11" t="s">
        <v>139</v>
      </c>
      <c r="C718" s="12" t="s">
        <v>140</v>
      </c>
      <c r="D718" s="12" t="s">
        <v>141</v>
      </c>
      <c r="E718" s="13" t="s">
        <v>63</v>
      </c>
      <c r="F718" s="14" t="s">
        <v>2895</v>
      </c>
      <c r="G718" s="14" t="s">
        <v>2896</v>
      </c>
      <c r="H718" s="16">
        <v>43553</v>
      </c>
      <c r="I718" s="16">
        <v>44284</v>
      </c>
      <c r="J718" s="17" t="str">
        <f>IF(Ugovori_OPULJP[[#This Row],[DATUM ZAVRŠETKA OPERACIJE]]&gt;DATE(2023,12,31),"u provedbi","završen")</f>
        <v>završen</v>
      </c>
      <c r="K718" s="15" t="s">
        <v>91</v>
      </c>
      <c r="L718" s="15" t="s">
        <v>91</v>
      </c>
      <c r="M718" s="18">
        <v>0.85</v>
      </c>
      <c r="N718" s="18">
        <v>0.15</v>
      </c>
      <c r="O718" s="19">
        <f>Ugovori_OPULJP[[#This Row],[Bespovratna sredstva - Ukupno (EU+Nac) HRK
= Ukupna ugovorena vrijednost bespovratnih sredstava]]*Ugovori_OPULJP[[#This Row],[EU STOPA SUFINANCIRANJA %
EU CO-FINANCING RATE %]]</f>
        <v>823066.951</v>
      </c>
      <c r="P718" s="20">
        <f>Ugovori_OPULJP[[#This Row],[Bespovratna sredstva - EU dio - HRK]]/7.5345</f>
        <v>109239.75724998341</v>
      </c>
      <c r="Q718" s="19">
        <f>Ugovori_OPULJP[[#This Row],[Bespovratna sredstva - Ukupno (EU+Nac) HRK
= Ukupna ugovorena vrijednost bespovratnih sredstava]]*Ugovori_OPULJP[[#This Row],[STOPA NACIONALNOG SUFINANCIRANJA %]]</f>
        <v>145247.109</v>
      </c>
      <c r="R718" s="20">
        <f>Ugovori_OPULJP[[#This Row],[Bespovratna sredstva - Nacionalni dio - HRK]]/7.5345</f>
        <v>19277.604220585305</v>
      </c>
      <c r="S718" s="19">
        <v>968314.06</v>
      </c>
      <c r="T718" s="20">
        <f>Ugovori_OPULJP[[#This Row],[Bespovratna sredstva - Ukupno (EU+Nac) HRK
= Ukupna ugovorena vrijednost bespovratnih sredstava]]/7.5345</f>
        <v>128517.36147056872</v>
      </c>
      <c r="U718" s="19">
        <v>0</v>
      </c>
      <c r="V718" s="20">
        <f>Ugovori_OPULJP[[#This Row],[Javni doprinos korisnika - HRK]]/7.5345</f>
        <v>0</v>
      </c>
      <c r="W718" s="19">
        <v>0</v>
      </c>
      <c r="X718" s="20">
        <f>Ugovori_OPULJP[[#This Row],[Privatni doprinos korisnika - HRK]]/7.5345</f>
        <v>0</v>
      </c>
      <c r="Y718" s="21">
        <f>Ugovori_OPULJP[[#This Row],[Bespovratna sredstva - Ukupno (EU+Nac) HRK
= Ukupna ugovorena vrijednost bespovratnih sredstava]]+Ugovori_OPULJP[[#This Row],[Javni doprinos korisnika - HRK]]+Ugovori_OPULJP[[#This Row],[Privatni doprinos korisnika - HRK]]</f>
        <v>968314.06</v>
      </c>
      <c r="Z718" s="22">
        <f>Ugovori_OPULJP[[#This Row],[UKUPNI PRIHVATLJIVI IZDACI
TOTAL ELIGIBLE EXPENDITURE
= Bespovratna sredstva ukupno + doprinos korisnika
= Ukupni prihvatljivi troškovi
= Ukupna ugovorena vrijednost projekta HRK]]/7.5345</f>
        <v>128517.36147056872</v>
      </c>
      <c r="AA718" s="13" t="s">
        <v>22</v>
      </c>
      <c r="AB718" s="13" t="s">
        <v>145</v>
      </c>
      <c r="AC718" s="12" t="s">
        <v>2897</v>
      </c>
      <c r="AD718" s="12" t="s">
        <v>147</v>
      </c>
    </row>
    <row r="719" spans="1:30" ht="51" customHeight="1" x14ac:dyDescent="0.3">
      <c r="A719" s="10" t="s">
        <v>2898</v>
      </c>
      <c r="B719" s="11" t="s">
        <v>139</v>
      </c>
      <c r="C719" s="12" t="s">
        <v>140</v>
      </c>
      <c r="D719" s="12" t="s">
        <v>141</v>
      </c>
      <c r="E719" s="13" t="s">
        <v>63</v>
      </c>
      <c r="F719" s="14" t="s">
        <v>2899</v>
      </c>
      <c r="G719" s="14" t="s">
        <v>2900</v>
      </c>
      <c r="H719" s="16">
        <v>43553</v>
      </c>
      <c r="I719" s="16">
        <v>44284</v>
      </c>
      <c r="J719" s="17" t="str">
        <f>IF(Ugovori_OPULJP[[#This Row],[DATUM ZAVRŠETKA OPERACIJE]]&gt;DATE(2023,12,31),"u provedbi","završen")</f>
        <v>završen</v>
      </c>
      <c r="K719" s="15" t="s">
        <v>21</v>
      </c>
      <c r="L719" s="15" t="s">
        <v>21</v>
      </c>
      <c r="M719" s="18">
        <v>0.85</v>
      </c>
      <c r="N719" s="18">
        <v>0.15</v>
      </c>
      <c r="O719" s="19">
        <f>Ugovori_OPULJP[[#This Row],[Bespovratna sredstva - Ukupno (EU+Nac) HRK
= Ukupna ugovorena vrijednost bespovratnih sredstava]]*Ugovori_OPULJP[[#This Row],[EU STOPA SUFINANCIRANJA %
EU CO-FINANCING RATE %]]</f>
        <v>843513.30999999994</v>
      </c>
      <c r="P719" s="20">
        <f>Ugovori_OPULJP[[#This Row],[Bespovratna sredstva - EU dio - HRK]]/7.5345</f>
        <v>111953.45543831706</v>
      </c>
      <c r="Q719" s="19">
        <f>Ugovori_OPULJP[[#This Row],[Bespovratna sredstva - Ukupno (EU+Nac) HRK
= Ukupna ugovorena vrijednost bespovratnih sredstava]]*Ugovori_OPULJP[[#This Row],[STOPA NACIONALNOG SUFINANCIRANJA %]]</f>
        <v>148855.28999999998</v>
      </c>
      <c r="R719" s="20">
        <f>Ugovori_OPULJP[[#This Row],[Bespovratna sredstva - Nacionalni dio - HRK]]/7.5345</f>
        <v>19756.492136173598</v>
      </c>
      <c r="S719" s="19">
        <v>992368.6</v>
      </c>
      <c r="T719" s="20">
        <f>Ugovori_OPULJP[[#This Row],[Bespovratna sredstva - Ukupno (EU+Nac) HRK
= Ukupna ugovorena vrijednost bespovratnih sredstava]]/7.5345</f>
        <v>131709.94757449065</v>
      </c>
      <c r="U719" s="19">
        <v>0</v>
      </c>
      <c r="V719" s="20">
        <f>Ugovori_OPULJP[[#This Row],[Javni doprinos korisnika - HRK]]/7.5345</f>
        <v>0</v>
      </c>
      <c r="W719" s="19">
        <v>0</v>
      </c>
      <c r="X719" s="20">
        <f>Ugovori_OPULJP[[#This Row],[Privatni doprinos korisnika - HRK]]/7.5345</f>
        <v>0</v>
      </c>
      <c r="Y719" s="21">
        <f>Ugovori_OPULJP[[#This Row],[Bespovratna sredstva - Ukupno (EU+Nac) HRK
= Ukupna ugovorena vrijednost bespovratnih sredstava]]+Ugovori_OPULJP[[#This Row],[Javni doprinos korisnika - HRK]]+Ugovori_OPULJP[[#This Row],[Privatni doprinos korisnika - HRK]]</f>
        <v>992368.6</v>
      </c>
      <c r="Z719" s="22">
        <f>Ugovori_OPULJP[[#This Row],[UKUPNI PRIHVATLJIVI IZDACI
TOTAL ELIGIBLE EXPENDITURE
= Bespovratna sredstva ukupno + doprinos korisnika
= Ukupni prihvatljivi troškovi
= Ukupna ugovorena vrijednost projekta HRK]]/7.5345</f>
        <v>131709.94757449065</v>
      </c>
      <c r="AA719" s="13" t="s">
        <v>22</v>
      </c>
      <c r="AB719" s="13" t="s">
        <v>145</v>
      </c>
      <c r="AC719" s="12" t="s">
        <v>2901</v>
      </c>
      <c r="AD719" s="12" t="s">
        <v>147</v>
      </c>
    </row>
    <row r="720" spans="1:30" ht="51" customHeight="1" x14ac:dyDescent="0.3">
      <c r="A720" s="10" t="s">
        <v>2902</v>
      </c>
      <c r="B720" s="11" t="s">
        <v>139</v>
      </c>
      <c r="C720" s="12" t="s">
        <v>140</v>
      </c>
      <c r="D720" s="12" t="s">
        <v>141</v>
      </c>
      <c r="E720" s="13" t="s">
        <v>63</v>
      </c>
      <c r="F720" s="14" t="s">
        <v>2903</v>
      </c>
      <c r="G720" s="14" t="s">
        <v>2904</v>
      </c>
      <c r="H720" s="16">
        <v>43553</v>
      </c>
      <c r="I720" s="16">
        <v>44103</v>
      </c>
      <c r="J720" s="17" t="str">
        <f>IF(Ugovori_OPULJP[[#This Row],[DATUM ZAVRŠETKA OPERACIJE]]&gt;DATE(2023,12,31),"u provedbi","završen")</f>
        <v>završen</v>
      </c>
      <c r="K720" s="15" t="s">
        <v>362</v>
      </c>
      <c r="L720" s="15" t="s">
        <v>362</v>
      </c>
      <c r="M720" s="18">
        <v>0.85</v>
      </c>
      <c r="N720" s="18">
        <v>0.15</v>
      </c>
      <c r="O720" s="19">
        <f>Ugovori_OPULJP[[#This Row],[Bespovratna sredstva - Ukupno (EU+Nac) HRK
= Ukupna ugovorena vrijednost bespovratnih sredstava]]*Ugovori_OPULJP[[#This Row],[EU STOPA SUFINANCIRANJA %
EU CO-FINANCING RATE %]]</f>
        <v>846148.12300000002</v>
      </c>
      <c r="P720" s="20">
        <f>Ugovori_OPULJP[[#This Row],[Bespovratna sredstva - EU dio - HRK]]/7.5345</f>
        <v>112303.15521932444</v>
      </c>
      <c r="Q720" s="19">
        <f>Ugovori_OPULJP[[#This Row],[Bespovratna sredstva - Ukupno (EU+Nac) HRK
= Ukupna ugovorena vrijednost bespovratnih sredstava]]*Ugovori_OPULJP[[#This Row],[STOPA NACIONALNOG SUFINANCIRANJA %]]</f>
        <v>149320.25699999998</v>
      </c>
      <c r="R720" s="20">
        <f>Ugovori_OPULJP[[#This Row],[Bespovratna sredstva - Nacionalni dio - HRK]]/7.5345</f>
        <v>19818.20386223372</v>
      </c>
      <c r="S720" s="19">
        <v>995468.38</v>
      </c>
      <c r="T720" s="20">
        <f>Ugovori_OPULJP[[#This Row],[Bespovratna sredstva - Ukupno (EU+Nac) HRK
= Ukupna ugovorena vrijednost bespovratnih sredstava]]/7.5345</f>
        <v>132121.35908155816</v>
      </c>
      <c r="U720" s="19">
        <v>0</v>
      </c>
      <c r="V720" s="20">
        <f>Ugovori_OPULJP[[#This Row],[Javni doprinos korisnika - HRK]]/7.5345</f>
        <v>0</v>
      </c>
      <c r="W720" s="19">
        <v>0</v>
      </c>
      <c r="X720" s="20">
        <f>Ugovori_OPULJP[[#This Row],[Privatni doprinos korisnika - HRK]]/7.5345</f>
        <v>0</v>
      </c>
      <c r="Y720" s="21">
        <f>Ugovori_OPULJP[[#This Row],[Bespovratna sredstva - Ukupno (EU+Nac) HRK
= Ukupna ugovorena vrijednost bespovratnih sredstava]]+Ugovori_OPULJP[[#This Row],[Javni doprinos korisnika - HRK]]+Ugovori_OPULJP[[#This Row],[Privatni doprinos korisnika - HRK]]</f>
        <v>995468.38</v>
      </c>
      <c r="Z720" s="22">
        <f>Ugovori_OPULJP[[#This Row],[UKUPNI PRIHVATLJIVI IZDACI
TOTAL ELIGIBLE EXPENDITURE
= Bespovratna sredstva ukupno + doprinos korisnika
= Ukupni prihvatljivi troškovi
= Ukupna ugovorena vrijednost projekta HRK]]/7.5345</f>
        <v>132121.35908155816</v>
      </c>
      <c r="AA720" s="13" t="s">
        <v>22</v>
      </c>
      <c r="AB720" s="13" t="s">
        <v>145</v>
      </c>
      <c r="AC720" s="12" t="s">
        <v>2905</v>
      </c>
      <c r="AD720" s="12" t="s">
        <v>147</v>
      </c>
    </row>
    <row r="721" spans="1:30" ht="51" customHeight="1" x14ac:dyDescent="0.3">
      <c r="A721" s="10" t="s">
        <v>2906</v>
      </c>
      <c r="B721" s="11" t="s">
        <v>139</v>
      </c>
      <c r="C721" s="12" t="s">
        <v>140</v>
      </c>
      <c r="D721" s="12" t="s">
        <v>141</v>
      </c>
      <c r="E721" s="13" t="s">
        <v>63</v>
      </c>
      <c r="F721" s="14" t="s">
        <v>2907</v>
      </c>
      <c r="G721" s="14" t="s">
        <v>2908</v>
      </c>
      <c r="H721" s="16">
        <v>43553</v>
      </c>
      <c r="I721" s="16">
        <v>44284</v>
      </c>
      <c r="J721" s="17" t="str">
        <f>IF(Ugovori_OPULJP[[#This Row],[DATUM ZAVRŠETKA OPERACIJE]]&gt;DATE(2023,12,31),"u provedbi","završen")</f>
        <v>završen</v>
      </c>
      <c r="K721" s="15" t="s">
        <v>240</v>
      </c>
      <c r="L721" s="15" t="s">
        <v>240</v>
      </c>
      <c r="M721" s="18">
        <v>0.85</v>
      </c>
      <c r="N721" s="18">
        <v>0.15</v>
      </c>
      <c r="O721" s="19">
        <f>Ugovori_OPULJP[[#This Row],[Bespovratna sredstva - Ukupno (EU+Nac) HRK
= Ukupna ugovorena vrijednost bespovratnih sredstava]]*Ugovori_OPULJP[[#This Row],[EU STOPA SUFINANCIRANJA %
EU CO-FINANCING RATE %]]</f>
        <v>1266334.42</v>
      </c>
      <c r="P721" s="20">
        <f>Ugovori_OPULJP[[#This Row],[Bespovratna sredstva - EU dio - HRK]]/7.5345</f>
        <v>168071.46061450659</v>
      </c>
      <c r="Q721" s="19">
        <f>Ugovori_OPULJP[[#This Row],[Bespovratna sredstva - Ukupno (EU+Nac) HRK
= Ukupna ugovorena vrijednost bespovratnih sredstava]]*Ugovori_OPULJP[[#This Row],[STOPA NACIONALNOG SUFINANCIRANJA %]]</f>
        <v>223470.78</v>
      </c>
      <c r="R721" s="20">
        <f>Ugovori_OPULJP[[#This Row],[Bespovratna sredstva - Nacionalni dio - HRK]]/7.5345</f>
        <v>29659.669520207044</v>
      </c>
      <c r="S721" s="19">
        <v>1489805.2</v>
      </c>
      <c r="T721" s="20">
        <f>Ugovori_OPULJP[[#This Row],[Bespovratna sredstva - Ukupno (EU+Nac) HRK
= Ukupna ugovorena vrijednost bespovratnih sredstava]]/7.5345</f>
        <v>197731.13013471363</v>
      </c>
      <c r="U721" s="19">
        <v>0</v>
      </c>
      <c r="V721" s="20">
        <f>Ugovori_OPULJP[[#This Row],[Javni doprinos korisnika - HRK]]/7.5345</f>
        <v>0</v>
      </c>
      <c r="W721" s="19">
        <v>0</v>
      </c>
      <c r="X721" s="20">
        <f>Ugovori_OPULJP[[#This Row],[Privatni doprinos korisnika - HRK]]/7.5345</f>
        <v>0</v>
      </c>
      <c r="Y721" s="21">
        <f>Ugovori_OPULJP[[#This Row],[Bespovratna sredstva - Ukupno (EU+Nac) HRK
= Ukupna ugovorena vrijednost bespovratnih sredstava]]+Ugovori_OPULJP[[#This Row],[Javni doprinos korisnika - HRK]]+Ugovori_OPULJP[[#This Row],[Privatni doprinos korisnika - HRK]]</f>
        <v>1489805.2</v>
      </c>
      <c r="Z721" s="22">
        <f>Ugovori_OPULJP[[#This Row],[UKUPNI PRIHVATLJIVI IZDACI
TOTAL ELIGIBLE EXPENDITURE
= Bespovratna sredstva ukupno + doprinos korisnika
= Ukupni prihvatljivi troškovi
= Ukupna ugovorena vrijednost projekta HRK]]/7.5345</f>
        <v>197731.13013471363</v>
      </c>
      <c r="AA721" s="13" t="s">
        <v>22</v>
      </c>
      <c r="AB721" s="13" t="s">
        <v>145</v>
      </c>
      <c r="AC721" s="12" t="s">
        <v>2909</v>
      </c>
      <c r="AD721" s="12" t="s">
        <v>147</v>
      </c>
    </row>
    <row r="722" spans="1:30" ht="51" customHeight="1" x14ac:dyDescent="0.3">
      <c r="A722" s="10" t="s">
        <v>2910</v>
      </c>
      <c r="B722" s="11" t="s">
        <v>139</v>
      </c>
      <c r="C722" s="12" t="s">
        <v>140</v>
      </c>
      <c r="D722" s="12" t="s">
        <v>141</v>
      </c>
      <c r="E722" s="13" t="s">
        <v>63</v>
      </c>
      <c r="F722" s="14" t="s">
        <v>2911</v>
      </c>
      <c r="G722" s="14" t="s">
        <v>2912</v>
      </c>
      <c r="H722" s="16">
        <v>43553</v>
      </c>
      <c r="I722" s="16">
        <v>44284</v>
      </c>
      <c r="J722" s="17" t="str">
        <f>IF(Ugovori_OPULJP[[#This Row],[DATUM ZAVRŠETKA OPERACIJE]]&gt;DATE(2023,12,31),"u provedbi","završen")</f>
        <v>završen</v>
      </c>
      <c r="K722" s="15" t="s">
        <v>178</v>
      </c>
      <c r="L722" s="15" t="s">
        <v>178</v>
      </c>
      <c r="M722" s="18">
        <v>0.85</v>
      </c>
      <c r="N722" s="18">
        <v>0.15</v>
      </c>
      <c r="O722" s="19">
        <f>Ugovori_OPULJP[[#This Row],[Bespovratna sredstva - Ukupno (EU+Nac) HRK
= Ukupna ugovorena vrijednost bespovratnih sredstava]]*Ugovori_OPULJP[[#This Row],[EU STOPA SUFINANCIRANJA %
EU CO-FINANCING RATE %]]</f>
        <v>849952.13649999991</v>
      </c>
      <c r="P722" s="20">
        <f>Ugovori_OPULJP[[#This Row],[Bespovratna sredstva - EU dio - HRK]]/7.5345</f>
        <v>112808.03457429157</v>
      </c>
      <c r="Q722" s="19">
        <f>Ugovori_OPULJP[[#This Row],[Bespovratna sredstva - Ukupno (EU+Nac) HRK
= Ukupna ugovorena vrijednost bespovratnih sredstava]]*Ugovori_OPULJP[[#This Row],[STOPA NACIONALNOG SUFINANCIRANJA %]]</f>
        <v>149991.55349999998</v>
      </c>
      <c r="R722" s="20">
        <f>Ugovori_OPULJP[[#This Row],[Bespovratna sredstva - Nacionalni dio - HRK]]/7.5345</f>
        <v>19907.30021899263</v>
      </c>
      <c r="S722" s="19">
        <v>999943.69</v>
      </c>
      <c r="T722" s="20">
        <f>Ugovori_OPULJP[[#This Row],[Bespovratna sredstva - Ukupno (EU+Nac) HRK
= Ukupna ugovorena vrijednost bespovratnih sredstava]]/7.5345</f>
        <v>132715.33479328422</v>
      </c>
      <c r="U722" s="19">
        <v>0</v>
      </c>
      <c r="V722" s="20">
        <f>Ugovori_OPULJP[[#This Row],[Javni doprinos korisnika - HRK]]/7.5345</f>
        <v>0</v>
      </c>
      <c r="W722" s="19">
        <v>0</v>
      </c>
      <c r="X722" s="20">
        <f>Ugovori_OPULJP[[#This Row],[Privatni doprinos korisnika - HRK]]/7.5345</f>
        <v>0</v>
      </c>
      <c r="Y722" s="21">
        <f>Ugovori_OPULJP[[#This Row],[Bespovratna sredstva - Ukupno (EU+Nac) HRK
= Ukupna ugovorena vrijednost bespovratnih sredstava]]+Ugovori_OPULJP[[#This Row],[Javni doprinos korisnika - HRK]]+Ugovori_OPULJP[[#This Row],[Privatni doprinos korisnika - HRK]]</f>
        <v>999943.69</v>
      </c>
      <c r="Z722" s="22">
        <f>Ugovori_OPULJP[[#This Row],[UKUPNI PRIHVATLJIVI IZDACI
TOTAL ELIGIBLE EXPENDITURE
= Bespovratna sredstva ukupno + doprinos korisnika
= Ukupni prihvatljivi troškovi
= Ukupna ugovorena vrijednost projekta HRK]]/7.5345</f>
        <v>132715.33479328422</v>
      </c>
      <c r="AA722" s="13" t="s">
        <v>22</v>
      </c>
      <c r="AB722" s="13" t="s">
        <v>145</v>
      </c>
      <c r="AC722" s="12" t="s">
        <v>2913</v>
      </c>
      <c r="AD722" s="12" t="s">
        <v>147</v>
      </c>
    </row>
    <row r="723" spans="1:30" ht="51" customHeight="1" x14ac:dyDescent="0.3">
      <c r="A723" s="10" t="s">
        <v>2914</v>
      </c>
      <c r="B723" s="11" t="s">
        <v>139</v>
      </c>
      <c r="C723" s="12" t="s">
        <v>140</v>
      </c>
      <c r="D723" s="12" t="s">
        <v>2915</v>
      </c>
      <c r="E723" s="13" t="s">
        <v>18</v>
      </c>
      <c r="F723" s="14" t="s">
        <v>2915</v>
      </c>
      <c r="G723" s="14" t="s">
        <v>19</v>
      </c>
      <c r="H723" s="16">
        <v>42044</v>
      </c>
      <c r="I723" s="16">
        <v>45291</v>
      </c>
      <c r="J723" s="17" t="str">
        <f>IF(Ugovori_OPULJP[[#This Row],[DATUM ZAVRŠETKA OPERACIJE]]&gt;DATE(2023,12,31),"u provedbi","završen")</f>
        <v>završen</v>
      </c>
      <c r="K723" s="15" t="s">
        <v>20</v>
      </c>
      <c r="L723" s="15" t="s">
        <v>21</v>
      </c>
      <c r="M723" s="18">
        <v>0.85</v>
      </c>
      <c r="N723" s="18">
        <v>0.15</v>
      </c>
      <c r="O723" s="19">
        <f>Ugovori_OPULJP[[#This Row],[Bespovratna sredstva - Ukupno (EU+Nac) HRK
= Ukupna ugovorena vrijednost bespovratnih sredstava]]*Ugovori_OPULJP[[#This Row],[EU STOPA SUFINANCIRANJA %
EU CO-FINANCING RATE %]]</f>
        <v>359296875.09999996</v>
      </c>
      <c r="P723" s="20">
        <f>Ugovori_OPULJP[[#This Row],[Bespovratna sredstva - EU dio - HRK]]/7.5345</f>
        <v>47686890.317871116</v>
      </c>
      <c r="Q723" s="19">
        <f>Ugovori_OPULJP[[#This Row],[Bespovratna sredstva - Ukupno (EU+Nac) HRK
= Ukupna ugovorena vrijednost bespovratnih sredstava]]*Ugovori_OPULJP[[#This Row],[STOPA NACIONALNOG SUFINANCIRANJA %]]</f>
        <v>63405330.899999999</v>
      </c>
      <c r="R723" s="20">
        <f>Ugovori_OPULJP[[#This Row],[Bespovratna sredstva - Nacionalni dio - HRK]]/7.5345</f>
        <v>8415333.5855066683</v>
      </c>
      <c r="S723" s="19">
        <v>422702206</v>
      </c>
      <c r="T723" s="20">
        <f>Ugovori_OPULJP[[#This Row],[Bespovratna sredstva - Ukupno (EU+Nac) HRK
= Ukupna ugovorena vrijednost bespovratnih sredstava]]/7.5345</f>
        <v>56102223.903377794</v>
      </c>
      <c r="U723" s="19">
        <v>0</v>
      </c>
      <c r="V723" s="20">
        <f>Ugovori_OPULJP[[#This Row],[Javni doprinos korisnika - HRK]]/7.5345</f>
        <v>0</v>
      </c>
      <c r="W723" s="19">
        <v>0</v>
      </c>
      <c r="X723" s="20">
        <f>Ugovori_OPULJP[[#This Row],[Privatni doprinos korisnika - HRK]]/7.5345</f>
        <v>0</v>
      </c>
      <c r="Y723" s="21">
        <f>Ugovori_OPULJP[[#This Row],[Bespovratna sredstva - Ukupno (EU+Nac) HRK
= Ukupna ugovorena vrijednost bespovratnih sredstava]]+Ugovori_OPULJP[[#This Row],[Javni doprinos korisnika - HRK]]+Ugovori_OPULJP[[#This Row],[Privatni doprinos korisnika - HRK]]</f>
        <v>422702206</v>
      </c>
      <c r="Z723" s="22">
        <f>Ugovori_OPULJP[[#This Row],[UKUPNI PRIHVATLJIVI IZDACI
TOTAL ELIGIBLE EXPENDITURE
= Bespovratna sredstva ukupno + doprinos korisnika
= Ukupni prihvatljivi troškovi
= Ukupna ugovorena vrijednost projekta HRK]]/7.5345</f>
        <v>56102223.903377794</v>
      </c>
      <c r="AA723" s="13" t="s">
        <v>22</v>
      </c>
      <c r="AB723" s="13" t="s">
        <v>19</v>
      </c>
      <c r="AC723" s="12" t="s">
        <v>2916</v>
      </c>
      <c r="AD723" s="12" t="s">
        <v>147</v>
      </c>
    </row>
    <row r="724" spans="1:30" ht="51" customHeight="1" x14ac:dyDescent="0.3">
      <c r="A724" s="10" t="s">
        <v>2917</v>
      </c>
      <c r="B724" s="11" t="s">
        <v>139</v>
      </c>
      <c r="C724" s="12" t="s">
        <v>140</v>
      </c>
      <c r="D724" s="12" t="s">
        <v>2918</v>
      </c>
      <c r="E724" s="13" t="s">
        <v>223</v>
      </c>
      <c r="F724" s="14" t="s">
        <v>2919</v>
      </c>
      <c r="G724" s="14" t="s">
        <v>2920</v>
      </c>
      <c r="H724" s="16">
        <v>44053</v>
      </c>
      <c r="I724" s="16">
        <v>44783</v>
      </c>
      <c r="J724" s="17" t="str">
        <f>IF(Ugovori_OPULJP[[#This Row],[DATUM ZAVRŠETKA OPERACIJE]]&gt;DATE(2023,12,31),"u provedbi","završen")</f>
        <v>završen</v>
      </c>
      <c r="K724" s="15" t="s">
        <v>2921</v>
      </c>
      <c r="L724" s="15" t="s">
        <v>81</v>
      </c>
      <c r="M724" s="18">
        <v>0.85</v>
      </c>
      <c r="N724" s="18">
        <v>0.15</v>
      </c>
      <c r="O724" s="19">
        <f>Ugovori_OPULJP[[#This Row],[Bespovratna sredstva - Ukupno (EU+Nac) HRK
= Ukupna ugovorena vrijednost bespovratnih sredstava]]*Ugovori_OPULJP[[#This Row],[EU STOPA SUFINANCIRANJA %
EU CO-FINANCING RATE %]]</f>
        <v>1107321.2904999999</v>
      </c>
      <c r="P724" s="20">
        <f>Ugovori_OPULJP[[#This Row],[Bespovratna sredstva - EU dio - HRK]]/7.5345</f>
        <v>146966.79149246795</v>
      </c>
      <c r="Q724" s="19">
        <f>Ugovori_OPULJP[[#This Row],[Bespovratna sredstva - Ukupno (EU+Nac) HRK
= Ukupna ugovorena vrijednost bespovratnih sredstava]]*Ugovori_OPULJP[[#This Row],[STOPA NACIONALNOG SUFINANCIRANJA %]]</f>
        <v>195409.63949999999</v>
      </c>
      <c r="R724" s="20">
        <f>Ugovori_OPULJP[[#This Row],[Bespovratna sredstva - Nacionalni dio - HRK]]/7.5345</f>
        <v>25935.316145729641</v>
      </c>
      <c r="S724" s="19">
        <v>1302730.93</v>
      </c>
      <c r="T724" s="20">
        <f>Ugovori_OPULJP[[#This Row],[Bespovratna sredstva - Ukupno (EU+Nac) HRK
= Ukupna ugovorena vrijednost bespovratnih sredstava]]/7.5345</f>
        <v>172902.1076381976</v>
      </c>
      <c r="U724" s="19">
        <v>0</v>
      </c>
      <c r="V724" s="20">
        <f>Ugovori_OPULJP[[#This Row],[Javni doprinos korisnika - HRK]]/7.5345</f>
        <v>0</v>
      </c>
      <c r="W724" s="19">
        <v>0</v>
      </c>
      <c r="X724" s="20">
        <f>Ugovori_OPULJP[[#This Row],[Privatni doprinos korisnika - HRK]]/7.5345</f>
        <v>0</v>
      </c>
      <c r="Y724" s="21">
        <f>Ugovori_OPULJP[[#This Row],[Bespovratna sredstva - Ukupno (EU+Nac) HRK
= Ukupna ugovorena vrijednost bespovratnih sredstava]]+Ugovori_OPULJP[[#This Row],[Javni doprinos korisnika - HRK]]+Ugovori_OPULJP[[#This Row],[Privatni doprinos korisnika - HRK]]</f>
        <v>1302730.93</v>
      </c>
      <c r="Z724" s="22">
        <f>Ugovori_OPULJP[[#This Row],[UKUPNI PRIHVATLJIVI IZDACI
TOTAL ELIGIBLE EXPENDITURE
= Bespovratna sredstva ukupno + doprinos korisnika
= Ukupni prihvatljivi troškovi
= Ukupna ugovorena vrijednost projekta HRK]]/7.5345</f>
        <v>172902.1076381976</v>
      </c>
      <c r="AA724" s="13" t="s">
        <v>741</v>
      </c>
      <c r="AB724" s="13" t="s">
        <v>145</v>
      </c>
      <c r="AC724" s="42" t="s">
        <v>2922</v>
      </c>
      <c r="AD724" s="12" t="s">
        <v>147</v>
      </c>
    </row>
    <row r="725" spans="1:30" ht="51" customHeight="1" x14ac:dyDescent="0.3">
      <c r="A725" s="10" t="s">
        <v>2923</v>
      </c>
      <c r="B725" s="11" t="s">
        <v>139</v>
      </c>
      <c r="C725" s="12" t="s">
        <v>140</v>
      </c>
      <c r="D725" s="12" t="s">
        <v>2918</v>
      </c>
      <c r="E725" s="13" t="s">
        <v>223</v>
      </c>
      <c r="F725" s="14" t="s">
        <v>2924</v>
      </c>
      <c r="G725" s="32" t="s">
        <v>942</v>
      </c>
      <c r="H725" s="16">
        <v>44062</v>
      </c>
      <c r="I725" s="16">
        <v>44792</v>
      </c>
      <c r="J725" s="17" t="str">
        <f>IF(Ugovori_OPULJP[[#This Row],[DATUM ZAVRŠETKA OPERACIJE]]&gt;DATE(2023,12,31),"u provedbi","završen")</f>
        <v>završen</v>
      </c>
      <c r="K725" s="15" t="s">
        <v>21</v>
      </c>
      <c r="L725" s="15" t="s">
        <v>21</v>
      </c>
      <c r="M725" s="18">
        <v>0.85</v>
      </c>
      <c r="N725" s="18">
        <v>0.15</v>
      </c>
      <c r="O725" s="19">
        <f>Ugovori_OPULJP[[#This Row],[Bespovratna sredstva - Ukupno (EU+Nac) HRK
= Ukupna ugovorena vrijednost bespovratnih sredstava]]*Ugovori_OPULJP[[#This Row],[EU STOPA SUFINANCIRANJA %
EU CO-FINANCING RATE %]]</f>
        <v>1141272.9425000001</v>
      </c>
      <c r="P725" s="20">
        <f>Ugovori_OPULJP[[#This Row],[Bespovratna sredstva - EU dio - HRK]]/7.5345</f>
        <v>151472.95009622406</v>
      </c>
      <c r="Q725" s="19">
        <f>Ugovori_OPULJP[[#This Row],[Bespovratna sredstva - Ukupno (EU+Nac) HRK
= Ukupna ugovorena vrijednost bespovratnih sredstava]]*Ugovori_OPULJP[[#This Row],[STOPA NACIONALNOG SUFINANCIRANJA %]]</f>
        <v>201401.10750000001</v>
      </c>
      <c r="R725" s="20">
        <f>Ugovori_OPULJP[[#This Row],[Bespovratna sredstva - Nacionalni dio - HRK]]/7.5345</f>
        <v>26730.520605216007</v>
      </c>
      <c r="S725" s="19">
        <v>1342674.05</v>
      </c>
      <c r="T725" s="20">
        <f>Ugovori_OPULJP[[#This Row],[Bespovratna sredstva - Ukupno (EU+Nac) HRK
= Ukupna ugovorena vrijednost bespovratnih sredstava]]/7.5345</f>
        <v>178203.47070144003</v>
      </c>
      <c r="U725" s="19">
        <v>0</v>
      </c>
      <c r="V725" s="20">
        <f>Ugovori_OPULJP[[#This Row],[Javni doprinos korisnika - HRK]]/7.5345</f>
        <v>0</v>
      </c>
      <c r="W725" s="19">
        <v>0</v>
      </c>
      <c r="X725" s="20">
        <f>Ugovori_OPULJP[[#This Row],[Privatni doprinos korisnika - HRK]]/7.5345</f>
        <v>0</v>
      </c>
      <c r="Y725" s="21">
        <f>Ugovori_OPULJP[[#This Row],[Bespovratna sredstva - Ukupno (EU+Nac) HRK
= Ukupna ugovorena vrijednost bespovratnih sredstava]]+Ugovori_OPULJP[[#This Row],[Javni doprinos korisnika - HRK]]+Ugovori_OPULJP[[#This Row],[Privatni doprinos korisnika - HRK]]</f>
        <v>1342674.05</v>
      </c>
      <c r="Z725" s="22">
        <f>Ugovori_OPULJP[[#This Row],[UKUPNI PRIHVATLJIVI IZDACI
TOTAL ELIGIBLE EXPENDITURE
= Bespovratna sredstva ukupno + doprinos korisnika
= Ukupni prihvatljivi troškovi
= Ukupna ugovorena vrijednost projekta HRK]]/7.5345</f>
        <v>178203.47070144003</v>
      </c>
      <c r="AA725" s="13" t="s">
        <v>741</v>
      </c>
      <c r="AB725" s="13" t="s">
        <v>145</v>
      </c>
      <c r="AC725" s="42" t="s">
        <v>2925</v>
      </c>
      <c r="AD725" s="12" t="s">
        <v>147</v>
      </c>
    </row>
    <row r="726" spans="1:30" ht="51" customHeight="1" x14ac:dyDescent="0.3">
      <c r="A726" s="10" t="s">
        <v>2926</v>
      </c>
      <c r="B726" s="11" t="s">
        <v>139</v>
      </c>
      <c r="C726" s="12" t="s">
        <v>140</v>
      </c>
      <c r="D726" s="12" t="s">
        <v>2918</v>
      </c>
      <c r="E726" s="13" t="s">
        <v>223</v>
      </c>
      <c r="F726" s="14" t="s">
        <v>2927</v>
      </c>
      <c r="G726" s="14" t="s">
        <v>2928</v>
      </c>
      <c r="H726" s="16">
        <v>44063</v>
      </c>
      <c r="I726" s="16">
        <v>44793</v>
      </c>
      <c r="J726" s="17" t="str">
        <f>IF(Ugovori_OPULJP[[#This Row],[DATUM ZAVRŠETKA OPERACIJE]]&gt;DATE(2023,12,31),"u provedbi","završen")</f>
        <v>završen</v>
      </c>
      <c r="K726" s="15" t="s">
        <v>21</v>
      </c>
      <c r="L726" s="15" t="s">
        <v>21</v>
      </c>
      <c r="M726" s="18">
        <v>0.85</v>
      </c>
      <c r="N726" s="18">
        <v>0.15</v>
      </c>
      <c r="O726" s="19">
        <f>Ugovori_OPULJP[[#This Row],[Bespovratna sredstva - Ukupno (EU+Nac) HRK
= Ukupna ugovorena vrijednost bespovratnih sredstava]]*Ugovori_OPULJP[[#This Row],[EU STOPA SUFINANCIRANJA %
EU CO-FINANCING RATE %]]</f>
        <v>783976.93</v>
      </c>
      <c r="P726" s="20">
        <f>Ugovori_OPULJP[[#This Row],[Bespovratna sredstva - EU dio - HRK]]/7.5345</f>
        <v>104051.6198818767</v>
      </c>
      <c r="Q726" s="19">
        <f>Ugovori_OPULJP[[#This Row],[Bespovratna sredstva - Ukupno (EU+Nac) HRK
= Ukupna ugovorena vrijednost bespovratnih sredstava]]*Ugovori_OPULJP[[#This Row],[STOPA NACIONALNOG SUFINANCIRANJA %]]</f>
        <v>138348.87</v>
      </c>
      <c r="R726" s="20">
        <f>Ugovori_OPULJP[[#This Row],[Bespovratna sredstva - Nacionalni dio - HRK]]/7.5345</f>
        <v>18362.050567390004</v>
      </c>
      <c r="S726" s="19">
        <v>922325.8</v>
      </c>
      <c r="T726" s="20">
        <f>Ugovori_OPULJP[[#This Row],[Bespovratna sredstva - Ukupno (EU+Nac) HRK
= Ukupna ugovorena vrijednost bespovratnih sredstava]]/7.5345</f>
        <v>122413.6704492667</v>
      </c>
      <c r="U726" s="19">
        <v>0</v>
      </c>
      <c r="V726" s="20">
        <f>Ugovori_OPULJP[[#This Row],[Javni doprinos korisnika - HRK]]/7.5345</f>
        <v>0</v>
      </c>
      <c r="W726" s="19">
        <v>0</v>
      </c>
      <c r="X726" s="20">
        <f>Ugovori_OPULJP[[#This Row],[Privatni doprinos korisnika - HRK]]/7.5345</f>
        <v>0</v>
      </c>
      <c r="Y726" s="21">
        <f>Ugovori_OPULJP[[#This Row],[Bespovratna sredstva - Ukupno (EU+Nac) HRK
= Ukupna ugovorena vrijednost bespovratnih sredstava]]+Ugovori_OPULJP[[#This Row],[Javni doprinos korisnika - HRK]]+Ugovori_OPULJP[[#This Row],[Privatni doprinos korisnika - HRK]]</f>
        <v>922325.8</v>
      </c>
      <c r="Z726" s="22">
        <f>Ugovori_OPULJP[[#This Row],[UKUPNI PRIHVATLJIVI IZDACI
TOTAL ELIGIBLE EXPENDITURE
= Bespovratna sredstva ukupno + doprinos korisnika
= Ukupni prihvatljivi troškovi
= Ukupna ugovorena vrijednost projekta HRK]]/7.5345</f>
        <v>122413.6704492667</v>
      </c>
      <c r="AA726" s="13" t="s">
        <v>741</v>
      </c>
      <c r="AB726" s="13" t="s">
        <v>145</v>
      </c>
      <c r="AC726" s="42" t="s">
        <v>2929</v>
      </c>
      <c r="AD726" s="12" t="s">
        <v>147</v>
      </c>
    </row>
    <row r="727" spans="1:30" ht="51" customHeight="1" x14ac:dyDescent="0.3">
      <c r="A727" s="10" t="s">
        <v>2930</v>
      </c>
      <c r="B727" s="11" t="s">
        <v>139</v>
      </c>
      <c r="C727" s="12" t="s">
        <v>140</v>
      </c>
      <c r="D727" s="12" t="s">
        <v>2918</v>
      </c>
      <c r="E727" s="13" t="s">
        <v>223</v>
      </c>
      <c r="F727" s="14" t="s">
        <v>2931</v>
      </c>
      <c r="G727" s="14" t="s">
        <v>2932</v>
      </c>
      <c r="H727" s="16">
        <v>44063</v>
      </c>
      <c r="I727" s="16">
        <v>44793</v>
      </c>
      <c r="J727" s="17" t="str">
        <f>IF(Ugovori_OPULJP[[#This Row],[DATUM ZAVRŠETKA OPERACIJE]]&gt;DATE(2023,12,31),"u provedbi","završen")</f>
        <v>završen</v>
      </c>
      <c r="K727" s="15" t="s">
        <v>21</v>
      </c>
      <c r="L727" s="15" t="s">
        <v>21</v>
      </c>
      <c r="M727" s="18">
        <v>0.85</v>
      </c>
      <c r="N727" s="18">
        <v>0.15</v>
      </c>
      <c r="O727" s="19">
        <f>Ugovori_OPULJP[[#This Row],[Bespovratna sredstva - Ukupno (EU+Nac) HRK
= Ukupna ugovorena vrijednost bespovratnih sredstava]]*Ugovori_OPULJP[[#This Row],[EU STOPA SUFINANCIRANJA %
EU CO-FINANCING RATE %]]</f>
        <v>1002235.1359999999</v>
      </c>
      <c r="P727" s="20">
        <f>Ugovori_OPULJP[[#This Row],[Bespovratna sredstva - EU dio - HRK]]/7.5345</f>
        <v>133019.46194173468</v>
      </c>
      <c r="Q727" s="19">
        <f>Ugovori_OPULJP[[#This Row],[Bespovratna sredstva - Ukupno (EU+Nac) HRK
= Ukupna ugovorena vrijednost bespovratnih sredstava]]*Ugovori_OPULJP[[#This Row],[STOPA NACIONALNOG SUFINANCIRANJA %]]</f>
        <v>176865.02399999998</v>
      </c>
      <c r="R727" s="20">
        <f>Ugovori_OPULJP[[#This Row],[Bespovratna sredstva - Nacionalni dio - HRK]]/7.5345</f>
        <v>23474.022695600233</v>
      </c>
      <c r="S727" s="19">
        <v>1179100.1599999999</v>
      </c>
      <c r="T727" s="20">
        <f>Ugovori_OPULJP[[#This Row],[Bespovratna sredstva - Ukupno (EU+Nac) HRK
= Ukupna ugovorena vrijednost bespovratnih sredstava]]/7.5345</f>
        <v>156493.48463733491</v>
      </c>
      <c r="U727" s="19">
        <v>0</v>
      </c>
      <c r="V727" s="20">
        <f>Ugovori_OPULJP[[#This Row],[Javni doprinos korisnika - HRK]]/7.5345</f>
        <v>0</v>
      </c>
      <c r="W727" s="19">
        <v>0</v>
      </c>
      <c r="X727" s="20">
        <f>Ugovori_OPULJP[[#This Row],[Privatni doprinos korisnika - HRK]]/7.5345</f>
        <v>0</v>
      </c>
      <c r="Y727" s="21">
        <f>Ugovori_OPULJP[[#This Row],[Bespovratna sredstva - Ukupno (EU+Nac) HRK
= Ukupna ugovorena vrijednost bespovratnih sredstava]]+Ugovori_OPULJP[[#This Row],[Javni doprinos korisnika - HRK]]+Ugovori_OPULJP[[#This Row],[Privatni doprinos korisnika - HRK]]</f>
        <v>1179100.1599999999</v>
      </c>
      <c r="Z727" s="22">
        <f>Ugovori_OPULJP[[#This Row],[UKUPNI PRIHVATLJIVI IZDACI
TOTAL ELIGIBLE EXPENDITURE
= Bespovratna sredstva ukupno + doprinos korisnika
= Ukupni prihvatljivi troškovi
= Ukupna ugovorena vrijednost projekta HRK]]/7.5345</f>
        <v>156493.48463733491</v>
      </c>
      <c r="AA727" s="13" t="s">
        <v>741</v>
      </c>
      <c r="AB727" s="13" t="s">
        <v>145</v>
      </c>
      <c r="AC727" s="42" t="s">
        <v>2933</v>
      </c>
      <c r="AD727" s="12" t="s">
        <v>147</v>
      </c>
    </row>
    <row r="728" spans="1:30" ht="51" customHeight="1" x14ac:dyDescent="0.3">
      <c r="A728" s="10" t="s">
        <v>2934</v>
      </c>
      <c r="B728" s="11" t="s">
        <v>139</v>
      </c>
      <c r="C728" s="12" t="s">
        <v>140</v>
      </c>
      <c r="D728" s="12" t="s">
        <v>2918</v>
      </c>
      <c r="E728" s="13" t="s">
        <v>223</v>
      </c>
      <c r="F728" s="14" t="s">
        <v>2935</v>
      </c>
      <c r="G728" s="14" t="s">
        <v>874</v>
      </c>
      <c r="H728" s="16">
        <v>44075</v>
      </c>
      <c r="I728" s="16">
        <v>44805</v>
      </c>
      <c r="J728" s="17" t="str">
        <f>IF(Ugovori_OPULJP[[#This Row],[DATUM ZAVRŠETKA OPERACIJE]]&gt;DATE(2023,12,31),"u provedbi","završen")</f>
        <v>završen</v>
      </c>
      <c r="K728" s="15" t="s">
        <v>2936</v>
      </c>
      <c r="L728" s="15" t="s">
        <v>21</v>
      </c>
      <c r="M728" s="18">
        <v>0.85</v>
      </c>
      <c r="N728" s="18">
        <v>0.15</v>
      </c>
      <c r="O728" s="19">
        <f>Ugovori_OPULJP[[#This Row],[Bespovratna sredstva - Ukupno (EU+Nac) HRK
= Ukupna ugovorena vrijednost bespovratnih sredstava]]*Ugovori_OPULJP[[#This Row],[EU STOPA SUFINANCIRANJA %
EU CO-FINANCING RATE %]]</f>
        <v>800070.02249999996</v>
      </c>
      <c r="P728" s="20">
        <f>Ugovori_OPULJP[[#This Row],[Bespovratna sredstva - EU dio - HRK]]/7.5345</f>
        <v>106187.54031455304</v>
      </c>
      <c r="Q728" s="19">
        <f>Ugovori_OPULJP[[#This Row],[Bespovratna sredstva - Ukupno (EU+Nac) HRK
= Ukupna ugovorena vrijednost bespovratnih sredstava]]*Ugovori_OPULJP[[#This Row],[STOPA NACIONALNOG SUFINANCIRANJA %]]</f>
        <v>141188.82749999998</v>
      </c>
      <c r="R728" s="20">
        <f>Ugovori_OPULJP[[#This Row],[Bespovratna sredstva - Nacionalni dio - HRK]]/7.5345</f>
        <v>18738.977702568183</v>
      </c>
      <c r="S728" s="19">
        <v>941258.85</v>
      </c>
      <c r="T728" s="20">
        <f>Ugovori_OPULJP[[#This Row],[Bespovratna sredstva - Ukupno (EU+Nac) HRK
= Ukupna ugovorena vrijednost bespovratnih sredstava]]/7.5345</f>
        <v>124926.51801712123</v>
      </c>
      <c r="U728" s="19">
        <v>0</v>
      </c>
      <c r="V728" s="20">
        <f>Ugovori_OPULJP[[#This Row],[Javni doprinos korisnika - HRK]]/7.5345</f>
        <v>0</v>
      </c>
      <c r="W728" s="19">
        <v>0</v>
      </c>
      <c r="X728" s="20">
        <f>Ugovori_OPULJP[[#This Row],[Privatni doprinos korisnika - HRK]]/7.5345</f>
        <v>0</v>
      </c>
      <c r="Y728" s="21">
        <f>Ugovori_OPULJP[[#This Row],[Bespovratna sredstva - Ukupno (EU+Nac) HRK
= Ukupna ugovorena vrijednost bespovratnih sredstava]]+Ugovori_OPULJP[[#This Row],[Javni doprinos korisnika - HRK]]+Ugovori_OPULJP[[#This Row],[Privatni doprinos korisnika - HRK]]</f>
        <v>941258.85</v>
      </c>
      <c r="Z728" s="22">
        <f>Ugovori_OPULJP[[#This Row],[UKUPNI PRIHVATLJIVI IZDACI
TOTAL ELIGIBLE EXPENDITURE
= Bespovratna sredstva ukupno + doprinos korisnika
= Ukupni prihvatljivi troškovi
= Ukupna ugovorena vrijednost projekta HRK]]/7.5345</f>
        <v>124926.51801712123</v>
      </c>
      <c r="AA728" s="13" t="s">
        <v>741</v>
      </c>
      <c r="AB728" s="13" t="s">
        <v>145</v>
      </c>
      <c r="AC728" s="42" t="s">
        <v>2937</v>
      </c>
      <c r="AD728" s="12" t="s">
        <v>147</v>
      </c>
    </row>
    <row r="729" spans="1:30" ht="51" customHeight="1" x14ac:dyDescent="0.3">
      <c r="A729" s="10" t="s">
        <v>2938</v>
      </c>
      <c r="B729" s="11" t="s">
        <v>139</v>
      </c>
      <c r="C729" s="12" t="s">
        <v>140</v>
      </c>
      <c r="D729" s="12" t="s">
        <v>2918</v>
      </c>
      <c r="E729" s="13" t="s">
        <v>223</v>
      </c>
      <c r="F729" s="14" t="s">
        <v>2939</v>
      </c>
      <c r="G729" s="14" t="s">
        <v>2940</v>
      </c>
      <c r="H729" s="16">
        <v>44063</v>
      </c>
      <c r="I729" s="16">
        <v>44793</v>
      </c>
      <c r="J729" s="17" t="str">
        <f>IF(Ugovori_OPULJP[[#This Row],[DATUM ZAVRŠETKA OPERACIJE]]&gt;DATE(2023,12,31),"u provedbi","završen")</f>
        <v>završen</v>
      </c>
      <c r="K729" s="15" t="s">
        <v>2941</v>
      </c>
      <c r="L729" s="15" t="s">
        <v>81</v>
      </c>
      <c r="M729" s="18">
        <v>0.85</v>
      </c>
      <c r="N729" s="18">
        <v>0.15</v>
      </c>
      <c r="O729" s="19">
        <f>Ugovori_OPULJP[[#This Row],[Bespovratna sredstva - Ukupno (EU+Nac) HRK
= Ukupna ugovorena vrijednost bespovratnih sredstava]]*Ugovori_OPULJP[[#This Row],[EU STOPA SUFINANCIRANJA %
EU CO-FINANCING RATE %]]</f>
        <v>782795.13249999995</v>
      </c>
      <c r="P729" s="20">
        <f>Ugovori_OPULJP[[#This Row],[Bespovratna sredstva - EU dio - HRK]]/7.5345</f>
        <v>103894.76839869931</v>
      </c>
      <c r="Q729" s="19">
        <f>Ugovori_OPULJP[[#This Row],[Bespovratna sredstva - Ukupno (EU+Nac) HRK
= Ukupna ugovorena vrijednost bespovratnih sredstava]]*Ugovori_OPULJP[[#This Row],[STOPA NACIONALNOG SUFINANCIRANJA %]]</f>
        <v>138140.31749999998</v>
      </c>
      <c r="R729" s="20">
        <f>Ugovori_OPULJP[[#This Row],[Bespovratna sredstva - Nacionalni dio - HRK]]/7.5345</f>
        <v>18334.37089388811</v>
      </c>
      <c r="S729" s="19">
        <v>920935.45</v>
      </c>
      <c r="T729" s="20">
        <f>Ugovori_OPULJP[[#This Row],[Bespovratna sredstva - Ukupno (EU+Nac) HRK
= Ukupna ugovorena vrijednost bespovratnih sredstava]]/7.5345</f>
        <v>122229.13929258742</v>
      </c>
      <c r="U729" s="19">
        <v>0</v>
      </c>
      <c r="V729" s="20">
        <f>Ugovori_OPULJP[[#This Row],[Javni doprinos korisnika - HRK]]/7.5345</f>
        <v>0</v>
      </c>
      <c r="W729" s="19">
        <v>2498.1999999999998</v>
      </c>
      <c r="X729" s="20">
        <f>Ugovori_OPULJP[[#This Row],[Privatni doprinos korisnika - HRK]]/7.5345</f>
        <v>331.56811998141876</v>
      </c>
      <c r="Y729" s="21">
        <f>Ugovori_OPULJP[[#This Row],[Bespovratna sredstva - Ukupno (EU+Nac) HRK
= Ukupna ugovorena vrijednost bespovratnih sredstava]]+Ugovori_OPULJP[[#This Row],[Javni doprinos korisnika - HRK]]+Ugovori_OPULJP[[#This Row],[Privatni doprinos korisnika - HRK]]</f>
        <v>923433.64999999991</v>
      </c>
      <c r="Z729" s="22">
        <f>Ugovori_OPULJP[[#This Row],[UKUPNI PRIHVATLJIVI IZDACI
TOTAL ELIGIBLE EXPENDITURE
= Bespovratna sredstva ukupno + doprinos korisnika
= Ukupni prihvatljivi troškovi
= Ukupna ugovorena vrijednost projekta HRK]]/7.5345</f>
        <v>122560.70741256884</v>
      </c>
      <c r="AA729" s="13" t="s">
        <v>741</v>
      </c>
      <c r="AB729" s="13" t="s">
        <v>145</v>
      </c>
      <c r="AC729" s="42" t="s">
        <v>2942</v>
      </c>
      <c r="AD729" s="12" t="s">
        <v>147</v>
      </c>
    </row>
    <row r="730" spans="1:30" ht="51" customHeight="1" x14ac:dyDescent="0.3">
      <c r="A730" s="10" t="s">
        <v>2943</v>
      </c>
      <c r="B730" s="11" t="s">
        <v>139</v>
      </c>
      <c r="C730" s="12" t="s">
        <v>140</v>
      </c>
      <c r="D730" s="12" t="s">
        <v>2918</v>
      </c>
      <c r="E730" s="13" t="s">
        <v>223</v>
      </c>
      <c r="F730" s="14" t="s">
        <v>2944</v>
      </c>
      <c r="G730" s="14" t="s">
        <v>2945</v>
      </c>
      <c r="H730" s="16">
        <v>44055</v>
      </c>
      <c r="I730" s="16">
        <v>44785</v>
      </c>
      <c r="J730" s="17" t="str">
        <f>IF(Ugovori_OPULJP[[#This Row],[DATUM ZAVRŠETKA OPERACIJE]]&gt;DATE(2023,12,31),"u provedbi","završen")</f>
        <v>završen</v>
      </c>
      <c r="K730" s="15" t="s">
        <v>21</v>
      </c>
      <c r="L730" s="15" t="s">
        <v>21</v>
      </c>
      <c r="M730" s="18">
        <v>0.85</v>
      </c>
      <c r="N730" s="18">
        <v>0.15</v>
      </c>
      <c r="O730" s="19">
        <f>Ugovori_OPULJP[[#This Row],[Bespovratna sredstva - Ukupno (EU+Nac) HRK
= Ukupna ugovorena vrijednost bespovratnih sredstava]]*Ugovori_OPULJP[[#This Row],[EU STOPA SUFINANCIRANJA %
EU CO-FINANCING RATE %]]</f>
        <v>1087672.3674999999</v>
      </c>
      <c r="P730" s="20">
        <f>Ugovori_OPULJP[[#This Row],[Bespovratna sredstva - EU dio - HRK]]/7.5345</f>
        <v>144358.93124958524</v>
      </c>
      <c r="Q730" s="19">
        <f>Ugovori_OPULJP[[#This Row],[Bespovratna sredstva - Ukupno (EU+Nac) HRK
= Ukupna ugovorena vrijednost bespovratnih sredstava]]*Ugovori_OPULJP[[#This Row],[STOPA NACIONALNOG SUFINANCIRANJA %]]</f>
        <v>191942.1825</v>
      </c>
      <c r="R730" s="20">
        <f>Ugovori_OPULJP[[#This Row],[Bespovratna sredstva - Nacionalni dio - HRK]]/7.5345</f>
        <v>25475.105514632687</v>
      </c>
      <c r="S730" s="19">
        <v>1279614.55</v>
      </c>
      <c r="T730" s="20">
        <f>Ugovori_OPULJP[[#This Row],[Bespovratna sredstva - Ukupno (EU+Nac) HRK
= Ukupna ugovorena vrijednost bespovratnih sredstava]]/7.5345</f>
        <v>169834.03676421792</v>
      </c>
      <c r="U730" s="19">
        <v>0</v>
      </c>
      <c r="V730" s="20">
        <f>Ugovori_OPULJP[[#This Row],[Javni doprinos korisnika - HRK]]/7.5345</f>
        <v>0</v>
      </c>
      <c r="W730" s="19">
        <v>0</v>
      </c>
      <c r="X730" s="20">
        <f>Ugovori_OPULJP[[#This Row],[Privatni doprinos korisnika - HRK]]/7.5345</f>
        <v>0</v>
      </c>
      <c r="Y730" s="21">
        <f>Ugovori_OPULJP[[#This Row],[Bespovratna sredstva - Ukupno (EU+Nac) HRK
= Ukupna ugovorena vrijednost bespovratnih sredstava]]+Ugovori_OPULJP[[#This Row],[Javni doprinos korisnika - HRK]]+Ugovori_OPULJP[[#This Row],[Privatni doprinos korisnika - HRK]]</f>
        <v>1279614.55</v>
      </c>
      <c r="Z730" s="22">
        <f>Ugovori_OPULJP[[#This Row],[UKUPNI PRIHVATLJIVI IZDACI
TOTAL ELIGIBLE EXPENDITURE
= Bespovratna sredstva ukupno + doprinos korisnika
= Ukupni prihvatljivi troškovi
= Ukupna ugovorena vrijednost projekta HRK]]/7.5345</f>
        <v>169834.03676421792</v>
      </c>
      <c r="AA730" s="13" t="s">
        <v>741</v>
      </c>
      <c r="AB730" s="13" t="s">
        <v>145</v>
      </c>
      <c r="AC730" s="42" t="s">
        <v>2946</v>
      </c>
      <c r="AD730" s="12" t="s">
        <v>147</v>
      </c>
    </row>
    <row r="731" spans="1:30" ht="51" customHeight="1" x14ac:dyDescent="0.3">
      <c r="A731" s="10" t="s">
        <v>2947</v>
      </c>
      <c r="B731" s="11" t="s">
        <v>139</v>
      </c>
      <c r="C731" s="12" t="s">
        <v>140</v>
      </c>
      <c r="D731" s="12" t="s">
        <v>2918</v>
      </c>
      <c r="E731" s="13" t="s">
        <v>223</v>
      </c>
      <c r="F731" s="14" t="s">
        <v>2948</v>
      </c>
      <c r="G731" s="14" t="s">
        <v>2949</v>
      </c>
      <c r="H731" s="16">
        <v>44075</v>
      </c>
      <c r="I731" s="16">
        <v>44805</v>
      </c>
      <c r="J731" s="17" t="str">
        <f>IF(Ugovori_OPULJP[[#This Row],[DATUM ZAVRŠETKA OPERACIJE]]&gt;DATE(2023,12,31),"u provedbi","završen")</f>
        <v>završen</v>
      </c>
      <c r="K731" s="15" t="s">
        <v>21</v>
      </c>
      <c r="L731" s="15" t="s">
        <v>21</v>
      </c>
      <c r="M731" s="18">
        <v>0.85</v>
      </c>
      <c r="N731" s="18">
        <v>0.15</v>
      </c>
      <c r="O731" s="19">
        <f>Ugovori_OPULJP[[#This Row],[Bespovratna sredstva - Ukupno (EU+Nac) HRK
= Ukupna ugovorena vrijednost bespovratnih sredstava]]*Ugovori_OPULJP[[#This Row],[EU STOPA SUFINANCIRANJA %
EU CO-FINANCING RATE %]]</f>
        <v>756820.21199999994</v>
      </c>
      <c r="P731" s="20">
        <f>Ugovori_OPULJP[[#This Row],[Bespovratna sredstva - EU dio - HRK]]/7.5345</f>
        <v>100447.30400159267</v>
      </c>
      <c r="Q731" s="19">
        <f>Ugovori_OPULJP[[#This Row],[Bespovratna sredstva - Ukupno (EU+Nac) HRK
= Ukupna ugovorena vrijednost bespovratnih sredstava]]*Ugovori_OPULJP[[#This Row],[STOPA NACIONALNOG SUFINANCIRANJA %]]</f>
        <v>133556.508</v>
      </c>
      <c r="R731" s="20">
        <f>Ugovori_OPULJP[[#This Row],[Bespovratna sredstva - Nacionalni dio - HRK]]/7.5345</f>
        <v>17725.99482381047</v>
      </c>
      <c r="S731" s="19">
        <v>890376.72</v>
      </c>
      <c r="T731" s="20">
        <f>Ugovori_OPULJP[[#This Row],[Bespovratna sredstva - Ukupno (EU+Nac) HRK
= Ukupna ugovorena vrijednost bespovratnih sredstava]]/7.5345</f>
        <v>118173.29882540314</v>
      </c>
      <c r="U731" s="19">
        <v>0</v>
      </c>
      <c r="V731" s="20">
        <f>Ugovori_OPULJP[[#This Row],[Javni doprinos korisnika - HRK]]/7.5345</f>
        <v>0</v>
      </c>
      <c r="W731" s="19">
        <v>0</v>
      </c>
      <c r="X731" s="20">
        <f>Ugovori_OPULJP[[#This Row],[Privatni doprinos korisnika - HRK]]/7.5345</f>
        <v>0</v>
      </c>
      <c r="Y731" s="21">
        <f>Ugovori_OPULJP[[#This Row],[Bespovratna sredstva - Ukupno (EU+Nac) HRK
= Ukupna ugovorena vrijednost bespovratnih sredstava]]+Ugovori_OPULJP[[#This Row],[Javni doprinos korisnika - HRK]]+Ugovori_OPULJP[[#This Row],[Privatni doprinos korisnika - HRK]]</f>
        <v>890376.72</v>
      </c>
      <c r="Z731" s="22">
        <f>Ugovori_OPULJP[[#This Row],[UKUPNI PRIHVATLJIVI IZDACI
TOTAL ELIGIBLE EXPENDITURE
= Bespovratna sredstva ukupno + doprinos korisnika
= Ukupni prihvatljivi troškovi
= Ukupna ugovorena vrijednost projekta HRK]]/7.5345</f>
        <v>118173.29882540314</v>
      </c>
      <c r="AA731" s="13" t="s">
        <v>741</v>
      </c>
      <c r="AB731" s="13" t="s">
        <v>145</v>
      </c>
      <c r="AC731" s="42" t="s">
        <v>2950</v>
      </c>
      <c r="AD731" s="12" t="s">
        <v>147</v>
      </c>
    </row>
    <row r="732" spans="1:30" ht="51" customHeight="1" x14ac:dyDescent="0.3">
      <c r="A732" s="10" t="s">
        <v>2951</v>
      </c>
      <c r="B732" s="11" t="s">
        <v>139</v>
      </c>
      <c r="C732" s="12" t="s">
        <v>140</v>
      </c>
      <c r="D732" s="12" t="s">
        <v>2918</v>
      </c>
      <c r="E732" s="13" t="s">
        <v>223</v>
      </c>
      <c r="F732" s="14" t="s">
        <v>2952</v>
      </c>
      <c r="G732" s="14" t="s">
        <v>2953</v>
      </c>
      <c r="H732" s="16">
        <v>44105</v>
      </c>
      <c r="I732" s="16">
        <v>44835</v>
      </c>
      <c r="J732" s="17" t="str">
        <f>IF(Ugovori_OPULJP[[#This Row],[DATUM ZAVRŠETKA OPERACIJE]]&gt;DATE(2023,12,31),"u provedbi","završen")</f>
        <v>završen</v>
      </c>
      <c r="K732" s="15" t="s">
        <v>2954</v>
      </c>
      <c r="L732" s="15" t="s">
        <v>21</v>
      </c>
      <c r="M732" s="18">
        <v>0.85</v>
      </c>
      <c r="N732" s="18">
        <v>0.15</v>
      </c>
      <c r="O732" s="19">
        <f>Ugovori_OPULJP[[#This Row],[Bespovratna sredstva - Ukupno (EU+Nac) HRK
= Ukupna ugovorena vrijednost bespovratnih sredstava]]*Ugovori_OPULJP[[#This Row],[EU STOPA SUFINANCIRANJA %
EU CO-FINANCING RATE %]]</f>
        <v>1184650.9669999999</v>
      </c>
      <c r="P732" s="20">
        <f>Ugovori_OPULJP[[#This Row],[Bespovratna sredstva - EU dio - HRK]]/7.5345</f>
        <v>157230.20333134246</v>
      </c>
      <c r="Q732" s="19">
        <f>Ugovori_OPULJP[[#This Row],[Bespovratna sredstva - Ukupno (EU+Nac) HRK
= Ukupna ugovorena vrijednost bespovratnih sredstava]]*Ugovori_OPULJP[[#This Row],[STOPA NACIONALNOG SUFINANCIRANJA %]]</f>
        <v>209056.05299999999</v>
      </c>
      <c r="R732" s="20">
        <f>Ugovori_OPULJP[[#This Row],[Bespovratna sredstva - Nacionalni dio - HRK]]/7.5345</f>
        <v>27746.506470236905</v>
      </c>
      <c r="S732" s="19">
        <v>1393707.02</v>
      </c>
      <c r="T732" s="20">
        <f>Ugovori_OPULJP[[#This Row],[Bespovratna sredstva - Ukupno (EU+Nac) HRK
= Ukupna ugovorena vrijednost bespovratnih sredstava]]/7.5345</f>
        <v>184976.70980157939</v>
      </c>
      <c r="U732" s="19">
        <v>0</v>
      </c>
      <c r="V732" s="20">
        <f>Ugovori_OPULJP[[#This Row],[Javni doprinos korisnika - HRK]]/7.5345</f>
        <v>0</v>
      </c>
      <c r="W732" s="19">
        <v>0</v>
      </c>
      <c r="X732" s="20">
        <f>Ugovori_OPULJP[[#This Row],[Privatni doprinos korisnika - HRK]]/7.5345</f>
        <v>0</v>
      </c>
      <c r="Y732" s="21">
        <f>Ugovori_OPULJP[[#This Row],[Bespovratna sredstva - Ukupno (EU+Nac) HRK
= Ukupna ugovorena vrijednost bespovratnih sredstava]]+Ugovori_OPULJP[[#This Row],[Javni doprinos korisnika - HRK]]+Ugovori_OPULJP[[#This Row],[Privatni doprinos korisnika - HRK]]</f>
        <v>1393707.02</v>
      </c>
      <c r="Z732" s="22">
        <f>Ugovori_OPULJP[[#This Row],[UKUPNI PRIHVATLJIVI IZDACI
TOTAL ELIGIBLE EXPENDITURE
= Bespovratna sredstva ukupno + doprinos korisnika
= Ukupni prihvatljivi troškovi
= Ukupna ugovorena vrijednost projekta HRK]]/7.5345</f>
        <v>184976.70980157939</v>
      </c>
      <c r="AA732" s="13" t="s">
        <v>741</v>
      </c>
      <c r="AB732" s="13" t="s">
        <v>145</v>
      </c>
      <c r="AC732" s="42" t="s">
        <v>2955</v>
      </c>
      <c r="AD732" s="12" t="s">
        <v>147</v>
      </c>
    </row>
    <row r="733" spans="1:30" ht="51" customHeight="1" x14ac:dyDescent="0.3">
      <c r="A733" s="10" t="s">
        <v>2956</v>
      </c>
      <c r="B733" s="11" t="s">
        <v>139</v>
      </c>
      <c r="C733" s="12" t="s">
        <v>140</v>
      </c>
      <c r="D733" s="12" t="s">
        <v>2918</v>
      </c>
      <c r="E733" s="13" t="s">
        <v>223</v>
      </c>
      <c r="F733" s="43" t="s">
        <v>2957</v>
      </c>
      <c r="G733" s="14" t="s">
        <v>2958</v>
      </c>
      <c r="H733" s="16">
        <v>44105</v>
      </c>
      <c r="I733" s="16">
        <v>44562</v>
      </c>
      <c r="J733" s="17" t="str">
        <f>IF(Ugovori_OPULJP[[#This Row],[DATUM ZAVRŠETKA OPERACIJE]]&gt;DATE(2023,12,31),"u provedbi","završen")</f>
        <v>završen</v>
      </c>
      <c r="K733" s="15" t="s">
        <v>329</v>
      </c>
      <c r="L733" s="15" t="s">
        <v>329</v>
      </c>
      <c r="M733" s="18">
        <v>0.85</v>
      </c>
      <c r="N733" s="18">
        <v>0.15</v>
      </c>
      <c r="O733" s="19">
        <f>Ugovori_OPULJP[[#This Row],[Bespovratna sredstva - Ukupno (EU+Nac) HRK
= Ukupna ugovorena vrijednost bespovratnih sredstava]]*Ugovori_OPULJP[[#This Row],[EU STOPA SUFINANCIRANJA %
EU CO-FINANCING RATE %]]</f>
        <v>547827.0909999999</v>
      </c>
      <c r="P733" s="20">
        <f>Ugovori_OPULJP[[#This Row],[Bespovratna sredstva - EU dio - HRK]]/7.5345</f>
        <v>72709.150043134898</v>
      </c>
      <c r="Q733" s="19">
        <f>Ugovori_OPULJP[[#This Row],[Bespovratna sredstva - Ukupno (EU+Nac) HRK
= Ukupna ugovorena vrijednost bespovratnih sredstava]]*Ugovori_OPULJP[[#This Row],[STOPA NACIONALNOG SUFINANCIRANJA %]]</f>
        <v>96675.368999999992</v>
      </c>
      <c r="R733" s="20">
        <f>Ugovori_OPULJP[[#This Row],[Bespovratna sredstva - Nacionalni dio - HRK]]/7.5345</f>
        <v>12831.026478200278</v>
      </c>
      <c r="S733" s="19">
        <v>644502.46</v>
      </c>
      <c r="T733" s="20">
        <f>Ugovori_OPULJP[[#This Row],[Bespovratna sredstva - Ukupno (EU+Nac) HRK
= Ukupna ugovorena vrijednost bespovratnih sredstava]]/7.5345</f>
        <v>85540.176521335175</v>
      </c>
      <c r="U733" s="19">
        <v>0</v>
      </c>
      <c r="V733" s="20">
        <f>Ugovori_OPULJP[[#This Row],[Javni doprinos korisnika - HRK]]/7.5345</f>
        <v>0</v>
      </c>
      <c r="W733" s="19">
        <v>0</v>
      </c>
      <c r="X733" s="20">
        <f>Ugovori_OPULJP[[#This Row],[Privatni doprinos korisnika - HRK]]/7.5345</f>
        <v>0</v>
      </c>
      <c r="Y733" s="21">
        <f>Ugovori_OPULJP[[#This Row],[Bespovratna sredstva - Ukupno (EU+Nac) HRK
= Ukupna ugovorena vrijednost bespovratnih sredstava]]+Ugovori_OPULJP[[#This Row],[Javni doprinos korisnika - HRK]]+Ugovori_OPULJP[[#This Row],[Privatni doprinos korisnika - HRK]]</f>
        <v>644502.46</v>
      </c>
      <c r="Z733" s="22">
        <f>Ugovori_OPULJP[[#This Row],[UKUPNI PRIHVATLJIVI IZDACI
TOTAL ELIGIBLE EXPENDITURE
= Bespovratna sredstva ukupno + doprinos korisnika
= Ukupni prihvatljivi troškovi
= Ukupna ugovorena vrijednost projekta HRK]]/7.5345</f>
        <v>85540.176521335175</v>
      </c>
      <c r="AA733" s="13" t="s">
        <v>741</v>
      </c>
      <c r="AB733" s="13" t="s">
        <v>145</v>
      </c>
      <c r="AC733" s="42" t="s">
        <v>2959</v>
      </c>
      <c r="AD733" s="12" t="s">
        <v>147</v>
      </c>
    </row>
    <row r="734" spans="1:30" ht="51" customHeight="1" x14ac:dyDescent="0.3">
      <c r="A734" s="10" t="s">
        <v>2960</v>
      </c>
      <c r="B734" s="11" t="s">
        <v>139</v>
      </c>
      <c r="C734" s="12" t="s">
        <v>140</v>
      </c>
      <c r="D734" s="12" t="s">
        <v>2918</v>
      </c>
      <c r="E734" s="13" t="s">
        <v>223</v>
      </c>
      <c r="F734" s="14" t="s">
        <v>2961</v>
      </c>
      <c r="G734" s="14" t="s">
        <v>959</v>
      </c>
      <c r="H734" s="16">
        <v>44064</v>
      </c>
      <c r="I734" s="16">
        <v>44794</v>
      </c>
      <c r="J734" s="17" t="str">
        <f>IF(Ugovori_OPULJP[[#This Row],[DATUM ZAVRŠETKA OPERACIJE]]&gt;DATE(2023,12,31),"u provedbi","završen")</f>
        <v>završen</v>
      </c>
      <c r="K734" s="15" t="s">
        <v>66</v>
      </c>
      <c r="L734" s="15" t="s">
        <v>66</v>
      </c>
      <c r="M734" s="18">
        <v>0.85</v>
      </c>
      <c r="N734" s="18">
        <v>0.15</v>
      </c>
      <c r="O734" s="19">
        <f>Ugovori_OPULJP[[#This Row],[Bespovratna sredstva - Ukupno (EU+Nac) HRK
= Ukupna ugovorena vrijednost bespovratnih sredstava]]*Ugovori_OPULJP[[#This Row],[EU STOPA SUFINANCIRANJA %
EU CO-FINANCING RATE %]]</f>
        <v>1177311.4380000001</v>
      </c>
      <c r="P734" s="20">
        <f>Ugovori_OPULJP[[#This Row],[Bespovratna sredstva - EU dio - HRK]]/7.5345</f>
        <v>156256.08043002189</v>
      </c>
      <c r="Q734" s="19">
        <f>Ugovori_OPULJP[[#This Row],[Bespovratna sredstva - Ukupno (EU+Nac) HRK
= Ukupna ugovorena vrijednost bespovratnih sredstava]]*Ugovori_OPULJP[[#This Row],[STOPA NACIONALNOG SUFINANCIRANJA %]]</f>
        <v>207760.842</v>
      </c>
      <c r="R734" s="20">
        <f>Ugovori_OPULJP[[#This Row],[Bespovratna sredstva - Nacionalni dio - HRK]]/7.5345</f>
        <v>27574.602428827395</v>
      </c>
      <c r="S734" s="19">
        <v>1385072.28</v>
      </c>
      <c r="T734" s="20">
        <f>Ugovori_OPULJP[[#This Row],[Bespovratna sredstva - Ukupno (EU+Nac) HRK
= Ukupna ugovorena vrijednost bespovratnih sredstava]]/7.5345</f>
        <v>183830.68285884929</v>
      </c>
      <c r="U734" s="19">
        <v>0</v>
      </c>
      <c r="V734" s="20">
        <f>Ugovori_OPULJP[[#This Row],[Javni doprinos korisnika - HRK]]/7.5345</f>
        <v>0</v>
      </c>
      <c r="W734" s="19">
        <v>0</v>
      </c>
      <c r="X734" s="20">
        <f>Ugovori_OPULJP[[#This Row],[Privatni doprinos korisnika - HRK]]/7.5345</f>
        <v>0</v>
      </c>
      <c r="Y734" s="21">
        <f>Ugovori_OPULJP[[#This Row],[Bespovratna sredstva - Ukupno (EU+Nac) HRK
= Ukupna ugovorena vrijednost bespovratnih sredstava]]+Ugovori_OPULJP[[#This Row],[Javni doprinos korisnika - HRK]]+Ugovori_OPULJP[[#This Row],[Privatni doprinos korisnika - HRK]]</f>
        <v>1385072.28</v>
      </c>
      <c r="Z734" s="22">
        <f>Ugovori_OPULJP[[#This Row],[UKUPNI PRIHVATLJIVI IZDACI
TOTAL ELIGIBLE EXPENDITURE
= Bespovratna sredstva ukupno + doprinos korisnika
= Ukupni prihvatljivi troškovi
= Ukupna ugovorena vrijednost projekta HRK]]/7.5345</f>
        <v>183830.68285884929</v>
      </c>
      <c r="AA734" s="13" t="s">
        <v>741</v>
      </c>
      <c r="AB734" s="13" t="s">
        <v>145</v>
      </c>
      <c r="AC734" s="42" t="s">
        <v>2962</v>
      </c>
      <c r="AD734" s="12" t="s">
        <v>147</v>
      </c>
    </row>
    <row r="735" spans="1:30" ht="51" customHeight="1" x14ac:dyDescent="0.3">
      <c r="A735" s="10" t="s">
        <v>2963</v>
      </c>
      <c r="B735" s="11" t="s">
        <v>139</v>
      </c>
      <c r="C735" s="12" t="s">
        <v>140</v>
      </c>
      <c r="D735" s="12" t="s">
        <v>2918</v>
      </c>
      <c r="E735" s="13" t="s">
        <v>223</v>
      </c>
      <c r="F735" s="14" t="s">
        <v>2964</v>
      </c>
      <c r="G735" s="14" t="s">
        <v>2965</v>
      </c>
      <c r="H735" s="16">
        <v>44075</v>
      </c>
      <c r="I735" s="16">
        <v>44805</v>
      </c>
      <c r="J735" s="17" t="str">
        <f>IF(Ugovori_OPULJP[[#This Row],[DATUM ZAVRŠETKA OPERACIJE]]&gt;DATE(2023,12,31),"u provedbi","završen")</f>
        <v>završen</v>
      </c>
      <c r="K735" s="15" t="s">
        <v>21</v>
      </c>
      <c r="L735" s="15" t="s">
        <v>21</v>
      </c>
      <c r="M735" s="18">
        <v>0.85</v>
      </c>
      <c r="N735" s="18">
        <v>0.15</v>
      </c>
      <c r="O735" s="19">
        <f>Ugovori_OPULJP[[#This Row],[Bespovratna sredstva - Ukupno (EU+Nac) HRK
= Ukupna ugovorena vrijednost bespovratnih sredstava]]*Ugovori_OPULJP[[#This Row],[EU STOPA SUFINANCIRANJA %
EU CO-FINANCING RATE %]]</f>
        <v>1190000</v>
      </c>
      <c r="P735" s="20">
        <f>Ugovori_OPULJP[[#This Row],[Bespovratna sredstva - EU dio - HRK]]/7.5345</f>
        <v>157940.14201340498</v>
      </c>
      <c r="Q735" s="19">
        <f>Ugovori_OPULJP[[#This Row],[Bespovratna sredstva - Ukupno (EU+Nac) HRK
= Ukupna ugovorena vrijednost bespovratnih sredstava]]*Ugovori_OPULJP[[#This Row],[STOPA NACIONALNOG SUFINANCIRANJA %]]</f>
        <v>210000</v>
      </c>
      <c r="R735" s="20">
        <f>Ugovori_OPULJP[[#This Row],[Bespovratna sredstva - Nacionalni dio - HRK]]/7.5345</f>
        <v>27871.78976707147</v>
      </c>
      <c r="S735" s="19">
        <v>1400000</v>
      </c>
      <c r="T735" s="20">
        <f>Ugovori_OPULJP[[#This Row],[Bespovratna sredstva - Ukupno (EU+Nac) HRK
= Ukupna ugovorena vrijednost bespovratnih sredstava]]/7.5345</f>
        <v>185811.93178047647</v>
      </c>
      <c r="U735" s="19">
        <v>0</v>
      </c>
      <c r="V735" s="20">
        <f>Ugovori_OPULJP[[#This Row],[Javni doprinos korisnika - HRK]]/7.5345</f>
        <v>0</v>
      </c>
      <c r="W735" s="19">
        <v>0</v>
      </c>
      <c r="X735" s="20">
        <f>Ugovori_OPULJP[[#This Row],[Privatni doprinos korisnika - HRK]]/7.5345</f>
        <v>0</v>
      </c>
      <c r="Y735" s="21">
        <f>Ugovori_OPULJP[[#This Row],[Bespovratna sredstva - Ukupno (EU+Nac) HRK
= Ukupna ugovorena vrijednost bespovratnih sredstava]]+Ugovori_OPULJP[[#This Row],[Javni doprinos korisnika - HRK]]+Ugovori_OPULJP[[#This Row],[Privatni doprinos korisnika - HRK]]</f>
        <v>1400000</v>
      </c>
      <c r="Z735" s="22">
        <f>Ugovori_OPULJP[[#This Row],[UKUPNI PRIHVATLJIVI IZDACI
TOTAL ELIGIBLE EXPENDITURE
= Bespovratna sredstva ukupno + doprinos korisnika
= Ukupni prihvatljivi troškovi
= Ukupna ugovorena vrijednost projekta HRK]]/7.5345</f>
        <v>185811.93178047647</v>
      </c>
      <c r="AA735" s="13" t="s">
        <v>741</v>
      </c>
      <c r="AB735" s="13" t="s">
        <v>145</v>
      </c>
      <c r="AC735" s="42" t="s">
        <v>2966</v>
      </c>
      <c r="AD735" s="12" t="s">
        <v>147</v>
      </c>
    </row>
    <row r="736" spans="1:30" ht="51" customHeight="1" x14ac:dyDescent="0.3">
      <c r="A736" s="10" t="s">
        <v>2967</v>
      </c>
      <c r="B736" s="11" t="s">
        <v>139</v>
      </c>
      <c r="C736" s="12" t="s">
        <v>140</v>
      </c>
      <c r="D736" s="12" t="s">
        <v>2918</v>
      </c>
      <c r="E736" s="13" t="s">
        <v>223</v>
      </c>
      <c r="F736" s="14" t="s">
        <v>2968</v>
      </c>
      <c r="G736" s="14" t="s">
        <v>2969</v>
      </c>
      <c r="H736" s="16">
        <v>44075</v>
      </c>
      <c r="I736" s="16">
        <v>44805</v>
      </c>
      <c r="J736" s="17" t="str">
        <f>IF(Ugovori_OPULJP[[#This Row],[DATUM ZAVRŠETKA OPERACIJE]]&gt;DATE(2023,12,31),"u provedbi","završen")</f>
        <v>završen</v>
      </c>
      <c r="K736" s="15" t="s">
        <v>2970</v>
      </c>
      <c r="L736" s="15" t="s">
        <v>21</v>
      </c>
      <c r="M736" s="18">
        <v>0.85</v>
      </c>
      <c r="N736" s="18">
        <v>0.15</v>
      </c>
      <c r="O736" s="19">
        <f>Ugovori_OPULJP[[#This Row],[Bespovratna sredstva - Ukupno (EU+Nac) HRK
= Ukupna ugovorena vrijednost bespovratnih sredstava]]*Ugovori_OPULJP[[#This Row],[EU STOPA SUFINANCIRANJA %
EU CO-FINANCING RATE %]]</f>
        <v>1188046.4705000001</v>
      </c>
      <c r="P736" s="20">
        <f>Ugovori_OPULJP[[#This Row],[Bespovratna sredstva - EU dio - HRK]]/7.5345</f>
        <v>157680.86409184418</v>
      </c>
      <c r="Q736" s="19">
        <f>Ugovori_OPULJP[[#This Row],[Bespovratna sredstva - Ukupno (EU+Nac) HRK
= Ukupna ugovorena vrijednost bespovratnih sredstava]]*Ugovori_OPULJP[[#This Row],[STOPA NACIONALNOG SUFINANCIRANJA %]]</f>
        <v>209655.25949999999</v>
      </c>
      <c r="R736" s="20">
        <f>Ugovori_OPULJP[[#This Row],[Bespovratna sredstva - Nacionalni dio - HRK]]/7.5345</f>
        <v>27826.034839737204</v>
      </c>
      <c r="S736" s="19">
        <v>1397701.73</v>
      </c>
      <c r="T736" s="20">
        <f>Ugovori_OPULJP[[#This Row],[Bespovratna sredstva - Ukupno (EU+Nac) HRK
= Ukupna ugovorena vrijednost bespovratnih sredstava]]/7.5345</f>
        <v>185506.89893158138</v>
      </c>
      <c r="U736" s="19">
        <v>0</v>
      </c>
      <c r="V736" s="20">
        <f>Ugovori_OPULJP[[#This Row],[Javni doprinos korisnika - HRK]]/7.5345</f>
        <v>0</v>
      </c>
      <c r="W736" s="19">
        <v>0</v>
      </c>
      <c r="X736" s="20">
        <f>Ugovori_OPULJP[[#This Row],[Privatni doprinos korisnika - HRK]]/7.5345</f>
        <v>0</v>
      </c>
      <c r="Y736" s="21">
        <f>Ugovori_OPULJP[[#This Row],[Bespovratna sredstva - Ukupno (EU+Nac) HRK
= Ukupna ugovorena vrijednost bespovratnih sredstava]]+Ugovori_OPULJP[[#This Row],[Javni doprinos korisnika - HRK]]+Ugovori_OPULJP[[#This Row],[Privatni doprinos korisnika - HRK]]</f>
        <v>1397701.73</v>
      </c>
      <c r="Z736" s="22">
        <f>Ugovori_OPULJP[[#This Row],[UKUPNI PRIHVATLJIVI IZDACI
TOTAL ELIGIBLE EXPENDITURE
= Bespovratna sredstva ukupno + doprinos korisnika
= Ukupni prihvatljivi troškovi
= Ukupna ugovorena vrijednost projekta HRK]]/7.5345</f>
        <v>185506.89893158138</v>
      </c>
      <c r="AA736" s="13" t="s">
        <v>741</v>
      </c>
      <c r="AB736" s="13" t="s">
        <v>145</v>
      </c>
      <c r="AC736" s="42" t="s">
        <v>2971</v>
      </c>
      <c r="AD736" s="12" t="s">
        <v>147</v>
      </c>
    </row>
    <row r="737" spans="1:30" ht="51" customHeight="1" x14ac:dyDescent="0.3">
      <c r="A737" s="10" t="s">
        <v>2972</v>
      </c>
      <c r="B737" s="11" t="s">
        <v>139</v>
      </c>
      <c r="C737" s="12" t="s">
        <v>140</v>
      </c>
      <c r="D737" s="12" t="s">
        <v>2973</v>
      </c>
      <c r="E737" s="13" t="s">
        <v>18</v>
      </c>
      <c r="F737" s="14" t="s">
        <v>2974</v>
      </c>
      <c r="G737" s="14" t="s">
        <v>2975</v>
      </c>
      <c r="H737" s="16">
        <v>43525</v>
      </c>
      <c r="I737" s="16">
        <v>44805</v>
      </c>
      <c r="J737" s="17" t="str">
        <f>IF(Ugovori_OPULJP[[#This Row],[DATUM ZAVRŠETKA OPERACIJE]]&gt;DATE(2023,12,31),"u provedbi","završen")</f>
        <v>završen</v>
      </c>
      <c r="K737" s="15" t="s">
        <v>20</v>
      </c>
      <c r="L737" s="15" t="s">
        <v>21</v>
      </c>
      <c r="M737" s="18">
        <v>0.85</v>
      </c>
      <c r="N737" s="18">
        <v>0.15</v>
      </c>
      <c r="O737" s="19">
        <f>Ugovori_OPULJP[[#This Row],[Bespovratna sredstva - Ukupno (EU+Nac) HRK
= Ukupna ugovorena vrijednost bespovratnih sredstava]]*Ugovori_OPULJP[[#This Row],[EU STOPA SUFINANCIRANJA %
EU CO-FINANCING RATE %]]</f>
        <v>9225105.352</v>
      </c>
      <c r="P737" s="20">
        <f>Ugovori_OPULJP[[#This Row],[Bespovratna sredstva - EU dio - HRK]]/7.5345</f>
        <v>1224381.8902382373</v>
      </c>
      <c r="Q737" s="19">
        <f>Ugovori_OPULJP[[#This Row],[Bespovratna sredstva - Ukupno (EU+Nac) HRK
= Ukupna ugovorena vrijednost bespovratnih sredstava]]*Ugovori_OPULJP[[#This Row],[STOPA NACIONALNOG SUFINANCIRANJA %]]</f>
        <v>1627959.7679999999</v>
      </c>
      <c r="R737" s="20">
        <f>Ugovori_OPULJP[[#This Row],[Bespovratna sredstva - Nacionalni dio - HRK]]/7.5345</f>
        <v>216067.39239498306</v>
      </c>
      <c r="S737" s="19">
        <v>10853065.119999999</v>
      </c>
      <c r="T737" s="20">
        <f>Ugovori_OPULJP[[#This Row],[Bespovratna sredstva - Ukupno (EU+Nac) HRK
= Ukupna ugovorena vrijednost bespovratnih sredstava]]/7.5345</f>
        <v>1440449.2826332203</v>
      </c>
      <c r="U737" s="19">
        <v>0</v>
      </c>
      <c r="V737" s="20">
        <f>Ugovori_OPULJP[[#This Row],[Javni doprinos korisnika - HRK]]/7.5345</f>
        <v>0</v>
      </c>
      <c r="W737" s="19">
        <v>0</v>
      </c>
      <c r="X737" s="20">
        <f>Ugovori_OPULJP[[#This Row],[Privatni doprinos korisnika - HRK]]/7.5345</f>
        <v>0</v>
      </c>
      <c r="Y737" s="21">
        <f>Ugovori_OPULJP[[#This Row],[Bespovratna sredstva - Ukupno (EU+Nac) HRK
= Ukupna ugovorena vrijednost bespovratnih sredstava]]+Ugovori_OPULJP[[#This Row],[Javni doprinos korisnika - HRK]]+Ugovori_OPULJP[[#This Row],[Privatni doprinos korisnika - HRK]]</f>
        <v>10853065.119999999</v>
      </c>
      <c r="Z737" s="22">
        <f>Ugovori_OPULJP[[#This Row],[UKUPNI PRIHVATLJIVI IZDACI
TOTAL ELIGIBLE EXPENDITURE
= Bespovratna sredstva ukupno + doprinos korisnika
= Ukupni prihvatljivi troškovi
= Ukupna ugovorena vrijednost projekta HRK]]/7.5345</f>
        <v>1440449.2826332203</v>
      </c>
      <c r="AA737" s="13" t="s">
        <v>22</v>
      </c>
      <c r="AB737" s="13" t="s">
        <v>145</v>
      </c>
      <c r="AC737" s="12" t="s">
        <v>2976</v>
      </c>
      <c r="AD737" s="12" t="s">
        <v>147</v>
      </c>
    </row>
    <row r="738" spans="1:30" ht="51" customHeight="1" x14ac:dyDescent="0.3">
      <c r="A738" s="31" t="s">
        <v>2977</v>
      </c>
      <c r="B738" s="25" t="s">
        <v>139</v>
      </c>
      <c r="C738" s="26" t="s">
        <v>140</v>
      </c>
      <c r="D738" s="26" t="s">
        <v>2978</v>
      </c>
      <c r="E738" s="27" t="s">
        <v>63</v>
      </c>
      <c r="F738" s="32" t="s">
        <v>2979</v>
      </c>
      <c r="G738" s="32" t="s">
        <v>21</v>
      </c>
      <c r="H738" s="29">
        <v>44244</v>
      </c>
      <c r="I738" s="29">
        <v>44974</v>
      </c>
      <c r="J738" s="17" t="str">
        <f>IF(Ugovori_OPULJP[[#This Row],[DATUM ZAVRŠETKA OPERACIJE]]&gt;DATE(2023,12,31),"u provedbi","završen")</f>
        <v>završen</v>
      </c>
      <c r="K738" s="28" t="s">
        <v>21</v>
      </c>
      <c r="L738" s="28" t="s">
        <v>21</v>
      </c>
      <c r="M738" s="18">
        <v>0.85</v>
      </c>
      <c r="N738" s="18">
        <v>0.15</v>
      </c>
      <c r="O738" s="19">
        <f>Ugovori_OPULJP[[#This Row],[Bespovratna sredstva - Ukupno (EU+Nac) HRK
= Ukupna ugovorena vrijednost bespovratnih sredstava]]*Ugovori_OPULJP[[#This Row],[EU STOPA SUFINANCIRANJA %
EU CO-FINANCING RATE %]]</f>
        <v>2281621.4249999998</v>
      </c>
      <c r="P738" s="20">
        <f>Ugovori_OPULJP[[#This Row],[Bespovratna sredstva - EU dio - HRK]]/7.5345</f>
        <v>302823.20326498104</v>
      </c>
      <c r="Q738" s="19">
        <f>Ugovori_OPULJP[[#This Row],[Bespovratna sredstva - Ukupno (EU+Nac) HRK
= Ukupna ugovorena vrijednost bespovratnih sredstava]]*Ugovori_OPULJP[[#This Row],[STOPA NACIONALNOG SUFINANCIRANJA %]]</f>
        <v>402639.07500000001</v>
      </c>
      <c r="R738" s="20">
        <f>Ugovori_OPULJP[[#This Row],[Bespovratna sredstva - Nacionalni dio - HRK]]/7.5345</f>
        <v>53439.388811467252</v>
      </c>
      <c r="S738" s="19">
        <v>2684260.5</v>
      </c>
      <c r="T738" s="20">
        <f>Ugovori_OPULJP[[#This Row],[Bespovratna sredstva - Ukupno (EU+Nac) HRK
= Ukupna ugovorena vrijednost bespovratnih sredstava]]/7.5345</f>
        <v>356262.59207644832</v>
      </c>
      <c r="U738" s="19">
        <v>0</v>
      </c>
      <c r="V738" s="20">
        <f>Ugovori_OPULJP[[#This Row],[Javni doprinos korisnika - HRK]]/7.5345</f>
        <v>0</v>
      </c>
      <c r="W738" s="19">
        <v>0</v>
      </c>
      <c r="X738" s="20">
        <f>Ugovori_OPULJP[[#This Row],[Privatni doprinos korisnika - HRK]]/7.5345</f>
        <v>0</v>
      </c>
      <c r="Y738" s="21">
        <f>Ugovori_OPULJP[[#This Row],[Bespovratna sredstva - Ukupno (EU+Nac) HRK
= Ukupna ugovorena vrijednost bespovratnih sredstava]]+Ugovori_OPULJP[[#This Row],[Javni doprinos korisnika - HRK]]+Ugovori_OPULJP[[#This Row],[Privatni doprinos korisnika - HRK]]</f>
        <v>2684260.5</v>
      </c>
      <c r="Z738" s="22">
        <f>Ugovori_OPULJP[[#This Row],[UKUPNI PRIHVATLJIVI IZDACI
TOTAL ELIGIBLE EXPENDITURE
= Bespovratna sredstva ukupno + doprinos korisnika
= Ukupni prihvatljivi troškovi
= Ukupna ugovorena vrijednost projekta HRK]]/7.5345</f>
        <v>356262.59207644832</v>
      </c>
      <c r="AA738" s="27" t="s">
        <v>22</v>
      </c>
      <c r="AB738" s="27" t="s">
        <v>19</v>
      </c>
      <c r="AC738" s="26" t="s">
        <v>2980</v>
      </c>
      <c r="AD738" s="26" t="s">
        <v>147</v>
      </c>
    </row>
    <row r="739" spans="1:30" ht="51" customHeight="1" x14ac:dyDescent="0.3">
      <c r="A739" s="31" t="s">
        <v>2981</v>
      </c>
      <c r="B739" s="25" t="s">
        <v>139</v>
      </c>
      <c r="C739" s="26" t="s">
        <v>140</v>
      </c>
      <c r="D739" s="26" t="s">
        <v>2978</v>
      </c>
      <c r="E739" s="27" t="s">
        <v>63</v>
      </c>
      <c r="F739" s="32" t="s">
        <v>2982</v>
      </c>
      <c r="G739" s="32" t="s">
        <v>2983</v>
      </c>
      <c r="H739" s="29">
        <v>44273</v>
      </c>
      <c r="I739" s="29">
        <v>45003</v>
      </c>
      <c r="J739" s="17" t="str">
        <f>IF(Ugovori_OPULJP[[#This Row],[DATUM ZAVRŠETKA OPERACIJE]]&gt;DATE(2023,12,31),"u provedbi","završen")</f>
        <v>završen</v>
      </c>
      <c r="K739" s="28" t="s">
        <v>240</v>
      </c>
      <c r="L739" s="28" t="s">
        <v>240</v>
      </c>
      <c r="M739" s="18">
        <v>0.85</v>
      </c>
      <c r="N739" s="18">
        <v>0.15</v>
      </c>
      <c r="O739" s="19">
        <f>Ugovori_OPULJP[[#This Row],[Bespovratna sredstva - Ukupno (EU+Nac) HRK
= Ukupna ugovorena vrijednost bespovratnih sredstava]]*Ugovori_OPULJP[[#This Row],[EU STOPA SUFINANCIRANJA %
EU CO-FINANCING RATE %]]</f>
        <v>1951607.14</v>
      </c>
      <c r="P739" s="20">
        <f>Ugovori_OPULJP[[#This Row],[Bespovratna sredstva - EU dio - HRK]]/7.5345</f>
        <v>259022.78054283626</v>
      </c>
      <c r="Q739" s="19">
        <f>Ugovori_OPULJP[[#This Row],[Bespovratna sredstva - Ukupno (EU+Nac) HRK
= Ukupna ugovorena vrijednost bespovratnih sredstava]]*Ugovori_OPULJP[[#This Row],[STOPA NACIONALNOG SUFINANCIRANJA %]]</f>
        <v>344401.25999999995</v>
      </c>
      <c r="R739" s="20">
        <f>Ugovori_OPULJP[[#This Row],[Bespovratna sredstva - Nacionalni dio - HRK]]/7.5345</f>
        <v>45709.902448735804</v>
      </c>
      <c r="S739" s="19">
        <v>2296008.4</v>
      </c>
      <c r="T739" s="20">
        <f>Ugovori_OPULJP[[#This Row],[Bespovratna sredstva - Ukupno (EU+Nac) HRK
= Ukupna ugovorena vrijednost bespovratnih sredstava]]/7.5345</f>
        <v>304732.68299157207</v>
      </c>
      <c r="U739" s="19">
        <v>0</v>
      </c>
      <c r="V739" s="20">
        <f>Ugovori_OPULJP[[#This Row],[Javni doprinos korisnika - HRK]]/7.5345</f>
        <v>0</v>
      </c>
      <c r="W739" s="19">
        <v>0</v>
      </c>
      <c r="X739" s="20">
        <f>Ugovori_OPULJP[[#This Row],[Privatni doprinos korisnika - HRK]]/7.5345</f>
        <v>0</v>
      </c>
      <c r="Y739" s="21">
        <f>Ugovori_OPULJP[[#This Row],[Bespovratna sredstva - Ukupno (EU+Nac) HRK
= Ukupna ugovorena vrijednost bespovratnih sredstava]]+Ugovori_OPULJP[[#This Row],[Javni doprinos korisnika - HRK]]+Ugovori_OPULJP[[#This Row],[Privatni doprinos korisnika - HRK]]</f>
        <v>2296008.4</v>
      </c>
      <c r="Z739" s="22">
        <f>Ugovori_OPULJP[[#This Row],[UKUPNI PRIHVATLJIVI IZDACI
TOTAL ELIGIBLE EXPENDITURE
= Bespovratna sredstva ukupno + doprinos korisnika
= Ukupni prihvatljivi troškovi
= Ukupna ugovorena vrijednost projekta HRK]]/7.5345</f>
        <v>304732.68299157207</v>
      </c>
      <c r="AA739" s="27" t="s">
        <v>22</v>
      </c>
      <c r="AB739" s="27" t="s">
        <v>19</v>
      </c>
      <c r="AC739" s="26" t="s">
        <v>2984</v>
      </c>
      <c r="AD739" s="26" t="s">
        <v>147</v>
      </c>
    </row>
    <row r="740" spans="1:30" ht="51" customHeight="1" x14ac:dyDescent="0.3">
      <c r="A740" s="31" t="s">
        <v>2985</v>
      </c>
      <c r="B740" s="25" t="s">
        <v>139</v>
      </c>
      <c r="C740" s="26" t="s">
        <v>140</v>
      </c>
      <c r="D740" s="26" t="s">
        <v>2978</v>
      </c>
      <c r="E740" s="27" t="s">
        <v>63</v>
      </c>
      <c r="F740" s="32" t="s">
        <v>2986</v>
      </c>
      <c r="G740" s="32" t="s">
        <v>2987</v>
      </c>
      <c r="H740" s="29">
        <v>44272</v>
      </c>
      <c r="I740" s="29">
        <v>45002</v>
      </c>
      <c r="J740" s="17" t="str">
        <f>IF(Ugovori_OPULJP[[#This Row],[DATUM ZAVRŠETKA OPERACIJE]]&gt;DATE(2023,12,31),"u provedbi","završen")</f>
        <v>završen</v>
      </c>
      <c r="K740" s="28" t="s">
        <v>240</v>
      </c>
      <c r="L740" s="28" t="s">
        <v>240</v>
      </c>
      <c r="M740" s="18">
        <v>0.85</v>
      </c>
      <c r="N740" s="18">
        <v>0.15</v>
      </c>
      <c r="O740" s="19">
        <f>Ugovori_OPULJP[[#This Row],[Bespovratna sredstva - Ukupno (EU+Nac) HRK
= Ukupna ugovorena vrijednost bespovratnih sredstava]]*Ugovori_OPULJP[[#This Row],[EU STOPA SUFINANCIRANJA %
EU CO-FINANCING RATE %]]</f>
        <v>2102092.5</v>
      </c>
      <c r="P740" s="20">
        <f>Ugovori_OPULJP[[#This Row],[Bespovratna sredstva - EU dio - HRK]]/7.5345</f>
        <v>278995.6201473223</v>
      </c>
      <c r="Q740" s="19">
        <f>Ugovori_OPULJP[[#This Row],[Bespovratna sredstva - Ukupno (EU+Nac) HRK
= Ukupna ugovorena vrijednost bespovratnih sredstava]]*Ugovori_OPULJP[[#This Row],[STOPA NACIONALNOG SUFINANCIRANJA %]]</f>
        <v>370957.5</v>
      </c>
      <c r="R740" s="20">
        <f>Ugovori_OPULJP[[#This Row],[Bespovratna sredstva - Nacionalni dio - HRK]]/7.5345</f>
        <v>49234.521202468641</v>
      </c>
      <c r="S740" s="19">
        <v>2473050</v>
      </c>
      <c r="T740" s="20">
        <f>Ugovori_OPULJP[[#This Row],[Bespovratna sredstva - Ukupno (EU+Nac) HRK
= Ukupna ugovorena vrijednost bespovratnih sredstava]]/7.5345</f>
        <v>328230.14134979097</v>
      </c>
      <c r="U740" s="19">
        <v>0</v>
      </c>
      <c r="V740" s="20">
        <f>Ugovori_OPULJP[[#This Row],[Javni doprinos korisnika - HRK]]/7.5345</f>
        <v>0</v>
      </c>
      <c r="W740" s="19">
        <v>0</v>
      </c>
      <c r="X740" s="20">
        <f>Ugovori_OPULJP[[#This Row],[Privatni doprinos korisnika - HRK]]/7.5345</f>
        <v>0</v>
      </c>
      <c r="Y740" s="21">
        <f>Ugovori_OPULJP[[#This Row],[Bespovratna sredstva - Ukupno (EU+Nac) HRK
= Ukupna ugovorena vrijednost bespovratnih sredstava]]+Ugovori_OPULJP[[#This Row],[Javni doprinos korisnika - HRK]]+Ugovori_OPULJP[[#This Row],[Privatni doprinos korisnika - HRK]]</f>
        <v>2473050</v>
      </c>
      <c r="Z740" s="22">
        <f>Ugovori_OPULJP[[#This Row],[UKUPNI PRIHVATLJIVI IZDACI
TOTAL ELIGIBLE EXPENDITURE
= Bespovratna sredstva ukupno + doprinos korisnika
= Ukupni prihvatljivi troškovi
= Ukupna ugovorena vrijednost projekta HRK]]/7.5345</f>
        <v>328230.14134979097</v>
      </c>
      <c r="AA740" s="27" t="s">
        <v>22</v>
      </c>
      <c r="AB740" s="27" t="s">
        <v>19</v>
      </c>
      <c r="AC740" s="26" t="s">
        <v>2988</v>
      </c>
      <c r="AD740" s="26" t="s">
        <v>147</v>
      </c>
    </row>
    <row r="741" spans="1:30" ht="51" customHeight="1" x14ac:dyDescent="0.3">
      <c r="A741" s="31" t="s">
        <v>2989</v>
      </c>
      <c r="B741" s="25" t="s">
        <v>139</v>
      </c>
      <c r="C741" s="26" t="s">
        <v>140</v>
      </c>
      <c r="D741" s="26" t="s">
        <v>2978</v>
      </c>
      <c r="E741" s="27" t="s">
        <v>63</v>
      </c>
      <c r="F741" s="32" t="s">
        <v>2990</v>
      </c>
      <c r="G741" s="32" t="s">
        <v>2991</v>
      </c>
      <c r="H741" s="29">
        <v>44244</v>
      </c>
      <c r="I741" s="29">
        <v>44974</v>
      </c>
      <c r="J741" s="17" t="str">
        <f>IF(Ugovori_OPULJP[[#This Row],[DATUM ZAVRŠETKA OPERACIJE]]&gt;DATE(2023,12,31),"u provedbi","završen")</f>
        <v>završen</v>
      </c>
      <c r="K741" s="28" t="s">
        <v>2992</v>
      </c>
      <c r="L741" s="28" t="s">
        <v>164</v>
      </c>
      <c r="M741" s="18">
        <v>0.85</v>
      </c>
      <c r="N741" s="18">
        <v>0.15</v>
      </c>
      <c r="O741" s="19">
        <f>Ugovori_OPULJP[[#This Row],[Bespovratna sredstva - Ukupno (EU+Nac) HRK
= Ukupna ugovorena vrijednost bespovratnih sredstava]]*Ugovori_OPULJP[[#This Row],[EU STOPA SUFINANCIRANJA %
EU CO-FINANCING RATE %]]</f>
        <v>2087679.9</v>
      </c>
      <c r="P741" s="20">
        <f>Ugovori_OPULJP[[#This Row],[Bespovratna sredstva - EU dio - HRK]]/7.5345</f>
        <v>277082.73939876567</v>
      </c>
      <c r="Q741" s="19">
        <f>Ugovori_OPULJP[[#This Row],[Bespovratna sredstva - Ukupno (EU+Nac) HRK
= Ukupna ugovorena vrijednost bespovratnih sredstava]]*Ugovori_OPULJP[[#This Row],[STOPA NACIONALNOG SUFINANCIRANJA %]]</f>
        <v>368414.1</v>
      </c>
      <c r="R741" s="20">
        <f>Ugovori_OPULJP[[#This Row],[Bespovratna sredstva - Nacionalni dio - HRK]]/7.5345</f>
        <v>48896.954011546877</v>
      </c>
      <c r="S741" s="19">
        <v>2456094</v>
      </c>
      <c r="T741" s="20">
        <f>Ugovori_OPULJP[[#This Row],[Bespovratna sredstva - Ukupno (EU+Nac) HRK
= Ukupna ugovorena vrijednost bespovratnih sredstava]]/7.5345</f>
        <v>325979.69341031252</v>
      </c>
      <c r="U741" s="19">
        <v>0</v>
      </c>
      <c r="V741" s="20">
        <f>Ugovori_OPULJP[[#This Row],[Javni doprinos korisnika - HRK]]/7.5345</f>
        <v>0</v>
      </c>
      <c r="W741" s="19">
        <v>0</v>
      </c>
      <c r="X741" s="20">
        <f>Ugovori_OPULJP[[#This Row],[Privatni doprinos korisnika - HRK]]/7.5345</f>
        <v>0</v>
      </c>
      <c r="Y741" s="21">
        <f>Ugovori_OPULJP[[#This Row],[Bespovratna sredstva - Ukupno (EU+Nac) HRK
= Ukupna ugovorena vrijednost bespovratnih sredstava]]+Ugovori_OPULJP[[#This Row],[Javni doprinos korisnika - HRK]]+Ugovori_OPULJP[[#This Row],[Privatni doprinos korisnika - HRK]]</f>
        <v>2456094</v>
      </c>
      <c r="Z741" s="22">
        <f>Ugovori_OPULJP[[#This Row],[UKUPNI PRIHVATLJIVI IZDACI
TOTAL ELIGIBLE EXPENDITURE
= Bespovratna sredstva ukupno + doprinos korisnika
= Ukupni prihvatljivi troškovi
= Ukupna ugovorena vrijednost projekta HRK]]/7.5345</f>
        <v>325979.69341031252</v>
      </c>
      <c r="AA741" s="27" t="s">
        <v>22</v>
      </c>
      <c r="AB741" s="27" t="s">
        <v>19</v>
      </c>
      <c r="AC741" s="26" t="s">
        <v>2993</v>
      </c>
      <c r="AD741" s="26" t="s">
        <v>147</v>
      </c>
    </row>
    <row r="742" spans="1:30" ht="51" customHeight="1" x14ac:dyDescent="0.3">
      <c r="A742" s="31" t="s">
        <v>2994</v>
      </c>
      <c r="B742" s="25" t="s">
        <v>139</v>
      </c>
      <c r="C742" s="26" t="s">
        <v>140</v>
      </c>
      <c r="D742" s="26" t="s">
        <v>2978</v>
      </c>
      <c r="E742" s="27" t="s">
        <v>63</v>
      </c>
      <c r="F742" s="32" t="s">
        <v>2995</v>
      </c>
      <c r="G742" s="32" t="s">
        <v>2996</v>
      </c>
      <c r="H742" s="29">
        <v>44273</v>
      </c>
      <c r="I742" s="29">
        <v>45003</v>
      </c>
      <c r="J742" s="17" t="str">
        <f>IF(Ugovori_OPULJP[[#This Row],[DATUM ZAVRŠETKA OPERACIJE]]&gt;DATE(2023,12,31),"u provedbi","završen")</f>
        <v>završen</v>
      </c>
      <c r="K742" s="28" t="s">
        <v>240</v>
      </c>
      <c r="L742" s="28" t="s">
        <v>240</v>
      </c>
      <c r="M742" s="18">
        <v>0.85</v>
      </c>
      <c r="N742" s="18">
        <v>0.15</v>
      </c>
      <c r="O742" s="19">
        <f>Ugovori_OPULJP[[#This Row],[Bespovratna sredstva - Ukupno (EU+Nac) HRK
= Ukupna ugovorena vrijednost bespovratnih sredstava]]*Ugovori_OPULJP[[#This Row],[EU STOPA SUFINANCIRANJA %
EU CO-FINANCING RATE %]]</f>
        <v>2063509.9799999997</v>
      </c>
      <c r="P742" s="20">
        <f>Ugovori_OPULJP[[#This Row],[Bespovratna sredstva - EU dio - HRK]]/7.5345</f>
        <v>273874.83973720879</v>
      </c>
      <c r="Q742" s="19">
        <f>Ugovori_OPULJP[[#This Row],[Bespovratna sredstva - Ukupno (EU+Nac) HRK
= Ukupna ugovorena vrijednost bespovratnih sredstava]]*Ugovori_OPULJP[[#This Row],[STOPA NACIONALNOG SUFINANCIRANJA %]]</f>
        <v>364148.81999999995</v>
      </c>
      <c r="R742" s="20">
        <f>Ugovori_OPULJP[[#This Row],[Bespovratna sredstva - Nacionalni dio - HRK]]/7.5345</f>
        <v>48330.854071272137</v>
      </c>
      <c r="S742" s="19">
        <v>2427658.7999999998</v>
      </c>
      <c r="T742" s="20">
        <f>Ugovori_OPULJP[[#This Row],[Bespovratna sredstva - Ukupno (EU+Nac) HRK
= Ukupna ugovorena vrijednost bespovratnih sredstava]]/7.5345</f>
        <v>322205.69380848092</v>
      </c>
      <c r="U742" s="19">
        <v>0</v>
      </c>
      <c r="V742" s="20">
        <f>Ugovori_OPULJP[[#This Row],[Javni doprinos korisnika - HRK]]/7.5345</f>
        <v>0</v>
      </c>
      <c r="W742" s="19">
        <v>0</v>
      </c>
      <c r="X742" s="20">
        <f>Ugovori_OPULJP[[#This Row],[Privatni doprinos korisnika - HRK]]/7.5345</f>
        <v>0</v>
      </c>
      <c r="Y742" s="21">
        <f>Ugovori_OPULJP[[#This Row],[Bespovratna sredstva - Ukupno (EU+Nac) HRK
= Ukupna ugovorena vrijednost bespovratnih sredstava]]+Ugovori_OPULJP[[#This Row],[Javni doprinos korisnika - HRK]]+Ugovori_OPULJP[[#This Row],[Privatni doprinos korisnika - HRK]]</f>
        <v>2427658.7999999998</v>
      </c>
      <c r="Z742" s="22">
        <f>Ugovori_OPULJP[[#This Row],[UKUPNI PRIHVATLJIVI IZDACI
TOTAL ELIGIBLE EXPENDITURE
= Bespovratna sredstva ukupno + doprinos korisnika
= Ukupni prihvatljivi troškovi
= Ukupna ugovorena vrijednost projekta HRK]]/7.5345</f>
        <v>322205.69380848092</v>
      </c>
      <c r="AA742" s="27" t="s">
        <v>22</v>
      </c>
      <c r="AB742" s="27" t="s">
        <v>19</v>
      </c>
      <c r="AC742" s="26" t="s">
        <v>2997</v>
      </c>
      <c r="AD742" s="26" t="s">
        <v>147</v>
      </c>
    </row>
    <row r="743" spans="1:30" ht="51" customHeight="1" x14ac:dyDescent="0.3">
      <c r="A743" s="31" t="s">
        <v>2998</v>
      </c>
      <c r="B743" s="25" t="s">
        <v>139</v>
      </c>
      <c r="C743" s="26" t="s">
        <v>140</v>
      </c>
      <c r="D743" s="26" t="s">
        <v>2978</v>
      </c>
      <c r="E743" s="27" t="s">
        <v>63</v>
      </c>
      <c r="F743" s="32" t="s">
        <v>2999</v>
      </c>
      <c r="G743" s="14" t="s">
        <v>1885</v>
      </c>
      <c r="H743" s="29">
        <v>44273</v>
      </c>
      <c r="I743" s="29">
        <v>45003</v>
      </c>
      <c r="J743" s="17" t="str">
        <f>IF(Ugovori_OPULJP[[#This Row],[DATUM ZAVRŠETKA OPERACIJE]]&gt;DATE(2023,12,31),"u provedbi","završen")</f>
        <v>završen</v>
      </c>
      <c r="K743" s="28" t="s">
        <v>240</v>
      </c>
      <c r="L743" s="28" t="s">
        <v>240</v>
      </c>
      <c r="M743" s="18">
        <v>0.85</v>
      </c>
      <c r="N743" s="18">
        <v>0.15</v>
      </c>
      <c r="O743" s="19">
        <f>Ugovori_OPULJP[[#This Row],[Bespovratna sredstva - Ukupno (EU+Nac) HRK
= Ukupna ugovorena vrijednost bespovratnih sredstava]]*Ugovori_OPULJP[[#This Row],[EU STOPA SUFINANCIRANJA %
EU CO-FINANCING RATE %]]</f>
        <v>1645997.46</v>
      </c>
      <c r="P743" s="20">
        <f>Ugovori_OPULJP[[#This Row],[Bespovratna sredstva - EU dio - HRK]]/7.5345</f>
        <v>218461.40553454109</v>
      </c>
      <c r="Q743" s="19">
        <f>Ugovori_OPULJP[[#This Row],[Bespovratna sredstva - Ukupno (EU+Nac) HRK
= Ukupna ugovorena vrijednost bespovratnih sredstava]]*Ugovori_OPULJP[[#This Row],[STOPA NACIONALNOG SUFINANCIRANJA %]]</f>
        <v>290470.14</v>
      </c>
      <c r="R743" s="20">
        <f>Ugovori_OPULJP[[#This Row],[Bespovratna sredstva - Nacionalni dio - HRK]]/7.5345</f>
        <v>38552.012741389604</v>
      </c>
      <c r="S743" s="19">
        <v>1936467.6</v>
      </c>
      <c r="T743" s="20">
        <f>Ugovori_OPULJP[[#This Row],[Bespovratna sredstva - Ukupno (EU+Nac) HRK
= Ukupna ugovorena vrijednost bespovratnih sredstava]]/7.5345</f>
        <v>257013.41827593072</v>
      </c>
      <c r="U743" s="19">
        <v>0</v>
      </c>
      <c r="V743" s="20">
        <f>Ugovori_OPULJP[[#This Row],[Javni doprinos korisnika - HRK]]/7.5345</f>
        <v>0</v>
      </c>
      <c r="W743" s="19">
        <v>0</v>
      </c>
      <c r="X743" s="20">
        <f>Ugovori_OPULJP[[#This Row],[Privatni doprinos korisnika - HRK]]/7.5345</f>
        <v>0</v>
      </c>
      <c r="Y743" s="21">
        <f>Ugovori_OPULJP[[#This Row],[Bespovratna sredstva - Ukupno (EU+Nac) HRK
= Ukupna ugovorena vrijednost bespovratnih sredstava]]+Ugovori_OPULJP[[#This Row],[Javni doprinos korisnika - HRK]]+Ugovori_OPULJP[[#This Row],[Privatni doprinos korisnika - HRK]]</f>
        <v>1936467.6</v>
      </c>
      <c r="Z743" s="22">
        <f>Ugovori_OPULJP[[#This Row],[UKUPNI PRIHVATLJIVI IZDACI
TOTAL ELIGIBLE EXPENDITURE
= Bespovratna sredstva ukupno + doprinos korisnika
= Ukupni prihvatljivi troškovi
= Ukupna ugovorena vrijednost projekta HRK]]/7.5345</f>
        <v>257013.41827593072</v>
      </c>
      <c r="AA743" s="27" t="s">
        <v>22</v>
      </c>
      <c r="AB743" s="27" t="s">
        <v>19</v>
      </c>
      <c r="AC743" s="26" t="s">
        <v>3000</v>
      </c>
      <c r="AD743" s="26" t="s">
        <v>147</v>
      </c>
    </row>
    <row r="744" spans="1:30" ht="51" customHeight="1" x14ac:dyDescent="0.3">
      <c r="A744" s="36" t="s">
        <v>3001</v>
      </c>
      <c r="B744" s="25" t="s">
        <v>139</v>
      </c>
      <c r="C744" s="26" t="s">
        <v>140</v>
      </c>
      <c r="D744" s="26" t="s">
        <v>2978</v>
      </c>
      <c r="E744" s="27" t="s">
        <v>63</v>
      </c>
      <c r="F744" s="32" t="s">
        <v>3002</v>
      </c>
      <c r="G744" s="32" t="s">
        <v>3003</v>
      </c>
      <c r="H744" s="29">
        <v>44270</v>
      </c>
      <c r="I744" s="29">
        <v>44880</v>
      </c>
      <c r="J744" s="17" t="str">
        <f>IF(Ugovori_OPULJP[[#This Row],[DATUM ZAVRŠETKA OPERACIJE]]&gt;DATE(2023,12,31),"u provedbi","završen")</f>
        <v>završen</v>
      </c>
      <c r="K744" s="28" t="s">
        <v>240</v>
      </c>
      <c r="L744" s="28" t="s">
        <v>240</v>
      </c>
      <c r="M744" s="18">
        <v>0.85</v>
      </c>
      <c r="N744" s="18">
        <v>0.15</v>
      </c>
      <c r="O744" s="19">
        <f>Ugovori_OPULJP[[#This Row],[Bespovratna sredstva - Ukupno (EU+Nac) HRK
= Ukupna ugovorena vrijednost bespovratnih sredstava]]*Ugovori_OPULJP[[#This Row],[EU STOPA SUFINANCIRANJA %
EU CO-FINANCING RATE %]]</f>
        <v>2019411.3</v>
      </c>
      <c r="P744" s="20">
        <f>Ugovori_OPULJP[[#This Row],[Bespovratna sredstva - EU dio - HRK]]/7.5345</f>
        <v>268021.93908023095</v>
      </c>
      <c r="Q744" s="19">
        <f>Ugovori_OPULJP[[#This Row],[Bespovratna sredstva - Ukupno (EU+Nac) HRK
= Ukupna ugovorena vrijednost bespovratnih sredstava]]*Ugovori_OPULJP[[#This Row],[STOPA NACIONALNOG SUFINANCIRANJA %]]</f>
        <v>356366.7</v>
      </c>
      <c r="R744" s="20">
        <f>Ugovori_OPULJP[[#This Row],[Bespovratna sredstva - Nacionalni dio - HRK]]/7.5345</f>
        <v>47297.989249452519</v>
      </c>
      <c r="S744" s="19">
        <v>2375778</v>
      </c>
      <c r="T744" s="20">
        <f>Ugovori_OPULJP[[#This Row],[Bespovratna sredstva - Ukupno (EU+Nac) HRK
= Ukupna ugovorena vrijednost bespovratnih sredstava]]/7.5345</f>
        <v>315319.92832968343</v>
      </c>
      <c r="U744" s="19">
        <v>0</v>
      </c>
      <c r="V744" s="20">
        <f>Ugovori_OPULJP[[#This Row],[Javni doprinos korisnika - HRK]]/7.5345</f>
        <v>0</v>
      </c>
      <c r="W744" s="19">
        <v>0</v>
      </c>
      <c r="X744" s="20">
        <f>Ugovori_OPULJP[[#This Row],[Privatni doprinos korisnika - HRK]]/7.5345</f>
        <v>0</v>
      </c>
      <c r="Y744" s="21">
        <f>Ugovori_OPULJP[[#This Row],[Bespovratna sredstva - Ukupno (EU+Nac) HRK
= Ukupna ugovorena vrijednost bespovratnih sredstava]]+Ugovori_OPULJP[[#This Row],[Javni doprinos korisnika - HRK]]+Ugovori_OPULJP[[#This Row],[Privatni doprinos korisnika - HRK]]</f>
        <v>2375778</v>
      </c>
      <c r="Z744" s="22">
        <f>Ugovori_OPULJP[[#This Row],[UKUPNI PRIHVATLJIVI IZDACI
TOTAL ELIGIBLE EXPENDITURE
= Bespovratna sredstva ukupno + doprinos korisnika
= Ukupni prihvatljivi troškovi
= Ukupna ugovorena vrijednost projekta HRK]]/7.5345</f>
        <v>315319.92832968343</v>
      </c>
      <c r="AA744" s="27" t="s">
        <v>22</v>
      </c>
      <c r="AB744" s="27" t="s">
        <v>19</v>
      </c>
      <c r="AC744" s="26" t="s">
        <v>3004</v>
      </c>
      <c r="AD744" s="26" t="s">
        <v>147</v>
      </c>
    </row>
    <row r="745" spans="1:30" ht="51" customHeight="1" x14ac:dyDescent="0.3">
      <c r="A745" s="31" t="s">
        <v>3005</v>
      </c>
      <c r="B745" s="25" t="s">
        <v>139</v>
      </c>
      <c r="C745" s="26" t="s">
        <v>140</v>
      </c>
      <c r="D745" s="26" t="s">
        <v>2978</v>
      </c>
      <c r="E745" s="27" t="s">
        <v>63</v>
      </c>
      <c r="F745" s="32" t="s">
        <v>3006</v>
      </c>
      <c r="G745" s="32" t="s">
        <v>3007</v>
      </c>
      <c r="H745" s="29">
        <v>44243</v>
      </c>
      <c r="I745" s="29">
        <v>44973</v>
      </c>
      <c r="J745" s="17" t="str">
        <f>IF(Ugovori_OPULJP[[#This Row],[DATUM ZAVRŠETKA OPERACIJE]]&gt;DATE(2023,12,31),"u provedbi","završen")</f>
        <v>završen</v>
      </c>
      <c r="K745" s="28" t="s">
        <v>66</v>
      </c>
      <c r="L745" s="28" t="s">
        <v>66</v>
      </c>
      <c r="M745" s="18">
        <v>0.85</v>
      </c>
      <c r="N745" s="18">
        <v>0.15</v>
      </c>
      <c r="O745" s="19">
        <f>Ugovori_OPULJP[[#This Row],[Bespovratna sredstva - Ukupno (EU+Nac) HRK
= Ukupna ugovorena vrijednost bespovratnih sredstava]]*Ugovori_OPULJP[[#This Row],[EU STOPA SUFINANCIRANJA %
EU CO-FINANCING RATE %]]</f>
        <v>1880799.1649999998</v>
      </c>
      <c r="P745" s="20">
        <f>Ugovori_OPULJP[[#This Row],[Bespovratna sredstva - EU dio - HRK]]/7.5345</f>
        <v>249624.94724268361</v>
      </c>
      <c r="Q745" s="19">
        <f>Ugovori_OPULJP[[#This Row],[Bespovratna sredstva - Ukupno (EU+Nac) HRK
= Ukupna ugovorena vrijednost bespovratnih sredstava]]*Ugovori_OPULJP[[#This Row],[STOPA NACIONALNOG SUFINANCIRANJA %]]</f>
        <v>331905.73499999999</v>
      </c>
      <c r="R745" s="20">
        <f>Ugovori_OPULJP[[#This Row],[Bespovratna sredstva - Nacionalni dio - HRK]]/7.5345</f>
        <v>44051.461278120638</v>
      </c>
      <c r="S745" s="21">
        <v>2212704.9</v>
      </c>
      <c r="T745" s="22">
        <f>Ugovori_OPULJP[[#This Row],[Bespovratna sredstva - Ukupno (EU+Nac) HRK
= Ukupna ugovorena vrijednost bespovratnih sredstava]]/7.5345</f>
        <v>293676.40852080425</v>
      </c>
      <c r="U745" s="19">
        <v>0</v>
      </c>
      <c r="V745" s="20">
        <f>Ugovori_OPULJP[[#This Row],[Javni doprinos korisnika - HRK]]/7.5345</f>
        <v>0</v>
      </c>
      <c r="W745" s="19">
        <v>0</v>
      </c>
      <c r="X745" s="20">
        <f>Ugovori_OPULJP[[#This Row],[Privatni doprinos korisnika - HRK]]/7.5345</f>
        <v>0</v>
      </c>
      <c r="Y745" s="21">
        <f>Ugovori_OPULJP[[#This Row],[Bespovratna sredstva - Ukupno (EU+Nac) HRK
= Ukupna ugovorena vrijednost bespovratnih sredstava]]+Ugovori_OPULJP[[#This Row],[Javni doprinos korisnika - HRK]]+Ugovori_OPULJP[[#This Row],[Privatni doprinos korisnika - HRK]]</f>
        <v>2212704.9</v>
      </c>
      <c r="Z745" s="22">
        <f>Ugovori_OPULJP[[#This Row],[UKUPNI PRIHVATLJIVI IZDACI
TOTAL ELIGIBLE EXPENDITURE
= Bespovratna sredstva ukupno + doprinos korisnika
= Ukupni prihvatljivi troškovi
= Ukupna ugovorena vrijednost projekta HRK]]/7.5345</f>
        <v>293676.40852080425</v>
      </c>
      <c r="AA745" s="27" t="s">
        <v>22</v>
      </c>
      <c r="AB745" s="27" t="s">
        <v>19</v>
      </c>
      <c r="AC745" s="26" t="s">
        <v>3008</v>
      </c>
      <c r="AD745" s="26" t="s">
        <v>147</v>
      </c>
    </row>
    <row r="746" spans="1:30" ht="51" customHeight="1" x14ac:dyDescent="0.3">
      <c r="A746" s="31" t="s">
        <v>3009</v>
      </c>
      <c r="B746" s="25" t="s">
        <v>139</v>
      </c>
      <c r="C746" s="26" t="s">
        <v>140</v>
      </c>
      <c r="D746" s="26" t="s">
        <v>2978</v>
      </c>
      <c r="E746" s="27" t="s">
        <v>63</v>
      </c>
      <c r="F746" s="32" t="s">
        <v>3010</v>
      </c>
      <c r="G746" s="32" t="s">
        <v>3011</v>
      </c>
      <c r="H746" s="29">
        <v>44244</v>
      </c>
      <c r="I746" s="29">
        <v>44974</v>
      </c>
      <c r="J746" s="17" t="str">
        <f>IF(Ugovori_OPULJP[[#This Row],[DATUM ZAVRŠETKA OPERACIJE]]&gt;DATE(2023,12,31),"u provedbi","završen")</f>
        <v>završen</v>
      </c>
      <c r="K746" s="28" t="s">
        <v>380</v>
      </c>
      <c r="L746" s="15" t="s">
        <v>380</v>
      </c>
      <c r="M746" s="18">
        <v>0.85</v>
      </c>
      <c r="N746" s="18">
        <v>0.15</v>
      </c>
      <c r="O746" s="19">
        <f>Ugovori_OPULJP[[#This Row],[Bespovratna sredstva - Ukupno (EU+Nac) HRK
= Ukupna ugovorena vrijednost bespovratnih sredstava]]*Ugovori_OPULJP[[#This Row],[EU STOPA SUFINANCIRANJA %
EU CO-FINANCING RATE %]]</f>
        <v>2452315.3649999998</v>
      </c>
      <c r="P746" s="20">
        <f>Ugovori_OPULJP[[#This Row],[Bespovratna sredstva - EU dio - HRK]]/7.5345</f>
        <v>325478.18236113869</v>
      </c>
      <c r="Q746" s="19">
        <f>Ugovori_OPULJP[[#This Row],[Bespovratna sredstva - Ukupno (EU+Nac) HRK
= Ukupna ugovorena vrijednost bespovratnih sredstava]]*Ugovori_OPULJP[[#This Row],[STOPA NACIONALNOG SUFINANCIRANJA %]]</f>
        <v>432761.53499999997</v>
      </c>
      <c r="R746" s="20">
        <f>Ugovori_OPULJP[[#This Row],[Bespovratna sredstva - Nacionalni dio - HRK]]/7.5345</f>
        <v>57437.326299024484</v>
      </c>
      <c r="S746" s="21">
        <v>2885076.9</v>
      </c>
      <c r="T746" s="22">
        <f>Ugovori_OPULJP[[#This Row],[Bespovratna sredstva - Ukupno (EU+Nac) HRK
= Ukupna ugovorena vrijednost bespovratnih sredstava]]/7.5345</f>
        <v>382915.50866016321</v>
      </c>
      <c r="U746" s="19">
        <v>0</v>
      </c>
      <c r="V746" s="20">
        <f>Ugovori_OPULJP[[#This Row],[Javni doprinos korisnika - HRK]]/7.5345</f>
        <v>0</v>
      </c>
      <c r="W746" s="19">
        <v>0</v>
      </c>
      <c r="X746" s="20">
        <f>Ugovori_OPULJP[[#This Row],[Privatni doprinos korisnika - HRK]]/7.5345</f>
        <v>0</v>
      </c>
      <c r="Y746" s="21">
        <f>Ugovori_OPULJP[[#This Row],[Bespovratna sredstva - Ukupno (EU+Nac) HRK
= Ukupna ugovorena vrijednost bespovratnih sredstava]]+Ugovori_OPULJP[[#This Row],[Javni doprinos korisnika - HRK]]+Ugovori_OPULJP[[#This Row],[Privatni doprinos korisnika - HRK]]</f>
        <v>2885076.9</v>
      </c>
      <c r="Z746" s="22">
        <f>Ugovori_OPULJP[[#This Row],[UKUPNI PRIHVATLJIVI IZDACI
TOTAL ELIGIBLE EXPENDITURE
= Bespovratna sredstva ukupno + doprinos korisnika
= Ukupni prihvatljivi troškovi
= Ukupna ugovorena vrijednost projekta HRK]]/7.5345</f>
        <v>382915.50866016321</v>
      </c>
      <c r="AA746" s="27" t="s">
        <v>22</v>
      </c>
      <c r="AB746" s="27" t="s">
        <v>19</v>
      </c>
      <c r="AC746" s="26" t="s">
        <v>3012</v>
      </c>
      <c r="AD746" s="26" t="s">
        <v>147</v>
      </c>
    </row>
    <row r="747" spans="1:30" ht="51" customHeight="1" x14ac:dyDescent="0.3">
      <c r="A747" s="31" t="s">
        <v>3013</v>
      </c>
      <c r="B747" s="25" t="s">
        <v>139</v>
      </c>
      <c r="C747" s="26" t="s">
        <v>140</v>
      </c>
      <c r="D747" s="26" t="s">
        <v>2978</v>
      </c>
      <c r="E747" s="27" t="s">
        <v>63</v>
      </c>
      <c r="F747" s="32" t="s">
        <v>3014</v>
      </c>
      <c r="G747" s="32" t="s">
        <v>3015</v>
      </c>
      <c r="H747" s="29">
        <v>44243</v>
      </c>
      <c r="I747" s="29">
        <v>44973</v>
      </c>
      <c r="J747" s="17" t="str">
        <f>IF(Ugovori_OPULJP[[#This Row],[DATUM ZAVRŠETKA OPERACIJE]]&gt;DATE(2023,12,31),"u provedbi","završen")</f>
        <v>završen</v>
      </c>
      <c r="K747" s="28" t="s">
        <v>880</v>
      </c>
      <c r="L747" s="15" t="s">
        <v>380</v>
      </c>
      <c r="M747" s="18">
        <v>0.85</v>
      </c>
      <c r="N747" s="18">
        <v>0.15</v>
      </c>
      <c r="O747" s="19">
        <f>Ugovori_OPULJP[[#This Row],[Bespovratna sredstva - Ukupno (EU+Nac) HRK
= Ukupna ugovorena vrijednost bespovratnih sredstava]]*Ugovori_OPULJP[[#This Row],[EU STOPA SUFINANCIRANJA %
EU CO-FINANCING RATE %]]</f>
        <v>1979412</v>
      </c>
      <c r="P747" s="20">
        <f>Ugovori_OPULJP[[#This Row],[Bespovratna sredstva - EU dio - HRK]]/7.5345</f>
        <v>262713.11964961176</v>
      </c>
      <c r="Q747" s="19">
        <f>Ugovori_OPULJP[[#This Row],[Bespovratna sredstva - Ukupno (EU+Nac) HRK
= Ukupna ugovorena vrijednost bespovratnih sredstava]]*Ugovori_OPULJP[[#This Row],[STOPA NACIONALNOG SUFINANCIRANJA %]]</f>
        <v>349308</v>
      </c>
      <c r="R747" s="20">
        <f>Ugovori_OPULJP[[#This Row],[Bespovratna sredstva - Nacionalni dio - HRK]]/7.5345</f>
        <v>46361.138761696195</v>
      </c>
      <c r="S747" s="21">
        <v>2328720</v>
      </c>
      <c r="T747" s="22">
        <f>Ugovori_OPULJP[[#This Row],[Bespovratna sredstva - Ukupno (EU+Nac) HRK
= Ukupna ugovorena vrijednost bespovratnih sredstava]]/7.5345</f>
        <v>309074.25841130799</v>
      </c>
      <c r="U747" s="19">
        <v>0</v>
      </c>
      <c r="V747" s="20">
        <f>Ugovori_OPULJP[[#This Row],[Javni doprinos korisnika - HRK]]/7.5345</f>
        <v>0</v>
      </c>
      <c r="W747" s="19">
        <v>0</v>
      </c>
      <c r="X747" s="20">
        <f>Ugovori_OPULJP[[#This Row],[Privatni doprinos korisnika - HRK]]/7.5345</f>
        <v>0</v>
      </c>
      <c r="Y747" s="21">
        <f>Ugovori_OPULJP[[#This Row],[Bespovratna sredstva - Ukupno (EU+Nac) HRK
= Ukupna ugovorena vrijednost bespovratnih sredstava]]+Ugovori_OPULJP[[#This Row],[Javni doprinos korisnika - HRK]]+Ugovori_OPULJP[[#This Row],[Privatni doprinos korisnika - HRK]]</f>
        <v>2328720</v>
      </c>
      <c r="Z747" s="22">
        <f>Ugovori_OPULJP[[#This Row],[UKUPNI PRIHVATLJIVI IZDACI
TOTAL ELIGIBLE EXPENDITURE
= Bespovratna sredstva ukupno + doprinos korisnika
= Ukupni prihvatljivi troškovi
= Ukupna ugovorena vrijednost projekta HRK]]/7.5345</f>
        <v>309074.25841130799</v>
      </c>
      <c r="AA747" s="27" t="s">
        <v>22</v>
      </c>
      <c r="AB747" s="27" t="s">
        <v>19</v>
      </c>
      <c r="AC747" s="26" t="s">
        <v>3016</v>
      </c>
      <c r="AD747" s="26" t="s">
        <v>147</v>
      </c>
    </row>
    <row r="748" spans="1:30" ht="51" customHeight="1" x14ac:dyDescent="0.3">
      <c r="A748" s="31" t="s">
        <v>3017</v>
      </c>
      <c r="B748" s="25" t="s">
        <v>139</v>
      </c>
      <c r="C748" s="26" t="s">
        <v>140</v>
      </c>
      <c r="D748" s="26" t="s">
        <v>2978</v>
      </c>
      <c r="E748" s="27" t="s">
        <v>63</v>
      </c>
      <c r="F748" s="32" t="s">
        <v>3018</v>
      </c>
      <c r="G748" s="44" t="s">
        <v>3019</v>
      </c>
      <c r="H748" s="29">
        <v>44242</v>
      </c>
      <c r="I748" s="29">
        <v>44972</v>
      </c>
      <c r="J748" s="17" t="str">
        <f>IF(Ugovori_OPULJP[[#This Row],[DATUM ZAVRŠETKA OPERACIJE]]&gt;DATE(2023,12,31),"u provedbi","završen")</f>
        <v>završen</v>
      </c>
      <c r="K748" s="28" t="s">
        <v>21</v>
      </c>
      <c r="L748" s="28" t="s">
        <v>21</v>
      </c>
      <c r="M748" s="18">
        <v>0.85</v>
      </c>
      <c r="N748" s="18">
        <v>0.15</v>
      </c>
      <c r="O748" s="19">
        <f>Ugovori_OPULJP[[#This Row],[Bespovratna sredstva - Ukupno (EU+Nac) HRK
= Ukupna ugovorena vrijednost bespovratnih sredstava]]*Ugovori_OPULJP[[#This Row],[EU STOPA SUFINANCIRANJA %
EU CO-FINANCING RATE %]]</f>
        <v>2492127.75</v>
      </c>
      <c r="P748" s="20">
        <f>Ugovori_OPULJP[[#This Row],[Bespovratna sredstva - EU dio - HRK]]/7.5345</f>
        <v>330762.19390802307</v>
      </c>
      <c r="Q748" s="19">
        <f>Ugovori_OPULJP[[#This Row],[Bespovratna sredstva - Ukupno (EU+Nac) HRK
= Ukupna ugovorena vrijednost bespovratnih sredstava]]*Ugovori_OPULJP[[#This Row],[STOPA NACIONALNOG SUFINANCIRANJA %]]</f>
        <v>439787.25</v>
      </c>
      <c r="R748" s="20">
        <f>Ugovori_OPULJP[[#This Row],[Bespovratna sredstva - Nacionalni dio - HRK]]/7.5345</f>
        <v>58369.798924945251</v>
      </c>
      <c r="S748" s="21">
        <v>2931915</v>
      </c>
      <c r="T748" s="22">
        <f>Ugovori_OPULJP[[#This Row],[Bespovratna sredstva - Ukupno (EU+Nac) HRK
= Ukupna ugovorena vrijednost bespovratnih sredstava]]/7.5345</f>
        <v>389131.9928329683</v>
      </c>
      <c r="U748" s="19">
        <v>0</v>
      </c>
      <c r="V748" s="20">
        <f>Ugovori_OPULJP[[#This Row],[Javni doprinos korisnika - HRK]]/7.5345</f>
        <v>0</v>
      </c>
      <c r="W748" s="19">
        <v>0</v>
      </c>
      <c r="X748" s="20">
        <f>Ugovori_OPULJP[[#This Row],[Privatni doprinos korisnika - HRK]]/7.5345</f>
        <v>0</v>
      </c>
      <c r="Y748" s="21">
        <f>Ugovori_OPULJP[[#This Row],[Bespovratna sredstva - Ukupno (EU+Nac) HRK
= Ukupna ugovorena vrijednost bespovratnih sredstava]]+Ugovori_OPULJP[[#This Row],[Javni doprinos korisnika - HRK]]+Ugovori_OPULJP[[#This Row],[Privatni doprinos korisnika - HRK]]</f>
        <v>2931915</v>
      </c>
      <c r="Z748" s="22">
        <f>Ugovori_OPULJP[[#This Row],[UKUPNI PRIHVATLJIVI IZDACI
TOTAL ELIGIBLE EXPENDITURE
= Bespovratna sredstva ukupno + doprinos korisnika
= Ukupni prihvatljivi troškovi
= Ukupna ugovorena vrijednost projekta HRK]]/7.5345</f>
        <v>389131.9928329683</v>
      </c>
      <c r="AA748" s="27" t="s">
        <v>22</v>
      </c>
      <c r="AB748" s="27" t="s">
        <v>19</v>
      </c>
      <c r="AC748" s="26" t="s">
        <v>3020</v>
      </c>
      <c r="AD748" s="26" t="s">
        <v>147</v>
      </c>
    </row>
    <row r="749" spans="1:30" ht="51" customHeight="1" x14ac:dyDescent="0.3">
      <c r="A749" s="31" t="s">
        <v>3021</v>
      </c>
      <c r="B749" s="25" t="s">
        <v>139</v>
      </c>
      <c r="C749" s="26" t="s">
        <v>140</v>
      </c>
      <c r="D749" s="26" t="s">
        <v>2978</v>
      </c>
      <c r="E749" s="27" t="s">
        <v>63</v>
      </c>
      <c r="F749" s="32" t="s">
        <v>3022</v>
      </c>
      <c r="G749" s="32" t="s">
        <v>3023</v>
      </c>
      <c r="H749" s="29">
        <v>44246</v>
      </c>
      <c r="I749" s="29">
        <v>44976</v>
      </c>
      <c r="J749" s="17" t="str">
        <f>IF(Ugovori_OPULJP[[#This Row],[DATUM ZAVRŠETKA OPERACIJE]]&gt;DATE(2023,12,31),"u provedbi","završen")</f>
        <v>završen</v>
      </c>
      <c r="K749" s="28" t="s">
        <v>173</v>
      </c>
      <c r="L749" s="15" t="s">
        <v>380</v>
      </c>
      <c r="M749" s="18">
        <v>0.85</v>
      </c>
      <c r="N749" s="18">
        <v>0.15</v>
      </c>
      <c r="O749" s="19">
        <f>Ugovori_OPULJP[[#This Row],[Bespovratna sredstva - Ukupno (EU+Nac) HRK
= Ukupna ugovorena vrijednost bespovratnih sredstava]]*Ugovori_OPULJP[[#This Row],[EU STOPA SUFINANCIRANJA %
EU CO-FINANCING RATE %]]</f>
        <v>2161842.179</v>
      </c>
      <c r="P749" s="20">
        <f>Ugovori_OPULJP[[#This Row],[Bespovratna sredstva - EU dio - HRK]]/7.5345</f>
        <v>286925.76534607471</v>
      </c>
      <c r="Q749" s="19">
        <f>Ugovori_OPULJP[[#This Row],[Bespovratna sredstva - Ukupno (EU+Nac) HRK
= Ukupna ugovorena vrijednost bespovratnih sredstava]]*Ugovori_OPULJP[[#This Row],[STOPA NACIONALNOG SUFINANCIRANJA %]]</f>
        <v>381501.56100000005</v>
      </c>
      <c r="R749" s="20">
        <f>Ugovori_OPULJP[[#This Row],[Bespovratna sredstva - Nacionalni dio - HRK]]/7.5345</f>
        <v>50633.95859048378</v>
      </c>
      <c r="S749" s="19">
        <v>2543343.7400000002</v>
      </c>
      <c r="T749" s="20">
        <f>Ugovori_OPULJP[[#This Row],[Bespovratna sredstva - Ukupno (EU+Nac) HRK
= Ukupna ugovorena vrijednost bespovratnih sredstava]]/7.5345</f>
        <v>337559.72393655853</v>
      </c>
      <c r="U749" s="19">
        <v>0</v>
      </c>
      <c r="V749" s="20">
        <f>Ugovori_OPULJP[[#This Row],[Javni doprinos korisnika - HRK]]/7.5345</f>
        <v>0</v>
      </c>
      <c r="W749" s="19">
        <v>0</v>
      </c>
      <c r="X749" s="20">
        <f>Ugovori_OPULJP[[#This Row],[Privatni doprinos korisnika - HRK]]/7.5345</f>
        <v>0</v>
      </c>
      <c r="Y749" s="21">
        <f>Ugovori_OPULJP[[#This Row],[Bespovratna sredstva - Ukupno (EU+Nac) HRK
= Ukupna ugovorena vrijednost bespovratnih sredstava]]+Ugovori_OPULJP[[#This Row],[Javni doprinos korisnika - HRK]]+Ugovori_OPULJP[[#This Row],[Privatni doprinos korisnika - HRK]]</f>
        <v>2543343.7400000002</v>
      </c>
      <c r="Z749" s="22">
        <f>Ugovori_OPULJP[[#This Row],[UKUPNI PRIHVATLJIVI IZDACI
TOTAL ELIGIBLE EXPENDITURE
= Bespovratna sredstva ukupno + doprinos korisnika
= Ukupni prihvatljivi troškovi
= Ukupna ugovorena vrijednost projekta HRK]]/7.5345</f>
        <v>337559.72393655853</v>
      </c>
      <c r="AA749" s="27" t="s">
        <v>22</v>
      </c>
      <c r="AB749" s="27" t="s">
        <v>19</v>
      </c>
      <c r="AC749" s="26" t="s">
        <v>3024</v>
      </c>
      <c r="AD749" s="26" t="s">
        <v>147</v>
      </c>
    </row>
    <row r="750" spans="1:30" ht="51" customHeight="1" x14ac:dyDescent="0.3">
      <c r="A750" s="31" t="s">
        <v>3025</v>
      </c>
      <c r="B750" s="25" t="s">
        <v>139</v>
      </c>
      <c r="C750" s="26" t="s">
        <v>140</v>
      </c>
      <c r="D750" s="26" t="s">
        <v>2978</v>
      </c>
      <c r="E750" s="27" t="s">
        <v>63</v>
      </c>
      <c r="F750" s="32" t="s">
        <v>3026</v>
      </c>
      <c r="G750" s="32" t="s">
        <v>3027</v>
      </c>
      <c r="H750" s="29">
        <v>44243</v>
      </c>
      <c r="I750" s="29">
        <v>44789</v>
      </c>
      <c r="J750" s="17" t="str">
        <f>IF(Ugovori_OPULJP[[#This Row],[DATUM ZAVRŠETKA OPERACIJE]]&gt;DATE(2023,12,31),"u provedbi","završen")</f>
        <v>završen</v>
      </c>
      <c r="K750" s="28" t="s">
        <v>81</v>
      </c>
      <c r="L750" s="28" t="s">
        <v>81</v>
      </c>
      <c r="M750" s="18">
        <v>0.85</v>
      </c>
      <c r="N750" s="18">
        <v>0.15</v>
      </c>
      <c r="O750" s="19">
        <f>Ugovori_OPULJP[[#This Row],[Bespovratna sredstva - Ukupno (EU+Nac) HRK
= Ukupna ugovorena vrijednost bespovratnih sredstava]]*Ugovori_OPULJP[[#This Row],[EU STOPA SUFINANCIRANJA %
EU CO-FINANCING RATE %]]</f>
        <v>2197665.378</v>
      </c>
      <c r="P750" s="20">
        <f>Ugovori_OPULJP[[#This Row],[Bespovratna sredstva - EU dio - HRK]]/7.5345</f>
        <v>291680.32092375075</v>
      </c>
      <c r="Q750" s="19">
        <f>Ugovori_OPULJP[[#This Row],[Bespovratna sredstva - Ukupno (EU+Nac) HRK
= Ukupna ugovorena vrijednost bespovratnih sredstava]]*Ugovori_OPULJP[[#This Row],[STOPA NACIONALNOG SUFINANCIRANJA %]]</f>
        <v>387823.30200000003</v>
      </c>
      <c r="R750" s="20">
        <f>Ugovori_OPULJP[[#This Row],[Bespovratna sredstva - Nacionalni dio - HRK]]/7.5345</f>
        <v>51472.997810073663</v>
      </c>
      <c r="S750" s="21">
        <v>2585488.6800000002</v>
      </c>
      <c r="T750" s="22">
        <f>Ugovori_OPULJP[[#This Row],[Bespovratna sredstva - Ukupno (EU+Nac) HRK
= Ukupna ugovorena vrijednost bespovratnih sredstava]]/7.5345</f>
        <v>343153.31873382442</v>
      </c>
      <c r="U750" s="19">
        <v>0</v>
      </c>
      <c r="V750" s="20">
        <f>Ugovori_OPULJP[[#This Row],[Javni doprinos korisnika - HRK]]/7.5345</f>
        <v>0</v>
      </c>
      <c r="W750" s="19">
        <v>0</v>
      </c>
      <c r="X750" s="20">
        <f>Ugovori_OPULJP[[#This Row],[Privatni doprinos korisnika - HRK]]/7.5345</f>
        <v>0</v>
      </c>
      <c r="Y750" s="21">
        <f>Ugovori_OPULJP[[#This Row],[Bespovratna sredstva - Ukupno (EU+Nac) HRK
= Ukupna ugovorena vrijednost bespovratnih sredstava]]+Ugovori_OPULJP[[#This Row],[Javni doprinos korisnika - HRK]]+Ugovori_OPULJP[[#This Row],[Privatni doprinos korisnika - HRK]]</f>
        <v>2585488.6800000002</v>
      </c>
      <c r="Z750" s="22">
        <f>Ugovori_OPULJP[[#This Row],[UKUPNI PRIHVATLJIVI IZDACI
TOTAL ELIGIBLE EXPENDITURE
= Bespovratna sredstva ukupno + doprinos korisnika
= Ukupni prihvatljivi troškovi
= Ukupna ugovorena vrijednost projekta HRK]]/7.5345</f>
        <v>343153.31873382442</v>
      </c>
      <c r="AA750" s="27" t="s">
        <v>22</v>
      </c>
      <c r="AB750" s="27" t="s">
        <v>19</v>
      </c>
      <c r="AC750" s="26" t="s">
        <v>3028</v>
      </c>
      <c r="AD750" s="26" t="s">
        <v>147</v>
      </c>
    </row>
    <row r="751" spans="1:30" ht="51" customHeight="1" x14ac:dyDescent="0.3">
      <c r="A751" s="31" t="s">
        <v>3029</v>
      </c>
      <c r="B751" s="25" t="s">
        <v>139</v>
      </c>
      <c r="C751" s="26" t="s">
        <v>140</v>
      </c>
      <c r="D751" s="26" t="s">
        <v>2978</v>
      </c>
      <c r="E751" s="27" t="s">
        <v>63</v>
      </c>
      <c r="F751" s="32" t="s">
        <v>3030</v>
      </c>
      <c r="G751" s="32" t="s">
        <v>3031</v>
      </c>
      <c r="H751" s="29">
        <v>44242</v>
      </c>
      <c r="I751" s="29">
        <v>44972</v>
      </c>
      <c r="J751" s="17" t="str">
        <f>IF(Ugovori_OPULJP[[#This Row],[DATUM ZAVRŠETKA OPERACIJE]]&gt;DATE(2023,12,31),"u provedbi","završen")</f>
        <v>završen</v>
      </c>
      <c r="K751" s="28" t="s">
        <v>81</v>
      </c>
      <c r="L751" s="28" t="s">
        <v>81</v>
      </c>
      <c r="M751" s="18">
        <v>0.85</v>
      </c>
      <c r="N751" s="18">
        <v>0.15</v>
      </c>
      <c r="O751" s="19">
        <f>Ugovori_OPULJP[[#This Row],[Bespovratna sredstva - Ukupno (EU+Nac) HRK
= Ukupna ugovorena vrijednost bespovratnih sredstava]]*Ugovori_OPULJP[[#This Row],[EU STOPA SUFINANCIRANJA %
EU CO-FINANCING RATE %]]</f>
        <v>1119788.98</v>
      </c>
      <c r="P751" s="20">
        <f>Ugovori_OPULJP[[#This Row],[Bespovratna sredstva - EU dio - HRK]]/7.5345</f>
        <v>148621.53825734952</v>
      </c>
      <c r="Q751" s="19">
        <f>Ugovori_OPULJP[[#This Row],[Bespovratna sredstva - Ukupno (EU+Nac) HRK
= Ukupna ugovorena vrijednost bespovratnih sredstava]]*Ugovori_OPULJP[[#This Row],[STOPA NACIONALNOG SUFINANCIRANJA %]]</f>
        <v>197609.82</v>
      </c>
      <c r="R751" s="20">
        <f>Ugovori_OPULJP[[#This Row],[Bespovratna sredstva - Nacionalni dio - HRK]]/7.5345</f>
        <v>26227.330280708738</v>
      </c>
      <c r="S751" s="21">
        <v>1317398.8</v>
      </c>
      <c r="T751" s="22">
        <f>Ugovori_OPULJP[[#This Row],[Bespovratna sredstva - Ukupno (EU+Nac) HRK
= Ukupna ugovorena vrijednost bespovratnih sredstava]]/7.5345</f>
        <v>174848.86853805828</v>
      </c>
      <c r="U751" s="19">
        <v>0</v>
      </c>
      <c r="V751" s="20">
        <f>Ugovori_OPULJP[[#This Row],[Javni doprinos korisnika - HRK]]/7.5345</f>
        <v>0</v>
      </c>
      <c r="W751" s="19">
        <v>0</v>
      </c>
      <c r="X751" s="20">
        <f>Ugovori_OPULJP[[#This Row],[Privatni doprinos korisnika - HRK]]/7.5345</f>
        <v>0</v>
      </c>
      <c r="Y751" s="21">
        <f>Ugovori_OPULJP[[#This Row],[Bespovratna sredstva - Ukupno (EU+Nac) HRK
= Ukupna ugovorena vrijednost bespovratnih sredstava]]+Ugovori_OPULJP[[#This Row],[Javni doprinos korisnika - HRK]]+Ugovori_OPULJP[[#This Row],[Privatni doprinos korisnika - HRK]]</f>
        <v>1317398.8</v>
      </c>
      <c r="Z751" s="22">
        <f>Ugovori_OPULJP[[#This Row],[UKUPNI PRIHVATLJIVI IZDACI
TOTAL ELIGIBLE EXPENDITURE
= Bespovratna sredstva ukupno + doprinos korisnika
= Ukupni prihvatljivi troškovi
= Ukupna ugovorena vrijednost projekta HRK]]/7.5345</f>
        <v>174848.86853805828</v>
      </c>
      <c r="AA751" s="27" t="s">
        <v>22</v>
      </c>
      <c r="AB751" s="27" t="s">
        <v>19</v>
      </c>
      <c r="AC751" s="26" t="s">
        <v>3032</v>
      </c>
      <c r="AD751" s="26" t="s">
        <v>147</v>
      </c>
    </row>
    <row r="752" spans="1:30" ht="51" customHeight="1" x14ac:dyDescent="0.3">
      <c r="A752" s="31" t="s">
        <v>3033</v>
      </c>
      <c r="B752" s="25" t="s">
        <v>139</v>
      </c>
      <c r="C752" s="26" t="s">
        <v>140</v>
      </c>
      <c r="D752" s="26" t="s">
        <v>2978</v>
      </c>
      <c r="E752" s="27" t="s">
        <v>63</v>
      </c>
      <c r="F752" s="32" t="s">
        <v>3034</v>
      </c>
      <c r="G752" s="32" t="s">
        <v>3035</v>
      </c>
      <c r="H752" s="29">
        <v>44242</v>
      </c>
      <c r="I752" s="29">
        <v>44972</v>
      </c>
      <c r="J752" s="17" t="str">
        <f>IF(Ugovori_OPULJP[[#This Row],[DATUM ZAVRŠETKA OPERACIJE]]&gt;DATE(2023,12,31),"u provedbi","završen")</f>
        <v>završen</v>
      </c>
      <c r="K752" s="28" t="s">
        <v>81</v>
      </c>
      <c r="L752" s="28" t="s">
        <v>81</v>
      </c>
      <c r="M752" s="18">
        <v>0.85</v>
      </c>
      <c r="N752" s="18">
        <v>0.15</v>
      </c>
      <c r="O752" s="19">
        <f>Ugovori_OPULJP[[#This Row],[Bespovratna sredstva - Ukupno (EU+Nac) HRK
= Ukupna ugovorena vrijednost bespovratnih sredstava]]*Ugovori_OPULJP[[#This Row],[EU STOPA SUFINANCIRANJA %
EU CO-FINANCING RATE %]]</f>
        <v>1258975.8</v>
      </c>
      <c r="P752" s="20">
        <f>Ugovori_OPULJP[[#This Row],[Bespovratna sredstva - EU dio - HRK]]/7.5345</f>
        <v>167094.80390205057</v>
      </c>
      <c r="Q752" s="19">
        <f>Ugovori_OPULJP[[#This Row],[Bespovratna sredstva - Ukupno (EU+Nac) HRK
= Ukupna ugovorena vrijednost bespovratnih sredstava]]*Ugovori_OPULJP[[#This Row],[STOPA NACIONALNOG SUFINANCIRANJA %]]</f>
        <v>222172.19999999998</v>
      </c>
      <c r="R752" s="20">
        <f>Ugovori_OPULJP[[#This Row],[Bespovratna sredstva - Nacionalni dio - HRK]]/7.5345</f>
        <v>29487.318335655978</v>
      </c>
      <c r="S752" s="21">
        <v>1481148</v>
      </c>
      <c r="T752" s="22">
        <f>Ugovori_OPULJP[[#This Row],[Bespovratna sredstva - Ukupno (EU+Nac) HRK
= Ukupna ugovorena vrijednost bespovratnih sredstava]]/7.5345</f>
        <v>196582.12223770653</v>
      </c>
      <c r="U752" s="19">
        <v>0</v>
      </c>
      <c r="V752" s="20">
        <f>Ugovori_OPULJP[[#This Row],[Javni doprinos korisnika - HRK]]/7.5345</f>
        <v>0</v>
      </c>
      <c r="W752" s="19">
        <v>0</v>
      </c>
      <c r="X752" s="20">
        <f>Ugovori_OPULJP[[#This Row],[Privatni doprinos korisnika - HRK]]/7.5345</f>
        <v>0</v>
      </c>
      <c r="Y752" s="21">
        <f>Ugovori_OPULJP[[#This Row],[Bespovratna sredstva - Ukupno (EU+Nac) HRK
= Ukupna ugovorena vrijednost bespovratnih sredstava]]+Ugovori_OPULJP[[#This Row],[Javni doprinos korisnika - HRK]]+Ugovori_OPULJP[[#This Row],[Privatni doprinos korisnika - HRK]]</f>
        <v>1481148</v>
      </c>
      <c r="Z752" s="22">
        <f>Ugovori_OPULJP[[#This Row],[UKUPNI PRIHVATLJIVI IZDACI
TOTAL ELIGIBLE EXPENDITURE
= Bespovratna sredstva ukupno + doprinos korisnika
= Ukupni prihvatljivi troškovi
= Ukupna ugovorena vrijednost projekta HRK]]/7.5345</f>
        <v>196582.12223770653</v>
      </c>
      <c r="AA752" s="27" t="s">
        <v>22</v>
      </c>
      <c r="AB752" s="27" t="s">
        <v>19</v>
      </c>
      <c r="AC752" s="26" t="s">
        <v>3036</v>
      </c>
      <c r="AD752" s="26" t="s">
        <v>147</v>
      </c>
    </row>
    <row r="753" spans="1:30" ht="51" customHeight="1" x14ac:dyDescent="0.3">
      <c r="A753" s="31" t="s">
        <v>3037</v>
      </c>
      <c r="B753" s="25" t="s">
        <v>139</v>
      </c>
      <c r="C753" s="26" t="s">
        <v>140</v>
      </c>
      <c r="D753" s="26" t="s">
        <v>2978</v>
      </c>
      <c r="E753" s="27" t="s">
        <v>63</v>
      </c>
      <c r="F753" s="32" t="s">
        <v>3038</v>
      </c>
      <c r="G753" s="32" t="s">
        <v>3039</v>
      </c>
      <c r="H753" s="29">
        <v>44239</v>
      </c>
      <c r="I753" s="29">
        <v>44969</v>
      </c>
      <c r="J753" s="17" t="str">
        <f>IF(Ugovori_OPULJP[[#This Row],[DATUM ZAVRŠETKA OPERACIJE]]&gt;DATE(2023,12,31),"u provedbi","završen")</f>
        <v>završen</v>
      </c>
      <c r="K753" s="28" t="s">
        <v>81</v>
      </c>
      <c r="L753" s="28" t="s">
        <v>81</v>
      </c>
      <c r="M753" s="18">
        <v>0.85</v>
      </c>
      <c r="N753" s="18">
        <v>0.15</v>
      </c>
      <c r="O753" s="19">
        <f>Ugovori_OPULJP[[#This Row],[Bespovratna sredstva - Ukupno (EU+Nac) HRK
= Ukupna ugovorena vrijednost bespovratnih sredstava]]*Ugovori_OPULJP[[#This Row],[EU STOPA SUFINANCIRANJA %
EU CO-FINANCING RATE %]]</f>
        <v>1183158.605</v>
      </c>
      <c r="P753" s="20">
        <f>Ugovori_OPULJP[[#This Row],[Bespovratna sredstva - EU dio - HRK]]/7.5345</f>
        <v>157032.13285553121</v>
      </c>
      <c r="Q753" s="19">
        <f>Ugovori_OPULJP[[#This Row],[Bespovratna sredstva - Ukupno (EU+Nac) HRK
= Ukupna ugovorena vrijednost bespovratnih sredstava]]*Ugovori_OPULJP[[#This Row],[STOPA NACIONALNOG SUFINANCIRANJA %]]</f>
        <v>208792.69500000001</v>
      </c>
      <c r="R753" s="20">
        <f>Ugovori_OPULJP[[#This Row],[Bespovratna sredstva - Nacionalni dio - HRK]]/7.5345</f>
        <v>27711.552856858452</v>
      </c>
      <c r="S753" s="21">
        <v>1391951.3</v>
      </c>
      <c r="T753" s="22">
        <f>Ugovori_OPULJP[[#This Row],[Bespovratna sredstva - Ukupno (EU+Nac) HRK
= Ukupna ugovorena vrijednost bespovratnih sredstava]]/7.5345</f>
        <v>184743.68571238968</v>
      </c>
      <c r="U753" s="19">
        <v>0</v>
      </c>
      <c r="V753" s="20">
        <f>Ugovori_OPULJP[[#This Row],[Javni doprinos korisnika - HRK]]/7.5345</f>
        <v>0</v>
      </c>
      <c r="W753" s="19">
        <v>0</v>
      </c>
      <c r="X753" s="20">
        <f>Ugovori_OPULJP[[#This Row],[Privatni doprinos korisnika - HRK]]/7.5345</f>
        <v>0</v>
      </c>
      <c r="Y753" s="21">
        <f>Ugovori_OPULJP[[#This Row],[Bespovratna sredstva - Ukupno (EU+Nac) HRK
= Ukupna ugovorena vrijednost bespovratnih sredstava]]+Ugovori_OPULJP[[#This Row],[Javni doprinos korisnika - HRK]]+Ugovori_OPULJP[[#This Row],[Privatni doprinos korisnika - HRK]]</f>
        <v>1391951.3</v>
      </c>
      <c r="Z753" s="22">
        <f>Ugovori_OPULJP[[#This Row],[UKUPNI PRIHVATLJIVI IZDACI
TOTAL ELIGIBLE EXPENDITURE
= Bespovratna sredstva ukupno + doprinos korisnika
= Ukupni prihvatljivi troškovi
= Ukupna ugovorena vrijednost projekta HRK]]/7.5345</f>
        <v>184743.68571238968</v>
      </c>
      <c r="AA753" s="27" t="s">
        <v>22</v>
      </c>
      <c r="AB753" s="27" t="s">
        <v>19</v>
      </c>
      <c r="AC753" s="26" t="s">
        <v>3040</v>
      </c>
      <c r="AD753" s="26" t="s">
        <v>147</v>
      </c>
    </row>
    <row r="754" spans="1:30" ht="51" customHeight="1" x14ac:dyDescent="0.3">
      <c r="A754" s="31" t="s">
        <v>3041</v>
      </c>
      <c r="B754" s="25" t="s">
        <v>139</v>
      </c>
      <c r="C754" s="26" t="s">
        <v>140</v>
      </c>
      <c r="D754" s="26" t="s">
        <v>2978</v>
      </c>
      <c r="E754" s="27" t="s">
        <v>63</v>
      </c>
      <c r="F754" s="32" t="s">
        <v>3042</v>
      </c>
      <c r="G754" s="32" t="s">
        <v>3043</v>
      </c>
      <c r="H754" s="29">
        <v>44242</v>
      </c>
      <c r="I754" s="29">
        <v>44972</v>
      </c>
      <c r="J754" s="17" t="str">
        <f>IF(Ugovori_OPULJP[[#This Row],[DATUM ZAVRŠETKA OPERACIJE]]&gt;DATE(2023,12,31),"u provedbi","završen")</f>
        <v>završen</v>
      </c>
      <c r="K754" s="28" t="s">
        <v>417</v>
      </c>
      <c r="L754" s="15" t="s">
        <v>417</v>
      </c>
      <c r="M754" s="18">
        <v>0.85</v>
      </c>
      <c r="N754" s="18">
        <v>0.15</v>
      </c>
      <c r="O754" s="19">
        <f>Ugovori_OPULJP[[#This Row],[Bespovratna sredstva - Ukupno (EU+Nac) HRK
= Ukupna ugovorena vrijednost bespovratnih sredstava]]*Ugovori_OPULJP[[#This Row],[EU STOPA SUFINANCIRANJA %
EU CO-FINANCING RATE %]]</f>
        <v>1616037</v>
      </c>
      <c r="P754" s="20">
        <f>Ugovori_OPULJP[[#This Row],[Bespovratna sredstva - EU dio - HRK]]/7.5345</f>
        <v>214484.96914194702</v>
      </c>
      <c r="Q754" s="19">
        <f>Ugovori_OPULJP[[#This Row],[Bespovratna sredstva - Ukupno (EU+Nac) HRK
= Ukupna ugovorena vrijednost bespovratnih sredstava]]*Ugovori_OPULJP[[#This Row],[STOPA NACIONALNOG SUFINANCIRANJA %]]</f>
        <v>285183</v>
      </c>
      <c r="R754" s="20">
        <f>Ugovori_OPULJP[[#This Row],[Bespovratna sredstva - Nacionalni dio - HRK]]/7.5345</f>
        <v>37850.288672108298</v>
      </c>
      <c r="S754" s="19">
        <v>1901220</v>
      </c>
      <c r="T754" s="20">
        <f>Ugovori_OPULJP[[#This Row],[Bespovratna sredstva - Ukupno (EU+Nac) HRK
= Ukupna ugovorena vrijednost bespovratnih sredstava]]/7.5345</f>
        <v>252335.25781405534</v>
      </c>
      <c r="U754" s="19">
        <v>0</v>
      </c>
      <c r="V754" s="20">
        <f>Ugovori_OPULJP[[#This Row],[Javni doprinos korisnika - HRK]]/7.5345</f>
        <v>0</v>
      </c>
      <c r="W754" s="19">
        <v>0</v>
      </c>
      <c r="X754" s="20">
        <f>Ugovori_OPULJP[[#This Row],[Privatni doprinos korisnika - HRK]]/7.5345</f>
        <v>0</v>
      </c>
      <c r="Y754" s="21">
        <f>Ugovori_OPULJP[[#This Row],[Bespovratna sredstva - Ukupno (EU+Nac) HRK
= Ukupna ugovorena vrijednost bespovratnih sredstava]]+Ugovori_OPULJP[[#This Row],[Javni doprinos korisnika - HRK]]+Ugovori_OPULJP[[#This Row],[Privatni doprinos korisnika - HRK]]</f>
        <v>1901220</v>
      </c>
      <c r="Z754" s="22">
        <f>Ugovori_OPULJP[[#This Row],[UKUPNI PRIHVATLJIVI IZDACI
TOTAL ELIGIBLE EXPENDITURE
= Bespovratna sredstva ukupno + doprinos korisnika
= Ukupni prihvatljivi troškovi
= Ukupna ugovorena vrijednost projekta HRK]]/7.5345</f>
        <v>252335.25781405534</v>
      </c>
      <c r="AA754" s="27" t="s">
        <v>22</v>
      </c>
      <c r="AB754" s="27" t="s">
        <v>19</v>
      </c>
      <c r="AC754" s="26" t="s">
        <v>3044</v>
      </c>
      <c r="AD754" s="26" t="s">
        <v>147</v>
      </c>
    </row>
    <row r="755" spans="1:30" ht="51" customHeight="1" x14ac:dyDescent="0.3">
      <c r="A755" s="31" t="s">
        <v>3045</v>
      </c>
      <c r="B755" s="25" t="s">
        <v>139</v>
      </c>
      <c r="C755" s="26" t="s">
        <v>140</v>
      </c>
      <c r="D755" s="26" t="s">
        <v>2978</v>
      </c>
      <c r="E755" s="27" t="s">
        <v>63</v>
      </c>
      <c r="F755" s="32" t="s">
        <v>3046</v>
      </c>
      <c r="G755" s="32" t="s">
        <v>3047</v>
      </c>
      <c r="H755" s="29">
        <v>44242</v>
      </c>
      <c r="I755" s="29">
        <v>44972</v>
      </c>
      <c r="J755" s="17" t="str">
        <f>IF(Ugovori_OPULJP[[#This Row],[DATUM ZAVRŠETKA OPERACIJE]]&gt;DATE(2023,12,31),"u provedbi","završen")</f>
        <v>završen</v>
      </c>
      <c r="K755" s="28" t="s">
        <v>417</v>
      </c>
      <c r="L755" s="15" t="s">
        <v>417</v>
      </c>
      <c r="M755" s="18">
        <v>0.85</v>
      </c>
      <c r="N755" s="18">
        <v>0.15</v>
      </c>
      <c r="O755" s="19">
        <f>Ugovori_OPULJP[[#This Row],[Bespovratna sredstva - Ukupno (EU+Nac) HRK
= Ukupna ugovorena vrijednost bespovratnih sredstava]]*Ugovori_OPULJP[[#This Row],[EU STOPA SUFINANCIRANJA %
EU CO-FINANCING RATE %]]</f>
        <v>2297856</v>
      </c>
      <c r="P755" s="20">
        <f>Ugovori_OPULJP[[#This Row],[Bespovratna sredstva - EU dio - HRK]]/7.5345</f>
        <v>304977.90165239893</v>
      </c>
      <c r="Q755" s="19">
        <f>Ugovori_OPULJP[[#This Row],[Bespovratna sredstva - Ukupno (EU+Nac) HRK
= Ukupna ugovorena vrijednost bespovratnih sredstava]]*Ugovori_OPULJP[[#This Row],[STOPA NACIONALNOG SUFINANCIRANJA %]]</f>
        <v>405504</v>
      </c>
      <c r="R755" s="20">
        <f>Ugovori_OPULJP[[#This Row],[Bespovratna sredstva - Nacionalni dio - HRK]]/7.5345</f>
        <v>53819.629703364517</v>
      </c>
      <c r="S755" s="21">
        <v>2703360</v>
      </c>
      <c r="T755" s="22">
        <f>Ugovori_OPULJP[[#This Row],[Bespovratna sredstva - Ukupno (EU+Nac) HRK
= Ukupna ugovorena vrijednost bespovratnih sredstava]]/7.5345</f>
        <v>358797.53135576349</v>
      </c>
      <c r="U755" s="19">
        <v>0</v>
      </c>
      <c r="V755" s="20">
        <f>Ugovori_OPULJP[[#This Row],[Javni doprinos korisnika - HRK]]/7.5345</f>
        <v>0</v>
      </c>
      <c r="W755" s="19">
        <v>0</v>
      </c>
      <c r="X755" s="20">
        <f>Ugovori_OPULJP[[#This Row],[Privatni doprinos korisnika - HRK]]/7.5345</f>
        <v>0</v>
      </c>
      <c r="Y755" s="21">
        <f>Ugovori_OPULJP[[#This Row],[Bespovratna sredstva - Ukupno (EU+Nac) HRK
= Ukupna ugovorena vrijednost bespovratnih sredstava]]+Ugovori_OPULJP[[#This Row],[Javni doprinos korisnika - HRK]]+Ugovori_OPULJP[[#This Row],[Privatni doprinos korisnika - HRK]]</f>
        <v>2703360</v>
      </c>
      <c r="Z755" s="22">
        <f>Ugovori_OPULJP[[#This Row],[UKUPNI PRIHVATLJIVI IZDACI
TOTAL ELIGIBLE EXPENDITURE
= Bespovratna sredstva ukupno + doprinos korisnika
= Ukupni prihvatljivi troškovi
= Ukupna ugovorena vrijednost projekta HRK]]/7.5345</f>
        <v>358797.53135576349</v>
      </c>
      <c r="AA755" s="27" t="s">
        <v>22</v>
      </c>
      <c r="AB755" s="27" t="s">
        <v>19</v>
      </c>
      <c r="AC755" s="26" t="s">
        <v>3048</v>
      </c>
      <c r="AD755" s="26" t="s">
        <v>147</v>
      </c>
    </row>
    <row r="756" spans="1:30" ht="51" customHeight="1" x14ac:dyDescent="0.3">
      <c r="A756" s="31" t="s">
        <v>3049</v>
      </c>
      <c r="B756" s="25" t="s">
        <v>139</v>
      </c>
      <c r="C756" s="26" t="s">
        <v>140</v>
      </c>
      <c r="D756" s="26" t="s">
        <v>2978</v>
      </c>
      <c r="E756" s="27" t="s">
        <v>63</v>
      </c>
      <c r="F756" s="32" t="s">
        <v>3050</v>
      </c>
      <c r="G756" s="32" t="s">
        <v>3051</v>
      </c>
      <c r="H756" s="29">
        <v>44243</v>
      </c>
      <c r="I756" s="29">
        <v>44973</v>
      </c>
      <c r="J756" s="17" t="str">
        <f>IF(Ugovori_OPULJP[[#This Row],[DATUM ZAVRŠETKA OPERACIJE]]&gt;DATE(2023,12,31),"u provedbi","završen")</f>
        <v>završen</v>
      </c>
      <c r="K756" s="28" t="s">
        <v>66</v>
      </c>
      <c r="L756" s="28" t="s">
        <v>66</v>
      </c>
      <c r="M756" s="18">
        <v>0.85</v>
      </c>
      <c r="N756" s="18">
        <v>0.15</v>
      </c>
      <c r="O756" s="19">
        <f>Ugovori_OPULJP[[#This Row],[Bespovratna sredstva - Ukupno (EU+Nac) HRK
= Ukupna ugovorena vrijednost bespovratnih sredstava]]*Ugovori_OPULJP[[#This Row],[EU STOPA SUFINANCIRANJA %
EU CO-FINANCING RATE %]]</f>
        <v>1735878.7209999999</v>
      </c>
      <c r="P756" s="20">
        <f>Ugovori_OPULJP[[#This Row],[Bespovratna sredstva - EU dio - HRK]]/7.5345</f>
        <v>230390.69891830909</v>
      </c>
      <c r="Q756" s="19">
        <f>Ugovori_OPULJP[[#This Row],[Bespovratna sredstva - Ukupno (EU+Nac) HRK
= Ukupna ugovorena vrijednost bespovratnih sredstava]]*Ugovori_OPULJP[[#This Row],[STOPA NACIONALNOG SUFINANCIRANJA %]]</f>
        <v>306331.53899999999</v>
      </c>
      <c r="R756" s="20">
        <f>Ugovori_OPULJP[[#This Row],[Bespovratna sredstva - Nacionalni dio - HRK]]/7.5345</f>
        <v>40657.182162054545</v>
      </c>
      <c r="S756" s="21">
        <v>2042210.26</v>
      </c>
      <c r="T756" s="22">
        <f>Ugovori_OPULJP[[#This Row],[Bespovratna sredstva - Ukupno (EU+Nac) HRK
= Ukupna ugovorena vrijednost bespovratnih sredstava]]/7.5345</f>
        <v>271047.88108036364</v>
      </c>
      <c r="U756" s="19">
        <v>0</v>
      </c>
      <c r="V756" s="20">
        <f>Ugovori_OPULJP[[#This Row],[Javni doprinos korisnika - HRK]]/7.5345</f>
        <v>0</v>
      </c>
      <c r="W756" s="19">
        <v>0</v>
      </c>
      <c r="X756" s="20">
        <f>Ugovori_OPULJP[[#This Row],[Privatni doprinos korisnika - HRK]]/7.5345</f>
        <v>0</v>
      </c>
      <c r="Y756" s="21">
        <f>Ugovori_OPULJP[[#This Row],[Bespovratna sredstva - Ukupno (EU+Nac) HRK
= Ukupna ugovorena vrijednost bespovratnih sredstava]]+Ugovori_OPULJP[[#This Row],[Javni doprinos korisnika - HRK]]+Ugovori_OPULJP[[#This Row],[Privatni doprinos korisnika - HRK]]</f>
        <v>2042210.26</v>
      </c>
      <c r="Z756" s="22">
        <f>Ugovori_OPULJP[[#This Row],[UKUPNI PRIHVATLJIVI IZDACI
TOTAL ELIGIBLE EXPENDITURE
= Bespovratna sredstva ukupno + doprinos korisnika
= Ukupni prihvatljivi troškovi
= Ukupna ugovorena vrijednost projekta HRK]]/7.5345</f>
        <v>271047.88108036364</v>
      </c>
      <c r="AA756" s="27" t="s">
        <v>22</v>
      </c>
      <c r="AB756" s="27" t="s">
        <v>19</v>
      </c>
      <c r="AC756" s="26" t="s">
        <v>3052</v>
      </c>
      <c r="AD756" s="26" t="s">
        <v>147</v>
      </c>
    </row>
    <row r="757" spans="1:30" ht="51" customHeight="1" x14ac:dyDescent="0.3">
      <c r="A757" s="31" t="s">
        <v>3053</v>
      </c>
      <c r="B757" s="25" t="s">
        <v>139</v>
      </c>
      <c r="C757" s="26" t="s">
        <v>140</v>
      </c>
      <c r="D757" s="26" t="s">
        <v>2978</v>
      </c>
      <c r="E757" s="27" t="s">
        <v>63</v>
      </c>
      <c r="F757" s="32" t="s">
        <v>3054</v>
      </c>
      <c r="G757" s="32" t="s">
        <v>3055</v>
      </c>
      <c r="H757" s="29">
        <v>44242</v>
      </c>
      <c r="I757" s="29">
        <v>44972</v>
      </c>
      <c r="J757" s="17" t="str">
        <f>IF(Ugovori_OPULJP[[#This Row],[DATUM ZAVRŠETKA OPERACIJE]]&gt;DATE(2023,12,31),"u provedbi","završen")</f>
        <v>završen</v>
      </c>
      <c r="K757" s="28" t="s">
        <v>380</v>
      </c>
      <c r="L757" s="15" t="s">
        <v>380</v>
      </c>
      <c r="M757" s="18">
        <v>0.85</v>
      </c>
      <c r="N757" s="18">
        <v>0.15</v>
      </c>
      <c r="O757" s="19">
        <f>Ugovori_OPULJP[[#This Row],[Bespovratna sredstva - Ukupno (EU+Nac) HRK
= Ukupna ugovorena vrijednost bespovratnih sredstava]]*Ugovori_OPULJP[[#This Row],[EU STOPA SUFINANCIRANJA %
EU CO-FINANCING RATE %]]</f>
        <v>1386303.7515</v>
      </c>
      <c r="P757" s="20">
        <f>Ugovori_OPULJP[[#This Row],[Bespovratna sredstva - EU dio - HRK]]/7.5345</f>
        <v>183994.12721481186</v>
      </c>
      <c r="Q757" s="19">
        <f>Ugovori_OPULJP[[#This Row],[Bespovratna sredstva - Ukupno (EU+Nac) HRK
= Ukupna ugovorena vrijednost bespovratnih sredstava]]*Ugovori_OPULJP[[#This Row],[STOPA NACIONALNOG SUFINANCIRANJA %]]</f>
        <v>244641.83850000001</v>
      </c>
      <c r="R757" s="20">
        <f>Ugovori_OPULJP[[#This Row],[Bespovratna sredstva - Nacionalni dio - HRK]]/7.5345</f>
        <v>32469.551861437387</v>
      </c>
      <c r="S757" s="21">
        <v>1630945.59</v>
      </c>
      <c r="T757" s="22">
        <f>Ugovori_OPULJP[[#This Row],[Bespovratna sredstva - Ukupno (EU+Nac) HRK
= Ukupna ugovorena vrijednost bespovratnih sredstava]]/7.5345</f>
        <v>216463.67907624925</v>
      </c>
      <c r="U757" s="19">
        <v>0</v>
      </c>
      <c r="V757" s="20">
        <f>Ugovori_OPULJP[[#This Row],[Javni doprinos korisnika - HRK]]/7.5345</f>
        <v>0</v>
      </c>
      <c r="W757" s="19">
        <v>0</v>
      </c>
      <c r="X757" s="20">
        <f>Ugovori_OPULJP[[#This Row],[Privatni doprinos korisnika - HRK]]/7.5345</f>
        <v>0</v>
      </c>
      <c r="Y757" s="21">
        <f>Ugovori_OPULJP[[#This Row],[Bespovratna sredstva - Ukupno (EU+Nac) HRK
= Ukupna ugovorena vrijednost bespovratnih sredstava]]+Ugovori_OPULJP[[#This Row],[Javni doprinos korisnika - HRK]]+Ugovori_OPULJP[[#This Row],[Privatni doprinos korisnika - HRK]]</f>
        <v>1630945.59</v>
      </c>
      <c r="Z757" s="22">
        <f>Ugovori_OPULJP[[#This Row],[UKUPNI PRIHVATLJIVI IZDACI
TOTAL ELIGIBLE EXPENDITURE
= Bespovratna sredstva ukupno + doprinos korisnika
= Ukupni prihvatljivi troškovi
= Ukupna ugovorena vrijednost projekta HRK]]/7.5345</f>
        <v>216463.67907624925</v>
      </c>
      <c r="AA757" s="27" t="s">
        <v>22</v>
      </c>
      <c r="AB757" s="27" t="s">
        <v>19</v>
      </c>
      <c r="AC757" s="26" t="s">
        <v>3056</v>
      </c>
      <c r="AD757" s="26" t="s">
        <v>147</v>
      </c>
    </row>
    <row r="758" spans="1:30" ht="51" customHeight="1" x14ac:dyDescent="0.3">
      <c r="A758" s="31" t="s">
        <v>3058</v>
      </c>
      <c r="B758" s="25" t="s">
        <v>139</v>
      </c>
      <c r="C758" s="26" t="s">
        <v>140</v>
      </c>
      <c r="D758" s="26" t="s">
        <v>2978</v>
      </c>
      <c r="E758" s="27" t="s">
        <v>63</v>
      </c>
      <c r="F758" s="32" t="s">
        <v>3059</v>
      </c>
      <c r="G758" s="32" t="s">
        <v>3060</v>
      </c>
      <c r="H758" s="29">
        <v>44246</v>
      </c>
      <c r="I758" s="29">
        <v>44976</v>
      </c>
      <c r="J758" s="17" t="str">
        <f>IF(Ugovori_OPULJP[[#This Row],[DATUM ZAVRŠETKA OPERACIJE]]&gt;DATE(2023,12,31),"u provedbi","završen")</f>
        <v>završen</v>
      </c>
      <c r="K758" s="28" t="s">
        <v>417</v>
      </c>
      <c r="L758" s="15" t="s">
        <v>417</v>
      </c>
      <c r="M758" s="18">
        <v>0.85</v>
      </c>
      <c r="N758" s="18">
        <v>0.15</v>
      </c>
      <c r="O758" s="19">
        <f>Ugovori_OPULJP[[#This Row],[Bespovratna sredstva - Ukupno (EU+Nac) HRK
= Ukupna ugovorena vrijednost bespovratnih sredstava]]*Ugovori_OPULJP[[#This Row],[EU STOPA SUFINANCIRANJA %
EU CO-FINANCING RATE %]]</f>
        <v>2451627.63</v>
      </c>
      <c r="P758" s="20">
        <f>Ugovori_OPULJP[[#This Row],[Bespovratna sredstva - EU dio - HRK]]/7.5345</f>
        <v>325386.90424049372</v>
      </c>
      <c r="Q758" s="19">
        <f>Ugovori_OPULJP[[#This Row],[Bespovratna sredstva - Ukupno (EU+Nac) HRK
= Ukupna ugovorena vrijednost bespovratnih sredstava]]*Ugovori_OPULJP[[#This Row],[STOPA NACIONALNOG SUFINANCIRANJA %]]</f>
        <v>432640.17</v>
      </c>
      <c r="R758" s="20">
        <f>Ugovori_OPULJP[[#This Row],[Bespovratna sredstva - Nacionalni dio - HRK]]/7.5345</f>
        <v>57421.218395381242</v>
      </c>
      <c r="S758" s="21">
        <v>2884267.8</v>
      </c>
      <c r="T758" s="22">
        <f>Ugovori_OPULJP[[#This Row],[Bespovratna sredstva - Ukupno (EU+Nac) HRK
= Ukupna ugovorena vrijednost bespovratnih sredstava]]/7.5345</f>
        <v>382808.12263587496</v>
      </c>
      <c r="U758" s="19">
        <v>0</v>
      </c>
      <c r="V758" s="20">
        <f>Ugovori_OPULJP[[#This Row],[Javni doprinos korisnika - HRK]]/7.5345</f>
        <v>0</v>
      </c>
      <c r="W758" s="19">
        <v>0</v>
      </c>
      <c r="X758" s="20">
        <f>Ugovori_OPULJP[[#This Row],[Privatni doprinos korisnika - HRK]]/7.5345</f>
        <v>0</v>
      </c>
      <c r="Y758" s="21">
        <f>Ugovori_OPULJP[[#This Row],[Bespovratna sredstva - Ukupno (EU+Nac) HRK
= Ukupna ugovorena vrijednost bespovratnih sredstava]]+Ugovori_OPULJP[[#This Row],[Javni doprinos korisnika - HRK]]+Ugovori_OPULJP[[#This Row],[Privatni doprinos korisnika - HRK]]</f>
        <v>2884267.8</v>
      </c>
      <c r="Z758" s="22">
        <f>Ugovori_OPULJP[[#This Row],[UKUPNI PRIHVATLJIVI IZDACI
TOTAL ELIGIBLE EXPENDITURE
= Bespovratna sredstva ukupno + doprinos korisnika
= Ukupni prihvatljivi troškovi
= Ukupna ugovorena vrijednost projekta HRK]]/7.5345</f>
        <v>382808.12263587496</v>
      </c>
      <c r="AA758" s="27" t="s">
        <v>22</v>
      </c>
      <c r="AB758" s="27" t="s">
        <v>19</v>
      </c>
      <c r="AC758" s="26" t="s">
        <v>3061</v>
      </c>
      <c r="AD758" s="26" t="s">
        <v>147</v>
      </c>
    </row>
    <row r="759" spans="1:30" ht="51" customHeight="1" x14ac:dyDescent="0.3">
      <c r="A759" s="31" t="s">
        <v>3062</v>
      </c>
      <c r="B759" s="25" t="s">
        <v>139</v>
      </c>
      <c r="C759" s="26" t="s">
        <v>140</v>
      </c>
      <c r="D759" s="26" t="s">
        <v>2978</v>
      </c>
      <c r="E759" s="27" t="s">
        <v>63</v>
      </c>
      <c r="F759" s="32" t="s">
        <v>3063</v>
      </c>
      <c r="G759" s="32" t="s">
        <v>3064</v>
      </c>
      <c r="H759" s="29">
        <v>44242</v>
      </c>
      <c r="I759" s="29">
        <v>44972</v>
      </c>
      <c r="J759" s="17" t="str">
        <f>IF(Ugovori_OPULJP[[#This Row],[DATUM ZAVRŠETKA OPERACIJE]]&gt;DATE(2023,12,31),"u provedbi","završen")</f>
        <v>završen</v>
      </c>
      <c r="K759" s="28" t="s">
        <v>380</v>
      </c>
      <c r="L759" s="15" t="s">
        <v>380</v>
      </c>
      <c r="M759" s="18">
        <v>0.85</v>
      </c>
      <c r="N759" s="18">
        <v>0.15</v>
      </c>
      <c r="O759" s="19">
        <f>Ugovori_OPULJP[[#This Row],[Bespovratna sredstva - Ukupno (EU+Nac) HRK
= Ukupna ugovorena vrijednost bespovratnih sredstava]]*Ugovori_OPULJP[[#This Row],[EU STOPA SUFINANCIRANJA %
EU CO-FINANCING RATE %]]</f>
        <v>940185</v>
      </c>
      <c r="P759" s="20">
        <f>Ugovori_OPULJP[[#This Row],[Bespovratna sredstva - EU dio - HRK]]/7.5345</f>
        <v>124783.99362930519</v>
      </c>
      <c r="Q759" s="19">
        <f>Ugovori_OPULJP[[#This Row],[Bespovratna sredstva - Ukupno (EU+Nac) HRK
= Ukupna ugovorena vrijednost bespovratnih sredstava]]*Ugovori_OPULJP[[#This Row],[STOPA NACIONALNOG SUFINANCIRANJA %]]</f>
        <v>165915</v>
      </c>
      <c r="R759" s="20">
        <f>Ugovori_OPULJP[[#This Row],[Bespovratna sredstva - Nacionalni dio - HRK]]/7.5345</f>
        <v>22020.704758112679</v>
      </c>
      <c r="S759" s="19">
        <v>1106100</v>
      </c>
      <c r="T759" s="20">
        <f>Ugovori_OPULJP[[#This Row],[Bespovratna sredstva - Ukupno (EU+Nac) HRK
= Ukupna ugovorena vrijednost bespovratnih sredstava]]/7.5345</f>
        <v>146804.69838741788</v>
      </c>
      <c r="U759" s="19">
        <v>0</v>
      </c>
      <c r="V759" s="20">
        <f>Ugovori_OPULJP[[#This Row],[Javni doprinos korisnika - HRK]]/7.5345</f>
        <v>0</v>
      </c>
      <c r="W759" s="19">
        <v>0</v>
      </c>
      <c r="X759" s="20">
        <f>Ugovori_OPULJP[[#This Row],[Privatni doprinos korisnika - HRK]]/7.5345</f>
        <v>0</v>
      </c>
      <c r="Y759" s="21">
        <f>Ugovori_OPULJP[[#This Row],[Bespovratna sredstva - Ukupno (EU+Nac) HRK
= Ukupna ugovorena vrijednost bespovratnih sredstava]]+Ugovori_OPULJP[[#This Row],[Javni doprinos korisnika - HRK]]+Ugovori_OPULJP[[#This Row],[Privatni doprinos korisnika - HRK]]</f>
        <v>1106100</v>
      </c>
      <c r="Z759" s="22">
        <f>Ugovori_OPULJP[[#This Row],[UKUPNI PRIHVATLJIVI IZDACI
TOTAL ELIGIBLE EXPENDITURE
= Bespovratna sredstva ukupno + doprinos korisnika
= Ukupni prihvatljivi troškovi
= Ukupna ugovorena vrijednost projekta HRK]]/7.5345</f>
        <v>146804.69838741788</v>
      </c>
      <c r="AA759" s="27" t="s">
        <v>22</v>
      </c>
      <c r="AB759" s="27" t="s">
        <v>19</v>
      </c>
      <c r="AC759" s="26" t="s">
        <v>3065</v>
      </c>
      <c r="AD759" s="26" t="s">
        <v>147</v>
      </c>
    </row>
    <row r="760" spans="1:30" ht="51" customHeight="1" x14ac:dyDescent="0.3">
      <c r="A760" s="31" t="s">
        <v>3066</v>
      </c>
      <c r="B760" s="25" t="s">
        <v>139</v>
      </c>
      <c r="C760" s="26" t="s">
        <v>140</v>
      </c>
      <c r="D760" s="26" t="s">
        <v>2978</v>
      </c>
      <c r="E760" s="27" t="s">
        <v>63</v>
      </c>
      <c r="F760" s="32" t="s">
        <v>3067</v>
      </c>
      <c r="G760" s="32" t="s">
        <v>3068</v>
      </c>
      <c r="H760" s="29">
        <v>44242</v>
      </c>
      <c r="I760" s="29">
        <v>44972</v>
      </c>
      <c r="J760" s="17" t="str">
        <f>IF(Ugovori_OPULJP[[#This Row],[DATUM ZAVRŠETKA OPERACIJE]]&gt;DATE(2023,12,31),"u provedbi","završen")</f>
        <v>završen</v>
      </c>
      <c r="K760" s="28" t="s">
        <v>380</v>
      </c>
      <c r="L760" s="15" t="s">
        <v>380</v>
      </c>
      <c r="M760" s="18">
        <v>0.85</v>
      </c>
      <c r="N760" s="18">
        <v>0.15</v>
      </c>
      <c r="O760" s="19">
        <f>Ugovori_OPULJP[[#This Row],[Bespovratna sredstva - Ukupno (EU+Nac) HRK
= Ukupna ugovorena vrijednost bespovratnih sredstava]]*Ugovori_OPULJP[[#This Row],[EU STOPA SUFINANCIRANJA %
EU CO-FINANCING RATE %]]</f>
        <v>898476.554</v>
      </c>
      <c r="P760" s="20">
        <f>Ugovori_OPULJP[[#This Row],[Bespovratna sredstva - EU dio - HRK]]/7.5345</f>
        <v>119248.33154157542</v>
      </c>
      <c r="Q760" s="19">
        <f>Ugovori_OPULJP[[#This Row],[Bespovratna sredstva - Ukupno (EU+Nac) HRK
= Ukupna ugovorena vrijednost bespovratnih sredstava]]*Ugovori_OPULJP[[#This Row],[STOPA NACIONALNOG SUFINANCIRANJA %]]</f>
        <v>158554.68599999999</v>
      </c>
      <c r="R760" s="20">
        <f>Ugovori_OPULJP[[#This Row],[Bespovratna sredstva - Nacionalni dio - HRK]]/7.5345</f>
        <v>21043.823213219188</v>
      </c>
      <c r="S760" s="21">
        <v>1057031.24</v>
      </c>
      <c r="T760" s="22">
        <f>Ugovori_OPULJP[[#This Row],[Bespovratna sredstva - Ukupno (EU+Nac) HRK
= Ukupna ugovorena vrijednost bespovratnih sredstava]]/7.5345</f>
        <v>140292.15475479461</v>
      </c>
      <c r="U760" s="19">
        <v>0</v>
      </c>
      <c r="V760" s="20">
        <f>Ugovori_OPULJP[[#This Row],[Javni doprinos korisnika - HRK]]/7.5345</f>
        <v>0</v>
      </c>
      <c r="W760" s="19">
        <v>0</v>
      </c>
      <c r="X760" s="20">
        <f>Ugovori_OPULJP[[#This Row],[Privatni doprinos korisnika - HRK]]/7.5345</f>
        <v>0</v>
      </c>
      <c r="Y760" s="21">
        <f>Ugovori_OPULJP[[#This Row],[Bespovratna sredstva - Ukupno (EU+Nac) HRK
= Ukupna ugovorena vrijednost bespovratnih sredstava]]+Ugovori_OPULJP[[#This Row],[Javni doprinos korisnika - HRK]]+Ugovori_OPULJP[[#This Row],[Privatni doprinos korisnika - HRK]]</f>
        <v>1057031.24</v>
      </c>
      <c r="Z760" s="22">
        <f>Ugovori_OPULJP[[#This Row],[UKUPNI PRIHVATLJIVI IZDACI
TOTAL ELIGIBLE EXPENDITURE
= Bespovratna sredstva ukupno + doprinos korisnika
= Ukupni prihvatljivi troškovi
= Ukupna ugovorena vrijednost projekta HRK]]/7.5345</f>
        <v>140292.15475479461</v>
      </c>
      <c r="AA760" s="27" t="s">
        <v>22</v>
      </c>
      <c r="AB760" s="27" t="s">
        <v>19</v>
      </c>
      <c r="AC760" s="26" t="s">
        <v>3069</v>
      </c>
      <c r="AD760" s="26" t="s">
        <v>147</v>
      </c>
    </row>
    <row r="761" spans="1:30" ht="51" customHeight="1" x14ac:dyDescent="0.3">
      <c r="A761" s="45" t="s">
        <v>3070</v>
      </c>
      <c r="B761" s="25" t="s">
        <v>139</v>
      </c>
      <c r="C761" s="26" t="s">
        <v>140</v>
      </c>
      <c r="D761" s="26" t="s">
        <v>2978</v>
      </c>
      <c r="E761" s="27" t="s">
        <v>63</v>
      </c>
      <c r="F761" s="32" t="s">
        <v>3071</v>
      </c>
      <c r="G761" s="32" t="s">
        <v>3072</v>
      </c>
      <c r="H761" s="29">
        <v>44412</v>
      </c>
      <c r="I761" s="29">
        <v>45142</v>
      </c>
      <c r="J761" s="17" t="str">
        <f>IF(Ugovori_OPULJP[[#This Row],[DATUM ZAVRŠETKA OPERACIJE]]&gt;DATE(2023,12,31),"u provedbi","završen")</f>
        <v>završen</v>
      </c>
      <c r="K761" s="37" t="s">
        <v>380</v>
      </c>
      <c r="L761" s="15" t="s">
        <v>380</v>
      </c>
      <c r="M761" s="18">
        <v>0.85</v>
      </c>
      <c r="N761" s="18">
        <v>0.15</v>
      </c>
      <c r="O761" s="19">
        <f>Ugovori_OPULJP[[#This Row],[Bespovratna sredstva - Ukupno (EU+Nac) HRK
= Ukupna ugovorena vrijednost bespovratnih sredstava]]*Ugovori_OPULJP[[#This Row],[EU STOPA SUFINANCIRANJA %
EU CO-FINANCING RATE %]]</f>
        <v>943595.625</v>
      </c>
      <c r="P761" s="20">
        <f>Ugovori_OPULJP[[#This Row],[Bespovratna sredstva - EU dio - HRK]]/7.5345</f>
        <v>125236.66135775432</v>
      </c>
      <c r="Q761" s="19">
        <f>Ugovori_OPULJP[[#This Row],[Bespovratna sredstva - Ukupno (EU+Nac) HRK
= Ukupna ugovorena vrijednost bespovratnih sredstava]]*Ugovori_OPULJP[[#This Row],[STOPA NACIONALNOG SUFINANCIRANJA %]]</f>
        <v>166516.875</v>
      </c>
      <c r="R761" s="20">
        <f>Ugovori_OPULJP[[#This Row],[Bespovratna sredstva - Nacionalni dio - HRK]]/7.5345</f>
        <v>22100.587298427232</v>
      </c>
      <c r="S761" s="21">
        <v>1110112.5</v>
      </c>
      <c r="T761" s="22">
        <f>Ugovori_OPULJP[[#This Row],[Bespovratna sredstva - Ukupno (EU+Nac) HRK
= Ukupna ugovorena vrijednost bespovratnih sredstava]]/7.5345</f>
        <v>147337.24865618156</v>
      </c>
      <c r="U761" s="19">
        <v>0</v>
      </c>
      <c r="V761" s="20">
        <f>Ugovori_OPULJP[[#This Row],[Javni doprinos korisnika - HRK]]/7.5345</f>
        <v>0</v>
      </c>
      <c r="W761" s="19">
        <v>0</v>
      </c>
      <c r="X761" s="20">
        <f>Ugovori_OPULJP[[#This Row],[Privatni doprinos korisnika - HRK]]/7.5345</f>
        <v>0</v>
      </c>
      <c r="Y761" s="21">
        <f>Ugovori_OPULJP[[#This Row],[Bespovratna sredstva - Ukupno (EU+Nac) HRK
= Ukupna ugovorena vrijednost bespovratnih sredstava]]+Ugovori_OPULJP[[#This Row],[Javni doprinos korisnika - HRK]]+Ugovori_OPULJP[[#This Row],[Privatni doprinos korisnika - HRK]]</f>
        <v>1110112.5</v>
      </c>
      <c r="Z761" s="22">
        <f>Ugovori_OPULJP[[#This Row],[UKUPNI PRIHVATLJIVI IZDACI
TOTAL ELIGIBLE EXPENDITURE
= Bespovratna sredstva ukupno + doprinos korisnika
= Ukupni prihvatljivi troškovi
= Ukupna ugovorena vrijednost projekta HRK]]/7.5345</f>
        <v>147337.24865618156</v>
      </c>
      <c r="AA761" s="13" t="s">
        <v>22</v>
      </c>
      <c r="AB761" s="13" t="s">
        <v>19</v>
      </c>
      <c r="AC761" s="26" t="s">
        <v>3073</v>
      </c>
      <c r="AD761" s="12" t="s">
        <v>147</v>
      </c>
    </row>
    <row r="762" spans="1:30" ht="51" customHeight="1" x14ac:dyDescent="0.3">
      <c r="A762" s="31" t="s">
        <v>3074</v>
      </c>
      <c r="B762" s="25" t="s">
        <v>139</v>
      </c>
      <c r="C762" s="26" t="s">
        <v>140</v>
      </c>
      <c r="D762" s="26" t="s">
        <v>2978</v>
      </c>
      <c r="E762" s="27" t="s">
        <v>63</v>
      </c>
      <c r="F762" s="32" t="s">
        <v>3075</v>
      </c>
      <c r="G762" s="32" t="s">
        <v>813</v>
      </c>
      <c r="H762" s="29">
        <v>44242</v>
      </c>
      <c r="I762" s="29">
        <v>44972</v>
      </c>
      <c r="J762" s="17" t="str">
        <f>IF(Ugovori_OPULJP[[#This Row],[DATUM ZAVRŠETKA OPERACIJE]]&gt;DATE(2023,12,31),"u provedbi","završen")</f>
        <v>završen</v>
      </c>
      <c r="K762" s="28" t="s">
        <v>66</v>
      </c>
      <c r="L762" s="28" t="s">
        <v>66</v>
      </c>
      <c r="M762" s="18">
        <v>0.85</v>
      </c>
      <c r="N762" s="18">
        <v>0.15</v>
      </c>
      <c r="O762" s="19">
        <f>Ugovori_OPULJP[[#This Row],[Bespovratna sredstva - Ukupno (EU+Nac) HRK
= Ukupna ugovorena vrijednost bespovratnih sredstava]]*Ugovori_OPULJP[[#This Row],[EU STOPA SUFINANCIRANJA %
EU CO-FINANCING RATE %]]</f>
        <v>1550134.8</v>
      </c>
      <c r="P762" s="20">
        <f>Ugovori_OPULJP[[#This Row],[Bespovratna sredstva - EU dio - HRK]]/7.5345</f>
        <v>205738.24407724466</v>
      </c>
      <c r="Q762" s="19">
        <f>Ugovori_OPULJP[[#This Row],[Bespovratna sredstva - Ukupno (EU+Nac) HRK
= Ukupna ugovorena vrijednost bespovratnih sredstava]]*Ugovori_OPULJP[[#This Row],[STOPA NACIONALNOG SUFINANCIRANJA %]]</f>
        <v>273553.2</v>
      </c>
      <c r="R762" s="20">
        <f>Ugovori_OPULJP[[#This Row],[Bespovratna sredstva - Nacionalni dio - HRK]]/7.5345</f>
        <v>36306.748954807881</v>
      </c>
      <c r="S762" s="21">
        <v>1823688</v>
      </c>
      <c r="T762" s="22">
        <f>Ugovori_OPULJP[[#This Row],[Bespovratna sredstva - Ukupno (EU+Nac) HRK
= Ukupna ugovorena vrijednost bespovratnih sredstava]]/7.5345</f>
        <v>242044.99303205253</v>
      </c>
      <c r="U762" s="19">
        <v>0</v>
      </c>
      <c r="V762" s="20">
        <f>Ugovori_OPULJP[[#This Row],[Javni doprinos korisnika - HRK]]/7.5345</f>
        <v>0</v>
      </c>
      <c r="W762" s="19">
        <v>0</v>
      </c>
      <c r="X762" s="20">
        <f>Ugovori_OPULJP[[#This Row],[Privatni doprinos korisnika - HRK]]/7.5345</f>
        <v>0</v>
      </c>
      <c r="Y762" s="21">
        <f>Ugovori_OPULJP[[#This Row],[Bespovratna sredstva - Ukupno (EU+Nac) HRK
= Ukupna ugovorena vrijednost bespovratnih sredstava]]+Ugovori_OPULJP[[#This Row],[Javni doprinos korisnika - HRK]]+Ugovori_OPULJP[[#This Row],[Privatni doprinos korisnika - HRK]]</f>
        <v>1823688</v>
      </c>
      <c r="Z762" s="22">
        <f>Ugovori_OPULJP[[#This Row],[UKUPNI PRIHVATLJIVI IZDACI
TOTAL ELIGIBLE EXPENDITURE
= Bespovratna sredstva ukupno + doprinos korisnika
= Ukupni prihvatljivi troškovi
= Ukupna ugovorena vrijednost projekta HRK]]/7.5345</f>
        <v>242044.99303205253</v>
      </c>
      <c r="AA762" s="27" t="s">
        <v>22</v>
      </c>
      <c r="AB762" s="27" t="s">
        <v>19</v>
      </c>
      <c r="AC762" s="26" t="s">
        <v>3076</v>
      </c>
      <c r="AD762" s="26" t="s">
        <v>147</v>
      </c>
    </row>
    <row r="763" spans="1:30" ht="51" customHeight="1" x14ac:dyDescent="0.3">
      <c r="A763" s="31" t="s">
        <v>3077</v>
      </c>
      <c r="B763" s="25" t="s">
        <v>139</v>
      </c>
      <c r="C763" s="26" t="s">
        <v>140</v>
      </c>
      <c r="D763" s="26" t="s">
        <v>2978</v>
      </c>
      <c r="E763" s="27" t="s">
        <v>63</v>
      </c>
      <c r="F763" s="32" t="s">
        <v>3078</v>
      </c>
      <c r="G763" s="32" t="s">
        <v>3079</v>
      </c>
      <c r="H763" s="29">
        <v>44249</v>
      </c>
      <c r="I763" s="29">
        <v>44979</v>
      </c>
      <c r="J763" s="17" t="str">
        <f>IF(Ugovori_OPULJP[[#This Row],[DATUM ZAVRŠETKA OPERACIJE]]&gt;DATE(2023,12,31),"u provedbi","završen")</f>
        <v>završen</v>
      </c>
      <c r="K763" s="28" t="s">
        <v>66</v>
      </c>
      <c r="L763" s="28" t="s">
        <v>66</v>
      </c>
      <c r="M763" s="18">
        <v>0.85</v>
      </c>
      <c r="N763" s="18">
        <v>0.15</v>
      </c>
      <c r="O763" s="19">
        <f>Ugovori_OPULJP[[#This Row],[Bespovratna sredstva - Ukupno (EU+Nac) HRK
= Ukupna ugovorena vrijednost bespovratnih sredstava]]*Ugovori_OPULJP[[#This Row],[EU STOPA SUFINANCIRANJA %
EU CO-FINANCING RATE %]]</f>
        <v>2354823</v>
      </c>
      <c r="P763" s="20">
        <f>Ugovori_OPULJP[[#This Row],[Bespovratna sredstva - EU dio - HRK]]/7.5345</f>
        <v>312538.72187935497</v>
      </c>
      <c r="Q763" s="19">
        <f>Ugovori_OPULJP[[#This Row],[Bespovratna sredstva - Ukupno (EU+Nac) HRK
= Ukupna ugovorena vrijednost bespovratnih sredstava]]*Ugovori_OPULJP[[#This Row],[STOPA NACIONALNOG SUFINANCIRANJA %]]</f>
        <v>415557</v>
      </c>
      <c r="R763" s="20">
        <f>Ugovori_OPULJP[[#This Row],[Bespovratna sredstva - Nacionalni dio - HRK]]/7.5345</f>
        <v>55153.892096356758</v>
      </c>
      <c r="S763" s="21">
        <v>2770380</v>
      </c>
      <c r="T763" s="22">
        <f>Ugovori_OPULJP[[#This Row],[Bespovratna sredstva - Ukupno (EU+Nac) HRK
= Ukupna ugovorena vrijednost bespovratnih sredstava]]/7.5345</f>
        <v>367692.61397571169</v>
      </c>
      <c r="U763" s="19">
        <v>0</v>
      </c>
      <c r="V763" s="20">
        <f>Ugovori_OPULJP[[#This Row],[Javni doprinos korisnika - HRK]]/7.5345</f>
        <v>0</v>
      </c>
      <c r="W763" s="19">
        <v>0</v>
      </c>
      <c r="X763" s="20">
        <f>Ugovori_OPULJP[[#This Row],[Privatni doprinos korisnika - HRK]]/7.5345</f>
        <v>0</v>
      </c>
      <c r="Y763" s="21">
        <f>Ugovori_OPULJP[[#This Row],[Bespovratna sredstva - Ukupno (EU+Nac) HRK
= Ukupna ugovorena vrijednost bespovratnih sredstava]]+Ugovori_OPULJP[[#This Row],[Javni doprinos korisnika - HRK]]+Ugovori_OPULJP[[#This Row],[Privatni doprinos korisnika - HRK]]</f>
        <v>2770380</v>
      </c>
      <c r="Z763" s="22">
        <f>Ugovori_OPULJP[[#This Row],[UKUPNI PRIHVATLJIVI IZDACI
TOTAL ELIGIBLE EXPENDITURE
= Bespovratna sredstva ukupno + doprinos korisnika
= Ukupni prihvatljivi troškovi
= Ukupna ugovorena vrijednost projekta HRK]]/7.5345</f>
        <v>367692.61397571169</v>
      </c>
      <c r="AA763" s="27" t="s">
        <v>22</v>
      </c>
      <c r="AB763" s="27" t="s">
        <v>19</v>
      </c>
      <c r="AC763" s="26" t="s">
        <v>3080</v>
      </c>
      <c r="AD763" s="26" t="s">
        <v>147</v>
      </c>
    </row>
    <row r="764" spans="1:30" ht="51" customHeight="1" x14ac:dyDescent="0.3">
      <c r="A764" s="31" t="s">
        <v>3081</v>
      </c>
      <c r="B764" s="25" t="s">
        <v>139</v>
      </c>
      <c r="C764" s="26" t="s">
        <v>140</v>
      </c>
      <c r="D764" s="26" t="s">
        <v>2978</v>
      </c>
      <c r="E764" s="27" t="s">
        <v>63</v>
      </c>
      <c r="F764" s="32" t="s">
        <v>3082</v>
      </c>
      <c r="G764" s="32" t="s">
        <v>2058</v>
      </c>
      <c r="H764" s="29">
        <v>44242</v>
      </c>
      <c r="I764" s="29">
        <v>44972</v>
      </c>
      <c r="J764" s="17" t="str">
        <f>IF(Ugovori_OPULJP[[#This Row],[DATUM ZAVRŠETKA OPERACIJE]]&gt;DATE(2023,12,31),"u provedbi","završen")</f>
        <v>završen</v>
      </c>
      <c r="K764" s="28" t="s">
        <v>66</v>
      </c>
      <c r="L764" s="28" t="s">
        <v>66</v>
      </c>
      <c r="M764" s="18">
        <v>0.85</v>
      </c>
      <c r="N764" s="18">
        <v>0.15</v>
      </c>
      <c r="O764" s="19">
        <f>Ugovori_OPULJP[[#This Row],[Bespovratna sredstva - Ukupno (EU+Nac) HRK
= Ukupna ugovorena vrijednost bespovratnih sredstava]]*Ugovori_OPULJP[[#This Row],[EU STOPA SUFINANCIRANJA %
EU CO-FINANCING RATE %]]</f>
        <v>2099461.3930000002</v>
      </c>
      <c r="P764" s="20">
        <f>Ugovori_OPULJP[[#This Row],[Bespovratna sredstva - EU dio - HRK]]/7.5345</f>
        <v>278646.41223704297</v>
      </c>
      <c r="Q764" s="19">
        <f>Ugovori_OPULJP[[#This Row],[Bespovratna sredstva - Ukupno (EU+Nac) HRK
= Ukupna ugovorena vrijednost bespovratnih sredstava]]*Ugovori_OPULJP[[#This Row],[STOPA NACIONALNOG SUFINANCIRANJA %]]</f>
        <v>370493.18699999998</v>
      </c>
      <c r="R764" s="20">
        <f>Ugovori_OPULJP[[#This Row],[Bespovratna sredstva - Nacionalni dio - HRK]]/7.5345</f>
        <v>49172.896277125219</v>
      </c>
      <c r="S764" s="19">
        <v>2469954.58</v>
      </c>
      <c r="T764" s="20">
        <f>Ugovori_OPULJP[[#This Row],[Bespovratna sredstva - Ukupno (EU+Nac) HRK
= Ukupna ugovorena vrijednost bespovratnih sredstava]]/7.5345</f>
        <v>327819.30851416814</v>
      </c>
      <c r="U764" s="19">
        <v>0</v>
      </c>
      <c r="V764" s="20">
        <f>Ugovori_OPULJP[[#This Row],[Javni doprinos korisnika - HRK]]/7.5345</f>
        <v>0</v>
      </c>
      <c r="W764" s="19">
        <v>0</v>
      </c>
      <c r="X764" s="20">
        <f>Ugovori_OPULJP[[#This Row],[Privatni doprinos korisnika - HRK]]/7.5345</f>
        <v>0</v>
      </c>
      <c r="Y764" s="21">
        <f>Ugovori_OPULJP[[#This Row],[Bespovratna sredstva - Ukupno (EU+Nac) HRK
= Ukupna ugovorena vrijednost bespovratnih sredstava]]+Ugovori_OPULJP[[#This Row],[Javni doprinos korisnika - HRK]]+Ugovori_OPULJP[[#This Row],[Privatni doprinos korisnika - HRK]]</f>
        <v>2469954.58</v>
      </c>
      <c r="Z764" s="22">
        <f>Ugovori_OPULJP[[#This Row],[UKUPNI PRIHVATLJIVI IZDACI
TOTAL ELIGIBLE EXPENDITURE
= Bespovratna sredstva ukupno + doprinos korisnika
= Ukupni prihvatljivi troškovi
= Ukupna ugovorena vrijednost projekta HRK]]/7.5345</f>
        <v>327819.30851416814</v>
      </c>
      <c r="AA764" s="27" t="s">
        <v>22</v>
      </c>
      <c r="AB764" s="27" t="s">
        <v>19</v>
      </c>
      <c r="AC764" s="26" t="s">
        <v>3083</v>
      </c>
      <c r="AD764" s="26" t="s">
        <v>147</v>
      </c>
    </row>
    <row r="765" spans="1:30" ht="51" customHeight="1" x14ac:dyDescent="0.3">
      <c r="A765" s="31" t="s">
        <v>3084</v>
      </c>
      <c r="B765" s="25" t="s">
        <v>139</v>
      </c>
      <c r="C765" s="26" t="s">
        <v>140</v>
      </c>
      <c r="D765" s="26" t="s">
        <v>2978</v>
      </c>
      <c r="E765" s="27" t="s">
        <v>63</v>
      </c>
      <c r="F765" s="32" t="s">
        <v>3085</v>
      </c>
      <c r="G765" s="32" t="s">
        <v>3086</v>
      </c>
      <c r="H765" s="29">
        <v>44242</v>
      </c>
      <c r="I765" s="29">
        <v>44910</v>
      </c>
      <c r="J765" s="17" t="str">
        <f>IF(Ugovori_OPULJP[[#This Row],[DATUM ZAVRŠETKA OPERACIJE]]&gt;DATE(2023,12,31),"u provedbi","završen")</f>
        <v>završen</v>
      </c>
      <c r="K765" s="28" t="s">
        <v>86</v>
      </c>
      <c r="L765" s="28" t="s">
        <v>86</v>
      </c>
      <c r="M765" s="18">
        <v>0.85</v>
      </c>
      <c r="N765" s="18">
        <v>0.15</v>
      </c>
      <c r="O765" s="19">
        <f>Ugovori_OPULJP[[#This Row],[Bespovratna sredstva - Ukupno (EU+Nac) HRK
= Ukupna ugovorena vrijednost bespovratnih sredstava]]*Ugovori_OPULJP[[#This Row],[EU STOPA SUFINANCIRANJA %
EU CO-FINANCING RATE %]]</f>
        <v>2121215.2645</v>
      </c>
      <c r="P765" s="20">
        <f>Ugovori_OPULJP[[#This Row],[Bespovratna sredstva - EU dio - HRK]]/7.5345</f>
        <v>281533.64715641382</v>
      </c>
      <c r="Q765" s="19">
        <f>Ugovori_OPULJP[[#This Row],[Bespovratna sredstva - Ukupno (EU+Nac) HRK
= Ukupna ugovorena vrijednost bespovratnih sredstava]]*Ugovori_OPULJP[[#This Row],[STOPA NACIONALNOG SUFINANCIRANJA %]]</f>
        <v>374332.10550000001</v>
      </c>
      <c r="R765" s="20">
        <f>Ugovori_OPULJP[[#This Row],[Bespovratna sredstva - Nacionalni dio - HRK]]/7.5345</f>
        <v>49682.408321720082</v>
      </c>
      <c r="S765" s="21">
        <v>2495547.37</v>
      </c>
      <c r="T765" s="22">
        <f>Ugovori_OPULJP[[#This Row],[Bespovratna sredstva - Ukupno (EU+Nac) HRK
= Ukupna ugovorena vrijednost bespovratnih sredstava]]/7.5345</f>
        <v>331216.0554781339</v>
      </c>
      <c r="U765" s="19">
        <v>0</v>
      </c>
      <c r="V765" s="20">
        <f>Ugovori_OPULJP[[#This Row],[Javni doprinos korisnika - HRK]]/7.5345</f>
        <v>0</v>
      </c>
      <c r="W765" s="19">
        <v>0</v>
      </c>
      <c r="X765" s="20">
        <f>Ugovori_OPULJP[[#This Row],[Privatni doprinos korisnika - HRK]]/7.5345</f>
        <v>0</v>
      </c>
      <c r="Y765" s="21">
        <f>Ugovori_OPULJP[[#This Row],[Bespovratna sredstva - Ukupno (EU+Nac) HRK
= Ukupna ugovorena vrijednost bespovratnih sredstava]]+Ugovori_OPULJP[[#This Row],[Javni doprinos korisnika - HRK]]+Ugovori_OPULJP[[#This Row],[Privatni doprinos korisnika - HRK]]</f>
        <v>2495547.37</v>
      </c>
      <c r="Z765" s="22">
        <f>Ugovori_OPULJP[[#This Row],[UKUPNI PRIHVATLJIVI IZDACI
TOTAL ELIGIBLE EXPENDITURE
= Bespovratna sredstva ukupno + doprinos korisnika
= Ukupni prihvatljivi troškovi
= Ukupna ugovorena vrijednost projekta HRK]]/7.5345</f>
        <v>331216.0554781339</v>
      </c>
      <c r="AA765" s="27" t="s">
        <v>22</v>
      </c>
      <c r="AB765" s="27" t="s">
        <v>19</v>
      </c>
      <c r="AC765" s="26" t="s">
        <v>3087</v>
      </c>
      <c r="AD765" s="26" t="s">
        <v>147</v>
      </c>
    </row>
    <row r="766" spans="1:30" ht="51" customHeight="1" x14ac:dyDescent="0.3">
      <c r="A766" s="31" t="s">
        <v>3088</v>
      </c>
      <c r="B766" s="25" t="s">
        <v>139</v>
      </c>
      <c r="C766" s="26" t="s">
        <v>140</v>
      </c>
      <c r="D766" s="26" t="s">
        <v>2978</v>
      </c>
      <c r="E766" s="27" t="s">
        <v>63</v>
      </c>
      <c r="F766" s="32" t="s">
        <v>3089</v>
      </c>
      <c r="G766" s="14" t="s">
        <v>1990</v>
      </c>
      <c r="H766" s="29">
        <v>44242</v>
      </c>
      <c r="I766" s="29">
        <v>44849</v>
      </c>
      <c r="J766" s="17" t="str">
        <f>IF(Ugovori_OPULJP[[#This Row],[DATUM ZAVRŠETKA OPERACIJE]]&gt;DATE(2023,12,31),"u provedbi","završen")</f>
        <v>završen</v>
      </c>
      <c r="K766" s="28" t="s">
        <v>86</v>
      </c>
      <c r="L766" s="28" t="s">
        <v>86</v>
      </c>
      <c r="M766" s="18">
        <v>0.85</v>
      </c>
      <c r="N766" s="18">
        <v>0.15</v>
      </c>
      <c r="O766" s="19">
        <f>Ugovori_OPULJP[[#This Row],[Bespovratna sredstva - Ukupno (EU+Nac) HRK
= Ukupna ugovorena vrijednost bespovratnih sredstava]]*Ugovori_OPULJP[[#This Row],[EU STOPA SUFINANCIRANJA %
EU CO-FINANCING RATE %]]</f>
        <v>749474.63099999994</v>
      </c>
      <c r="P766" s="20">
        <f>Ugovori_OPULJP[[#This Row],[Bespovratna sredstva - EU dio - HRK]]/7.5345</f>
        <v>99472.377861835543</v>
      </c>
      <c r="Q766" s="19">
        <f>Ugovori_OPULJP[[#This Row],[Bespovratna sredstva - Ukupno (EU+Nac) HRK
= Ukupna ugovorena vrijednost bespovratnih sredstava]]*Ugovori_OPULJP[[#This Row],[STOPA NACIONALNOG SUFINANCIRANJA %]]</f>
        <v>132260.22899999999</v>
      </c>
      <c r="R766" s="20">
        <f>Ugovori_OPULJP[[#This Row],[Bespovratna sredstva - Nacionalni dio - HRK]]/7.5345</f>
        <v>17553.949034441568</v>
      </c>
      <c r="S766" s="21">
        <v>881734.86</v>
      </c>
      <c r="T766" s="22">
        <f>Ugovori_OPULJP[[#This Row],[Bespovratna sredstva - Ukupno (EU+Nac) HRK
= Ukupna ugovorena vrijednost bespovratnih sredstava]]/7.5345</f>
        <v>117026.32689627711</v>
      </c>
      <c r="U766" s="19">
        <v>0</v>
      </c>
      <c r="V766" s="20">
        <f>Ugovori_OPULJP[[#This Row],[Javni doprinos korisnika - HRK]]/7.5345</f>
        <v>0</v>
      </c>
      <c r="W766" s="19">
        <v>0</v>
      </c>
      <c r="X766" s="20">
        <f>Ugovori_OPULJP[[#This Row],[Privatni doprinos korisnika - HRK]]/7.5345</f>
        <v>0</v>
      </c>
      <c r="Y766" s="21">
        <f>Ugovori_OPULJP[[#This Row],[Bespovratna sredstva - Ukupno (EU+Nac) HRK
= Ukupna ugovorena vrijednost bespovratnih sredstava]]+Ugovori_OPULJP[[#This Row],[Javni doprinos korisnika - HRK]]+Ugovori_OPULJP[[#This Row],[Privatni doprinos korisnika - HRK]]</f>
        <v>881734.86</v>
      </c>
      <c r="Z766" s="22">
        <f>Ugovori_OPULJP[[#This Row],[UKUPNI PRIHVATLJIVI IZDACI
TOTAL ELIGIBLE EXPENDITURE
= Bespovratna sredstva ukupno + doprinos korisnika
= Ukupni prihvatljivi troškovi
= Ukupna ugovorena vrijednost projekta HRK]]/7.5345</f>
        <v>117026.32689627711</v>
      </c>
      <c r="AA766" s="27" t="s">
        <v>22</v>
      </c>
      <c r="AB766" s="27" t="s">
        <v>19</v>
      </c>
      <c r="AC766" s="26" t="s">
        <v>3090</v>
      </c>
      <c r="AD766" s="26" t="s">
        <v>147</v>
      </c>
    </row>
    <row r="767" spans="1:30" ht="51" customHeight="1" x14ac:dyDescent="0.3">
      <c r="A767" s="31" t="s">
        <v>3091</v>
      </c>
      <c r="B767" s="25" t="s">
        <v>139</v>
      </c>
      <c r="C767" s="26" t="s">
        <v>140</v>
      </c>
      <c r="D767" s="26" t="s">
        <v>2978</v>
      </c>
      <c r="E767" s="27" t="s">
        <v>63</v>
      </c>
      <c r="F767" s="32" t="s">
        <v>3092</v>
      </c>
      <c r="G767" s="32" t="s">
        <v>1415</v>
      </c>
      <c r="H767" s="29">
        <v>44243</v>
      </c>
      <c r="I767" s="29">
        <v>44850</v>
      </c>
      <c r="J767" s="17" t="str">
        <f>IF(Ugovori_OPULJP[[#This Row],[DATUM ZAVRŠETKA OPERACIJE]]&gt;DATE(2023,12,31),"u provedbi","završen")</f>
        <v>završen</v>
      </c>
      <c r="K767" s="28" t="s">
        <v>86</v>
      </c>
      <c r="L767" s="28" t="s">
        <v>86</v>
      </c>
      <c r="M767" s="18">
        <v>0.85</v>
      </c>
      <c r="N767" s="18">
        <v>0.15</v>
      </c>
      <c r="O767" s="19">
        <f>Ugovori_OPULJP[[#This Row],[Bespovratna sredstva - Ukupno (EU+Nac) HRK
= Ukupna ugovorena vrijednost bespovratnih sredstava]]*Ugovori_OPULJP[[#This Row],[EU STOPA SUFINANCIRANJA %
EU CO-FINANCING RATE %]]</f>
        <v>1600024.9124999999</v>
      </c>
      <c r="P767" s="20">
        <f>Ugovori_OPULJP[[#This Row],[Bespovratna sredstva - EU dio - HRK]]/7.5345</f>
        <v>212359.79992036629</v>
      </c>
      <c r="Q767" s="19">
        <f>Ugovori_OPULJP[[#This Row],[Bespovratna sredstva - Ukupno (EU+Nac) HRK
= Ukupna ugovorena vrijednost bespovratnih sredstava]]*Ugovori_OPULJP[[#This Row],[STOPA NACIONALNOG SUFINANCIRANJA %]]</f>
        <v>282357.33749999997</v>
      </c>
      <c r="R767" s="20">
        <f>Ugovori_OPULJP[[#This Row],[Bespovratna sredstva - Nacionalni dio - HRK]]/7.5345</f>
        <v>37475.2588094764</v>
      </c>
      <c r="S767" s="21">
        <v>1882382.25</v>
      </c>
      <c r="T767" s="22">
        <f>Ugovori_OPULJP[[#This Row],[Bespovratna sredstva - Ukupno (EU+Nac) HRK
= Ukupna ugovorena vrijednost bespovratnih sredstava]]/7.5345</f>
        <v>249835.05872984271</v>
      </c>
      <c r="U767" s="19">
        <v>0</v>
      </c>
      <c r="V767" s="20">
        <f>Ugovori_OPULJP[[#This Row],[Javni doprinos korisnika - HRK]]/7.5345</f>
        <v>0</v>
      </c>
      <c r="W767" s="19">
        <v>0</v>
      </c>
      <c r="X767" s="20">
        <f>Ugovori_OPULJP[[#This Row],[Privatni doprinos korisnika - HRK]]/7.5345</f>
        <v>0</v>
      </c>
      <c r="Y767" s="21">
        <f>Ugovori_OPULJP[[#This Row],[Bespovratna sredstva - Ukupno (EU+Nac) HRK
= Ukupna ugovorena vrijednost bespovratnih sredstava]]+Ugovori_OPULJP[[#This Row],[Javni doprinos korisnika - HRK]]+Ugovori_OPULJP[[#This Row],[Privatni doprinos korisnika - HRK]]</f>
        <v>1882382.25</v>
      </c>
      <c r="Z767" s="22">
        <f>Ugovori_OPULJP[[#This Row],[UKUPNI PRIHVATLJIVI IZDACI
TOTAL ELIGIBLE EXPENDITURE
= Bespovratna sredstva ukupno + doprinos korisnika
= Ukupni prihvatljivi troškovi
= Ukupna ugovorena vrijednost projekta HRK]]/7.5345</f>
        <v>249835.05872984271</v>
      </c>
      <c r="AA767" s="27" t="s">
        <v>22</v>
      </c>
      <c r="AB767" s="27" t="s">
        <v>19</v>
      </c>
      <c r="AC767" s="26" t="s">
        <v>3093</v>
      </c>
      <c r="AD767" s="26" t="s">
        <v>147</v>
      </c>
    </row>
    <row r="768" spans="1:30" ht="51" customHeight="1" x14ac:dyDescent="0.3">
      <c r="A768" s="31" t="s">
        <v>3094</v>
      </c>
      <c r="B768" s="25" t="s">
        <v>139</v>
      </c>
      <c r="C768" s="26" t="s">
        <v>140</v>
      </c>
      <c r="D768" s="26" t="s">
        <v>2978</v>
      </c>
      <c r="E768" s="27" t="s">
        <v>63</v>
      </c>
      <c r="F768" s="32" t="s">
        <v>3095</v>
      </c>
      <c r="G768" s="14" t="s">
        <v>1372</v>
      </c>
      <c r="H768" s="29">
        <v>44242</v>
      </c>
      <c r="I768" s="29">
        <v>44788</v>
      </c>
      <c r="J768" s="17" t="str">
        <f>IF(Ugovori_OPULJP[[#This Row],[DATUM ZAVRŠETKA OPERACIJE]]&gt;DATE(2023,12,31),"u provedbi","završen")</f>
        <v>završen</v>
      </c>
      <c r="K768" s="28" t="s">
        <v>86</v>
      </c>
      <c r="L768" s="28" t="s">
        <v>86</v>
      </c>
      <c r="M768" s="18">
        <v>0.85</v>
      </c>
      <c r="N768" s="18">
        <v>0.15</v>
      </c>
      <c r="O768" s="19">
        <f>Ugovori_OPULJP[[#This Row],[Bespovratna sredstva - Ukupno (EU+Nac) HRK
= Ukupna ugovorena vrijednost bespovratnih sredstava]]*Ugovori_OPULJP[[#This Row],[EU STOPA SUFINANCIRANJA %
EU CO-FINANCING RATE %]]</f>
        <v>1043949.6</v>
      </c>
      <c r="P768" s="20">
        <f>Ugovori_OPULJP[[#This Row],[Bespovratna sredstva - EU dio - HRK]]/7.5345</f>
        <v>138555.9227553255</v>
      </c>
      <c r="Q768" s="19">
        <f>Ugovori_OPULJP[[#This Row],[Bespovratna sredstva - Ukupno (EU+Nac) HRK
= Ukupna ugovorena vrijednost bespovratnih sredstava]]*Ugovori_OPULJP[[#This Row],[STOPA NACIONALNOG SUFINANCIRANJA %]]</f>
        <v>184226.4</v>
      </c>
      <c r="R768" s="20">
        <f>Ugovori_OPULJP[[#This Row],[Bespovratna sredstva - Nacionalni dio - HRK]]/7.5345</f>
        <v>24451.045192116264</v>
      </c>
      <c r="S768" s="21">
        <v>1228176</v>
      </c>
      <c r="T768" s="22">
        <f>Ugovori_OPULJP[[#This Row],[Bespovratna sredstva - Ukupno (EU+Nac) HRK
= Ukupna ugovorena vrijednost bespovratnih sredstava]]/7.5345</f>
        <v>163006.96794744176</v>
      </c>
      <c r="U768" s="19">
        <v>0</v>
      </c>
      <c r="V768" s="20">
        <f>Ugovori_OPULJP[[#This Row],[Javni doprinos korisnika - HRK]]/7.5345</f>
        <v>0</v>
      </c>
      <c r="W768" s="19">
        <v>0</v>
      </c>
      <c r="X768" s="20">
        <f>Ugovori_OPULJP[[#This Row],[Privatni doprinos korisnika - HRK]]/7.5345</f>
        <v>0</v>
      </c>
      <c r="Y768" s="21">
        <f>Ugovori_OPULJP[[#This Row],[Bespovratna sredstva - Ukupno (EU+Nac) HRK
= Ukupna ugovorena vrijednost bespovratnih sredstava]]+Ugovori_OPULJP[[#This Row],[Javni doprinos korisnika - HRK]]+Ugovori_OPULJP[[#This Row],[Privatni doprinos korisnika - HRK]]</f>
        <v>1228176</v>
      </c>
      <c r="Z768" s="22">
        <f>Ugovori_OPULJP[[#This Row],[UKUPNI PRIHVATLJIVI IZDACI
TOTAL ELIGIBLE EXPENDITURE
= Bespovratna sredstva ukupno + doprinos korisnika
= Ukupni prihvatljivi troškovi
= Ukupna ugovorena vrijednost projekta HRK]]/7.5345</f>
        <v>163006.96794744176</v>
      </c>
      <c r="AA768" s="27" t="s">
        <v>22</v>
      </c>
      <c r="AB768" s="27" t="s">
        <v>19</v>
      </c>
      <c r="AC768" s="26" t="s">
        <v>3096</v>
      </c>
      <c r="AD768" s="26" t="s">
        <v>147</v>
      </c>
    </row>
    <row r="769" spans="1:30" ht="51" customHeight="1" x14ac:dyDescent="0.3">
      <c r="A769" s="31" t="s">
        <v>3097</v>
      </c>
      <c r="B769" s="25" t="s">
        <v>139</v>
      </c>
      <c r="C769" s="26" t="s">
        <v>140</v>
      </c>
      <c r="D769" s="26" t="s">
        <v>2978</v>
      </c>
      <c r="E769" s="27" t="s">
        <v>63</v>
      </c>
      <c r="F769" s="32" t="s">
        <v>3098</v>
      </c>
      <c r="G769" s="14" t="s">
        <v>917</v>
      </c>
      <c r="H769" s="29">
        <v>44245</v>
      </c>
      <c r="I769" s="29">
        <v>44913</v>
      </c>
      <c r="J769" s="17" t="str">
        <f>IF(Ugovori_OPULJP[[#This Row],[DATUM ZAVRŠETKA OPERACIJE]]&gt;DATE(2023,12,31),"u provedbi","završen")</f>
        <v>završen</v>
      </c>
      <c r="K769" s="28" t="s">
        <v>86</v>
      </c>
      <c r="L769" s="28" t="s">
        <v>86</v>
      </c>
      <c r="M769" s="18">
        <v>0.85</v>
      </c>
      <c r="N769" s="18">
        <v>0.15</v>
      </c>
      <c r="O769" s="19">
        <f>Ugovori_OPULJP[[#This Row],[Bespovratna sredstva - Ukupno (EU+Nac) HRK
= Ukupna ugovorena vrijednost bespovratnih sredstava]]*Ugovori_OPULJP[[#This Row],[EU STOPA SUFINANCIRANJA %
EU CO-FINANCING RATE %]]</f>
        <v>2069538.5709999998</v>
      </c>
      <c r="P769" s="20">
        <f>Ugovori_OPULJP[[#This Row],[Bespovratna sredstva - EU dio - HRK]]/7.5345</f>
        <v>274674.97126551194</v>
      </c>
      <c r="Q769" s="19">
        <f>Ugovori_OPULJP[[#This Row],[Bespovratna sredstva - Ukupno (EU+Nac) HRK
= Ukupna ugovorena vrijednost bespovratnih sredstava]]*Ugovori_OPULJP[[#This Row],[STOPA NACIONALNOG SUFINANCIRANJA %]]</f>
        <v>365212.68899999995</v>
      </c>
      <c r="R769" s="20">
        <f>Ugovori_OPULJP[[#This Row],[Bespovratna sredstva - Nacionalni dio - HRK]]/7.5345</f>
        <v>48472.053752737396</v>
      </c>
      <c r="S769" s="19">
        <v>2434751.2599999998</v>
      </c>
      <c r="T769" s="20">
        <f>Ugovori_OPULJP[[#This Row],[Bespovratna sredstva - Ukupno (EU+Nac) HRK
= Ukupna ugovorena vrijednost bespovratnih sredstava]]/7.5345</f>
        <v>323147.02501824935</v>
      </c>
      <c r="U769" s="19">
        <v>0</v>
      </c>
      <c r="V769" s="20">
        <f>Ugovori_OPULJP[[#This Row],[Javni doprinos korisnika - HRK]]/7.5345</f>
        <v>0</v>
      </c>
      <c r="W769" s="19">
        <v>0</v>
      </c>
      <c r="X769" s="20">
        <f>Ugovori_OPULJP[[#This Row],[Privatni doprinos korisnika - HRK]]/7.5345</f>
        <v>0</v>
      </c>
      <c r="Y769" s="21">
        <f>Ugovori_OPULJP[[#This Row],[Bespovratna sredstva - Ukupno (EU+Nac) HRK
= Ukupna ugovorena vrijednost bespovratnih sredstava]]+Ugovori_OPULJP[[#This Row],[Javni doprinos korisnika - HRK]]+Ugovori_OPULJP[[#This Row],[Privatni doprinos korisnika - HRK]]</f>
        <v>2434751.2599999998</v>
      </c>
      <c r="Z769" s="22">
        <f>Ugovori_OPULJP[[#This Row],[UKUPNI PRIHVATLJIVI IZDACI
TOTAL ELIGIBLE EXPENDITURE
= Bespovratna sredstva ukupno + doprinos korisnika
= Ukupni prihvatljivi troškovi
= Ukupna ugovorena vrijednost projekta HRK]]/7.5345</f>
        <v>323147.02501824935</v>
      </c>
      <c r="AA769" s="27" t="s">
        <v>22</v>
      </c>
      <c r="AB769" s="27" t="s">
        <v>19</v>
      </c>
      <c r="AC769" s="26" t="s">
        <v>3099</v>
      </c>
      <c r="AD769" s="26" t="s">
        <v>147</v>
      </c>
    </row>
    <row r="770" spans="1:30" ht="51" customHeight="1" x14ac:dyDescent="0.3">
      <c r="A770" s="31" t="s">
        <v>3100</v>
      </c>
      <c r="B770" s="25" t="s">
        <v>139</v>
      </c>
      <c r="C770" s="26" t="s">
        <v>140</v>
      </c>
      <c r="D770" s="26" t="s">
        <v>2978</v>
      </c>
      <c r="E770" s="27" t="s">
        <v>63</v>
      </c>
      <c r="F770" s="32" t="s">
        <v>3101</v>
      </c>
      <c r="G770" s="32" t="s">
        <v>3102</v>
      </c>
      <c r="H770" s="29">
        <v>44242</v>
      </c>
      <c r="I770" s="29">
        <v>44788</v>
      </c>
      <c r="J770" s="17" t="str">
        <f>IF(Ugovori_OPULJP[[#This Row],[DATUM ZAVRŠETKA OPERACIJE]]&gt;DATE(2023,12,31),"u provedbi","završen")</f>
        <v>završen</v>
      </c>
      <c r="K770" s="28" t="s">
        <v>86</v>
      </c>
      <c r="L770" s="28" t="s">
        <v>86</v>
      </c>
      <c r="M770" s="18">
        <v>0.85</v>
      </c>
      <c r="N770" s="18">
        <v>0.15</v>
      </c>
      <c r="O770" s="19">
        <f>Ugovori_OPULJP[[#This Row],[Bespovratna sredstva - Ukupno (EU+Nac) HRK
= Ukupna ugovorena vrijednost bespovratnih sredstava]]*Ugovori_OPULJP[[#This Row],[EU STOPA SUFINANCIRANJA %
EU CO-FINANCING RATE %]]</f>
        <v>1101090</v>
      </c>
      <c r="P770" s="20">
        <f>Ugovori_OPULJP[[#This Row],[Bespovratna sredstva - EU dio - HRK]]/7.5345</f>
        <v>146139.7571172606</v>
      </c>
      <c r="Q770" s="19">
        <f>Ugovori_OPULJP[[#This Row],[Bespovratna sredstva - Ukupno (EU+Nac) HRK
= Ukupna ugovorena vrijednost bespovratnih sredstava]]*Ugovori_OPULJP[[#This Row],[STOPA NACIONALNOG SUFINANCIRANJA %]]</f>
        <v>194310</v>
      </c>
      <c r="R770" s="20">
        <f>Ugovori_OPULJP[[#This Row],[Bespovratna sredstva - Nacionalni dio - HRK]]/7.5345</f>
        <v>25789.368903045986</v>
      </c>
      <c r="S770" s="21">
        <v>1295400</v>
      </c>
      <c r="T770" s="22">
        <f>Ugovori_OPULJP[[#This Row],[Bespovratna sredstva - Ukupno (EU+Nac) HRK
= Ukupna ugovorena vrijednost bespovratnih sredstava]]/7.5345</f>
        <v>171929.12602030658</v>
      </c>
      <c r="U770" s="19">
        <v>0</v>
      </c>
      <c r="V770" s="20">
        <f>Ugovori_OPULJP[[#This Row],[Javni doprinos korisnika - HRK]]/7.5345</f>
        <v>0</v>
      </c>
      <c r="W770" s="19">
        <v>0</v>
      </c>
      <c r="X770" s="20">
        <f>Ugovori_OPULJP[[#This Row],[Privatni doprinos korisnika - HRK]]/7.5345</f>
        <v>0</v>
      </c>
      <c r="Y770" s="21">
        <f>Ugovori_OPULJP[[#This Row],[Bespovratna sredstva - Ukupno (EU+Nac) HRK
= Ukupna ugovorena vrijednost bespovratnih sredstava]]+Ugovori_OPULJP[[#This Row],[Javni doprinos korisnika - HRK]]+Ugovori_OPULJP[[#This Row],[Privatni doprinos korisnika - HRK]]</f>
        <v>1295400</v>
      </c>
      <c r="Z770" s="22">
        <f>Ugovori_OPULJP[[#This Row],[UKUPNI PRIHVATLJIVI IZDACI
TOTAL ELIGIBLE EXPENDITURE
= Bespovratna sredstva ukupno + doprinos korisnika
= Ukupni prihvatljivi troškovi
= Ukupna ugovorena vrijednost projekta HRK]]/7.5345</f>
        <v>171929.12602030658</v>
      </c>
      <c r="AA770" s="27" t="s">
        <v>22</v>
      </c>
      <c r="AB770" s="27" t="s">
        <v>19</v>
      </c>
      <c r="AC770" s="26" t="s">
        <v>3103</v>
      </c>
      <c r="AD770" s="26" t="s">
        <v>147</v>
      </c>
    </row>
    <row r="771" spans="1:30" ht="51" customHeight="1" x14ac:dyDescent="0.3">
      <c r="A771" s="31" t="s">
        <v>3104</v>
      </c>
      <c r="B771" s="25" t="s">
        <v>139</v>
      </c>
      <c r="C771" s="26" t="s">
        <v>140</v>
      </c>
      <c r="D771" s="26" t="s">
        <v>2978</v>
      </c>
      <c r="E771" s="27" t="s">
        <v>63</v>
      </c>
      <c r="F771" s="32" t="s">
        <v>3105</v>
      </c>
      <c r="G771" s="32" t="s">
        <v>3106</v>
      </c>
      <c r="H771" s="29">
        <v>44244</v>
      </c>
      <c r="I771" s="29">
        <v>44974</v>
      </c>
      <c r="J771" s="17" t="str">
        <f>IF(Ugovori_OPULJP[[#This Row],[DATUM ZAVRŠETKA OPERACIJE]]&gt;DATE(2023,12,31),"u provedbi","završen")</f>
        <v>završen</v>
      </c>
      <c r="K771" s="28" t="s">
        <v>86</v>
      </c>
      <c r="L771" s="28" t="s">
        <v>86</v>
      </c>
      <c r="M771" s="18">
        <v>0.85</v>
      </c>
      <c r="N771" s="18">
        <v>0.15</v>
      </c>
      <c r="O771" s="19">
        <f>Ugovori_OPULJP[[#This Row],[Bespovratna sredstva - Ukupno (EU+Nac) HRK
= Ukupna ugovorena vrijednost bespovratnih sredstava]]*Ugovori_OPULJP[[#This Row],[EU STOPA SUFINANCIRANJA %
EU CO-FINANCING RATE %]]</f>
        <v>577211.92249999999</v>
      </c>
      <c r="P771" s="20">
        <f>Ugovori_OPULJP[[#This Row],[Bespovratna sredstva - EU dio - HRK]]/7.5345</f>
        <v>76609.187404605473</v>
      </c>
      <c r="Q771" s="19">
        <f>Ugovori_OPULJP[[#This Row],[Bespovratna sredstva - Ukupno (EU+Nac) HRK
= Ukupna ugovorena vrijednost bespovratnih sredstava]]*Ugovori_OPULJP[[#This Row],[STOPA NACIONALNOG SUFINANCIRANJA %]]</f>
        <v>101860.92749999999</v>
      </c>
      <c r="R771" s="20">
        <f>Ugovori_OPULJP[[#This Row],[Bespovratna sredstva - Nacionalni dio - HRK]]/7.5345</f>
        <v>13519.268365518612</v>
      </c>
      <c r="S771" s="19">
        <v>679072.85</v>
      </c>
      <c r="T771" s="20">
        <f>Ugovori_OPULJP[[#This Row],[Bespovratna sredstva - Ukupno (EU+Nac) HRK
= Ukupna ugovorena vrijednost bespovratnih sredstava]]/7.5345</f>
        <v>90128.455770124085</v>
      </c>
      <c r="U771" s="19">
        <v>0</v>
      </c>
      <c r="V771" s="20">
        <f>Ugovori_OPULJP[[#This Row],[Javni doprinos korisnika - HRK]]/7.5345</f>
        <v>0</v>
      </c>
      <c r="W771" s="19">
        <v>0</v>
      </c>
      <c r="X771" s="20">
        <f>Ugovori_OPULJP[[#This Row],[Privatni doprinos korisnika - HRK]]/7.5345</f>
        <v>0</v>
      </c>
      <c r="Y771" s="21">
        <f>Ugovori_OPULJP[[#This Row],[Bespovratna sredstva - Ukupno (EU+Nac) HRK
= Ukupna ugovorena vrijednost bespovratnih sredstava]]+Ugovori_OPULJP[[#This Row],[Javni doprinos korisnika - HRK]]+Ugovori_OPULJP[[#This Row],[Privatni doprinos korisnika - HRK]]</f>
        <v>679072.85</v>
      </c>
      <c r="Z771" s="22">
        <f>Ugovori_OPULJP[[#This Row],[UKUPNI PRIHVATLJIVI IZDACI
TOTAL ELIGIBLE EXPENDITURE
= Bespovratna sredstva ukupno + doprinos korisnika
= Ukupni prihvatljivi troškovi
= Ukupna ugovorena vrijednost projekta HRK]]/7.5345</f>
        <v>90128.455770124085</v>
      </c>
      <c r="AA771" s="27" t="s">
        <v>22</v>
      </c>
      <c r="AB771" s="27" t="s">
        <v>19</v>
      </c>
      <c r="AC771" s="26" t="s">
        <v>3107</v>
      </c>
      <c r="AD771" s="26" t="s">
        <v>147</v>
      </c>
    </row>
    <row r="772" spans="1:30" ht="51" customHeight="1" x14ac:dyDescent="0.3">
      <c r="A772" s="31" t="s">
        <v>3108</v>
      </c>
      <c r="B772" s="25" t="s">
        <v>139</v>
      </c>
      <c r="C772" s="26" t="s">
        <v>140</v>
      </c>
      <c r="D772" s="26" t="s">
        <v>2978</v>
      </c>
      <c r="E772" s="27" t="s">
        <v>63</v>
      </c>
      <c r="F772" s="32" t="s">
        <v>3109</v>
      </c>
      <c r="G772" s="32" t="s">
        <v>621</v>
      </c>
      <c r="H772" s="29">
        <v>44242</v>
      </c>
      <c r="I772" s="29">
        <v>44972</v>
      </c>
      <c r="J772" s="17" t="str">
        <f>IF(Ugovori_OPULJP[[#This Row],[DATUM ZAVRŠETKA OPERACIJE]]&gt;DATE(2023,12,31),"u provedbi","završen")</f>
        <v>završen</v>
      </c>
      <c r="K772" s="28" t="s">
        <v>86</v>
      </c>
      <c r="L772" s="28" t="s">
        <v>86</v>
      </c>
      <c r="M772" s="18">
        <v>0.85</v>
      </c>
      <c r="N772" s="18">
        <v>0.15</v>
      </c>
      <c r="O772" s="19">
        <f>Ugovori_OPULJP[[#This Row],[Bespovratna sredstva - Ukupno (EU+Nac) HRK
= Ukupna ugovorena vrijednost bespovratnih sredstava]]*Ugovori_OPULJP[[#This Row],[EU STOPA SUFINANCIRANJA %
EU CO-FINANCING RATE %]]</f>
        <v>1881417.5399999998</v>
      </c>
      <c r="P772" s="20">
        <f>Ugovori_OPULJP[[#This Row],[Bespovratna sredstva - EU dio - HRK]]/7.5345</f>
        <v>249707.01970933701</v>
      </c>
      <c r="Q772" s="19">
        <f>Ugovori_OPULJP[[#This Row],[Bespovratna sredstva - Ukupno (EU+Nac) HRK
= Ukupna ugovorena vrijednost bespovratnih sredstava]]*Ugovori_OPULJP[[#This Row],[STOPA NACIONALNOG SUFINANCIRANJA %]]</f>
        <v>332014.86</v>
      </c>
      <c r="R772" s="20">
        <f>Ugovori_OPULJP[[#This Row],[Bespovratna sredstva - Nacionalni dio - HRK]]/7.5345</f>
        <v>44065.944654588886</v>
      </c>
      <c r="S772" s="21">
        <v>2213432.4</v>
      </c>
      <c r="T772" s="22">
        <f>Ugovori_OPULJP[[#This Row],[Bespovratna sredstva - Ukupno (EU+Nac) HRK
= Ukupna ugovorena vrijednost bespovratnih sredstava]]/7.5345</f>
        <v>293772.96436392592</v>
      </c>
      <c r="U772" s="19">
        <v>0</v>
      </c>
      <c r="V772" s="20">
        <f>Ugovori_OPULJP[[#This Row],[Javni doprinos korisnika - HRK]]/7.5345</f>
        <v>0</v>
      </c>
      <c r="W772" s="19">
        <v>0</v>
      </c>
      <c r="X772" s="20">
        <f>Ugovori_OPULJP[[#This Row],[Privatni doprinos korisnika - HRK]]/7.5345</f>
        <v>0</v>
      </c>
      <c r="Y772" s="21">
        <f>Ugovori_OPULJP[[#This Row],[Bespovratna sredstva - Ukupno (EU+Nac) HRK
= Ukupna ugovorena vrijednost bespovratnih sredstava]]+Ugovori_OPULJP[[#This Row],[Javni doprinos korisnika - HRK]]+Ugovori_OPULJP[[#This Row],[Privatni doprinos korisnika - HRK]]</f>
        <v>2213432.4</v>
      </c>
      <c r="Z772" s="22">
        <f>Ugovori_OPULJP[[#This Row],[UKUPNI PRIHVATLJIVI IZDACI
TOTAL ELIGIBLE EXPENDITURE
= Bespovratna sredstva ukupno + doprinos korisnika
= Ukupni prihvatljivi troškovi
= Ukupna ugovorena vrijednost projekta HRK]]/7.5345</f>
        <v>293772.96436392592</v>
      </c>
      <c r="AA772" s="27" t="s">
        <v>22</v>
      </c>
      <c r="AB772" s="27" t="s">
        <v>19</v>
      </c>
      <c r="AC772" s="26" t="s">
        <v>3110</v>
      </c>
      <c r="AD772" s="26" t="s">
        <v>147</v>
      </c>
    </row>
    <row r="773" spans="1:30" ht="51" customHeight="1" x14ac:dyDescent="0.3">
      <c r="A773" s="31" t="s">
        <v>3111</v>
      </c>
      <c r="B773" s="25" t="s">
        <v>139</v>
      </c>
      <c r="C773" s="26" t="s">
        <v>140</v>
      </c>
      <c r="D773" s="26" t="s">
        <v>2978</v>
      </c>
      <c r="E773" s="27" t="s">
        <v>63</v>
      </c>
      <c r="F773" s="32" t="s">
        <v>3112</v>
      </c>
      <c r="G773" s="32" t="s">
        <v>3113</v>
      </c>
      <c r="H773" s="29">
        <v>44344</v>
      </c>
      <c r="I773" s="29">
        <v>45074</v>
      </c>
      <c r="J773" s="17" t="str">
        <f>IF(Ugovori_OPULJP[[#This Row],[DATUM ZAVRŠETKA OPERACIJE]]&gt;DATE(2023,12,31),"u provedbi","završen")</f>
        <v>završen</v>
      </c>
      <c r="K773" s="37" t="s">
        <v>192</v>
      </c>
      <c r="L773" s="37" t="s">
        <v>192</v>
      </c>
      <c r="M773" s="46" t="s">
        <v>3114</v>
      </c>
      <c r="N773" s="18">
        <v>0.15</v>
      </c>
      <c r="O773" s="19">
        <f>Ugovori_OPULJP[[#This Row],[Bespovratna sredstva - Ukupno (EU+Nac) HRK
= Ukupna ugovorena vrijednost bespovratnih sredstava]]*Ugovori_OPULJP[[#This Row],[EU STOPA SUFINANCIRANJA %
EU CO-FINANCING RATE %]]</f>
        <v>1871047.2</v>
      </c>
      <c r="P773" s="20">
        <f>Ugovori_OPULJP[[#This Row],[Bespovratna sredstva - EU dio - HRK]]/7.5345</f>
        <v>248330.63906032249</v>
      </c>
      <c r="Q773" s="19">
        <f>Ugovori_OPULJP[[#This Row],[Bespovratna sredstva - Ukupno (EU+Nac) HRK
= Ukupna ugovorena vrijednost bespovratnih sredstava]]*Ugovori_OPULJP[[#This Row],[STOPA NACIONALNOG SUFINANCIRANJA %]]</f>
        <v>330184.8</v>
      </c>
      <c r="R773" s="20">
        <f>Ugovori_OPULJP[[#This Row],[Bespovratna sredstva - Nacionalni dio - HRK]]/7.5345</f>
        <v>43823.053951821617</v>
      </c>
      <c r="S773" s="21">
        <v>2201232</v>
      </c>
      <c r="T773" s="22">
        <f>Ugovori_OPULJP[[#This Row],[Bespovratna sredstva - Ukupno (EU+Nac) HRK
= Ukupna ugovorena vrijednost bespovratnih sredstava]]/7.5345</f>
        <v>292153.69301214413</v>
      </c>
      <c r="U773" s="19">
        <v>0</v>
      </c>
      <c r="V773" s="20">
        <f>Ugovori_OPULJP[[#This Row],[Javni doprinos korisnika - HRK]]/7.5345</f>
        <v>0</v>
      </c>
      <c r="W773" s="19">
        <v>0</v>
      </c>
      <c r="X773" s="20">
        <f>Ugovori_OPULJP[[#This Row],[Privatni doprinos korisnika - HRK]]/7.5345</f>
        <v>0</v>
      </c>
      <c r="Y773" s="21">
        <f>Ugovori_OPULJP[[#This Row],[Bespovratna sredstva - Ukupno (EU+Nac) HRK
= Ukupna ugovorena vrijednost bespovratnih sredstava]]+Ugovori_OPULJP[[#This Row],[Javni doprinos korisnika - HRK]]+Ugovori_OPULJP[[#This Row],[Privatni doprinos korisnika - HRK]]</f>
        <v>2201232</v>
      </c>
      <c r="Z773" s="22">
        <f>Ugovori_OPULJP[[#This Row],[UKUPNI PRIHVATLJIVI IZDACI
TOTAL ELIGIBLE EXPENDITURE
= Bespovratna sredstva ukupno + doprinos korisnika
= Ukupni prihvatljivi troškovi
= Ukupna ugovorena vrijednost projekta HRK]]/7.5345</f>
        <v>292153.69301214413</v>
      </c>
      <c r="AA773" s="27" t="s">
        <v>22</v>
      </c>
      <c r="AB773" s="27" t="s">
        <v>19</v>
      </c>
      <c r="AC773" s="26" t="s">
        <v>3115</v>
      </c>
      <c r="AD773" s="12" t="s">
        <v>147</v>
      </c>
    </row>
    <row r="774" spans="1:30" ht="51" customHeight="1" x14ac:dyDescent="0.3">
      <c r="A774" s="31" t="s">
        <v>3116</v>
      </c>
      <c r="B774" s="25" t="s">
        <v>139</v>
      </c>
      <c r="C774" s="26" t="s">
        <v>140</v>
      </c>
      <c r="D774" s="26" t="s">
        <v>2978</v>
      </c>
      <c r="E774" s="27" t="s">
        <v>63</v>
      </c>
      <c r="F774" s="32" t="s">
        <v>3117</v>
      </c>
      <c r="G774" s="14" t="s">
        <v>1083</v>
      </c>
      <c r="H774" s="29">
        <v>44341</v>
      </c>
      <c r="I774" s="29">
        <v>45071</v>
      </c>
      <c r="J774" s="17" t="str">
        <f>IF(Ugovori_OPULJP[[#This Row],[DATUM ZAVRŠETKA OPERACIJE]]&gt;DATE(2023,12,31),"u provedbi","završen")</f>
        <v>završen</v>
      </c>
      <c r="K774" s="37" t="s">
        <v>192</v>
      </c>
      <c r="L774" s="37" t="s">
        <v>192</v>
      </c>
      <c r="M774" s="46" t="s">
        <v>3114</v>
      </c>
      <c r="N774" s="18">
        <v>0.15</v>
      </c>
      <c r="O774" s="19">
        <f>Ugovori_OPULJP[[#This Row],[Bespovratna sredstva - Ukupno (EU+Nac) HRK
= Ukupna ugovorena vrijednost bespovratnih sredstava]]*Ugovori_OPULJP[[#This Row],[EU STOPA SUFINANCIRANJA %
EU CO-FINANCING RATE %]]</f>
        <v>2179128.2889999999</v>
      </c>
      <c r="P774" s="20">
        <f>Ugovori_OPULJP[[#This Row],[Bespovratna sredstva - EU dio - HRK]]/7.5345</f>
        <v>289220.02641183883</v>
      </c>
      <c r="Q774" s="19">
        <f>Ugovori_OPULJP[[#This Row],[Bespovratna sredstva - Ukupno (EU+Nac) HRK
= Ukupna ugovorena vrijednost bespovratnih sredstava]]*Ugovori_OPULJP[[#This Row],[STOPA NACIONALNOG SUFINANCIRANJA %]]</f>
        <v>384552.05099999998</v>
      </c>
      <c r="R774" s="20">
        <f>Ugovori_OPULJP[[#This Row],[Bespovratna sredstva - Nacionalni dio - HRK]]/7.5345</f>
        <v>51038.828190324501</v>
      </c>
      <c r="S774" s="21">
        <v>2563680.34</v>
      </c>
      <c r="T774" s="22">
        <f>Ugovori_OPULJP[[#This Row],[Bespovratna sredstva - Ukupno (EU+Nac) HRK
= Ukupna ugovorena vrijednost bespovratnih sredstava]]/7.5345</f>
        <v>340258.85460216337</v>
      </c>
      <c r="U774" s="19">
        <v>0</v>
      </c>
      <c r="V774" s="20">
        <f>Ugovori_OPULJP[[#This Row],[Javni doprinos korisnika - HRK]]/7.5345</f>
        <v>0</v>
      </c>
      <c r="W774" s="19">
        <v>0</v>
      </c>
      <c r="X774" s="20">
        <f>Ugovori_OPULJP[[#This Row],[Privatni doprinos korisnika - HRK]]/7.5345</f>
        <v>0</v>
      </c>
      <c r="Y774" s="21">
        <f>Ugovori_OPULJP[[#This Row],[Bespovratna sredstva - Ukupno (EU+Nac) HRK
= Ukupna ugovorena vrijednost bespovratnih sredstava]]+Ugovori_OPULJP[[#This Row],[Javni doprinos korisnika - HRK]]+Ugovori_OPULJP[[#This Row],[Privatni doprinos korisnika - HRK]]</f>
        <v>2563680.34</v>
      </c>
      <c r="Z774" s="22">
        <f>Ugovori_OPULJP[[#This Row],[UKUPNI PRIHVATLJIVI IZDACI
TOTAL ELIGIBLE EXPENDITURE
= Bespovratna sredstva ukupno + doprinos korisnika
= Ukupni prihvatljivi troškovi
= Ukupna ugovorena vrijednost projekta HRK]]/7.5345</f>
        <v>340258.85460216337</v>
      </c>
      <c r="AA774" s="27" t="s">
        <v>22</v>
      </c>
      <c r="AB774" s="27" t="s">
        <v>19</v>
      </c>
      <c r="AC774" s="26" t="s">
        <v>3118</v>
      </c>
      <c r="AD774" s="12" t="s">
        <v>147</v>
      </c>
    </row>
    <row r="775" spans="1:30" ht="51" customHeight="1" x14ac:dyDescent="0.3">
      <c r="A775" s="31" t="s">
        <v>3119</v>
      </c>
      <c r="B775" s="25" t="s">
        <v>139</v>
      </c>
      <c r="C775" s="26" t="s">
        <v>140</v>
      </c>
      <c r="D775" s="26" t="s">
        <v>2978</v>
      </c>
      <c r="E775" s="27" t="s">
        <v>63</v>
      </c>
      <c r="F775" s="32" t="s">
        <v>3120</v>
      </c>
      <c r="G775" s="32" t="s">
        <v>3121</v>
      </c>
      <c r="H775" s="29">
        <v>44344</v>
      </c>
      <c r="I775" s="29">
        <v>45074</v>
      </c>
      <c r="J775" s="17" t="str">
        <f>IF(Ugovori_OPULJP[[#This Row],[DATUM ZAVRŠETKA OPERACIJE]]&gt;DATE(2023,12,31),"u provedbi","završen")</f>
        <v>završen</v>
      </c>
      <c r="K775" s="37" t="s">
        <v>192</v>
      </c>
      <c r="L775" s="37" t="s">
        <v>192</v>
      </c>
      <c r="M775" s="46" t="s">
        <v>3114</v>
      </c>
      <c r="N775" s="18">
        <v>0.15</v>
      </c>
      <c r="O775" s="19">
        <f>Ugovori_OPULJP[[#This Row],[Bespovratna sredstva - Ukupno (EU+Nac) HRK
= Ukupna ugovorena vrijednost bespovratnih sredstava]]*Ugovori_OPULJP[[#This Row],[EU STOPA SUFINANCIRANJA %
EU CO-FINANCING RATE %]]</f>
        <v>873400.02399999998</v>
      </c>
      <c r="P775" s="20">
        <f>Ugovori_OPULJP[[#This Row],[Bespovratna sredstva - EU dio - HRK]]/7.5345</f>
        <v>115920.10405468178</v>
      </c>
      <c r="Q775" s="19">
        <f>Ugovori_OPULJP[[#This Row],[Bespovratna sredstva - Ukupno (EU+Nac) HRK
= Ukupna ugovorena vrijednost bespovratnih sredstava]]*Ugovori_OPULJP[[#This Row],[STOPA NACIONALNOG SUFINANCIRANJA %]]</f>
        <v>154129.416</v>
      </c>
      <c r="R775" s="20">
        <f>Ugovori_OPULJP[[#This Row],[Bespovratna sredstva - Nacionalni dio - HRK]]/7.5345</f>
        <v>20456.488950826199</v>
      </c>
      <c r="S775" s="21">
        <v>1027529.44</v>
      </c>
      <c r="T775" s="22">
        <f>Ugovori_OPULJP[[#This Row],[Bespovratna sredstva - Ukupno (EU+Nac) HRK
= Ukupna ugovorena vrijednost bespovratnih sredstava]]/7.5345</f>
        <v>136376.59300550798</v>
      </c>
      <c r="U775" s="19">
        <v>0</v>
      </c>
      <c r="V775" s="20">
        <f>Ugovori_OPULJP[[#This Row],[Javni doprinos korisnika - HRK]]/7.5345</f>
        <v>0</v>
      </c>
      <c r="W775" s="19">
        <v>0</v>
      </c>
      <c r="X775" s="20">
        <f>Ugovori_OPULJP[[#This Row],[Privatni doprinos korisnika - HRK]]/7.5345</f>
        <v>0</v>
      </c>
      <c r="Y775" s="21">
        <f>Ugovori_OPULJP[[#This Row],[Bespovratna sredstva - Ukupno (EU+Nac) HRK
= Ukupna ugovorena vrijednost bespovratnih sredstava]]+Ugovori_OPULJP[[#This Row],[Javni doprinos korisnika - HRK]]+Ugovori_OPULJP[[#This Row],[Privatni doprinos korisnika - HRK]]</f>
        <v>1027529.44</v>
      </c>
      <c r="Z775" s="22">
        <f>Ugovori_OPULJP[[#This Row],[UKUPNI PRIHVATLJIVI IZDACI
TOTAL ELIGIBLE EXPENDITURE
= Bespovratna sredstva ukupno + doprinos korisnika
= Ukupni prihvatljivi troškovi
= Ukupna ugovorena vrijednost projekta HRK]]/7.5345</f>
        <v>136376.59300550798</v>
      </c>
      <c r="AA775" s="27" t="s">
        <v>22</v>
      </c>
      <c r="AB775" s="27" t="s">
        <v>19</v>
      </c>
      <c r="AC775" s="26" t="s">
        <v>3122</v>
      </c>
      <c r="AD775" s="12" t="s">
        <v>147</v>
      </c>
    </row>
    <row r="776" spans="1:30" ht="51" customHeight="1" x14ac:dyDescent="0.3">
      <c r="A776" s="31" t="s">
        <v>3123</v>
      </c>
      <c r="B776" s="25" t="s">
        <v>139</v>
      </c>
      <c r="C776" s="26" t="s">
        <v>140</v>
      </c>
      <c r="D776" s="26" t="s">
        <v>2978</v>
      </c>
      <c r="E776" s="27" t="s">
        <v>63</v>
      </c>
      <c r="F776" s="32" t="s">
        <v>3124</v>
      </c>
      <c r="G776" s="32" t="s">
        <v>1768</v>
      </c>
      <c r="H776" s="29">
        <v>44355</v>
      </c>
      <c r="I776" s="29">
        <v>45085</v>
      </c>
      <c r="J776" s="17" t="str">
        <f>IF(Ugovori_OPULJP[[#This Row],[DATUM ZAVRŠETKA OPERACIJE]]&gt;DATE(2023,12,31),"u provedbi","završen")</f>
        <v>završen</v>
      </c>
      <c r="K776" s="37" t="s">
        <v>81</v>
      </c>
      <c r="L776" s="28" t="s">
        <v>81</v>
      </c>
      <c r="M776" s="46" t="s">
        <v>3114</v>
      </c>
      <c r="N776" s="18">
        <v>0.15</v>
      </c>
      <c r="O776" s="19">
        <f>Ugovori_OPULJP[[#This Row],[Bespovratna sredstva - Ukupno (EU+Nac) HRK
= Ukupna ugovorena vrijednost bespovratnih sredstava]]*Ugovori_OPULJP[[#This Row],[EU STOPA SUFINANCIRANJA %
EU CO-FINANCING RATE %]]</f>
        <v>999674.26450000005</v>
      </c>
      <c r="P776" s="20">
        <f>Ugovori_OPULJP[[#This Row],[Bespovratna sredstva - EU dio - HRK]]/7.5345</f>
        <v>132679.57588426571</v>
      </c>
      <c r="Q776" s="19">
        <f>Ugovori_OPULJP[[#This Row],[Bespovratna sredstva - Ukupno (EU+Nac) HRK
= Ukupna ugovorena vrijednost bespovratnih sredstava]]*Ugovori_OPULJP[[#This Row],[STOPA NACIONALNOG SUFINANCIRANJA %]]</f>
        <v>176413.10550000001</v>
      </c>
      <c r="R776" s="20">
        <f>Ugovori_OPULJP[[#This Row],[Bespovratna sredstva - Nacionalni dio - HRK]]/7.5345</f>
        <v>23414.042803105713</v>
      </c>
      <c r="S776" s="21">
        <v>1176087.3700000001</v>
      </c>
      <c r="T776" s="22">
        <f>Ugovori_OPULJP[[#This Row],[Bespovratna sredstva - Ukupno (EU+Nac) HRK
= Ukupna ugovorena vrijednost bespovratnih sredstava]]/7.5345</f>
        <v>156093.61868737143</v>
      </c>
      <c r="U776" s="19">
        <v>0</v>
      </c>
      <c r="V776" s="20">
        <f>Ugovori_OPULJP[[#This Row],[Javni doprinos korisnika - HRK]]/7.5345</f>
        <v>0</v>
      </c>
      <c r="W776" s="19">
        <v>0</v>
      </c>
      <c r="X776" s="20">
        <f>Ugovori_OPULJP[[#This Row],[Privatni doprinos korisnika - HRK]]/7.5345</f>
        <v>0</v>
      </c>
      <c r="Y776" s="21">
        <f>Ugovori_OPULJP[[#This Row],[Bespovratna sredstva - Ukupno (EU+Nac) HRK
= Ukupna ugovorena vrijednost bespovratnih sredstava]]+Ugovori_OPULJP[[#This Row],[Javni doprinos korisnika - HRK]]+Ugovori_OPULJP[[#This Row],[Privatni doprinos korisnika - HRK]]</f>
        <v>1176087.3700000001</v>
      </c>
      <c r="Z776" s="22">
        <f>Ugovori_OPULJP[[#This Row],[UKUPNI PRIHVATLJIVI IZDACI
TOTAL ELIGIBLE EXPENDITURE
= Bespovratna sredstva ukupno + doprinos korisnika
= Ukupni prihvatljivi troškovi
= Ukupna ugovorena vrijednost projekta HRK]]/7.5345</f>
        <v>156093.61868737143</v>
      </c>
      <c r="AA776" s="27" t="s">
        <v>22</v>
      </c>
      <c r="AB776" s="27" t="s">
        <v>19</v>
      </c>
      <c r="AC776" s="26" t="s">
        <v>3125</v>
      </c>
      <c r="AD776" s="12" t="s">
        <v>147</v>
      </c>
    </row>
    <row r="777" spans="1:30" ht="51" customHeight="1" x14ac:dyDescent="0.3">
      <c r="A777" s="31" t="s">
        <v>3126</v>
      </c>
      <c r="B777" s="25" t="s">
        <v>139</v>
      </c>
      <c r="C777" s="26" t="s">
        <v>140</v>
      </c>
      <c r="D777" s="26" t="s">
        <v>2978</v>
      </c>
      <c r="E777" s="27" t="s">
        <v>63</v>
      </c>
      <c r="F777" s="32" t="s">
        <v>3127</v>
      </c>
      <c r="G777" s="32" t="s">
        <v>3128</v>
      </c>
      <c r="H777" s="29">
        <v>44343</v>
      </c>
      <c r="I777" s="29">
        <v>45232</v>
      </c>
      <c r="J777" s="17" t="str">
        <f>IF(Ugovori_OPULJP[[#This Row],[DATUM ZAVRŠETKA OPERACIJE]]&gt;DATE(2023,12,31),"u provedbi","završen")</f>
        <v>završen</v>
      </c>
      <c r="K777" s="37" t="s">
        <v>66</v>
      </c>
      <c r="L777" s="37" t="s">
        <v>66</v>
      </c>
      <c r="M777" s="46" t="s">
        <v>3114</v>
      </c>
      <c r="N777" s="18">
        <v>0.15</v>
      </c>
      <c r="O777" s="19">
        <f>Ugovori_OPULJP[[#This Row],[Bespovratna sredstva - Ukupno (EU+Nac) HRK
= Ukupna ugovorena vrijednost bespovratnih sredstava]]*Ugovori_OPULJP[[#This Row],[EU STOPA SUFINANCIRANJA %
EU CO-FINANCING RATE %]]</f>
        <v>1170858</v>
      </c>
      <c r="P777" s="20">
        <f>Ugovori_OPULJP[[#This Row],[Bespovratna sredstva - EU dio - HRK]]/7.5345</f>
        <v>155399.56201473222</v>
      </c>
      <c r="Q777" s="19">
        <f>Ugovori_OPULJP[[#This Row],[Bespovratna sredstva - Ukupno (EU+Nac) HRK
= Ukupna ugovorena vrijednost bespovratnih sredstava]]*Ugovori_OPULJP[[#This Row],[STOPA NACIONALNOG SUFINANCIRANJA %]]</f>
        <v>206622</v>
      </c>
      <c r="R777" s="20">
        <f>Ugovori_OPULJP[[#This Row],[Bespovratna sredstva - Nacionalni dio - HRK]]/7.5345</f>
        <v>27423.452120246864</v>
      </c>
      <c r="S777" s="21">
        <v>1377480</v>
      </c>
      <c r="T777" s="22">
        <f>Ugovori_OPULJP[[#This Row],[Bespovratna sredstva - Ukupno (EU+Nac) HRK
= Ukupna ugovorena vrijednost bespovratnih sredstava]]/7.5345</f>
        <v>182823.01413497908</v>
      </c>
      <c r="U777" s="19">
        <v>0</v>
      </c>
      <c r="V777" s="20">
        <f>Ugovori_OPULJP[[#This Row],[Javni doprinos korisnika - HRK]]/7.5345</f>
        <v>0</v>
      </c>
      <c r="W777" s="19">
        <v>0</v>
      </c>
      <c r="X777" s="20">
        <f>Ugovori_OPULJP[[#This Row],[Privatni doprinos korisnika - HRK]]/7.5345</f>
        <v>0</v>
      </c>
      <c r="Y777" s="21">
        <f>Ugovori_OPULJP[[#This Row],[Bespovratna sredstva - Ukupno (EU+Nac) HRK
= Ukupna ugovorena vrijednost bespovratnih sredstava]]+Ugovori_OPULJP[[#This Row],[Javni doprinos korisnika - HRK]]+Ugovori_OPULJP[[#This Row],[Privatni doprinos korisnika - HRK]]</f>
        <v>1377480</v>
      </c>
      <c r="Z777" s="22">
        <f>Ugovori_OPULJP[[#This Row],[UKUPNI PRIHVATLJIVI IZDACI
TOTAL ELIGIBLE EXPENDITURE
= Bespovratna sredstva ukupno + doprinos korisnika
= Ukupni prihvatljivi troškovi
= Ukupna ugovorena vrijednost projekta HRK]]/7.5345</f>
        <v>182823.01413497908</v>
      </c>
      <c r="AA777" s="27" t="s">
        <v>22</v>
      </c>
      <c r="AB777" s="27" t="s">
        <v>19</v>
      </c>
      <c r="AC777" s="26" t="s">
        <v>3129</v>
      </c>
      <c r="AD777" s="12" t="s">
        <v>147</v>
      </c>
    </row>
    <row r="778" spans="1:30" ht="51" customHeight="1" x14ac:dyDescent="0.3">
      <c r="A778" s="10" t="s">
        <v>3130</v>
      </c>
      <c r="B778" s="11" t="s">
        <v>139</v>
      </c>
      <c r="C778" s="12" t="s">
        <v>140</v>
      </c>
      <c r="D778" s="12" t="s">
        <v>3131</v>
      </c>
      <c r="E778" s="27" t="s">
        <v>63</v>
      </c>
      <c r="F778" s="14" t="s">
        <v>3132</v>
      </c>
      <c r="G778" s="14" t="s">
        <v>3133</v>
      </c>
      <c r="H778" s="16">
        <v>44133</v>
      </c>
      <c r="I778" s="16">
        <v>44680</v>
      </c>
      <c r="J778" s="17" t="str">
        <f>IF(Ugovori_OPULJP[[#This Row],[DATUM ZAVRŠETKA OPERACIJE]]&gt;DATE(2023,12,31),"u provedbi","završen")</f>
        <v>završen</v>
      </c>
      <c r="K778" s="15" t="s">
        <v>880</v>
      </c>
      <c r="L778" s="15" t="s">
        <v>21</v>
      </c>
      <c r="M778" s="18">
        <v>0.85</v>
      </c>
      <c r="N778" s="18">
        <v>0.15</v>
      </c>
      <c r="O778" s="19">
        <f>Ugovori_OPULJP[[#This Row],[Bespovratna sredstva - Ukupno (EU+Nac) HRK
= Ukupna ugovorena vrijednost bespovratnih sredstava]]*Ugovori_OPULJP[[#This Row],[EU STOPA SUFINANCIRANJA %
EU CO-FINANCING RATE %]]</f>
        <v>394680.41500000004</v>
      </c>
      <c r="P778" s="20">
        <f>Ugovori_OPULJP[[#This Row],[Bespovratna sredstva - EU dio - HRK]]/7.5345</f>
        <v>52383.093105050102</v>
      </c>
      <c r="Q778" s="19">
        <f>Ugovori_OPULJP[[#This Row],[Bespovratna sredstva - Ukupno (EU+Nac) HRK
= Ukupna ugovorena vrijednost bespovratnih sredstava]]*Ugovori_OPULJP[[#This Row],[STOPA NACIONALNOG SUFINANCIRANJA %]]</f>
        <v>69649.485000000001</v>
      </c>
      <c r="R778" s="20">
        <f>Ugovori_OPULJP[[#This Row],[Bespovratna sredstva - Nacionalni dio - HRK]]/7.5345</f>
        <v>9244.0752538323704</v>
      </c>
      <c r="S778" s="19">
        <v>464329.9</v>
      </c>
      <c r="T778" s="20">
        <f>Ugovori_OPULJP[[#This Row],[Bespovratna sredstva - Ukupno (EU+Nac) HRK
= Ukupna ugovorena vrijednost bespovratnih sredstava]]/7.5345</f>
        <v>61627.168358882474</v>
      </c>
      <c r="U778" s="19">
        <v>0</v>
      </c>
      <c r="V778" s="20">
        <f>Ugovori_OPULJP[[#This Row],[Javni doprinos korisnika - HRK]]/7.5345</f>
        <v>0</v>
      </c>
      <c r="W778" s="19">
        <v>0</v>
      </c>
      <c r="X778" s="20">
        <f>Ugovori_OPULJP[[#This Row],[Privatni doprinos korisnika - HRK]]/7.5345</f>
        <v>0</v>
      </c>
      <c r="Y778" s="21">
        <f>Ugovori_OPULJP[[#This Row],[Bespovratna sredstva - Ukupno (EU+Nac) HRK
= Ukupna ugovorena vrijednost bespovratnih sredstava]]+Ugovori_OPULJP[[#This Row],[Javni doprinos korisnika - HRK]]+Ugovori_OPULJP[[#This Row],[Privatni doprinos korisnika - HRK]]</f>
        <v>464329.9</v>
      </c>
      <c r="Z778" s="22">
        <f>Ugovori_OPULJP[[#This Row],[UKUPNI PRIHVATLJIVI IZDACI
TOTAL ELIGIBLE EXPENDITURE
= Bespovratna sredstva ukupno + doprinos korisnika
= Ukupni prihvatljivi troškovi
= Ukupna ugovorena vrijednost projekta HRK]]/7.5345</f>
        <v>61627.168358882474</v>
      </c>
      <c r="AA778" s="13" t="s">
        <v>22</v>
      </c>
      <c r="AB778" s="13" t="s">
        <v>19</v>
      </c>
      <c r="AC778" s="12" t="s">
        <v>3134</v>
      </c>
      <c r="AD778" s="12" t="s">
        <v>147</v>
      </c>
    </row>
    <row r="779" spans="1:30" ht="51" customHeight="1" x14ac:dyDescent="0.3">
      <c r="A779" s="10" t="s">
        <v>3135</v>
      </c>
      <c r="B779" s="11" t="s">
        <v>139</v>
      </c>
      <c r="C779" s="12" t="s">
        <v>140</v>
      </c>
      <c r="D779" s="12" t="s">
        <v>3131</v>
      </c>
      <c r="E779" s="27" t="s">
        <v>63</v>
      </c>
      <c r="F779" s="14" t="s">
        <v>3136</v>
      </c>
      <c r="G779" s="14" t="s">
        <v>3137</v>
      </c>
      <c r="H779" s="16">
        <v>44133</v>
      </c>
      <c r="I779" s="16">
        <v>44680</v>
      </c>
      <c r="J779" s="17" t="str">
        <f>IF(Ugovori_OPULJP[[#This Row],[DATUM ZAVRŠETKA OPERACIJE]]&gt;DATE(2023,12,31),"u provedbi","završen")</f>
        <v>završen</v>
      </c>
      <c r="K779" s="15" t="s">
        <v>880</v>
      </c>
      <c r="L779" s="15" t="s">
        <v>21</v>
      </c>
      <c r="M779" s="18">
        <v>0.85</v>
      </c>
      <c r="N779" s="18">
        <v>0.15</v>
      </c>
      <c r="O779" s="19">
        <f>Ugovori_OPULJP[[#This Row],[Bespovratna sredstva - Ukupno (EU+Nac) HRK
= Ukupna ugovorena vrijednost bespovratnih sredstava]]*Ugovori_OPULJP[[#This Row],[EU STOPA SUFINANCIRANJA %
EU CO-FINANCING RATE %]]</f>
        <v>394680.41500000004</v>
      </c>
      <c r="P779" s="20">
        <f>Ugovori_OPULJP[[#This Row],[Bespovratna sredstva - EU dio - HRK]]/7.5345</f>
        <v>52383.093105050102</v>
      </c>
      <c r="Q779" s="19">
        <f>Ugovori_OPULJP[[#This Row],[Bespovratna sredstva - Ukupno (EU+Nac) HRK
= Ukupna ugovorena vrijednost bespovratnih sredstava]]*Ugovori_OPULJP[[#This Row],[STOPA NACIONALNOG SUFINANCIRANJA %]]</f>
        <v>69649.485000000001</v>
      </c>
      <c r="R779" s="20">
        <f>Ugovori_OPULJP[[#This Row],[Bespovratna sredstva - Nacionalni dio - HRK]]/7.5345</f>
        <v>9244.0752538323704</v>
      </c>
      <c r="S779" s="19">
        <v>464329.9</v>
      </c>
      <c r="T779" s="20">
        <f>Ugovori_OPULJP[[#This Row],[Bespovratna sredstva - Ukupno (EU+Nac) HRK
= Ukupna ugovorena vrijednost bespovratnih sredstava]]/7.5345</f>
        <v>61627.168358882474</v>
      </c>
      <c r="U779" s="19">
        <v>0</v>
      </c>
      <c r="V779" s="20">
        <f>Ugovori_OPULJP[[#This Row],[Javni doprinos korisnika - HRK]]/7.5345</f>
        <v>0</v>
      </c>
      <c r="W779" s="19">
        <v>0</v>
      </c>
      <c r="X779" s="20">
        <f>Ugovori_OPULJP[[#This Row],[Privatni doprinos korisnika - HRK]]/7.5345</f>
        <v>0</v>
      </c>
      <c r="Y779" s="21">
        <f>Ugovori_OPULJP[[#This Row],[Bespovratna sredstva - Ukupno (EU+Nac) HRK
= Ukupna ugovorena vrijednost bespovratnih sredstava]]+Ugovori_OPULJP[[#This Row],[Javni doprinos korisnika - HRK]]+Ugovori_OPULJP[[#This Row],[Privatni doprinos korisnika - HRK]]</f>
        <v>464329.9</v>
      </c>
      <c r="Z779" s="22">
        <f>Ugovori_OPULJP[[#This Row],[UKUPNI PRIHVATLJIVI IZDACI
TOTAL ELIGIBLE EXPENDITURE
= Bespovratna sredstva ukupno + doprinos korisnika
= Ukupni prihvatljivi troškovi
= Ukupna ugovorena vrijednost projekta HRK]]/7.5345</f>
        <v>61627.168358882474</v>
      </c>
      <c r="AA779" s="13" t="s">
        <v>22</v>
      </c>
      <c r="AB779" s="13" t="s">
        <v>19</v>
      </c>
      <c r="AC779" s="12" t="s">
        <v>3134</v>
      </c>
      <c r="AD779" s="12" t="s">
        <v>147</v>
      </c>
    </row>
    <row r="780" spans="1:30" ht="51" customHeight="1" x14ac:dyDescent="0.3">
      <c r="A780" s="10" t="s">
        <v>3138</v>
      </c>
      <c r="B780" s="11" t="s">
        <v>139</v>
      </c>
      <c r="C780" s="12" t="s">
        <v>140</v>
      </c>
      <c r="D780" s="12" t="s">
        <v>3131</v>
      </c>
      <c r="E780" s="27" t="s">
        <v>63</v>
      </c>
      <c r="F780" s="14" t="s">
        <v>3139</v>
      </c>
      <c r="G780" s="14" t="s">
        <v>3064</v>
      </c>
      <c r="H780" s="16">
        <v>44000</v>
      </c>
      <c r="I780" s="16">
        <v>44548</v>
      </c>
      <c r="J780" s="17" t="str">
        <f>IF(Ugovori_OPULJP[[#This Row],[DATUM ZAVRŠETKA OPERACIJE]]&gt;DATE(2023,12,31),"u provedbi","završen")</f>
        <v>završen</v>
      </c>
      <c r="K780" s="15" t="s">
        <v>380</v>
      </c>
      <c r="L780" s="15" t="s">
        <v>380</v>
      </c>
      <c r="M780" s="18">
        <v>0.85</v>
      </c>
      <c r="N780" s="18">
        <v>0.15</v>
      </c>
      <c r="O780" s="19">
        <f>Ugovori_OPULJP[[#This Row],[Bespovratna sredstva - Ukupno (EU+Nac) HRK
= Ukupna ugovorena vrijednost bespovratnih sredstava]]*Ugovori_OPULJP[[#This Row],[EU STOPA SUFINANCIRANJA %
EU CO-FINANCING RATE %]]</f>
        <v>787865</v>
      </c>
      <c r="P780" s="20">
        <f>Ugovori_OPULJP[[#This Row],[Bespovratna sredstva - EU dio - HRK]]/7.5345</f>
        <v>104567.65545158935</v>
      </c>
      <c r="Q780" s="19">
        <f>Ugovori_OPULJP[[#This Row],[Bespovratna sredstva - Ukupno (EU+Nac) HRK
= Ukupna ugovorena vrijednost bespovratnih sredstava]]*Ugovori_OPULJP[[#This Row],[STOPA NACIONALNOG SUFINANCIRANJA %]]</f>
        <v>139035</v>
      </c>
      <c r="R780" s="20">
        <f>Ugovori_OPULJP[[#This Row],[Bespovratna sredstva - Nacionalni dio - HRK]]/7.5345</f>
        <v>18453.115667927534</v>
      </c>
      <c r="S780" s="19">
        <v>926900</v>
      </c>
      <c r="T780" s="20">
        <f>Ugovori_OPULJP[[#This Row],[Bespovratna sredstva - Ukupno (EU+Nac) HRK
= Ukupna ugovorena vrijednost bespovratnih sredstava]]/7.5345</f>
        <v>123020.77111951688</v>
      </c>
      <c r="U780" s="19">
        <v>0</v>
      </c>
      <c r="V780" s="20">
        <f>Ugovori_OPULJP[[#This Row],[Javni doprinos korisnika - HRK]]/7.5345</f>
        <v>0</v>
      </c>
      <c r="W780" s="19">
        <v>0</v>
      </c>
      <c r="X780" s="20">
        <f>Ugovori_OPULJP[[#This Row],[Privatni doprinos korisnika - HRK]]/7.5345</f>
        <v>0</v>
      </c>
      <c r="Y780" s="21">
        <f>Ugovori_OPULJP[[#This Row],[Bespovratna sredstva - Ukupno (EU+Nac) HRK
= Ukupna ugovorena vrijednost bespovratnih sredstava]]+Ugovori_OPULJP[[#This Row],[Javni doprinos korisnika - HRK]]+Ugovori_OPULJP[[#This Row],[Privatni doprinos korisnika - HRK]]</f>
        <v>926900</v>
      </c>
      <c r="Z780" s="22">
        <f>Ugovori_OPULJP[[#This Row],[UKUPNI PRIHVATLJIVI IZDACI
TOTAL ELIGIBLE EXPENDITURE
= Bespovratna sredstva ukupno + doprinos korisnika
= Ukupni prihvatljivi troškovi
= Ukupna ugovorena vrijednost projekta HRK]]/7.5345</f>
        <v>123020.77111951688</v>
      </c>
      <c r="AA780" s="13" t="s">
        <v>22</v>
      </c>
      <c r="AB780" s="13" t="s">
        <v>19</v>
      </c>
      <c r="AC780" s="12" t="s">
        <v>3140</v>
      </c>
      <c r="AD780" s="12" t="s">
        <v>147</v>
      </c>
    </row>
    <row r="781" spans="1:30" ht="51" customHeight="1" x14ac:dyDescent="0.3">
      <c r="A781" s="10" t="s">
        <v>3141</v>
      </c>
      <c r="B781" s="11" t="s">
        <v>139</v>
      </c>
      <c r="C781" s="12" t="s">
        <v>140</v>
      </c>
      <c r="D781" s="12" t="s">
        <v>3131</v>
      </c>
      <c r="E781" s="27" t="s">
        <v>63</v>
      </c>
      <c r="F781" s="14" t="s">
        <v>3142</v>
      </c>
      <c r="G781" s="14" t="s">
        <v>3143</v>
      </c>
      <c r="H781" s="16">
        <v>44000</v>
      </c>
      <c r="I781" s="16">
        <v>44487</v>
      </c>
      <c r="J781" s="17" t="str">
        <f>IF(Ugovori_OPULJP[[#This Row],[DATUM ZAVRŠETKA OPERACIJE]]&gt;DATE(2023,12,31),"u provedbi","završen")</f>
        <v>završen</v>
      </c>
      <c r="K781" s="15" t="s">
        <v>144</v>
      </c>
      <c r="L781" s="15" t="s">
        <v>144</v>
      </c>
      <c r="M781" s="18">
        <v>0.85</v>
      </c>
      <c r="N781" s="18">
        <v>0.15</v>
      </c>
      <c r="O781" s="19">
        <f>Ugovori_OPULJP[[#This Row],[Bespovratna sredstva - Ukupno (EU+Nac) HRK
= Ukupna ugovorena vrijednost bespovratnih sredstava]]*Ugovori_OPULJP[[#This Row],[EU STOPA SUFINANCIRANJA %
EU CO-FINANCING RATE %]]</f>
        <v>789344</v>
      </c>
      <c r="P781" s="20">
        <f>Ugovori_OPULJP[[#This Row],[Bespovratna sredstva - EU dio - HRK]]/7.5345</f>
        <v>104763.95248523458</v>
      </c>
      <c r="Q781" s="19">
        <f>Ugovori_OPULJP[[#This Row],[Bespovratna sredstva - Ukupno (EU+Nac) HRK
= Ukupna ugovorena vrijednost bespovratnih sredstava]]*Ugovori_OPULJP[[#This Row],[STOPA NACIONALNOG SUFINANCIRANJA %]]</f>
        <v>139296</v>
      </c>
      <c r="R781" s="20">
        <f>Ugovori_OPULJP[[#This Row],[Bespovratna sredstva - Nacionalni dio - HRK]]/7.5345</f>
        <v>18487.756320923749</v>
      </c>
      <c r="S781" s="19">
        <v>928640</v>
      </c>
      <c r="T781" s="20">
        <f>Ugovori_OPULJP[[#This Row],[Bespovratna sredstva - Ukupno (EU+Nac) HRK
= Ukupna ugovorena vrijednost bespovratnih sredstava]]/7.5345</f>
        <v>123251.70880615833</v>
      </c>
      <c r="U781" s="19">
        <v>0</v>
      </c>
      <c r="V781" s="20">
        <f>Ugovori_OPULJP[[#This Row],[Javni doprinos korisnika - HRK]]/7.5345</f>
        <v>0</v>
      </c>
      <c r="W781" s="19">
        <v>0</v>
      </c>
      <c r="X781" s="20">
        <f>Ugovori_OPULJP[[#This Row],[Privatni doprinos korisnika - HRK]]/7.5345</f>
        <v>0</v>
      </c>
      <c r="Y781" s="21">
        <f>Ugovori_OPULJP[[#This Row],[Bespovratna sredstva - Ukupno (EU+Nac) HRK
= Ukupna ugovorena vrijednost bespovratnih sredstava]]+Ugovori_OPULJP[[#This Row],[Javni doprinos korisnika - HRK]]+Ugovori_OPULJP[[#This Row],[Privatni doprinos korisnika - HRK]]</f>
        <v>928640</v>
      </c>
      <c r="Z781" s="22">
        <f>Ugovori_OPULJP[[#This Row],[UKUPNI PRIHVATLJIVI IZDACI
TOTAL ELIGIBLE EXPENDITURE
= Bespovratna sredstva ukupno + doprinos korisnika
= Ukupni prihvatljivi troškovi
= Ukupna ugovorena vrijednost projekta HRK]]/7.5345</f>
        <v>123251.70880615833</v>
      </c>
      <c r="AA781" s="13" t="s">
        <v>22</v>
      </c>
      <c r="AB781" s="13" t="s">
        <v>19</v>
      </c>
      <c r="AC781" s="12" t="s">
        <v>3144</v>
      </c>
      <c r="AD781" s="12" t="s">
        <v>147</v>
      </c>
    </row>
    <row r="782" spans="1:30" ht="51" customHeight="1" x14ac:dyDescent="0.3">
      <c r="A782" s="10" t="s">
        <v>3145</v>
      </c>
      <c r="B782" s="11" t="s">
        <v>139</v>
      </c>
      <c r="C782" s="12" t="s">
        <v>140</v>
      </c>
      <c r="D782" s="12" t="s">
        <v>3131</v>
      </c>
      <c r="E782" s="27" t="s">
        <v>63</v>
      </c>
      <c r="F782" s="14" t="s">
        <v>3146</v>
      </c>
      <c r="G782" s="14" t="s">
        <v>3147</v>
      </c>
      <c r="H782" s="16">
        <v>44033</v>
      </c>
      <c r="I782" s="16">
        <v>44582</v>
      </c>
      <c r="J782" s="17" t="str">
        <f>IF(Ugovori_OPULJP[[#This Row],[DATUM ZAVRŠETKA OPERACIJE]]&gt;DATE(2023,12,31),"u provedbi","završen")</f>
        <v>završen</v>
      </c>
      <c r="K782" s="15" t="s">
        <v>71</v>
      </c>
      <c r="L782" s="15" t="s">
        <v>71</v>
      </c>
      <c r="M782" s="18">
        <v>0.85</v>
      </c>
      <c r="N782" s="18">
        <v>0.15</v>
      </c>
      <c r="O782" s="19">
        <f>Ugovori_OPULJP[[#This Row],[Bespovratna sredstva - Ukupno (EU+Nac) HRK
= Ukupna ugovorena vrijednost bespovratnih sredstava]]*Ugovori_OPULJP[[#This Row],[EU STOPA SUFINANCIRANJA %
EU CO-FINANCING RATE %]]</f>
        <v>628864</v>
      </c>
      <c r="P782" s="20">
        <f>Ugovori_OPULJP[[#This Row],[Bespovratna sredstva - EU dio - HRK]]/7.5345</f>
        <v>83464.596190855387</v>
      </c>
      <c r="Q782" s="19">
        <f>Ugovori_OPULJP[[#This Row],[Bespovratna sredstva - Ukupno (EU+Nac) HRK
= Ukupna ugovorena vrijednost bespovratnih sredstava]]*Ugovori_OPULJP[[#This Row],[STOPA NACIONALNOG SUFINANCIRANJA %]]</f>
        <v>110976</v>
      </c>
      <c r="R782" s="20">
        <f>Ugovori_OPULJP[[#This Row],[Bespovratna sredstva - Nacionalni dio - HRK]]/7.5345</f>
        <v>14729.04638662154</v>
      </c>
      <c r="S782" s="19">
        <v>739840</v>
      </c>
      <c r="T782" s="20">
        <f>Ugovori_OPULJP[[#This Row],[Bespovratna sredstva - Ukupno (EU+Nac) HRK
= Ukupna ugovorena vrijednost bespovratnih sredstava]]/7.5345</f>
        <v>98193.64257747693</v>
      </c>
      <c r="U782" s="19">
        <v>0</v>
      </c>
      <c r="V782" s="20">
        <f>Ugovori_OPULJP[[#This Row],[Javni doprinos korisnika - HRK]]/7.5345</f>
        <v>0</v>
      </c>
      <c r="W782" s="19">
        <v>0</v>
      </c>
      <c r="X782" s="20">
        <f>Ugovori_OPULJP[[#This Row],[Privatni doprinos korisnika - HRK]]/7.5345</f>
        <v>0</v>
      </c>
      <c r="Y782" s="21">
        <f>Ugovori_OPULJP[[#This Row],[Bespovratna sredstva - Ukupno (EU+Nac) HRK
= Ukupna ugovorena vrijednost bespovratnih sredstava]]+Ugovori_OPULJP[[#This Row],[Javni doprinos korisnika - HRK]]+Ugovori_OPULJP[[#This Row],[Privatni doprinos korisnika - HRK]]</f>
        <v>739840</v>
      </c>
      <c r="Z782" s="22">
        <f>Ugovori_OPULJP[[#This Row],[UKUPNI PRIHVATLJIVI IZDACI
TOTAL ELIGIBLE EXPENDITURE
= Bespovratna sredstva ukupno + doprinos korisnika
= Ukupni prihvatljivi troškovi
= Ukupna ugovorena vrijednost projekta HRK]]/7.5345</f>
        <v>98193.64257747693</v>
      </c>
      <c r="AA782" s="13" t="s">
        <v>22</v>
      </c>
      <c r="AB782" s="13" t="s">
        <v>19</v>
      </c>
      <c r="AC782" s="12" t="s">
        <v>3148</v>
      </c>
      <c r="AD782" s="12" t="s">
        <v>147</v>
      </c>
    </row>
    <row r="783" spans="1:30" ht="51" customHeight="1" x14ac:dyDescent="0.3">
      <c r="A783" s="10" t="s">
        <v>3149</v>
      </c>
      <c r="B783" s="11" t="s">
        <v>139</v>
      </c>
      <c r="C783" s="12" t="s">
        <v>140</v>
      </c>
      <c r="D783" s="12" t="s">
        <v>3131</v>
      </c>
      <c r="E783" s="27" t="s">
        <v>63</v>
      </c>
      <c r="F783" s="14" t="s">
        <v>3150</v>
      </c>
      <c r="G783" s="14" t="s">
        <v>182</v>
      </c>
      <c r="H783" s="16">
        <v>44019</v>
      </c>
      <c r="I783" s="16">
        <v>44568</v>
      </c>
      <c r="J783" s="17" t="str">
        <f>IF(Ugovori_OPULJP[[#This Row],[DATUM ZAVRŠETKA OPERACIJE]]&gt;DATE(2023,12,31),"u provedbi","završen")</f>
        <v>završen</v>
      </c>
      <c r="K783" s="15" t="s">
        <v>71</v>
      </c>
      <c r="L783" s="15" t="s">
        <v>71</v>
      </c>
      <c r="M783" s="18">
        <v>0.85</v>
      </c>
      <c r="N783" s="18">
        <v>0.15</v>
      </c>
      <c r="O783" s="19">
        <f>Ugovori_OPULJP[[#This Row],[Bespovratna sredstva - Ukupno (EU+Nac) HRK
= Ukupna ugovorena vrijednost bespovratnih sredstava]]*Ugovori_OPULJP[[#This Row],[EU STOPA SUFINANCIRANJA %
EU CO-FINANCING RATE %]]</f>
        <v>789360.82149999996</v>
      </c>
      <c r="P783" s="20">
        <f>Ugovori_OPULJP[[#This Row],[Bespovratna sredstva - EU dio - HRK]]/7.5345</f>
        <v>104766.18508195633</v>
      </c>
      <c r="Q783" s="19">
        <f>Ugovori_OPULJP[[#This Row],[Bespovratna sredstva - Ukupno (EU+Nac) HRK
= Ukupna ugovorena vrijednost bespovratnih sredstava]]*Ugovori_OPULJP[[#This Row],[STOPA NACIONALNOG SUFINANCIRANJA %]]</f>
        <v>139298.96849999999</v>
      </c>
      <c r="R783" s="20">
        <f>Ugovori_OPULJP[[#This Row],[Bespovratna sredstva - Nacionalni dio - HRK]]/7.5345</f>
        <v>18488.150308580527</v>
      </c>
      <c r="S783" s="19">
        <v>928659.79</v>
      </c>
      <c r="T783" s="20">
        <f>Ugovori_OPULJP[[#This Row],[Bespovratna sredstva - Ukupno (EU+Nac) HRK
= Ukupna ugovorena vrijednost bespovratnih sredstava]]/7.5345</f>
        <v>123254.33539053686</v>
      </c>
      <c r="U783" s="19">
        <v>0</v>
      </c>
      <c r="V783" s="20">
        <f>Ugovori_OPULJP[[#This Row],[Javni doprinos korisnika - HRK]]/7.5345</f>
        <v>0</v>
      </c>
      <c r="W783" s="19">
        <v>0</v>
      </c>
      <c r="X783" s="20">
        <f>Ugovori_OPULJP[[#This Row],[Privatni doprinos korisnika - HRK]]/7.5345</f>
        <v>0</v>
      </c>
      <c r="Y783" s="21">
        <f>Ugovori_OPULJP[[#This Row],[Bespovratna sredstva - Ukupno (EU+Nac) HRK
= Ukupna ugovorena vrijednost bespovratnih sredstava]]+Ugovori_OPULJP[[#This Row],[Javni doprinos korisnika - HRK]]+Ugovori_OPULJP[[#This Row],[Privatni doprinos korisnika - HRK]]</f>
        <v>928659.79</v>
      </c>
      <c r="Z783" s="22">
        <f>Ugovori_OPULJP[[#This Row],[UKUPNI PRIHVATLJIVI IZDACI
TOTAL ELIGIBLE EXPENDITURE
= Bespovratna sredstva ukupno + doprinos korisnika
= Ukupni prihvatljivi troškovi
= Ukupna ugovorena vrijednost projekta HRK]]/7.5345</f>
        <v>123254.33539053686</v>
      </c>
      <c r="AA783" s="13" t="s">
        <v>22</v>
      </c>
      <c r="AB783" s="13" t="s">
        <v>19</v>
      </c>
      <c r="AC783" s="12" t="s">
        <v>3151</v>
      </c>
      <c r="AD783" s="12" t="s">
        <v>147</v>
      </c>
    </row>
    <row r="784" spans="1:30" ht="51" customHeight="1" x14ac:dyDescent="0.3">
      <c r="A784" s="10" t="s">
        <v>3152</v>
      </c>
      <c r="B784" s="11" t="s">
        <v>139</v>
      </c>
      <c r="C784" s="12" t="s">
        <v>140</v>
      </c>
      <c r="D784" s="12" t="s">
        <v>3131</v>
      </c>
      <c r="E784" s="27" t="s">
        <v>63</v>
      </c>
      <c r="F784" s="14" t="s">
        <v>3153</v>
      </c>
      <c r="G784" s="14" t="s">
        <v>3154</v>
      </c>
      <c r="H784" s="16">
        <v>44000</v>
      </c>
      <c r="I784" s="16">
        <v>44548</v>
      </c>
      <c r="J784" s="17" t="str">
        <f>IF(Ugovori_OPULJP[[#This Row],[DATUM ZAVRŠETKA OPERACIJE]]&gt;DATE(2023,12,31),"u provedbi","završen")</f>
        <v>završen</v>
      </c>
      <c r="K784" s="15" t="s">
        <v>178</v>
      </c>
      <c r="L784" s="15" t="s">
        <v>178</v>
      </c>
      <c r="M784" s="18">
        <v>0.85</v>
      </c>
      <c r="N784" s="18">
        <v>0.15</v>
      </c>
      <c r="O784" s="19">
        <f>Ugovori_OPULJP[[#This Row],[Bespovratna sredstva - Ukupno (EU+Nac) HRK
= Ukupna ugovorena vrijednost bespovratnih sredstava]]*Ugovori_OPULJP[[#This Row],[EU STOPA SUFINANCIRANJA %
EU CO-FINANCING RATE %]]</f>
        <v>850153</v>
      </c>
      <c r="P784" s="20">
        <f>Ugovori_OPULJP[[#This Row],[Bespovratna sredstva - EU dio - HRK]]/7.5345</f>
        <v>112834.69374211958</v>
      </c>
      <c r="Q784" s="19">
        <f>Ugovori_OPULJP[[#This Row],[Bespovratna sredstva - Ukupno (EU+Nac) HRK
= Ukupna ugovorena vrijednost bespovratnih sredstava]]*Ugovori_OPULJP[[#This Row],[STOPA NACIONALNOG SUFINANCIRANJA %]]</f>
        <v>150027</v>
      </c>
      <c r="R784" s="20">
        <f>Ugovori_OPULJP[[#This Row],[Bespovratna sredstva - Nacionalni dio - HRK]]/7.5345</f>
        <v>19912.004778021103</v>
      </c>
      <c r="S784" s="19">
        <v>1000180</v>
      </c>
      <c r="T784" s="20">
        <f>Ugovori_OPULJP[[#This Row],[Bespovratna sredstva - Ukupno (EU+Nac) HRK
= Ukupna ugovorena vrijednost bespovratnih sredstava]]/7.5345</f>
        <v>132746.69852014069</v>
      </c>
      <c r="U784" s="19">
        <v>0</v>
      </c>
      <c r="V784" s="20">
        <f>Ugovori_OPULJP[[#This Row],[Javni doprinos korisnika - HRK]]/7.5345</f>
        <v>0</v>
      </c>
      <c r="W784" s="19">
        <v>0</v>
      </c>
      <c r="X784" s="20">
        <f>Ugovori_OPULJP[[#This Row],[Privatni doprinos korisnika - HRK]]/7.5345</f>
        <v>0</v>
      </c>
      <c r="Y784" s="21">
        <f>Ugovori_OPULJP[[#This Row],[Bespovratna sredstva - Ukupno (EU+Nac) HRK
= Ukupna ugovorena vrijednost bespovratnih sredstava]]+Ugovori_OPULJP[[#This Row],[Javni doprinos korisnika - HRK]]+Ugovori_OPULJP[[#This Row],[Privatni doprinos korisnika - HRK]]</f>
        <v>1000180</v>
      </c>
      <c r="Z784" s="22">
        <f>Ugovori_OPULJP[[#This Row],[UKUPNI PRIHVATLJIVI IZDACI
TOTAL ELIGIBLE EXPENDITURE
= Bespovratna sredstva ukupno + doprinos korisnika
= Ukupni prihvatljivi troškovi
= Ukupna ugovorena vrijednost projekta HRK]]/7.5345</f>
        <v>132746.69852014069</v>
      </c>
      <c r="AA784" s="13" t="s">
        <v>22</v>
      </c>
      <c r="AB784" s="13" t="s">
        <v>19</v>
      </c>
      <c r="AC784" s="12" t="s">
        <v>3155</v>
      </c>
      <c r="AD784" s="12" t="s">
        <v>147</v>
      </c>
    </row>
    <row r="785" spans="1:30" ht="51" customHeight="1" x14ac:dyDescent="0.3">
      <c r="A785" s="10" t="s">
        <v>3156</v>
      </c>
      <c r="B785" s="11" t="s">
        <v>139</v>
      </c>
      <c r="C785" s="12" t="s">
        <v>140</v>
      </c>
      <c r="D785" s="12" t="s">
        <v>3131</v>
      </c>
      <c r="E785" s="27" t="s">
        <v>63</v>
      </c>
      <c r="F785" s="14" t="s">
        <v>3157</v>
      </c>
      <c r="G785" s="14" t="s">
        <v>3158</v>
      </c>
      <c r="H785" s="16">
        <v>44131</v>
      </c>
      <c r="I785" s="16">
        <v>44678</v>
      </c>
      <c r="J785" s="17" t="str">
        <f>IF(Ugovori_OPULJP[[#This Row],[DATUM ZAVRŠETKA OPERACIJE]]&gt;DATE(2023,12,31),"u provedbi","završen")</f>
        <v>završen</v>
      </c>
      <c r="K785" s="15" t="s">
        <v>71</v>
      </c>
      <c r="L785" s="15" t="s">
        <v>71</v>
      </c>
      <c r="M785" s="18">
        <v>0.85</v>
      </c>
      <c r="N785" s="18">
        <v>0.15</v>
      </c>
      <c r="O785" s="19">
        <f>Ugovori_OPULJP[[#This Row],[Bespovratna sredstva - Ukupno (EU+Nac) HRK
= Ukupna ugovorena vrijednost bespovratnih sredstava]]*Ugovori_OPULJP[[#This Row],[EU STOPA SUFINANCIRANJA %
EU CO-FINANCING RATE %]]</f>
        <v>473616.49799999996</v>
      </c>
      <c r="P785" s="20">
        <f>Ugovori_OPULJP[[#This Row],[Bespovratna sredstva - EU dio - HRK]]/7.5345</f>
        <v>62859.711726060115</v>
      </c>
      <c r="Q785" s="19">
        <f>Ugovori_OPULJP[[#This Row],[Bespovratna sredstva - Ukupno (EU+Nac) HRK
= Ukupna ugovorena vrijednost bespovratnih sredstava]]*Ugovori_OPULJP[[#This Row],[STOPA NACIONALNOG SUFINANCIRANJA %]]</f>
        <v>83579.381999999998</v>
      </c>
      <c r="R785" s="20">
        <f>Ugovori_OPULJP[[#This Row],[Bespovratna sredstva - Nacionalni dio - HRK]]/7.5345</f>
        <v>11092.890304598845</v>
      </c>
      <c r="S785" s="19">
        <v>557195.88</v>
      </c>
      <c r="T785" s="20">
        <f>Ugovori_OPULJP[[#This Row],[Bespovratna sredstva - Ukupno (EU+Nac) HRK
= Ukupna ugovorena vrijednost bespovratnih sredstava]]/7.5345</f>
        <v>73952.602030658963</v>
      </c>
      <c r="U785" s="19">
        <v>0</v>
      </c>
      <c r="V785" s="20">
        <f>Ugovori_OPULJP[[#This Row],[Javni doprinos korisnika - HRK]]/7.5345</f>
        <v>0</v>
      </c>
      <c r="W785" s="19">
        <v>0</v>
      </c>
      <c r="X785" s="20">
        <f>Ugovori_OPULJP[[#This Row],[Privatni doprinos korisnika - HRK]]/7.5345</f>
        <v>0</v>
      </c>
      <c r="Y785" s="21">
        <f>Ugovori_OPULJP[[#This Row],[Bespovratna sredstva - Ukupno (EU+Nac) HRK
= Ukupna ugovorena vrijednost bespovratnih sredstava]]+Ugovori_OPULJP[[#This Row],[Javni doprinos korisnika - HRK]]+Ugovori_OPULJP[[#This Row],[Privatni doprinos korisnika - HRK]]</f>
        <v>557195.88</v>
      </c>
      <c r="Z785" s="22">
        <f>Ugovori_OPULJP[[#This Row],[UKUPNI PRIHVATLJIVI IZDACI
TOTAL ELIGIBLE EXPENDITURE
= Bespovratna sredstva ukupno + doprinos korisnika
= Ukupni prihvatljivi troškovi
= Ukupna ugovorena vrijednost projekta HRK]]/7.5345</f>
        <v>73952.602030658963</v>
      </c>
      <c r="AA785" s="13" t="s">
        <v>22</v>
      </c>
      <c r="AB785" s="13" t="s">
        <v>19</v>
      </c>
      <c r="AC785" s="12" t="s">
        <v>3159</v>
      </c>
      <c r="AD785" s="12" t="s">
        <v>147</v>
      </c>
    </row>
    <row r="786" spans="1:30" ht="51" customHeight="1" x14ac:dyDescent="0.3">
      <c r="A786" s="10" t="s">
        <v>3160</v>
      </c>
      <c r="B786" s="11" t="s">
        <v>139</v>
      </c>
      <c r="C786" s="12" t="s">
        <v>140</v>
      </c>
      <c r="D786" s="12" t="s">
        <v>3131</v>
      </c>
      <c r="E786" s="27" t="s">
        <v>63</v>
      </c>
      <c r="F786" s="14" t="s">
        <v>3161</v>
      </c>
      <c r="G786" s="14" t="s">
        <v>3162</v>
      </c>
      <c r="H786" s="16">
        <v>44132</v>
      </c>
      <c r="I786" s="16">
        <v>44679</v>
      </c>
      <c r="J786" s="17" t="str">
        <f>IF(Ugovori_OPULJP[[#This Row],[DATUM ZAVRŠETKA OPERACIJE]]&gt;DATE(2023,12,31),"u provedbi","završen")</f>
        <v>završen</v>
      </c>
      <c r="K786" s="15" t="s">
        <v>71</v>
      </c>
      <c r="L786" s="15" t="s">
        <v>71</v>
      </c>
      <c r="M786" s="18">
        <v>0.85</v>
      </c>
      <c r="N786" s="18">
        <v>0.15</v>
      </c>
      <c r="O786" s="19">
        <f>Ugovori_OPULJP[[#This Row],[Bespovratna sredstva - Ukupno (EU+Nac) HRK
= Ukupna ugovorena vrijednost bespovratnih sredstava]]*Ugovori_OPULJP[[#This Row],[EU STOPA SUFINANCIRANJA %
EU CO-FINANCING RATE %]]</f>
        <v>394680.41500000004</v>
      </c>
      <c r="P786" s="20">
        <f>Ugovori_OPULJP[[#This Row],[Bespovratna sredstva - EU dio - HRK]]/7.5345</f>
        <v>52383.093105050102</v>
      </c>
      <c r="Q786" s="19">
        <f>Ugovori_OPULJP[[#This Row],[Bespovratna sredstva - Ukupno (EU+Nac) HRK
= Ukupna ugovorena vrijednost bespovratnih sredstava]]*Ugovori_OPULJP[[#This Row],[STOPA NACIONALNOG SUFINANCIRANJA %]]</f>
        <v>69649.485000000001</v>
      </c>
      <c r="R786" s="20">
        <f>Ugovori_OPULJP[[#This Row],[Bespovratna sredstva - Nacionalni dio - HRK]]/7.5345</f>
        <v>9244.0752538323704</v>
      </c>
      <c r="S786" s="19">
        <v>464329.9</v>
      </c>
      <c r="T786" s="20">
        <f>Ugovori_OPULJP[[#This Row],[Bespovratna sredstva - Ukupno (EU+Nac) HRK
= Ukupna ugovorena vrijednost bespovratnih sredstava]]/7.5345</f>
        <v>61627.168358882474</v>
      </c>
      <c r="U786" s="19">
        <v>0</v>
      </c>
      <c r="V786" s="20">
        <f>Ugovori_OPULJP[[#This Row],[Javni doprinos korisnika - HRK]]/7.5345</f>
        <v>0</v>
      </c>
      <c r="W786" s="19">
        <v>0</v>
      </c>
      <c r="X786" s="20">
        <f>Ugovori_OPULJP[[#This Row],[Privatni doprinos korisnika - HRK]]/7.5345</f>
        <v>0</v>
      </c>
      <c r="Y786" s="21">
        <f>Ugovori_OPULJP[[#This Row],[Bespovratna sredstva - Ukupno (EU+Nac) HRK
= Ukupna ugovorena vrijednost bespovratnih sredstava]]+Ugovori_OPULJP[[#This Row],[Javni doprinos korisnika - HRK]]+Ugovori_OPULJP[[#This Row],[Privatni doprinos korisnika - HRK]]</f>
        <v>464329.9</v>
      </c>
      <c r="Z786" s="22">
        <f>Ugovori_OPULJP[[#This Row],[UKUPNI PRIHVATLJIVI IZDACI
TOTAL ELIGIBLE EXPENDITURE
= Bespovratna sredstva ukupno + doprinos korisnika
= Ukupni prihvatljivi troškovi
= Ukupna ugovorena vrijednost projekta HRK]]/7.5345</f>
        <v>61627.168358882474</v>
      </c>
      <c r="AA786" s="13" t="s">
        <v>22</v>
      </c>
      <c r="AB786" s="13" t="s">
        <v>19</v>
      </c>
      <c r="AC786" s="12" t="s">
        <v>3163</v>
      </c>
      <c r="AD786" s="12" t="s">
        <v>147</v>
      </c>
    </row>
    <row r="787" spans="1:30" ht="51" customHeight="1" x14ac:dyDescent="0.3">
      <c r="A787" s="10" t="s">
        <v>3164</v>
      </c>
      <c r="B787" s="11" t="s">
        <v>139</v>
      </c>
      <c r="C787" s="12" t="s">
        <v>140</v>
      </c>
      <c r="D787" s="12" t="s">
        <v>3131</v>
      </c>
      <c r="E787" s="27" t="s">
        <v>63</v>
      </c>
      <c r="F787" s="14" t="s">
        <v>3165</v>
      </c>
      <c r="G787" s="14" t="s">
        <v>186</v>
      </c>
      <c r="H787" s="16">
        <v>44000</v>
      </c>
      <c r="I787" s="16">
        <v>44548</v>
      </c>
      <c r="J787" s="17" t="str">
        <f>IF(Ugovori_OPULJP[[#This Row],[DATUM ZAVRŠETKA OPERACIJE]]&gt;DATE(2023,12,31),"u provedbi","završen")</f>
        <v>završen</v>
      </c>
      <c r="K787" s="15" t="s">
        <v>71</v>
      </c>
      <c r="L787" s="15" t="s">
        <v>71</v>
      </c>
      <c r="M787" s="18">
        <v>0.85</v>
      </c>
      <c r="N787" s="18">
        <v>0.15</v>
      </c>
      <c r="O787" s="19">
        <f>Ugovori_OPULJP[[#This Row],[Bespovratna sredstva - Ukupno (EU+Nac) HRK
= Ukupna ugovorena vrijednost bespovratnih sredstava]]*Ugovori_OPULJP[[#This Row],[EU STOPA SUFINANCIRANJA %
EU CO-FINANCING RATE %]]</f>
        <v>394680.41500000004</v>
      </c>
      <c r="P787" s="20">
        <f>Ugovori_OPULJP[[#This Row],[Bespovratna sredstva - EU dio - HRK]]/7.5345</f>
        <v>52383.093105050102</v>
      </c>
      <c r="Q787" s="19">
        <f>Ugovori_OPULJP[[#This Row],[Bespovratna sredstva - Ukupno (EU+Nac) HRK
= Ukupna ugovorena vrijednost bespovratnih sredstava]]*Ugovori_OPULJP[[#This Row],[STOPA NACIONALNOG SUFINANCIRANJA %]]</f>
        <v>69649.485000000001</v>
      </c>
      <c r="R787" s="20">
        <f>Ugovori_OPULJP[[#This Row],[Bespovratna sredstva - Nacionalni dio - HRK]]/7.5345</f>
        <v>9244.0752538323704</v>
      </c>
      <c r="S787" s="19">
        <v>464329.9</v>
      </c>
      <c r="T787" s="20">
        <f>Ugovori_OPULJP[[#This Row],[Bespovratna sredstva - Ukupno (EU+Nac) HRK
= Ukupna ugovorena vrijednost bespovratnih sredstava]]/7.5345</f>
        <v>61627.168358882474</v>
      </c>
      <c r="U787" s="19">
        <v>0</v>
      </c>
      <c r="V787" s="20">
        <f>Ugovori_OPULJP[[#This Row],[Javni doprinos korisnika - HRK]]/7.5345</f>
        <v>0</v>
      </c>
      <c r="W787" s="19">
        <v>0</v>
      </c>
      <c r="X787" s="20">
        <f>Ugovori_OPULJP[[#This Row],[Privatni doprinos korisnika - HRK]]/7.5345</f>
        <v>0</v>
      </c>
      <c r="Y787" s="21">
        <f>Ugovori_OPULJP[[#This Row],[Bespovratna sredstva - Ukupno (EU+Nac) HRK
= Ukupna ugovorena vrijednost bespovratnih sredstava]]+Ugovori_OPULJP[[#This Row],[Javni doprinos korisnika - HRK]]+Ugovori_OPULJP[[#This Row],[Privatni doprinos korisnika - HRK]]</f>
        <v>464329.9</v>
      </c>
      <c r="Z787" s="22">
        <f>Ugovori_OPULJP[[#This Row],[UKUPNI PRIHVATLJIVI IZDACI
TOTAL ELIGIBLE EXPENDITURE
= Bespovratna sredstva ukupno + doprinos korisnika
= Ukupni prihvatljivi troškovi
= Ukupna ugovorena vrijednost projekta HRK]]/7.5345</f>
        <v>61627.168358882474</v>
      </c>
      <c r="AA787" s="13" t="s">
        <v>22</v>
      </c>
      <c r="AB787" s="13" t="s">
        <v>19</v>
      </c>
      <c r="AC787" s="12" t="s">
        <v>3166</v>
      </c>
      <c r="AD787" s="12" t="s">
        <v>147</v>
      </c>
    </row>
    <row r="788" spans="1:30" ht="51" customHeight="1" x14ac:dyDescent="0.3">
      <c r="A788" s="10" t="s">
        <v>3167</v>
      </c>
      <c r="B788" s="11" t="s">
        <v>139</v>
      </c>
      <c r="C788" s="12" t="s">
        <v>140</v>
      </c>
      <c r="D788" s="12" t="s">
        <v>3131</v>
      </c>
      <c r="E788" s="27" t="s">
        <v>63</v>
      </c>
      <c r="F788" s="14" t="s">
        <v>3168</v>
      </c>
      <c r="G788" s="14" t="s">
        <v>3169</v>
      </c>
      <c r="H788" s="16">
        <v>44133</v>
      </c>
      <c r="I788" s="16">
        <v>44680</v>
      </c>
      <c r="J788" s="17" t="str">
        <f>IF(Ugovori_OPULJP[[#This Row],[DATUM ZAVRŠETKA OPERACIJE]]&gt;DATE(2023,12,31),"u provedbi","završen")</f>
        <v>završen</v>
      </c>
      <c r="K788" s="15" t="s">
        <v>71</v>
      </c>
      <c r="L788" s="15" t="s">
        <v>71</v>
      </c>
      <c r="M788" s="18">
        <v>0.85</v>
      </c>
      <c r="N788" s="18">
        <v>0.15</v>
      </c>
      <c r="O788" s="19">
        <f>Ugovori_OPULJP[[#This Row],[Bespovratna sredstva - Ukupno (EU+Nac) HRK
= Ukupna ugovorena vrijednost bespovratnih sredstava]]*Ugovori_OPULJP[[#This Row],[EU STOPA SUFINANCIRANJA %
EU CO-FINANCING RATE %]]</f>
        <v>473616.49799999996</v>
      </c>
      <c r="P788" s="20">
        <f>Ugovori_OPULJP[[#This Row],[Bespovratna sredstva - EU dio - HRK]]/7.5345</f>
        <v>62859.711726060115</v>
      </c>
      <c r="Q788" s="19">
        <f>Ugovori_OPULJP[[#This Row],[Bespovratna sredstva - Ukupno (EU+Nac) HRK
= Ukupna ugovorena vrijednost bespovratnih sredstava]]*Ugovori_OPULJP[[#This Row],[STOPA NACIONALNOG SUFINANCIRANJA %]]</f>
        <v>83579.381999999998</v>
      </c>
      <c r="R788" s="20">
        <f>Ugovori_OPULJP[[#This Row],[Bespovratna sredstva - Nacionalni dio - HRK]]/7.5345</f>
        <v>11092.890304598845</v>
      </c>
      <c r="S788" s="19">
        <v>557195.88</v>
      </c>
      <c r="T788" s="20">
        <f>Ugovori_OPULJP[[#This Row],[Bespovratna sredstva - Ukupno (EU+Nac) HRK
= Ukupna ugovorena vrijednost bespovratnih sredstava]]/7.5345</f>
        <v>73952.602030658963</v>
      </c>
      <c r="U788" s="19">
        <v>0</v>
      </c>
      <c r="V788" s="20">
        <f>Ugovori_OPULJP[[#This Row],[Javni doprinos korisnika - HRK]]/7.5345</f>
        <v>0</v>
      </c>
      <c r="W788" s="19">
        <v>0</v>
      </c>
      <c r="X788" s="20">
        <f>Ugovori_OPULJP[[#This Row],[Privatni doprinos korisnika - HRK]]/7.5345</f>
        <v>0</v>
      </c>
      <c r="Y788" s="21">
        <f>Ugovori_OPULJP[[#This Row],[Bespovratna sredstva - Ukupno (EU+Nac) HRK
= Ukupna ugovorena vrijednost bespovratnih sredstava]]+Ugovori_OPULJP[[#This Row],[Javni doprinos korisnika - HRK]]+Ugovori_OPULJP[[#This Row],[Privatni doprinos korisnika - HRK]]</f>
        <v>557195.88</v>
      </c>
      <c r="Z788" s="22">
        <f>Ugovori_OPULJP[[#This Row],[UKUPNI PRIHVATLJIVI IZDACI
TOTAL ELIGIBLE EXPENDITURE
= Bespovratna sredstva ukupno + doprinos korisnika
= Ukupni prihvatljivi troškovi
= Ukupna ugovorena vrijednost projekta HRK]]/7.5345</f>
        <v>73952.602030658963</v>
      </c>
      <c r="AA788" s="13" t="s">
        <v>22</v>
      </c>
      <c r="AB788" s="13" t="s">
        <v>19</v>
      </c>
      <c r="AC788" s="12" t="s">
        <v>3170</v>
      </c>
      <c r="AD788" s="12" t="s">
        <v>147</v>
      </c>
    </row>
    <row r="789" spans="1:30" ht="51" customHeight="1" x14ac:dyDescent="0.3">
      <c r="A789" s="10" t="s">
        <v>3171</v>
      </c>
      <c r="B789" s="11" t="s">
        <v>139</v>
      </c>
      <c r="C789" s="12" t="s">
        <v>140</v>
      </c>
      <c r="D789" s="12" t="s">
        <v>3131</v>
      </c>
      <c r="E789" s="27" t="s">
        <v>63</v>
      </c>
      <c r="F789" s="14" t="s">
        <v>3172</v>
      </c>
      <c r="G789" s="14" t="s">
        <v>3173</v>
      </c>
      <c r="H789" s="16">
        <v>44022</v>
      </c>
      <c r="I789" s="16">
        <v>44479</v>
      </c>
      <c r="J789" s="17" t="str">
        <f>IF(Ugovori_OPULJP[[#This Row],[DATUM ZAVRŠETKA OPERACIJE]]&gt;DATE(2023,12,31),"u provedbi","završen")</f>
        <v>završen</v>
      </c>
      <c r="K789" s="15" t="s">
        <v>76</v>
      </c>
      <c r="L789" s="15" t="s">
        <v>71</v>
      </c>
      <c r="M789" s="18">
        <v>0.85</v>
      </c>
      <c r="N789" s="18">
        <v>0.15</v>
      </c>
      <c r="O789" s="19">
        <f>Ugovori_OPULJP[[#This Row],[Bespovratna sredstva - Ukupno (EU+Nac) HRK
= Ukupna ugovorena vrijednost bespovratnih sredstava]]*Ugovori_OPULJP[[#This Row],[EU STOPA SUFINANCIRANJA %
EU CO-FINANCING RATE %]]</f>
        <v>549746</v>
      </c>
      <c r="P789" s="20">
        <f>Ugovori_OPULJP[[#This Row],[Bespovratna sredstva - EU dio - HRK]]/7.5345</f>
        <v>72963.833034707015</v>
      </c>
      <c r="Q789" s="19">
        <f>Ugovori_OPULJP[[#This Row],[Bespovratna sredstva - Ukupno (EU+Nac) HRK
= Ukupna ugovorena vrijednost bespovratnih sredstava]]*Ugovori_OPULJP[[#This Row],[STOPA NACIONALNOG SUFINANCIRANJA %]]</f>
        <v>97014</v>
      </c>
      <c r="R789" s="20">
        <f>Ugovori_OPULJP[[#This Row],[Bespovratna sredstva - Nacionalni dio - HRK]]/7.5345</f>
        <v>12875.970535536531</v>
      </c>
      <c r="S789" s="19">
        <v>646760</v>
      </c>
      <c r="T789" s="20">
        <f>Ugovori_OPULJP[[#This Row],[Bespovratna sredstva - Ukupno (EU+Nac) HRK
= Ukupna ugovorena vrijednost bespovratnih sredstava]]/7.5345</f>
        <v>85839.803570243545</v>
      </c>
      <c r="U789" s="19">
        <v>0</v>
      </c>
      <c r="V789" s="20">
        <f>Ugovori_OPULJP[[#This Row],[Javni doprinos korisnika - HRK]]/7.5345</f>
        <v>0</v>
      </c>
      <c r="W789" s="19">
        <v>0</v>
      </c>
      <c r="X789" s="20">
        <f>Ugovori_OPULJP[[#This Row],[Privatni doprinos korisnika - HRK]]/7.5345</f>
        <v>0</v>
      </c>
      <c r="Y789" s="21">
        <f>Ugovori_OPULJP[[#This Row],[Bespovratna sredstva - Ukupno (EU+Nac) HRK
= Ukupna ugovorena vrijednost bespovratnih sredstava]]+Ugovori_OPULJP[[#This Row],[Javni doprinos korisnika - HRK]]+Ugovori_OPULJP[[#This Row],[Privatni doprinos korisnika - HRK]]</f>
        <v>646760</v>
      </c>
      <c r="Z789" s="22">
        <f>Ugovori_OPULJP[[#This Row],[UKUPNI PRIHVATLJIVI IZDACI
TOTAL ELIGIBLE EXPENDITURE
= Bespovratna sredstva ukupno + doprinos korisnika
= Ukupni prihvatljivi troškovi
= Ukupna ugovorena vrijednost projekta HRK]]/7.5345</f>
        <v>85839.803570243545</v>
      </c>
      <c r="AA789" s="13" t="s">
        <v>22</v>
      </c>
      <c r="AB789" s="13" t="s">
        <v>19</v>
      </c>
      <c r="AC789" s="12" t="s">
        <v>3174</v>
      </c>
      <c r="AD789" s="12" t="s">
        <v>147</v>
      </c>
    </row>
    <row r="790" spans="1:30" ht="51" customHeight="1" x14ac:dyDescent="0.3">
      <c r="A790" s="10" t="s">
        <v>3175</v>
      </c>
      <c r="B790" s="11" t="s">
        <v>139</v>
      </c>
      <c r="C790" s="12" t="s">
        <v>140</v>
      </c>
      <c r="D790" s="12" t="s">
        <v>3131</v>
      </c>
      <c r="E790" s="27" t="s">
        <v>63</v>
      </c>
      <c r="F790" s="14" t="s">
        <v>3176</v>
      </c>
      <c r="G790" s="14" t="s">
        <v>1202</v>
      </c>
      <c r="H790" s="16">
        <v>44032</v>
      </c>
      <c r="I790" s="16">
        <v>44581</v>
      </c>
      <c r="J790" s="17" t="str">
        <f>IF(Ugovori_OPULJP[[#This Row],[DATUM ZAVRŠETKA OPERACIJE]]&gt;DATE(2023,12,31),"u provedbi","završen")</f>
        <v>završen</v>
      </c>
      <c r="K790" s="15" t="s">
        <v>3177</v>
      </c>
      <c r="L790" s="15" t="s">
        <v>362</v>
      </c>
      <c r="M790" s="18">
        <v>0.85</v>
      </c>
      <c r="N790" s="18">
        <v>0.15</v>
      </c>
      <c r="O790" s="19">
        <f>Ugovori_OPULJP[[#This Row],[Bespovratna sredstva - Ukupno (EU+Nac) HRK
= Ukupna ugovorena vrijednost bespovratnih sredstava]]*Ugovori_OPULJP[[#This Row],[EU STOPA SUFINANCIRANJA %
EU CO-FINANCING RATE %]]</f>
        <v>3788756</v>
      </c>
      <c r="P790" s="20">
        <f>Ugovori_OPULJP[[#This Row],[Bespovratna sredstva - EU dio - HRK]]/7.5345</f>
        <v>502854.33671776491</v>
      </c>
      <c r="Q790" s="19">
        <f>Ugovori_OPULJP[[#This Row],[Bespovratna sredstva - Ukupno (EU+Nac) HRK
= Ukupna ugovorena vrijednost bespovratnih sredstava]]*Ugovori_OPULJP[[#This Row],[STOPA NACIONALNOG SUFINANCIRANJA %]]</f>
        <v>668604</v>
      </c>
      <c r="R790" s="20">
        <f>Ugovori_OPULJP[[#This Row],[Bespovratna sredstva - Nacionalni dio - HRK]]/7.5345</f>
        <v>88739.000597252627</v>
      </c>
      <c r="S790" s="19">
        <v>4457360</v>
      </c>
      <c r="T790" s="20">
        <f>Ugovori_OPULJP[[#This Row],[Bespovratna sredstva - Ukupno (EU+Nac) HRK
= Ukupna ugovorena vrijednost bespovratnih sredstava]]/7.5345</f>
        <v>591593.33731501759</v>
      </c>
      <c r="U790" s="19">
        <v>0</v>
      </c>
      <c r="V790" s="20">
        <f>Ugovori_OPULJP[[#This Row],[Javni doprinos korisnika - HRK]]/7.5345</f>
        <v>0</v>
      </c>
      <c r="W790" s="19">
        <v>0</v>
      </c>
      <c r="X790" s="20">
        <f>Ugovori_OPULJP[[#This Row],[Privatni doprinos korisnika - HRK]]/7.5345</f>
        <v>0</v>
      </c>
      <c r="Y790" s="21">
        <f>Ugovori_OPULJP[[#This Row],[Bespovratna sredstva - Ukupno (EU+Nac) HRK
= Ukupna ugovorena vrijednost bespovratnih sredstava]]+Ugovori_OPULJP[[#This Row],[Javni doprinos korisnika - HRK]]+Ugovori_OPULJP[[#This Row],[Privatni doprinos korisnika - HRK]]</f>
        <v>4457360</v>
      </c>
      <c r="Z790" s="22">
        <f>Ugovori_OPULJP[[#This Row],[UKUPNI PRIHVATLJIVI IZDACI
TOTAL ELIGIBLE EXPENDITURE
= Bespovratna sredstva ukupno + doprinos korisnika
= Ukupni prihvatljivi troškovi
= Ukupna ugovorena vrijednost projekta HRK]]/7.5345</f>
        <v>591593.33731501759</v>
      </c>
      <c r="AA790" s="13" t="s">
        <v>22</v>
      </c>
      <c r="AB790" s="13" t="s">
        <v>19</v>
      </c>
      <c r="AC790" s="12" t="s">
        <v>3178</v>
      </c>
      <c r="AD790" s="12" t="s">
        <v>147</v>
      </c>
    </row>
    <row r="791" spans="1:30" ht="51" customHeight="1" x14ac:dyDescent="0.3">
      <c r="A791" s="10" t="s">
        <v>3179</v>
      </c>
      <c r="B791" s="11" t="s">
        <v>139</v>
      </c>
      <c r="C791" s="12" t="s">
        <v>140</v>
      </c>
      <c r="D791" s="12" t="s">
        <v>3131</v>
      </c>
      <c r="E791" s="27" t="s">
        <v>63</v>
      </c>
      <c r="F791" s="14" t="s">
        <v>1825</v>
      </c>
      <c r="G791" s="14" t="s">
        <v>562</v>
      </c>
      <c r="H791" s="16">
        <v>44007</v>
      </c>
      <c r="I791" s="16">
        <v>44555</v>
      </c>
      <c r="J791" s="17" t="str">
        <f>IF(Ugovori_OPULJP[[#This Row],[DATUM ZAVRŠETKA OPERACIJE]]&gt;DATE(2023,12,31),"u provedbi","završen")</f>
        <v>završen</v>
      </c>
      <c r="K791" s="15" t="s">
        <v>362</v>
      </c>
      <c r="L791" s="15" t="s">
        <v>362</v>
      </c>
      <c r="M791" s="18">
        <v>0.85</v>
      </c>
      <c r="N791" s="18">
        <v>0.15</v>
      </c>
      <c r="O791" s="19">
        <f>Ugovori_OPULJP[[#This Row],[Bespovratna sredstva - Ukupno (EU+Nac) HRK
= Ukupna ugovorena vrijednost bespovratnih sredstava]]*Ugovori_OPULJP[[#This Row],[EU STOPA SUFINANCIRANJA %
EU CO-FINANCING RATE %]]</f>
        <v>789360.82149999996</v>
      </c>
      <c r="P791" s="20">
        <f>Ugovori_OPULJP[[#This Row],[Bespovratna sredstva - EU dio - HRK]]/7.5345</f>
        <v>104766.18508195633</v>
      </c>
      <c r="Q791" s="19">
        <f>Ugovori_OPULJP[[#This Row],[Bespovratna sredstva - Ukupno (EU+Nac) HRK
= Ukupna ugovorena vrijednost bespovratnih sredstava]]*Ugovori_OPULJP[[#This Row],[STOPA NACIONALNOG SUFINANCIRANJA %]]</f>
        <v>139298.96849999999</v>
      </c>
      <c r="R791" s="20">
        <f>Ugovori_OPULJP[[#This Row],[Bespovratna sredstva - Nacionalni dio - HRK]]/7.5345</f>
        <v>18488.150308580527</v>
      </c>
      <c r="S791" s="19">
        <v>928659.79</v>
      </c>
      <c r="T791" s="20">
        <f>Ugovori_OPULJP[[#This Row],[Bespovratna sredstva - Ukupno (EU+Nac) HRK
= Ukupna ugovorena vrijednost bespovratnih sredstava]]/7.5345</f>
        <v>123254.33539053686</v>
      </c>
      <c r="U791" s="19">
        <v>0</v>
      </c>
      <c r="V791" s="20">
        <f>Ugovori_OPULJP[[#This Row],[Javni doprinos korisnika - HRK]]/7.5345</f>
        <v>0</v>
      </c>
      <c r="W791" s="19">
        <v>0</v>
      </c>
      <c r="X791" s="20">
        <f>Ugovori_OPULJP[[#This Row],[Privatni doprinos korisnika - HRK]]/7.5345</f>
        <v>0</v>
      </c>
      <c r="Y791" s="21">
        <f>Ugovori_OPULJP[[#This Row],[Bespovratna sredstva - Ukupno (EU+Nac) HRK
= Ukupna ugovorena vrijednost bespovratnih sredstava]]+Ugovori_OPULJP[[#This Row],[Javni doprinos korisnika - HRK]]+Ugovori_OPULJP[[#This Row],[Privatni doprinos korisnika - HRK]]</f>
        <v>928659.79</v>
      </c>
      <c r="Z791" s="22">
        <f>Ugovori_OPULJP[[#This Row],[UKUPNI PRIHVATLJIVI IZDACI
TOTAL ELIGIBLE EXPENDITURE
= Bespovratna sredstva ukupno + doprinos korisnika
= Ukupni prihvatljivi troškovi
= Ukupna ugovorena vrijednost projekta HRK]]/7.5345</f>
        <v>123254.33539053686</v>
      </c>
      <c r="AA791" s="13" t="s">
        <v>22</v>
      </c>
      <c r="AB791" s="13" t="s">
        <v>19</v>
      </c>
      <c r="AC791" s="12" t="s">
        <v>3180</v>
      </c>
      <c r="AD791" s="12" t="s">
        <v>147</v>
      </c>
    </row>
    <row r="792" spans="1:30" ht="43.5" customHeight="1" x14ac:dyDescent="0.3">
      <c r="A792" s="10" t="s">
        <v>3181</v>
      </c>
      <c r="B792" s="11" t="s">
        <v>139</v>
      </c>
      <c r="C792" s="12" t="s">
        <v>140</v>
      </c>
      <c r="D792" s="12" t="s">
        <v>3131</v>
      </c>
      <c r="E792" s="27" t="s">
        <v>63</v>
      </c>
      <c r="F792" s="14" t="s">
        <v>3182</v>
      </c>
      <c r="G792" s="14" t="s">
        <v>3183</v>
      </c>
      <c r="H792" s="16">
        <v>44000</v>
      </c>
      <c r="I792" s="16">
        <v>44548</v>
      </c>
      <c r="J792" s="17" t="str">
        <f>IF(Ugovori_OPULJP[[#This Row],[DATUM ZAVRŠETKA OPERACIJE]]&gt;DATE(2023,12,31),"u provedbi","završen")</f>
        <v>završen</v>
      </c>
      <c r="K792" s="15" t="s">
        <v>86</v>
      </c>
      <c r="L792" s="15" t="s">
        <v>86</v>
      </c>
      <c r="M792" s="18">
        <v>0.85</v>
      </c>
      <c r="N792" s="18">
        <v>0.15</v>
      </c>
      <c r="O792" s="19">
        <f>Ugovori_OPULJP[[#This Row],[Bespovratna sredstva - Ukupno (EU+Nac) HRK
= Ukupna ugovorena vrijednost bespovratnih sredstava]]*Ugovori_OPULJP[[#This Row],[EU STOPA SUFINANCIRANJA %
EU CO-FINANCING RATE %]]</f>
        <v>1572215.25</v>
      </c>
      <c r="P792" s="20">
        <f>Ugovori_OPULJP[[#This Row],[Bespovratna sredstva - EU dio - HRK]]/7.5345</f>
        <v>208668.82341230341</v>
      </c>
      <c r="Q792" s="19">
        <f>Ugovori_OPULJP[[#This Row],[Bespovratna sredstva - Ukupno (EU+Nac) HRK
= Ukupna ugovorena vrijednost bespovratnih sredstava]]*Ugovori_OPULJP[[#This Row],[STOPA NACIONALNOG SUFINANCIRANJA %]]</f>
        <v>277449.75</v>
      </c>
      <c r="R792" s="20">
        <f>Ugovori_OPULJP[[#This Row],[Bespovratna sredstva - Nacionalni dio - HRK]]/7.5345</f>
        <v>36823.910013935892</v>
      </c>
      <c r="S792" s="19">
        <v>1849665</v>
      </c>
      <c r="T792" s="20">
        <f>Ugovori_OPULJP[[#This Row],[Bespovratna sredstva - Ukupno (EU+Nac) HRK
= Ukupna ugovorena vrijednost bespovratnih sredstava]]/7.5345</f>
        <v>245492.73342623928</v>
      </c>
      <c r="U792" s="19">
        <v>0</v>
      </c>
      <c r="V792" s="20">
        <f>Ugovori_OPULJP[[#This Row],[Javni doprinos korisnika - HRK]]/7.5345</f>
        <v>0</v>
      </c>
      <c r="W792" s="19">
        <v>0</v>
      </c>
      <c r="X792" s="20">
        <f>Ugovori_OPULJP[[#This Row],[Privatni doprinos korisnika - HRK]]/7.5345</f>
        <v>0</v>
      </c>
      <c r="Y792" s="21">
        <f>Ugovori_OPULJP[[#This Row],[Bespovratna sredstva - Ukupno (EU+Nac) HRK
= Ukupna ugovorena vrijednost bespovratnih sredstava]]+Ugovori_OPULJP[[#This Row],[Javni doprinos korisnika - HRK]]+Ugovori_OPULJP[[#This Row],[Privatni doprinos korisnika - HRK]]</f>
        <v>1849665</v>
      </c>
      <c r="Z792" s="22">
        <f>Ugovori_OPULJP[[#This Row],[UKUPNI PRIHVATLJIVI IZDACI
TOTAL ELIGIBLE EXPENDITURE
= Bespovratna sredstva ukupno + doprinos korisnika
= Ukupni prihvatljivi troškovi
= Ukupna ugovorena vrijednost projekta HRK]]/7.5345</f>
        <v>245492.73342623928</v>
      </c>
      <c r="AA792" s="13" t="s">
        <v>22</v>
      </c>
      <c r="AB792" s="13" t="s">
        <v>19</v>
      </c>
      <c r="AC792" s="12" t="s">
        <v>3184</v>
      </c>
      <c r="AD792" s="12" t="s">
        <v>147</v>
      </c>
    </row>
    <row r="793" spans="1:30" ht="51" customHeight="1" x14ac:dyDescent="0.3">
      <c r="A793" s="10" t="s">
        <v>3185</v>
      </c>
      <c r="B793" s="11" t="s">
        <v>139</v>
      </c>
      <c r="C793" s="12" t="s">
        <v>140</v>
      </c>
      <c r="D793" s="12" t="s">
        <v>3131</v>
      </c>
      <c r="E793" s="27" t="s">
        <v>63</v>
      </c>
      <c r="F793" s="14" t="s">
        <v>3186</v>
      </c>
      <c r="G793" s="14" t="s">
        <v>1274</v>
      </c>
      <c r="H793" s="16">
        <v>44000</v>
      </c>
      <c r="I793" s="16">
        <v>44457</v>
      </c>
      <c r="J793" s="17" t="str">
        <f>IF(Ugovori_OPULJP[[#This Row],[DATUM ZAVRŠETKA OPERACIJE]]&gt;DATE(2023,12,31),"u provedbi","završen")</f>
        <v>završen</v>
      </c>
      <c r="K793" s="15" t="s">
        <v>81</v>
      </c>
      <c r="L793" s="15" t="s">
        <v>81</v>
      </c>
      <c r="M793" s="18">
        <v>0.85</v>
      </c>
      <c r="N793" s="18">
        <v>0.15</v>
      </c>
      <c r="O793" s="19">
        <f>Ugovori_OPULJP[[#This Row],[Bespovratna sredstva - Ukupno (EU+Nac) HRK
= Ukupna ugovorena vrijednost bespovratnih sredstava]]*Ugovori_OPULJP[[#This Row],[EU STOPA SUFINANCIRANJA %
EU CO-FINANCING RATE %]]</f>
        <v>1634414.8499999999</v>
      </c>
      <c r="P793" s="20">
        <f>Ugovori_OPULJP[[#This Row],[Bespovratna sredstva - EU dio - HRK]]/7.5345</f>
        <v>216924.12900656974</v>
      </c>
      <c r="Q793" s="19">
        <f>Ugovori_OPULJP[[#This Row],[Bespovratna sredstva - Ukupno (EU+Nac) HRK
= Ukupna ugovorena vrijednost bespovratnih sredstava]]*Ugovori_OPULJP[[#This Row],[STOPA NACIONALNOG SUFINANCIRANJA %]]</f>
        <v>288426.14999999997</v>
      </c>
      <c r="R793" s="20">
        <f>Ugovori_OPULJP[[#This Row],[Bespovratna sredstva - Nacionalni dio - HRK]]/7.5345</f>
        <v>38280.728648218188</v>
      </c>
      <c r="S793" s="19">
        <v>1922841</v>
      </c>
      <c r="T793" s="20">
        <f>Ugovori_OPULJP[[#This Row],[Bespovratna sredstva - Ukupno (EU+Nac) HRK
= Ukupna ugovorena vrijednost bespovratnih sredstava]]/7.5345</f>
        <v>255204.85765478795</v>
      </c>
      <c r="U793" s="19">
        <v>0</v>
      </c>
      <c r="V793" s="20">
        <f>Ugovori_OPULJP[[#This Row],[Javni doprinos korisnika - HRK]]/7.5345</f>
        <v>0</v>
      </c>
      <c r="W793" s="19">
        <v>0</v>
      </c>
      <c r="X793" s="20">
        <f>Ugovori_OPULJP[[#This Row],[Privatni doprinos korisnika - HRK]]/7.5345</f>
        <v>0</v>
      </c>
      <c r="Y793" s="21">
        <f>Ugovori_OPULJP[[#This Row],[Bespovratna sredstva - Ukupno (EU+Nac) HRK
= Ukupna ugovorena vrijednost bespovratnih sredstava]]+Ugovori_OPULJP[[#This Row],[Javni doprinos korisnika - HRK]]+Ugovori_OPULJP[[#This Row],[Privatni doprinos korisnika - HRK]]</f>
        <v>1922841</v>
      </c>
      <c r="Z793" s="22">
        <f>Ugovori_OPULJP[[#This Row],[UKUPNI PRIHVATLJIVI IZDACI
TOTAL ELIGIBLE EXPENDITURE
= Bespovratna sredstva ukupno + doprinos korisnika
= Ukupni prihvatljivi troškovi
= Ukupna ugovorena vrijednost projekta HRK]]/7.5345</f>
        <v>255204.85765478795</v>
      </c>
      <c r="AA793" s="13" t="s">
        <v>22</v>
      </c>
      <c r="AB793" s="13" t="s">
        <v>19</v>
      </c>
      <c r="AC793" s="12" t="s">
        <v>3187</v>
      </c>
      <c r="AD793" s="12" t="s">
        <v>147</v>
      </c>
    </row>
    <row r="794" spans="1:30" ht="51" customHeight="1" x14ac:dyDescent="0.3">
      <c r="A794" s="10" t="s">
        <v>3188</v>
      </c>
      <c r="B794" s="11" t="s">
        <v>139</v>
      </c>
      <c r="C794" s="12" t="s">
        <v>140</v>
      </c>
      <c r="D794" s="12" t="s">
        <v>3131</v>
      </c>
      <c r="E794" s="27" t="s">
        <v>63</v>
      </c>
      <c r="F794" s="14" t="s">
        <v>3189</v>
      </c>
      <c r="G794" s="32" t="s">
        <v>3190</v>
      </c>
      <c r="H794" s="16">
        <v>44000</v>
      </c>
      <c r="I794" s="16">
        <v>44469</v>
      </c>
      <c r="J794" s="17" t="str">
        <f>IF(Ugovori_OPULJP[[#This Row],[DATUM ZAVRŠETKA OPERACIJE]]&gt;DATE(2023,12,31),"u provedbi","završen")</f>
        <v>završen</v>
      </c>
      <c r="K794" s="15" t="s">
        <v>76</v>
      </c>
      <c r="L794" s="15" t="s">
        <v>71</v>
      </c>
      <c r="M794" s="18">
        <v>0.85</v>
      </c>
      <c r="N794" s="18">
        <v>0.15</v>
      </c>
      <c r="O794" s="19">
        <f>Ugovori_OPULJP[[#This Row],[Bespovratna sredstva - Ukupno (EU+Nac) HRK
= Ukupna ugovorena vrijednost bespovratnih sredstava]]*Ugovori_OPULJP[[#This Row],[EU STOPA SUFINANCIRANJA %
EU CO-FINANCING RATE %]]</f>
        <v>1026169.0704999999</v>
      </c>
      <c r="P794" s="20">
        <f>Ugovori_OPULJP[[#This Row],[Bespovratna sredstva - EU dio - HRK]]/7.5345</f>
        <v>136196.04094498637</v>
      </c>
      <c r="Q794" s="19">
        <f>Ugovori_OPULJP[[#This Row],[Bespovratna sredstva - Ukupno (EU+Nac) HRK
= Ukupna ugovorena vrijednost bespovratnih sredstava]]*Ugovori_OPULJP[[#This Row],[STOPA NACIONALNOG SUFINANCIRANJA %]]</f>
        <v>181088.65949999998</v>
      </c>
      <c r="R794" s="20">
        <f>Ugovori_OPULJP[[#This Row],[Bespovratna sredstva - Nacionalni dio - HRK]]/7.5345</f>
        <v>24034.595460879947</v>
      </c>
      <c r="S794" s="19">
        <v>1207257.73</v>
      </c>
      <c r="T794" s="20">
        <f>Ugovori_OPULJP[[#This Row],[Bespovratna sredstva - Ukupno (EU+Nac) HRK
= Ukupna ugovorena vrijednost bespovratnih sredstava]]/7.5345</f>
        <v>160230.63640586633</v>
      </c>
      <c r="U794" s="19">
        <v>0</v>
      </c>
      <c r="V794" s="20">
        <f>Ugovori_OPULJP[[#This Row],[Javni doprinos korisnika - HRK]]/7.5345</f>
        <v>0</v>
      </c>
      <c r="W794" s="19">
        <v>0</v>
      </c>
      <c r="X794" s="20">
        <f>Ugovori_OPULJP[[#This Row],[Privatni doprinos korisnika - HRK]]/7.5345</f>
        <v>0</v>
      </c>
      <c r="Y794" s="21">
        <f>Ugovori_OPULJP[[#This Row],[Bespovratna sredstva - Ukupno (EU+Nac) HRK
= Ukupna ugovorena vrijednost bespovratnih sredstava]]+Ugovori_OPULJP[[#This Row],[Javni doprinos korisnika - HRK]]+Ugovori_OPULJP[[#This Row],[Privatni doprinos korisnika - HRK]]</f>
        <v>1207257.73</v>
      </c>
      <c r="Z794" s="22">
        <f>Ugovori_OPULJP[[#This Row],[UKUPNI PRIHVATLJIVI IZDACI
TOTAL ELIGIBLE EXPENDITURE
= Bespovratna sredstva ukupno + doprinos korisnika
= Ukupni prihvatljivi troškovi
= Ukupna ugovorena vrijednost projekta HRK]]/7.5345</f>
        <v>160230.63640586633</v>
      </c>
      <c r="AA794" s="13" t="s">
        <v>22</v>
      </c>
      <c r="AB794" s="13" t="s">
        <v>19</v>
      </c>
      <c r="AC794" s="12" t="s">
        <v>3191</v>
      </c>
      <c r="AD794" s="12" t="s">
        <v>147</v>
      </c>
    </row>
    <row r="795" spans="1:30" ht="51" customHeight="1" x14ac:dyDescent="0.3">
      <c r="A795" s="10" t="s">
        <v>3192</v>
      </c>
      <c r="B795" s="11" t="s">
        <v>139</v>
      </c>
      <c r="C795" s="12" t="s">
        <v>140</v>
      </c>
      <c r="D795" s="12" t="s">
        <v>3131</v>
      </c>
      <c r="E795" s="27" t="s">
        <v>63</v>
      </c>
      <c r="F795" s="14" t="s">
        <v>3193</v>
      </c>
      <c r="G795" s="14" t="s">
        <v>3194</v>
      </c>
      <c r="H795" s="16">
        <v>44127</v>
      </c>
      <c r="I795" s="16">
        <v>44674</v>
      </c>
      <c r="J795" s="17" t="str">
        <f>IF(Ugovori_OPULJP[[#This Row],[DATUM ZAVRŠETKA OPERACIJE]]&gt;DATE(2023,12,31),"u provedbi","završen")</f>
        <v>završen</v>
      </c>
      <c r="K795" s="15" t="s">
        <v>71</v>
      </c>
      <c r="L795" s="15" t="s">
        <v>71</v>
      </c>
      <c r="M795" s="18">
        <v>0.85</v>
      </c>
      <c r="N795" s="18">
        <v>0.15</v>
      </c>
      <c r="O795" s="19">
        <f>Ugovori_OPULJP[[#This Row],[Bespovratna sredstva - Ukupno (EU+Nac) HRK
= Ukupna ugovorena vrijednost bespovratnih sredstava]]*Ugovori_OPULJP[[#This Row],[EU STOPA SUFINANCIRANJA %
EU CO-FINANCING RATE %]]</f>
        <v>394680.41500000004</v>
      </c>
      <c r="P795" s="20">
        <f>Ugovori_OPULJP[[#This Row],[Bespovratna sredstva - EU dio - HRK]]/7.5345</f>
        <v>52383.093105050102</v>
      </c>
      <c r="Q795" s="19">
        <f>Ugovori_OPULJP[[#This Row],[Bespovratna sredstva - Ukupno (EU+Nac) HRK
= Ukupna ugovorena vrijednost bespovratnih sredstava]]*Ugovori_OPULJP[[#This Row],[STOPA NACIONALNOG SUFINANCIRANJA %]]</f>
        <v>69649.485000000001</v>
      </c>
      <c r="R795" s="20">
        <f>Ugovori_OPULJP[[#This Row],[Bespovratna sredstva - Nacionalni dio - HRK]]/7.5345</f>
        <v>9244.0752538323704</v>
      </c>
      <c r="S795" s="19">
        <v>464329.9</v>
      </c>
      <c r="T795" s="20">
        <f>Ugovori_OPULJP[[#This Row],[Bespovratna sredstva - Ukupno (EU+Nac) HRK
= Ukupna ugovorena vrijednost bespovratnih sredstava]]/7.5345</f>
        <v>61627.168358882474</v>
      </c>
      <c r="U795" s="19">
        <v>0</v>
      </c>
      <c r="V795" s="20">
        <f>Ugovori_OPULJP[[#This Row],[Javni doprinos korisnika - HRK]]/7.5345</f>
        <v>0</v>
      </c>
      <c r="W795" s="19">
        <v>0</v>
      </c>
      <c r="X795" s="20">
        <f>Ugovori_OPULJP[[#This Row],[Privatni doprinos korisnika - HRK]]/7.5345</f>
        <v>0</v>
      </c>
      <c r="Y795" s="21">
        <f>Ugovori_OPULJP[[#This Row],[Bespovratna sredstva - Ukupno (EU+Nac) HRK
= Ukupna ugovorena vrijednost bespovratnih sredstava]]+Ugovori_OPULJP[[#This Row],[Javni doprinos korisnika - HRK]]+Ugovori_OPULJP[[#This Row],[Privatni doprinos korisnika - HRK]]</f>
        <v>464329.9</v>
      </c>
      <c r="Z795" s="22">
        <f>Ugovori_OPULJP[[#This Row],[UKUPNI PRIHVATLJIVI IZDACI
TOTAL ELIGIBLE EXPENDITURE
= Bespovratna sredstva ukupno + doprinos korisnika
= Ukupni prihvatljivi troškovi
= Ukupna ugovorena vrijednost projekta HRK]]/7.5345</f>
        <v>61627.168358882474</v>
      </c>
      <c r="AA795" s="13" t="s">
        <v>22</v>
      </c>
      <c r="AB795" s="13" t="s">
        <v>19</v>
      </c>
      <c r="AC795" s="12" t="s">
        <v>3195</v>
      </c>
      <c r="AD795" s="12" t="s">
        <v>147</v>
      </c>
    </row>
    <row r="796" spans="1:30" ht="51" customHeight="1" x14ac:dyDescent="0.3">
      <c r="A796" s="10" t="s">
        <v>3196</v>
      </c>
      <c r="B796" s="11" t="s">
        <v>139</v>
      </c>
      <c r="C796" s="12" t="s">
        <v>140</v>
      </c>
      <c r="D796" s="12" t="s">
        <v>3131</v>
      </c>
      <c r="E796" s="27" t="s">
        <v>63</v>
      </c>
      <c r="F796" s="14" t="s">
        <v>3197</v>
      </c>
      <c r="G796" s="14" t="s">
        <v>3043</v>
      </c>
      <c r="H796" s="16">
        <v>44021</v>
      </c>
      <c r="I796" s="16">
        <v>44570</v>
      </c>
      <c r="J796" s="17" t="str">
        <f>IF(Ugovori_OPULJP[[#This Row],[DATUM ZAVRŠETKA OPERACIJE]]&gt;DATE(2023,12,31),"u provedbi","završen")</f>
        <v>završen</v>
      </c>
      <c r="K796" s="15" t="s">
        <v>417</v>
      </c>
      <c r="L796" s="15" t="s">
        <v>417</v>
      </c>
      <c r="M796" s="18">
        <v>0.85</v>
      </c>
      <c r="N796" s="18">
        <v>0.15</v>
      </c>
      <c r="O796" s="19">
        <f>Ugovori_OPULJP[[#This Row],[Bespovratna sredstva - Ukupno (EU+Nac) HRK
= Ukupna ugovorena vrijednost bespovratnih sredstava]]*Ugovori_OPULJP[[#This Row],[EU STOPA SUFINANCIRANJA %
EU CO-FINANCING RATE %]]</f>
        <v>394680.41500000004</v>
      </c>
      <c r="P796" s="20">
        <f>Ugovori_OPULJP[[#This Row],[Bespovratna sredstva - EU dio - HRK]]/7.5345</f>
        <v>52383.093105050102</v>
      </c>
      <c r="Q796" s="19">
        <f>Ugovori_OPULJP[[#This Row],[Bespovratna sredstva - Ukupno (EU+Nac) HRK
= Ukupna ugovorena vrijednost bespovratnih sredstava]]*Ugovori_OPULJP[[#This Row],[STOPA NACIONALNOG SUFINANCIRANJA %]]</f>
        <v>69649.485000000001</v>
      </c>
      <c r="R796" s="20">
        <f>Ugovori_OPULJP[[#This Row],[Bespovratna sredstva - Nacionalni dio - HRK]]/7.5345</f>
        <v>9244.0752538323704</v>
      </c>
      <c r="S796" s="19">
        <v>464329.9</v>
      </c>
      <c r="T796" s="20">
        <f>Ugovori_OPULJP[[#This Row],[Bespovratna sredstva - Ukupno (EU+Nac) HRK
= Ukupna ugovorena vrijednost bespovratnih sredstava]]/7.5345</f>
        <v>61627.168358882474</v>
      </c>
      <c r="U796" s="19">
        <v>0</v>
      </c>
      <c r="V796" s="20">
        <f>Ugovori_OPULJP[[#This Row],[Javni doprinos korisnika - HRK]]/7.5345</f>
        <v>0</v>
      </c>
      <c r="W796" s="19">
        <v>0</v>
      </c>
      <c r="X796" s="20">
        <f>Ugovori_OPULJP[[#This Row],[Privatni doprinos korisnika - HRK]]/7.5345</f>
        <v>0</v>
      </c>
      <c r="Y796" s="21">
        <f>Ugovori_OPULJP[[#This Row],[Bespovratna sredstva - Ukupno (EU+Nac) HRK
= Ukupna ugovorena vrijednost bespovratnih sredstava]]+Ugovori_OPULJP[[#This Row],[Javni doprinos korisnika - HRK]]+Ugovori_OPULJP[[#This Row],[Privatni doprinos korisnika - HRK]]</f>
        <v>464329.9</v>
      </c>
      <c r="Z796" s="22">
        <f>Ugovori_OPULJP[[#This Row],[UKUPNI PRIHVATLJIVI IZDACI
TOTAL ELIGIBLE EXPENDITURE
= Bespovratna sredstva ukupno + doprinos korisnika
= Ukupni prihvatljivi troškovi
= Ukupna ugovorena vrijednost projekta HRK]]/7.5345</f>
        <v>61627.168358882474</v>
      </c>
      <c r="AA796" s="13" t="s">
        <v>22</v>
      </c>
      <c r="AB796" s="13" t="s">
        <v>19</v>
      </c>
      <c r="AC796" s="12" t="s">
        <v>3198</v>
      </c>
      <c r="AD796" s="12" t="s">
        <v>147</v>
      </c>
    </row>
    <row r="797" spans="1:30" ht="51" customHeight="1" x14ac:dyDescent="0.3">
      <c r="A797" s="10" t="s">
        <v>3199</v>
      </c>
      <c r="B797" s="11" t="s">
        <v>139</v>
      </c>
      <c r="C797" s="12" t="s">
        <v>140</v>
      </c>
      <c r="D797" s="12" t="s">
        <v>3131</v>
      </c>
      <c r="E797" s="27" t="s">
        <v>63</v>
      </c>
      <c r="F797" s="14" t="s">
        <v>3200</v>
      </c>
      <c r="G797" s="14" t="s">
        <v>3201</v>
      </c>
      <c r="H797" s="16">
        <v>44019</v>
      </c>
      <c r="I797" s="16">
        <v>44568</v>
      </c>
      <c r="J797" s="17" t="str">
        <f>IF(Ugovori_OPULJP[[#This Row],[DATUM ZAVRŠETKA OPERACIJE]]&gt;DATE(2023,12,31),"u provedbi","završen")</f>
        <v>završen</v>
      </c>
      <c r="K797" s="15" t="s">
        <v>71</v>
      </c>
      <c r="L797" s="15" t="s">
        <v>71</v>
      </c>
      <c r="M797" s="18">
        <v>0.85</v>
      </c>
      <c r="N797" s="18">
        <v>0.15</v>
      </c>
      <c r="O797" s="19">
        <f>Ugovori_OPULJP[[#This Row],[Bespovratna sredstva - Ukupno (EU+Nac) HRK
= Ukupna ugovorena vrijednost bespovratnih sredstava]]*Ugovori_OPULJP[[#This Row],[EU STOPA SUFINANCIRANJA %
EU CO-FINANCING RATE %]]</f>
        <v>394680.41500000004</v>
      </c>
      <c r="P797" s="20">
        <f>Ugovori_OPULJP[[#This Row],[Bespovratna sredstva - EU dio - HRK]]/7.5345</f>
        <v>52383.093105050102</v>
      </c>
      <c r="Q797" s="19">
        <f>Ugovori_OPULJP[[#This Row],[Bespovratna sredstva - Ukupno (EU+Nac) HRK
= Ukupna ugovorena vrijednost bespovratnih sredstava]]*Ugovori_OPULJP[[#This Row],[STOPA NACIONALNOG SUFINANCIRANJA %]]</f>
        <v>69649.485000000001</v>
      </c>
      <c r="R797" s="20">
        <f>Ugovori_OPULJP[[#This Row],[Bespovratna sredstva - Nacionalni dio - HRK]]/7.5345</f>
        <v>9244.0752538323704</v>
      </c>
      <c r="S797" s="19">
        <v>464329.9</v>
      </c>
      <c r="T797" s="20">
        <f>Ugovori_OPULJP[[#This Row],[Bespovratna sredstva - Ukupno (EU+Nac) HRK
= Ukupna ugovorena vrijednost bespovratnih sredstava]]/7.5345</f>
        <v>61627.168358882474</v>
      </c>
      <c r="U797" s="19">
        <v>0</v>
      </c>
      <c r="V797" s="20">
        <f>Ugovori_OPULJP[[#This Row],[Javni doprinos korisnika - HRK]]/7.5345</f>
        <v>0</v>
      </c>
      <c r="W797" s="19">
        <v>0</v>
      </c>
      <c r="X797" s="20">
        <f>Ugovori_OPULJP[[#This Row],[Privatni doprinos korisnika - HRK]]/7.5345</f>
        <v>0</v>
      </c>
      <c r="Y797" s="21">
        <f>Ugovori_OPULJP[[#This Row],[Bespovratna sredstva - Ukupno (EU+Nac) HRK
= Ukupna ugovorena vrijednost bespovratnih sredstava]]+Ugovori_OPULJP[[#This Row],[Javni doprinos korisnika - HRK]]+Ugovori_OPULJP[[#This Row],[Privatni doprinos korisnika - HRK]]</f>
        <v>464329.9</v>
      </c>
      <c r="Z797" s="22">
        <f>Ugovori_OPULJP[[#This Row],[UKUPNI PRIHVATLJIVI IZDACI
TOTAL ELIGIBLE EXPENDITURE
= Bespovratna sredstva ukupno + doprinos korisnika
= Ukupni prihvatljivi troškovi
= Ukupna ugovorena vrijednost projekta HRK]]/7.5345</f>
        <v>61627.168358882474</v>
      </c>
      <c r="AA797" s="13" t="s">
        <v>22</v>
      </c>
      <c r="AB797" s="13" t="s">
        <v>19</v>
      </c>
      <c r="AC797" s="12" t="s">
        <v>3202</v>
      </c>
      <c r="AD797" s="12" t="s">
        <v>147</v>
      </c>
    </row>
    <row r="798" spans="1:30" ht="51" customHeight="1" x14ac:dyDescent="0.3">
      <c r="A798" s="10" t="s">
        <v>3203</v>
      </c>
      <c r="B798" s="11" t="s">
        <v>139</v>
      </c>
      <c r="C798" s="12" t="s">
        <v>140</v>
      </c>
      <c r="D798" s="12" t="s">
        <v>3131</v>
      </c>
      <c r="E798" s="27" t="s">
        <v>63</v>
      </c>
      <c r="F798" s="14" t="s">
        <v>1938</v>
      </c>
      <c r="G798" s="14" t="s">
        <v>3204</v>
      </c>
      <c r="H798" s="16">
        <v>44000</v>
      </c>
      <c r="I798" s="16">
        <v>44548</v>
      </c>
      <c r="J798" s="17" t="str">
        <f>IF(Ugovori_OPULJP[[#This Row],[DATUM ZAVRŠETKA OPERACIJE]]&gt;DATE(2023,12,31),"u provedbi","završen")</f>
        <v>završen</v>
      </c>
      <c r="K798" s="15" t="s">
        <v>21</v>
      </c>
      <c r="L798" s="15" t="s">
        <v>21</v>
      </c>
      <c r="M798" s="18">
        <v>0.85</v>
      </c>
      <c r="N798" s="18">
        <v>0.15</v>
      </c>
      <c r="O798" s="19">
        <f>Ugovori_OPULJP[[#This Row],[Bespovratna sredstva - Ukupno (EU+Nac) HRK
= Ukupna ugovorena vrijednost bespovratnih sredstava]]*Ugovori_OPULJP[[#This Row],[EU STOPA SUFINANCIRANJA %
EU CO-FINANCING RATE %]]</f>
        <v>789360.82149999996</v>
      </c>
      <c r="P798" s="20">
        <f>Ugovori_OPULJP[[#This Row],[Bespovratna sredstva - EU dio - HRK]]/7.5345</f>
        <v>104766.18508195633</v>
      </c>
      <c r="Q798" s="19">
        <f>Ugovori_OPULJP[[#This Row],[Bespovratna sredstva - Ukupno (EU+Nac) HRK
= Ukupna ugovorena vrijednost bespovratnih sredstava]]*Ugovori_OPULJP[[#This Row],[STOPA NACIONALNOG SUFINANCIRANJA %]]</f>
        <v>139298.96849999999</v>
      </c>
      <c r="R798" s="20">
        <f>Ugovori_OPULJP[[#This Row],[Bespovratna sredstva - Nacionalni dio - HRK]]/7.5345</f>
        <v>18488.150308580527</v>
      </c>
      <c r="S798" s="19">
        <v>928659.79</v>
      </c>
      <c r="T798" s="20">
        <f>Ugovori_OPULJP[[#This Row],[Bespovratna sredstva - Ukupno (EU+Nac) HRK
= Ukupna ugovorena vrijednost bespovratnih sredstava]]/7.5345</f>
        <v>123254.33539053686</v>
      </c>
      <c r="U798" s="19">
        <v>0</v>
      </c>
      <c r="V798" s="20">
        <f>Ugovori_OPULJP[[#This Row],[Javni doprinos korisnika - HRK]]/7.5345</f>
        <v>0</v>
      </c>
      <c r="W798" s="19">
        <v>0</v>
      </c>
      <c r="X798" s="20">
        <f>Ugovori_OPULJP[[#This Row],[Privatni doprinos korisnika - HRK]]/7.5345</f>
        <v>0</v>
      </c>
      <c r="Y798" s="21">
        <f>Ugovori_OPULJP[[#This Row],[Bespovratna sredstva - Ukupno (EU+Nac) HRK
= Ukupna ugovorena vrijednost bespovratnih sredstava]]+Ugovori_OPULJP[[#This Row],[Javni doprinos korisnika - HRK]]+Ugovori_OPULJP[[#This Row],[Privatni doprinos korisnika - HRK]]</f>
        <v>928659.79</v>
      </c>
      <c r="Z798" s="22">
        <f>Ugovori_OPULJP[[#This Row],[UKUPNI PRIHVATLJIVI IZDACI
TOTAL ELIGIBLE EXPENDITURE
= Bespovratna sredstva ukupno + doprinos korisnika
= Ukupni prihvatljivi troškovi
= Ukupna ugovorena vrijednost projekta HRK]]/7.5345</f>
        <v>123254.33539053686</v>
      </c>
      <c r="AA798" s="13" t="s">
        <v>22</v>
      </c>
      <c r="AB798" s="13" t="s">
        <v>19</v>
      </c>
      <c r="AC798" s="12" t="s">
        <v>3205</v>
      </c>
      <c r="AD798" s="12" t="s">
        <v>147</v>
      </c>
    </row>
    <row r="799" spans="1:30" ht="51" customHeight="1" x14ac:dyDescent="0.3">
      <c r="A799" s="10" t="s">
        <v>3206</v>
      </c>
      <c r="B799" s="11" t="s">
        <v>139</v>
      </c>
      <c r="C799" s="12" t="s">
        <v>140</v>
      </c>
      <c r="D799" s="12" t="s">
        <v>3131</v>
      </c>
      <c r="E799" s="27" t="s">
        <v>63</v>
      </c>
      <c r="F799" s="14" t="s">
        <v>3207</v>
      </c>
      <c r="G799" s="14" t="s">
        <v>3208</v>
      </c>
      <c r="H799" s="16">
        <v>44022</v>
      </c>
      <c r="I799" s="16">
        <v>44571</v>
      </c>
      <c r="J799" s="17" t="str">
        <f>IF(Ugovori_OPULJP[[#This Row],[DATUM ZAVRŠETKA OPERACIJE]]&gt;DATE(2023,12,31),"u provedbi","završen")</f>
        <v>završen</v>
      </c>
      <c r="K799" s="15" t="s">
        <v>71</v>
      </c>
      <c r="L799" s="15" t="s">
        <v>71</v>
      </c>
      <c r="M799" s="18">
        <v>0.85</v>
      </c>
      <c r="N799" s="18">
        <v>0.15</v>
      </c>
      <c r="O799" s="19">
        <f>Ugovori_OPULJP[[#This Row],[Bespovratna sredstva - Ukupno (EU+Nac) HRK
= Ukupna ugovorena vrijednost bespovratnih sredstava]]*Ugovori_OPULJP[[#This Row],[EU STOPA SUFINANCIRANJA %
EU CO-FINANCING RATE %]]</f>
        <v>552552.58100000001</v>
      </c>
      <c r="P799" s="20">
        <f>Ugovori_OPULJP[[#This Row],[Bespovratna sredstva - EU dio - HRK]]/7.5345</f>
        <v>73336.330347070136</v>
      </c>
      <c r="Q799" s="19">
        <f>Ugovori_OPULJP[[#This Row],[Bespovratna sredstva - Ukupno (EU+Nac) HRK
= Ukupna ugovorena vrijednost bespovratnih sredstava]]*Ugovori_OPULJP[[#This Row],[STOPA NACIONALNOG SUFINANCIRANJA %]]</f>
        <v>97509.278999999995</v>
      </c>
      <c r="R799" s="20">
        <f>Ugovori_OPULJP[[#This Row],[Bespovratna sredstva - Nacionalni dio - HRK]]/7.5345</f>
        <v>12941.705355365319</v>
      </c>
      <c r="S799" s="19">
        <v>650061.86</v>
      </c>
      <c r="T799" s="20">
        <f>Ugovori_OPULJP[[#This Row],[Bespovratna sredstva - Ukupno (EU+Nac) HRK
= Ukupna ugovorena vrijednost bespovratnih sredstava]]/7.5345</f>
        <v>86278.03570243546</v>
      </c>
      <c r="U799" s="19">
        <v>0</v>
      </c>
      <c r="V799" s="20">
        <f>Ugovori_OPULJP[[#This Row],[Javni doprinos korisnika - HRK]]/7.5345</f>
        <v>0</v>
      </c>
      <c r="W799" s="19">
        <v>0</v>
      </c>
      <c r="X799" s="20">
        <f>Ugovori_OPULJP[[#This Row],[Privatni doprinos korisnika - HRK]]/7.5345</f>
        <v>0</v>
      </c>
      <c r="Y799" s="21">
        <f>Ugovori_OPULJP[[#This Row],[Bespovratna sredstva - Ukupno (EU+Nac) HRK
= Ukupna ugovorena vrijednost bespovratnih sredstava]]+Ugovori_OPULJP[[#This Row],[Javni doprinos korisnika - HRK]]+Ugovori_OPULJP[[#This Row],[Privatni doprinos korisnika - HRK]]</f>
        <v>650061.86</v>
      </c>
      <c r="Z799" s="22">
        <f>Ugovori_OPULJP[[#This Row],[UKUPNI PRIHVATLJIVI IZDACI
TOTAL ELIGIBLE EXPENDITURE
= Bespovratna sredstva ukupno + doprinos korisnika
= Ukupni prihvatljivi troškovi
= Ukupna ugovorena vrijednost projekta HRK]]/7.5345</f>
        <v>86278.03570243546</v>
      </c>
      <c r="AA799" s="13" t="s">
        <v>22</v>
      </c>
      <c r="AB799" s="13" t="s">
        <v>19</v>
      </c>
      <c r="AC799" s="12" t="s">
        <v>3209</v>
      </c>
      <c r="AD799" s="12" t="s">
        <v>147</v>
      </c>
    </row>
    <row r="800" spans="1:30" ht="51" customHeight="1" x14ac:dyDescent="0.3">
      <c r="A800" s="10" t="s">
        <v>3210</v>
      </c>
      <c r="B800" s="11" t="s">
        <v>139</v>
      </c>
      <c r="C800" s="12" t="s">
        <v>140</v>
      </c>
      <c r="D800" s="12" t="s">
        <v>3131</v>
      </c>
      <c r="E800" s="27" t="s">
        <v>63</v>
      </c>
      <c r="F800" s="14" t="s">
        <v>3211</v>
      </c>
      <c r="G800" s="14" t="s">
        <v>1194</v>
      </c>
      <c r="H800" s="16">
        <v>44000</v>
      </c>
      <c r="I800" s="16">
        <v>44548</v>
      </c>
      <c r="J800" s="17" t="str">
        <f>IF(Ugovori_OPULJP[[#This Row],[DATUM ZAVRŠETKA OPERACIJE]]&gt;DATE(2023,12,31),"u provedbi","završen")</f>
        <v>završen</v>
      </c>
      <c r="K800" s="15" t="s">
        <v>76</v>
      </c>
      <c r="L800" s="15" t="s">
        <v>71</v>
      </c>
      <c r="M800" s="18">
        <v>0.85</v>
      </c>
      <c r="N800" s="18">
        <v>0.15</v>
      </c>
      <c r="O800" s="19">
        <f>Ugovori_OPULJP[[#This Row],[Bespovratna sredstva - Ukupno (EU+Nac) HRK
= Ukupna ugovorena vrijednost bespovratnih sredstava]]*Ugovori_OPULJP[[#This Row],[EU STOPA SUFINANCIRANJA %
EU CO-FINANCING RATE %]]</f>
        <v>1526345</v>
      </c>
      <c r="P800" s="20">
        <f>Ugovori_OPULJP[[#This Row],[Bespovratna sredstva - EU dio - HRK]]/7.5345</f>
        <v>202580.79500962238</v>
      </c>
      <c r="Q800" s="19">
        <f>Ugovori_OPULJP[[#This Row],[Bespovratna sredstva - Ukupno (EU+Nac) HRK
= Ukupna ugovorena vrijednost bespovratnih sredstava]]*Ugovori_OPULJP[[#This Row],[STOPA NACIONALNOG SUFINANCIRANJA %]]</f>
        <v>269355</v>
      </c>
      <c r="R800" s="20">
        <f>Ugovori_OPULJP[[#This Row],[Bespovratna sredstva - Nacionalni dio - HRK]]/7.5345</f>
        <v>35749.552060521601</v>
      </c>
      <c r="S800" s="19">
        <v>1795700</v>
      </c>
      <c r="T800" s="20">
        <f>Ugovori_OPULJP[[#This Row],[Bespovratna sredstva - Ukupno (EU+Nac) HRK
= Ukupna ugovorena vrijednost bespovratnih sredstava]]/7.5345</f>
        <v>238330.34707014399</v>
      </c>
      <c r="U800" s="19">
        <v>0</v>
      </c>
      <c r="V800" s="20">
        <f>Ugovori_OPULJP[[#This Row],[Javni doprinos korisnika - HRK]]/7.5345</f>
        <v>0</v>
      </c>
      <c r="W800" s="19">
        <v>0</v>
      </c>
      <c r="X800" s="20">
        <f>Ugovori_OPULJP[[#This Row],[Privatni doprinos korisnika - HRK]]/7.5345</f>
        <v>0</v>
      </c>
      <c r="Y800" s="21">
        <f>Ugovori_OPULJP[[#This Row],[Bespovratna sredstva - Ukupno (EU+Nac) HRK
= Ukupna ugovorena vrijednost bespovratnih sredstava]]+Ugovori_OPULJP[[#This Row],[Javni doprinos korisnika - HRK]]+Ugovori_OPULJP[[#This Row],[Privatni doprinos korisnika - HRK]]</f>
        <v>1795700</v>
      </c>
      <c r="Z800" s="22">
        <f>Ugovori_OPULJP[[#This Row],[UKUPNI PRIHVATLJIVI IZDACI
TOTAL ELIGIBLE EXPENDITURE
= Bespovratna sredstva ukupno + doprinos korisnika
= Ukupni prihvatljivi troškovi
= Ukupna ugovorena vrijednost projekta HRK]]/7.5345</f>
        <v>238330.34707014399</v>
      </c>
      <c r="AA800" s="13" t="s">
        <v>22</v>
      </c>
      <c r="AB800" s="13" t="s">
        <v>19</v>
      </c>
      <c r="AC800" s="12" t="s">
        <v>3205</v>
      </c>
      <c r="AD800" s="12" t="s">
        <v>147</v>
      </c>
    </row>
    <row r="801" spans="1:30" ht="51" customHeight="1" x14ac:dyDescent="0.3">
      <c r="A801" s="10" t="s">
        <v>3212</v>
      </c>
      <c r="B801" s="11" t="s">
        <v>139</v>
      </c>
      <c r="C801" s="12" t="s">
        <v>140</v>
      </c>
      <c r="D801" s="12" t="s">
        <v>3131</v>
      </c>
      <c r="E801" s="27" t="s">
        <v>63</v>
      </c>
      <c r="F801" s="14" t="s">
        <v>3213</v>
      </c>
      <c r="G801" s="14" t="s">
        <v>3214</v>
      </c>
      <c r="H801" s="16">
        <v>44007</v>
      </c>
      <c r="I801" s="16">
        <v>44555</v>
      </c>
      <c r="J801" s="17" t="str">
        <f>IF(Ugovori_OPULJP[[#This Row],[DATUM ZAVRŠETKA OPERACIJE]]&gt;DATE(2023,12,31),"u provedbi","završen")</f>
        <v>završen</v>
      </c>
      <c r="K801" s="15" t="s">
        <v>362</v>
      </c>
      <c r="L801" s="15" t="s">
        <v>362</v>
      </c>
      <c r="M801" s="18">
        <v>0.85</v>
      </c>
      <c r="N801" s="18">
        <v>0.15</v>
      </c>
      <c r="O801" s="19">
        <f>Ugovori_OPULJP[[#This Row],[Bespovratna sredstva - Ukupno (EU+Nac) HRK
= Ukupna ugovorena vrijednost bespovratnih sredstava]]*Ugovori_OPULJP[[#This Row],[EU STOPA SUFINANCIRANJA %
EU CO-FINANCING RATE %]]</f>
        <v>552552.58100000001</v>
      </c>
      <c r="P801" s="20">
        <f>Ugovori_OPULJP[[#This Row],[Bespovratna sredstva - EU dio - HRK]]/7.5345</f>
        <v>73336.330347070136</v>
      </c>
      <c r="Q801" s="19">
        <f>Ugovori_OPULJP[[#This Row],[Bespovratna sredstva - Ukupno (EU+Nac) HRK
= Ukupna ugovorena vrijednost bespovratnih sredstava]]*Ugovori_OPULJP[[#This Row],[STOPA NACIONALNOG SUFINANCIRANJA %]]</f>
        <v>97509.278999999995</v>
      </c>
      <c r="R801" s="20">
        <f>Ugovori_OPULJP[[#This Row],[Bespovratna sredstva - Nacionalni dio - HRK]]/7.5345</f>
        <v>12941.705355365319</v>
      </c>
      <c r="S801" s="19">
        <v>650061.86</v>
      </c>
      <c r="T801" s="20">
        <f>Ugovori_OPULJP[[#This Row],[Bespovratna sredstva - Ukupno (EU+Nac) HRK
= Ukupna ugovorena vrijednost bespovratnih sredstava]]/7.5345</f>
        <v>86278.03570243546</v>
      </c>
      <c r="U801" s="19">
        <v>0</v>
      </c>
      <c r="V801" s="20">
        <f>Ugovori_OPULJP[[#This Row],[Javni doprinos korisnika - HRK]]/7.5345</f>
        <v>0</v>
      </c>
      <c r="W801" s="19">
        <v>0</v>
      </c>
      <c r="X801" s="20">
        <f>Ugovori_OPULJP[[#This Row],[Privatni doprinos korisnika - HRK]]/7.5345</f>
        <v>0</v>
      </c>
      <c r="Y801" s="21">
        <f>Ugovori_OPULJP[[#This Row],[Bespovratna sredstva - Ukupno (EU+Nac) HRK
= Ukupna ugovorena vrijednost bespovratnih sredstava]]+Ugovori_OPULJP[[#This Row],[Javni doprinos korisnika - HRK]]+Ugovori_OPULJP[[#This Row],[Privatni doprinos korisnika - HRK]]</f>
        <v>650061.86</v>
      </c>
      <c r="Z801" s="22">
        <f>Ugovori_OPULJP[[#This Row],[UKUPNI PRIHVATLJIVI IZDACI
TOTAL ELIGIBLE EXPENDITURE
= Bespovratna sredstva ukupno + doprinos korisnika
= Ukupni prihvatljivi troškovi
= Ukupna ugovorena vrijednost projekta HRK]]/7.5345</f>
        <v>86278.03570243546</v>
      </c>
      <c r="AA801" s="13" t="s">
        <v>22</v>
      </c>
      <c r="AB801" s="13" t="s">
        <v>19</v>
      </c>
      <c r="AC801" s="12" t="s">
        <v>3215</v>
      </c>
      <c r="AD801" s="12" t="s">
        <v>147</v>
      </c>
    </row>
    <row r="802" spans="1:30" ht="51" customHeight="1" x14ac:dyDescent="0.3">
      <c r="A802" s="10" t="s">
        <v>3216</v>
      </c>
      <c r="B802" s="11" t="s">
        <v>139</v>
      </c>
      <c r="C802" s="12" t="s">
        <v>140</v>
      </c>
      <c r="D802" s="12" t="s">
        <v>3131</v>
      </c>
      <c r="E802" s="27" t="s">
        <v>63</v>
      </c>
      <c r="F802" s="14" t="s">
        <v>1907</v>
      </c>
      <c r="G802" s="14" t="s">
        <v>2586</v>
      </c>
      <c r="H802" s="16">
        <v>44000</v>
      </c>
      <c r="I802" s="16">
        <v>44548</v>
      </c>
      <c r="J802" s="17" t="str">
        <f>IF(Ugovori_OPULJP[[#This Row],[DATUM ZAVRŠETKA OPERACIJE]]&gt;DATE(2023,12,31),"u provedbi","završen")</f>
        <v>završen</v>
      </c>
      <c r="K802" s="15" t="s">
        <v>21</v>
      </c>
      <c r="L802" s="15" t="s">
        <v>21</v>
      </c>
      <c r="M802" s="18">
        <v>0.85</v>
      </c>
      <c r="N802" s="18">
        <v>0.15</v>
      </c>
      <c r="O802" s="19">
        <f>Ugovori_OPULJP[[#This Row],[Bespovratna sredstva - Ukupno (EU+Nac) HRK
= Ukupna ugovorena vrijednost bespovratnih sredstava]]*Ugovori_OPULJP[[#This Row],[EU STOPA SUFINANCIRANJA %
EU CO-FINANCING RATE %]]</f>
        <v>394680.41500000004</v>
      </c>
      <c r="P802" s="20">
        <f>Ugovori_OPULJP[[#This Row],[Bespovratna sredstva - EU dio - HRK]]/7.5345</f>
        <v>52383.093105050102</v>
      </c>
      <c r="Q802" s="19">
        <f>Ugovori_OPULJP[[#This Row],[Bespovratna sredstva - Ukupno (EU+Nac) HRK
= Ukupna ugovorena vrijednost bespovratnih sredstava]]*Ugovori_OPULJP[[#This Row],[STOPA NACIONALNOG SUFINANCIRANJA %]]</f>
        <v>69649.485000000001</v>
      </c>
      <c r="R802" s="20">
        <f>Ugovori_OPULJP[[#This Row],[Bespovratna sredstva - Nacionalni dio - HRK]]/7.5345</f>
        <v>9244.0752538323704</v>
      </c>
      <c r="S802" s="19">
        <v>464329.9</v>
      </c>
      <c r="T802" s="20">
        <f>Ugovori_OPULJP[[#This Row],[Bespovratna sredstva - Ukupno (EU+Nac) HRK
= Ukupna ugovorena vrijednost bespovratnih sredstava]]/7.5345</f>
        <v>61627.168358882474</v>
      </c>
      <c r="U802" s="19">
        <v>0</v>
      </c>
      <c r="V802" s="20">
        <f>Ugovori_OPULJP[[#This Row],[Javni doprinos korisnika - HRK]]/7.5345</f>
        <v>0</v>
      </c>
      <c r="W802" s="19">
        <v>0</v>
      </c>
      <c r="X802" s="20">
        <f>Ugovori_OPULJP[[#This Row],[Privatni doprinos korisnika - HRK]]/7.5345</f>
        <v>0</v>
      </c>
      <c r="Y802" s="21">
        <f>Ugovori_OPULJP[[#This Row],[Bespovratna sredstva - Ukupno (EU+Nac) HRK
= Ukupna ugovorena vrijednost bespovratnih sredstava]]+Ugovori_OPULJP[[#This Row],[Javni doprinos korisnika - HRK]]+Ugovori_OPULJP[[#This Row],[Privatni doprinos korisnika - HRK]]</f>
        <v>464329.9</v>
      </c>
      <c r="Z802" s="22">
        <f>Ugovori_OPULJP[[#This Row],[UKUPNI PRIHVATLJIVI IZDACI
TOTAL ELIGIBLE EXPENDITURE
= Bespovratna sredstva ukupno + doprinos korisnika
= Ukupni prihvatljivi troškovi
= Ukupna ugovorena vrijednost projekta HRK]]/7.5345</f>
        <v>61627.168358882474</v>
      </c>
      <c r="AA802" s="13" t="s">
        <v>22</v>
      </c>
      <c r="AB802" s="13" t="s">
        <v>19</v>
      </c>
      <c r="AC802" s="12" t="s">
        <v>3217</v>
      </c>
      <c r="AD802" s="12" t="s">
        <v>147</v>
      </c>
    </row>
    <row r="803" spans="1:30" ht="51" customHeight="1" x14ac:dyDescent="0.3">
      <c r="A803" s="10" t="s">
        <v>3218</v>
      </c>
      <c r="B803" s="11" t="s">
        <v>139</v>
      </c>
      <c r="C803" s="12" t="s">
        <v>140</v>
      </c>
      <c r="D803" s="12" t="s">
        <v>3131</v>
      </c>
      <c r="E803" s="27" t="s">
        <v>63</v>
      </c>
      <c r="F803" s="14" t="s">
        <v>3219</v>
      </c>
      <c r="G803" s="14" t="s">
        <v>3220</v>
      </c>
      <c r="H803" s="16">
        <v>44130</v>
      </c>
      <c r="I803" s="16">
        <v>44677</v>
      </c>
      <c r="J803" s="17" t="str">
        <f>IF(Ugovori_OPULJP[[#This Row],[DATUM ZAVRŠETKA OPERACIJE]]&gt;DATE(2023,12,31),"u provedbi","završen")</f>
        <v>završen</v>
      </c>
      <c r="K803" s="15" t="s">
        <v>71</v>
      </c>
      <c r="L803" s="15" t="s">
        <v>71</v>
      </c>
      <c r="M803" s="18">
        <v>0.85</v>
      </c>
      <c r="N803" s="18">
        <v>0.15</v>
      </c>
      <c r="O803" s="19">
        <f>Ugovori_OPULJP[[#This Row],[Bespovratna sredstva - Ukupno (EU+Nac) HRK
= Ukupna ugovorena vrijednost bespovratnih sredstava]]*Ugovori_OPULJP[[#This Row],[EU STOPA SUFINANCIRANJA %
EU CO-FINANCING RATE %]]</f>
        <v>394570</v>
      </c>
      <c r="P803" s="20">
        <f>Ugovori_OPULJP[[#This Row],[Bespovratna sredstva - EU dio - HRK]]/7.5345</f>
        <v>52368.438516158996</v>
      </c>
      <c r="Q803" s="19">
        <f>Ugovori_OPULJP[[#This Row],[Bespovratna sredstva - Ukupno (EU+Nac) HRK
= Ukupna ugovorena vrijednost bespovratnih sredstava]]*Ugovori_OPULJP[[#This Row],[STOPA NACIONALNOG SUFINANCIRANJA %]]</f>
        <v>69630</v>
      </c>
      <c r="R803" s="20">
        <f>Ugovori_OPULJP[[#This Row],[Bespovratna sredstva - Nacionalni dio - HRK]]/7.5345</f>
        <v>9241.4891499104124</v>
      </c>
      <c r="S803" s="19">
        <v>464200</v>
      </c>
      <c r="T803" s="20">
        <f>Ugovori_OPULJP[[#This Row],[Bespovratna sredstva - Ukupno (EU+Nac) HRK
= Ukupna ugovorena vrijednost bespovratnih sredstava]]/7.5345</f>
        <v>61609.927666069409</v>
      </c>
      <c r="U803" s="19">
        <v>0</v>
      </c>
      <c r="V803" s="20">
        <f>Ugovori_OPULJP[[#This Row],[Javni doprinos korisnika - HRK]]/7.5345</f>
        <v>0</v>
      </c>
      <c r="W803" s="19">
        <v>0</v>
      </c>
      <c r="X803" s="20">
        <f>Ugovori_OPULJP[[#This Row],[Privatni doprinos korisnika - HRK]]/7.5345</f>
        <v>0</v>
      </c>
      <c r="Y803" s="21">
        <f>Ugovori_OPULJP[[#This Row],[Bespovratna sredstva - Ukupno (EU+Nac) HRK
= Ukupna ugovorena vrijednost bespovratnih sredstava]]+Ugovori_OPULJP[[#This Row],[Javni doprinos korisnika - HRK]]+Ugovori_OPULJP[[#This Row],[Privatni doprinos korisnika - HRK]]</f>
        <v>464200</v>
      </c>
      <c r="Z803" s="22">
        <f>Ugovori_OPULJP[[#This Row],[UKUPNI PRIHVATLJIVI IZDACI
TOTAL ELIGIBLE EXPENDITURE
= Bespovratna sredstva ukupno + doprinos korisnika
= Ukupni prihvatljivi troškovi
= Ukupna ugovorena vrijednost projekta HRK]]/7.5345</f>
        <v>61609.927666069409</v>
      </c>
      <c r="AA803" s="13" t="s">
        <v>22</v>
      </c>
      <c r="AB803" s="13" t="s">
        <v>19</v>
      </c>
      <c r="AC803" s="12" t="s">
        <v>3221</v>
      </c>
      <c r="AD803" s="12" t="s">
        <v>147</v>
      </c>
    </row>
    <row r="804" spans="1:30" ht="51" customHeight="1" x14ac:dyDescent="0.3">
      <c r="A804" s="10" t="s">
        <v>3222</v>
      </c>
      <c r="B804" s="11" t="s">
        <v>139</v>
      </c>
      <c r="C804" s="12" t="s">
        <v>140</v>
      </c>
      <c r="D804" s="12" t="s">
        <v>3131</v>
      </c>
      <c r="E804" s="27" t="s">
        <v>63</v>
      </c>
      <c r="F804" s="14" t="s">
        <v>3223</v>
      </c>
      <c r="G804" s="14" t="s">
        <v>3224</v>
      </c>
      <c r="H804" s="16">
        <v>44000</v>
      </c>
      <c r="I804" s="16">
        <v>44457</v>
      </c>
      <c r="J804" s="17" t="str">
        <f>IF(Ugovori_OPULJP[[#This Row],[DATUM ZAVRŠETKA OPERACIJE]]&gt;DATE(2023,12,31),"u provedbi","završen")</f>
        <v>završen</v>
      </c>
      <c r="K804" s="15" t="s">
        <v>91</v>
      </c>
      <c r="L804" s="15" t="s">
        <v>91</v>
      </c>
      <c r="M804" s="18">
        <v>0.85</v>
      </c>
      <c r="N804" s="18">
        <v>0.15</v>
      </c>
      <c r="O804" s="19">
        <f>Ugovori_OPULJP[[#This Row],[Bespovratna sredstva - Ukupno (EU+Nac) HRK
= Ukupna ugovorena vrijednost bespovratnih sredstava]]*Ugovori_OPULJP[[#This Row],[EU STOPA SUFINANCIRANJA %
EU CO-FINANCING RATE %]]</f>
        <v>1177930</v>
      </c>
      <c r="P804" s="20">
        <f>Ugovori_OPULJP[[#This Row],[Bespovratna sredstva - EU dio - HRK]]/7.5345</f>
        <v>156338.17771584046</v>
      </c>
      <c r="Q804" s="19">
        <f>Ugovori_OPULJP[[#This Row],[Bespovratna sredstva - Ukupno (EU+Nac) HRK
= Ukupna ugovorena vrijednost bespovratnih sredstava]]*Ugovori_OPULJP[[#This Row],[STOPA NACIONALNOG SUFINANCIRANJA %]]</f>
        <v>207870</v>
      </c>
      <c r="R804" s="20">
        <f>Ugovori_OPULJP[[#This Row],[Bespovratna sredstva - Nacionalni dio - HRK]]/7.5345</f>
        <v>27589.090185148318</v>
      </c>
      <c r="S804" s="19">
        <v>1385800</v>
      </c>
      <c r="T804" s="20">
        <f>Ugovori_OPULJP[[#This Row],[Bespovratna sredstva - Ukupno (EU+Nac) HRK
= Ukupna ugovorena vrijednost bespovratnih sredstava]]/7.5345</f>
        <v>183927.26790098878</v>
      </c>
      <c r="U804" s="19">
        <v>0</v>
      </c>
      <c r="V804" s="20">
        <f>Ugovori_OPULJP[[#This Row],[Javni doprinos korisnika - HRK]]/7.5345</f>
        <v>0</v>
      </c>
      <c r="W804" s="19">
        <v>0</v>
      </c>
      <c r="X804" s="20">
        <f>Ugovori_OPULJP[[#This Row],[Privatni doprinos korisnika - HRK]]/7.5345</f>
        <v>0</v>
      </c>
      <c r="Y804" s="21">
        <f>Ugovori_OPULJP[[#This Row],[Bespovratna sredstva - Ukupno (EU+Nac) HRK
= Ukupna ugovorena vrijednost bespovratnih sredstava]]+Ugovori_OPULJP[[#This Row],[Javni doprinos korisnika - HRK]]+Ugovori_OPULJP[[#This Row],[Privatni doprinos korisnika - HRK]]</f>
        <v>1385800</v>
      </c>
      <c r="Z804" s="22">
        <f>Ugovori_OPULJP[[#This Row],[UKUPNI PRIHVATLJIVI IZDACI
TOTAL ELIGIBLE EXPENDITURE
= Bespovratna sredstva ukupno + doprinos korisnika
= Ukupni prihvatljivi troškovi
= Ukupna ugovorena vrijednost projekta HRK]]/7.5345</f>
        <v>183927.26790098878</v>
      </c>
      <c r="AA804" s="13" t="s">
        <v>22</v>
      </c>
      <c r="AB804" s="13" t="s">
        <v>19</v>
      </c>
      <c r="AC804" s="12" t="s">
        <v>3225</v>
      </c>
      <c r="AD804" s="12" t="s">
        <v>147</v>
      </c>
    </row>
    <row r="805" spans="1:30" ht="51" customHeight="1" x14ac:dyDescent="0.3">
      <c r="A805" s="10" t="s">
        <v>3226</v>
      </c>
      <c r="B805" s="11" t="s">
        <v>139</v>
      </c>
      <c r="C805" s="12" t="s">
        <v>140</v>
      </c>
      <c r="D805" s="12" t="s">
        <v>3131</v>
      </c>
      <c r="E805" s="27" t="s">
        <v>63</v>
      </c>
      <c r="F805" s="14" t="s">
        <v>3227</v>
      </c>
      <c r="G805" s="14" t="s">
        <v>3228</v>
      </c>
      <c r="H805" s="16">
        <v>44019</v>
      </c>
      <c r="I805" s="16">
        <v>44476</v>
      </c>
      <c r="J805" s="17" t="str">
        <f>IF(Ugovori_OPULJP[[#This Row],[DATUM ZAVRŠETKA OPERACIJE]]&gt;DATE(2023,12,31),"u provedbi","završen")</f>
        <v>završen</v>
      </c>
      <c r="K805" s="15" t="s">
        <v>71</v>
      </c>
      <c r="L805" s="15" t="s">
        <v>71</v>
      </c>
      <c r="M805" s="18">
        <v>0.85</v>
      </c>
      <c r="N805" s="18">
        <v>0.15</v>
      </c>
      <c r="O805" s="19">
        <f>Ugovori_OPULJP[[#This Row],[Bespovratna sredstva - Ukupno (EU+Nac) HRK
= Ukupna ugovorena vrijednost bespovratnih sredstava]]*Ugovori_OPULJP[[#This Row],[EU STOPA SUFINANCIRANJA %
EU CO-FINANCING RATE %]]</f>
        <v>1973401.2930000001</v>
      </c>
      <c r="P805" s="20">
        <f>Ugovori_OPULJP[[#This Row],[Bespovratna sredstva - EU dio - HRK]]/7.5345</f>
        <v>261915.36173601434</v>
      </c>
      <c r="Q805" s="19">
        <f>Ugovori_OPULJP[[#This Row],[Bespovratna sredstva - Ukupno (EU+Nac) HRK
= Ukupna ugovorena vrijednost bespovratnih sredstava]]*Ugovori_OPULJP[[#This Row],[STOPA NACIONALNOG SUFINANCIRANJA %]]</f>
        <v>348247.28700000001</v>
      </c>
      <c r="R805" s="20">
        <f>Ugovori_OPULJP[[#This Row],[Bespovratna sredstva - Nacionalni dio - HRK]]/7.5345</f>
        <v>46220.357953414292</v>
      </c>
      <c r="S805" s="19">
        <v>2321648.58</v>
      </c>
      <c r="T805" s="20">
        <f>Ugovori_OPULJP[[#This Row],[Bespovratna sredstva - Ukupno (EU+Nac) HRK
= Ukupna ugovorena vrijednost bespovratnih sredstava]]/7.5345</f>
        <v>308135.71968942863</v>
      </c>
      <c r="U805" s="19">
        <v>0</v>
      </c>
      <c r="V805" s="20">
        <f>Ugovori_OPULJP[[#This Row],[Javni doprinos korisnika - HRK]]/7.5345</f>
        <v>0</v>
      </c>
      <c r="W805" s="19">
        <v>0</v>
      </c>
      <c r="X805" s="20">
        <f>Ugovori_OPULJP[[#This Row],[Privatni doprinos korisnika - HRK]]/7.5345</f>
        <v>0</v>
      </c>
      <c r="Y805" s="21">
        <f>Ugovori_OPULJP[[#This Row],[Bespovratna sredstva - Ukupno (EU+Nac) HRK
= Ukupna ugovorena vrijednost bespovratnih sredstava]]+Ugovori_OPULJP[[#This Row],[Javni doprinos korisnika - HRK]]+Ugovori_OPULJP[[#This Row],[Privatni doprinos korisnika - HRK]]</f>
        <v>2321648.58</v>
      </c>
      <c r="Z805" s="22">
        <f>Ugovori_OPULJP[[#This Row],[UKUPNI PRIHVATLJIVI IZDACI
TOTAL ELIGIBLE EXPENDITURE
= Bespovratna sredstva ukupno + doprinos korisnika
= Ukupni prihvatljivi troškovi
= Ukupna ugovorena vrijednost projekta HRK]]/7.5345</f>
        <v>308135.71968942863</v>
      </c>
      <c r="AA805" s="13" t="s">
        <v>22</v>
      </c>
      <c r="AB805" s="13" t="s">
        <v>19</v>
      </c>
      <c r="AC805" s="12" t="s">
        <v>3229</v>
      </c>
      <c r="AD805" s="12" t="s">
        <v>147</v>
      </c>
    </row>
    <row r="806" spans="1:30" ht="51" customHeight="1" x14ac:dyDescent="0.3">
      <c r="A806" s="10" t="s">
        <v>3230</v>
      </c>
      <c r="B806" s="11" t="s">
        <v>139</v>
      </c>
      <c r="C806" s="12" t="s">
        <v>140</v>
      </c>
      <c r="D806" s="12" t="s">
        <v>3131</v>
      </c>
      <c r="E806" s="27" t="s">
        <v>63</v>
      </c>
      <c r="F806" s="14" t="s">
        <v>3231</v>
      </c>
      <c r="G806" s="14" t="s">
        <v>1159</v>
      </c>
      <c r="H806" s="16">
        <v>44000</v>
      </c>
      <c r="I806" s="16">
        <v>44548</v>
      </c>
      <c r="J806" s="17" t="str">
        <f>IF(Ugovori_OPULJP[[#This Row],[DATUM ZAVRŠETKA OPERACIJE]]&gt;DATE(2023,12,31),"u provedbi","završen")</f>
        <v>završen</v>
      </c>
      <c r="K806" s="15" t="s">
        <v>324</v>
      </c>
      <c r="L806" s="15" t="s">
        <v>324</v>
      </c>
      <c r="M806" s="18">
        <v>0.85</v>
      </c>
      <c r="N806" s="18">
        <v>0.15</v>
      </c>
      <c r="O806" s="19">
        <f>Ugovori_OPULJP[[#This Row],[Bespovratna sredstva - Ukupno (EU+Nac) HRK
= Ukupna ugovorena vrijednost bespovratnih sredstava]]*Ugovori_OPULJP[[#This Row],[EU STOPA SUFINANCIRANJA %
EU CO-FINANCING RATE %]]</f>
        <v>3919613.5</v>
      </c>
      <c r="P806" s="20">
        <f>Ugovori_OPULJP[[#This Row],[Bespovratna sredstva - EU dio - HRK]]/7.5345</f>
        <v>520222.11161988182</v>
      </c>
      <c r="Q806" s="19">
        <f>Ugovori_OPULJP[[#This Row],[Bespovratna sredstva - Ukupno (EU+Nac) HRK
= Ukupna ugovorena vrijednost bespovratnih sredstava]]*Ugovori_OPULJP[[#This Row],[STOPA NACIONALNOG SUFINANCIRANJA %]]</f>
        <v>691696.5</v>
      </c>
      <c r="R806" s="20">
        <f>Ugovori_OPULJP[[#This Row],[Bespovratna sredstva - Nacionalni dio - HRK]]/7.5345</f>
        <v>91803.902050567383</v>
      </c>
      <c r="S806" s="19">
        <v>4611310</v>
      </c>
      <c r="T806" s="20">
        <f>Ugovori_OPULJP[[#This Row],[Bespovratna sredstva - Ukupno (EU+Nac) HRK
= Ukupna ugovorena vrijednost bespovratnih sredstava]]/7.5345</f>
        <v>612026.01367044926</v>
      </c>
      <c r="U806" s="19">
        <v>0</v>
      </c>
      <c r="V806" s="20">
        <f>Ugovori_OPULJP[[#This Row],[Javni doprinos korisnika - HRK]]/7.5345</f>
        <v>0</v>
      </c>
      <c r="W806" s="19">
        <v>0</v>
      </c>
      <c r="X806" s="20">
        <f>Ugovori_OPULJP[[#This Row],[Privatni doprinos korisnika - HRK]]/7.5345</f>
        <v>0</v>
      </c>
      <c r="Y806" s="21">
        <f>Ugovori_OPULJP[[#This Row],[Bespovratna sredstva - Ukupno (EU+Nac) HRK
= Ukupna ugovorena vrijednost bespovratnih sredstava]]+Ugovori_OPULJP[[#This Row],[Javni doprinos korisnika - HRK]]+Ugovori_OPULJP[[#This Row],[Privatni doprinos korisnika - HRK]]</f>
        <v>4611310</v>
      </c>
      <c r="Z806" s="22">
        <f>Ugovori_OPULJP[[#This Row],[UKUPNI PRIHVATLJIVI IZDACI
TOTAL ELIGIBLE EXPENDITURE
= Bespovratna sredstva ukupno + doprinos korisnika
= Ukupni prihvatljivi troškovi
= Ukupna ugovorena vrijednost projekta HRK]]/7.5345</f>
        <v>612026.01367044926</v>
      </c>
      <c r="AA806" s="13" t="s">
        <v>22</v>
      </c>
      <c r="AB806" s="13" t="s">
        <v>19</v>
      </c>
      <c r="AC806" s="12" t="s">
        <v>3232</v>
      </c>
      <c r="AD806" s="12" t="s">
        <v>147</v>
      </c>
    </row>
    <row r="807" spans="1:30" ht="51" customHeight="1" x14ac:dyDescent="0.3">
      <c r="A807" s="10" t="s">
        <v>3233</v>
      </c>
      <c r="B807" s="11" t="s">
        <v>139</v>
      </c>
      <c r="C807" s="12" t="s">
        <v>140</v>
      </c>
      <c r="D807" s="12" t="s">
        <v>3131</v>
      </c>
      <c r="E807" s="27" t="s">
        <v>63</v>
      </c>
      <c r="F807" s="14" t="s">
        <v>3234</v>
      </c>
      <c r="G807" s="14" t="s">
        <v>3235</v>
      </c>
      <c r="H807" s="16">
        <v>44019</v>
      </c>
      <c r="I807" s="16">
        <v>44568</v>
      </c>
      <c r="J807" s="17" t="str">
        <f>IF(Ugovori_OPULJP[[#This Row],[DATUM ZAVRŠETKA OPERACIJE]]&gt;DATE(2023,12,31),"u provedbi","završen")</f>
        <v>završen</v>
      </c>
      <c r="K807" s="15" t="s">
        <v>71</v>
      </c>
      <c r="L807" s="15" t="s">
        <v>71</v>
      </c>
      <c r="M807" s="18">
        <v>0.85</v>
      </c>
      <c r="N807" s="18">
        <v>0.15</v>
      </c>
      <c r="O807" s="19">
        <f>Ugovori_OPULJP[[#This Row],[Bespovratna sredstva - Ukupno (EU+Nac) HRK
= Ukupna ugovorena vrijednost bespovratnih sredstava]]*Ugovori_OPULJP[[#This Row],[EU STOPA SUFINANCIRANJA %
EU CO-FINANCING RATE %]]</f>
        <v>1973401.2930000001</v>
      </c>
      <c r="P807" s="20">
        <f>Ugovori_OPULJP[[#This Row],[Bespovratna sredstva - EU dio - HRK]]/7.5345</f>
        <v>261915.36173601434</v>
      </c>
      <c r="Q807" s="19">
        <f>Ugovori_OPULJP[[#This Row],[Bespovratna sredstva - Ukupno (EU+Nac) HRK
= Ukupna ugovorena vrijednost bespovratnih sredstava]]*Ugovori_OPULJP[[#This Row],[STOPA NACIONALNOG SUFINANCIRANJA %]]</f>
        <v>348247.28700000001</v>
      </c>
      <c r="R807" s="20">
        <f>Ugovori_OPULJP[[#This Row],[Bespovratna sredstva - Nacionalni dio - HRK]]/7.5345</f>
        <v>46220.357953414292</v>
      </c>
      <c r="S807" s="19">
        <v>2321648.58</v>
      </c>
      <c r="T807" s="20">
        <f>Ugovori_OPULJP[[#This Row],[Bespovratna sredstva - Ukupno (EU+Nac) HRK
= Ukupna ugovorena vrijednost bespovratnih sredstava]]/7.5345</f>
        <v>308135.71968942863</v>
      </c>
      <c r="U807" s="19">
        <v>0</v>
      </c>
      <c r="V807" s="20">
        <f>Ugovori_OPULJP[[#This Row],[Javni doprinos korisnika - HRK]]/7.5345</f>
        <v>0</v>
      </c>
      <c r="W807" s="19">
        <v>0</v>
      </c>
      <c r="X807" s="20">
        <f>Ugovori_OPULJP[[#This Row],[Privatni doprinos korisnika - HRK]]/7.5345</f>
        <v>0</v>
      </c>
      <c r="Y807" s="21">
        <f>Ugovori_OPULJP[[#This Row],[Bespovratna sredstva - Ukupno (EU+Nac) HRK
= Ukupna ugovorena vrijednost bespovratnih sredstava]]+Ugovori_OPULJP[[#This Row],[Javni doprinos korisnika - HRK]]+Ugovori_OPULJP[[#This Row],[Privatni doprinos korisnika - HRK]]</f>
        <v>2321648.58</v>
      </c>
      <c r="Z807" s="22">
        <f>Ugovori_OPULJP[[#This Row],[UKUPNI PRIHVATLJIVI IZDACI
TOTAL ELIGIBLE EXPENDITURE
= Bespovratna sredstva ukupno + doprinos korisnika
= Ukupni prihvatljivi troškovi
= Ukupna ugovorena vrijednost projekta HRK]]/7.5345</f>
        <v>308135.71968942863</v>
      </c>
      <c r="AA807" s="13" t="s">
        <v>22</v>
      </c>
      <c r="AB807" s="13" t="s">
        <v>19</v>
      </c>
      <c r="AC807" s="12" t="s">
        <v>3236</v>
      </c>
      <c r="AD807" s="12" t="s">
        <v>147</v>
      </c>
    </row>
    <row r="808" spans="1:30" ht="51" customHeight="1" x14ac:dyDescent="0.3">
      <c r="A808" s="10" t="s">
        <v>3237</v>
      </c>
      <c r="B808" s="11" t="s">
        <v>139</v>
      </c>
      <c r="C808" s="12" t="s">
        <v>140</v>
      </c>
      <c r="D808" s="12" t="s">
        <v>3131</v>
      </c>
      <c r="E808" s="27" t="s">
        <v>63</v>
      </c>
      <c r="F808" s="14" t="s">
        <v>3238</v>
      </c>
      <c r="G808" s="14" t="s">
        <v>3239</v>
      </c>
      <c r="H808" s="16">
        <v>44133</v>
      </c>
      <c r="I808" s="16">
        <v>44680</v>
      </c>
      <c r="J808" s="17" t="str">
        <f>IF(Ugovori_OPULJP[[#This Row],[DATUM ZAVRŠETKA OPERACIJE]]&gt;DATE(2023,12,31),"u provedbi","završen")</f>
        <v>završen</v>
      </c>
      <c r="K808" s="15" t="s">
        <v>880</v>
      </c>
      <c r="L808" s="15" t="s">
        <v>21</v>
      </c>
      <c r="M808" s="18">
        <v>0.85</v>
      </c>
      <c r="N808" s="18">
        <v>0.15</v>
      </c>
      <c r="O808" s="19">
        <f>Ugovori_OPULJP[[#This Row],[Bespovratna sredstva - Ukupno (EU+Nac) HRK
= Ukupna ugovorena vrijednost bespovratnih sredstava]]*Ugovori_OPULJP[[#This Row],[EU STOPA SUFINANCIRANJA %
EU CO-FINANCING RATE %]]</f>
        <v>394680.41500000004</v>
      </c>
      <c r="P808" s="20">
        <f>Ugovori_OPULJP[[#This Row],[Bespovratna sredstva - EU dio - HRK]]/7.5345</f>
        <v>52383.093105050102</v>
      </c>
      <c r="Q808" s="19">
        <f>Ugovori_OPULJP[[#This Row],[Bespovratna sredstva - Ukupno (EU+Nac) HRK
= Ukupna ugovorena vrijednost bespovratnih sredstava]]*Ugovori_OPULJP[[#This Row],[STOPA NACIONALNOG SUFINANCIRANJA %]]</f>
        <v>69649.485000000001</v>
      </c>
      <c r="R808" s="20">
        <f>Ugovori_OPULJP[[#This Row],[Bespovratna sredstva - Nacionalni dio - HRK]]/7.5345</f>
        <v>9244.0752538323704</v>
      </c>
      <c r="S808" s="19">
        <v>464329.9</v>
      </c>
      <c r="T808" s="20">
        <f>Ugovori_OPULJP[[#This Row],[Bespovratna sredstva - Ukupno (EU+Nac) HRK
= Ukupna ugovorena vrijednost bespovratnih sredstava]]/7.5345</f>
        <v>61627.168358882474</v>
      </c>
      <c r="U808" s="19">
        <v>0</v>
      </c>
      <c r="V808" s="20">
        <f>Ugovori_OPULJP[[#This Row],[Javni doprinos korisnika - HRK]]/7.5345</f>
        <v>0</v>
      </c>
      <c r="W808" s="19">
        <v>0</v>
      </c>
      <c r="X808" s="20">
        <f>Ugovori_OPULJP[[#This Row],[Privatni doprinos korisnika - HRK]]/7.5345</f>
        <v>0</v>
      </c>
      <c r="Y808" s="21">
        <f>Ugovori_OPULJP[[#This Row],[Bespovratna sredstva - Ukupno (EU+Nac) HRK
= Ukupna ugovorena vrijednost bespovratnih sredstava]]+Ugovori_OPULJP[[#This Row],[Javni doprinos korisnika - HRK]]+Ugovori_OPULJP[[#This Row],[Privatni doprinos korisnika - HRK]]</f>
        <v>464329.9</v>
      </c>
      <c r="Z808" s="22">
        <f>Ugovori_OPULJP[[#This Row],[UKUPNI PRIHVATLJIVI IZDACI
TOTAL ELIGIBLE EXPENDITURE
= Bespovratna sredstva ukupno + doprinos korisnika
= Ukupni prihvatljivi troškovi
= Ukupna ugovorena vrijednost projekta HRK]]/7.5345</f>
        <v>61627.168358882474</v>
      </c>
      <c r="AA808" s="13" t="s">
        <v>22</v>
      </c>
      <c r="AB808" s="13" t="s">
        <v>19</v>
      </c>
      <c r="AC808" s="12" t="s">
        <v>3240</v>
      </c>
      <c r="AD808" s="12" t="s">
        <v>147</v>
      </c>
    </row>
    <row r="809" spans="1:30" ht="51" customHeight="1" x14ac:dyDescent="0.3">
      <c r="A809" s="10" t="s">
        <v>3241</v>
      </c>
      <c r="B809" s="11" t="s">
        <v>139</v>
      </c>
      <c r="C809" s="12" t="s">
        <v>140</v>
      </c>
      <c r="D809" s="12" t="s">
        <v>3131</v>
      </c>
      <c r="E809" s="27" t="s">
        <v>63</v>
      </c>
      <c r="F809" s="14" t="s">
        <v>3242</v>
      </c>
      <c r="G809" s="14" t="s">
        <v>3243</v>
      </c>
      <c r="H809" s="16">
        <v>44032</v>
      </c>
      <c r="I809" s="16">
        <v>44581</v>
      </c>
      <c r="J809" s="17" t="str">
        <f>IF(Ugovori_OPULJP[[#This Row],[DATUM ZAVRŠETKA OPERACIJE]]&gt;DATE(2023,12,31),"u provedbi","završen")</f>
        <v>završen</v>
      </c>
      <c r="K809" s="15" t="s">
        <v>21</v>
      </c>
      <c r="L809" s="15" t="s">
        <v>21</v>
      </c>
      <c r="M809" s="18">
        <v>0.85</v>
      </c>
      <c r="N809" s="18">
        <v>0.15</v>
      </c>
      <c r="O809" s="19">
        <f>Ugovori_OPULJP[[#This Row],[Bespovratna sredstva - Ukupno (EU+Nac) HRK
= Ukupna ugovorena vrijednost bespovratnih sredstava]]*Ugovori_OPULJP[[#This Row],[EU STOPA SUFINANCIRANJA %
EU CO-FINANCING RATE %]]</f>
        <v>789360.82149999996</v>
      </c>
      <c r="P809" s="20">
        <f>Ugovori_OPULJP[[#This Row],[Bespovratna sredstva - EU dio - HRK]]/7.5345</f>
        <v>104766.18508195633</v>
      </c>
      <c r="Q809" s="19">
        <f>Ugovori_OPULJP[[#This Row],[Bespovratna sredstva - Ukupno (EU+Nac) HRK
= Ukupna ugovorena vrijednost bespovratnih sredstava]]*Ugovori_OPULJP[[#This Row],[STOPA NACIONALNOG SUFINANCIRANJA %]]</f>
        <v>139298.96849999999</v>
      </c>
      <c r="R809" s="20">
        <f>Ugovori_OPULJP[[#This Row],[Bespovratna sredstva - Nacionalni dio - HRK]]/7.5345</f>
        <v>18488.150308580527</v>
      </c>
      <c r="S809" s="19">
        <v>928659.79</v>
      </c>
      <c r="T809" s="20">
        <f>Ugovori_OPULJP[[#This Row],[Bespovratna sredstva - Ukupno (EU+Nac) HRK
= Ukupna ugovorena vrijednost bespovratnih sredstava]]/7.5345</f>
        <v>123254.33539053686</v>
      </c>
      <c r="U809" s="19">
        <v>0</v>
      </c>
      <c r="V809" s="20">
        <f>Ugovori_OPULJP[[#This Row],[Javni doprinos korisnika - HRK]]/7.5345</f>
        <v>0</v>
      </c>
      <c r="W809" s="19">
        <v>0</v>
      </c>
      <c r="X809" s="20">
        <f>Ugovori_OPULJP[[#This Row],[Privatni doprinos korisnika - HRK]]/7.5345</f>
        <v>0</v>
      </c>
      <c r="Y809" s="21">
        <f>Ugovori_OPULJP[[#This Row],[Bespovratna sredstva - Ukupno (EU+Nac) HRK
= Ukupna ugovorena vrijednost bespovratnih sredstava]]+Ugovori_OPULJP[[#This Row],[Javni doprinos korisnika - HRK]]+Ugovori_OPULJP[[#This Row],[Privatni doprinos korisnika - HRK]]</f>
        <v>928659.79</v>
      </c>
      <c r="Z809" s="22">
        <f>Ugovori_OPULJP[[#This Row],[UKUPNI PRIHVATLJIVI IZDACI
TOTAL ELIGIBLE EXPENDITURE
= Bespovratna sredstva ukupno + doprinos korisnika
= Ukupni prihvatljivi troškovi
= Ukupna ugovorena vrijednost projekta HRK]]/7.5345</f>
        <v>123254.33539053686</v>
      </c>
      <c r="AA809" s="13" t="s">
        <v>22</v>
      </c>
      <c r="AB809" s="13" t="s">
        <v>19</v>
      </c>
      <c r="AC809" s="12" t="s">
        <v>3244</v>
      </c>
      <c r="AD809" s="12" t="s">
        <v>147</v>
      </c>
    </row>
    <row r="810" spans="1:30" ht="51" customHeight="1" x14ac:dyDescent="0.3">
      <c r="A810" s="10" t="s">
        <v>3245</v>
      </c>
      <c r="B810" s="11" t="s">
        <v>139</v>
      </c>
      <c r="C810" s="12" t="s">
        <v>140</v>
      </c>
      <c r="D810" s="12" t="s">
        <v>3131</v>
      </c>
      <c r="E810" s="27" t="s">
        <v>63</v>
      </c>
      <c r="F810" s="14" t="s">
        <v>3246</v>
      </c>
      <c r="G810" s="14" t="s">
        <v>3247</v>
      </c>
      <c r="H810" s="16">
        <v>44134</v>
      </c>
      <c r="I810" s="16">
        <v>44681</v>
      </c>
      <c r="J810" s="17" t="str">
        <f>IF(Ugovori_OPULJP[[#This Row],[DATUM ZAVRŠETKA OPERACIJE]]&gt;DATE(2023,12,31),"u provedbi","završen")</f>
        <v>završen</v>
      </c>
      <c r="K810" s="15" t="s">
        <v>21</v>
      </c>
      <c r="L810" s="15" t="s">
        <v>21</v>
      </c>
      <c r="M810" s="18">
        <v>0.85</v>
      </c>
      <c r="N810" s="18">
        <v>0.15</v>
      </c>
      <c r="O810" s="19">
        <f>Ugovori_OPULJP[[#This Row],[Bespovratna sredstva - Ukupno (EU+Nac) HRK
= Ukupna ugovorena vrijednost bespovratnih sredstava]]*Ugovori_OPULJP[[#This Row],[EU STOPA SUFINANCIRANJA %
EU CO-FINANCING RATE %]]</f>
        <v>947232.98749999993</v>
      </c>
      <c r="P810" s="20">
        <f>Ugovori_OPULJP[[#This Row],[Bespovratna sredstva - EU dio - HRK]]/7.5345</f>
        <v>125719.42232397635</v>
      </c>
      <c r="Q810" s="19">
        <f>Ugovori_OPULJP[[#This Row],[Bespovratna sredstva - Ukupno (EU+Nac) HRK
= Ukupna ugovorena vrijednost bespovratnih sredstava]]*Ugovori_OPULJP[[#This Row],[STOPA NACIONALNOG SUFINANCIRANJA %]]</f>
        <v>167158.76249999998</v>
      </c>
      <c r="R810" s="20">
        <f>Ugovori_OPULJP[[#This Row],[Bespovratna sredstva - Nacionalni dio - HRK]]/7.5345</f>
        <v>22185.780410113475</v>
      </c>
      <c r="S810" s="19">
        <v>1114391.75</v>
      </c>
      <c r="T810" s="20">
        <f>Ugovori_OPULJP[[#This Row],[Bespovratna sredstva - Ukupno (EU+Nac) HRK
= Ukupna ugovorena vrijednost bespovratnih sredstava]]/7.5345</f>
        <v>147905.20273408983</v>
      </c>
      <c r="U810" s="19">
        <v>0</v>
      </c>
      <c r="V810" s="20">
        <f>Ugovori_OPULJP[[#This Row],[Javni doprinos korisnika - HRK]]/7.5345</f>
        <v>0</v>
      </c>
      <c r="W810" s="19">
        <v>0</v>
      </c>
      <c r="X810" s="20">
        <f>Ugovori_OPULJP[[#This Row],[Privatni doprinos korisnika - HRK]]/7.5345</f>
        <v>0</v>
      </c>
      <c r="Y810" s="21">
        <f>Ugovori_OPULJP[[#This Row],[Bespovratna sredstva - Ukupno (EU+Nac) HRK
= Ukupna ugovorena vrijednost bespovratnih sredstava]]+Ugovori_OPULJP[[#This Row],[Javni doprinos korisnika - HRK]]+Ugovori_OPULJP[[#This Row],[Privatni doprinos korisnika - HRK]]</f>
        <v>1114391.75</v>
      </c>
      <c r="Z810" s="22">
        <f>Ugovori_OPULJP[[#This Row],[UKUPNI PRIHVATLJIVI IZDACI
TOTAL ELIGIBLE EXPENDITURE
= Bespovratna sredstva ukupno + doprinos korisnika
= Ukupni prihvatljivi troškovi
= Ukupna ugovorena vrijednost projekta HRK]]/7.5345</f>
        <v>147905.20273408983</v>
      </c>
      <c r="AA810" s="13" t="s">
        <v>22</v>
      </c>
      <c r="AB810" s="13" t="s">
        <v>19</v>
      </c>
      <c r="AC810" s="12" t="s">
        <v>3248</v>
      </c>
      <c r="AD810" s="12" t="s">
        <v>147</v>
      </c>
    </row>
    <row r="811" spans="1:30" ht="51" customHeight="1" x14ac:dyDescent="0.3">
      <c r="A811" s="10" t="s">
        <v>3249</v>
      </c>
      <c r="B811" s="11" t="s">
        <v>139</v>
      </c>
      <c r="C811" s="12" t="s">
        <v>140</v>
      </c>
      <c r="D811" s="12" t="s">
        <v>3131</v>
      </c>
      <c r="E811" s="27" t="s">
        <v>63</v>
      </c>
      <c r="F811" s="32" t="s">
        <v>3250</v>
      </c>
      <c r="G811" s="14" t="s">
        <v>3251</v>
      </c>
      <c r="H811" s="16">
        <v>44000</v>
      </c>
      <c r="I811" s="16">
        <v>44530</v>
      </c>
      <c r="J811" s="17" t="str">
        <f>IF(Ugovori_OPULJP[[#This Row],[DATUM ZAVRŠETKA OPERACIJE]]&gt;DATE(2023,12,31),"u provedbi","završen")</f>
        <v>završen</v>
      </c>
      <c r="K811" s="15" t="s">
        <v>3252</v>
      </c>
      <c r="L811" s="15" t="s">
        <v>164</v>
      </c>
      <c r="M811" s="18">
        <v>0.85</v>
      </c>
      <c r="N811" s="18">
        <v>0.15</v>
      </c>
      <c r="O811" s="19">
        <f>Ugovori_OPULJP[[#This Row],[Bespovratna sredstva - Ukupno (EU+Nac) HRK
= Ukupna ugovorena vrijednost bespovratnih sredstava]]*Ugovori_OPULJP[[#This Row],[EU STOPA SUFINANCIRANJA %
EU CO-FINANCING RATE %]]</f>
        <v>1578721.6514999999</v>
      </c>
      <c r="P811" s="20">
        <f>Ugovori_OPULJP[[#This Row],[Bespovratna sredstva - EU dio - HRK]]/7.5345</f>
        <v>209532.37129205652</v>
      </c>
      <c r="Q811" s="19">
        <f>Ugovori_OPULJP[[#This Row],[Bespovratna sredstva - Ukupno (EU+Nac) HRK
= Ukupna ugovorena vrijednost bespovratnih sredstava]]*Ugovori_OPULJP[[#This Row],[STOPA NACIONALNOG SUFINANCIRANJA %]]</f>
        <v>278597.93849999999</v>
      </c>
      <c r="R811" s="20">
        <f>Ugovori_OPULJP[[#This Row],[Bespovratna sredstva - Nacionalni dio - HRK]]/7.5345</f>
        <v>36976.300816245268</v>
      </c>
      <c r="S811" s="19">
        <v>1857319.59</v>
      </c>
      <c r="T811" s="20">
        <f>Ugovori_OPULJP[[#This Row],[Bespovratna sredstva - Ukupno (EU+Nac) HRK
= Ukupna ugovorena vrijednost bespovratnih sredstava]]/7.5345</f>
        <v>246508.67210830181</v>
      </c>
      <c r="U811" s="19">
        <v>0</v>
      </c>
      <c r="V811" s="20">
        <f>Ugovori_OPULJP[[#This Row],[Javni doprinos korisnika - HRK]]/7.5345</f>
        <v>0</v>
      </c>
      <c r="W811" s="19">
        <v>0</v>
      </c>
      <c r="X811" s="20">
        <f>Ugovori_OPULJP[[#This Row],[Privatni doprinos korisnika - HRK]]/7.5345</f>
        <v>0</v>
      </c>
      <c r="Y811" s="21">
        <f>Ugovori_OPULJP[[#This Row],[Bespovratna sredstva - Ukupno (EU+Nac) HRK
= Ukupna ugovorena vrijednost bespovratnih sredstava]]+Ugovori_OPULJP[[#This Row],[Javni doprinos korisnika - HRK]]+Ugovori_OPULJP[[#This Row],[Privatni doprinos korisnika - HRK]]</f>
        <v>1857319.59</v>
      </c>
      <c r="Z811" s="22">
        <f>Ugovori_OPULJP[[#This Row],[UKUPNI PRIHVATLJIVI IZDACI
TOTAL ELIGIBLE EXPENDITURE
= Bespovratna sredstva ukupno + doprinos korisnika
= Ukupni prihvatljivi troškovi
= Ukupna ugovorena vrijednost projekta HRK]]/7.5345</f>
        <v>246508.67210830181</v>
      </c>
      <c r="AA811" s="13" t="s">
        <v>22</v>
      </c>
      <c r="AB811" s="13" t="s">
        <v>19</v>
      </c>
      <c r="AC811" s="12" t="s">
        <v>3253</v>
      </c>
      <c r="AD811" s="12" t="s">
        <v>147</v>
      </c>
    </row>
    <row r="812" spans="1:30" ht="51" customHeight="1" x14ac:dyDescent="0.3">
      <c r="A812" s="10" t="s">
        <v>3254</v>
      </c>
      <c r="B812" s="11" t="s">
        <v>139</v>
      </c>
      <c r="C812" s="12" t="s">
        <v>140</v>
      </c>
      <c r="D812" s="12" t="s">
        <v>3131</v>
      </c>
      <c r="E812" s="27" t="s">
        <v>63</v>
      </c>
      <c r="F812" s="14" t="s">
        <v>3255</v>
      </c>
      <c r="G812" s="14" t="s">
        <v>1306</v>
      </c>
      <c r="H812" s="16">
        <v>44020</v>
      </c>
      <c r="I812" s="16">
        <v>44569</v>
      </c>
      <c r="J812" s="17" t="str">
        <f>IF(Ugovori_OPULJP[[#This Row],[DATUM ZAVRŠETKA OPERACIJE]]&gt;DATE(2023,12,31),"u provedbi","završen")</f>
        <v>završen</v>
      </c>
      <c r="K812" s="15" t="s">
        <v>71</v>
      </c>
      <c r="L812" s="15" t="s">
        <v>71</v>
      </c>
      <c r="M812" s="18">
        <v>0.85</v>
      </c>
      <c r="N812" s="18">
        <v>0.15</v>
      </c>
      <c r="O812" s="19">
        <f>Ugovori_OPULJP[[#This Row],[Bespovratna sredstva - Ukupno (EU+Nac) HRK
= Ukupna ugovorena vrijednost bespovratnih sredstava]]*Ugovori_OPULJP[[#This Row],[EU STOPA SUFINANCIRANJA %
EU CO-FINANCING RATE %]]</f>
        <v>371458.7635</v>
      </c>
      <c r="P812" s="20">
        <f>Ugovori_OPULJP[[#This Row],[Bespovratna sredstva - EU dio - HRK]]/7.5345</f>
        <v>49301.050301944386</v>
      </c>
      <c r="Q812" s="19">
        <f>Ugovori_OPULJP[[#This Row],[Bespovratna sredstva - Ukupno (EU+Nac) HRK
= Ukupna ugovorena vrijednost bespovratnih sredstava]]*Ugovori_OPULJP[[#This Row],[STOPA NACIONALNOG SUFINANCIRANJA %]]</f>
        <v>65551.546499999997</v>
      </c>
      <c r="R812" s="20">
        <f>Ugovori_OPULJP[[#This Row],[Bespovratna sredstva - Nacionalni dio - HRK]]/7.5345</f>
        <v>8700.1853474019499</v>
      </c>
      <c r="S812" s="19">
        <v>437010.31</v>
      </c>
      <c r="T812" s="20">
        <f>Ugovori_OPULJP[[#This Row],[Bespovratna sredstva - Ukupno (EU+Nac) HRK
= Ukupna ugovorena vrijednost bespovratnih sredstava]]/7.5345</f>
        <v>58001.235649346338</v>
      </c>
      <c r="U812" s="19">
        <v>0</v>
      </c>
      <c r="V812" s="20">
        <f>Ugovori_OPULJP[[#This Row],[Javni doprinos korisnika - HRK]]/7.5345</f>
        <v>0</v>
      </c>
      <c r="W812" s="19">
        <v>0</v>
      </c>
      <c r="X812" s="20">
        <f>Ugovori_OPULJP[[#This Row],[Privatni doprinos korisnika - HRK]]/7.5345</f>
        <v>0</v>
      </c>
      <c r="Y812" s="21">
        <f>Ugovori_OPULJP[[#This Row],[Bespovratna sredstva - Ukupno (EU+Nac) HRK
= Ukupna ugovorena vrijednost bespovratnih sredstava]]+Ugovori_OPULJP[[#This Row],[Javni doprinos korisnika - HRK]]+Ugovori_OPULJP[[#This Row],[Privatni doprinos korisnika - HRK]]</f>
        <v>437010.31</v>
      </c>
      <c r="Z812" s="22">
        <f>Ugovori_OPULJP[[#This Row],[UKUPNI PRIHVATLJIVI IZDACI
TOTAL ELIGIBLE EXPENDITURE
= Bespovratna sredstva ukupno + doprinos korisnika
= Ukupni prihvatljivi troškovi
= Ukupna ugovorena vrijednost projekta HRK]]/7.5345</f>
        <v>58001.235649346338</v>
      </c>
      <c r="AA812" s="13" t="s">
        <v>22</v>
      </c>
      <c r="AB812" s="13" t="s">
        <v>19</v>
      </c>
      <c r="AC812" s="12" t="s">
        <v>3256</v>
      </c>
      <c r="AD812" s="12" t="s">
        <v>147</v>
      </c>
    </row>
    <row r="813" spans="1:30" ht="51" customHeight="1" x14ac:dyDescent="0.3">
      <c r="A813" s="10" t="s">
        <v>3257</v>
      </c>
      <c r="B813" s="11" t="s">
        <v>139</v>
      </c>
      <c r="C813" s="12" t="s">
        <v>140</v>
      </c>
      <c r="D813" s="12" t="s">
        <v>3131</v>
      </c>
      <c r="E813" s="27" t="s">
        <v>63</v>
      </c>
      <c r="F813" s="14" t="s">
        <v>3258</v>
      </c>
      <c r="G813" s="14" t="s">
        <v>3259</v>
      </c>
      <c r="H813" s="16">
        <v>44133</v>
      </c>
      <c r="I813" s="16">
        <v>44680</v>
      </c>
      <c r="J813" s="17" t="str">
        <f>IF(Ugovori_OPULJP[[#This Row],[DATUM ZAVRŠETKA OPERACIJE]]&gt;DATE(2023,12,31),"u provedbi","završen")</f>
        <v>završen</v>
      </c>
      <c r="K813" s="15" t="s">
        <v>880</v>
      </c>
      <c r="L813" s="15" t="s">
        <v>21</v>
      </c>
      <c r="M813" s="18">
        <v>0.85</v>
      </c>
      <c r="N813" s="18">
        <v>0.15</v>
      </c>
      <c r="O813" s="19">
        <f>Ugovori_OPULJP[[#This Row],[Bespovratna sredstva - Ukupno (EU+Nac) HRK
= Ukupna ugovorena vrijednost bespovratnih sredstava]]*Ugovori_OPULJP[[#This Row],[EU STOPA SUFINANCIRANJA %
EU CO-FINANCING RATE %]]</f>
        <v>394680.41500000004</v>
      </c>
      <c r="P813" s="20">
        <f>Ugovori_OPULJP[[#This Row],[Bespovratna sredstva - EU dio - HRK]]/7.5345</f>
        <v>52383.093105050102</v>
      </c>
      <c r="Q813" s="19">
        <f>Ugovori_OPULJP[[#This Row],[Bespovratna sredstva - Ukupno (EU+Nac) HRK
= Ukupna ugovorena vrijednost bespovratnih sredstava]]*Ugovori_OPULJP[[#This Row],[STOPA NACIONALNOG SUFINANCIRANJA %]]</f>
        <v>69649.485000000001</v>
      </c>
      <c r="R813" s="20">
        <f>Ugovori_OPULJP[[#This Row],[Bespovratna sredstva - Nacionalni dio - HRK]]/7.5345</f>
        <v>9244.0752538323704</v>
      </c>
      <c r="S813" s="19">
        <v>464329.9</v>
      </c>
      <c r="T813" s="20">
        <f>Ugovori_OPULJP[[#This Row],[Bespovratna sredstva - Ukupno (EU+Nac) HRK
= Ukupna ugovorena vrijednost bespovratnih sredstava]]/7.5345</f>
        <v>61627.168358882474</v>
      </c>
      <c r="U813" s="19">
        <v>0</v>
      </c>
      <c r="V813" s="20">
        <f>Ugovori_OPULJP[[#This Row],[Javni doprinos korisnika - HRK]]/7.5345</f>
        <v>0</v>
      </c>
      <c r="W813" s="19">
        <v>0</v>
      </c>
      <c r="X813" s="20">
        <f>Ugovori_OPULJP[[#This Row],[Privatni doprinos korisnika - HRK]]/7.5345</f>
        <v>0</v>
      </c>
      <c r="Y813" s="21">
        <f>Ugovori_OPULJP[[#This Row],[Bespovratna sredstva - Ukupno (EU+Nac) HRK
= Ukupna ugovorena vrijednost bespovratnih sredstava]]+Ugovori_OPULJP[[#This Row],[Javni doprinos korisnika - HRK]]+Ugovori_OPULJP[[#This Row],[Privatni doprinos korisnika - HRK]]</f>
        <v>464329.9</v>
      </c>
      <c r="Z813" s="22">
        <f>Ugovori_OPULJP[[#This Row],[UKUPNI PRIHVATLJIVI IZDACI
TOTAL ELIGIBLE EXPENDITURE
= Bespovratna sredstva ukupno + doprinos korisnika
= Ukupni prihvatljivi troškovi
= Ukupna ugovorena vrijednost projekta HRK]]/7.5345</f>
        <v>61627.168358882474</v>
      </c>
      <c r="AA813" s="13" t="s">
        <v>22</v>
      </c>
      <c r="AB813" s="13" t="s">
        <v>19</v>
      </c>
      <c r="AC813" s="12" t="s">
        <v>3134</v>
      </c>
      <c r="AD813" s="12" t="s">
        <v>147</v>
      </c>
    </row>
    <row r="814" spans="1:30" ht="51" customHeight="1" x14ac:dyDescent="0.3">
      <c r="A814" s="10" t="s">
        <v>3260</v>
      </c>
      <c r="B814" s="11" t="s">
        <v>139</v>
      </c>
      <c r="C814" s="12" t="s">
        <v>140</v>
      </c>
      <c r="D814" s="12" t="s">
        <v>3131</v>
      </c>
      <c r="E814" s="27" t="s">
        <v>63</v>
      </c>
      <c r="F814" s="14" t="s">
        <v>3261</v>
      </c>
      <c r="G814" s="14" t="s">
        <v>3262</v>
      </c>
      <c r="H814" s="16">
        <v>44125</v>
      </c>
      <c r="I814" s="16">
        <v>44582</v>
      </c>
      <c r="J814" s="17" t="str">
        <f>IF(Ugovori_OPULJP[[#This Row],[DATUM ZAVRŠETKA OPERACIJE]]&gt;DATE(2023,12,31),"u provedbi","završen")</f>
        <v>završen</v>
      </c>
      <c r="K814" s="15" t="s">
        <v>117</v>
      </c>
      <c r="L814" s="15" t="s">
        <v>117</v>
      </c>
      <c r="M814" s="18">
        <v>0.85</v>
      </c>
      <c r="N814" s="18">
        <v>0.15</v>
      </c>
      <c r="O814" s="19">
        <f>Ugovori_OPULJP[[#This Row],[Bespovratna sredstva - Ukupno (EU+Nac) HRK
= Ukupna ugovorena vrijednost bespovratnih sredstava]]*Ugovori_OPULJP[[#This Row],[EU STOPA SUFINANCIRANJA %
EU CO-FINANCING RATE %]]</f>
        <v>786930</v>
      </c>
      <c r="P814" s="20">
        <f>Ugovori_OPULJP[[#This Row],[Bespovratna sredstva - EU dio - HRK]]/7.5345</f>
        <v>104443.55962572167</v>
      </c>
      <c r="Q814" s="19">
        <f>Ugovori_OPULJP[[#This Row],[Bespovratna sredstva - Ukupno (EU+Nac) HRK
= Ukupna ugovorena vrijednost bespovratnih sredstava]]*Ugovori_OPULJP[[#This Row],[STOPA NACIONALNOG SUFINANCIRANJA %]]</f>
        <v>138870</v>
      </c>
      <c r="R814" s="20">
        <f>Ugovori_OPULJP[[#This Row],[Bespovratna sredstva - Nacionalni dio - HRK]]/7.5345</f>
        <v>18431.216404539118</v>
      </c>
      <c r="S814" s="19">
        <v>925800</v>
      </c>
      <c r="T814" s="20">
        <f>Ugovori_OPULJP[[#This Row],[Bespovratna sredstva - Ukupno (EU+Nac) HRK
= Ukupna ugovorena vrijednost bespovratnih sredstava]]/7.5345</f>
        <v>122874.77603026079</v>
      </c>
      <c r="U814" s="19">
        <v>0</v>
      </c>
      <c r="V814" s="20">
        <f>Ugovori_OPULJP[[#This Row],[Javni doprinos korisnika - HRK]]/7.5345</f>
        <v>0</v>
      </c>
      <c r="W814" s="19">
        <v>0</v>
      </c>
      <c r="X814" s="20">
        <f>Ugovori_OPULJP[[#This Row],[Privatni doprinos korisnika - HRK]]/7.5345</f>
        <v>0</v>
      </c>
      <c r="Y814" s="21">
        <f>Ugovori_OPULJP[[#This Row],[Bespovratna sredstva - Ukupno (EU+Nac) HRK
= Ukupna ugovorena vrijednost bespovratnih sredstava]]+Ugovori_OPULJP[[#This Row],[Javni doprinos korisnika - HRK]]+Ugovori_OPULJP[[#This Row],[Privatni doprinos korisnika - HRK]]</f>
        <v>925800</v>
      </c>
      <c r="Z814" s="22">
        <f>Ugovori_OPULJP[[#This Row],[UKUPNI PRIHVATLJIVI IZDACI
TOTAL ELIGIBLE EXPENDITURE
= Bespovratna sredstva ukupno + doprinos korisnika
= Ukupni prihvatljivi troškovi
= Ukupna ugovorena vrijednost projekta HRK]]/7.5345</f>
        <v>122874.77603026079</v>
      </c>
      <c r="AA814" s="13" t="s">
        <v>22</v>
      </c>
      <c r="AB814" s="13" t="s">
        <v>19</v>
      </c>
      <c r="AC814" s="12" t="s">
        <v>3263</v>
      </c>
      <c r="AD814" s="12" t="s">
        <v>147</v>
      </c>
    </row>
    <row r="815" spans="1:30" ht="51" customHeight="1" x14ac:dyDescent="0.3">
      <c r="A815" s="10" t="s">
        <v>3264</v>
      </c>
      <c r="B815" s="11" t="s">
        <v>139</v>
      </c>
      <c r="C815" s="12" t="s">
        <v>140</v>
      </c>
      <c r="D815" s="12" t="s">
        <v>3131</v>
      </c>
      <c r="E815" s="27" t="s">
        <v>63</v>
      </c>
      <c r="F815" s="14" t="s">
        <v>3265</v>
      </c>
      <c r="G815" s="14" t="s">
        <v>3266</v>
      </c>
      <c r="H815" s="16">
        <v>44000</v>
      </c>
      <c r="I815" s="16">
        <v>44365</v>
      </c>
      <c r="J815" s="17" t="str">
        <f>IF(Ugovori_OPULJP[[#This Row],[DATUM ZAVRŠETKA OPERACIJE]]&gt;DATE(2023,12,31),"u provedbi","završen")</f>
        <v>završen</v>
      </c>
      <c r="K815" s="15" t="s">
        <v>117</v>
      </c>
      <c r="L815" s="15" t="s">
        <v>117</v>
      </c>
      <c r="M815" s="18">
        <v>0.85</v>
      </c>
      <c r="N815" s="18">
        <v>0.15</v>
      </c>
      <c r="O815" s="19">
        <f>Ugovori_OPULJP[[#This Row],[Bespovratna sredstva - Ukupno (EU+Nac) HRK
= Ukupna ugovorena vrijednost bespovratnih sredstava]]*Ugovori_OPULJP[[#This Row],[EU STOPA SUFINANCIRANJA %
EU CO-FINANCING RATE %]]</f>
        <v>445655</v>
      </c>
      <c r="P815" s="20">
        <f>Ugovori_OPULJP[[#This Row],[Bespovratna sredstva - EU dio - HRK]]/7.5345</f>
        <v>59148.583184020172</v>
      </c>
      <c r="Q815" s="19">
        <f>Ugovori_OPULJP[[#This Row],[Bespovratna sredstva - Ukupno (EU+Nac) HRK
= Ukupna ugovorena vrijednost bespovratnih sredstava]]*Ugovori_OPULJP[[#This Row],[STOPA NACIONALNOG SUFINANCIRANJA %]]</f>
        <v>78645</v>
      </c>
      <c r="R815" s="20">
        <f>Ugovori_OPULJP[[#This Row],[Bespovratna sredstva - Nacionalni dio - HRK]]/7.5345</f>
        <v>10437.985267768265</v>
      </c>
      <c r="S815" s="19">
        <v>524300</v>
      </c>
      <c r="T815" s="20">
        <f>Ugovori_OPULJP[[#This Row],[Bespovratna sredstva - Ukupno (EU+Nac) HRK
= Ukupna ugovorena vrijednost bespovratnih sredstava]]/7.5345</f>
        <v>69586.568451788437</v>
      </c>
      <c r="U815" s="19">
        <v>0</v>
      </c>
      <c r="V815" s="20">
        <f>Ugovori_OPULJP[[#This Row],[Javni doprinos korisnika - HRK]]/7.5345</f>
        <v>0</v>
      </c>
      <c r="W815" s="19">
        <v>0</v>
      </c>
      <c r="X815" s="20">
        <f>Ugovori_OPULJP[[#This Row],[Privatni doprinos korisnika - HRK]]/7.5345</f>
        <v>0</v>
      </c>
      <c r="Y815" s="21">
        <f>Ugovori_OPULJP[[#This Row],[Bespovratna sredstva - Ukupno (EU+Nac) HRK
= Ukupna ugovorena vrijednost bespovratnih sredstava]]+Ugovori_OPULJP[[#This Row],[Javni doprinos korisnika - HRK]]+Ugovori_OPULJP[[#This Row],[Privatni doprinos korisnika - HRK]]</f>
        <v>524300</v>
      </c>
      <c r="Z815" s="22">
        <f>Ugovori_OPULJP[[#This Row],[UKUPNI PRIHVATLJIVI IZDACI
TOTAL ELIGIBLE EXPENDITURE
= Bespovratna sredstva ukupno + doprinos korisnika
= Ukupni prihvatljivi troškovi
= Ukupna ugovorena vrijednost projekta HRK]]/7.5345</f>
        <v>69586.568451788437</v>
      </c>
      <c r="AA815" s="13" t="s">
        <v>22</v>
      </c>
      <c r="AB815" s="13" t="s">
        <v>19</v>
      </c>
      <c r="AC815" s="12" t="s">
        <v>3267</v>
      </c>
      <c r="AD815" s="12" t="s">
        <v>147</v>
      </c>
    </row>
    <row r="816" spans="1:30" ht="51" customHeight="1" x14ac:dyDescent="0.3">
      <c r="A816" s="10" t="s">
        <v>3268</v>
      </c>
      <c r="B816" s="11" t="s">
        <v>139</v>
      </c>
      <c r="C816" s="12" t="s">
        <v>140</v>
      </c>
      <c r="D816" s="12" t="s">
        <v>3131</v>
      </c>
      <c r="E816" s="27" t="s">
        <v>63</v>
      </c>
      <c r="F816" s="14" t="s">
        <v>3269</v>
      </c>
      <c r="G816" s="14" t="s">
        <v>792</v>
      </c>
      <c r="H816" s="16">
        <v>44019</v>
      </c>
      <c r="I816" s="16">
        <v>44446</v>
      </c>
      <c r="J816" s="17" t="str">
        <f>IF(Ugovori_OPULJP[[#This Row],[DATUM ZAVRŠETKA OPERACIJE]]&gt;DATE(2023,12,31),"u provedbi","završen")</f>
        <v>završen</v>
      </c>
      <c r="K816" s="15" t="s">
        <v>3270</v>
      </c>
      <c r="L816" s="15" t="s">
        <v>586</v>
      </c>
      <c r="M816" s="18">
        <v>0.85</v>
      </c>
      <c r="N816" s="18">
        <v>0.15</v>
      </c>
      <c r="O816" s="19">
        <f>Ugovori_OPULJP[[#This Row],[Bespovratna sredstva - Ukupno (EU+Nac) HRK
= Ukupna ugovorena vrijednost bespovratnih sredstava]]*Ugovori_OPULJP[[#This Row],[EU STOPA SUFINANCIRANJA %
EU CO-FINANCING RATE %]]</f>
        <v>789352.5</v>
      </c>
      <c r="P816" s="20">
        <f>Ugovori_OPULJP[[#This Row],[Bespovratna sredstva - EU dio - HRK]]/7.5345</f>
        <v>104765.0806291061</v>
      </c>
      <c r="Q816" s="19">
        <f>Ugovori_OPULJP[[#This Row],[Bespovratna sredstva - Ukupno (EU+Nac) HRK
= Ukupna ugovorena vrijednost bespovratnih sredstava]]*Ugovori_OPULJP[[#This Row],[STOPA NACIONALNOG SUFINANCIRANJA %]]</f>
        <v>139297.5</v>
      </c>
      <c r="R816" s="20">
        <f>Ugovori_OPULJP[[#This Row],[Bespovratna sredstva - Nacionalni dio - HRK]]/7.5345</f>
        <v>18487.95540513637</v>
      </c>
      <c r="S816" s="19">
        <v>928650</v>
      </c>
      <c r="T816" s="20">
        <f>Ugovori_OPULJP[[#This Row],[Bespovratna sredstva - Ukupno (EU+Nac) HRK
= Ukupna ugovorena vrijednost bespovratnih sredstava]]/7.5345</f>
        <v>123253.03603424248</v>
      </c>
      <c r="U816" s="19">
        <v>0</v>
      </c>
      <c r="V816" s="20">
        <f>Ugovori_OPULJP[[#This Row],[Javni doprinos korisnika - HRK]]/7.5345</f>
        <v>0</v>
      </c>
      <c r="W816" s="19">
        <v>0</v>
      </c>
      <c r="X816" s="20">
        <f>Ugovori_OPULJP[[#This Row],[Privatni doprinos korisnika - HRK]]/7.5345</f>
        <v>0</v>
      </c>
      <c r="Y816" s="21">
        <f>Ugovori_OPULJP[[#This Row],[Bespovratna sredstva - Ukupno (EU+Nac) HRK
= Ukupna ugovorena vrijednost bespovratnih sredstava]]+Ugovori_OPULJP[[#This Row],[Javni doprinos korisnika - HRK]]+Ugovori_OPULJP[[#This Row],[Privatni doprinos korisnika - HRK]]</f>
        <v>928650</v>
      </c>
      <c r="Z816" s="22">
        <f>Ugovori_OPULJP[[#This Row],[UKUPNI PRIHVATLJIVI IZDACI
TOTAL ELIGIBLE EXPENDITURE
= Bespovratna sredstva ukupno + doprinos korisnika
= Ukupni prihvatljivi troškovi
= Ukupna ugovorena vrijednost projekta HRK]]/7.5345</f>
        <v>123253.03603424248</v>
      </c>
      <c r="AA816" s="13" t="s">
        <v>22</v>
      </c>
      <c r="AB816" s="13" t="s">
        <v>19</v>
      </c>
      <c r="AC816" s="12" t="s">
        <v>3271</v>
      </c>
      <c r="AD816" s="12" t="s">
        <v>147</v>
      </c>
    </row>
    <row r="817" spans="1:30" ht="51" customHeight="1" x14ac:dyDescent="0.3">
      <c r="A817" s="10" t="s">
        <v>3272</v>
      </c>
      <c r="B817" s="11" t="s">
        <v>139</v>
      </c>
      <c r="C817" s="12" t="s">
        <v>140</v>
      </c>
      <c r="D817" s="12" t="s">
        <v>3131</v>
      </c>
      <c r="E817" s="27" t="s">
        <v>63</v>
      </c>
      <c r="F817" s="14" t="s">
        <v>3273</v>
      </c>
      <c r="G817" s="14" t="s">
        <v>3274</v>
      </c>
      <c r="H817" s="16">
        <v>44001</v>
      </c>
      <c r="I817" s="16">
        <v>44549</v>
      </c>
      <c r="J817" s="17" t="str">
        <f>IF(Ugovori_OPULJP[[#This Row],[DATUM ZAVRŠETKA OPERACIJE]]&gt;DATE(2023,12,31),"u provedbi","završen")</f>
        <v>završen</v>
      </c>
      <c r="K817" s="15" t="s">
        <v>3270</v>
      </c>
      <c r="L817" s="15" t="s">
        <v>586</v>
      </c>
      <c r="M817" s="18">
        <v>0.85</v>
      </c>
      <c r="N817" s="18">
        <v>0.15</v>
      </c>
      <c r="O817" s="19">
        <f>Ugovori_OPULJP[[#This Row],[Bespovratna sredstva - Ukupno (EU+Nac) HRK
= Ukupna ugovorena vrijednost bespovratnih sredstava]]*Ugovori_OPULJP[[#This Row],[EU STOPA SUFINANCIRANJA %
EU CO-FINANCING RATE %]]</f>
        <v>552552.53</v>
      </c>
      <c r="P817" s="20">
        <f>Ugovori_OPULJP[[#This Row],[Bespovratna sredstva - EU dio - HRK]]/7.5345</f>
        <v>73336.32357820691</v>
      </c>
      <c r="Q817" s="19">
        <f>Ugovori_OPULJP[[#This Row],[Bespovratna sredstva - Ukupno (EU+Nac) HRK
= Ukupna ugovorena vrijednost bespovratnih sredstava]]*Ugovori_OPULJP[[#This Row],[STOPA NACIONALNOG SUFINANCIRANJA %]]</f>
        <v>97509.27</v>
      </c>
      <c r="R817" s="20">
        <f>Ugovori_OPULJP[[#This Row],[Bespovratna sredstva - Nacionalni dio - HRK]]/7.5345</f>
        <v>12941.704160860043</v>
      </c>
      <c r="S817" s="19">
        <v>650061.80000000005</v>
      </c>
      <c r="T817" s="20">
        <f>Ugovori_OPULJP[[#This Row],[Bespovratna sredstva - Ukupno (EU+Nac) HRK
= Ukupna ugovorena vrijednost bespovratnih sredstava]]/7.5345</f>
        <v>86278.027739066965</v>
      </c>
      <c r="U817" s="19">
        <v>0</v>
      </c>
      <c r="V817" s="20">
        <f>Ugovori_OPULJP[[#This Row],[Javni doprinos korisnika - HRK]]/7.5345</f>
        <v>0</v>
      </c>
      <c r="W817" s="19">
        <v>0</v>
      </c>
      <c r="X817" s="20">
        <f>Ugovori_OPULJP[[#This Row],[Privatni doprinos korisnika - HRK]]/7.5345</f>
        <v>0</v>
      </c>
      <c r="Y817" s="21">
        <f>Ugovori_OPULJP[[#This Row],[Bespovratna sredstva - Ukupno (EU+Nac) HRK
= Ukupna ugovorena vrijednost bespovratnih sredstava]]+Ugovori_OPULJP[[#This Row],[Javni doprinos korisnika - HRK]]+Ugovori_OPULJP[[#This Row],[Privatni doprinos korisnika - HRK]]</f>
        <v>650061.80000000005</v>
      </c>
      <c r="Z817" s="22">
        <f>Ugovori_OPULJP[[#This Row],[UKUPNI PRIHVATLJIVI IZDACI
TOTAL ELIGIBLE EXPENDITURE
= Bespovratna sredstva ukupno + doprinos korisnika
= Ukupni prihvatljivi troškovi
= Ukupna ugovorena vrijednost projekta HRK]]/7.5345</f>
        <v>86278.027739066965</v>
      </c>
      <c r="AA817" s="13" t="s">
        <v>22</v>
      </c>
      <c r="AB817" s="13" t="s">
        <v>19</v>
      </c>
      <c r="AC817" s="12" t="s">
        <v>3275</v>
      </c>
      <c r="AD817" s="12" t="s">
        <v>147</v>
      </c>
    </row>
    <row r="818" spans="1:30" ht="51" customHeight="1" x14ac:dyDescent="0.3">
      <c r="A818" s="10" t="s">
        <v>3276</v>
      </c>
      <c r="B818" s="11" t="s">
        <v>139</v>
      </c>
      <c r="C818" s="12" t="s">
        <v>140</v>
      </c>
      <c r="D818" s="12" t="s">
        <v>3131</v>
      </c>
      <c r="E818" s="27" t="s">
        <v>63</v>
      </c>
      <c r="F818" s="14" t="s">
        <v>3277</v>
      </c>
      <c r="G818" s="14" t="s">
        <v>3278</v>
      </c>
      <c r="H818" s="16">
        <v>44000</v>
      </c>
      <c r="I818" s="16">
        <v>44548</v>
      </c>
      <c r="J818" s="17" t="str">
        <f>IF(Ugovori_OPULJP[[#This Row],[DATUM ZAVRŠETKA OPERACIJE]]&gt;DATE(2023,12,31),"u provedbi","završen")</f>
        <v>završen</v>
      </c>
      <c r="K818" s="15" t="s">
        <v>586</v>
      </c>
      <c r="L818" s="15" t="s">
        <v>586</v>
      </c>
      <c r="M818" s="18">
        <v>0.85</v>
      </c>
      <c r="N818" s="18">
        <v>0.15</v>
      </c>
      <c r="O818" s="19">
        <f>Ugovori_OPULJP[[#This Row],[Bespovratna sredstva - Ukupno (EU+Nac) HRK
= Ukupna ugovorena vrijednost bespovratnih sredstava]]*Ugovori_OPULJP[[#This Row],[EU STOPA SUFINANCIRANJA %
EU CO-FINANCING RATE %]]</f>
        <v>1578705</v>
      </c>
      <c r="P818" s="20">
        <f>Ugovori_OPULJP[[#This Row],[Bespovratna sredstva - EU dio - HRK]]/7.5345</f>
        <v>209530.1612582122</v>
      </c>
      <c r="Q818" s="19">
        <f>Ugovori_OPULJP[[#This Row],[Bespovratna sredstva - Ukupno (EU+Nac) HRK
= Ukupna ugovorena vrijednost bespovratnih sredstava]]*Ugovori_OPULJP[[#This Row],[STOPA NACIONALNOG SUFINANCIRANJA %]]</f>
        <v>278595</v>
      </c>
      <c r="R818" s="20">
        <f>Ugovori_OPULJP[[#This Row],[Bespovratna sredstva - Nacionalni dio - HRK]]/7.5345</f>
        <v>36975.91081027274</v>
      </c>
      <c r="S818" s="19">
        <v>1857300</v>
      </c>
      <c r="T818" s="20">
        <f>Ugovori_OPULJP[[#This Row],[Bespovratna sredstva - Ukupno (EU+Nac) HRK
= Ukupna ugovorena vrijednost bespovratnih sredstava]]/7.5345</f>
        <v>246506.07206848497</v>
      </c>
      <c r="U818" s="19">
        <v>0</v>
      </c>
      <c r="V818" s="20">
        <f>Ugovori_OPULJP[[#This Row],[Javni doprinos korisnika - HRK]]/7.5345</f>
        <v>0</v>
      </c>
      <c r="W818" s="19">
        <v>0</v>
      </c>
      <c r="X818" s="20">
        <f>Ugovori_OPULJP[[#This Row],[Privatni doprinos korisnika - HRK]]/7.5345</f>
        <v>0</v>
      </c>
      <c r="Y818" s="21">
        <f>Ugovori_OPULJP[[#This Row],[Bespovratna sredstva - Ukupno (EU+Nac) HRK
= Ukupna ugovorena vrijednost bespovratnih sredstava]]+Ugovori_OPULJP[[#This Row],[Javni doprinos korisnika - HRK]]+Ugovori_OPULJP[[#This Row],[Privatni doprinos korisnika - HRK]]</f>
        <v>1857300</v>
      </c>
      <c r="Z818" s="22">
        <f>Ugovori_OPULJP[[#This Row],[UKUPNI PRIHVATLJIVI IZDACI
TOTAL ELIGIBLE EXPENDITURE
= Bespovratna sredstva ukupno + doprinos korisnika
= Ukupni prihvatljivi troškovi
= Ukupna ugovorena vrijednost projekta HRK]]/7.5345</f>
        <v>246506.07206848497</v>
      </c>
      <c r="AA818" s="13" t="s">
        <v>22</v>
      </c>
      <c r="AB818" s="13" t="s">
        <v>19</v>
      </c>
      <c r="AC818" s="12" t="s">
        <v>3279</v>
      </c>
      <c r="AD818" s="12" t="s">
        <v>147</v>
      </c>
    </row>
    <row r="819" spans="1:30" ht="51" customHeight="1" x14ac:dyDescent="0.3">
      <c r="A819" s="10" t="s">
        <v>3280</v>
      </c>
      <c r="B819" s="11" t="s">
        <v>139</v>
      </c>
      <c r="C819" s="12" t="s">
        <v>140</v>
      </c>
      <c r="D819" s="12" t="s">
        <v>3131</v>
      </c>
      <c r="E819" s="27" t="s">
        <v>63</v>
      </c>
      <c r="F819" s="14" t="s">
        <v>3281</v>
      </c>
      <c r="G819" s="14" t="s">
        <v>3282</v>
      </c>
      <c r="H819" s="16">
        <v>44084</v>
      </c>
      <c r="I819" s="16">
        <v>44630</v>
      </c>
      <c r="J819" s="17" t="str">
        <f>IF(Ugovori_OPULJP[[#This Row],[DATUM ZAVRŠETKA OPERACIJE]]&gt;DATE(2023,12,31),"u provedbi","završen")</f>
        <v>završen</v>
      </c>
      <c r="K819" s="15" t="s">
        <v>380</v>
      </c>
      <c r="L819" s="15" t="s">
        <v>380</v>
      </c>
      <c r="M819" s="18">
        <v>0.85</v>
      </c>
      <c r="N819" s="18">
        <v>0.15</v>
      </c>
      <c r="O819" s="19">
        <f>Ugovori_OPULJP[[#This Row],[Bespovratna sredstva - Ukupno (EU+Nac) HRK
= Ukupna ugovorena vrijednost bespovratnih sredstava]]*Ugovori_OPULJP[[#This Row],[EU STOPA SUFINANCIRANJA %
EU CO-FINANCING RATE %]]</f>
        <v>787865</v>
      </c>
      <c r="P819" s="20">
        <f>Ugovori_OPULJP[[#This Row],[Bespovratna sredstva - EU dio - HRK]]/7.5345</f>
        <v>104567.65545158935</v>
      </c>
      <c r="Q819" s="19">
        <f>Ugovori_OPULJP[[#This Row],[Bespovratna sredstva - Ukupno (EU+Nac) HRK
= Ukupna ugovorena vrijednost bespovratnih sredstava]]*Ugovori_OPULJP[[#This Row],[STOPA NACIONALNOG SUFINANCIRANJA %]]</f>
        <v>139035</v>
      </c>
      <c r="R819" s="20">
        <f>Ugovori_OPULJP[[#This Row],[Bespovratna sredstva - Nacionalni dio - HRK]]/7.5345</f>
        <v>18453.115667927534</v>
      </c>
      <c r="S819" s="19">
        <v>926900</v>
      </c>
      <c r="T819" s="20">
        <f>Ugovori_OPULJP[[#This Row],[Bespovratna sredstva - Ukupno (EU+Nac) HRK
= Ukupna ugovorena vrijednost bespovratnih sredstava]]/7.5345</f>
        <v>123020.77111951688</v>
      </c>
      <c r="U819" s="19">
        <v>0</v>
      </c>
      <c r="V819" s="20">
        <f>Ugovori_OPULJP[[#This Row],[Javni doprinos korisnika - HRK]]/7.5345</f>
        <v>0</v>
      </c>
      <c r="W819" s="19">
        <v>0</v>
      </c>
      <c r="X819" s="20">
        <f>Ugovori_OPULJP[[#This Row],[Privatni doprinos korisnika - HRK]]/7.5345</f>
        <v>0</v>
      </c>
      <c r="Y819" s="21">
        <f>Ugovori_OPULJP[[#This Row],[Bespovratna sredstva - Ukupno (EU+Nac) HRK
= Ukupna ugovorena vrijednost bespovratnih sredstava]]+Ugovori_OPULJP[[#This Row],[Javni doprinos korisnika - HRK]]+Ugovori_OPULJP[[#This Row],[Privatni doprinos korisnika - HRK]]</f>
        <v>926900</v>
      </c>
      <c r="Z819" s="22">
        <f>Ugovori_OPULJP[[#This Row],[UKUPNI PRIHVATLJIVI IZDACI
TOTAL ELIGIBLE EXPENDITURE
= Bespovratna sredstva ukupno + doprinos korisnika
= Ukupni prihvatljivi troškovi
= Ukupna ugovorena vrijednost projekta HRK]]/7.5345</f>
        <v>123020.77111951688</v>
      </c>
      <c r="AA819" s="13" t="s">
        <v>22</v>
      </c>
      <c r="AB819" s="13" t="s">
        <v>19</v>
      </c>
      <c r="AC819" s="12" t="s">
        <v>3283</v>
      </c>
      <c r="AD819" s="12" t="s">
        <v>147</v>
      </c>
    </row>
    <row r="820" spans="1:30" ht="51" customHeight="1" x14ac:dyDescent="0.3">
      <c r="A820" s="10" t="s">
        <v>3284</v>
      </c>
      <c r="B820" s="11" t="s">
        <v>139</v>
      </c>
      <c r="C820" s="12" t="s">
        <v>140</v>
      </c>
      <c r="D820" s="12" t="s">
        <v>3131</v>
      </c>
      <c r="E820" s="27" t="s">
        <v>63</v>
      </c>
      <c r="F820" s="14" t="s">
        <v>1146</v>
      </c>
      <c r="G820" s="14" t="s">
        <v>1147</v>
      </c>
      <c r="H820" s="16">
        <v>44000</v>
      </c>
      <c r="I820" s="16">
        <v>44548</v>
      </c>
      <c r="J820" s="17" t="str">
        <f>IF(Ugovori_OPULJP[[#This Row],[DATUM ZAVRŠETKA OPERACIJE]]&gt;DATE(2023,12,31),"u provedbi","završen")</f>
        <v>završen</v>
      </c>
      <c r="K820" s="15" t="s">
        <v>144</v>
      </c>
      <c r="L820" s="15" t="s">
        <v>144</v>
      </c>
      <c r="M820" s="18">
        <v>0.85</v>
      </c>
      <c r="N820" s="18">
        <v>0.15</v>
      </c>
      <c r="O820" s="19">
        <f>Ugovori_OPULJP[[#This Row],[Bespovratna sredstva - Ukupno (EU+Nac) HRK
= Ukupna ugovorena vrijednost bespovratnih sredstava]]*Ugovori_OPULJP[[#This Row],[EU STOPA SUFINANCIRANJA %
EU CO-FINANCING RATE %]]</f>
        <v>2002736</v>
      </c>
      <c r="P820" s="20">
        <f>Ugovori_OPULJP[[#This Row],[Bespovratna sredstva - EU dio - HRK]]/7.5345</f>
        <v>265808.74643307453</v>
      </c>
      <c r="Q820" s="19">
        <f>Ugovori_OPULJP[[#This Row],[Bespovratna sredstva - Ukupno (EU+Nac) HRK
= Ukupna ugovorena vrijednost bespovratnih sredstava]]*Ugovori_OPULJP[[#This Row],[STOPA NACIONALNOG SUFINANCIRANJA %]]</f>
        <v>353424</v>
      </c>
      <c r="R820" s="20">
        <f>Ugovori_OPULJP[[#This Row],[Bespovratna sredstva - Nacionalni dio - HRK]]/7.5345</f>
        <v>46907.425841130796</v>
      </c>
      <c r="S820" s="19">
        <v>2356160</v>
      </c>
      <c r="T820" s="20">
        <f>Ugovori_OPULJP[[#This Row],[Bespovratna sredstva - Ukupno (EU+Nac) HRK
= Ukupna ugovorena vrijednost bespovratnih sredstava]]/7.5345</f>
        <v>312716.17227420531</v>
      </c>
      <c r="U820" s="19">
        <v>0</v>
      </c>
      <c r="V820" s="20">
        <f>Ugovori_OPULJP[[#This Row],[Javni doprinos korisnika - HRK]]/7.5345</f>
        <v>0</v>
      </c>
      <c r="W820" s="19">
        <v>0</v>
      </c>
      <c r="X820" s="20">
        <f>Ugovori_OPULJP[[#This Row],[Privatni doprinos korisnika - HRK]]/7.5345</f>
        <v>0</v>
      </c>
      <c r="Y820" s="21">
        <f>Ugovori_OPULJP[[#This Row],[Bespovratna sredstva - Ukupno (EU+Nac) HRK
= Ukupna ugovorena vrijednost bespovratnih sredstava]]+Ugovori_OPULJP[[#This Row],[Javni doprinos korisnika - HRK]]+Ugovori_OPULJP[[#This Row],[Privatni doprinos korisnika - HRK]]</f>
        <v>2356160</v>
      </c>
      <c r="Z820" s="22">
        <f>Ugovori_OPULJP[[#This Row],[UKUPNI PRIHVATLJIVI IZDACI
TOTAL ELIGIBLE EXPENDITURE
= Bespovratna sredstva ukupno + doprinos korisnika
= Ukupni prihvatljivi troškovi
= Ukupna ugovorena vrijednost projekta HRK]]/7.5345</f>
        <v>312716.17227420531</v>
      </c>
      <c r="AA820" s="13" t="s">
        <v>22</v>
      </c>
      <c r="AB820" s="13" t="s">
        <v>19</v>
      </c>
      <c r="AC820" s="12" t="s">
        <v>3285</v>
      </c>
      <c r="AD820" s="12" t="s">
        <v>147</v>
      </c>
    </row>
    <row r="821" spans="1:30" ht="51" customHeight="1" x14ac:dyDescent="0.3">
      <c r="A821" s="10" t="s">
        <v>3286</v>
      </c>
      <c r="B821" s="11" t="s">
        <v>139</v>
      </c>
      <c r="C821" s="12" t="s">
        <v>140</v>
      </c>
      <c r="D821" s="12" t="s">
        <v>3131</v>
      </c>
      <c r="E821" s="27" t="s">
        <v>63</v>
      </c>
      <c r="F821" s="14" t="s">
        <v>3287</v>
      </c>
      <c r="G821" s="14" t="s">
        <v>1186</v>
      </c>
      <c r="H821" s="16">
        <v>44000</v>
      </c>
      <c r="I821" s="16">
        <v>44548</v>
      </c>
      <c r="J821" s="17" t="str">
        <f>IF(Ugovori_OPULJP[[#This Row],[DATUM ZAVRŠETKA OPERACIJE]]&gt;DATE(2023,12,31),"u provedbi","završen")</f>
        <v>završen</v>
      </c>
      <c r="K821" s="15" t="s">
        <v>144</v>
      </c>
      <c r="L821" s="15" t="s">
        <v>144</v>
      </c>
      <c r="M821" s="18">
        <v>0.85</v>
      </c>
      <c r="N821" s="18">
        <v>0.15</v>
      </c>
      <c r="O821" s="19">
        <f>Ugovori_OPULJP[[#This Row],[Bespovratna sredstva - Ukupno (EU+Nac) HRK
= Ukupna ugovorena vrijednost bespovratnih sredstava]]*Ugovori_OPULJP[[#This Row],[EU STOPA SUFINANCIRANJA %
EU CO-FINANCING RATE %]]</f>
        <v>1578577.5</v>
      </c>
      <c r="P821" s="20">
        <f>Ugovori_OPULJP[[#This Row],[Bespovratna sredstva - EU dio - HRK]]/7.5345</f>
        <v>209513.23910013936</v>
      </c>
      <c r="Q821" s="19">
        <f>Ugovori_OPULJP[[#This Row],[Bespovratna sredstva - Ukupno (EU+Nac) HRK
= Ukupna ugovorena vrijednost bespovratnih sredstava]]*Ugovori_OPULJP[[#This Row],[STOPA NACIONALNOG SUFINANCIRANJA %]]</f>
        <v>278572.5</v>
      </c>
      <c r="R821" s="20">
        <f>Ugovori_OPULJP[[#This Row],[Bespovratna sredstva - Nacionalni dio - HRK]]/7.5345</f>
        <v>36972.924547083414</v>
      </c>
      <c r="S821" s="19">
        <v>1857150</v>
      </c>
      <c r="T821" s="20">
        <f>Ugovori_OPULJP[[#This Row],[Bespovratna sredstva - Ukupno (EU+Nac) HRK
= Ukupna ugovorena vrijednost bespovratnih sredstava]]/7.5345</f>
        <v>246486.16364722277</v>
      </c>
      <c r="U821" s="19">
        <v>0</v>
      </c>
      <c r="V821" s="20">
        <f>Ugovori_OPULJP[[#This Row],[Javni doprinos korisnika - HRK]]/7.5345</f>
        <v>0</v>
      </c>
      <c r="W821" s="19">
        <v>0</v>
      </c>
      <c r="X821" s="20">
        <f>Ugovori_OPULJP[[#This Row],[Privatni doprinos korisnika - HRK]]/7.5345</f>
        <v>0</v>
      </c>
      <c r="Y821" s="21">
        <f>Ugovori_OPULJP[[#This Row],[Bespovratna sredstva - Ukupno (EU+Nac) HRK
= Ukupna ugovorena vrijednost bespovratnih sredstava]]+Ugovori_OPULJP[[#This Row],[Javni doprinos korisnika - HRK]]+Ugovori_OPULJP[[#This Row],[Privatni doprinos korisnika - HRK]]</f>
        <v>1857150</v>
      </c>
      <c r="Z821" s="22">
        <f>Ugovori_OPULJP[[#This Row],[UKUPNI PRIHVATLJIVI IZDACI
TOTAL ELIGIBLE EXPENDITURE
= Bespovratna sredstva ukupno + doprinos korisnika
= Ukupni prihvatljivi troškovi
= Ukupna ugovorena vrijednost projekta HRK]]/7.5345</f>
        <v>246486.16364722277</v>
      </c>
      <c r="AA821" s="13" t="s">
        <v>22</v>
      </c>
      <c r="AB821" s="13" t="s">
        <v>19</v>
      </c>
      <c r="AC821" s="12" t="s">
        <v>3288</v>
      </c>
      <c r="AD821" s="12" t="s">
        <v>147</v>
      </c>
    </row>
    <row r="822" spans="1:30" ht="51" customHeight="1" x14ac:dyDescent="0.3">
      <c r="A822" s="31" t="s">
        <v>3289</v>
      </c>
      <c r="B822" s="25" t="s">
        <v>139</v>
      </c>
      <c r="C822" s="26" t="s">
        <v>140</v>
      </c>
      <c r="D822" s="12" t="s">
        <v>3131</v>
      </c>
      <c r="E822" s="27" t="s">
        <v>63</v>
      </c>
      <c r="F822" s="32" t="s">
        <v>3290</v>
      </c>
      <c r="G822" s="32" t="s">
        <v>3072</v>
      </c>
      <c r="H822" s="29">
        <v>44209</v>
      </c>
      <c r="I822" s="29">
        <v>44755</v>
      </c>
      <c r="J822" s="17" t="str">
        <f>IF(Ugovori_OPULJP[[#This Row],[DATUM ZAVRŠETKA OPERACIJE]]&gt;DATE(2023,12,31),"u provedbi","završen")</f>
        <v>završen</v>
      </c>
      <c r="K822" s="28" t="s">
        <v>380</v>
      </c>
      <c r="L822" s="15" t="s">
        <v>380</v>
      </c>
      <c r="M822" s="18">
        <v>0.85</v>
      </c>
      <c r="N822" s="18">
        <v>0.15</v>
      </c>
      <c r="O822" s="19">
        <f>Ugovori_OPULJP[[#This Row],[Bespovratna sredstva - Ukupno (EU+Nac) HRK
= Ukupna ugovorena vrijednost bespovratnih sredstava]]*Ugovori_OPULJP[[#This Row],[EU STOPA SUFINANCIRANJA %
EU CO-FINANCING RATE %]]</f>
        <v>789360.82149999996</v>
      </c>
      <c r="P822" s="20">
        <f>Ugovori_OPULJP[[#This Row],[Bespovratna sredstva - EU dio - HRK]]/7.5345</f>
        <v>104766.18508195633</v>
      </c>
      <c r="Q822" s="19">
        <f>Ugovori_OPULJP[[#This Row],[Bespovratna sredstva - Ukupno (EU+Nac) HRK
= Ukupna ugovorena vrijednost bespovratnih sredstava]]*Ugovori_OPULJP[[#This Row],[STOPA NACIONALNOG SUFINANCIRANJA %]]</f>
        <v>139298.96849999999</v>
      </c>
      <c r="R822" s="20">
        <f>Ugovori_OPULJP[[#This Row],[Bespovratna sredstva - Nacionalni dio - HRK]]/7.5345</f>
        <v>18488.150308580527</v>
      </c>
      <c r="S822" s="21">
        <v>928659.79</v>
      </c>
      <c r="T822" s="22">
        <f>Ugovori_OPULJP[[#This Row],[Bespovratna sredstva - Ukupno (EU+Nac) HRK
= Ukupna ugovorena vrijednost bespovratnih sredstava]]/7.5345</f>
        <v>123254.33539053686</v>
      </c>
      <c r="U822" s="19">
        <v>0</v>
      </c>
      <c r="V822" s="20">
        <f>Ugovori_OPULJP[[#This Row],[Javni doprinos korisnika - HRK]]/7.5345</f>
        <v>0</v>
      </c>
      <c r="W822" s="19">
        <v>0</v>
      </c>
      <c r="X822" s="20">
        <f>Ugovori_OPULJP[[#This Row],[Privatni doprinos korisnika - HRK]]/7.5345</f>
        <v>0</v>
      </c>
      <c r="Y822" s="21">
        <f>Ugovori_OPULJP[[#This Row],[Bespovratna sredstva - Ukupno (EU+Nac) HRK
= Ukupna ugovorena vrijednost bespovratnih sredstava]]+Ugovori_OPULJP[[#This Row],[Javni doprinos korisnika - HRK]]+Ugovori_OPULJP[[#This Row],[Privatni doprinos korisnika - HRK]]</f>
        <v>928659.79</v>
      </c>
      <c r="Z822" s="22">
        <f>Ugovori_OPULJP[[#This Row],[UKUPNI PRIHVATLJIVI IZDACI
TOTAL ELIGIBLE EXPENDITURE
= Bespovratna sredstva ukupno + doprinos korisnika
= Ukupni prihvatljivi troškovi
= Ukupna ugovorena vrijednost projekta HRK]]/7.5345</f>
        <v>123254.33539053686</v>
      </c>
      <c r="AA822" s="27" t="s">
        <v>22</v>
      </c>
      <c r="AB822" s="27" t="s">
        <v>19</v>
      </c>
      <c r="AC822" s="26" t="s">
        <v>3291</v>
      </c>
      <c r="AD822" s="26" t="s">
        <v>147</v>
      </c>
    </row>
    <row r="823" spans="1:30" ht="51" customHeight="1" x14ac:dyDescent="0.3">
      <c r="A823" s="10" t="s">
        <v>3292</v>
      </c>
      <c r="B823" s="11" t="s">
        <v>139</v>
      </c>
      <c r="C823" s="12" t="s">
        <v>140</v>
      </c>
      <c r="D823" s="12" t="s">
        <v>3131</v>
      </c>
      <c r="E823" s="27" t="s">
        <v>63</v>
      </c>
      <c r="F823" s="14" t="s">
        <v>3293</v>
      </c>
      <c r="G823" s="32" t="s">
        <v>3015</v>
      </c>
      <c r="H823" s="16">
        <v>44000</v>
      </c>
      <c r="I823" s="16">
        <v>44548</v>
      </c>
      <c r="J823" s="17" t="str">
        <f>IF(Ugovori_OPULJP[[#This Row],[DATUM ZAVRŠETKA OPERACIJE]]&gt;DATE(2023,12,31),"u provedbi","završen")</f>
        <v>završen</v>
      </c>
      <c r="K823" s="15" t="s">
        <v>380</v>
      </c>
      <c r="L823" s="15" t="s">
        <v>380</v>
      </c>
      <c r="M823" s="18">
        <v>0.85</v>
      </c>
      <c r="N823" s="18">
        <v>0.15</v>
      </c>
      <c r="O823" s="19">
        <f>Ugovori_OPULJP[[#This Row],[Bespovratna sredstva - Ukupno (EU+Nac) HRK
= Ukupna ugovorena vrijednost bespovratnih sredstava]]*Ugovori_OPULJP[[#This Row],[EU STOPA SUFINANCIRANJA %
EU CO-FINANCING RATE %]]</f>
        <v>787865</v>
      </c>
      <c r="P823" s="20">
        <f>Ugovori_OPULJP[[#This Row],[Bespovratna sredstva - EU dio - HRK]]/7.5345</f>
        <v>104567.65545158935</v>
      </c>
      <c r="Q823" s="19">
        <f>Ugovori_OPULJP[[#This Row],[Bespovratna sredstva - Ukupno (EU+Nac) HRK
= Ukupna ugovorena vrijednost bespovratnih sredstava]]*Ugovori_OPULJP[[#This Row],[STOPA NACIONALNOG SUFINANCIRANJA %]]</f>
        <v>139035</v>
      </c>
      <c r="R823" s="20">
        <f>Ugovori_OPULJP[[#This Row],[Bespovratna sredstva - Nacionalni dio - HRK]]/7.5345</f>
        <v>18453.115667927534</v>
      </c>
      <c r="S823" s="19">
        <v>926900</v>
      </c>
      <c r="T823" s="20">
        <f>Ugovori_OPULJP[[#This Row],[Bespovratna sredstva - Ukupno (EU+Nac) HRK
= Ukupna ugovorena vrijednost bespovratnih sredstava]]/7.5345</f>
        <v>123020.77111951688</v>
      </c>
      <c r="U823" s="19">
        <v>0</v>
      </c>
      <c r="V823" s="20">
        <f>Ugovori_OPULJP[[#This Row],[Javni doprinos korisnika - HRK]]/7.5345</f>
        <v>0</v>
      </c>
      <c r="W823" s="19">
        <v>0</v>
      </c>
      <c r="X823" s="20">
        <f>Ugovori_OPULJP[[#This Row],[Privatni doprinos korisnika - HRK]]/7.5345</f>
        <v>0</v>
      </c>
      <c r="Y823" s="21">
        <f>Ugovori_OPULJP[[#This Row],[Bespovratna sredstva - Ukupno (EU+Nac) HRK
= Ukupna ugovorena vrijednost bespovratnih sredstava]]+Ugovori_OPULJP[[#This Row],[Javni doprinos korisnika - HRK]]+Ugovori_OPULJP[[#This Row],[Privatni doprinos korisnika - HRK]]</f>
        <v>926900</v>
      </c>
      <c r="Z823" s="22">
        <f>Ugovori_OPULJP[[#This Row],[UKUPNI PRIHVATLJIVI IZDACI
TOTAL ELIGIBLE EXPENDITURE
= Bespovratna sredstva ukupno + doprinos korisnika
= Ukupni prihvatljivi troškovi
= Ukupna ugovorena vrijednost projekta HRK]]/7.5345</f>
        <v>123020.77111951688</v>
      </c>
      <c r="AA823" s="13" t="s">
        <v>22</v>
      </c>
      <c r="AB823" s="13" t="s">
        <v>19</v>
      </c>
      <c r="AC823" s="12" t="s">
        <v>3294</v>
      </c>
      <c r="AD823" s="12" t="s">
        <v>147</v>
      </c>
    </row>
    <row r="824" spans="1:30" ht="51" customHeight="1" x14ac:dyDescent="0.3">
      <c r="A824" s="10" t="s">
        <v>3295</v>
      </c>
      <c r="B824" s="11" t="s">
        <v>139</v>
      </c>
      <c r="C824" s="12" t="s">
        <v>140</v>
      </c>
      <c r="D824" s="12" t="s">
        <v>3131</v>
      </c>
      <c r="E824" s="27" t="s">
        <v>63</v>
      </c>
      <c r="F824" s="14" t="s">
        <v>3296</v>
      </c>
      <c r="G824" s="14" t="s">
        <v>3297</v>
      </c>
      <c r="H824" s="16">
        <v>44035</v>
      </c>
      <c r="I824" s="16">
        <v>44620</v>
      </c>
      <c r="J824" s="17" t="str">
        <f>IF(Ugovori_OPULJP[[#This Row],[DATUM ZAVRŠETKA OPERACIJE]]&gt;DATE(2023,12,31),"u provedbi","završen")</f>
        <v>završen</v>
      </c>
      <c r="K824" s="15" t="s">
        <v>262</v>
      </c>
      <c r="L824" s="15" t="s">
        <v>262</v>
      </c>
      <c r="M824" s="18">
        <v>0.85</v>
      </c>
      <c r="N824" s="18">
        <v>0.15</v>
      </c>
      <c r="O824" s="19">
        <f>Ugovori_OPULJP[[#This Row],[Bespovratna sredstva - Ukupno (EU+Nac) HRK
= Ukupna ugovorena vrijednost bespovratnih sredstava]]*Ugovori_OPULJP[[#This Row],[EU STOPA SUFINANCIRANJA %
EU CO-FINANCING RATE %]]</f>
        <v>787142.5</v>
      </c>
      <c r="P824" s="20">
        <f>Ugovori_OPULJP[[#This Row],[Bespovratna sredstva - EU dio - HRK]]/7.5345</f>
        <v>104471.76322250978</v>
      </c>
      <c r="Q824" s="19">
        <f>Ugovori_OPULJP[[#This Row],[Bespovratna sredstva - Ukupno (EU+Nac) HRK
= Ukupna ugovorena vrijednost bespovratnih sredstava]]*Ugovori_OPULJP[[#This Row],[STOPA NACIONALNOG SUFINANCIRANJA %]]</f>
        <v>138907.5</v>
      </c>
      <c r="R824" s="20">
        <f>Ugovori_OPULJP[[#This Row],[Bespovratna sredstva - Nacionalni dio - HRK]]/7.5345</f>
        <v>18436.193509854667</v>
      </c>
      <c r="S824" s="19">
        <v>926050</v>
      </c>
      <c r="T824" s="20">
        <f>Ugovori_OPULJP[[#This Row],[Bespovratna sredstva - Ukupno (EU+Nac) HRK
= Ukupna ugovorena vrijednost bespovratnih sredstava]]/7.5345</f>
        <v>122907.95673236444</v>
      </c>
      <c r="U824" s="19">
        <v>0</v>
      </c>
      <c r="V824" s="20">
        <f>Ugovori_OPULJP[[#This Row],[Javni doprinos korisnika - HRK]]/7.5345</f>
        <v>0</v>
      </c>
      <c r="W824" s="19">
        <v>0</v>
      </c>
      <c r="X824" s="20">
        <f>Ugovori_OPULJP[[#This Row],[Privatni doprinos korisnika - HRK]]/7.5345</f>
        <v>0</v>
      </c>
      <c r="Y824" s="21">
        <f>Ugovori_OPULJP[[#This Row],[Bespovratna sredstva - Ukupno (EU+Nac) HRK
= Ukupna ugovorena vrijednost bespovratnih sredstava]]+Ugovori_OPULJP[[#This Row],[Javni doprinos korisnika - HRK]]+Ugovori_OPULJP[[#This Row],[Privatni doprinos korisnika - HRK]]</f>
        <v>926050</v>
      </c>
      <c r="Z824" s="22">
        <f>Ugovori_OPULJP[[#This Row],[UKUPNI PRIHVATLJIVI IZDACI
TOTAL ELIGIBLE EXPENDITURE
= Bespovratna sredstva ukupno + doprinos korisnika
= Ukupni prihvatljivi troškovi
= Ukupna ugovorena vrijednost projekta HRK]]/7.5345</f>
        <v>122907.95673236444</v>
      </c>
      <c r="AA824" s="13" t="s">
        <v>22</v>
      </c>
      <c r="AB824" s="13" t="s">
        <v>19</v>
      </c>
      <c r="AC824" s="12" t="s">
        <v>3298</v>
      </c>
      <c r="AD824" s="12" t="s">
        <v>147</v>
      </c>
    </row>
    <row r="825" spans="1:30" ht="51" customHeight="1" x14ac:dyDescent="0.3">
      <c r="A825" s="10" t="s">
        <v>3299</v>
      </c>
      <c r="B825" s="11" t="s">
        <v>139</v>
      </c>
      <c r="C825" s="12" t="s">
        <v>140</v>
      </c>
      <c r="D825" s="12" t="s">
        <v>3131</v>
      </c>
      <c r="E825" s="27" t="s">
        <v>63</v>
      </c>
      <c r="F825" s="14" t="s">
        <v>3300</v>
      </c>
      <c r="G825" s="14" t="s">
        <v>3301</v>
      </c>
      <c r="H825" s="16">
        <v>44027</v>
      </c>
      <c r="I825" s="16">
        <v>44484</v>
      </c>
      <c r="J825" s="17" t="str">
        <f>IF(Ugovori_OPULJP[[#This Row],[DATUM ZAVRŠETKA OPERACIJE]]&gt;DATE(2023,12,31),"u provedbi","završen")</f>
        <v>završen</v>
      </c>
      <c r="K825" s="15" t="s">
        <v>240</v>
      </c>
      <c r="L825" s="15" t="s">
        <v>240</v>
      </c>
      <c r="M825" s="18">
        <v>0.85</v>
      </c>
      <c r="N825" s="18">
        <v>0.15</v>
      </c>
      <c r="O825" s="19">
        <f>Ugovori_OPULJP[[#This Row],[Bespovratna sredstva - Ukupno (EU+Nac) HRK
= Ukupna ugovorena vrijednost bespovratnih sredstava]]*Ugovori_OPULJP[[#This Row],[EU STOPA SUFINANCIRANJA %
EU CO-FINANCING RATE %]]</f>
        <v>947206</v>
      </c>
      <c r="P825" s="20">
        <f>Ugovori_OPULJP[[#This Row],[Bespovratna sredstva - EU dio - HRK]]/7.5345</f>
        <v>125715.84046718427</v>
      </c>
      <c r="Q825" s="19">
        <f>Ugovori_OPULJP[[#This Row],[Bespovratna sredstva - Ukupno (EU+Nac) HRK
= Ukupna ugovorena vrijednost bespovratnih sredstava]]*Ugovori_OPULJP[[#This Row],[STOPA NACIONALNOG SUFINANCIRANJA %]]</f>
        <v>167154</v>
      </c>
      <c r="R825" s="20">
        <f>Ugovori_OPULJP[[#This Row],[Bespovratna sredstva - Nacionalni dio - HRK]]/7.5345</f>
        <v>22185.148317738403</v>
      </c>
      <c r="S825" s="19">
        <v>1114360</v>
      </c>
      <c r="T825" s="20">
        <f>Ugovori_OPULJP[[#This Row],[Bespovratna sredstva - Ukupno (EU+Nac) HRK
= Ukupna ugovorena vrijednost bespovratnih sredstava]]/7.5345</f>
        <v>147900.98878492269</v>
      </c>
      <c r="U825" s="19">
        <v>0</v>
      </c>
      <c r="V825" s="20">
        <f>Ugovori_OPULJP[[#This Row],[Javni doprinos korisnika - HRK]]/7.5345</f>
        <v>0</v>
      </c>
      <c r="W825" s="19">
        <v>0</v>
      </c>
      <c r="X825" s="20">
        <f>Ugovori_OPULJP[[#This Row],[Privatni doprinos korisnika - HRK]]/7.5345</f>
        <v>0</v>
      </c>
      <c r="Y825" s="21">
        <f>Ugovori_OPULJP[[#This Row],[Bespovratna sredstva - Ukupno (EU+Nac) HRK
= Ukupna ugovorena vrijednost bespovratnih sredstava]]+Ugovori_OPULJP[[#This Row],[Javni doprinos korisnika - HRK]]+Ugovori_OPULJP[[#This Row],[Privatni doprinos korisnika - HRK]]</f>
        <v>1114360</v>
      </c>
      <c r="Z825" s="22">
        <f>Ugovori_OPULJP[[#This Row],[UKUPNI PRIHVATLJIVI IZDACI
TOTAL ELIGIBLE EXPENDITURE
= Bespovratna sredstva ukupno + doprinos korisnika
= Ukupni prihvatljivi troškovi
= Ukupna ugovorena vrijednost projekta HRK]]/7.5345</f>
        <v>147900.98878492269</v>
      </c>
      <c r="AA825" s="13" t="s">
        <v>22</v>
      </c>
      <c r="AB825" s="13" t="s">
        <v>19</v>
      </c>
      <c r="AC825" s="12" t="s">
        <v>3302</v>
      </c>
      <c r="AD825" s="12" t="s">
        <v>147</v>
      </c>
    </row>
    <row r="826" spans="1:30" ht="51" customHeight="1" x14ac:dyDescent="0.3">
      <c r="A826" s="10" t="s">
        <v>3303</v>
      </c>
      <c r="B826" s="11" t="s">
        <v>139</v>
      </c>
      <c r="C826" s="12" t="s">
        <v>140</v>
      </c>
      <c r="D826" s="12" t="s">
        <v>3131</v>
      </c>
      <c r="E826" s="27" t="s">
        <v>63</v>
      </c>
      <c r="F826" s="14" t="s">
        <v>3304</v>
      </c>
      <c r="G826" s="14" t="s">
        <v>3305</v>
      </c>
      <c r="H826" s="16">
        <v>44000</v>
      </c>
      <c r="I826" s="16">
        <v>44548</v>
      </c>
      <c r="J826" s="17" t="str">
        <f>IF(Ugovori_OPULJP[[#This Row],[DATUM ZAVRŠETKA OPERACIJE]]&gt;DATE(2023,12,31),"u provedbi","završen")</f>
        <v>završen</v>
      </c>
      <c r="K826" s="15" t="s">
        <v>3306</v>
      </c>
      <c r="L826" s="15" t="s">
        <v>262</v>
      </c>
      <c r="M826" s="18">
        <v>0.85</v>
      </c>
      <c r="N826" s="18">
        <v>0.15</v>
      </c>
      <c r="O826" s="19">
        <f>Ugovori_OPULJP[[#This Row],[Bespovratna sredstva - Ukupno (EU+Nac) HRK
= Ukupna ugovorena vrijednost bespovratnih sredstava]]*Ugovori_OPULJP[[#This Row],[EU STOPA SUFINANCIRANJA %
EU CO-FINANCING RATE %]]</f>
        <v>787142.5</v>
      </c>
      <c r="P826" s="20">
        <f>Ugovori_OPULJP[[#This Row],[Bespovratna sredstva - EU dio - HRK]]/7.5345</f>
        <v>104471.76322250978</v>
      </c>
      <c r="Q826" s="19">
        <f>Ugovori_OPULJP[[#This Row],[Bespovratna sredstva - Ukupno (EU+Nac) HRK
= Ukupna ugovorena vrijednost bespovratnih sredstava]]*Ugovori_OPULJP[[#This Row],[STOPA NACIONALNOG SUFINANCIRANJA %]]</f>
        <v>138907.5</v>
      </c>
      <c r="R826" s="20">
        <f>Ugovori_OPULJP[[#This Row],[Bespovratna sredstva - Nacionalni dio - HRK]]/7.5345</f>
        <v>18436.193509854667</v>
      </c>
      <c r="S826" s="19">
        <v>926050</v>
      </c>
      <c r="T826" s="20">
        <f>Ugovori_OPULJP[[#This Row],[Bespovratna sredstva - Ukupno (EU+Nac) HRK
= Ukupna ugovorena vrijednost bespovratnih sredstava]]/7.5345</f>
        <v>122907.95673236444</v>
      </c>
      <c r="U826" s="19">
        <v>0</v>
      </c>
      <c r="V826" s="20">
        <f>Ugovori_OPULJP[[#This Row],[Javni doprinos korisnika - HRK]]/7.5345</f>
        <v>0</v>
      </c>
      <c r="W826" s="19">
        <v>0</v>
      </c>
      <c r="X826" s="20">
        <f>Ugovori_OPULJP[[#This Row],[Privatni doprinos korisnika - HRK]]/7.5345</f>
        <v>0</v>
      </c>
      <c r="Y826" s="21">
        <f>Ugovori_OPULJP[[#This Row],[Bespovratna sredstva - Ukupno (EU+Nac) HRK
= Ukupna ugovorena vrijednost bespovratnih sredstava]]+Ugovori_OPULJP[[#This Row],[Javni doprinos korisnika - HRK]]+Ugovori_OPULJP[[#This Row],[Privatni doprinos korisnika - HRK]]</f>
        <v>926050</v>
      </c>
      <c r="Z826" s="22">
        <f>Ugovori_OPULJP[[#This Row],[UKUPNI PRIHVATLJIVI IZDACI
TOTAL ELIGIBLE EXPENDITURE
= Bespovratna sredstva ukupno + doprinos korisnika
= Ukupni prihvatljivi troškovi
= Ukupna ugovorena vrijednost projekta HRK]]/7.5345</f>
        <v>122907.95673236444</v>
      </c>
      <c r="AA826" s="13" t="s">
        <v>22</v>
      </c>
      <c r="AB826" s="13" t="s">
        <v>19</v>
      </c>
      <c r="AC826" s="12" t="s">
        <v>3307</v>
      </c>
      <c r="AD826" s="12" t="s">
        <v>147</v>
      </c>
    </row>
    <row r="827" spans="1:30" ht="51" customHeight="1" x14ac:dyDescent="0.3">
      <c r="A827" s="10" t="s">
        <v>3308</v>
      </c>
      <c r="B827" s="11" t="s">
        <v>139</v>
      </c>
      <c r="C827" s="12" t="s">
        <v>140</v>
      </c>
      <c r="D827" s="12" t="s">
        <v>3131</v>
      </c>
      <c r="E827" s="27" t="s">
        <v>63</v>
      </c>
      <c r="F827" s="14" t="s">
        <v>3309</v>
      </c>
      <c r="G827" s="14" t="s">
        <v>3310</v>
      </c>
      <c r="H827" s="16">
        <v>44022</v>
      </c>
      <c r="I827" s="16">
        <v>44571</v>
      </c>
      <c r="J827" s="17" t="str">
        <f>IF(Ugovori_OPULJP[[#This Row],[DATUM ZAVRŠETKA OPERACIJE]]&gt;DATE(2023,12,31),"u provedbi","završen")</f>
        <v>završen</v>
      </c>
      <c r="K827" s="15" t="s">
        <v>3311</v>
      </c>
      <c r="L827" s="15" t="s">
        <v>86</v>
      </c>
      <c r="M827" s="18">
        <v>0.85</v>
      </c>
      <c r="N827" s="18">
        <v>0.15</v>
      </c>
      <c r="O827" s="19">
        <f>Ugovori_OPULJP[[#This Row],[Bespovratna sredstva - Ukupno (EU+Nac) HRK
= Ukupna ugovorena vrijednost bespovratnih sredstava]]*Ugovori_OPULJP[[#This Row],[EU STOPA SUFINANCIRANJA %
EU CO-FINANCING RATE %]]</f>
        <v>1183748.25</v>
      </c>
      <c r="P827" s="20">
        <f>Ugovori_OPULJP[[#This Row],[Bespovratna sredstva - EU dio - HRK]]/7.5345</f>
        <v>157110.39219589886</v>
      </c>
      <c r="Q827" s="19">
        <f>Ugovori_OPULJP[[#This Row],[Bespovratna sredstva - Ukupno (EU+Nac) HRK
= Ukupna ugovorena vrijednost bespovratnih sredstava]]*Ugovori_OPULJP[[#This Row],[STOPA NACIONALNOG SUFINANCIRANJA %]]</f>
        <v>208896.75</v>
      </c>
      <c r="R827" s="20">
        <f>Ugovori_OPULJP[[#This Row],[Bespovratna sredstva - Nacionalni dio - HRK]]/7.5345</f>
        <v>27725.363328688032</v>
      </c>
      <c r="S827" s="19">
        <v>1392645</v>
      </c>
      <c r="T827" s="20">
        <f>Ugovori_OPULJP[[#This Row],[Bespovratna sredstva - Ukupno (EU+Nac) HRK
= Ukupna ugovorena vrijednost bespovratnih sredstava]]/7.5345</f>
        <v>184835.75552458689</v>
      </c>
      <c r="U827" s="19">
        <v>0</v>
      </c>
      <c r="V827" s="20">
        <f>Ugovori_OPULJP[[#This Row],[Javni doprinos korisnika - HRK]]/7.5345</f>
        <v>0</v>
      </c>
      <c r="W827" s="19">
        <v>0</v>
      </c>
      <c r="X827" s="20">
        <f>Ugovori_OPULJP[[#This Row],[Privatni doprinos korisnika - HRK]]/7.5345</f>
        <v>0</v>
      </c>
      <c r="Y827" s="21">
        <f>Ugovori_OPULJP[[#This Row],[Bespovratna sredstva - Ukupno (EU+Nac) HRK
= Ukupna ugovorena vrijednost bespovratnih sredstava]]+Ugovori_OPULJP[[#This Row],[Javni doprinos korisnika - HRK]]+Ugovori_OPULJP[[#This Row],[Privatni doprinos korisnika - HRK]]</f>
        <v>1392645</v>
      </c>
      <c r="Z827" s="22">
        <f>Ugovori_OPULJP[[#This Row],[UKUPNI PRIHVATLJIVI IZDACI
TOTAL ELIGIBLE EXPENDITURE
= Bespovratna sredstva ukupno + doprinos korisnika
= Ukupni prihvatljivi troškovi
= Ukupna ugovorena vrijednost projekta HRK]]/7.5345</f>
        <v>184835.75552458689</v>
      </c>
      <c r="AA827" s="13" t="s">
        <v>22</v>
      </c>
      <c r="AB827" s="13" t="s">
        <v>19</v>
      </c>
      <c r="AC827" s="12" t="s">
        <v>3312</v>
      </c>
      <c r="AD827" s="12" t="s">
        <v>147</v>
      </c>
    </row>
    <row r="828" spans="1:30" ht="51" customHeight="1" x14ac:dyDescent="0.3">
      <c r="A828" s="10" t="s">
        <v>3313</v>
      </c>
      <c r="B828" s="11" t="s">
        <v>139</v>
      </c>
      <c r="C828" s="12" t="s">
        <v>140</v>
      </c>
      <c r="D828" s="12" t="s">
        <v>3131</v>
      </c>
      <c r="E828" s="27" t="s">
        <v>63</v>
      </c>
      <c r="F828" s="14" t="s">
        <v>3314</v>
      </c>
      <c r="G828" s="14" t="s">
        <v>3315</v>
      </c>
      <c r="H828" s="16">
        <v>44000</v>
      </c>
      <c r="I828" s="16">
        <v>44548</v>
      </c>
      <c r="J828" s="17" t="str">
        <f>IF(Ugovori_OPULJP[[#This Row],[DATUM ZAVRŠETKA OPERACIJE]]&gt;DATE(2023,12,31),"u provedbi","završen")</f>
        <v>završen</v>
      </c>
      <c r="K828" s="15" t="s">
        <v>21</v>
      </c>
      <c r="L828" s="15" t="s">
        <v>21</v>
      </c>
      <c r="M828" s="18">
        <v>0.85</v>
      </c>
      <c r="N828" s="18">
        <v>0.15</v>
      </c>
      <c r="O828" s="19">
        <f>Ugovori_OPULJP[[#This Row],[Bespovratna sredstva - Ukupno (EU+Nac) HRK
= Ukupna ugovorena vrijednost bespovratnih sredstava]]*Ugovori_OPULJP[[#This Row],[EU STOPA SUFINANCIRANJA %
EU CO-FINANCING RATE %]]</f>
        <v>315741</v>
      </c>
      <c r="P828" s="20">
        <f>Ugovori_OPULJP[[#This Row],[Bespovratna sredstva - EU dio - HRK]]/7.5345</f>
        <v>41906.032251642442</v>
      </c>
      <c r="Q828" s="19">
        <f>Ugovori_OPULJP[[#This Row],[Bespovratna sredstva - Ukupno (EU+Nac) HRK
= Ukupna ugovorena vrijednost bespovratnih sredstava]]*Ugovori_OPULJP[[#This Row],[STOPA NACIONALNOG SUFINANCIRANJA %]]</f>
        <v>55719</v>
      </c>
      <c r="R828" s="20">
        <f>Ugovori_OPULJP[[#This Row],[Bespovratna sredstva - Nacionalni dio - HRK]]/7.5345</f>
        <v>7395.1821620545488</v>
      </c>
      <c r="S828" s="19">
        <v>371460</v>
      </c>
      <c r="T828" s="20">
        <f>Ugovori_OPULJP[[#This Row],[Bespovratna sredstva - Ukupno (EU+Nac) HRK
= Ukupna ugovorena vrijednost bespovratnih sredstava]]/7.5345</f>
        <v>49301.214413696995</v>
      </c>
      <c r="U828" s="19">
        <v>0</v>
      </c>
      <c r="V828" s="20">
        <f>Ugovori_OPULJP[[#This Row],[Javni doprinos korisnika - HRK]]/7.5345</f>
        <v>0</v>
      </c>
      <c r="W828" s="19">
        <v>0</v>
      </c>
      <c r="X828" s="20">
        <f>Ugovori_OPULJP[[#This Row],[Privatni doprinos korisnika - HRK]]/7.5345</f>
        <v>0</v>
      </c>
      <c r="Y828" s="21">
        <f>Ugovori_OPULJP[[#This Row],[Bespovratna sredstva - Ukupno (EU+Nac) HRK
= Ukupna ugovorena vrijednost bespovratnih sredstava]]+Ugovori_OPULJP[[#This Row],[Javni doprinos korisnika - HRK]]+Ugovori_OPULJP[[#This Row],[Privatni doprinos korisnika - HRK]]</f>
        <v>371460</v>
      </c>
      <c r="Z828" s="22">
        <f>Ugovori_OPULJP[[#This Row],[UKUPNI PRIHVATLJIVI IZDACI
TOTAL ELIGIBLE EXPENDITURE
= Bespovratna sredstva ukupno + doprinos korisnika
= Ukupni prihvatljivi troškovi
= Ukupna ugovorena vrijednost projekta HRK]]/7.5345</f>
        <v>49301.214413696995</v>
      </c>
      <c r="AA828" s="13" t="s">
        <v>22</v>
      </c>
      <c r="AB828" s="13" t="s">
        <v>19</v>
      </c>
      <c r="AC828" s="12" t="s">
        <v>3316</v>
      </c>
      <c r="AD828" s="12" t="s">
        <v>147</v>
      </c>
    </row>
    <row r="829" spans="1:30" ht="51" customHeight="1" x14ac:dyDescent="0.3">
      <c r="A829" s="10" t="s">
        <v>3317</v>
      </c>
      <c r="B829" s="11" t="s">
        <v>139</v>
      </c>
      <c r="C829" s="12" t="s">
        <v>140</v>
      </c>
      <c r="D829" s="12" t="s">
        <v>3131</v>
      </c>
      <c r="E829" s="27" t="s">
        <v>63</v>
      </c>
      <c r="F829" s="14" t="s">
        <v>3318</v>
      </c>
      <c r="G829" s="14" t="s">
        <v>1353</v>
      </c>
      <c r="H829" s="16">
        <v>44054</v>
      </c>
      <c r="I829" s="16">
        <v>44511</v>
      </c>
      <c r="J829" s="17" t="str">
        <f>IF(Ugovori_OPULJP[[#This Row],[DATUM ZAVRŠETKA OPERACIJE]]&gt;DATE(2023,12,31),"u provedbi","završen")</f>
        <v>završen</v>
      </c>
      <c r="K829" s="15" t="s">
        <v>86</v>
      </c>
      <c r="L829" s="15" t="s">
        <v>86</v>
      </c>
      <c r="M829" s="18">
        <v>0.85</v>
      </c>
      <c r="N829" s="18">
        <v>0.15</v>
      </c>
      <c r="O829" s="19">
        <f>Ugovori_OPULJP[[#This Row],[Bespovratna sredstva - Ukupno (EU+Nac) HRK
= Ukupna ugovorena vrijednost bespovratnih sredstava]]*Ugovori_OPULJP[[#This Row],[EU STOPA SUFINANCIRANJA %
EU CO-FINANCING RATE %]]</f>
        <v>2750430</v>
      </c>
      <c r="P829" s="20">
        <f>Ugovori_OPULJP[[#This Row],[Bespovratna sredstva - EU dio - HRK]]/7.5345</f>
        <v>365044.79394783993</v>
      </c>
      <c r="Q829" s="19">
        <f>Ugovori_OPULJP[[#This Row],[Bespovratna sredstva - Ukupno (EU+Nac) HRK
= Ukupna ugovorena vrijednost bespovratnih sredstava]]*Ugovori_OPULJP[[#This Row],[STOPA NACIONALNOG SUFINANCIRANJA %]]</f>
        <v>485370</v>
      </c>
      <c r="R829" s="20">
        <f>Ugovori_OPULJP[[#This Row],[Bespovratna sredstva - Nacionalni dio - HRK]]/7.5345</f>
        <v>64419.66952020704</v>
      </c>
      <c r="S829" s="19">
        <v>3235800</v>
      </c>
      <c r="T829" s="20">
        <f>Ugovori_OPULJP[[#This Row],[Bespovratna sredstva - Ukupno (EU+Nac) HRK
= Ukupna ugovorena vrijednost bespovratnih sredstava]]/7.5345</f>
        <v>429464.46346804698</v>
      </c>
      <c r="U829" s="19">
        <v>0</v>
      </c>
      <c r="V829" s="20">
        <f>Ugovori_OPULJP[[#This Row],[Javni doprinos korisnika - HRK]]/7.5345</f>
        <v>0</v>
      </c>
      <c r="W829" s="19">
        <v>0</v>
      </c>
      <c r="X829" s="20">
        <f>Ugovori_OPULJP[[#This Row],[Privatni doprinos korisnika - HRK]]/7.5345</f>
        <v>0</v>
      </c>
      <c r="Y829" s="21">
        <f>Ugovori_OPULJP[[#This Row],[Bespovratna sredstva - Ukupno (EU+Nac) HRK
= Ukupna ugovorena vrijednost bespovratnih sredstava]]+Ugovori_OPULJP[[#This Row],[Javni doprinos korisnika - HRK]]+Ugovori_OPULJP[[#This Row],[Privatni doprinos korisnika - HRK]]</f>
        <v>3235800</v>
      </c>
      <c r="Z829" s="22">
        <f>Ugovori_OPULJP[[#This Row],[UKUPNI PRIHVATLJIVI IZDACI
TOTAL ELIGIBLE EXPENDITURE
= Bespovratna sredstva ukupno + doprinos korisnika
= Ukupni prihvatljivi troškovi
= Ukupna ugovorena vrijednost projekta HRK]]/7.5345</f>
        <v>429464.46346804698</v>
      </c>
      <c r="AA829" s="13" t="s">
        <v>22</v>
      </c>
      <c r="AB829" s="13" t="s">
        <v>19</v>
      </c>
      <c r="AC829" s="12" t="s">
        <v>3319</v>
      </c>
      <c r="AD829" s="12" t="s">
        <v>147</v>
      </c>
    </row>
    <row r="830" spans="1:30" ht="51" customHeight="1" x14ac:dyDescent="0.3">
      <c r="A830" s="10" t="s">
        <v>3320</v>
      </c>
      <c r="B830" s="11" t="s">
        <v>139</v>
      </c>
      <c r="C830" s="12" t="s">
        <v>140</v>
      </c>
      <c r="D830" s="12" t="s">
        <v>3131</v>
      </c>
      <c r="E830" s="27" t="s">
        <v>63</v>
      </c>
      <c r="F830" s="14" t="s">
        <v>3321</v>
      </c>
      <c r="G830" s="14" t="s">
        <v>3322</v>
      </c>
      <c r="H830" s="16">
        <v>44000</v>
      </c>
      <c r="I830" s="16">
        <v>44426</v>
      </c>
      <c r="J830" s="17" t="str">
        <f>IF(Ugovori_OPULJP[[#This Row],[DATUM ZAVRŠETKA OPERACIJE]]&gt;DATE(2023,12,31),"u provedbi","završen")</f>
        <v>završen</v>
      </c>
      <c r="K830" s="15" t="s">
        <v>86</v>
      </c>
      <c r="L830" s="15" t="s">
        <v>86</v>
      </c>
      <c r="M830" s="18">
        <v>0.85</v>
      </c>
      <c r="N830" s="18">
        <v>0.15</v>
      </c>
      <c r="O830" s="19">
        <f>Ugovori_OPULJP[[#This Row],[Bespovratna sredstva - Ukupno (EU+Nac) HRK
= Ukupna ugovorena vrijednost bespovratnih sredstava]]*Ugovori_OPULJP[[#This Row],[EU STOPA SUFINANCIRANJA %
EU CO-FINANCING RATE %]]</f>
        <v>1554905</v>
      </c>
      <c r="P830" s="20">
        <f>Ugovori_OPULJP[[#This Row],[Bespovratna sredstva - EU dio - HRK]]/7.5345</f>
        <v>206371.35841794411</v>
      </c>
      <c r="Q830" s="19">
        <f>Ugovori_OPULJP[[#This Row],[Bespovratna sredstva - Ukupno (EU+Nac) HRK
= Ukupna ugovorena vrijednost bespovratnih sredstava]]*Ugovori_OPULJP[[#This Row],[STOPA NACIONALNOG SUFINANCIRANJA %]]</f>
        <v>274395</v>
      </c>
      <c r="R830" s="20">
        <f>Ugovori_OPULJP[[#This Row],[Bespovratna sredstva - Nacionalni dio - HRK]]/7.5345</f>
        <v>36418.475014931311</v>
      </c>
      <c r="S830" s="19">
        <v>1829300</v>
      </c>
      <c r="T830" s="20">
        <f>Ugovori_OPULJP[[#This Row],[Bespovratna sredstva - Ukupno (EU+Nac) HRK
= Ukupna ugovorena vrijednost bespovratnih sredstava]]/7.5345</f>
        <v>242789.83343287543</v>
      </c>
      <c r="U830" s="19">
        <v>0</v>
      </c>
      <c r="V830" s="20">
        <f>Ugovori_OPULJP[[#This Row],[Javni doprinos korisnika - HRK]]/7.5345</f>
        <v>0</v>
      </c>
      <c r="W830" s="19">
        <v>0</v>
      </c>
      <c r="X830" s="20">
        <f>Ugovori_OPULJP[[#This Row],[Privatni doprinos korisnika - HRK]]/7.5345</f>
        <v>0</v>
      </c>
      <c r="Y830" s="21">
        <f>Ugovori_OPULJP[[#This Row],[Bespovratna sredstva - Ukupno (EU+Nac) HRK
= Ukupna ugovorena vrijednost bespovratnih sredstava]]+Ugovori_OPULJP[[#This Row],[Javni doprinos korisnika - HRK]]+Ugovori_OPULJP[[#This Row],[Privatni doprinos korisnika - HRK]]</f>
        <v>1829300</v>
      </c>
      <c r="Z830" s="22">
        <f>Ugovori_OPULJP[[#This Row],[UKUPNI PRIHVATLJIVI IZDACI
TOTAL ELIGIBLE EXPENDITURE
= Bespovratna sredstva ukupno + doprinos korisnika
= Ukupni prihvatljivi troškovi
= Ukupna ugovorena vrijednost projekta HRK]]/7.5345</f>
        <v>242789.83343287543</v>
      </c>
      <c r="AA830" s="13" t="s">
        <v>22</v>
      </c>
      <c r="AB830" s="13" t="s">
        <v>19</v>
      </c>
      <c r="AC830" s="12" t="s">
        <v>3323</v>
      </c>
      <c r="AD830" s="12" t="s">
        <v>147</v>
      </c>
    </row>
    <row r="831" spans="1:30" ht="51" customHeight="1" x14ac:dyDescent="0.3">
      <c r="A831" s="10" t="s">
        <v>3324</v>
      </c>
      <c r="B831" s="11" t="s">
        <v>139</v>
      </c>
      <c r="C831" s="12" t="s">
        <v>140</v>
      </c>
      <c r="D831" s="12" t="s">
        <v>3131</v>
      </c>
      <c r="E831" s="27" t="s">
        <v>63</v>
      </c>
      <c r="F831" s="14" t="s">
        <v>3325</v>
      </c>
      <c r="G831" s="14" t="s">
        <v>853</v>
      </c>
      <c r="H831" s="16">
        <v>44000</v>
      </c>
      <c r="I831" s="16">
        <v>44548</v>
      </c>
      <c r="J831" s="17" t="str">
        <f>IF(Ugovori_OPULJP[[#This Row],[DATUM ZAVRŠETKA OPERACIJE]]&gt;DATE(2023,12,31),"u provedbi","završen")</f>
        <v>završen</v>
      </c>
      <c r="K831" s="15" t="s">
        <v>91</v>
      </c>
      <c r="L831" s="15" t="s">
        <v>91</v>
      </c>
      <c r="M831" s="18">
        <v>0.85</v>
      </c>
      <c r="N831" s="18">
        <v>0.15</v>
      </c>
      <c r="O831" s="19">
        <f>Ugovori_OPULJP[[#This Row],[Bespovratna sredstva - Ukupno (EU+Nac) HRK
= Ukupna ugovorena vrijednost bespovratnih sredstava]]*Ugovori_OPULJP[[#This Row],[EU STOPA SUFINANCIRANJA %
EU CO-FINANCING RATE %]]</f>
        <v>3922622.5</v>
      </c>
      <c r="P831" s="20">
        <f>Ugovori_OPULJP[[#This Row],[Bespovratna sredstva - EU dio - HRK]]/7.5345</f>
        <v>520621.47455040144</v>
      </c>
      <c r="Q831" s="19">
        <f>Ugovori_OPULJP[[#This Row],[Bespovratna sredstva - Ukupno (EU+Nac) HRK
= Ukupna ugovorena vrijednost bespovratnih sredstava]]*Ugovori_OPULJP[[#This Row],[STOPA NACIONALNOG SUFINANCIRANJA %]]</f>
        <v>692227.5</v>
      </c>
      <c r="R831" s="20">
        <f>Ugovori_OPULJP[[#This Row],[Bespovratna sredstva - Nacionalni dio - HRK]]/7.5345</f>
        <v>91874.377861835557</v>
      </c>
      <c r="S831" s="19">
        <v>4614850</v>
      </c>
      <c r="T831" s="20">
        <f>Ugovori_OPULJP[[#This Row],[Bespovratna sredstva - Ukupno (EU+Nac) HRK
= Ukupna ugovorena vrijednost bespovratnih sredstava]]/7.5345</f>
        <v>612495.85241223697</v>
      </c>
      <c r="U831" s="19">
        <v>0</v>
      </c>
      <c r="V831" s="20">
        <f>Ugovori_OPULJP[[#This Row],[Javni doprinos korisnika - HRK]]/7.5345</f>
        <v>0</v>
      </c>
      <c r="W831" s="19">
        <v>0</v>
      </c>
      <c r="X831" s="20">
        <f>Ugovori_OPULJP[[#This Row],[Privatni doprinos korisnika - HRK]]/7.5345</f>
        <v>0</v>
      </c>
      <c r="Y831" s="21">
        <f>Ugovori_OPULJP[[#This Row],[Bespovratna sredstva - Ukupno (EU+Nac) HRK
= Ukupna ugovorena vrijednost bespovratnih sredstava]]+Ugovori_OPULJP[[#This Row],[Javni doprinos korisnika - HRK]]+Ugovori_OPULJP[[#This Row],[Privatni doprinos korisnika - HRK]]</f>
        <v>4614850</v>
      </c>
      <c r="Z831" s="22">
        <f>Ugovori_OPULJP[[#This Row],[UKUPNI PRIHVATLJIVI IZDACI
TOTAL ELIGIBLE EXPENDITURE
= Bespovratna sredstva ukupno + doprinos korisnika
= Ukupni prihvatljivi troškovi
= Ukupna ugovorena vrijednost projekta HRK]]/7.5345</f>
        <v>612495.85241223697</v>
      </c>
      <c r="AA831" s="13" t="s">
        <v>22</v>
      </c>
      <c r="AB831" s="13" t="s">
        <v>19</v>
      </c>
      <c r="AC831" s="12" t="s">
        <v>3326</v>
      </c>
      <c r="AD831" s="12" t="s">
        <v>147</v>
      </c>
    </row>
    <row r="832" spans="1:30" ht="51" customHeight="1" x14ac:dyDescent="0.3">
      <c r="A832" s="10" t="s">
        <v>3327</v>
      </c>
      <c r="B832" s="11" t="s">
        <v>139</v>
      </c>
      <c r="C832" s="12" t="s">
        <v>140</v>
      </c>
      <c r="D832" s="12" t="s">
        <v>3131</v>
      </c>
      <c r="E832" s="27" t="s">
        <v>63</v>
      </c>
      <c r="F832" s="14" t="s">
        <v>3328</v>
      </c>
      <c r="G832" s="14" t="s">
        <v>3329</v>
      </c>
      <c r="H832" s="16">
        <v>44000</v>
      </c>
      <c r="I832" s="16">
        <v>44548</v>
      </c>
      <c r="J832" s="17" t="str">
        <f>IF(Ugovori_OPULJP[[#This Row],[DATUM ZAVRŠETKA OPERACIJE]]&gt;DATE(2023,12,31),"u provedbi","završen")</f>
        <v>završen</v>
      </c>
      <c r="K832" s="15" t="s">
        <v>86</v>
      </c>
      <c r="L832" s="15" t="s">
        <v>86</v>
      </c>
      <c r="M832" s="18">
        <v>0.85</v>
      </c>
      <c r="N832" s="18">
        <v>0.15</v>
      </c>
      <c r="O832" s="19">
        <f>Ugovori_OPULJP[[#This Row],[Bespovratna sredstva - Ukupno (EU+Nac) HRK
= Ukupna ugovorena vrijednost bespovratnih sredstava]]*Ugovori_OPULJP[[#This Row],[EU STOPA SUFINANCIRANJA %
EU CO-FINANCING RATE %]]</f>
        <v>1578705</v>
      </c>
      <c r="P832" s="20">
        <f>Ugovori_OPULJP[[#This Row],[Bespovratna sredstva - EU dio - HRK]]/7.5345</f>
        <v>209530.1612582122</v>
      </c>
      <c r="Q832" s="19">
        <f>Ugovori_OPULJP[[#This Row],[Bespovratna sredstva - Ukupno (EU+Nac) HRK
= Ukupna ugovorena vrijednost bespovratnih sredstava]]*Ugovori_OPULJP[[#This Row],[STOPA NACIONALNOG SUFINANCIRANJA %]]</f>
        <v>278595</v>
      </c>
      <c r="R832" s="20">
        <f>Ugovori_OPULJP[[#This Row],[Bespovratna sredstva - Nacionalni dio - HRK]]/7.5345</f>
        <v>36975.91081027274</v>
      </c>
      <c r="S832" s="19">
        <v>1857300</v>
      </c>
      <c r="T832" s="20">
        <f>Ugovori_OPULJP[[#This Row],[Bespovratna sredstva - Ukupno (EU+Nac) HRK
= Ukupna ugovorena vrijednost bespovratnih sredstava]]/7.5345</f>
        <v>246506.07206848497</v>
      </c>
      <c r="U832" s="19">
        <v>0</v>
      </c>
      <c r="V832" s="20">
        <f>Ugovori_OPULJP[[#This Row],[Javni doprinos korisnika - HRK]]/7.5345</f>
        <v>0</v>
      </c>
      <c r="W832" s="19">
        <v>0</v>
      </c>
      <c r="X832" s="20">
        <f>Ugovori_OPULJP[[#This Row],[Privatni doprinos korisnika - HRK]]/7.5345</f>
        <v>0</v>
      </c>
      <c r="Y832" s="21">
        <f>Ugovori_OPULJP[[#This Row],[Bespovratna sredstva - Ukupno (EU+Nac) HRK
= Ukupna ugovorena vrijednost bespovratnih sredstava]]+Ugovori_OPULJP[[#This Row],[Javni doprinos korisnika - HRK]]+Ugovori_OPULJP[[#This Row],[Privatni doprinos korisnika - HRK]]</f>
        <v>1857300</v>
      </c>
      <c r="Z832" s="22">
        <f>Ugovori_OPULJP[[#This Row],[UKUPNI PRIHVATLJIVI IZDACI
TOTAL ELIGIBLE EXPENDITURE
= Bespovratna sredstva ukupno + doprinos korisnika
= Ukupni prihvatljivi troškovi
= Ukupna ugovorena vrijednost projekta HRK]]/7.5345</f>
        <v>246506.07206848497</v>
      </c>
      <c r="AA832" s="13" t="s">
        <v>22</v>
      </c>
      <c r="AB832" s="13" t="s">
        <v>19</v>
      </c>
      <c r="AC832" s="12" t="s">
        <v>3330</v>
      </c>
      <c r="AD832" s="12" t="s">
        <v>147</v>
      </c>
    </row>
    <row r="833" spans="1:30" ht="63.75" customHeight="1" x14ac:dyDescent="0.3">
      <c r="A833" s="10" t="s">
        <v>3331</v>
      </c>
      <c r="B833" s="11" t="s">
        <v>139</v>
      </c>
      <c r="C833" s="12" t="s">
        <v>140</v>
      </c>
      <c r="D833" s="12" t="s">
        <v>3131</v>
      </c>
      <c r="E833" s="27" t="s">
        <v>63</v>
      </c>
      <c r="F833" s="14" t="s">
        <v>3332</v>
      </c>
      <c r="G833" s="14" t="s">
        <v>3333</v>
      </c>
      <c r="H833" s="16">
        <v>44000</v>
      </c>
      <c r="I833" s="16">
        <v>44426</v>
      </c>
      <c r="J833" s="17" t="str">
        <f>IF(Ugovori_OPULJP[[#This Row],[DATUM ZAVRŠETKA OPERACIJE]]&gt;DATE(2023,12,31),"u provedbi","završen")</f>
        <v>završen</v>
      </c>
      <c r="K833" s="15" t="s">
        <v>144</v>
      </c>
      <c r="L833" s="15" t="s">
        <v>144</v>
      </c>
      <c r="M833" s="18">
        <v>0.85</v>
      </c>
      <c r="N833" s="18">
        <v>0.15</v>
      </c>
      <c r="O833" s="19">
        <f>Ugovori_OPULJP[[#This Row],[Bespovratna sredstva - Ukupno (EU+Nac) HRK
= Ukupna ugovorena vrijednost bespovratnih sredstava]]*Ugovori_OPULJP[[#This Row],[EU STOPA SUFINANCIRANJA %
EU CO-FINANCING RATE %]]</f>
        <v>3157210.25</v>
      </c>
      <c r="P833" s="20">
        <f>Ugovori_OPULJP[[#This Row],[Bespovratna sredstva - EU dio - HRK]]/7.5345</f>
        <v>419033.81113544363</v>
      </c>
      <c r="Q833" s="19">
        <f>Ugovori_OPULJP[[#This Row],[Bespovratna sredstva - Ukupno (EU+Nac) HRK
= Ukupna ugovorena vrijednost bespovratnih sredstava]]*Ugovori_OPULJP[[#This Row],[STOPA NACIONALNOG SUFINANCIRANJA %]]</f>
        <v>557154.75</v>
      </c>
      <c r="R833" s="20">
        <f>Ugovori_OPULJP[[#This Row],[Bespovratna sredstva - Nacionalni dio - HRK]]/7.5345</f>
        <v>73947.143141548877</v>
      </c>
      <c r="S833" s="19">
        <v>3714365</v>
      </c>
      <c r="T833" s="20">
        <f>Ugovori_OPULJP[[#This Row],[Bespovratna sredstva - Ukupno (EU+Nac) HRK
= Ukupna ugovorena vrijednost bespovratnih sredstava]]/7.5345</f>
        <v>492980.95427699247</v>
      </c>
      <c r="U833" s="19">
        <v>0</v>
      </c>
      <c r="V833" s="20">
        <f>Ugovori_OPULJP[[#This Row],[Javni doprinos korisnika - HRK]]/7.5345</f>
        <v>0</v>
      </c>
      <c r="W833" s="19">
        <v>0</v>
      </c>
      <c r="X833" s="20">
        <f>Ugovori_OPULJP[[#This Row],[Privatni doprinos korisnika - HRK]]/7.5345</f>
        <v>0</v>
      </c>
      <c r="Y833" s="21">
        <f>Ugovori_OPULJP[[#This Row],[Bespovratna sredstva - Ukupno (EU+Nac) HRK
= Ukupna ugovorena vrijednost bespovratnih sredstava]]+Ugovori_OPULJP[[#This Row],[Javni doprinos korisnika - HRK]]+Ugovori_OPULJP[[#This Row],[Privatni doprinos korisnika - HRK]]</f>
        <v>3714365</v>
      </c>
      <c r="Z833" s="22">
        <f>Ugovori_OPULJP[[#This Row],[UKUPNI PRIHVATLJIVI IZDACI
TOTAL ELIGIBLE EXPENDITURE
= Bespovratna sredstva ukupno + doprinos korisnika
= Ukupni prihvatljivi troškovi
= Ukupna ugovorena vrijednost projekta HRK]]/7.5345</f>
        <v>492980.95427699247</v>
      </c>
      <c r="AA833" s="13" t="s">
        <v>22</v>
      </c>
      <c r="AB833" s="13" t="s">
        <v>19</v>
      </c>
      <c r="AC833" s="12" t="s">
        <v>3334</v>
      </c>
      <c r="AD833" s="12" t="s">
        <v>147</v>
      </c>
    </row>
    <row r="834" spans="1:30" ht="51" customHeight="1" x14ac:dyDescent="0.3">
      <c r="A834" s="10" t="s">
        <v>3335</v>
      </c>
      <c r="B834" s="11" t="s">
        <v>139</v>
      </c>
      <c r="C834" s="12" t="s">
        <v>140</v>
      </c>
      <c r="D834" s="12" t="s">
        <v>3131</v>
      </c>
      <c r="E834" s="27" t="s">
        <v>63</v>
      </c>
      <c r="F834" s="14" t="s">
        <v>3336</v>
      </c>
      <c r="G834" s="14" t="s">
        <v>3337</v>
      </c>
      <c r="H834" s="16">
        <v>44000</v>
      </c>
      <c r="I834" s="16">
        <v>44548</v>
      </c>
      <c r="J834" s="17" t="str">
        <f>IF(Ugovori_OPULJP[[#This Row],[DATUM ZAVRŠETKA OPERACIJE]]&gt;DATE(2023,12,31),"u provedbi","završen")</f>
        <v>završen</v>
      </c>
      <c r="K834" s="15" t="s">
        <v>144</v>
      </c>
      <c r="L834" s="15" t="s">
        <v>144</v>
      </c>
      <c r="M834" s="18">
        <v>0.85</v>
      </c>
      <c r="N834" s="18">
        <v>0.15</v>
      </c>
      <c r="O834" s="19">
        <f>Ugovori_OPULJP[[#This Row],[Bespovratna sredstva - Ukupno (EU+Nac) HRK
= Ukupna ugovorena vrijednost bespovratnih sredstava]]*Ugovori_OPULJP[[#This Row],[EU STOPA SUFINANCIRANJA %
EU CO-FINANCING RATE %]]</f>
        <v>1578721.6514999999</v>
      </c>
      <c r="P834" s="20">
        <f>Ugovori_OPULJP[[#This Row],[Bespovratna sredstva - EU dio - HRK]]/7.5345</f>
        <v>209532.37129205652</v>
      </c>
      <c r="Q834" s="19">
        <f>Ugovori_OPULJP[[#This Row],[Bespovratna sredstva - Ukupno (EU+Nac) HRK
= Ukupna ugovorena vrijednost bespovratnih sredstava]]*Ugovori_OPULJP[[#This Row],[STOPA NACIONALNOG SUFINANCIRANJA %]]</f>
        <v>278597.93849999999</v>
      </c>
      <c r="R834" s="20">
        <f>Ugovori_OPULJP[[#This Row],[Bespovratna sredstva - Nacionalni dio - HRK]]/7.5345</f>
        <v>36976.300816245268</v>
      </c>
      <c r="S834" s="19">
        <v>1857319.59</v>
      </c>
      <c r="T834" s="20">
        <f>Ugovori_OPULJP[[#This Row],[Bespovratna sredstva - Ukupno (EU+Nac) HRK
= Ukupna ugovorena vrijednost bespovratnih sredstava]]/7.5345</f>
        <v>246508.67210830181</v>
      </c>
      <c r="U834" s="19">
        <v>0</v>
      </c>
      <c r="V834" s="20">
        <f>Ugovori_OPULJP[[#This Row],[Javni doprinos korisnika - HRK]]/7.5345</f>
        <v>0</v>
      </c>
      <c r="W834" s="19">
        <v>0</v>
      </c>
      <c r="X834" s="20">
        <f>Ugovori_OPULJP[[#This Row],[Privatni doprinos korisnika - HRK]]/7.5345</f>
        <v>0</v>
      </c>
      <c r="Y834" s="21">
        <f>Ugovori_OPULJP[[#This Row],[Bespovratna sredstva - Ukupno (EU+Nac) HRK
= Ukupna ugovorena vrijednost bespovratnih sredstava]]+Ugovori_OPULJP[[#This Row],[Javni doprinos korisnika - HRK]]+Ugovori_OPULJP[[#This Row],[Privatni doprinos korisnika - HRK]]</f>
        <v>1857319.59</v>
      </c>
      <c r="Z834" s="22">
        <f>Ugovori_OPULJP[[#This Row],[UKUPNI PRIHVATLJIVI IZDACI
TOTAL ELIGIBLE EXPENDITURE
= Bespovratna sredstva ukupno + doprinos korisnika
= Ukupni prihvatljivi troškovi
= Ukupna ugovorena vrijednost projekta HRK]]/7.5345</f>
        <v>246508.67210830181</v>
      </c>
      <c r="AA834" s="13" t="s">
        <v>22</v>
      </c>
      <c r="AB834" s="13" t="s">
        <v>19</v>
      </c>
      <c r="AC834" s="12" t="s">
        <v>3338</v>
      </c>
      <c r="AD834" s="12" t="s">
        <v>147</v>
      </c>
    </row>
    <row r="835" spans="1:30" ht="51" customHeight="1" x14ac:dyDescent="0.3">
      <c r="A835" s="10" t="s">
        <v>3340</v>
      </c>
      <c r="B835" s="11" t="s">
        <v>139</v>
      </c>
      <c r="C835" s="12" t="s">
        <v>140</v>
      </c>
      <c r="D835" s="12" t="s">
        <v>3131</v>
      </c>
      <c r="E835" s="27" t="s">
        <v>63</v>
      </c>
      <c r="F835" s="14" t="s">
        <v>3341</v>
      </c>
      <c r="G835" s="14" t="s">
        <v>3342</v>
      </c>
      <c r="H835" s="16">
        <v>44000</v>
      </c>
      <c r="I835" s="16">
        <v>44548</v>
      </c>
      <c r="J835" s="17" t="str">
        <f>IF(Ugovori_OPULJP[[#This Row],[DATUM ZAVRŠETKA OPERACIJE]]&gt;DATE(2023,12,31),"u provedbi","završen")</f>
        <v>završen</v>
      </c>
      <c r="K835" s="15" t="s">
        <v>144</v>
      </c>
      <c r="L835" s="15" t="s">
        <v>144</v>
      </c>
      <c r="M835" s="18">
        <v>0.85</v>
      </c>
      <c r="N835" s="18">
        <v>0.15</v>
      </c>
      <c r="O835" s="19">
        <f>Ugovori_OPULJP[[#This Row],[Bespovratna sredstva - Ukupno (EU+Nac) HRK
= Ukupna ugovorena vrijednost bespovratnih sredstava]]*Ugovori_OPULJP[[#This Row],[EU STOPA SUFINANCIRANJA %
EU CO-FINANCING RATE %]]</f>
        <v>2331371.5</v>
      </c>
      <c r="P835" s="20">
        <f>Ugovori_OPULJP[[#This Row],[Bespovratna sredstva - EU dio - HRK]]/7.5345</f>
        <v>309426.17293781933</v>
      </c>
      <c r="Q835" s="19">
        <f>Ugovori_OPULJP[[#This Row],[Bespovratna sredstva - Ukupno (EU+Nac) HRK
= Ukupna ugovorena vrijednost bespovratnih sredstava]]*Ugovori_OPULJP[[#This Row],[STOPA NACIONALNOG SUFINANCIRANJA %]]</f>
        <v>411418.5</v>
      </c>
      <c r="R835" s="20">
        <f>Ugovori_OPULJP[[#This Row],[Bespovratna sredstva - Nacionalni dio - HRK]]/7.5345</f>
        <v>54604.618753732822</v>
      </c>
      <c r="S835" s="19">
        <v>2742790</v>
      </c>
      <c r="T835" s="20">
        <f>Ugovori_OPULJP[[#This Row],[Bespovratna sredstva - Ukupno (EU+Nac) HRK
= Ukupna ugovorena vrijednost bespovratnih sredstava]]/7.5345</f>
        <v>364030.79169155215</v>
      </c>
      <c r="U835" s="19">
        <v>0</v>
      </c>
      <c r="V835" s="20">
        <f>Ugovori_OPULJP[[#This Row],[Javni doprinos korisnika - HRK]]/7.5345</f>
        <v>0</v>
      </c>
      <c r="W835" s="19">
        <v>0</v>
      </c>
      <c r="X835" s="20">
        <f>Ugovori_OPULJP[[#This Row],[Privatni doprinos korisnika - HRK]]/7.5345</f>
        <v>0</v>
      </c>
      <c r="Y835" s="21">
        <f>Ugovori_OPULJP[[#This Row],[Bespovratna sredstva - Ukupno (EU+Nac) HRK
= Ukupna ugovorena vrijednost bespovratnih sredstava]]+Ugovori_OPULJP[[#This Row],[Javni doprinos korisnika - HRK]]+Ugovori_OPULJP[[#This Row],[Privatni doprinos korisnika - HRK]]</f>
        <v>2742790</v>
      </c>
      <c r="Z835" s="22">
        <f>Ugovori_OPULJP[[#This Row],[UKUPNI PRIHVATLJIVI IZDACI
TOTAL ELIGIBLE EXPENDITURE
= Bespovratna sredstva ukupno + doprinos korisnika
= Ukupni prihvatljivi troškovi
= Ukupna ugovorena vrijednost projekta HRK]]/7.5345</f>
        <v>364030.79169155215</v>
      </c>
      <c r="AA835" s="13" t="s">
        <v>22</v>
      </c>
      <c r="AB835" s="13" t="s">
        <v>19</v>
      </c>
      <c r="AC835" s="12" t="s">
        <v>3343</v>
      </c>
      <c r="AD835" s="12" t="s">
        <v>147</v>
      </c>
    </row>
    <row r="836" spans="1:30" ht="51" customHeight="1" x14ac:dyDescent="0.3">
      <c r="A836" s="10" t="s">
        <v>3344</v>
      </c>
      <c r="B836" s="11" t="s">
        <v>139</v>
      </c>
      <c r="C836" s="12" t="s">
        <v>140</v>
      </c>
      <c r="D836" s="12" t="s">
        <v>3131</v>
      </c>
      <c r="E836" s="27" t="s">
        <v>63</v>
      </c>
      <c r="F836" s="14" t="s">
        <v>3345</v>
      </c>
      <c r="G836" s="14" t="s">
        <v>1123</v>
      </c>
      <c r="H836" s="16">
        <v>44000</v>
      </c>
      <c r="I836" s="16">
        <v>44457</v>
      </c>
      <c r="J836" s="17" t="str">
        <f>IF(Ugovori_OPULJP[[#This Row],[DATUM ZAVRŠETKA OPERACIJE]]&gt;DATE(2023,12,31),"u provedbi","završen")</f>
        <v>završen</v>
      </c>
      <c r="K836" s="15" t="s">
        <v>144</v>
      </c>
      <c r="L836" s="15" t="s">
        <v>144</v>
      </c>
      <c r="M836" s="18">
        <v>0.85</v>
      </c>
      <c r="N836" s="18">
        <v>0.15</v>
      </c>
      <c r="O836" s="19">
        <f>Ugovori_OPULJP[[#This Row],[Bespovratna sredstva - Ukupno (EU+Nac) HRK
= Ukupna ugovorena vrijednost bespovratnih sredstava]]*Ugovori_OPULJP[[#This Row],[EU STOPA SUFINANCIRANJA %
EU CO-FINANCING RATE %]]</f>
        <v>1024454</v>
      </c>
      <c r="P836" s="20">
        <f>Ugovori_OPULJP[[#This Row],[Bespovratna sredstva - EU dio - HRK]]/7.5345</f>
        <v>135968.41197159732</v>
      </c>
      <c r="Q836" s="19">
        <f>Ugovori_OPULJP[[#This Row],[Bespovratna sredstva - Ukupno (EU+Nac) HRK
= Ukupna ugovorena vrijednost bespovratnih sredstava]]*Ugovori_OPULJP[[#This Row],[STOPA NACIONALNOG SUFINANCIRANJA %]]</f>
        <v>180786</v>
      </c>
      <c r="R836" s="20">
        <f>Ugovori_OPULJP[[#This Row],[Bespovratna sredstva - Nacionalni dio - HRK]]/7.5345</f>
        <v>23994.425642046583</v>
      </c>
      <c r="S836" s="19">
        <v>1205240</v>
      </c>
      <c r="T836" s="20">
        <f>Ugovori_OPULJP[[#This Row],[Bespovratna sredstva - Ukupno (EU+Nac) HRK
= Ukupna ugovorena vrijednost bespovratnih sredstava]]/7.5345</f>
        <v>159962.8376136439</v>
      </c>
      <c r="U836" s="19">
        <v>0</v>
      </c>
      <c r="V836" s="20">
        <f>Ugovori_OPULJP[[#This Row],[Javni doprinos korisnika - HRK]]/7.5345</f>
        <v>0</v>
      </c>
      <c r="W836" s="19">
        <v>0</v>
      </c>
      <c r="X836" s="20">
        <f>Ugovori_OPULJP[[#This Row],[Privatni doprinos korisnika - HRK]]/7.5345</f>
        <v>0</v>
      </c>
      <c r="Y836" s="21">
        <f>Ugovori_OPULJP[[#This Row],[Bespovratna sredstva - Ukupno (EU+Nac) HRK
= Ukupna ugovorena vrijednost bespovratnih sredstava]]+Ugovori_OPULJP[[#This Row],[Javni doprinos korisnika - HRK]]+Ugovori_OPULJP[[#This Row],[Privatni doprinos korisnika - HRK]]</f>
        <v>1205240</v>
      </c>
      <c r="Z836" s="22">
        <f>Ugovori_OPULJP[[#This Row],[UKUPNI PRIHVATLJIVI IZDACI
TOTAL ELIGIBLE EXPENDITURE
= Bespovratna sredstva ukupno + doprinos korisnika
= Ukupni prihvatljivi troškovi
= Ukupna ugovorena vrijednost projekta HRK]]/7.5345</f>
        <v>159962.8376136439</v>
      </c>
      <c r="AA836" s="13" t="s">
        <v>22</v>
      </c>
      <c r="AB836" s="13" t="s">
        <v>19</v>
      </c>
      <c r="AC836" s="12" t="s">
        <v>3346</v>
      </c>
      <c r="AD836" s="12" t="s">
        <v>147</v>
      </c>
    </row>
    <row r="837" spans="1:30" ht="51" customHeight="1" x14ac:dyDescent="0.3">
      <c r="A837" s="10" t="s">
        <v>3347</v>
      </c>
      <c r="B837" s="11" t="s">
        <v>139</v>
      </c>
      <c r="C837" s="12" t="s">
        <v>140</v>
      </c>
      <c r="D837" s="12" t="s">
        <v>3131</v>
      </c>
      <c r="E837" s="27" t="s">
        <v>63</v>
      </c>
      <c r="F837" s="14" t="s">
        <v>3348</v>
      </c>
      <c r="G837" s="14" t="s">
        <v>3349</v>
      </c>
      <c r="H837" s="16">
        <v>44000</v>
      </c>
      <c r="I837" s="16">
        <v>44487</v>
      </c>
      <c r="J837" s="17" t="str">
        <f>IF(Ugovori_OPULJP[[#This Row],[DATUM ZAVRŠETKA OPERACIJE]]&gt;DATE(2023,12,31),"u provedbi","završen")</f>
        <v>završen</v>
      </c>
      <c r="K837" s="15" t="s">
        <v>144</v>
      </c>
      <c r="L837" s="15" t="s">
        <v>144</v>
      </c>
      <c r="M837" s="18">
        <v>0.85</v>
      </c>
      <c r="N837" s="18">
        <v>0.15</v>
      </c>
      <c r="O837" s="19">
        <f>Ugovori_OPULJP[[#This Row],[Bespovratna sredstva - Ukupno (EU+Nac) HRK
= Ukupna ugovorena vrijednost bespovratnih sredstava]]*Ugovori_OPULJP[[#This Row],[EU STOPA SUFINANCIRANJA %
EU CO-FINANCING RATE %]]</f>
        <v>1184041.2364999999</v>
      </c>
      <c r="P837" s="20">
        <f>Ugovori_OPULJP[[#This Row],[Bespovratna sredstva - EU dio - HRK]]/7.5345</f>
        <v>157149.27818700642</v>
      </c>
      <c r="Q837" s="19">
        <f>Ugovori_OPULJP[[#This Row],[Bespovratna sredstva - Ukupno (EU+Nac) HRK
= Ukupna ugovorena vrijednost bespovratnih sredstava]]*Ugovori_OPULJP[[#This Row],[STOPA NACIONALNOG SUFINANCIRANJA %]]</f>
        <v>208948.45349999997</v>
      </c>
      <c r="R837" s="20">
        <f>Ugovori_OPULJP[[#This Row],[Bespovratna sredstva - Nacionalni dio - HRK]]/7.5345</f>
        <v>27732.225562412896</v>
      </c>
      <c r="S837" s="19">
        <v>1392989.69</v>
      </c>
      <c r="T837" s="20">
        <f>Ugovori_OPULJP[[#This Row],[Bespovratna sredstva - Ukupno (EU+Nac) HRK
= Ukupna ugovorena vrijednost bespovratnih sredstava]]/7.5345</f>
        <v>184881.50374941932</v>
      </c>
      <c r="U837" s="19">
        <v>0</v>
      </c>
      <c r="V837" s="20">
        <f>Ugovori_OPULJP[[#This Row],[Javni doprinos korisnika - HRK]]/7.5345</f>
        <v>0</v>
      </c>
      <c r="W837" s="19">
        <v>0</v>
      </c>
      <c r="X837" s="20">
        <f>Ugovori_OPULJP[[#This Row],[Privatni doprinos korisnika - HRK]]/7.5345</f>
        <v>0</v>
      </c>
      <c r="Y837" s="21">
        <f>Ugovori_OPULJP[[#This Row],[Bespovratna sredstva - Ukupno (EU+Nac) HRK
= Ukupna ugovorena vrijednost bespovratnih sredstava]]+Ugovori_OPULJP[[#This Row],[Javni doprinos korisnika - HRK]]+Ugovori_OPULJP[[#This Row],[Privatni doprinos korisnika - HRK]]</f>
        <v>1392989.69</v>
      </c>
      <c r="Z837" s="22">
        <f>Ugovori_OPULJP[[#This Row],[UKUPNI PRIHVATLJIVI IZDACI
TOTAL ELIGIBLE EXPENDITURE
= Bespovratna sredstva ukupno + doprinos korisnika
= Ukupni prihvatljivi troškovi
= Ukupna ugovorena vrijednost projekta HRK]]/7.5345</f>
        <v>184881.50374941932</v>
      </c>
      <c r="AA837" s="13" t="s">
        <v>22</v>
      </c>
      <c r="AB837" s="13" t="s">
        <v>19</v>
      </c>
      <c r="AC837" s="12" t="s">
        <v>3350</v>
      </c>
      <c r="AD837" s="12" t="s">
        <v>147</v>
      </c>
    </row>
    <row r="838" spans="1:30" ht="51" customHeight="1" x14ac:dyDescent="0.3">
      <c r="A838" s="10" t="s">
        <v>3351</v>
      </c>
      <c r="B838" s="11" t="s">
        <v>139</v>
      </c>
      <c r="C838" s="12" t="s">
        <v>140</v>
      </c>
      <c r="D838" s="12" t="s">
        <v>3131</v>
      </c>
      <c r="E838" s="27" t="s">
        <v>63</v>
      </c>
      <c r="F838" s="14" t="s">
        <v>3352</v>
      </c>
      <c r="G838" s="14" t="s">
        <v>3055</v>
      </c>
      <c r="H838" s="16">
        <v>44000</v>
      </c>
      <c r="I838" s="16">
        <v>44548</v>
      </c>
      <c r="J838" s="17" t="str">
        <f>IF(Ugovori_OPULJP[[#This Row],[DATUM ZAVRŠETKA OPERACIJE]]&gt;DATE(2023,12,31),"u provedbi","završen")</f>
        <v>završen</v>
      </c>
      <c r="K838" s="15" t="s">
        <v>380</v>
      </c>
      <c r="L838" s="15" t="s">
        <v>380</v>
      </c>
      <c r="M838" s="18">
        <v>0.85</v>
      </c>
      <c r="N838" s="18">
        <v>0.15</v>
      </c>
      <c r="O838" s="19">
        <f>Ugovori_OPULJP[[#This Row],[Bespovratna sredstva - Ukupno (EU+Nac) HRK
= Ukupna ugovorena vrijednost bespovratnih sredstava]]*Ugovori_OPULJP[[#This Row],[EU STOPA SUFINANCIRANJA %
EU CO-FINANCING RATE %]]</f>
        <v>787142.5</v>
      </c>
      <c r="P838" s="20">
        <f>Ugovori_OPULJP[[#This Row],[Bespovratna sredstva - EU dio - HRK]]/7.5345</f>
        <v>104471.76322250978</v>
      </c>
      <c r="Q838" s="19">
        <f>Ugovori_OPULJP[[#This Row],[Bespovratna sredstva - Ukupno (EU+Nac) HRK
= Ukupna ugovorena vrijednost bespovratnih sredstava]]*Ugovori_OPULJP[[#This Row],[STOPA NACIONALNOG SUFINANCIRANJA %]]</f>
        <v>138907.5</v>
      </c>
      <c r="R838" s="20">
        <f>Ugovori_OPULJP[[#This Row],[Bespovratna sredstva - Nacionalni dio - HRK]]/7.5345</f>
        <v>18436.193509854667</v>
      </c>
      <c r="S838" s="19">
        <v>926050</v>
      </c>
      <c r="T838" s="20">
        <f>Ugovori_OPULJP[[#This Row],[Bespovratna sredstva - Ukupno (EU+Nac) HRK
= Ukupna ugovorena vrijednost bespovratnih sredstava]]/7.5345</f>
        <v>122907.95673236444</v>
      </c>
      <c r="U838" s="19">
        <v>0</v>
      </c>
      <c r="V838" s="20">
        <f>Ugovori_OPULJP[[#This Row],[Javni doprinos korisnika - HRK]]/7.5345</f>
        <v>0</v>
      </c>
      <c r="W838" s="19">
        <v>0</v>
      </c>
      <c r="X838" s="20">
        <f>Ugovori_OPULJP[[#This Row],[Privatni doprinos korisnika - HRK]]/7.5345</f>
        <v>0</v>
      </c>
      <c r="Y838" s="21">
        <f>Ugovori_OPULJP[[#This Row],[Bespovratna sredstva - Ukupno (EU+Nac) HRK
= Ukupna ugovorena vrijednost bespovratnih sredstava]]+Ugovori_OPULJP[[#This Row],[Javni doprinos korisnika - HRK]]+Ugovori_OPULJP[[#This Row],[Privatni doprinos korisnika - HRK]]</f>
        <v>926050</v>
      </c>
      <c r="Z838" s="22">
        <f>Ugovori_OPULJP[[#This Row],[UKUPNI PRIHVATLJIVI IZDACI
TOTAL ELIGIBLE EXPENDITURE
= Bespovratna sredstva ukupno + doprinos korisnika
= Ukupni prihvatljivi troškovi
= Ukupna ugovorena vrijednost projekta HRK]]/7.5345</f>
        <v>122907.95673236444</v>
      </c>
      <c r="AA838" s="13" t="s">
        <v>22</v>
      </c>
      <c r="AB838" s="13" t="s">
        <v>19</v>
      </c>
      <c r="AC838" s="12" t="s">
        <v>3353</v>
      </c>
      <c r="AD838" s="12" t="s">
        <v>147</v>
      </c>
    </row>
    <row r="839" spans="1:30" ht="51" customHeight="1" x14ac:dyDescent="0.3">
      <c r="A839" s="10" t="s">
        <v>3354</v>
      </c>
      <c r="B839" s="11" t="s">
        <v>139</v>
      </c>
      <c r="C839" s="12" t="s">
        <v>140</v>
      </c>
      <c r="D839" s="12" t="s">
        <v>3131</v>
      </c>
      <c r="E839" s="27" t="s">
        <v>63</v>
      </c>
      <c r="F839" s="14" t="s">
        <v>3355</v>
      </c>
      <c r="G839" s="14" t="s">
        <v>1407</v>
      </c>
      <c r="H839" s="16">
        <v>44025</v>
      </c>
      <c r="I839" s="16">
        <v>44574</v>
      </c>
      <c r="J839" s="17" t="str">
        <f>IF(Ugovori_OPULJP[[#This Row],[DATUM ZAVRŠETKA OPERACIJE]]&gt;DATE(2023,12,31),"u provedbi","završen")</f>
        <v>završen</v>
      </c>
      <c r="K839" s="15" t="s">
        <v>3270</v>
      </c>
      <c r="L839" s="15" t="s">
        <v>586</v>
      </c>
      <c r="M839" s="18">
        <v>0.85</v>
      </c>
      <c r="N839" s="18">
        <v>0.15</v>
      </c>
      <c r="O839" s="19">
        <f>Ugovori_OPULJP[[#This Row],[Bespovratna sredstva - Ukupno (EU+Nac) HRK
= Ukupna ugovorena vrijednost bespovratnih sredstava]]*Ugovori_OPULJP[[#This Row],[EU STOPA SUFINANCIRANJA %
EU CO-FINANCING RATE %]]</f>
        <v>769930</v>
      </c>
      <c r="P839" s="20">
        <f>Ugovori_OPULJP[[#This Row],[Bespovratna sredstva - EU dio - HRK]]/7.5345</f>
        <v>102187.27188267303</v>
      </c>
      <c r="Q839" s="19">
        <f>Ugovori_OPULJP[[#This Row],[Bespovratna sredstva - Ukupno (EU+Nac) HRK
= Ukupna ugovorena vrijednost bespovratnih sredstava]]*Ugovori_OPULJP[[#This Row],[STOPA NACIONALNOG SUFINANCIRANJA %]]</f>
        <v>135870</v>
      </c>
      <c r="R839" s="20">
        <f>Ugovori_OPULJP[[#This Row],[Bespovratna sredstva - Nacionalni dio - HRK]]/7.5345</f>
        <v>18033.047979295239</v>
      </c>
      <c r="S839" s="19">
        <v>905800</v>
      </c>
      <c r="T839" s="20">
        <f>Ugovori_OPULJP[[#This Row],[Bespovratna sredstva - Ukupno (EU+Nac) HRK
= Ukupna ugovorena vrijednost bespovratnih sredstava]]/7.5345</f>
        <v>120220.31986196827</v>
      </c>
      <c r="U839" s="19">
        <v>0</v>
      </c>
      <c r="V839" s="20">
        <f>Ugovori_OPULJP[[#This Row],[Javni doprinos korisnika - HRK]]/7.5345</f>
        <v>0</v>
      </c>
      <c r="W839" s="19">
        <v>0</v>
      </c>
      <c r="X839" s="20">
        <f>Ugovori_OPULJP[[#This Row],[Privatni doprinos korisnika - HRK]]/7.5345</f>
        <v>0</v>
      </c>
      <c r="Y839" s="21">
        <f>Ugovori_OPULJP[[#This Row],[Bespovratna sredstva - Ukupno (EU+Nac) HRK
= Ukupna ugovorena vrijednost bespovratnih sredstava]]+Ugovori_OPULJP[[#This Row],[Javni doprinos korisnika - HRK]]+Ugovori_OPULJP[[#This Row],[Privatni doprinos korisnika - HRK]]</f>
        <v>905800</v>
      </c>
      <c r="Z839" s="22">
        <f>Ugovori_OPULJP[[#This Row],[UKUPNI PRIHVATLJIVI IZDACI
TOTAL ELIGIBLE EXPENDITURE
= Bespovratna sredstva ukupno + doprinos korisnika
= Ukupni prihvatljivi troškovi
= Ukupna ugovorena vrijednost projekta HRK]]/7.5345</f>
        <v>120220.31986196827</v>
      </c>
      <c r="AA839" s="13" t="s">
        <v>22</v>
      </c>
      <c r="AB839" s="13" t="s">
        <v>19</v>
      </c>
      <c r="AC839" s="12" t="s">
        <v>3356</v>
      </c>
      <c r="AD839" s="12" t="s">
        <v>147</v>
      </c>
    </row>
    <row r="840" spans="1:30" ht="51" customHeight="1" x14ac:dyDescent="0.3">
      <c r="A840" s="10" t="s">
        <v>3357</v>
      </c>
      <c r="B840" s="11" t="s">
        <v>139</v>
      </c>
      <c r="C840" s="12" t="s">
        <v>140</v>
      </c>
      <c r="D840" s="12" t="s">
        <v>3131</v>
      </c>
      <c r="E840" s="27" t="s">
        <v>63</v>
      </c>
      <c r="F840" s="14" t="s">
        <v>3358</v>
      </c>
      <c r="G840" s="14" t="s">
        <v>1210</v>
      </c>
      <c r="H840" s="16">
        <v>44013</v>
      </c>
      <c r="I840" s="16">
        <v>44562</v>
      </c>
      <c r="J840" s="17" t="str">
        <f>IF(Ugovori_OPULJP[[#This Row],[DATUM ZAVRŠETKA OPERACIJE]]&gt;DATE(2023,12,31),"u provedbi","završen")</f>
        <v>završen</v>
      </c>
      <c r="K840" s="15" t="s">
        <v>86</v>
      </c>
      <c r="L840" s="15" t="s">
        <v>86</v>
      </c>
      <c r="M840" s="18">
        <v>0.85</v>
      </c>
      <c r="N840" s="18">
        <v>0.15</v>
      </c>
      <c r="O840" s="19">
        <f>Ugovori_OPULJP[[#This Row],[Bespovratna sredstva - Ukupno (EU+Nac) HRK
= Ukupna ugovorena vrijednost bespovratnih sredstava]]*Ugovori_OPULJP[[#This Row],[EU STOPA SUFINANCIRANJA %
EU CO-FINANCING RATE %]]</f>
        <v>4261277.8</v>
      </c>
      <c r="P840" s="20">
        <f>Ugovori_OPULJP[[#This Row],[Bespovratna sredstva - EU dio - HRK]]/7.5345</f>
        <v>565568.75705089909</v>
      </c>
      <c r="Q840" s="19">
        <f>Ugovori_OPULJP[[#This Row],[Bespovratna sredstva - Ukupno (EU+Nac) HRK
= Ukupna ugovorena vrijednost bespovratnih sredstava]]*Ugovori_OPULJP[[#This Row],[STOPA NACIONALNOG SUFINANCIRANJA %]]</f>
        <v>751990.2</v>
      </c>
      <c r="R840" s="20">
        <f>Ugovori_OPULJP[[#This Row],[Bespovratna sredstva - Nacionalni dio - HRK]]/7.5345</f>
        <v>99806.251244276311</v>
      </c>
      <c r="S840" s="19">
        <v>5013268</v>
      </c>
      <c r="T840" s="20">
        <f>Ugovori_OPULJP[[#This Row],[Bespovratna sredstva - Ukupno (EU+Nac) HRK
= Ukupna ugovorena vrijednost bespovratnih sredstava]]/7.5345</f>
        <v>665375.0082951755</v>
      </c>
      <c r="U840" s="19">
        <v>0</v>
      </c>
      <c r="V840" s="20">
        <f>Ugovori_OPULJP[[#This Row],[Javni doprinos korisnika - HRK]]/7.5345</f>
        <v>0</v>
      </c>
      <c r="W840" s="19">
        <v>0</v>
      </c>
      <c r="X840" s="20">
        <f>Ugovori_OPULJP[[#This Row],[Privatni doprinos korisnika - HRK]]/7.5345</f>
        <v>0</v>
      </c>
      <c r="Y840" s="21">
        <f>Ugovori_OPULJP[[#This Row],[Bespovratna sredstva - Ukupno (EU+Nac) HRK
= Ukupna ugovorena vrijednost bespovratnih sredstava]]+Ugovori_OPULJP[[#This Row],[Javni doprinos korisnika - HRK]]+Ugovori_OPULJP[[#This Row],[Privatni doprinos korisnika - HRK]]</f>
        <v>5013268</v>
      </c>
      <c r="Z840" s="22">
        <f>Ugovori_OPULJP[[#This Row],[UKUPNI PRIHVATLJIVI IZDACI
TOTAL ELIGIBLE EXPENDITURE
= Bespovratna sredstva ukupno + doprinos korisnika
= Ukupni prihvatljivi troškovi
= Ukupna ugovorena vrijednost projekta HRK]]/7.5345</f>
        <v>665375.0082951755</v>
      </c>
      <c r="AA840" s="13" t="s">
        <v>22</v>
      </c>
      <c r="AB840" s="13" t="s">
        <v>19</v>
      </c>
      <c r="AC840" s="12" t="s">
        <v>3359</v>
      </c>
      <c r="AD840" s="12" t="s">
        <v>147</v>
      </c>
    </row>
    <row r="841" spans="1:30" ht="51" customHeight="1" x14ac:dyDescent="0.3">
      <c r="A841" s="10" t="s">
        <v>3360</v>
      </c>
      <c r="B841" s="11" t="s">
        <v>139</v>
      </c>
      <c r="C841" s="12" t="s">
        <v>140</v>
      </c>
      <c r="D841" s="12" t="s">
        <v>3131</v>
      </c>
      <c r="E841" s="27" t="s">
        <v>63</v>
      </c>
      <c r="F841" s="14" t="s">
        <v>3361</v>
      </c>
      <c r="G841" s="14" t="s">
        <v>3362</v>
      </c>
      <c r="H841" s="16">
        <v>44027</v>
      </c>
      <c r="I841" s="16">
        <v>44576</v>
      </c>
      <c r="J841" s="17" t="str">
        <f>IF(Ugovori_OPULJP[[#This Row],[DATUM ZAVRŠETKA OPERACIJE]]&gt;DATE(2023,12,31),"u provedbi","završen")</f>
        <v>završen</v>
      </c>
      <c r="K841" s="15" t="s">
        <v>86</v>
      </c>
      <c r="L841" s="15" t="s">
        <v>86</v>
      </c>
      <c r="M841" s="18">
        <v>0.85</v>
      </c>
      <c r="N841" s="18">
        <v>0.15</v>
      </c>
      <c r="O841" s="19">
        <f>Ugovori_OPULJP[[#This Row],[Bespovratna sredstva - Ukupno (EU+Nac) HRK
= Ukupna ugovorena vrijednost bespovratnih sredstava]]*Ugovori_OPULJP[[#This Row],[EU STOPA SUFINANCIRANJA %
EU CO-FINANCING RATE %]]</f>
        <v>1578705</v>
      </c>
      <c r="P841" s="20">
        <f>Ugovori_OPULJP[[#This Row],[Bespovratna sredstva - EU dio - HRK]]/7.5345</f>
        <v>209530.1612582122</v>
      </c>
      <c r="Q841" s="19">
        <f>Ugovori_OPULJP[[#This Row],[Bespovratna sredstva - Ukupno (EU+Nac) HRK
= Ukupna ugovorena vrijednost bespovratnih sredstava]]*Ugovori_OPULJP[[#This Row],[STOPA NACIONALNOG SUFINANCIRANJA %]]</f>
        <v>278595</v>
      </c>
      <c r="R841" s="20">
        <f>Ugovori_OPULJP[[#This Row],[Bespovratna sredstva - Nacionalni dio - HRK]]/7.5345</f>
        <v>36975.91081027274</v>
      </c>
      <c r="S841" s="19">
        <v>1857300</v>
      </c>
      <c r="T841" s="20">
        <f>Ugovori_OPULJP[[#This Row],[Bespovratna sredstva - Ukupno (EU+Nac) HRK
= Ukupna ugovorena vrijednost bespovratnih sredstava]]/7.5345</f>
        <v>246506.07206848497</v>
      </c>
      <c r="U841" s="19">
        <v>0</v>
      </c>
      <c r="V841" s="20">
        <f>Ugovori_OPULJP[[#This Row],[Javni doprinos korisnika - HRK]]/7.5345</f>
        <v>0</v>
      </c>
      <c r="W841" s="19">
        <v>0</v>
      </c>
      <c r="X841" s="20">
        <f>Ugovori_OPULJP[[#This Row],[Privatni doprinos korisnika - HRK]]/7.5345</f>
        <v>0</v>
      </c>
      <c r="Y841" s="21">
        <f>Ugovori_OPULJP[[#This Row],[Bespovratna sredstva - Ukupno (EU+Nac) HRK
= Ukupna ugovorena vrijednost bespovratnih sredstava]]+Ugovori_OPULJP[[#This Row],[Javni doprinos korisnika - HRK]]+Ugovori_OPULJP[[#This Row],[Privatni doprinos korisnika - HRK]]</f>
        <v>1857300</v>
      </c>
      <c r="Z841" s="22">
        <f>Ugovori_OPULJP[[#This Row],[UKUPNI PRIHVATLJIVI IZDACI
TOTAL ELIGIBLE EXPENDITURE
= Bespovratna sredstva ukupno + doprinos korisnika
= Ukupni prihvatljivi troškovi
= Ukupna ugovorena vrijednost projekta HRK]]/7.5345</f>
        <v>246506.07206848497</v>
      </c>
      <c r="AA841" s="13" t="s">
        <v>22</v>
      </c>
      <c r="AB841" s="13" t="s">
        <v>19</v>
      </c>
      <c r="AC841" s="12" t="s">
        <v>3363</v>
      </c>
      <c r="AD841" s="12" t="s">
        <v>147</v>
      </c>
    </row>
    <row r="842" spans="1:30" ht="51" customHeight="1" x14ac:dyDescent="0.3">
      <c r="A842" s="10" t="s">
        <v>3364</v>
      </c>
      <c r="B842" s="11" t="s">
        <v>139</v>
      </c>
      <c r="C842" s="12" t="s">
        <v>140</v>
      </c>
      <c r="D842" s="12" t="s">
        <v>3131</v>
      </c>
      <c r="E842" s="27" t="s">
        <v>63</v>
      </c>
      <c r="F842" s="14" t="s">
        <v>3365</v>
      </c>
      <c r="G842" s="14" t="s">
        <v>3366</v>
      </c>
      <c r="H842" s="16">
        <v>44032</v>
      </c>
      <c r="I842" s="16">
        <v>44581</v>
      </c>
      <c r="J842" s="17" t="str">
        <f>IF(Ugovori_OPULJP[[#This Row],[DATUM ZAVRŠETKA OPERACIJE]]&gt;DATE(2023,12,31),"u provedbi","završen")</f>
        <v>završen</v>
      </c>
      <c r="K842" s="15" t="s">
        <v>240</v>
      </c>
      <c r="L842" s="15" t="s">
        <v>240</v>
      </c>
      <c r="M842" s="18">
        <v>0.85</v>
      </c>
      <c r="N842" s="18">
        <v>0.15</v>
      </c>
      <c r="O842" s="19">
        <f>Ugovori_OPULJP[[#This Row],[Bespovratna sredstva - Ukupno (EU+Nac) HRK
= Ukupna ugovorena vrijednost bespovratnih sredstava]]*Ugovori_OPULJP[[#This Row],[EU STOPA SUFINANCIRANJA %
EU CO-FINANCING RATE %]]</f>
        <v>1179290</v>
      </c>
      <c r="P842" s="20">
        <f>Ugovori_OPULJP[[#This Row],[Bespovratna sredstva - EU dio - HRK]]/7.5345</f>
        <v>156518.68073528435</v>
      </c>
      <c r="Q842" s="19">
        <f>Ugovori_OPULJP[[#This Row],[Bespovratna sredstva - Ukupno (EU+Nac) HRK
= Ukupna ugovorena vrijednost bespovratnih sredstava]]*Ugovori_OPULJP[[#This Row],[STOPA NACIONALNOG SUFINANCIRANJA %]]</f>
        <v>208110</v>
      </c>
      <c r="R842" s="20">
        <f>Ugovori_OPULJP[[#This Row],[Bespovratna sredstva - Nacionalni dio - HRK]]/7.5345</f>
        <v>27620.943659167828</v>
      </c>
      <c r="S842" s="19">
        <v>1387400</v>
      </c>
      <c r="T842" s="20">
        <f>Ugovori_OPULJP[[#This Row],[Bespovratna sredstva - Ukupno (EU+Nac) HRK
= Ukupna ugovorena vrijednost bespovratnih sredstava]]/7.5345</f>
        <v>184139.62439445217</v>
      </c>
      <c r="U842" s="19">
        <v>0</v>
      </c>
      <c r="V842" s="20">
        <f>Ugovori_OPULJP[[#This Row],[Javni doprinos korisnika - HRK]]/7.5345</f>
        <v>0</v>
      </c>
      <c r="W842" s="19">
        <v>0</v>
      </c>
      <c r="X842" s="20">
        <f>Ugovori_OPULJP[[#This Row],[Privatni doprinos korisnika - HRK]]/7.5345</f>
        <v>0</v>
      </c>
      <c r="Y842" s="21">
        <f>Ugovori_OPULJP[[#This Row],[Bespovratna sredstva - Ukupno (EU+Nac) HRK
= Ukupna ugovorena vrijednost bespovratnih sredstava]]+Ugovori_OPULJP[[#This Row],[Javni doprinos korisnika - HRK]]+Ugovori_OPULJP[[#This Row],[Privatni doprinos korisnika - HRK]]</f>
        <v>1387400</v>
      </c>
      <c r="Z842" s="22">
        <f>Ugovori_OPULJP[[#This Row],[UKUPNI PRIHVATLJIVI IZDACI
TOTAL ELIGIBLE EXPENDITURE
= Bespovratna sredstva ukupno + doprinos korisnika
= Ukupni prihvatljivi troškovi
= Ukupna ugovorena vrijednost projekta HRK]]/7.5345</f>
        <v>184139.62439445217</v>
      </c>
      <c r="AA842" s="13" t="s">
        <v>22</v>
      </c>
      <c r="AB842" s="13" t="s">
        <v>19</v>
      </c>
      <c r="AC842" s="12" t="s">
        <v>3367</v>
      </c>
      <c r="AD842" s="12" t="s">
        <v>147</v>
      </c>
    </row>
    <row r="843" spans="1:30" ht="51" customHeight="1" x14ac:dyDescent="0.3">
      <c r="A843" s="10" t="s">
        <v>3368</v>
      </c>
      <c r="B843" s="11" t="s">
        <v>139</v>
      </c>
      <c r="C843" s="12" t="s">
        <v>140</v>
      </c>
      <c r="D843" s="12" t="s">
        <v>3131</v>
      </c>
      <c r="E843" s="27" t="s">
        <v>63</v>
      </c>
      <c r="F843" s="14" t="s">
        <v>3369</v>
      </c>
      <c r="G843" s="14" t="s">
        <v>3370</v>
      </c>
      <c r="H843" s="16">
        <v>44000</v>
      </c>
      <c r="I843" s="16">
        <v>44548</v>
      </c>
      <c r="J843" s="17" t="str">
        <f>IF(Ugovori_OPULJP[[#This Row],[DATUM ZAVRŠETKA OPERACIJE]]&gt;DATE(2023,12,31),"u provedbi","završen")</f>
        <v>završen</v>
      </c>
      <c r="K843" s="15" t="s">
        <v>86</v>
      </c>
      <c r="L843" s="15" t="s">
        <v>86</v>
      </c>
      <c r="M843" s="18">
        <v>0.85</v>
      </c>
      <c r="N843" s="18">
        <v>0.15</v>
      </c>
      <c r="O843" s="19">
        <f>Ugovori_OPULJP[[#This Row],[Bespovratna sredstva - Ukupno (EU+Nac) HRK
= Ukupna ugovorena vrijednost bespovratnih sredstava]]*Ugovori_OPULJP[[#This Row],[EU STOPA SUFINANCIRANJA %
EU CO-FINANCING RATE %]]</f>
        <v>4532880</v>
      </c>
      <c r="P843" s="20">
        <f>Ugovori_OPULJP[[#This Row],[Bespovratna sredstva - EU dio - HRK]]/7.5345</f>
        <v>601616.56380649016</v>
      </c>
      <c r="Q843" s="19">
        <f>Ugovori_OPULJP[[#This Row],[Bespovratna sredstva - Ukupno (EU+Nac) HRK
= Ukupna ugovorena vrijednost bespovratnih sredstava]]*Ugovori_OPULJP[[#This Row],[STOPA NACIONALNOG SUFINANCIRANJA %]]</f>
        <v>799920</v>
      </c>
      <c r="R843" s="20">
        <f>Ugovori_OPULJP[[#This Row],[Bespovratna sredstva - Nacionalni dio - HRK]]/7.5345</f>
        <v>106167.62890702767</v>
      </c>
      <c r="S843" s="19">
        <v>5332800</v>
      </c>
      <c r="T843" s="20">
        <f>Ugovori_OPULJP[[#This Row],[Bespovratna sredstva - Ukupno (EU+Nac) HRK
= Ukupna ugovorena vrijednost bespovratnih sredstava]]/7.5345</f>
        <v>707784.19271351781</v>
      </c>
      <c r="U843" s="19">
        <v>0</v>
      </c>
      <c r="V843" s="20">
        <f>Ugovori_OPULJP[[#This Row],[Javni doprinos korisnika - HRK]]/7.5345</f>
        <v>0</v>
      </c>
      <c r="W843" s="19">
        <v>0</v>
      </c>
      <c r="X843" s="20">
        <f>Ugovori_OPULJP[[#This Row],[Privatni doprinos korisnika - HRK]]/7.5345</f>
        <v>0</v>
      </c>
      <c r="Y843" s="21">
        <f>Ugovori_OPULJP[[#This Row],[Bespovratna sredstva - Ukupno (EU+Nac) HRK
= Ukupna ugovorena vrijednost bespovratnih sredstava]]+Ugovori_OPULJP[[#This Row],[Javni doprinos korisnika - HRK]]+Ugovori_OPULJP[[#This Row],[Privatni doprinos korisnika - HRK]]</f>
        <v>5332800</v>
      </c>
      <c r="Z843" s="22">
        <f>Ugovori_OPULJP[[#This Row],[UKUPNI PRIHVATLJIVI IZDACI
TOTAL ELIGIBLE EXPENDITURE
= Bespovratna sredstva ukupno + doprinos korisnika
= Ukupni prihvatljivi troškovi
= Ukupna ugovorena vrijednost projekta HRK]]/7.5345</f>
        <v>707784.19271351781</v>
      </c>
      <c r="AA843" s="13" t="s">
        <v>22</v>
      </c>
      <c r="AB843" s="13" t="s">
        <v>19</v>
      </c>
      <c r="AC843" s="12" t="s">
        <v>3371</v>
      </c>
      <c r="AD843" s="12" t="s">
        <v>147</v>
      </c>
    </row>
    <row r="844" spans="1:30" ht="51" customHeight="1" x14ac:dyDescent="0.3">
      <c r="A844" s="10" t="s">
        <v>3372</v>
      </c>
      <c r="B844" s="11" t="s">
        <v>139</v>
      </c>
      <c r="C844" s="12" t="s">
        <v>140</v>
      </c>
      <c r="D844" s="12" t="s">
        <v>3131</v>
      </c>
      <c r="E844" s="27" t="s">
        <v>63</v>
      </c>
      <c r="F844" s="14" t="s">
        <v>3373</v>
      </c>
      <c r="G844" s="14" t="s">
        <v>1349</v>
      </c>
      <c r="H844" s="16">
        <v>44043</v>
      </c>
      <c r="I844" s="16">
        <v>44469</v>
      </c>
      <c r="J844" s="17" t="str">
        <f>IF(Ugovori_OPULJP[[#This Row],[DATUM ZAVRŠETKA OPERACIJE]]&gt;DATE(2023,12,31),"u provedbi","završen")</f>
        <v>završen</v>
      </c>
      <c r="K844" s="15" t="s">
        <v>86</v>
      </c>
      <c r="L844" s="15" t="s">
        <v>86</v>
      </c>
      <c r="M844" s="18">
        <v>0.85</v>
      </c>
      <c r="N844" s="18">
        <v>0.15</v>
      </c>
      <c r="O844" s="19">
        <f>Ugovori_OPULJP[[#This Row],[Bespovratna sredstva - Ukupno (EU+Nac) HRK
= Ukupna ugovorena vrijednost bespovratnih sredstava]]*Ugovori_OPULJP[[#This Row],[EU STOPA SUFINANCIRANJA %
EU CO-FINANCING RATE %]]</f>
        <v>1926695</v>
      </c>
      <c r="P844" s="20">
        <f>Ugovori_OPULJP[[#This Row],[Bespovratna sredstva - EU dio - HRK]]/7.5345</f>
        <v>255716.37135841793</v>
      </c>
      <c r="Q844" s="19">
        <f>Ugovori_OPULJP[[#This Row],[Bespovratna sredstva - Ukupno (EU+Nac) HRK
= Ukupna ugovorena vrijednost bespovratnih sredstava]]*Ugovori_OPULJP[[#This Row],[STOPA NACIONALNOG SUFINANCIRANJA %]]</f>
        <v>340005</v>
      </c>
      <c r="R844" s="20">
        <f>Ugovori_OPULJP[[#This Row],[Bespovratna sredstva - Nacionalni dio - HRK]]/7.5345</f>
        <v>45126.418475014929</v>
      </c>
      <c r="S844" s="19">
        <v>2266700</v>
      </c>
      <c r="T844" s="20">
        <f>Ugovori_OPULJP[[#This Row],[Bespovratna sredstva - Ukupno (EU+Nac) HRK
= Ukupna ugovorena vrijednost bespovratnih sredstava]]/7.5345</f>
        <v>300842.78983343288</v>
      </c>
      <c r="U844" s="19">
        <v>0</v>
      </c>
      <c r="V844" s="20">
        <f>Ugovori_OPULJP[[#This Row],[Javni doprinos korisnika - HRK]]/7.5345</f>
        <v>0</v>
      </c>
      <c r="W844" s="19">
        <v>0</v>
      </c>
      <c r="X844" s="20">
        <f>Ugovori_OPULJP[[#This Row],[Privatni doprinos korisnika - HRK]]/7.5345</f>
        <v>0</v>
      </c>
      <c r="Y844" s="21">
        <f>Ugovori_OPULJP[[#This Row],[Bespovratna sredstva - Ukupno (EU+Nac) HRK
= Ukupna ugovorena vrijednost bespovratnih sredstava]]+Ugovori_OPULJP[[#This Row],[Javni doprinos korisnika - HRK]]+Ugovori_OPULJP[[#This Row],[Privatni doprinos korisnika - HRK]]</f>
        <v>2266700</v>
      </c>
      <c r="Z844" s="22">
        <f>Ugovori_OPULJP[[#This Row],[UKUPNI PRIHVATLJIVI IZDACI
TOTAL ELIGIBLE EXPENDITURE
= Bespovratna sredstva ukupno + doprinos korisnika
= Ukupni prihvatljivi troškovi
= Ukupna ugovorena vrijednost projekta HRK]]/7.5345</f>
        <v>300842.78983343288</v>
      </c>
      <c r="AA844" s="13" t="s">
        <v>22</v>
      </c>
      <c r="AB844" s="13" t="s">
        <v>19</v>
      </c>
      <c r="AC844" s="12" t="s">
        <v>3374</v>
      </c>
      <c r="AD844" s="12" t="s">
        <v>147</v>
      </c>
    </row>
    <row r="845" spans="1:30" ht="51" customHeight="1" x14ac:dyDescent="0.3">
      <c r="A845" s="10" t="s">
        <v>3375</v>
      </c>
      <c r="B845" s="11" t="s">
        <v>139</v>
      </c>
      <c r="C845" s="12" t="s">
        <v>140</v>
      </c>
      <c r="D845" s="12" t="s">
        <v>3131</v>
      </c>
      <c r="E845" s="27" t="s">
        <v>63</v>
      </c>
      <c r="F845" s="14" t="s">
        <v>3376</v>
      </c>
      <c r="G845" s="14" t="s">
        <v>349</v>
      </c>
      <c r="H845" s="16">
        <v>44000</v>
      </c>
      <c r="I845" s="16">
        <v>44548</v>
      </c>
      <c r="J845" s="17" t="str">
        <f>IF(Ugovori_OPULJP[[#This Row],[DATUM ZAVRŠETKA OPERACIJE]]&gt;DATE(2023,12,31),"u provedbi","završen")</f>
        <v>završen</v>
      </c>
      <c r="K845" s="15" t="s">
        <v>91</v>
      </c>
      <c r="L845" s="15" t="s">
        <v>91</v>
      </c>
      <c r="M845" s="18">
        <v>0.85</v>
      </c>
      <c r="N845" s="18">
        <v>0.15</v>
      </c>
      <c r="O845" s="19">
        <f>Ugovori_OPULJP[[#This Row],[Bespovratna sredstva - Ukupno (EU+Nac) HRK
= Ukupna ugovorena vrijednost bespovratnih sredstava]]*Ugovori_OPULJP[[#This Row],[EU STOPA SUFINANCIRANJA %
EU CO-FINANCING RATE %]]</f>
        <v>1962148.925</v>
      </c>
      <c r="P845" s="20">
        <f>Ugovori_OPULJP[[#This Row],[Bespovratna sredstva - EU dio - HRK]]/7.5345</f>
        <v>260421.91585373945</v>
      </c>
      <c r="Q845" s="19">
        <f>Ugovori_OPULJP[[#This Row],[Bespovratna sredstva - Ukupno (EU+Nac) HRK
= Ukupna ugovorena vrijednost bespovratnih sredstava]]*Ugovori_OPULJP[[#This Row],[STOPA NACIONALNOG SUFINANCIRANJA %]]</f>
        <v>346261.57500000001</v>
      </c>
      <c r="R845" s="20">
        <f>Ugovori_OPULJP[[#This Row],[Bespovratna sredstva - Nacionalni dio - HRK]]/7.5345</f>
        <v>45956.80868007167</v>
      </c>
      <c r="S845" s="19">
        <v>2308410.5</v>
      </c>
      <c r="T845" s="20">
        <f>Ugovori_OPULJP[[#This Row],[Bespovratna sredstva - Ukupno (EU+Nac) HRK
= Ukupna ugovorena vrijednost bespovratnih sredstava]]/7.5345</f>
        <v>306378.7245338111</v>
      </c>
      <c r="U845" s="19">
        <v>0</v>
      </c>
      <c r="V845" s="20">
        <f>Ugovori_OPULJP[[#This Row],[Javni doprinos korisnika - HRK]]/7.5345</f>
        <v>0</v>
      </c>
      <c r="W845" s="19">
        <v>0</v>
      </c>
      <c r="X845" s="20">
        <f>Ugovori_OPULJP[[#This Row],[Privatni doprinos korisnika - HRK]]/7.5345</f>
        <v>0</v>
      </c>
      <c r="Y845" s="21">
        <f>Ugovori_OPULJP[[#This Row],[Bespovratna sredstva - Ukupno (EU+Nac) HRK
= Ukupna ugovorena vrijednost bespovratnih sredstava]]+Ugovori_OPULJP[[#This Row],[Javni doprinos korisnika - HRK]]+Ugovori_OPULJP[[#This Row],[Privatni doprinos korisnika - HRK]]</f>
        <v>2308410.5</v>
      </c>
      <c r="Z845" s="22">
        <f>Ugovori_OPULJP[[#This Row],[UKUPNI PRIHVATLJIVI IZDACI
TOTAL ELIGIBLE EXPENDITURE
= Bespovratna sredstva ukupno + doprinos korisnika
= Ukupni prihvatljivi troškovi
= Ukupna ugovorena vrijednost projekta HRK]]/7.5345</f>
        <v>306378.7245338111</v>
      </c>
      <c r="AA845" s="13" t="s">
        <v>22</v>
      </c>
      <c r="AB845" s="13" t="s">
        <v>19</v>
      </c>
      <c r="AC845" s="12" t="s">
        <v>3377</v>
      </c>
      <c r="AD845" s="12" t="s">
        <v>147</v>
      </c>
    </row>
    <row r="846" spans="1:30" ht="51" customHeight="1" x14ac:dyDescent="0.3">
      <c r="A846" s="10" t="s">
        <v>3378</v>
      </c>
      <c r="B846" s="11" t="s">
        <v>139</v>
      </c>
      <c r="C846" s="12" t="s">
        <v>140</v>
      </c>
      <c r="D846" s="12" t="s">
        <v>3131</v>
      </c>
      <c r="E846" s="27" t="s">
        <v>63</v>
      </c>
      <c r="F846" s="14" t="s">
        <v>3379</v>
      </c>
      <c r="G846" s="14" t="s">
        <v>430</v>
      </c>
      <c r="H846" s="16">
        <v>44028</v>
      </c>
      <c r="I846" s="16">
        <v>44577</v>
      </c>
      <c r="J846" s="17" t="str">
        <f>IF(Ugovori_OPULJP[[#This Row],[DATUM ZAVRŠETKA OPERACIJE]]&gt;DATE(2023,12,31),"u provedbi","završen")</f>
        <v>završen</v>
      </c>
      <c r="K846" s="15" t="s">
        <v>91</v>
      </c>
      <c r="L846" s="15" t="s">
        <v>91</v>
      </c>
      <c r="M846" s="18">
        <v>0.85</v>
      </c>
      <c r="N846" s="18">
        <v>0.15</v>
      </c>
      <c r="O846" s="19">
        <f>Ugovori_OPULJP[[#This Row],[Bespovratna sredstva - Ukupno (EU+Nac) HRK
= Ukupna ugovorena vrijednost bespovratnih sredstava]]*Ugovori_OPULJP[[#This Row],[EU STOPA SUFINANCIRANJA %
EU CO-FINANCING RATE %]]</f>
        <v>3115845</v>
      </c>
      <c r="P846" s="20">
        <f>Ugovori_OPULJP[[#This Row],[Bespovratna sredstva - EU dio - HRK]]/7.5345</f>
        <v>413543.69898467051</v>
      </c>
      <c r="Q846" s="19">
        <f>Ugovori_OPULJP[[#This Row],[Bespovratna sredstva - Ukupno (EU+Nac) HRK
= Ukupna ugovorena vrijednost bespovratnih sredstava]]*Ugovori_OPULJP[[#This Row],[STOPA NACIONALNOG SUFINANCIRANJA %]]</f>
        <v>549855</v>
      </c>
      <c r="R846" s="20">
        <f>Ugovori_OPULJP[[#This Row],[Bespovratna sredstva - Nacionalni dio - HRK]]/7.5345</f>
        <v>72978.299820824206</v>
      </c>
      <c r="S846" s="19">
        <v>3665700</v>
      </c>
      <c r="T846" s="20">
        <f>Ugovori_OPULJP[[#This Row],[Bespovratna sredstva - Ukupno (EU+Nac) HRK
= Ukupna ugovorena vrijednost bespovratnih sredstava]]/7.5345</f>
        <v>486521.99880549469</v>
      </c>
      <c r="U846" s="19">
        <v>0</v>
      </c>
      <c r="V846" s="20">
        <f>Ugovori_OPULJP[[#This Row],[Javni doprinos korisnika - HRK]]/7.5345</f>
        <v>0</v>
      </c>
      <c r="W846" s="19">
        <v>0</v>
      </c>
      <c r="X846" s="20">
        <f>Ugovori_OPULJP[[#This Row],[Privatni doprinos korisnika - HRK]]/7.5345</f>
        <v>0</v>
      </c>
      <c r="Y846" s="21">
        <f>Ugovori_OPULJP[[#This Row],[Bespovratna sredstva - Ukupno (EU+Nac) HRK
= Ukupna ugovorena vrijednost bespovratnih sredstava]]+Ugovori_OPULJP[[#This Row],[Javni doprinos korisnika - HRK]]+Ugovori_OPULJP[[#This Row],[Privatni doprinos korisnika - HRK]]</f>
        <v>3665700</v>
      </c>
      <c r="Z846" s="22">
        <f>Ugovori_OPULJP[[#This Row],[UKUPNI PRIHVATLJIVI IZDACI
TOTAL ELIGIBLE EXPENDITURE
= Bespovratna sredstva ukupno + doprinos korisnika
= Ukupni prihvatljivi troškovi
= Ukupna ugovorena vrijednost projekta HRK]]/7.5345</f>
        <v>486521.99880549469</v>
      </c>
      <c r="AA846" s="13" t="s">
        <v>22</v>
      </c>
      <c r="AB846" s="13" t="s">
        <v>19</v>
      </c>
      <c r="AC846" s="12" t="s">
        <v>3380</v>
      </c>
      <c r="AD846" s="12" t="s">
        <v>147</v>
      </c>
    </row>
    <row r="847" spans="1:30" ht="51" customHeight="1" x14ac:dyDescent="0.3">
      <c r="A847" s="10" t="s">
        <v>3381</v>
      </c>
      <c r="B847" s="11" t="s">
        <v>139</v>
      </c>
      <c r="C847" s="12" t="s">
        <v>140</v>
      </c>
      <c r="D847" s="12" t="s">
        <v>3131</v>
      </c>
      <c r="E847" s="27" t="s">
        <v>63</v>
      </c>
      <c r="F847" s="14" t="s">
        <v>3382</v>
      </c>
      <c r="G847" s="14" t="s">
        <v>345</v>
      </c>
      <c r="H847" s="16">
        <v>44027</v>
      </c>
      <c r="I847" s="16">
        <v>44576</v>
      </c>
      <c r="J847" s="17" t="str">
        <f>IF(Ugovori_OPULJP[[#This Row],[DATUM ZAVRŠETKA OPERACIJE]]&gt;DATE(2023,12,31),"u provedbi","završen")</f>
        <v>završen</v>
      </c>
      <c r="K847" s="15" t="s">
        <v>91</v>
      </c>
      <c r="L847" s="15" t="s">
        <v>91</v>
      </c>
      <c r="M847" s="18">
        <v>0.85</v>
      </c>
      <c r="N847" s="18">
        <v>0.15</v>
      </c>
      <c r="O847" s="19">
        <f>Ugovori_OPULJP[[#This Row],[Bespovratna sredstva - Ukupno (EU+Nac) HRK
= Ukupna ugovorena vrijednost bespovratnih sredstava]]*Ugovori_OPULJP[[#This Row],[EU STOPA SUFINANCIRANJA %
EU CO-FINANCING RATE %]]</f>
        <v>1965136.25</v>
      </c>
      <c r="P847" s="20">
        <f>Ugovori_OPULJP[[#This Row],[Bespovratna sredstva - EU dio - HRK]]/7.5345</f>
        <v>260818.40201738666</v>
      </c>
      <c r="Q847" s="19">
        <f>Ugovori_OPULJP[[#This Row],[Bespovratna sredstva - Ukupno (EU+Nac) HRK
= Ukupna ugovorena vrijednost bespovratnih sredstava]]*Ugovori_OPULJP[[#This Row],[STOPA NACIONALNOG SUFINANCIRANJA %]]</f>
        <v>346788.75</v>
      </c>
      <c r="R847" s="20">
        <f>Ugovori_OPULJP[[#This Row],[Bespovratna sredstva - Nacionalni dio - HRK]]/7.5345</f>
        <v>46026.776826597648</v>
      </c>
      <c r="S847" s="19">
        <v>2311925</v>
      </c>
      <c r="T847" s="20">
        <f>Ugovori_OPULJP[[#This Row],[Bespovratna sredstva - Ukupno (EU+Nac) HRK
= Ukupna ugovorena vrijednost bespovratnih sredstava]]/7.5345</f>
        <v>306845.17884398432</v>
      </c>
      <c r="U847" s="19">
        <v>0</v>
      </c>
      <c r="V847" s="20">
        <f>Ugovori_OPULJP[[#This Row],[Javni doprinos korisnika - HRK]]/7.5345</f>
        <v>0</v>
      </c>
      <c r="W847" s="19">
        <v>0</v>
      </c>
      <c r="X847" s="20">
        <f>Ugovori_OPULJP[[#This Row],[Privatni doprinos korisnika - HRK]]/7.5345</f>
        <v>0</v>
      </c>
      <c r="Y847" s="21">
        <f>Ugovori_OPULJP[[#This Row],[Bespovratna sredstva - Ukupno (EU+Nac) HRK
= Ukupna ugovorena vrijednost bespovratnih sredstava]]+Ugovori_OPULJP[[#This Row],[Javni doprinos korisnika - HRK]]+Ugovori_OPULJP[[#This Row],[Privatni doprinos korisnika - HRK]]</f>
        <v>2311925</v>
      </c>
      <c r="Z847" s="22">
        <f>Ugovori_OPULJP[[#This Row],[UKUPNI PRIHVATLJIVI IZDACI
TOTAL ELIGIBLE EXPENDITURE
= Bespovratna sredstva ukupno + doprinos korisnika
= Ukupni prihvatljivi troškovi
= Ukupna ugovorena vrijednost projekta HRK]]/7.5345</f>
        <v>306845.17884398432</v>
      </c>
      <c r="AA847" s="13" t="s">
        <v>22</v>
      </c>
      <c r="AB847" s="13" t="s">
        <v>19</v>
      </c>
      <c r="AC847" s="12" t="s">
        <v>3383</v>
      </c>
      <c r="AD847" s="12" t="s">
        <v>147</v>
      </c>
    </row>
    <row r="848" spans="1:30" ht="51" customHeight="1" x14ac:dyDescent="0.3">
      <c r="A848" s="10" t="s">
        <v>3384</v>
      </c>
      <c r="B848" s="11" t="s">
        <v>139</v>
      </c>
      <c r="C848" s="12" t="s">
        <v>140</v>
      </c>
      <c r="D848" s="12" t="s">
        <v>3131</v>
      </c>
      <c r="E848" s="27" t="s">
        <v>63</v>
      </c>
      <c r="F848" s="14" t="s">
        <v>3385</v>
      </c>
      <c r="G848" s="14" t="s">
        <v>1140</v>
      </c>
      <c r="H848" s="16">
        <v>44000</v>
      </c>
      <c r="I848" s="16">
        <v>44548</v>
      </c>
      <c r="J848" s="17" t="str">
        <f>IF(Ugovori_OPULJP[[#This Row],[DATUM ZAVRŠETKA OPERACIJE]]&gt;DATE(2023,12,31),"u provedbi","završen")</f>
        <v>završen</v>
      </c>
      <c r="K848" s="15" t="s">
        <v>91</v>
      </c>
      <c r="L848" s="15" t="s">
        <v>91</v>
      </c>
      <c r="M848" s="18">
        <v>0.85</v>
      </c>
      <c r="N848" s="18">
        <v>0.15</v>
      </c>
      <c r="O848" s="19">
        <f>Ugovori_OPULJP[[#This Row],[Bespovratna sredstva - Ukupno (EU+Nac) HRK
= Ukupna ugovorena vrijednost bespovratnih sredstava]]*Ugovori_OPULJP[[#This Row],[EU STOPA SUFINANCIRANJA %
EU CO-FINANCING RATE %]]</f>
        <v>1105103.2749999999</v>
      </c>
      <c r="P848" s="20">
        <f>Ugovori_OPULJP[[#This Row],[Bespovratna sredstva - EU dio - HRK]]/7.5345</f>
        <v>146672.4102462008</v>
      </c>
      <c r="Q848" s="19">
        <f>Ugovori_OPULJP[[#This Row],[Bespovratna sredstva - Ukupno (EU+Nac) HRK
= Ukupna ugovorena vrijednost bespovratnih sredstava]]*Ugovori_OPULJP[[#This Row],[STOPA NACIONALNOG SUFINANCIRANJA %]]</f>
        <v>195018.22500000001</v>
      </c>
      <c r="R848" s="20">
        <f>Ugovori_OPULJP[[#This Row],[Bespovratna sredstva - Nacionalni dio - HRK]]/7.5345</f>
        <v>25883.366514035435</v>
      </c>
      <c r="S848" s="19">
        <v>1300121.5</v>
      </c>
      <c r="T848" s="20">
        <f>Ugovori_OPULJP[[#This Row],[Bespovratna sredstva - Ukupno (EU+Nac) HRK
= Ukupna ugovorena vrijednost bespovratnih sredstava]]/7.5345</f>
        <v>172555.77676023624</v>
      </c>
      <c r="U848" s="19">
        <v>0</v>
      </c>
      <c r="V848" s="20">
        <f>Ugovori_OPULJP[[#This Row],[Javni doprinos korisnika - HRK]]/7.5345</f>
        <v>0</v>
      </c>
      <c r="W848" s="19">
        <v>0</v>
      </c>
      <c r="X848" s="20">
        <f>Ugovori_OPULJP[[#This Row],[Privatni doprinos korisnika - HRK]]/7.5345</f>
        <v>0</v>
      </c>
      <c r="Y848" s="21">
        <f>Ugovori_OPULJP[[#This Row],[Bespovratna sredstva - Ukupno (EU+Nac) HRK
= Ukupna ugovorena vrijednost bespovratnih sredstava]]+Ugovori_OPULJP[[#This Row],[Javni doprinos korisnika - HRK]]+Ugovori_OPULJP[[#This Row],[Privatni doprinos korisnika - HRK]]</f>
        <v>1300121.5</v>
      </c>
      <c r="Z848" s="22">
        <f>Ugovori_OPULJP[[#This Row],[UKUPNI PRIHVATLJIVI IZDACI
TOTAL ELIGIBLE EXPENDITURE
= Bespovratna sredstva ukupno + doprinos korisnika
= Ukupni prihvatljivi troškovi
= Ukupna ugovorena vrijednost projekta HRK]]/7.5345</f>
        <v>172555.77676023624</v>
      </c>
      <c r="AA848" s="13" t="s">
        <v>22</v>
      </c>
      <c r="AB848" s="13" t="s">
        <v>19</v>
      </c>
      <c r="AC848" s="12" t="s">
        <v>3386</v>
      </c>
      <c r="AD848" s="12" t="s">
        <v>147</v>
      </c>
    </row>
    <row r="849" spans="1:30" ht="51" customHeight="1" x14ac:dyDescent="0.3">
      <c r="A849" s="10" t="s">
        <v>3387</v>
      </c>
      <c r="B849" s="11" t="s">
        <v>139</v>
      </c>
      <c r="C849" s="12" t="s">
        <v>140</v>
      </c>
      <c r="D849" s="12" t="s">
        <v>3131</v>
      </c>
      <c r="E849" s="27" t="s">
        <v>63</v>
      </c>
      <c r="F849" s="14" t="s">
        <v>3388</v>
      </c>
      <c r="G849" s="14" t="s">
        <v>1175</v>
      </c>
      <c r="H849" s="16">
        <v>44021</v>
      </c>
      <c r="I849" s="16">
        <v>44570</v>
      </c>
      <c r="J849" s="17" t="str">
        <f>IF(Ugovori_OPULJP[[#This Row],[DATUM ZAVRŠETKA OPERACIJE]]&gt;DATE(2023,12,31),"u provedbi","završen")</f>
        <v>završen</v>
      </c>
      <c r="K849" s="15" t="s">
        <v>91</v>
      </c>
      <c r="L849" s="15" t="s">
        <v>91</v>
      </c>
      <c r="M849" s="18">
        <v>0.85</v>
      </c>
      <c r="N849" s="18">
        <v>0.15</v>
      </c>
      <c r="O849" s="19">
        <f>Ugovori_OPULJP[[#This Row],[Bespovratna sredstva - Ukupno (EU+Nac) HRK
= Ukupna ugovorena vrijednost bespovratnih sredstava]]*Ugovori_OPULJP[[#This Row],[EU STOPA SUFINANCIRANJA %
EU CO-FINANCING RATE %]]</f>
        <v>1262654.8125</v>
      </c>
      <c r="P849" s="20">
        <f>Ugovori_OPULJP[[#This Row],[Bespovratna sredstva - EU dio - HRK]]/7.5345</f>
        <v>167583.09277324309</v>
      </c>
      <c r="Q849" s="19">
        <f>Ugovori_OPULJP[[#This Row],[Bespovratna sredstva - Ukupno (EU+Nac) HRK
= Ukupna ugovorena vrijednost bespovratnih sredstava]]*Ugovori_OPULJP[[#This Row],[STOPA NACIONALNOG SUFINANCIRANJA %]]</f>
        <v>222821.4375</v>
      </c>
      <c r="R849" s="20">
        <f>Ugovori_OPULJP[[#This Row],[Bespovratna sredstva - Nacionalni dio - HRK]]/7.5345</f>
        <v>29573.486959984071</v>
      </c>
      <c r="S849" s="19">
        <v>1485476.25</v>
      </c>
      <c r="T849" s="20">
        <f>Ugovori_OPULJP[[#This Row],[Bespovratna sredstva - Ukupno (EU+Nac) HRK
= Ukupna ugovorena vrijednost bespovratnih sredstava]]/7.5345</f>
        <v>197156.57973322715</v>
      </c>
      <c r="U849" s="19">
        <v>0</v>
      </c>
      <c r="V849" s="20">
        <f>Ugovori_OPULJP[[#This Row],[Javni doprinos korisnika - HRK]]/7.5345</f>
        <v>0</v>
      </c>
      <c r="W849" s="19">
        <v>0</v>
      </c>
      <c r="X849" s="20">
        <f>Ugovori_OPULJP[[#This Row],[Privatni doprinos korisnika - HRK]]/7.5345</f>
        <v>0</v>
      </c>
      <c r="Y849" s="21">
        <f>Ugovori_OPULJP[[#This Row],[Bespovratna sredstva - Ukupno (EU+Nac) HRK
= Ukupna ugovorena vrijednost bespovratnih sredstava]]+Ugovori_OPULJP[[#This Row],[Javni doprinos korisnika - HRK]]+Ugovori_OPULJP[[#This Row],[Privatni doprinos korisnika - HRK]]</f>
        <v>1485476.25</v>
      </c>
      <c r="Z849" s="22">
        <f>Ugovori_OPULJP[[#This Row],[UKUPNI PRIHVATLJIVI IZDACI
TOTAL ELIGIBLE EXPENDITURE
= Bespovratna sredstva ukupno + doprinos korisnika
= Ukupni prihvatljivi troškovi
= Ukupna ugovorena vrijednost projekta HRK]]/7.5345</f>
        <v>197156.57973322715</v>
      </c>
      <c r="AA849" s="13" t="s">
        <v>22</v>
      </c>
      <c r="AB849" s="13" t="s">
        <v>19</v>
      </c>
      <c r="AC849" s="12" t="s">
        <v>3389</v>
      </c>
      <c r="AD849" s="12" t="s">
        <v>147</v>
      </c>
    </row>
    <row r="850" spans="1:30" ht="51" customHeight="1" x14ac:dyDescent="0.3">
      <c r="A850" s="10" t="s">
        <v>3390</v>
      </c>
      <c r="B850" s="11" t="s">
        <v>139</v>
      </c>
      <c r="C850" s="12" t="s">
        <v>140</v>
      </c>
      <c r="D850" s="12" t="s">
        <v>3131</v>
      </c>
      <c r="E850" s="27" t="s">
        <v>63</v>
      </c>
      <c r="F850" s="14" t="s">
        <v>3391</v>
      </c>
      <c r="G850" s="14" t="s">
        <v>1239</v>
      </c>
      <c r="H850" s="16">
        <v>44000</v>
      </c>
      <c r="I850" s="16">
        <v>44548</v>
      </c>
      <c r="J850" s="17" t="str">
        <f>IF(Ugovori_OPULJP[[#This Row],[DATUM ZAVRŠETKA OPERACIJE]]&gt;DATE(2023,12,31),"u provedbi","završen")</f>
        <v>završen</v>
      </c>
      <c r="K850" s="15" t="s">
        <v>91</v>
      </c>
      <c r="L850" s="15" t="s">
        <v>91</v>
      </c>
      <c r="M850" s="18">
        <v>0.85</v>
      </c>
      <c r="N850" s="18">
        <v>0.15</v>
      </c>
      <c r="O850" s="19">
        <f>Ugovori_OPULJP[[#This Row],[Bespovratna sredstva - Ukupno (EU+Nac) HRK
= Ukupna ugovorena vrijednost bespovratnih sredstava]]*Ugovori_OPULJP[[#This Row],[EU STOPA SUFINANCIRANJA %
EU CO-FINANCING RATE %]]</f>
        <v>1168962.5</v>
      </c>
      <c r="P850" s="20">
        <f>Ugovori_OPULJP[[#This Row],[Bespovratna sredstva - EU dio - HRK]]/7.5345</f>
        <v>155147.98593138231</v>
      </c>
      <c r="Q850" s="19">
        <f>Ugovori_OPULJP[[#This Row],[Bespovratna sredstva - Ukupno (EU+Nac) HRK
= Ukupna ugovorena vrijednost bespovratnih sredstava]]*Ugovori_OPULJP[[#This Row],[STOPA NACIONALNOG SUFINANCIRANJA %]]</f>
        <v>206287.5</v>
      </c>
      <c r="R850" s="20">
        <f>Ugovori_OPULJP[[#This Row],[Bespovratna sredstva - Nacionalni dio - HRK]]/7.5345</f>
        <v>27379.056340832172</v>
      </c>
      <c r="S850" s="19">
        <v>1375250</v>
      </c>
      <c r="T850" s="20">
        <f>Ugovori_OPULJP[[#This Row],[Bespovratna sredstva - Ukupno (EU+Nac) HRK
= Ukupna ugovorena vrijednost bespovratnih sredstava]]/7.5345</f>
        <v>182527.04227221446</v>
      </c>
      <c r="U850" s="19">
        <v>0</v>
      </c>
      <c r="V850" s="20">
        <f>Ugovori_OPULJP[[#This Row],[Javni doprinos korisnika - HRK]]/7.5345</f>
        <v>0</v>
      </c>
      <c r="W850" s="19">
        <v>0</v>
      </c>
      <c r="X850" s="20">
        <f>Ugovori_OPULJP[[#This Row],[Privatni doprinos korisnika - HRK]]/7.5345</f>
        <v>0</v>
      </c>
      <c r="Y850" s="21">
        <f>Ugovori_OPULJP[[#This Row],[Bespovratna sredstva - Ukupno (EU+Nac) HRK
= Ukupna ugovorena vrijednost bespovratnih sredstava]]+Ugovori_OPULJP[[#This Row],[Javni doprinos korisnika - HRK]]+Ugovori_OPULJP[[#This Row],[Privatni doprinos korisnika - HRK]]</f>
        <v>1375250</v>
      </c>
      <c r="Z850" s="22">
        <f>Ugovori_OPULJP[[#This Row],[UKUPNI PRIHVATLJIVI IZDACI
TOTAL ELIGIBLE EXPENDITURE
= Bespovratna sredstva ukupno + doprinos korisnika
= Ukupni prihvatljivi troškovi
= Ukupna ugovorena vrijednost projekta HRK]]/7.5345</f>
        <v>182527.04227221446</v>
      </c>
      <c r="AA850" s="13" t="s">
        <v>22</v>
      </c>
      <c r="AB850" s="13" t="s">
        <v>19</v>
      </c>
      <c r="AC850" s="12" t="s">
        <v>3392</v>
      </c>
      <c r="AD850" s="12" t="s">
        <v>147</v>
      </c>
    </row>
    <row r="851" spans="1:30" ht="51" customHeight="1" x14ac:dyDescent="0.3">
      <c r="A851" s="10" t="s">
        <v>3393</v>
      </c>
      <c r="B851" s="11" t="s">
        <v>139</v>
      </c>
      <c r="C851" s="12" t="s">
        <v>140</v>
      </c>
      <c r="D851" s="12" t="s">
        <v>3131</v>
      </c>
      <c r="E851" s="27" t="s">
        <v>63</v>
      </c>
      <c r="F851" s="14" t="s">
        <v>3394</v>
      </c>
      <c r="G851" s="14" t="s">
        <v>1190</v>
      </c>
      <c r="H851" s="16">
        <v>44035</v>
      </c>
      <c r="I851" s="16">
        <v>44492</v>
      </c>
      <c r="J851" s="17" t="str">
        <f>IF(Ugovori_OPULJP[[#This Row],[DATUM ZAVRŠETKA OPERACIJE]]&gt;DATE(2023,12,31),"u provedbi","završen")</f>
        <v>završen</v>
      </c>
      <c r="K851" s="15" t="s">
        <v>240</v>
      </c>
      <c r="L851" s="15" t="s">
        <v>240</v>
      </c>
      <c r="M851" s="18">
        <v>0.85</v>
      </c>
      <c r="N851" s="18">
        <v>0.15</v>
      </c>
      <c r="O851" s="19">
        <f>Ugovori_OPULJP[[#This Row],[Bespovratna sredstva - Ukupno (EU+Nac) HRK
= Ukupna ugovorena vrijednost bespovratnih sredstava]]*Ugovori_OPULJP[[#This Row],[EU STOPA SUFINANCIRANJA %
EU CO-FINANCING RATE %]]</f>
        <v>2978570</v>
      </c>
      <c r="P851" s="20">
        <f>Ugovori_OPULJP[[#This Row],[Bespovratna sredstva - EU dio - HRK]]/7.5345</f>
        <v>395324.17545955273</v>
      </c>
      <c r="Q851" s="19">
        <f>Ugovori_OPULJP[[#This Row],[Bespovratna sredstva - Ukupno (EU+Nac) HRK
= Ukupna ugovorena vrijednost bespovratnih sredstava]]*Ugovori_OPULJP[[#This Row],[STOPA NACIONALNOG SUFINANCIRANJA %]]</f>
        <v>525630</v>
      </c>
      <c r="R851" s="20">
        <f>Ugovori_OPULJP[[#This Row],[Bespovratna sredstva - Nacionalni dio - HRK]]/7.5345</f>
        <v>69763.089786979894</v>
      </c>
      <c r="S851" s="19">
        <v>3504200</v>
      </c>
      <c r="T851" s="20">
        <f>Ugovori_OPULJP[[#This Row],[Bespovratna sredstva - Ukupno (EU+Nac) HRK
= Ukupna ugovorena vrijednost bespovratnih sredstava]]/7.5345</f>
        <v>465087.26524653257</v>
      </c>
      <c r="U851" s="19">
        <v>0</v>
      </c>
      <c r="V851" s="20">
        <f>Ugovori_OPULJP[[#This Row],[Javni doprinos korisnika - HRK]]/7.5345</f>
        <v>0</v>
      </c>
      <c r="W851" s="19">
        <v>0</v>
      </c>
      <c r="X851" s="20">
        <f>Ugovori_OPULJP[[#This Row],[Privatni doprinos korisnika - HRK]]/7.5345</f>
        <v>0</v>
      </c>
      <c r="Y851" s="21">
        <f>Ugovori_OPULJP[[#This Row],[Bespovratna sredstva - Ukupno (EU+Nac) HRK
= Ukupna ugovorena vrijednost bespovratnih sredstava]]+Ugovori_OPULJP[[#This Row],[Javni doprinos korisnika - HRK]]+Ugovori_OPULJP[[#This Row],[Privatni doprinos korisnika - HRK]]</f>
        <v>3504200</v>
      </c>
      <c r="Z851" s="22">
        <f>Ugovori_OPULJP[[#This Row],[UKUPNI PRIHVATLJIVI IZDACI
TOTAL ELIGIBLE EXPENDITURE
= Bespovratna sredstva ukupno + doprinos korisnika
= Ukupni prihvatljivi troškovi
= Ukupna ugovorena vrijednost projekta HRK]]/7.5345</f>
        <v>465087.26524653257</v>
      </c>
      <c r="AA851" s="13" t="s">
        <v>22</v>
      </c>
      <c r="AB851" s="13" t="s">
        <v>19</v>
      </c>
      <c r="AC851" s="12" t="s">
        <v>3395</v>
      </c>
      <c r="AD851" s="12" t="s">
        <v>147</v>
      </c>
    </row>
    <row r="852" spans="1:30" ht="51" customHeight="1" x14ac:dyDescent="0.3">
      <c r="A852" s="10" t="s">
        <v>3396</v>
      </c>
      <c r="B852" s="11" t="s">
        <v>139</v>
      </c>
      <c r="C852" s="12" t="s">
        <v>140</v>
      </c>
      <c r="D852" s="12" t="s">
        <v>3131</v>
      </c>
      <c r="E852" s="27" t="s">
        <v>63</v>
      </c>
      <c r="F852" s="14" t="s">
        <v>3397</v>
      </c>
      <c r="G852" s="14" t="s">
        <v>1310</v>
      </c>
      <c r="H852" s="16">
        <v>44033</v>
      </c>
      <c r="I852" s="16">
        <v>44582</v>
      </c>
      <c r="J852" s="17" t="str">
        <f>IF(Ugovori_OPULJP[[#This Row],[DATUM ZAVRŠETKA OPERACIJE]]&gt;DATE(2023,12,31),"u provedbi","završen")</f>
        <v>završen</v>
      </c>
      <c r="K852" s="15" t="s">
        <v>91</v>
      </c>
      <c r="L852" s="15" t="s">
        <v>91</v>
      </c>
      <c r="M852" s="18">
        <v>0.85</v>
      </c>
      <c r="N852" s="18">
        <v>0.15</v>
      </c>
      <c r="O852" s="19">
        <f>Ugovori_OPULJP[[#This Row],[Bespovratna sredstva - Ukupno (EU+Nac) HRK
= Ukupna ugovorena vrijednost bespovratnih sredstava]]*Ugovori_OPULJP[[#This Row],[EU STOPA SUFINANCIRANJA %
EU CO-FINANCING RATE %]]</f>
        <v>1178057.5</v>
      </c>
      <c r="P852" s="20">
        <f>Ugovori_OPULJP[[#This Row],[Bespovratna sredstva - EU dio - HRK]]/7.5345</f>
        <v>156355.09987391334</v>
      </c>
      <c r="Q852" s="19">
        <f>Ugovori_OPULJP[[#This Row],[Bespovratna sredstva - Ukupno (EU+Nac) HRK
= Ukupna ugovorena vrijednost bespovratnih sredstava]]*Ugovori_OPULJP[[#This Row],[STOPA NACIONALNOG SUFINANCIRANJA %]]</f>
        <v>207892.5</v>
      </c>
      <c r="R852" s="20">
        <f>Ugovori_OPULJP[[#This Row],[Bespovratna sredstva - Nacionalni dio - HRK]]/7.5345</f>
        <v>27592.076448337644</v>
      </c>
      <c r="S852" s="19">
        <v>1385950</v>
      </c>
      <c r="T852" s="20">
        <f>Ugovori_OPULJP[[#This Row],[Bespovratna sredstva - Ukupno (EU+Nac) HRK
= Ukupna ugovorena vrijednost bespovratnih sredstava]]/7.5345</f>
        <v>183947.17632225098</v>
      </c>
      <c r="U852" s="19">
        <v>0</v>
      </c>
      <c r="V852" s="20">
        <f>Ugovori_OPULJP[[#This Row],[Javni doprinos korisnika - HRK]]/7.5345</f>
        <v>0</v>
      </c>
      <c r="W852" s="19">
        <v>0</v>
      </c>
      <c r="X852" s="20">
        <f>Ugovori_OPULJP[[#This Row],[Privatni doprinos korisnika - HRK]]/7.5345</f>
        <v>0</v>
      </c>
      <c r="Y852" s="21">
        <f>Ugovori_OPULJP[[#This Row],[Bespovratna sredstva - Ukupno (EU+Nac) HRK
= Ukupna ugovorena vrijednost bespovratnih sredstava]]+Ugovori_OPULJP[[#This Row],[Javni doprinos korisnika - HRK]]+Ugovori_OPULJP[[#This Row],[Privatni doprinos korisnika - HRK]]</f>
        <v>1385950</v>
      </c>
      <c r="Z852" s="22">
        <f>Ugovori_OPULJP[[#This Row],[UKUPNI PRIHVATLJIVI IZDACI
TOTAL ELIGIBLE EXPENDITURE
= Bespovratna sredstva ukupno + doprinos korisnika
= Ukupni prihvatljivi troškovi
= Ukupna ugovorena vrijednost projekta HRK]]/7.5345</f>
        <v>183947.17632225098</v>
      </c>
      <c r="AA852" s="13" t="s">
        <v>22</v>
      </c>
      <c r="AB852" s="13" t="s">
        <v>19</v>
      </c>
      <c r="AC852" s="12" t="s">
        <v>3398</v>
      </c>
      <c r="AD852" s="12" t="s">
        <v>147</v>
      </c>
    </row>
    <row r="853" spans="1:30" ht="51" customHeight="1" x14ac:dyDescent="0.3">
      <c r="A853" s="10" t="s">
        <v>3399</v>
      </c>
      <c r="B853" s="11" t="s">
        <v>139</v>
      </c>
      <c r="C853" s="12" t="s">
        <v>140</v>
      </c>
      <c r="D853" s="12" t="s">
        <v>3131</v>
      </c>
      <c r="E853" s="27" t="s">
        <v>63</v>
      </c>
      <c r="F853" s="14" t="s">
        <v>3400</v>
      </c>
      <c r="G853" s="14" t="s">
        <v>1104</v>
      </c>
      <c r="H853" s="16">
        <v>44000</v>
      </c>
      <c r="I853" s="16">
        <v>44457</v>
      </c>
      <c r="J853" s="17" t="str">
        <f>IF(Ugovori_OPULJP[[#This Row],[DATUM ZAVRŠETKA OPERACIJE]]&gt;DATE(2023,12,31),"u provedbi","završen")</f>
        <v>završen</v>
      </c>
      <c r="K853" s="15" t="s">
        <v>91</v>
      </c>
      <c r="L853" s="15" t="s">
        <v>91</v>
      </c>
      <c r="M853" s="18">
        <v>0.85</v>
      </c>
      <c r="N853" s="18">
        <v>0.15</v>
      </c>
      <c r="O853" s="19">
        <f>Ugovori_OPULJP[[#This Row],[Bespovratna sredstva - Ukupno (EU+Nac) HRK
= Ukupna ugovorena vrijednost bespovratnih sredstava]]*Ugovori_OPULJP[[#This Row],[EU STOPA SUFINANCIRANJA %
EU CO-FINANCING RATE %]]</f>
        <v>4335077.3499999996</v>
      </c>
      <c r="P853" s="20">
        <f>Ugovori_OPULJP[[#This Row],[Bespovratna sredstva - EU dio - HRK]]/7.5345</f>
        <v>575363.64058663475</v>
      </c>
      <c r="Q853" s="19">
        <f>Ugovori_OPULJP[[#This Row],[Bespovratna sredstva - Ukupno (EU+Nac) HRK
= Ukupna ugovorena vrijednost bespovratnih sredstava]]*Ugovori_OPULJP[[#This Row],[STOPA NACIONALNOG SUFINANCIRANJA %]]</f>
        <v>765013.65</v>
      </c>
      <c r="R853" s="20">
        <f>Ugovori_OPULJP[[#This Row],[Bespovratna sredstva - Nacionalni dio - HRK]]/7.5345</f>
        <v>101534.76010352379</v>
      </c>
      <c r="S853" s="19">
        <v>5100091</v>
      </c>
      <c r="T853" s="20">
        <f>Ugovori_OPULJP[[#This Row],[Bespovratna sredstva - Ukupno (EU+Nac) HRK
= Ukupna ugovorena vrijednost bespovratnih sredstava]]/7.5345</f>
        <v>676898.4006901586</v>
      </c>
      <c r="U853" s="19">
        <v>0</v>
      </c>
      <c r="V853" s="20">
        <f>Ugovori_OPULJP[[#This Row],[Javni doprinos korisnika - HRK]]/7.5345</f>
        <v>0</v>
      </c>
      <c r="W853" s="19">
        <v>0</v>
      </c>
      <c r="X853" s="20">
        <f>Ugovori_OPULJP[[#This Row],[Privatni doprinos korisnika - HRK]]/7.5345</f>
        <v>0</v>
      </c>
      <c r="Y853" s="21">
        <f>Ugovori_OPULJP[[#This Row],[Bespovratna sredstva - Ukupno (EU+Nac) HRK
= Ukupna ugovorena vrijednost bespovratnih sredstava]]+Ugovori_OPULJP[[#This Row],[Javni doprinos korisnika - HRK]]+Ugovori_OPULJP[[#This Row],[Privatni doprinos korisnika - HRK]]</f>
        <v>5100091</v>
      </c>
      <c r="Z853" s="22">
        <f>Ugovori_OPULJP[[#This Row],[UKUPNI PRIHVATLJIVI IZDACI
TOTAL ELIGIBLE EXPENDITURE
= Bespovratna sredstva ukupno + doprinos korisnika
= Ukupni prihvatljivi troškovi
= Ukupna ugovorena vrijednost projekta HRK]]/7.5345</f>
        <v>676898.4006901586</v>
      </c>
      <c r="AA853" s="13" t="s">
        <v>22</v>
      </c>
      <c r="AB853" s="13" t="s">
        <v>19</v>
      </c>
      <c r="AC853" s="12" t="s">
        <v>3401</v>
      </c>
      <c r="AD853" s="12" t="s">
        <v>147</v>
      </c>
    </row>
    <row r="854" spans="1:30" ht="51" customHeight="1" x14ac:dyDescent="0.3">
      <c r="A854" s="10" t="s">
        <v>3402</v>
      </c>
      <c r="B854" s="11" t="s">
        <v>139</v>
      </c>
      <c r="C854" s="12" t="s">
        <v>140</v>
      </c>
      <c r="D854" s="12" t="s">
        <v>3131</v>
      </c>
      <c r="E854" s="27" t="s">
        <v>63</v>
      </c>
      <c r="F854" s="14" t="s">
        <v>3403</v>
      </c>
      <c r="G854" s="14" t="s">
        <v>1314</v>
      </c>
      <c r="H854" s="16">
        <v>44000</v>
      </c>
      <c r="I854" s="16">
        <v>44426</v>
      </c>
      <c r="J854" s="17" t="str">
        <f>IF(Ugovori_OPULJP[[#This Row],[DATUM ZAVRŠETKA OPERACIJE]]&gt;DATE(2023,12,31),"u provedbi","završen")</f>
        <v>završen</v>
      </c>
      <c r="K854" s="15" t="s">
        <v>86</v>
      </c>
      <c r="L854" s="15" t="s">
        <v>86</v>
      </c>
      <c r="M854" s="18">
        <v>0.85</v>
      </c>
      <c r="N854" s="18">
        <v>0.15</v>
      </c>
      <c r="O854" s="19">
        <f>Ugovori_OPULJP[[#This Row],[Bespovratna sredstva - Ukupno (EU+Nac) HRK
= Ukupna ugovorena vrijednost bespovratnih sredstava]]*Ugovori_OPULJP[[#This Row],[EU STOPA SUFINANCIRANJA %
EU CO-FINANCING RATE %]]</f>
        <v>1184040.6499999999</v>
      </c>
      <c r="P854" s="20">
        <f>Ugovori_OPULJP[[#This Row],[Bespovratna sredstva - EU dio - HRK]]/7.5345</f>
        <v>157149.20034507927</v>
      </c>
      <c r="Q854" s="19">
        <f>Ugovori_OPULJP[[#This Row],[Bespovratna sredstva - Ukupno (EU+Nac) HRK
= Ukupna ugovorena vrijednost bespovratnih sredstava]]*Ugovori_OPULJP[[#This Row],[STOPA NACIONALNOG SUFINANCIRANJA %]]</f>
        <v>208948.35</v>
      </c>
      <c r="R854" s="20">
        <f>Ugovori_OPULJP[[#This Row],[Bespovratna sredstva - Nacionalni dio - HRK]]/7.5345</f>
        <v>27732.21182560223</v>
      </c>
      <c r="S854" s="19">
        <v>1392989</v>
      </c>
      <c r="T854" s="20">
        <f>Ugovori_OPULJP[[#This Row],[Bespovratna sredstva - Ukupno (EU+Nac) HRK
= Ukupna ugovorena vrijednost bespovratnih sredstava]]/7.5345</f>
        <v>184881.41217068152</v>
      </c>
      <c r="U854" s="19">
        <v>0</v>
      </c>
      <c r="V854" s="20">
        <f>Ugovori_OPULJP[[#This Row],[Javni doprinos korisnika - HRK]]/7.5345</f>
        <v>0</v>
      </c>
      <c r="W854" s="19">
        <v>0</v>
      </c>
      <c r="X854" s="20">
        <f>Ugovori_OPULJP[[#This Row],[Privatni doprinos korisnika - HRK]]/7.5345</f>
        <v>0</v>
      </c>
      <c r="Y854" s="21">
        <f>Ugovori_OPULJP[[#This Row],[Bespovratna sredstva - Ukupno (EU+Nac) HRK
= Ukupna ugovorena vrijednost bespovratnih sredstava]]+Ugovori_OPULJP[[#This Row],[Javni doprinos korisnika - HRK]]+Ugovori_OPULJP[[#This Row],[Privatni doprinos korisnika - HRK]]</f>
        <v>1392989</v>
      </c>
      <c r="Z854" s="22">
        <f>Ugovori_OPULJP[[#This Row],[UKUPNI PRIHVATLJIVI IZDACI
TOTAL ELIGIBLE EXPENDITURE
= Bespovratna sredstva ukupno + doprinos korisnika
= Ukupni prihvatljivi troškovi
= Ukupna ugovorena vrijednost projekta HRK]]/7.5345</f>
        <v>184881.41217068152</v>
      </c>
      <c r="AA854" s="13" t="s">
        <v>22</v>
      </c>
      <c r="AB854" s="13" t="s">
        <v>19</v>
      </c>
      <c r="AC854" s="12" t="s">
        <v>3404</v>
      </c>
      <c r="AD854" s="12" t="s">
        <v>147</v>
      </c>
    </row>
    <row r="855" spans="1:30" ht="51" customHeight="1" x14ac:dyDescent="0.3">
      <c r="A855" s="10" t="s">
        <v>3405</v>
      </c>
      <c r="B855" s="11" t="s">
        <v>139</v>
      </c>
      <c r="C855" s="12" t="s">
        <v>140</v>
      </c>
      <c r="D855" s="12" t="s">
        <v>3131</v>
      </c>
      <c r="E855" s="27" t="s">
        <v>63</v>
      </c>
      <c r="F855" s="14" t="s">
        <v>3406</v>
      </c>
      <c r="G855" s="14" t="s">
        <v>1214</v>
      </c>
      <c r="H855" s="16">
        <v>44026</v>
      </c>
      <c r="I855" s="16">
        <v>44575</v>
      </c>
      <c r="J855" s="17" t="str">
        <f>IF(Ugovori_OPULJP[[#This Row],[DATUM ZAVRŠETKA OPERACIJE]]&gt;DATE(2023,12,31),"u provedbi","završen")</f>
        <v>završen</v>
      </c>
      <c r="K855" s="15" t="s">
        <v>91</v>
      </c>
      <c r="L855" s="15" t="s">
        <v>91</v>
      </c>
      <c r="M855" s="18">
        <v>0.85</v>
      </c>
      <c r="N855" s="18">
        <v>0.15</v>
      </c>
      <c r="O855" s="19">
        <f>Ugovori_OPULJP[[#This Row],[Bespovratna sredstva - Ukupno (EU+Nac) HRK
= Ukupna ugovorena vrijednost bespovratnih sredstava]]*Ugovori_OPULJP[[#This Row],[EU STOPA SUFINANCIRANJA %
EU CO-FINANCING RATE %]]</f>
        <v>909372.5</v>
      </c>
      <c r="P855" s="20">
        <f>Ugovori_OPULJP[[#This Row],[Bespovratna sredstva - EU dio - HRK]]/7.5345</f>
        <v>120694.47209502953</v>
      </c>
      <c r="Q855" s="19">
        <f>Ugovori_OPULJP[[#This Row],[Bespovratna sredstva - Ukupno (EU+Nac) HRK
= Ukupna ugovorena vrijednost bespovratnih sredstava]]*Ugovori_OPULJP[[#This Row],[STOPA NACIONALNOG SUFINANCIRANJA %]]</f>
        <v>160477.5</v>
      </c>
      <c r="R855" s="20">
        <f>Ugovori_OPULJP[[#This Row],[Bespovratna sredstva - Nacionalni dio - HRK]]/7.5345</f>
        <v>21299.024487358151</v>
      </c>
      <c r="S855" s="19">
        <v>1069850</v>
      </c>
      <c r="T855" s="20">
        <f>Ugovori_OPULJP[[#This Row],[Bespovratna sredstva - Ukupno (EU+Nac) HRK
= Ukupna ugovorena vrijednost bespovratnih sredstava]]/7.5345</f>
        <v>141993.49658238768</v>
      </c>
      <c r="U855" s="19">
        <v>0</v>
      </c>
      <c r="V855" s="20">
        <f>Ugovori_OPULJP[[#This Row],[Javni doprinos korisnika - HRK]]/7.5345</f>
        <v>0</v>
      </c>
      <c r="W855" s="19">
        <v>0</v>
      </c>
      <c r="X855" s="20">
        <f>Ugovori_OPULJP[[#This Row],[Privatni doprinos korisnika - HRK]]/7.5345</f>
        <v>0</v>
      </c>
      <c r="Y855" s="21">
        <f>Ugovori_OPULJP[[#This Row],[Bespovratna sredstva - Ukupno (EU+Nac) HRK
= Ukupna ugovorena vrijednost bespovratnih sredstava]]+Ugovori_OPULJP[[#This Row],[Javni doprinos korisnika - HRK]]+Ugovori_OPULJP[[#This Row],[Privatni doprinos korisnika - HRK]]</f>
        <v>1069850</v>
      </c>
      <c r="Z855" s="22">
        <f>Ugovori_OPULJP[[#This Row],[UKUPNI PRIHVATLJIVI IZDACI
TOTAL ELIGIBLE EXPENDITURE
= Bespovratna sredstva ukupno + doprinos korisnika
= Ukupni prihvatljivi troškovi
= Ukupna ugovorena vrijednost projekta HRK]]/7.5345</f>
        <v>141993.49658238768</v>
      </c>
      <c r="AA855" s="13" t="s">
        <v>22</v>
      </c>
      <c r="AB855" s="13" t="s">
        <v>19</v>
      </c>
      <c r="AC855" s="12" t="s">
        <v>3407</v>
      </c>
      <c r="AD855" s="12" t="s">
        <v>147</v>
      </c>
    </row>
    <row r="856" spans="1:30" ht="51" customHeight="1" x14ac:dyDescent="0.3">
      <c r="A856" s="10" t="s">
        <v>3408</v>
      </c>
      <c r="B856" s="11" t="s">
        <v>139</v>
      </c>
      <c r="C856" s="12" t="s">
        <v>140</v>
      </c>
      <c r="D856" s="12" t="s">
        <v>3131</v>
      </c>
      <c r="E856" s="27" t="s">
        <v>63</v>
      </c>
      <c r="F856" s="14" t="s">
        <v>3409</v>
      </c>
      <c r="G856" s="14" t="s">
        <v>319</v>
      </c>
      <c r="H856" s="16">
        <v>44000</v>
      </c>
      <c r="I856" s="16">
        <v>44548</v>
      </c>
      <c r="J856" s="17" t="str">
        <f>IF(Ugovori_OPULJP[[#This Row],[DATUM ZAVRŠETKA OPERACIJE]]&gt;DATE(2023,12,31),"u provedbi","završen")</f>
        <v>završen</v>
      </c>
      <c r="K856" s="15" t="s">
        <v>91</v>
      </c>
      <c r="L856" s="15" t="s">
        <v>91</v>
      </c>
      <c r="M856" s="18">
        <v>0.85</v>
      </c>
      <c r="N856" s="18">
        <v>0.15</v>
      </c>
      <c r="O856" s="19">
        <f>Ugovori_OPULJP[[#This Row],[Bespovratna sredstva - Ukupno (EU+Nac) HRK
= Ukupna ugovorena vrijednost bespovratnih sredstava]]*Ugovori_OPULJP[[#This Row],[EU STOPA SUFINANCIRANJA %
EU CO-FINANCING RATE %]]</f>
        <v>3358473.9555000002</v>
      </c>
      <c r="P856" s="20">
        <f>Ugovori_OPULJP[[#This Row],[Bespovratna sredstva - EU dio - HRK]]/7.5345</f>
        <v>445746.09536133782</v>
      </c>
      <c r="Q856" s="19">
        <f>Ugovori_OPULJP[[#This Row],[Bespovratna sredstva - Ukupno (EU+Nac) HRK
= Ukupna ugovorena vrijednost bespovratnih sredstava]]*Ugovori_OPULJP[[#This Row],[STOPA NACIONALNOG SUFINANCIRANJA %]]</f>
        <v>592671.87450000003</v>
      </c>
      <c r="R856" s="20">
        <f>Ugovori_OPULJP[[#This Row],[Bespovratna sredstva - Nacionalni dio - HRK]]/7.5345</f>
        <v>78661.0756520008</v>
      </c>
      <c r="S856" s="19">
        <v>3951145.83</v>
      </c>
      <c r="T856" s="20">
        <f>Ugovori_OPULJP[[#This Row],[Bespovratna sredstva - Ukupno (EU+Nac) HRK
= Ukupna ugovorena vrijednost bespovratnih sredstava]]/7.5345</f>
        <v>524407.17101333861</v>
      </c>
      <c r="U856" s="19">
        <v>0</v>
      </c>
      <c r="V856" s="20">
        <f>Ugovori_OPULJP[[#This Row],[Javni doprinos korisnika - HRK]]/7.5345</f>
        <v>0</v>
      </c>
      <c r="W856" s="19">
        <v>0</v>
      </c>
      <c r="X856" s="20">
        <f>Ugovori_OPULJP[[#This Row],[Privatni doprinos korisnika - HRK]]/7.5345</f>
        <v>0</v>
      </c>
      <c r="Y856" s="21">
        <f>Ugovori_OPULJP[[#This Row],[Bespovratna sredstva - Ukupno (EU+Nac) HRK
= Ukupna ugovorena vrijednost bespovratnih sredstava]]+Ugovori_OPULJP[[#This Row],[Javni doprinos korisnika - HRK]]+Ugovori_OPULJP[[#This Row],[Privatni doprinos korisnika - HRK]]</f>
        <v>3951145.83</v>
      </c>
      <c r="Z856" s="22">
        <f>Ugovori_OPULJP[[#This Row],[UKUPNI PRIHVATLJIVI IZDACI
TOTAL ELIGIBLE EXPENDITURE
= Bespovratna sredstva ukupno + doprinos korisnika
= Ukupni prihvatljivi troškovi
= Ukupna ugovorena vrijednost projekta HRK]]/7.5345</f>
        <v>524407.17101333861</v>
      </c>
      <c r="AA856" s="13" t="s">
        <v>22</v>
      </c>
      <c r="AB856" s="13" t="s">
        <v>19</v>
      </c>
      <c r="AC856" s="12" t="s">
        <v>3410</v>
      </c>
      <c r="AD856" s="12" t="s">
        <v>147</v>
      </c>
    </row>
    <row r="857" spans="1:30" ht="51" customHeight="1" x14ac:dyDescent="0.3">
      <c r="A857" s="10" t="s">
        <v>3411</v>
      </c>
      <c r="B857" s="11" t="s">
        <v>139</v>
      </c>
      <c r="C857" s="12" t="s">
        <v>140</v>
      </c>
      <c r="D857" s="12" t="s">
        <v>3131</v>
      </c>
      <c r="E857" s="27" t="s">
        <v>63</v>
      </c>
      <c r="F857" s="14" t="s">
        <v>3412</v>
      </c>
      <c r="G857" s="14" t="s">
        <v>3413</v>
      </c>
      <c r="H857" s="16">
        <v>44025</v>
      </c>
      <c r="I857" s="16">
        <v>44513</v>
      </c>
      <c r="J857" s="17" t="str">
        <f>IF(Ugovori_OPULJP[[#This Row],[DATUM ZAVRŠETKA OPERACIJE]]&gt;DATE(2023,12,31),"u provedbi","završen")</f>
        <v>završen</v>
      </c>
      <c r="K857" s="15" t="s">
        <v>240</v>
      </c>
      <c r="L857" s="15" t="s">
        <v>240</v>
      </c>
      <c r="M857" s="18">
        <v>0.85</v>
      </c>
      <c r="N857" s="18">
        <v>0.15</v>
      </c>
      <c r="O857" s="19">
        <f>Ugovori_OPULJP[[#This Row],[Bespovratna sredstva - Ukupno (EU+Nac) HRK
= Ukupna ugovorena vrijednost bespovratnih sredstava]]*Ugovori_OPULJP[[#This Row],[EU STOPA SUFINANCIRANJA %
EU CO-FINANCING RATE %]]</f>
        <v>631414</v>
      </c>
      <c r="P857" s="20">
        <f>Ugovori_OPULJP[[#This Row],[Bespovratna sredstva - EU dio - HRK]]/7.5345</f>
        <v>83803.039352312684</v>
      </c>
      <c r="Q857" s="19">
        <f>Ugovori_OPULJP[[#This Row],[Bespovratna sredstva - Ukupno (EU+Nac) HRK
= Ukupna ugovorena vrijednost bespovratnih sredstava]]*Ugovori_OPULJP[[#This Row],[STOPA NACIONALNOG SUFINANCIRANJA %]]</f>
        <v>111426</v>
      </c>
      <c r="R857" s="20">
        <f>Ugovori_OPULJP[[#This Row],[Bespovratna sredstva - Nacionalni dio - HRK]]/7.5345</f>
        <v>14788.771650408122</v>
      </c>
      <c r="S857" s="19">
        <v>742840</v>
      </c>
      <c r="T857" s="20">
        <f>Ugovori_OPULJP[[#This Row],[Bespovratna sredstva - Ukupno (EU+Nac) HRK
= Ukupna ugovorena vrijednost bespovratnih sredstava]]/7.5345</f>
        <v>98591.811002720817</v>
      </c>
      <c r="U857" s="19">
        <v>0</v>
      </c>
      <c r="V857" s="20">
        <f>Ugovori_OPULJP[[#This Row],[Javni doprinos korisnika - HRK]]/7.5345</f>
        <v>0</v>
      </c>
      <c r="W857" s="19">
        <v>0</v>
      </c>
      <c r="X857" s="20">
        <f>Ugovori_OPULJP[[#This Row],[Privatni doprinos korisnika - HRK]]/7.5345</f>
        <v>0</v>
      </c>
      <c r="Y857" s="21">
        <f>Ugovori_OPULJP[[#This Row],[Bespovratna sredstva - Ukupno (EU+Nac) HRK
= Ukupna ugovorena vrijednost bespovratnih sredstava]]+Ugovori_OPULJP[[#This Row],[Javni doprinos korisnika - HRK]]+Ugovori_OPULJP[[#This Row],[Privatni doprinos korisnika - HRK]]</f>
        <v>742840</v>
      </c>
      <c r="Z857" s="22">
        <f>Ugovori_OPULJP[[#This Row],[UKUPNI PRIHVATLJIVI IZDACI
TOTAL ELIGIBLE EXPENDITURE
= Bespovratna sredstva ukupno + doprinos korisnika
= Ukupni prihvatljivi troškovi
= Ukupna ugovorena vrijednost projekta HRK]]/7.5345</f>
        <v>98591.811002720817</v>
      </c>
      <c r="AA857" s="13" t="s">
        <v>22</v>
      </c>
      <c r="AB857" s="13" t="s">
        <v>19</v>
      </c>
      <c r="AC857" s="12" t="s">
        <v>3414</v>
      </c>
      <c r="AD857" s="12" t="s">
        <v>147</v>
      </c>
    </row>
    <row r="858" spans="1:30" ht="51" customHeight="1" x14ac:dyDescent="0.3">
      <c r="A858" s="10" t="s">
        <v>3415</v>
      </c>
      <c r="B858" s="11" t="s">
        <v>139</v>
      </c>
      <c r="C858" s="12" t="s">
        <v>140</v>
      </c>
      <c r="D858" s="12" t="s">
        <v>3131</v>
      </c>
      <c r="E858" s="27" t="s">
        <v>63</v>
      </c>
      <c r="F858" s="14" t="s">
        <v>3416</v>
      </c>
      <c r="G858" s="14" t="s">
        <v>1391</v>
      </c>
      <c r="H858" s="16">
        <v>44000</v>
      </c>
      <c r="I858" s="16">
        <v>44426</v>
      </c>
      <c r="J858" s="17" t="str">
        <f>IF(Ugovori_OPULJP[[#This Row],[DATUM ZAVRŠETKA OPERACIJE]]&gt;DATE(2023,12,31),"u provedbi","završen")</f>
        <v>završen</v>
      </c>
      <c r="K858" s="15" t="s">
        <v>71</v>
      </c>
      <c r="L858" s="15" t="s">
        <v>71</v>
      </c>
      <c r="M858" s="18">
        <v>0.85</v>
      </c>
      <c r="N858" s="18">
        <v>0.15</v>
      </c>
      <c r="O858" s="19">
        <f>Ugovori_OPULJP[[#This Row],[Bespovratna sredstva - Ukupno (EU+Nac) HRK
= Ukupna ugovorena vrijednost bespovratnih sredstava]]*Ugovori_OPULJP[[#This Row],[EU STOPA SUFINANCIRANJA %
EU CO-FINANCING RATE %]]</f>
        <v>1973402.058</v>
      </c>
      <c r="P858" s="20">
        <f>Ugovori_OPULJP[[#This Row],[Bespovratna sredstva - EU dio - HRK]]/7.5345</f>
        <v>261915.46326896275</v>
      </c>
      <c r="Q858" s="19">
        <f>Ugovori_OPULJP[[#This Row],[Bespovratna sredstva - Ukupno (EU+Nac) HRK
= Ukupna ugovorena vrijednost bespovratnih sredstava]]*Ugovori_OPULJP[[#This Row],[STOPA NACIONALNOG SUFINANCIRANJA %]]</f>
        <v>348247.42199999996</v>
      </c>
      <c r="R858" s="20">
        <f>Ugovori_OPULJP[[#This Row],[Bespovratna sredstva - Nacionalni dio - HRK]]/7.5345</f>
        <v>46220.375870993419</v>
      </c>
      <c r="S858" s="19">
        <v>2321649.48</v>
      </c>
      <c r="T858" s="20">
        <f>Ugovori_OPULJP[[#This Row],[Bespovratna sredstva - Ukupno (EU+Nac) HRK
= Ukupna ugovorena vrijednost bespovratnih sredstava]]/7.5345</f>
        <v>308135.83913995617</v>
      </c>
      <c r="U858" s="19">
        <v>0</v>
      </c>
      <c r="V858" s="20">
        <f>Ugovori_OPULJP[[#This Row],[Javni doprinos korisnika - HRK]]/7.5345</f>
        <v>0</v>
      </c>
      <c r="W858" s="19">
        <v>0</v>
      </c>
      <c r="X858" s="20">
        <f>Ugovori_OPULJP[[#This Row],[Privatni doprinos korisnika - HRK]]/7.5345</f>
        <v>0</v>
      </c>
      <c r="Y858" s="21">
        <f>Ugovori_OPULJP[[#This Row],[Bespovratna sredstva - Ukupno (EU+Nac) HRK
= Ukupna ugovorena vrijednost bespovratnih sredstava]]+Ugovori_OPULJP[[#This Row],[Javni doprinos korisnika - HRK]]+Ugovori_OPULJP[[#This Row],[Privatni doprinos korisnika - HRK]]</f>
        <v>2321649.48</v>
      </c>
      <c r="Z858" s="22">
        <f>Ugovori_OPULJP[[#This Row],[UKUPNI PRIHVATLJIVI IZDACI
TOTAL ELIGIBLE EXPENDITURE
= Bespovratna sredstva ukupno + doprinos korisnika
= Ukupni prihvatljivi troškovi
= Ukupna ugovorena vrijednost projekta HRK]]/7.5345</f>
        <v>308135.83913995617</v>
      </c>
      <c r="AA858" s="13" t="s">
        <v>22</v>
      </c>
      <c r="AB858" s="13" t="s">
        <v>19</v>
      </c>
      <c r="AC858" s="12" t="s">
        <v>3417</v>
      </c>
      <c r="AD858" s="12" t="s">
        <v>147</v>
      </c>
    </row>
    <row r="859" spans="1:30" ht="51" customHeight="1" x14ac:dyDescent="0.3">
      <c r="A859" s="10" t="s">
        <v>3418</v>
      </c>
      <c r="B859" s="11" t="s">
        <v>139</v>
      </c>
      <c r="C859" s="12" t="s">
        <v>140</v>
      </c>
      <c r="D859" s="12" t="s">
        <v>3131</v>
      </c>
      <c r="E859" s="27" t="s">
        <v>63</v>
      </c>
      <c r="F859" s="14" t="s">
        <v>3419</v>
      </c>
      <c r="G859" s="14" t="s">
        <v>3420</v>
      </c>
      <c r="H859" s="16">
        <v>44000</v>
      </c>
      <c r="I859" s="16">
        <v>44548</v>
      </c>
      <c r="J859" s="17" t="str">
        <f>IF(Ugovori_OPULJP[[#This Row],[DATUM ZAVRŠETKA OPERACIJE]]&gt;DATE(2023,12,31),"u provedbi","završen")</f>
        <v>završen</v>
      </c>
      <c r="K859" s="15" t="s">
        <v>3421</v>
      </c>
      <c r="L859" s="15" t="s">
        <v>324</v>
      </c>
      <c r="M859" s="18">
        <v>0.85</v>
      </c>
      <c r="N859" s="18">
        <v>0.15</v>
      </c>
      <c r="O859" s="19">
        <f>Ugovori_OPULJP[[#This Row],[Bespovratna sredstva - Ukupno (EU+Nac) HRK
= Ukupna ugovorena vrijednost bespovratnih sredstava]]*Ugovori_OPULJP[[#This Row],[EU STOPA SUFINANCIRANJA %
EU CO-FINANCING RATE %]]</f>
        <v>3881486.75</v>
      </c>
      <c r="P859" s="20">
        <f>Ugovori_OPULJP[[#This Row],[Bespovratna sredstva - EU dio - HRK]]/7.5345</f>
        <v>515161.82228415948</v>
      </c>
      <c r="Q859" s="19">
        <f>Ugovori_OPULJP[[#This Row],[Bespovratna sredstva - Ukupno (EU+Nac) HRK
= Ukupna ugovorena vrijednost bespovratnih sredstava]]*Ugovori_OPULJP[[#This Row],[STOPA NACIONALNOG SUFINANCIRANJA %]]</f>
        <v>684968.25</v>
      </c>
      <c r="R859" s="20">
        <f>Ugovori_OPULJP[[#This Row],[Bespovratna sredstva - Nacionalni dio - HRK]]/7.5345</f>
        <v>90910.909814851679</v>
      </c>
      <c r="S859" s="19">
        <v>4566455</v>
      </c>
      <c r="T859" s="20">
        <f>Ugovori_OPULJP[[#This Row],[Bespovratna sredstva - Ukupno (EU+Nac) HRK
= Ukupna ugovorena vrijednost bespovratnih sredstava]]/7.5345</f>
        <v>606072.73209901119</v>
      </c>
      <c r="U859" s="19">
        <v>0</v>
      </c>
      <c r="V859" s="20">
        <f>Ugovori_OPULJP[[#This Row],[Javni doprinos korisnika - HRK]]/7.5345</f>
        <v>0</v>
      </c>
      <c r="W859" s="19">
        <v>0</v>
      </c>
      <c r="X859" s="20">
        <f>Ugovori_OPULJP[[#This Row],[Privatni doprinos korisnika - HRK]]/7.5345</f>
        <v>0</v>
      </c>
      <c r="Y859" s="21">
        <f>Ugovori_OPULJP[[#This Row],[Bespovratna sredstva - Ukupno (EU+Nac) HRK
= Ukupna ugovorena vrijednost bespovratnih sredstava]]+Ugovori_OPULJP[[#This Row],[Javni doprinos korisnika - HRK]]+Ugovori_OPULJP[[#This Row],[Privatni doprinos korisnika - HRK]]</f>
        <v>4566455</v>
      </c>
      <c r="Z859" s="22">
        <f>Ugovori_OPULJP[[#This Row],[UKUPNI PRIHVATLJIVI IZDACI
TOTAL ELIGIBLE EXPENDITURE
= Bespovratna sredstva ukupno + doprinos korisnika
= Ukupni prihvatljivi troškovi
= Ukupna ugovorena vrijednost projekta HRK]]/7.5345</f>
        <v>606072.73209901119</v>
      </c>
      <c r="AA859" s="13" t="s">
        <v>22</v>
      </c>
      <c r="AB859" s="13" t="s">
        <v>19</v>
      </c>
      <c r="AC859" s="12" t="s">
        <v>3422</v>
      </c>
      <c r="AD859" s="12" t="s">
        <v>147</v>
      </c>
    </row>
    <row r="860" spans="1:30" ht="51" customHeight="1" x14ac:dyDescent="0.3">
      <c r="A860" s="10" t="s">
        <v>3423</v>
      </c>
      <c r="B860" s="11" t="s">
        <v>139</v>
      </c>
      <c r="C860" s="12" t="s">
        <v>140</v>
      </c>
      <c r="D860" s="12" t="s">
        <v>3131</v>
      </c>
      <c r="E860" s="27" t="s">
        <v>63</v>
      </c>
      <c r="F860" s="14" t="s">
        <v>3424</v>
      </c>
      <c r="G860" s="14" t="s">
        <v>1294</v>
      </c>
      <c r="H860" s="16">
        <v>44015</v>
      </c>
      <c r="I860" s="16">
        <v>44564</v>
      </c>
      <c r="J860" s="17" t="str">
        <f>IF(Ugovori_OPULJP[[#This Row],[DATUM ZAVRŠETKA OPERACIJE]]&gt;DATE(2023,12,31),"u provedbi","završen")</f>
        <v>završen</v>
      </c>
      <c r="K860" s="15" t="s">
        <v>81</v>
      </c>
      <c r="L860" s="15" t="s">
        <v>81</v>
      </c>
      <c r="M860" s="18">
        <v>0.85</v>
      </c>
      <c r="N860" s="18">
        <v>0.15</v>
      </c>
      <c r="O860" s="19">
        <f>Ugovori_OPULJP[[#This Row],[Bespovratna sredstva - Ukupno (EU+Nac) HRK
= Ukupna ugovorena vrijednost bespovratnih sredstava]]*Ugovori_OPULJP[[#This Row],[EU STOPA SUFINANCIRANJA %
EU CO-FINANCING RATE %]]</f>
        <v>4490252.5</v>
      </c>
      <c r="P860" s="20">
        <f>Ugovori_OPULJP[[#This Row],[Bespovratna sredstva - EU dio - HRK]]/7.5345</f>
        <v>595958.9222907956</v>
      </c>
      <c r="Q860" s="19">
        <f>Ugovori_OPULJP[[#This Row],[Bespovratna sredstva - Ukupno (EU+Nac) HRK
= Ukupna ugovorena vrijednost bespovratnih sredstava]]*Ugovori_OPULJP[[#This Row],[STOPA NACIONALNOG SUFINANCIRANJA %]]</f>
        <v>792397.5</v>
      </c>
      <c r="R860" s="20">
        <f>Ugovori_OPULJP[[#This Row],[Bespovratna sredstva - Nacionalni dio - HRK]]/7.5345</f>
        <v>105169.22158072864</v>
      </c>
      <c r="S860" s="19">
        <v>5282650</v>
      </c>
      <c r="T860" s="20">
        <f>Ugovori_OPULJP[[#This Row],[Bespovratna sredstva - Ukupno (EU+Nac) HRK
= Ukupna ugovorena vrijednost bespovratnih sredstava]]/7.5345</f>
        <v>701128.14387152425</v>
      </c>
      <c r="U860" s="19">
        <v>0</v>
      </c>
      <c r="V860" s="20">
        <f>Ugovori_OPULJP[[#This Row],[Javni doprinos korisnika - HRK]]/7.5345</f>
        <v>0</v>
      </c>
      <c r="W860" s="19">
        <v>0</v>
      </c>
      <c r="X860" s="20">
        <f>Ugovori_OPULJP[[#This Row],[Privatni doprinos korisnika - HRK]]/7.5345</f>
        <v>0</v>
      </c>
      <c r="Y860" s="21">
        <f>Ugovori_OPULJP[[#This Row],[Bespovratna sredstva - Ukupno (EU+Nac) HRK
= Ukupna ugovorena vrijednost bespovratnih sredstava]]+Ugovori_OPULJP[[#This Row],[Javni doprinos korisnika - HRK]]+Ugovori_OPULJP[[#This Row],[Privatni doprinos korisnika - HRK]]</f>
        <v>5282650</v>
      </c>
      <c r="Z860" s="22">
        <f>Ugovori_OPULJP[[#This Row],[UKUPNI PRIHVATLJIVI IZDACI
TOTAL ELIGIBLE EXPENDITURE
= Bespovratna sredstva ukupno + doprinos korisnika
= Ukupni prihvatljivi troškovi
= Ukupna ugovorena vrijednost projekta HRK]]/7.5345</f>
        <v>701128.14387152425</v>
      </c>
      <c r="AA860" s="13" t="s">
        <v>22</v>
      </c>
      <c r="AB860" s="13" t="s">
        <v>19</v>
      </c>
      <c r="AC860" s="12" t="s">
        <v>3425</v>
      </c>
      <c r="AD860" s="12" t="s">
        <v>147</v>
      </c>
    </row>
    <row r="861" spans="1:30" ht="51" customHeight="1" x14ac:dyDescent="0.3">
      <c r="A861" s="10" t="s">
        <v>3426</v>
      </c>
      <c r="B861" s="11" t="s">
        <v>139</v>
      </c>
      <c r="C861" s="12" t="s">
        <v>140</v>
      </c>
      <c r="D861" s="12" t="s">
        <v>3131</v>
      </c>
      <c r="E861" s="27" t="s">
        <v>63</v>
      </c>
      <c r="F861" s="14" t="s">
        <v>3427</v>
      </c>
      <c r="G861" s="14" t="s">
        <v>3428</v>
      </c>
      <c r="H861" s="16">
        <v>44000</v>
      </c>
      <c r="I861" s="16">
        <v>44487</v>
      </c>
      <c r="J861" s="17" t="str">
        <f>IF(Ugovori_OPULJP[[#This Row],[DATUM ZAVRŠETKA OPERACIJE]]&gt;DATE(2023,12,31),"u provedbi","završen")</f>
        <v>završen</v>
      </c>
      <c r="K861" s="15" t="s">
        <v>81</v>
      </c>
      <c r="L861" s="15" t="s">
        <v>81</v>
      </c>
      <c r="M861" s="18">
        <v>0.85</v>
      </c>
      <c r="N861" s="18">
        <v>0.15</v>
      </c>
      <c r="O861" s="19">
        <f>Ugovori_OPULJP[[#This Row],[Bespovratna sredstva - Ukupno (EU+Nac) HRK
= Ukupna ugovorena vrijednost bespovratnih sredstava]]*Ugovori_OPULJP[[#This Row],[EU STOPA SUFINANCIRANJA %
EU CO-FINANCING RATE %]]</f>
        <v>789360.82149999996</v>
      </c>
      <c r="P861" s="20">
        <f>Ugovori_OPULJP[[#This Row],[Bespovratna sredstva - EU dio - HRK]]/7.5345</f>
        <v>104766.18508195633</v>
      </c>
      <c r="Q861" s="19">
        <f>Ugovori_OPULJP[[#This Row],[Bespovratna sredstva - Ukupno (EU+Nac) HRK
= Ukupna ugovorena vrijednost bespovratnih sredstava]]*Ugovori_OPULJP[[#This Row],[STOPA NACIONALNOG SUFINANCIRANJA %]]</f>
        <v>139298.96849999999</v>
      </c>
      <c r="R861" s="20">
        <f>Ugovori_OPULJP[[#This Row],[Bespovratna sredstva - Nacionalni dio - HRK]]/7.5345</f>
        <v>18488.150308580527</v>
      </c>
      <c r="S861" s="19">
        <v>928659.79</v>
      </c>
      <c r="T861" s="20">
        <f>Ugovori_OPULJP[[#This Row],[Bespovratna sredstva - Ukupno (EU+Nac) HRK
= Ukupna ugovorena vrijednost bespovratnih sredstava]]/7.5345</f>
        <v>123254.33539053686</v>
      </c>
      <c r="U861" s="19">
        <v>0</v>
      </c>
      <c r="V861" s="20">
        <f>Ugovori_OPULJP[[#This Row],[Javni doprinos korisnika - HRK]]/7.5345</f>
        <v>0</v>
      </c>
      <c r="W861" s="19">
        <v>0</v>
      </c>
      <c r="X861" s="20">
        <f>Ugovori_OPULJP[[#This Row],[Privatni doprinos korisnika - HRK]]/7.5345</f>
        <v>0</v>
      </c>
      <c r="Y861" s="21">
        <f>Ugovori_OPULJP[[#This Row],[Bespovratna sredstva - Ukupno (EU+Nac) HRK
= Ukupna ugovorena vrijednost bespovratnih sredstava]]+Ugovori_OPULJP[[#This Row],[Javni doprinos korisnika - HRK]]+Ugovori_OPULJP[[#This Row],[Privatni doprinos korisnika - HRK]]</f>
        <v>928659.79</v>
      </c>
      <c r="Z861" s="22">
        <f>Ugovori_OPULJP[[#This Row],[UKUPNI PRIHVATLJIVI IZDACI
TOTAL ELIGIBLE EXPENDITURE
= Bespovratna sredstva ukupno + doprinos korisnika
= Ukupni prihvatljivi troškovi
= Ukupna ugovorena vrijednost projekta HRK]]/7.5345</f>
        <v>123254.33539053686</v>
      </c>
      <c r="AA861" s="13" t="s">
        <v>22</v>
      </c>
      <c r="AB861" s="13" t="s">
        <v>19</v>
      </c>
      <c r="AC861" s="12" t="s">
        <v>3429</v>
      </c>
      <c r="AD861" s="12" t="s">
        <v>147</v>
      </c>
    </row>
    <row r="862" spans="1:30" ht="51" customHeight="1" x14ac:dyDescent="0.3">
      <c r="A862" s="10" t="s">
        <v>3430</v>
      </c>
      <c r="B862" s="11" t="s">
        <v>139</v>
      </c>
      <c r="C862" s="12" t="s">
        <v>140</v>
      </c>
      <c r="D862" s="12" t="s">
        <v>3131</v>
      </c>
      <c r="E862" s="27" t="s">
        <v>63</v>
      </c>
      <c r="F862" s="14" t="s">
        <v>3431</v>
      </c>
      <c r="G862" s="14" t="s">
        <v>1266</v>
      </c>
      <c r="H862" s="16">
        <v>44033</v>
      </c>
      <c r="I862" s="16">
        <v>44582</v>
      </c>
      <c r="J862" s="17" t="str">
        <f>IF(Ugovori_OPULJP[[#This Row],[DATUM ZAVRŠETKA OPERACIJE]]&gt;DATE(2023,12,31),"u provedbi","završen")</f>
        <v>završen</v>
      </c>
      <c r="K862" s="15" t="s">
        <v>324</v>
      </c>
      <c r="L862" s="15" t="s">
        <v>324</v>
      </c>
      <c r="M862" s="18">
        <v>0.85</v>
      </c>
      <c r="N862" s="18">
        <v>0.15</v>
      </c>
      <c r="O862" s="19">
        <f>Ugovori_OPULJP[[#This Row],[Bespovratna sredstva - Ukupno (EU+Nac) HRK
= Ukupna ugovorena vrijednost bespovratnih sredstava]]*Ugovori_OPULJP[[#This Row],[EU STOPA SUFINANCIRANJA %
EU CO-FINANCING RATE %]]</f>
        <v>3880811</v>
      </c>
      <c r="P862" s="20">
        <f>Ugovori_OPULJP[[#This Row],[Bespovratna sredstva - EU dio - HRK]]/7.5345</f>
        <v>515072.13484637334</v>
      </c>
      <c r="Q862" s="19">
        <f>Ugovori_OPULJP[[#This Row],[Bespovratna sredstva - Ukupno (EU+Nac) HRK
= Ukupna ugovorena vrijednost bespovratnih sredstava]]*Ugovori_OPULJP[[#This Row],[STOPA NACIONALNOG SUFINANCIRANJA %]]</f>
        <v>684849</v>
      </c>
      <c r="R862" s="20">
        <f>Ugovori_OPULJP[[#This Row],[Bespovratna sredstva - Nacionalni dio - HRK]]/7.5345</f>
        <v>90895.08261994824</v>
      </c>
      <c r="S862" s="19">
        <v>4565660</v>
      </c>
      <c r="T862" s="20">
        <f>Ugovori_OPULJP[[#This Row],[Bespovratna sredstva - Ukupno (EU+Nac) HRK
= Ukupna ugovorena vrijednost bespovratnih sredstava]]/7.5345</f>
        <v>605967.21746632154</v>
      </c>
      <c r="U862" s="19">
        <v>0</v>
      </c>
      <c r="V862" s="20">
        <f>Ugovori_OPULJP[[#This Row],[Javni doprinos korisnika - HRK]]/7.5345</f>
        <v>0</v>
      </c>
      <c r="W862" s="19">
        <v>0</v>
      </c>
      <c r="X862" s="20">
        <f>Ugovori_OPULJP[[#This Row],[Privatni doprinos korisnika - HRK]]/7.5345</f>
        <v>0</v>
      </c>
      <c r="Y862" s="21">
        <f>Ugovori_OPULJP[[#This Row],[Bespovratna sredstva - Ukupno (EU+Nac) HRK
= Ukupna ugovorena vrijednost bespovratnih sredstava]]+Ugovori_OPULJP[[#This Row],[Javni doprinos korisnika - HRK]]+Ugovori_OPULJP[[#This Row],[Privatni doprinos korisnika - HRK]]</f>
        <v>4565660</v>
      </c>
      <c r="Z862" s="22">
        <f>Ugovori_OPULJP[[#This Row],[UKUPNI PRIHVATLJIVI IZDACI
TOTAL ELIGIBLE EXPENDITURE
= Bespovratna sredstva ukupno + doprinos korisnika
= Ukupni prihvatljivi troškovi
= Ukupna ugovorena vrijednost projekta HRK]]/7.5345</f>
        <v>605967.21746632154</v>
      </c>
      <c r="AA862" s="13" t="s">
        <v>22</v>
      </c>
      <c r="AB862" s="13" t="s">
        <v>19</v>
      </c>
      <c r="AC862" s="12" t="s">
        <v>3432</v>
      </c>
      <c r="AD862" s="12" t="s">
        <v>147</v>
      </c>
    </row>
    <row r="863" spans="1:30" ht="51" customHeight="1" x14ac:dyDescent="0.3">
      <c r="A863" s="10" t="s">
        <v>3433</v>
      </c>
      <c r="B863" s="11" t="s">
        <v>139</v>
      </c>
      <c r="C863" s="12" t="s">
        <v>140</v>
      </c>
      <c r="D863" s="12" t="s">
        <v>3131</v>
      </c>
      <c r="E863" s="27" t="s">
        <v>63</v>
      </c>
      <c r="F863" s="14" t="s">
        <v>3434</v>
      </c>
      <c r="G863" s="14" t="s">
        <v>1376</v>
      </c>
      <c r="H863" s="16">
        <v>44000</v>
      </c>
      <c r="I863" s="16">
        <v>44457</v>
      </c>
      <c r="J863" s="17" t="str">
        <f>IF(Ugovori_OPULJP[[#This Row],[DATUM ZAVRŠETKA OPERACIJE]]&gt;DATE(2023,12,31),"u provedbi","završen")</f>
        <v>završen</v>
      </c>
      <c r="K863" s="15" t="s">
        <v>81</v>
      </c>
      <c r="L863" s="15" t="s">
        <v>81</v>
      </c>
      <c r="M863" s="18">
        <v>0.85</v>
      </c>
      <c r="N863" s="18">
        <v>0.15</v>
      </c>
      <c r="O863" s="19">
        <f>Ugovori_OPULJP[[#This Row],[Bespovratna sredstva - Ukupno (EU+Nac) HRK
= Ukupna ugovorena vrijednost bespovratnih sredstava]]*Ugovori_OPULJP[[#This Row],[EU STOPA SUFINANCIRANJA %
EU CO-FINANCING RATE %]]</f>
        <v>1336918.25</v>
      </c>
      <c r="P863" s="20">
        <f>Ugovori_OPULJP[[#This Row],[Bespovratna sredstva - EU dio - HRK]]/7.5345</f>
        <v>177439.54476076714</v>
      </c>
      <c r="Q863" s="19">
        <f>Ugovori_OPULJP[[#This Row],[Bespovratna sredstva - Ukupno (EU+Nac) HRK
= Ukupna ugovorena vrijednost bespovratnih sredstava]]*Ugovori_OPULJP[[#This Row],[STOPA NACIONALNOG SUFINANCIRANJA %]]</f>
        <v>235926.75</v>
      </c>
      <c r="R863" s="20">
        <f>Ugovori_OPULJP[[#This Row],[Bespovratna sredstva - Nacionalni dio - HRK]]/7.5345</f>
        <v>31312.860840135374</v>
      </c>
      <c r="S863" s="19">
        <v>1572845</v>
      </c>
      <c r="T863" s="20">
        <f>Ugovori_OPULJP[[#This Row],[Bespovratna sredstva - Ukupno (EU+Nac) HRK
= Ukupna ugovorena vrijednost bespovratnih sredstava]]/7.5345</f>
        <v>208752.40560090251</v>
      </c>
      <c r="U863" s="19">
        <v>0</v>
      </c>
      <c r="V863" s="20">
        <f>Ugovori_OPULJP[[#This Row],[Javni doprinos korisnika - HRK]]/7.5345</f>
        <v>0</v>
      </c>
      <c r="W863" s="19">
        <v>0</v>
      </c>
      <c r="X863" s="20">
        <f>Ugovori_OPULJP[[#This Row],[Privatni doprinos korisnika - HRK]]/7.5345</f>
        <v>0</v>
      </c>
      <c r="Y863" s="21">
        <f>Ugovori_OPULJP[[#This Row],[Bespovratna sredstva - Ukupno (EU+Nac) HRK
= Ukupna ugovorena vrijednost bespovratnih sredstava]]+Ugovori_OPULJP[[#This Row],[Javni doprinos korisnika - HRK]]+Ugovori_OPULJP[[#This Row],[Privatni doprinos korisnika - HRK]]</f>
        <v>1572845</v>
      </c>
      <c r="Z863" s="22">
        <f>Ugovori_OPULJP[[#This Row],[UKUPNI PRIHVATLJIVI IZDACI
TOTAL ELIGIBLE EXPENDITURE
= Bespovratna sredstva ukupno + doprinos korisnika
= Ukupni prihvatljivi troškovi
= Ukupna ugovorena vrijednost projekta HRK]]/7.5345</f>
        <v>208752.40560090251</v>
      </c>
      <c r="AA863" s="13" t="s">
        <v>22</v>
      </c>
      <c r="AB863" s="13" t="s">
        <v>19</v>
      </c>
      <c r="AC863" s="12" t="s">
        <v>3435</v>
      </c>
      <c r="AD863" s="12" t="s">
        <v>147</v>
      </c>
    </row>
    <row r="864" spans="1:30" ht="51" customHeight="1" x14ac:dyDescent="0.3">
      <c r="A864" s="10" t="s">
        <v>3436</v>
      </c>
      <c r="B864" s="11" t="s">
        <v>139</v>
      </c>
      <c r="C864" s="12" t="s">
        <v>140</v>
      </c>
      <c r="D864" s="12" t="s">
        <v>3131</v>
      </c>
      <c r="E864" s="27" t="s">
        <v>63</v>
      </c>
      <c r="F864" s="14" t="s">
        <v>3437</v>
      </c>
      <c r="G864" s="14" t="s">
        <v>1259</v>
      </c>
      <c r="H864" s="16">
        <v>44000</v>
      </c>
      <c r="I864" s="16">
        <v>44457</v>
      </c>
      <c r="J864" s="17" t="str">
        <f>IF(Ugovori_OPULJP[[#This Row],[DATUM ZAVRŠETKA OPERACIJE]]&gt;DATE(2023,12,31),"u provedbi","završen")</f>
        <v>završen</v>
      </c>
      <c r="K864" s="15" t="s">
        <v>81</v>
      </c>
      <c r="L864" s="15" t="s">
        <v>81</v>
      </c>
      <c r="M864" s="18">
        <v>0.85</v>
      </c>
      <c r="N864" s="18">
        <v>0.15</v>
      </c>
      <c r="O864" s="19">
        <f>Ugovori_OPULJP[[#This Row],[Bespovratna sredstva - Ukupno (EU+Nac) HRK
= Ukupna ugovorena vrijednost bespovratnih sredstava]]*Ugovori_OPULJP[[#This Row],[EU STOPA SUFINANCIRANJA %
EU CO-FINANCING RATE %]]</f>
        <v>891481.19</v>
      </c>
      <c r="P864" s="20">
        <f>Ugovori_OPULJP[[#This Row],[Bespovratna sredstva - EU dio - HRK]]/7.5345</f>
        <v>118319.88718561284</v>
      </c>
      <c r="Q864" s="19">
        <f>Ugovori_OPULJP[[#This Row],[Bespovratna sredstva - Ukupno (EU+Nac) HRK
= Ukupna ugovorena vrijednost bespovratnih sredstava]]*Ugovori_OPULJP[[#This Row],[STOPA NACIONALNOG SUFINANCIRANJA %]]</f>
        <v>157320.21</v>
      </c>
      <c r="R864" s="20">
        <f>Ugovori_OPULJP[[#This Row],[Bespovratna sredstva - Nacionalni dio - HRK]]/7.5345</f>
        <v>20879.980091578735</v>
      </c>
      <c r="S864" s="19">
        <v>1048801.3999999999</v>
      </c>
      <c r="T864" s="20">
        <f>Ugovori_OPULJP[[#This Row],[Bespovratna sredstva - Ukupno (EU+Nac) HRK
= Ukupna ugovorena vrijednost bespovratnih sredstava]]/7.5345</f>
        <v>139199.86727719157</v>
      </c>
      <c r="U864" s="19">
        <v>0</v>
      </c>
      <c r="V864" s="20">
        <f>Ugovori_OPULJP[[#This Row],[Javni doprinos korisnika - HRK]]/7.5345</f>
        <v>0</v>
      </c>
      <c r="W864" s="19">
        <v>0</v>
      </c>
      <c r="X864" s="20">
        <f>Ugovori_OPULJP[[#This Row],[Privatni doprinos korisnika - HRK]]/7.5345</f>
        <v>0</v>
      </c>
      <c r="Y864" s="21">
        <f>Ugovori_OPULJP[[#This Row],[Bespovratna sredstva - Ukupno (EU+Nac) HRK
= Ukupna ugovorena vrijednost bespovratnih sredstava]]+Ugovori_OPULJP[[#This Row],[Javni doprinos korisnika - HRK]]+Ugovori_OPULJP[[#This Row],[Privatni doprinos korisnika - HRK]]</f>
        <v>1048801.3999999999</v>
      </c>
      <c r="Z864" s="22">
        <f>Ugovori_OPULJP[[#This Row],[UKUPNI PRIHVATLJIVI IZDACI
TOTAL ELIGIBLE EXPENDITURE
= Bespovratna sredstva ukupno + doprinos korisnika
= Ukupni prihvatljivi troškovi
= Ukupna ugovorena vrijednost projekta HRK]]/7.5345</f>
        <v>139199.86727719157</v>
      </c>
      <c r="AA864" s="13" t="s">
        <v>22</v>
      </c>
      <c r="AB864" s="13" t="s">
        <v>19</v>
      </c>
      <c r="AC864" s="12" t="s">
        <v>3438</v>
      </c>
      <c r="AD864" s="12" t="s">
        <v>147</v>
      </c>
    </row>
    <row r="865" spans="1:30" ht="51" customHeight="1" x14ac:dyDescent="0.3">
      <c r="A865" s="10" t="s">
        <v>3439</v>
      </c>
      <c r="B865" s="11" t="s">
        <v>139</v>
      </c>
      <c r="C865" s="12" t="s">
        <v>140</v>
      </c>
      <c r="D865" s="12" t="s">
        <v>3131</v>
      </c>
      <c r="E865" s="27" t="s">
        <v>63</v>
      </c>
      <c r="F865" s="14" t="s">
        <v>3440</v>
      </c>
      <c r="G865" s="32" t="s">
        <v>177</v>
      </c>
      <c r="H865" s="16">
        <v>44029</v>
      </c>
      <c r="I865" s="16">
        <v>44578</v>
      </c>
      <c r="J865" s="17" t="str">
        <f>IF(Ugovori_OPULJP[[#This Row],[DATUM ZAVRŠETKA OPERACIJE]]&gt;DATE(2023,12,31),"u provedbi","završen")</f>
        <v>završen</v>
      </c>
      <c r="K865" s="15" t="s">
        <v>178</v>
      </c>
      <c r="L865" s="15" t="s">
        <v>178</v>
      </c>
      <c r="M865" s="18">
        <v>0.85</v>
      </c>
      <c r="N865" s="18">
        <v>0.15</v>
      </c>
      <c r="O865" s="19">
        <f>Ugovori_OPULJP[[#This Row],[Bespovratna sredstva - Ukupno (EU+Nac) HRK
= Ukupna ugovorena vrijednost bespovratnih sredstava]]*Ugovori_OPULJP[[#This Row],[EU STOPA SUFINANCIRANJA %
EU CO-FINANCING RATE %]]</f>
        <v>789360.82149999996</v>
      </c>
      <c r="P865" s="20">
        <f>Ugovori_OPULJP[[#This Row],[Bespovratna sredstva - EU dio - HRK]]/7.5345</f>
        <v>104766.18508195633</v>
      </c>
      <c r="Q865" s="19">
        <f>Ugovori_OPULJP[[#This Row],[Bespovratna sredstva - Ukupno (EU+Nac) HRK
= Ukupna ugovorena vrijednost bespovratnih sredstava]]*Ugovori_OPULJP[[#This Row],[STOPA NACIONALNOG SUFINANCIRANJA %]]</f>
        <v>139298.96849999999</v>
      </c>
      <c r="R865" s="20">
        <f>Ugovori_OPULJP[[#This Row],[Bespovratna sredstva - Nacionalni dio - HRK]]/7.5345</f>
        <v>18488.150308580527</v>
      </c>
      <c r="S865" s="19">
        <v>928659.79</v>
      </c>
      <c r="T865" s="20">
        <f>Ugovori_OPULJP[[#This Row],[Bespovratna sredstva - Ukupno (EU+Nac) HRK
= Ukupna ugovorena vrijednost bespovratnih sredstava]]/7.5345</f>
        <v>123254.33539053686</v>
      </c>
      <c r="U865" s="19">
        <v>0</v>
      </c>
      <c r="V865" s="20">
        <f>Ugovori_OPULJP[[#This Row],[Javni doprinos korisnika - HRK]]/7.5345</f>
        <v>0</v>
      </c>
      <c r="W865" s="19">
        <v>0</v>
      </c>
      <c r="X865" s="20">
        <f>Ugovori_OPULJP[[#This Row],[Privatni doprinos korisnika - HRK]]/7.5345</f>
        <v>0</v>
      </c>
      <c r="Y865" s="21">
        <f>Ugovori_OPULJP[[#This Row],[Bespovratna sredstva - Ukupno (EU+Nac) HRK
= Ukupna ugovorena vrijednost bespovratnih sredstava]]+Ugovori_OPULJP[[#This Row],[Javni doprinos korisnika - HRK]]+Ugovori_OPULJP[[#This Row],[Privatni doprinos korisnika - HRK]]</f>
        <v>928659.79</v>
      </c>
      <c r="Z865" s="22">
        <f>Ugovori_OPULJP[[#This Row],[UKUPNI PRIHVATLJIVI IZDACI
TOTAL ELIGIBLE EXPENDITURE
= Bespovratna sredstva ukupno + doprinos korisnika
= Ukupni prihvatljivi troškovi
= Ukupna ugovorena vrijednost projekta HRK]]/7.5345</f>
        <v>123254.33539053686</v>
      </c>
      <c r="AA865" s="13" t="s">
        <v>22</v>
      </c>
      <c r="AB865" s="13" t="s">
        <v>19</v>
      </c>
      <c r="AC865" s="12" t="s">
        <v>3441</v>
      </c>
      <c r="AD865" s="12" t="s">
        <v>147</v>
      </c>
    </row>
    <row r="866" spans="1:30" ht="51" customHeight="1" x14ac:dyDescent="0.3">
      <c r="A866" s="10" t="s">
        <v>3442</v>
      </c>
      <c r="B866" s="11" t="s">
        <v>139</v>
      </c>
      <c r="C866" s="12" t="s">
        <v>140</v>
      </c>
      <c r="D866" s="12" t="s">
        <v>3131</v>
      </c>
      <c r="E866" s="27" t="s">
        <v>63</v>
      </c>
      <c r="F866" s="14" t="s">
        <v>3443</v>
      </c>
      <c r="G866" s="14" t="s">
        <v>3444</v>
      </c>
      <c r="H866" s="16">
        <v>44130</v>
      </c>
      <c r="I866" s="16">
        <v>44677</v>
      </c>
      <c r="J866" s="17" t="str">
        <f>IF(Ugovori_OPULJP[[#This Row],[DATUM ZAVRŠETKA OPERACIJE]]&gt;DATE(2023,12,31),"u provedbi","završen")</f>
        <v>završen</v>
      </c>
      <c r="K866" s="15" t="s">
        <v>417</v>
      </c>
      <c r="L866" s="15" t="s">
        <v>417</v>
      </c>
      <c r="M866" s="18">
        <v>0.85</v>
      </c>
      <c r="N866" s="18">
        <v>0.15</v>
      </c>
      <c r="O866" s="19">
        <f>Ugovori_OPULJP[[#This Row],[Bespovratna sredstva - Ukupno (EU+Nac) HRK
= Ukupna ugovorena vrijednost bespovratnih sredstava]]*Ugovori_OPULJP[[#This Row],[EU STOPA SUFINANCIRANJA %
EU CO-FINANCING RATE %]]</f>
        <v>473518</v>
      </c>
      <c r="P866" s="20">
        <f>Ugovori_OPULJP[[#This Row],[Bespovratna sredstva - EU dio - HRK]]/7.5345</f>
        <v>62846.638794876897</v>
      </c>
      <c r="Q866" s="19">
        <f>Ugovori_OPULJP[[#This Row],[Bespovratna sredstva - Ukupno (EU+Nac) HRK
= Ukupna ugovorena vrijednost bespovratnih sredstava]]*Ugovori_OPULJP[[#This Row],[STOPA NACIONALNOG SUFINANCIRANJA %]]</f>
        <v>83562</v>
      </c>
      <c r="R866" s="20">
        <f>Ugovori_OPULJP[[#This Row],[Bespovratna sredstva - Nacionalni dio - HRK]]/7.5345</f>
        <v>11090.583316742981</v>
      </c>
      <c r="S866" s="19">
        <v>557080</v>
      </c>
      <c r="T866" s="20">
        <f>Ugovori_OPULJP[[#This Row],[Bespovratna sredstva - Ukupno (EU+Nac) HRK
= Ukupna ugovorena vrijednost bespovratnih sredstava]]/7.5345</f>
        <v>73937.222111619878</v>
      </c>
      <c r="U866" s="19">
        <v>0</v>
      </c>
      <c r="V866" s="20">
        <f>Ugovori_OPULJP[[#This Row],[Javni doprinos korisnika - HRK]]/7.5345</f>
        <v>0</v>
      </c>
      <c r="W866" s="19">
        <v>0</v>
      </c>
      <c r="X866" s="20">
        <f>Ugovori_OPULJP[[#This Row],[Privatni doprinos korisnika - HRK]]/7.5345</f>
        <v>0</v>
      </c>
      <c r="Y866" s="21">
        <f>Ugovori_OPULJP[[#This Row],[Bespovratna sredstva - Ukupno (EU+Nac) HRK
= Ukupna ugovorena vrijednost bespovratnih sredstava]]+Ugovori_OPULJP[[#This Row],[Javni doprinos korisnika - HRK]]+Ugovori_OPULJP[[#This Row],[Privatni doprinos korisnika - HRK]]</f>
        <v>557080</v>
      </c>
      <c r="Z866" s="22">
        <f>Ugovori_OPULJP[[#This Row],[UKUPNI PRIHVATLJIVI IZDACI
TOTAL ELIGIBLE EXPENDITURE
= Bespovratna sredstva ukupno + doprinos korisnika
= Ukupni prihvatljivi troškovi
= Ukupna ugovorena vrijednost projekta HRK]]/7.5345</f>
        <v>73937.222111619878</v>
      </c>
      <c r="AA866" s="13" t="s">
        <v>22</v>
      </c>
      <c r="AB866" s="13" t="s">
        <v>19</v>
      </c>
      <c r="AC866" s="12" t="s">
        <v>3445</v>
      </c>
      <c r="AD866" s="12" t="s">
        <v>147</v>
      </c>
    </row>
    <row r="867" spans="1:30" ht="51" customHeight="1" x14ac:dyDescent="0.3">
      <c r="A867" s="10" t="s">
        <v>3446</v>
      </c>
      <c r="B867" s="11" t="s">
        <v>139</v>
      </c>
      <c r="C867" s="12" t="s">
        <v>140</v>
      </c>
      <c r="D867" s="12" t="s">
        <v>3131</v>
      </c>
      <c r="E867" s="27" t="s">
        <v>63</v>
      </c>
      <c r="F867" s="14" t="s">
        <v>3447</v>
      </c>
      <c r="G867" s="14" t="s">
        <v>3448</v>
      </c>
      <c r="H867" s="16">
        <v>44041</v>
      </c>
      <c r="I867" s="16">
        <v>44590</v>
      </c>
      <c r="J867" s="17" t="str">
        <f>IF(Ugovori_OPULJP[[#This Row],[DATUM ZAVRŠETKA OPERACIJE]]&gt;DATE(2023,12,31),"u provedbi","završen")</f>
        <v>završen</v>
      </c>
      <c r="K867" s="15" t="s">
        <v>417</v>
      </c>
      <c r="L867" s="15" t="s">
        <v>417</v>
      </c>
      <c r="M867" s="18">
        <v>0.85</v>
      </c>
      <c r="N867" s="18">
        <v>0.15</v>
      </c>
      <c r="O867" s="19">
        <f>Ugovori_OPULJP[[#This Row],[Bespovratna sredstva - Ukupno (EU+Nac) HRK
= Ukupna ugovorena vrijednost bespovratnih sredstava]]*Ugovori_OPULJP[[#This Row],[EU STOPA SUFINANCIRANJA %
EU CO-FINANCING RATE %]]</f>
        <v>394655</v>
      </c>
      <c r="P867" s="20">
        <f>Ugovori_OPULJP[[#This Row],[Bespovratna sredstva - EU dio - HRK]]/7.5345</f>
        <v>52379.719954874243</v>
      </c>
      <c r="Q867" s="19">
        <f>Ugovori_OPULJP[[#This Row],[Bespovratna sredstva - Ukupno (EU+Nac) HRK
= Ukupna ugovorena vrijednost bespovratnih sredstava]]*Ugovori_OPULJP[[#This Row],[STOPA NACIONALNOG SUFINANCIRANJA %]]</f>
        <v>69645</v>
      </c>
      <c r="R867" s="20">
        <f>Ugovori_OPULJP[[#This Row],[Bespovratna sredstva - Nacionalni dio - HRK]]/7.5345</f>
        <v>9243.4799920366313</v>
      </c>
      <c r="S867" s="19">
        <v>464300</v>
      </c>
      <c r="T867" s="20">
        <f>Ugovori_OPULJP[[#This Row],[Bespovratna sredstva - Ukupno (EU+Nac) HRK
= Ukupna ugovorena vrijednost bespovratnih sredstava]]/7.5345</f>
        <v>61623.19994691087</v>
      </c>
      <c r="U867" s="19">
        <v>0</v>
      </c>
      <c r="V867" s="20">
        <f>Ugovori_OPULJP[[#This Row],[Javni doprinos korisnika - HRK]]/7.5345</f>
        <v>0</v>
      </c>
      <c r="W867" s="19">
        <v>0</v>
      </c>
      <c r="X867" s="20">
        <f>Ugovori_OPULJP[[#This Row],[Privatni doprinos korisnika - HRK]]/7.5345</f>
        <v>0</v>
      </c>
      <c r="Y867" s="21">
        <f>Ugovori_OPULJP[[#This Row],[Bespovratna sredstva - Ukupno (EU+Nac) HRK
= Ukupna ugovorena vrijednost bespovratnih sredstava]]+Ugovori_OPULJP[[#This Row],[Javni doprinos korisnika - HRK]]+Ugovori_OPULJP[[#This Row],[Privatni doprinos korisnika - HRK]]</f>
        <v>464300</v>
      </c>
      <c r="Z867" s="22">
        <f>Ugovori_OPULJP[[#This Row],[UKUPNI PRIHVATLJIVI IZDACI
TOTAL ELIGIBLE EXPENDITURE
= Bespovratna sredstva ukupno + doprinos korisnika
= Ukupni prihvatljivi troškovi
= Ukupna ugovorena vrijednost projekta HRK]]/7.5345</f>
        <v>61623.19994691087</v>
      </c>
      <c r="AA867" s="13" t="s">
        <v>22</v>
      </c>
      <c r="AB867" s="13" t="s">
        <v>19</v>
      </c>
      <c r="AC867" s="12" t="s">
        <v>3449</v>
      </c>
      <c r="AD867" s="12" t="s">
        <v>147</v>
      </c>
    </row>
    <row r="868" spans="1:30" ht="51" customHeight="1" x14ac:dyDescent="0.3">
      <c r="A868" s="10" t="s">
        <v>3450</v>
      </c>
      <c r="B868" s="11" t="s">
        <v>139</v>
      </c>
      <c r="C868" s="12" t="s">
        <v>140</v>
      </c>
      <c r="D868" s="12" t="s">
        <v>3131</v>
      </c>
      <c r="E868" s="27" t="s">
        <v>63</v>
      </c>
      <c r="F868" s="14" t="s">
        <v>3451</v>
      </c>
      <c r="G868" s="14" t="s">
        <v>1167</v>
      </c>
      <c r="H868" s="16">
        <v>44000</v>
      </c>
      <c r="I868" s="16">
        <v>44548</v>
      </c>
      <c r="J868" s="17" t="str">
        <f>IF(Ugovori_OPULJP[[#This Row],[DATUM ZAVRŠETKA OPERACIJE]]&gt;DATE(2023,12,31),"u provedbi","završen")</f>
        <v>završen</v>
      </c>
      <c r="K868" s="15" t="s">
        <v>86</v>
      </c>
      <c r="L868" s="15" t="s">
        <v>86</v>
      </c>
      <c r="M868" s="18">
        <v>0.85</v>
      </c>
      <c r="N868" s="18">
        <v>0.15</v>
      </c>
      <c r="O868" s="19">
        <f>Ugovori_OPULJP[[#This Row],[Bespovratna sredstva - Ukupno (EU+Nac) HRK
= Ukupna ugovorena vrijednost bespovratnih sredstava]]*Ugovori_OPULJP[[#This Row],[EU STOPA SUFINANCIRANJA %
EU CO-FINANCING RATE %]]</f>
        <v>2368082.4729999998</v>
      </c>
      <c r="P868" s="20">
        <f>Ugovori_OPULJP[[#This Row],[Bespovratna sredstva - EU dio - HRK]]/7.5345</f>
        <v>314298.55637401284</v>
      </c>
      <c r="Q868" s="19">
        <f>Ugovori_OPULJP[[#This Row],[Bespovratna sredstva - Ukupno (EU+Nac) HRK
= Ukupna ugovorena vrijednost bespovratnih sredstava]]*Ugovori_OPULJP[[#This Row],[STOPA NACIONALNOG SUFINANCIRANJA %]]</f>
        <v>417896.90699999995</v>
      </c>
      <c r="R868" s="20">
        <f>Ugovori_OPULJP[[#This Row],[Bespovratna sredstva - Nacionalni dio - HRK]]/7.5345</f>
        <v>55464.451124825791</v>
      </c>
      <c r="S868" s="19">
        <v>2785979.38</v>
      </c>
      <c r="T868" s="20">
        <f>Ugovori_OPULJP[[#This Row],[Bespovratna sredstva - Ukupno (EU+Nac) HRK
= Ukupna ugovorena vrijednost bespovratnih sredstava]]/7.5345</f>
        <v>369763.00749883865</v>
      </c>
      <c r="U868" s="19">
        <v>0</v>
      </c>
      <c r="V868" s="20">
        <f>Ugovori_OPULJP[[#This Row],[Javni doprinos korisnika - HRK]]/7.5345</f>
        <v>0</v>
      </c>
      <c r="W868" s="19">
        <v>0</v>
      </c>
      <c r="X868" s="20">
        <f>Ugovori_OPULJP[[#This Row],[Privatni doprinos korisnika - HRK]]/7.5345</f>
        <v>0</v>
      </c>
      <c r="Y868" s="21">
        <f>Ugovori_OPULJP[[#This Row],[Bespovratna sredstva - Ukupno (EU+Nac) HRK
= Ukupna ugovorena vrijednost bespovratnih sredstava]]+Ugovori_OPULJP[[#This Row],[Javni doprinos korisnika - HRK]]+Ugovori_OPULJP[[#This Row],[Privatni doprinos korisnika - HRK]]</f>
        <v>2785979.38</v>
      </c>
      <c r="Z868" s="22">
        <f>Ugovori_OPULJP[[#This Row],[UKUPNI PRIHVATLJIVI IZDACI
TOTAL ELIGIBLE EXPENDITURE
= Bespovratna sredstva ukupno + doprinos korisnika
= Ukupni prihvatljivi troškovi
= Ukupna ugovorena vrijednost projekta HRK]]/7.5345</f>
        <v>369763.00749883865</v>
      </c>
      <c r="AA868" s="13" t="s">
        <v>22</v>
      </c>
      <c r="AB868" s="13" t="s">
        <v>19</v>
      </c>
      <c r="AC868" s="12" t="s">
        <v>3452</v>
      </c>
      <c r="AD868" s="12" t="s">
        <v>147</v>
      </c>
    </row>
    <row r="869" spans="1:30" ht="51" customHeight="1" x14ac:dyDescent="0.3">
      <c r="A869" s="10" t="s">
        <v>3453</v>
      </c>
      <c r="B869" s="11" t="s">
        <v>139</v>
      </c>
      <c r="C869" s="12" t="s">
        <v>140</v>
      </c>
      <c r="D869" s="12" t="s">
        <v>3131</v>
      </c>
      <c r="E869" s="27" t="s">
        <v>63</v>
      </c>
      <c r="F869" s="14" t="s">
        <v>3454</v>
      </c>
      <c r="G869" s="32" t="s">
        <v>3455</v>
      </c>
      <c r="H869" s="16">
        <v>44000</v>
      </c>
      <c r="I869" s="16">
        <v>44548</v>
      </c>
      <c r="J869" s="17" t="str">
        <f>IF(Ugovori_OPULJP[[#This Row],[DATUM ZAVRŠETKA OPERACIJE]]&gt;DATE(2023,12,31),"u provedbi","završen")</f>
        <v>završen</v>
      </c>
      <c r="K869" s="15" t="s">
        <v>144</v>
      </c>
      <c r="L869" s="15" t="s">
        <v>144</v>
      </c>
      <c r="M869" s="18">
        <v>0.85</v>
      </c>
      <c r="N869" s="18">
        <v>0.15</v>
      </c>
      <c r="O869" s="19">
        <f>Ugovori_OPULJP[[#This Row],[Bespovratna sredstva - Ukupno (EU+Nac) HRK
= Ukupna ugovorena vrijednost bespovratnih sredstava]]*Ugovori_OPULJP[[#This Row],[EU STOPA SUFINANCIRANJA %
EU CO-FINANCING RATE %]]</f>
        <v>3850415</v>
      </c>
      <c r="P869" s="20">
        <f>Ugovori_OPULJP[[#This Row],[Bespovratna sredstva - EU dio - HRK]]/7.5345</f>
        <v>511037.89236180234</v>
      </c>
      <c r="Q869" s="19">
        <f>Ugovori_OPULJP[[#This Row],[Bespovratna sredstva - Ukupno (EU+Nac) HRK
= Ukupna ugovorena vrijednost bespovratnih sredstava]]*Ugovori_OPULJP[[#This Row],[STOPA NACIONALNOG SUFINANCIRANJA %]]</f>
        <v>679485</v>
      </c>
      <c r="R869" s="20">
        <f>Ugovori_OPULJP[[#This Row],[Bespovratna sredstva - Nacionalni dio - HRK]]/7.5345</f>
        <v>90183.157475612184</v>
      </c>
      <c r="S869" s="19">
        <v>4529900</v>
      </c>
      <c r="T869" s="20">
        <f>Ugovori_OPULJP[[#This Row],[Bespovratna sredstva - Ukupno (EU+Nac) HRK
= Ukupna ugovorena vrijednost bespovratnih sredstava]]/7.5345</f>
        <v>601221.04983741452</v>
      </c>
      <c r="U869" s="19">
        <v>0</v>
      </c>
      <c r="V869" s="20">
        <f>Ugovori_OPULJP[[#This Row],[Javni doprinos korisnika - HRK]]/7.5345</f>
        <v>0</v>
      </c>
      <c r="W869" s="19">
        <v>0</v>
      </c>
      <c r="X869" s="20">
        <f>Ugovori_OPULJP[[#This Row],[Privatni doprinos korisnika - HRK]]/7.5345</f>
        <v>0</v>
      </c>
      <c r="Y869" s="21">
        <f>Ugovori_OPULJP[[#This Row],[Bespovratna sredstva - Ukupno (EU+Nac) HRK
= Ukupna ugovorena vrijednost bespovratnih sredstava]]+Ugovori_OPULJP[[#This Row],[Javni doprinos korisnika - HRK]]+Ugovori_OPULJP[[#This Row],[Privatni doprinos korisnika - HRK]]</f>
        <v>4529900</v>
      </c>
      <c r="Z869" s="22">
        <f>Ugovori_OPULJP[[#This Row],[UKUPNI PRIHVATLJIVI IZDACI
TOTAL ELIGIBLE EXPENDITURE
= Bespovratna sredstva ukupno + doprinos korisnika
= Ukupni prihvatljivi troškovi
= Ukupna ugovorena vrijednost projekta HRK]]/7.5345</f>
        <v>601221.04983741452</v>
      </c>
      <c r="AA869" s="13" t="s">
        <v>22</v>
      </c>
      <c r="AB869" s="13" t="s">
        <v>19</v>
      </c>
      <c r="AC869" s="12" t="s">
        <v>3456</v>
      </c>
      <c r="AD869" s="12" t="s">
        <v>147</v>
      </c>
    </row>
    <row r="870" spans="1:30" ht="51" customHeight="1" x14ac:dyDescent="0.3">
      <c r="A870" s="10" t="s">
        <v>3457</v>
      </c>
      <c r="B870" s="11" t="s">
        <v>139</v>
      </c>
      <c r="C870" s="12" t="s">
        <v>140</v>
      </c>
      <c r="D870" s="12" t="s">
        <v>3131</v>
      </c>
      <c r="E870" s="27" t="s">
        <v>63</v>
      </c>
      <c r="F870" s="14" t="s">
        <v>3458</v>
      </c>
      <c r="G870" s="14" t="s">
        <v>3459</v>
      </c>
      <c r="H870" s="16">
        <v>44000</v>
      </c>
      <c r="I870" s="16">
        <v>44426</v>
      </c>
      <c r="J870" s="17" t="str">
        <f>IF(Ugovori_OPULJP[[#This Row],[DATUM ZAVRŠETKA OPERACIJE]]&gt;DATE(2023,12,31),"u provedbi","završen")</f>
        <v>završen</v>
      </c>
      <c r="K870" s="15" t="s">
        <v>164</v>
      </c>
      <c r="L870" s="15" t="s">
        <v>164</v>
      </c>
      <c r="M870" s="18">
        <v>0.85</v>
      </c>
      <c r="N870" s="18">
        <v>0.15</v>
      </c>
      <c r="O870" s="19">
        <f>Ugovori_OPULJP[[#This Row],[Bespovratna sredstva - Ukupno (EU+Nac) HRK
= Ukupna ugovorena vrijednost bespovratnih sredstava]]*Ugovori_OPULJP[[#This Row],[EU STOPA SUFINANCIRANJA %
EU CO-FINANCING RATE %]]</f>
        <v>473615.32500000001</v>
      </c>
      <c r="P870" s="20">
        <f>Ugovori_OPULJP[[#This Row],[Bespovratna sredstva - EU dio - HRK]]/7.5345</f>
        <v>62859.556042205848</v>
      </c>
      <c r="Q870" s="19">
        <f>Ugovori_OPULJP[[#This Row],[Bespovratna sredstva - Ukupno (EU+Nac) HRK
= Ukupna ugovorena vrijednost bespovratnih sredstava]]*Ugovori_OPULJP[[#This Row],[STOPA NACIONALNOG SUFINANCIRANJA %]]</f>
        <v>83579.175000000003</v>
      </c>
      <c r="R870" s="20">
        <f>Ugovori_OPULJP[[#This Row],[Bespovratna sredstva - Nacionalni dio - HRK]]/7.5345</f>
        <v>11092.862830977503</v>
      </c>
      <c r="S870" s="19">
        <v>557194.5</v>
      </c>
      <c r="T870" s="20">
        <f>Ugovori_OPULJP[[#This Row],[Bespovratna sredstva - Ukupno (EU+Nac) HRK
= Ukupna ugovorena vrijednost bespovratnih sredstava]]/7.5345</f>
        <v>73952.418873183356</v>
      </c>
      <c r="U870" s="19">
        <v>0</v>
      </c>
      <c r="V870" s="20">
        <f>Ugovori_OPULJP[[#This Row],[Javni doprinos korisnika - HRK]]/7.5345</f>
        <v>0</v>
      </c>
      <c r="W870" s="19">
        <v>0</v>
      </c>
      <c r="X870" s="20">
        <f>Ugovori_OPULJP[[#This Row],[Privatni doprinos korisnika - HRK]]/7.5345</f>
        <v>0</v>
      </c>
      <c r="Y870" s="21">
        <f>Ugovori_OPULJP[[#This Row],[Bespovratna sredstva - Ukupno (EU+Nac) HRK
= Ukupna ugovorena vrijednost bespovratnih sredstava]]+Ugovori_OPULJP[[#This Row],[Javni doprinos korisnika - HRK]]+Ugovori_OPULJP[[#This Row],[Privatni doprinos korisnika - HRK]]</f>
        <v>557194.5</v>
      </c>
      <c r="Z870" s="22">
        <f>Ugovori_OPULJP[[#This Row],[UKUPNI PRIHVATLJIVI IZDACI
TOTAL ELIGIBLE EXPENDITURE
= Bespovratna sredstva ukupno + doprinos korisnika
= Ukupni prihvatljivi troškovi
= Ukupna ugovorena vrijednost projekta HRK]]/7.5345</f>
        <v>73952.418873183356</v>
      </c>
      <c r="AA870" s="13" t="s">
        <v>22</v>
      </c>
      <c r="AB870" s="13" t="s">
        <v>19</v>
      </c>
      <c r="AC870" s="12" t="s">
        <v>3460</v>
      </c>
      <c r="AD870" s="12" t="s">
        <v>147</v>
      </c>
    </row>
    <row r="871" spans="1:30" ht="51" customHeight="1" x14ac:dyDescent="0.3">
      <c r="A871" s="10" t="s">
        <v>3461</v>
      </c>
      <c r="B871" s="11" t="s">
        <v>139</v>
      </c>
      <c r="C871" s="12" t="s">
        <v>140</v>
      </c>
      <c r="D871" s="12" t="s">
        <v>3131</v>
      </c>
      <c r="E871" s="27" t="s">
        <v>63</v>
      </c>
      <c r="F871" s="14" t="s">
        <v>3462</v>
      </c>
      <c r="G871" s="14" t="s">
        <v>3463</v>
      </c>
      <c r="H871" s="16">
        <v>44000</v>
      </c>
      <c r="I871" s="16">
        <v>44487</v>
      </c>
      <c r="J871" s="17" t="str">
        <f>IF(Ugovori_OPULJP[[#This Row],[DATUM ZAVRŠETKA OPERACIJE]]&gt;DATE(2023,12,31),"u provedbi","završen")</f>
        <v>završen</v>
      </c>
      <c r="K871" s="15" t="s">
        <v>144</v>
      </c>
      <c r="L871" s="15" t="s">
        <v>144</v>
      </c>
      <c r="M871" s="18">
        <v>0.85</v>
      </c>
      <c r="N871" s="18">
        <v>0.15</v>
      </c>
      <c r="O871" s="19">
        <f>Ugovori_OPULJP[[#This Row],[Bespovratna sredstva - Ukupno (EU+Nac) HRK
= Ukupna ugovorena vrijednost bespovratnih sredstava]]*Ugovori_OPULJP[[#This Row],[EU STOPA SUFINANCIRANJA %
EU CO-FINANCING RATE %]]</f>
        <v>1184007.5</v>
      </c>
      <c r="P871" s="20">
        <f>Ugovori_OPULJP[[#This Row],[Bespovratna sredstva - EU dio - HRK]]/7.5345</f>
        <v>157144.80058398034</v>
      </c>
      <c r="Q871" s="19">
        <f>Ugovori_OPULJP[[#This Row],[Bespovratna sredstva - Ukupno (EU+Nac) HRK
= Ukupna ugovorena vrijednost bespovratnih sredstava]]*Ugovori_OPULJP[[#This Row],[STOPA NACIONALNOG SUFINANCIRANJA %]]</f>
        <v>208942.5</v>
      </c>
      <c r="R871" s="20">
        <f>Ugovori_OPULJP[[#This Row],[Bespovratna sredstva - Nacionalni dio - HRK]]/7.5345</f>
        <v>27731.435397173002</v>
      </c>
      <c r="S871" s="19">
        <v>1392950</v>
      </c>
      <c r="T871" s="20">
        <f>Ugovori_OPULJP[[#This Row],[Bespovratna sredstva - Ukupno (EU+Nac) HRK
= Ukupna ugovorena vrijednost bespovratnih sredstava]]/7.5345</f>
        <v>184876.23598115335</v>
      </c>
      <c r="U871" s="19">
        <v>0</v>
      </c>
      <c r="V871" s="20">
        <f>Ugovori_OPULJP[[#This Row],[Javni doprinos korisnika - HRK]]/7.5345</f>
        <v>0</v>
      </c>
      <c r="W871" s="19">
        <v>0</v>
      </c>
      <c r="X871" s="20">
        <f>Ugovori_OPULJP[[#This Row],[Privatni doprinos korisnika - HRK]]/7.5345</f>
        <v>0</v>
      </c>
      <c r="Y871" s="21">
        <f>Ugovori_OPULJP[[#This Row],[Bespovratna sredstva - Ukupno (EU+Nac) HRK
= Ukupna ugovorena vrijednost bespovratnih sredstava]]+Ugovori_OPULJP[[#This Row],[Javni doprinos korisnika - HRK]]+Ugovori_OPULJP[[#This Row],[Privatni doprinos korisnika - HRK]]</f>
        <v>1392950</v>
      </c>
      <c r="Z871" s="22">
        <f>Ugovori_OPULJP[[#This Row],[UKUPNI PRIHVATLJIVI IZDACI
TOTAL ELIGIBLE EXPENDITURE
= Bespovratna sredstva ukupno + doprinos korisnika
= Ukupni prihvatljivi troškovi
= Ukupna ugovorena vrijednost projekta HRK]]/7.5345</f>
        <v>184876.23598115335</v>
      </c>
      <c r="AA871" s="13" t="s">
        <v>22</v>
      </c>
      <c r="AB871" s="13" t="s">
        <v>19</v>
      </c>
      <c r="AC871" s="12" t="s">
        <v>3464</v>
      </c>
      <c r="AD871" s="12" t="s">
        <v>147</v>
      </c>
    </row>
    <row r="872" spans="1:30" ht="51" customHeight="1" x14ac:dyDescent="0.3">
      <c r="A872" s="10" t="s">
        <v>3465</v>
      </c>
      <c r="B872" s="11" t="s">
        <v>139</v>
      </c>
      <c r="C872" s="12" t="s">
        <v>140</v>
      </c>
      <c r="D872" s="12" t="s">
        <v>3131</v>
      </c>
      <c r="E872" s="27" t="s">
        <v>63</v>
      </c>
      <c r="F872" s="14" t="s">
        <v>3466</v>
      </c>
      <c r="G872" s="14" t="s">
        <v>3467</v>
      </c>
      <c r="H872" s="16">
        <v>44039</v>
      </c>
      <c r="I872" s="16">
        <v>44588</v>
      </c>
      <c r="J872" s="17" t="str">
        <f>IF(Ugovori_OPULJP[[#This Row],[DATUM ZAVRŠETKA OPERACIJE]]&gt;DATE(2023,12,31),"u provedbi","završen")</f>
        <v>završen</v>
      </c>
      <c r="K872" s="15" t="s">
        <v>144</v>
      </c>
      <c r="L872" s="15" t="s">
        <v>144</v>
      </c>
      <c r="M872" s="18">
        <v>0.85</v>
      </c>
      <c r="N872" s="18">
        <v>0.15</v>
      </c>
      <c r="O872" s="19">
        <f>Ugovori_OPULJP[[#This Row],[Bespovratna sredstva - Ukupno (EU+Nac) HRK
= Ukupna ugovorena vrijednost bespovratnih sredstava]]*Ugovori_OPULJP[[#This Row],[EU STOPA SUFINANCIRANJA %
EU CO-FINANCING RATE %]]</f>
        <v>1183965</v>
      </c>
      <c r="P872" s="20">
        <f>Ugovori_OPULJP[[#This Row],[Bespovratna sredstva - EU dio - HRK]]/7.5345</f>
        <v>157139.15986462272</v>
      </c>
      <c r="Q872" s="19">
        <f>Ugovori_OPULJP[[#This Row],[Bespovratna sredstva - Ukupno (EU+Nac) HRK
= Ukupna ugovorena vrijednost bespovratnih sredstava]]*Ugovori_OPULJP[[#This Row],[STOPA NACIONALNOG SUFINANCIRANJA %]]</f>
        <v>208935</v>
      </c>
      <c r="R872" s="20">
        <f>Ugovori_OPULJP[[#This Row],[Bespovratna sredstva - Nacionalni dio - HRK]]/7.5345</f>
        <v>27730.439976109894</v>
      </c>
      <c r="S872" s="19">
        <v>1392900</v>
      </c>
      <c r="T872" s="20">
        <f>Ugovori_OPULJP[[#This Row],[Bespovratna sredstva - Ukupno (EU+Nac) HRK
= Ukupna ugovorena vrijednost bespovratnih sredstava]]/7.5345</f>
        <v>184869.59984073261</v>
      </c>
      <c r="U872" s="19">
        <v>0</v>
      </c>
      <c r="V872" s="20">
        <f>Ugovori_OPULJP[[#This Row],[Javni doprinos korisnika - HRK]]/7.5345</f>
        <v>0</v>
      </c>
      <c r="W872" s="19">
        <v>0</v>
      </c>
      <c r="X872" s="20">
        <f>Ugovori_OPULJP[[#This Row],[Privatni doprinos korisnika - HRK]]/7.5345</f>
        <v>0</v>
      </c>
      <c r="Y872" s="21">
        <f>Ugovori_OPULJP[[#This Row],[Bespovratna sredstva - Ukupno (EU+Nac) HRK
= Ukupna ugovorena vrijednost bespovratnih sredstava]]+Ugovori_OPULJP[[#This Row],[Javni doprinos korisnika - HRK]]+Ugovori_OPULJP[[#This Row],[Privatni doprinos korisnika - HRK]]</f>
        <v>1392900</v>
      </c>
      <c r="Z872" s="22">
        <f>Ugovori_OPULJP[[#This Row],[UKUPNI PRIHVATLJIVI IZDACI
TOTAL ELIGIBLE EXPENDITURE
= Bespovratna sredstva ukupno + doprinos korisnika
= Ukupni prihvatljivi troškovi
= Ukupna ugovorena vrijednost projekta HRK]]/7.5345</f>
        <v>184869.59984073261</v>
      </c>
      <c r="AA872" s="13" t="s">
        <v>22</v>
      </c>
      <c r="AB872" s="13" t="s">
        <v>19</v>
      </c>
      <c r="AC872" s="12" t="s">
        <v>3468</v>
      </c>
      <c r="AD872" s="12" t="s">
        <v>147</v>
      </c>
    </row>
    <row r="873" spans="1:30" ht="51" customHeight="1" x14ac:dyDescent="0.3">
      <c r="A873" s="10" t="s">
        <v>3469</v>
      </c>
      <c r="B873" s="11" t="s">
        <v>139</v>
      </c>
      <c r="C873" s="12" t="s">
        <v>140</v>
      </c>
      <c r="D873" s="12" t="s">
        <v>3131</v>
      </c>
      <c r="E873" s="27" t="s">
        <v>63</v>
      </c>
      <c r="F873" s="14" t="s">
        <v>3470</v>
      </c>
      <c r="G873" s="14" t="s">
        <v>3471</v>
      </c>
      <c r="H873" s="16">
        <v>44015</v>
      </c>
      <c r="I873" s="16">
        <v>44564</v>
      </c>
      <c r="J873" s="17" t="str">
        <f>IF(Ugovori_OPULJP[[#This Row],[DATUM ZAVRŠETKA OPERACIJE]]&gt;DATE(2023,12,31),"u provedbi","završen")</f>
        <v>završen</v>
      </c>
      <c r="K873" s="15" t="s">
        <v>81</v>
      </c>
      <c r="L873" s="15" t="s">
        <v>81</v>
      </c>
      <c r="M873" s="18">
        <v>0.85</v>
      </c>
      <c r="N873" s="18">
        <v>0.15</v>
      </c>
      <c r="O873" s="19">
        <f>Ugovori_OPULJP[[#This Row],[Bespovratna sredstva - Ukupno (EU+Nac) HRK
= Ukupna ugovorena vrijednost bespovratnih sredstava]]*Ugovori_OPULJP[[#This Row],[EU STOPA SUFINANCIRANJA %
EU CO-FINANCING RATE %]]</f>
        <v>385391.75099999999</v>
      </c>
      <c r="P873" s="20">
        <f>Ugovori_OPULJP[[#This Row],[Bespovratna sredstva - EU dio - HRK]]/7.5345</f>
        <v>51150.275532550266</v>
      </c>
      <c r="Q873" s="19">
        <f>Ugovori_OPULJP[[#This Row],[Bespovratna sredstva - Ukupno (EU+Nac) HRK
= Ukupna ugovorena vrijednost bespovratnih sredstava]]*Ugovori_OPULJP[[#This Row],[STOPA NACIONALNOG SUFINANCIRANJA %]]</f>
        <v>68010.308999999994</v>
      </c>
      <c r="R873" s="20">
        <f>Ugovori_OPULJP[[#This Row],[Bespovratna sredstva - Nacionalni dio - HRK]]/7.5345</f>
        <v>9026.5192116265171</v>
      </c>
      <c r="S873" s="19">
        <v>453402.06</v>
      </c>
      <c r="T873" s="20">
        <f>Ugovori_OPULJP[[#This Row],[Bespovratna sredstva - Ukupno (EU+Nac) HRK
= Ukupna ugovorena vrijednost bespovratnih sredstava]]/7.5345</f>
        <v>60176.794744176783</v>
      </c>
      <c r="U873" s="19">
        <v>0</v>
      </c>
      <c r="V873" s="20">
        <f>Ugovori_OPULJP[[#This Row],[Javni doprinos korisnika - HRK]]/7.5345</f>
        <v>0</v>
      </c>
      <c r="W873" s="19">
        <v>0</v>
      </c>
      <c r="X873" s="20">
        <f>Ugovori_OPULJP[[#This Row],[Privatni doprinos korisnika - HRK]]/7.5345</f>
        <v>0</v>
      </c>
      <c r="Y873" s="21">
        <f>Ugovori_OPULJP[[#This Row],[Bespovratna sredstva - Ukupno (EU+Nac) HRK
= Ukupna ugovorena vrijednost bespovratnih sredstava]]+Ugovori_OPULJP[[#This Row],[Javni doprinos korisnika - HRK]]+Ugovori_OPULJP[[#This Row],[Privatni doprinos korisnika - HRK]]</f>
        <v>453402.06</v>
      </c>
      <c r="Z873" s="22">
        <f>Ugovori_OPULJP[[#This Row],[UKUPNI PRIHVATLJIVI IZDACI
TOTAL ELIGIBLE EXPENDITURE
= Bespovratna sredstva ukupno + doprinos korisnika
= Ukupni prihvatljivi troškovi
= Ukupna ugovorena vrijednost projekta HRK]]/7.5345</f>
        <v>60176.794744176783</v>
      </c>
      <c r="AA873" s="13" t="s">
        <v>22</v>
      </c>
      <c r="AB873" s="13" t="s">
        <v>19</v>
      </c>
      <c r="AC873" s="12" t="s">
        <v>3472</v>
      </c>
      <c r="AD873" s="12" t="s">
        <v>147</v>
      </c>
    </row>
    <row r="874" spans="1:30" ht="51" customHeight="1" x14ac:dyDescent="0.3">
      <c r="A874" s="10" t="s">
        <v>3473</v>
      </c>
      <c r="B874" s="11" t="s">
        <v>139</v>
      </c>
      <c r="C874" s="12" t="s">
        <v>140</v>
      </c>
      <c r="D874" s="12" t="s">
        <v>3131</v>
      </c>
      <c r="E874" s="27" t="s">
        <v>63</v>
      </c>
      <c r="F874" s="14" t="s">
        <v>3474</v>
      </c>
      <c r="G874" s="14" t="s">
        <v>159</v>
      </c>
      <c r="H874" s="16">
        <v>44000</v>
      </c>
      <c r="I874" s="16">
        <v>44548</v>
      </c>
      <c r="J874" s="17" t="str">
        <f>IF(Ugovori_OPULJP[[#This Row],[DATUM ZAVRŠETKA OPERACIJE]]&gt;DATE(2023,12,31),"u provedbi","završen")</f>
        <v>završen</v>
      </c>
      <c r="K874" s="15" t="s">
        <v>21</v>
      </c>
      <c r="L874" s="15" t="s">
        <v>21</v>
      </c>
      <c r="M874" s="18">
        <v>0.85</v>
      </c>
      <c r="N874" s="18">
        <v>0.15</v>
      </c>
      <c r="O874" s="19">
        <f>Ugovori_OPULJP[[#This Row],[Bespovratna sredstva - Ukupno (EU+Nac) HRK
= Ukupna ugovorena vrijednost bespovratnih sredstava]]*Ugovori_OPULJP[[#This Row],[EU STOPA SUFINANCIRANJA %
EU CO-FINANCING RATE %]]</f>
        <v>782153</v>
      </c>
      <c r="P874" s="20">
        <f>Ugovori_OPULJP[[#This Row],[Bespovratna sredstva - EU dio - HRK]]/7.5345</f>
        <v>103809.542769925</v>
      </c>
      <c r="Q874" s="19">
        <f>Ugovori_OPULJP[[#This Row],[Bespovratna sredstva - Ukupno (EU+Nac) HRK
= Ukupna ugovorena vrijednost bespovratnih sredstava]]*Ugovori_OPULJP[[#This Row],[STOPA NACIONALNOG SUFINANCIRANJA %]]</f>
        <v>138027</v>
      </c>
      <c r="R874" s="20">
        <f>Ugovori_OPULJP[[#This Row],[Bespovratna sredstva - Nacionalni dio - HRK]]/7.5345</f>
        <v>18319.33107704559</v>
      </c>
      <c r="S874" s="19">
        <v>920180</v>
      </c>
      <c r="T874" s="20">
        <f>Ugovori_OPULJP[[#This Row],[Bespovratna sredstva - Ukupno (EU+Nac) HRK
= Ukupna ugovorena vrijednost bespovratnih sredstava]]/7.5345</f>
        <v>122128.8738469706</v>
      </c>
      <c r="U874" s="19">
        <v>0</v>
      </c>
      <c r="V874" s="20">
        <f>Ugovori_OPULJP[[#This Row],[Javni doprinos korisnika - HRK]]/7.5345</f>
        <v>0</v>
      </c>
      <c r="W874" s="19">
        <v>0</v>
      </c>
      <c r="X874" s="20">
        <f>Ugovori_OPULJP[[#This Row],[Privatni doprinos korisnika - HRK]]/7.5345</f>
        <v>0</v>
      </c>
      <c r="Y874" s="21">
        <f>Ugovori_OPULJP[[#This Row],[Bespovratna sredstva - Ukupno (EU+Nac) HRK
= Ukupna ugovorena vrijednost bespovratnih sredstava]]+Ugovori_OPULJP[[#This Row],[Javni doprinos korisnika - HRK]]+Ugovori_OPULJP[[#This Row],[Privatni doprinos korisnika - HRK]]</f>
        <v>920180</v>
      </c>
      <c r="Z874" s="22">
        <f>Ugovori_OPULJP[[#This Row],[UKUPNI PRIHVATLJIVI IZDACI
TOTAL ELIGIBLE EXPENDITURE
= Bespovratna sredstva ukupno + doprinos korisnika
= Ukupni prihvatljivi troškovi
= Ukupna ugovorena vrijednost projekta HRK]]/7.5345</f>
        <v>122128.8738469706</v>
      </c>
      <c r="AA874" s="13" t="s">
        <v>22</v>
      </c>
      <c r="AB874" s="13" t="s">
        <v>19</v>
      </c>
      <c r="AC874" s="12" t="s">
        <v>3475</v>
      </c>
      <c r="AD874" s="12" t="s">
        <v>147</v>
      </c>
    </row>
    <row r="875" spans="1:30" ht="51" customHeight="1" x14ac:dyDescent="0.3">
      <c r="A875" s="10" t="s">
        <v>3476</v>
      </c>
      <c r="B875" s="11" t="s">
        <v>139</v>
      </c>
      <c r="C875" s="12" t="s">
        <v>140</v>
      </c>
      <c r="D875" s="12" t="s">
        <v>3131</v>
      </c>
      <c r="E875" s="27" t="s">
        <v>63</v>
      </c>
      <c r="F875" s="14" t="s">
        <v>3477</v>
      </c>
      <c r="G875" s="14" t="s">
        <v>266</v>
      </c>
      <c r="H875" s="16">
        <v>44000</v>
      </c>
      <c r="I875" s="16">
        <v>44511</v>
      </c>
      <c r="J875" s="17" t="str">
        <f>IF(Ugovori_OPULJP[[#This Row],[DATUM ZAVRŠETKA OPERACIJE]]&gt;DATE(2023,12,31),"u provedbi","završen")</f>
        <v>završen</v>
      </c>
      <c r="K875" s="15" t="s">
        <v>81</v>
      </c>
      <c r="L875" s="15" t="s">
        <v>81</v>
      </c>
      <c r="M875" s="18">
        <v>0.85</v>
      </c>
      <c r="N875" s="18">
        <v>0.15</v>
      </c>
      <c r="O875" s="19">
        <f>Ugovori_OPULJP[[#This Row],[Bespovratna sredstva - Ukupno (EU+Nac) HRK
= Ukupna ugovorena vrijednost bespovratnih sredstava]]*Ugovori_OPULJP[[#This Row],[EU STOPA SUFINANCIRANJA %
EU CO-FINANCING RATE %]]</f>
        <v>468972.16599999997</v>
      </c>
      <c r="P875" s="20">
        <f>Ugovori_OPULJP[[#This Row],[Bespovratna sredstva - EU dio - HRK]]/7.5345</f>
        <v>62243.302939810201</v>
      </c>
      <c r="Q875" s="19">
        <f>Ugovori_OPULJP[[#This Row],[Bespovratna sredstva - Ukupno (EU+Nac) HRK
= Ukupna ugovorena vrijednost bespovratnih sredstava]]*Ugovori_OPULJP[[#This Row],[STOPA NACIONALNOG SUFINANCIRANJA %]]</f>
        <v>82759.793999999994</v>
      </c>
      <c r="R875" s="20">
        <f>Ugovori_OPULJP[[#This Row],[Bespovratna sredstva - Nacionalni dio - HRK]]/7.5345</f>
        <v>10984.112283495917</v>
      </c>
      <c r="S875" s="19">
        <v>551731.96</v>
      </c>
      <c r="T875" s="20">
        <f>Ugovori_OPULJP[[#This Row],[Bespovratna sredstva - Ukupno (EU+Nac) HRK
= Ukupna ugovorena vrijednost bespovratnih sredstava]]/7.5345</f>
        <v>73227.415223306118</v>
      </c>
      <c r="U875" s="19">
        <v>0</v>
      </c>
      <c r="V875" s="20">
        <f>Ugovori_OPULJP[[#This Row],[Javni doprinos korisnika - HRK]]/7.5345</f>
        <v>0</v>
      </c>
      <c r="W875" s="19">
        <v>0</v>
      </c>
      <c r="X875" s="20">
        <f>Ugovori_OPULJP[[#This Row],[Privatni doprinos korisnika - HRK]]/7.5345</f>
        <v>0</v>
      </c>
      <c r="Y875" s="21">
        <f>Ugovori_OPULJP[[#This Row],[Bespovratna sredstva - Ukupno (EU+Nac) HRK
= Ukupna ugovorena vrijednost bespovratnih sredstava]]+Ugovori_OPULJP[[#This Row],[Javni doprinos korisnika - HRK]]+Ugovori_OPULJP[[#This Row],[Privatni doprinos korisnika - HRK]]</f>
        <v>551731.96</v>
      </c>
      <c r="Z875" s="22">
        <f>Ugovori_OPULJP[[#This Row],[UKUPNI PRIHVATLJIVI IZDACI
TOTAL ELIGIBLE EXPENDITURE
= Bespovratna sredstva ukupno + doprinos korisnika
= Ukupni prihvatljivi troškovi
= Ukupna ugovorena vrijednost projekta HRK]]/7.5345</f>
        <v>73227.415223306118</v>
      </c>
      <c r="AA875" s="13" t="s">
        <v>22</v>
      </c>
      <c r="AB875" s="13" t="s">
        <v>19</v>
      </c>
      <c r="AC875" s="12" t="s">
        <v>3478</v>
      </c>
      <c r="AD875" s="12" t="s">
        <v>147</v>
      </c>
    </row>
    <row r="876" spans="1:30" ht="51" customHeight="1" x14ac:dyDescent="0.3">
      <c r="A876" s="10" t="s">
        <v>3479</v>
      </c>
      <c r="B876" s="11" t="s">
        <v>139</v>
      </c>
      <c r="C876" s="12" t="s">
        <v>140</v>
      </c>
      <c r="D876" s="12" t="s">
        <v>3131</v>
      </c>
      <c r="E876" s="27" t="s">
        <v>63</v>
      </c>
      <c r="F876" s="14" t="s">
        <v>3480</v>
      </c>
      <c r="G876" s="14" t="s">
        <v>3481</v>
      </c>
      <c r="H876" s="16">
        <v>44130</v>
      </c>
      <c r="I876" s="16">
        <v>44677</v>
      </c>
      <c r="J876" s="17" t="str">
        <f>IF(Ugovori_OPULJP[[#This Row],[DATUM ZAVRŠETKA OPERACIJE]]&gt;DATE(2023,12,31),"u provedbi","završen")</f>
        <v>završen</v>
      </c>
      <c r="K876" s="15" t="s">
        <v>235</v>
      </c>
      <c r="L876" s="15" t="s">
        <v>235</v>
      </c>
      <c r="M876" s="18">
        <v>0.85</v>
      </c>
      <c r="N876" s="18">
        <v>0.15</v>
      </c>
      <c r="O876" s="19">
        <f>Ugovori_OPULJP[[#This Row],[Bespovratna sredstva - Ukupno (EU+Nac) HRK
= Ukupna ugovorena vrijednost bespovratnih sredstava]]*Ugovori_OPULJP[[#This Row],[EU STOPA SUFINANCIRANJA %
EU CO-FINANCING RATE %]]</f>
        <v>789356.75</v>
      </c>
      <c r="P876" s="20">
        <f>Ugovori_OPULJP[[#This Row],[Bespovratna sredstva - EU dio - HRK]]/7.5345</f>
        <v>104765.64470104186</v>
      </c>
      <c r="Q876" s="19">
        <f>Ugovori_OPULJP[[#This Row],[Bespovratna sredstva - Ukupno (EU+Nac) HRK
= Ukupna ugovorena vrijednost bespovratnih sredstava]]*Ugovori_OPULJP[[#This Row],[STOPA NACIONALNOG SUFINANCIRANJA %]]</f>
        <v>139298.25</v>
      </c>
      <c r="R876" s="20">
        <f>Ugovori_OPULJP[[#This Row],[Bespovratna sredstva - Nacionalni dio - HRK]]/7.5345</f>
        <v>18488.054947242683</v>
      </c>
      <c r="S876" s="19">
        <v>928655</v>
      </c>
      <c r="T876" s="20">
        <f>Ugovori_OPULJP[[#This Row],[Bespovratna sredstva - Ukupno (EU+Nac) HRK
= Ukupna ugovorena vrijednost bespovratnih sredstava]]/7.5345</f>
        <v>123253.69964828456</v>
      </c>
      <c r="U876" s="19">
        <v>0</v>
      </c>
      <c r="V876" s="20">
        <f>Ugovori_OPULJP[[#This Row],[Javni doprinos korisnika - HRK]]/7.5345</f>
        <v>0</v>
      </c>
      <c r="W876" s="19">
        <v>0</v>
      </c>
      <c r="X876" s="20">
        <f>Ugovori_OPULJP[[#This Row],[Privatni doprinos korisnika - HRK]]/7.5345</f>
        <v>0</v>
      </c>
      <c r="Y876" s="21">
        <f>Ugovori_OPULJP[[#This Row],[Bespovratna sredstva - Ukupno (EU+Nac) HRK
= Ukupna ugovorena vrijednost bespovratnih sredstava]]+Ugovori_OPULJP[[#This Row],[Javni doprinos korisnika - HRK]]+Ugovori_OPULJP[[#This Row],[Privatni doprinos korisnika - HRK]]</f>
        <v>928655</v>
      </c>
      <c r="Z876" s="22">
        <f>Ugovori_OPULJP[[#This Row],[UKUPNI PRIHVATLJIVI IZDACI
TOTAL ELIGIBLE EXPENDITURE
= Bespovratna sredstva ukupno + doprinos korisnika
= Ukupni prihvatljivi troškovi
= Ukupna ugovorena vrijednost projekta HRK]]/7.5345</f>
        <v>123253.69964828456</v>
      </c>
      <c r="AA876" s="13" t="s">
        <v>22</v>
      </c>
      <c r="AB876" s="13" t="s">
        <v>19</v>
      </c>
      <c r="AC876" s="12" t="s">
        <v>3482</v>
      </c>
      <c r="AD876" s="12" t="s">
        <v>147</v>
      </c>
    </row>
    <row r="877" spans="1:30" ht="51" customHeight="1" x14ac:dyDescent="0.3">
      <c r="A877" s="10" t="s">
        <v>3483</v>
      </c>
      <c r="B877" s="11" t="s">
        <v>139</v>
      </c>
      <c r="C877" s="12" t="s">
        <v>140</v>
      </c>
      <c r="D877" s="12" t="s">
        <v>3131</v>
      </c>
      <c r="E877" s="27" t="s">
        <v>63</v>
      </c>
      <c r="F877" s="14" t="s">
        <v>3484</v>
      </c>
      <c r="G877" s="14" t="s">
        <v>2675</v>
      </c>
      <c r="H877" s="16">
        <v>44000</v>
      </c>
      <c r="I877" s="16">
        <v>44548</v>
      </c>
      <c r="J877" s="17" t="str">
        <f>IF(Ugovori_OPULJP[[#This Row],[DATUM ZAVRŠETKA OPERACIJE]]&gt;DATE(2023,12,31),"u provedbi","završen")</f>
        <v>završen</v>
      </c>
      <c r="K877" s="15" t="s">
        <v>81</v>
      </c>
      <c r="L877" s="15" t="s">
        <v>81</v>
      </c>
      <c r="M877" s="18">
        <v>0.85</v>
      </c>
      <c r="N877" s="18">
        <v>0.15</v>
      </c>
      <c r="O877" s="19">
        <f>Ugovori_OPULJP[[#This Row],[Bespovratna sredstva - Ukupno (EU+Nac) HRK
= Ukupna ugovorena vrijednost bespovratnih sredstava]]*Ugovori_OPULJP[[#This Row],[EU STOPA SUFINANCIRANJA %
EU CO-FINANCING RATE %]]</f>
        <v>390036.08299999998</v>
      </c>
      <c r="P877" s="20">
        <f>Ugovori_OPULJP[[#This Row],[Bespovratna sredstva - EU dio - HRK]]/7.5345</f>
        <v>51766.68431880018</v>
      </c>
      <c r="Q877" s="19">
        <f>Ugovori_OPULJP[[#This Row],[Bespovratna sredstva - Ukupno (EU+Nac) HRK
= Ukupna ugovorena vrijednost bespovratnih sredstava]]*Ugovori_OPULJP[[#This Row],[STOPA NACIONALNOG SUFINANCIRANJA %]]</f>
        <v>68829.896999999997</v>
      </c>
      <c r="R877" s="20">
        <f>Ugovori_OPULJP[[#This Row],[Bespovratna sredstva - Nacionalni dio - HRK]]/7.5345</f>
        <v>9135.2972327294428</v>
      </c>
      <c r="S877" s="19">
        <v>458865.98</v>
      </c>
      <c r="T877" s="20">
        <f>Ugovori_OPULJP[[#This Row],[Bespovratna sredstva - Ukupno (EU+Nac) HRK
= Ukupna ugovorena vrijednost bespovratnih sredstava]]/7.5345</f>
        <v>60901.981551529621</v>
      </c>
      <c r="U877" s="19">
        <v>0</v>
      </c>
      <c r="V877" s="20">
        <f>Ugovori_OPULJP[[#This Row],[Javni doprinos korisnika - HRK]]/7.5345</f>
        <v>0</v>
      </c>
      <c r="W877" s="19">
        <v>0</v>
      </c>
      <c r="X877" s="20">
        <f>Ugovori_OPULJP[[#This Row],[Privatni doprinos korisnika - HRK]]/7.5345</f>
        <v>0</v>
      </c>
      <c r="Y877" s="21">
        <f>Ugovori_OPULJP[[#This Row],[Bespovratna sredstva - Ukupno (EU+Nac) HRK
= Ukupna ugovorena vrijednost bespovratnih sredstava]]+Ugovori_OPULJP[[#This Row],[Javni doprinos korisnika - HRK]]+Ugovori_OPULJP[[#This Row],[Privatni doprinos korisnika - HRK]]</f>
        <v>458865.98</v>
      </c>
      <c r="Z877" s="22">
        <f>Ugovori_OPULJP[[#This Row],[UKUPNI PRIHVATLJIVI IZDACI
TOTAL ELIGIBLE EXPENDITURE
= Bespovratna sredstva ukupno + doprinos korisnika
= Ukupni prihvatljivi troškovi
= Ukupna ugovorena vrijednost projekta HRK]]/7.5345</f>
        <v>60901.981551529621</v>
      </c>
      <c r="AA877" s="13" t="s">
        <v>22</v>
      </c>
      <c r="AB877" s="13" t="s">
        <v>19</v>
      </c>
      <c r="AC877" s="12" t="s">
        <v>3485</v>
      </c>
      <c r="AD877" s="12" t="s">
        <v>147</v>
      </c>
    </row>
    <row r="878" spans="1:30" ht="51" customHeight="1" x14ac:dyDescent="0.3">
      <c r="A878" s="10" t="s">
        <v>3486</v>
      </c>
      <c r="B878" s="11" t="s">
        <v>139</v>
      </c>
      <c r="C878" s="12" t="s">
        <v>140</v>
      </c>
      <c r="D878" s="12" t="s">
        <v>3131</v>
      </c>
      <c r="E878" s="27" t="s">
        <v>63</v>
      </c>
      <c r="F878" s="14" t="s">
        <v>3487</v>
      </c>
      <c r="G878" s="14" t="s">
        <v>3488</v>
      </c>
      <c r="H878" s="16">
        <v>44000</v>
      </c>
      <c r="I878" s="16">
        <v>44548</v>
      </c>
      <c r="J878" s="17" t="str">
        <f>IF(Ugovori_OPULJP[[#This Row],[DATUM ZAVRŠETKA OPERACIJE]]&gt;DATE(2023,12,31),"u provedbi","završen")</f>
        <v>završen</v>
      </c>
      <c r="K878" s="15" t="s">
        <v>164</v>
      </c>
      <c r="L878" s="15" t="s">
        <v>164</v>
      </c>
      <c r="M878" s="18">
        <v>0.85</v>
      </c>
      <c r="N878" s="18">
        <v>0.15</v>
      </c>
      <c r="O878" s="19">
        <f>Ugovori_OPULJP[[#This Row],[Bespovratna sredstva - Ukupno (EU+Nac) HRK
= Ukupna ugovorena vrijednost bespovratnih sredstava]]*Ugovori_OPULJP[[#This Row],[EU STOPA SUFINANCIRANJA %
EU CO-FINANCING RATE %]]</f>
        <v>787142.5</v>
      </c>
      <c r="P878" s="20">
        <f>Ugovori_OPULJP[[#This Row],[Bespovratna sredstva - EU dio - HRK]]/7.5345</f>
        <v>104471.76322250978</v>
      </c>
      <c r="Q878" s="19">
        <f>Ugovori_OPULJP[[#This Row],[Bespovratna sredstva - Ukupno (EU+Nac) HRK
= Ukupna ugovorena vrijednost bespovratnih sredstava]]*Ugovori_OPULJP[[#This Row],[STOPA NACIONALNOG SUFINANCIRANJA %]]</f>
        <v>138907.5</v>
      </c>
      <c r="R878" s="20">
        <f>Ugovori_OPULJP[[#This Row],[Bespovratna sredstva - Nacionalni dio - HRK]]/7.5345</f>
        <v>18436.193509854667</v>
      </c>
      <c r="S878" s="19">
        <v>926050</v>
      </c>
      <c r="T878" s="20">
        <f>Ugovori_OPULJP[[#This Row],[Bespovratna sredstva - Ukupno (EU+Nac) HRK
= Ukupna ugovorena vrijednost bespovratnih sredstava]]/7.5345</f>
        <v>122907.95673236444</v>
      </c>
      <c r="U878" s="19">
        <v>0</v>
      </c>
      <c r="V878" s="20">
        <f>Ugovori_OPULJP[[#This Row],[Javni doprinos korisnika - HRK]]/7.5345</f>
        <v>0</v>
      </c>
      <c r="W878" s="19">
        <v>0</v>
      </c>
      <c r="X878" s="20">
        <f>Ugovori_OPULJP[[#This Row],[Privatni doprinos korisnika - HRK]]/7.5345</f>
        <v>0</v>
      </c>
      <c r="Y878" s="21">
        <f>Ugovori_OPULJP[[#This Row],[Bespovratna sredstva - Ukupno (EU+Nac) HRK
= Ukupna ugovorena vrijednost bespovratnih sredstava]]+Ugovori_OPULJP[[#This Row],[Javni doprinos korisnika - HRK]]+Ugovori_OPULJP[[#This Row],[Privatni doprinos korisnika - HRK]]</f>
        <v>926050</v>
      </c>
      <c r="Z878" s="22">
        <f>Ugovori_OPULJP[[#This Row],[UKUPNI PRIHVATLJIVI IZDACI
TOTAL ELIGIBLE EXPENDITURE
= Bespovratna sredstva ukupno + doprinos korisnika
= Ukupni prihvatljivi troškovi
= Ukupna ugovorena vrijednost projekta HRK]]/7.5345</f>
        <v>122907.95673236444</v>
      </c>
      <c r="AA878" s="13" t="s">
        <v>22</v>
      </c>
      <c r="AB878" s="13" t="s">
        <v>19</v>
      </c>
      <c r="AC878" s="12" t="s">
        <v>3489</v>
      </c>
      <c r="AD878" s="12" t="s">
        <v>147</v>
      </c>
    </row>
    <row r="879" spans="1:30" ht="51" customHeight="1" x14ac:dyDescent="0.3">
      <c r="A879" s="10" t="s">
        <v>3490</v>
      </c>
      <c r="B879" s="11" t="s">
        <v>139</v>
      </c>
      <c r="C879" s="12" t="s">
        <v>140</v>
      </c>
      <c r="D879" s="12" t="s">
        <v>3131</v>
      </c>
      <c r="E879" s="27" t="s">
        <v>63</v>
      </c>
      <c r="F879" s="14" t="s">
        <v>3491</v>
      </c>
      <c r="G879" s="14" t="s">
        <v>3492</v>
      </c>
      <c r="H879" s="16">
        <v>44000</v>
      </c>
      <c r="I879" s="16">
        <v>44487</v>
      </c>
      <c r="J879" s="17" t="str">
        <f>IF(Ugovori_OPULJP[[#This Row],[DATUM ZAVRŠETKA OPERACIJE]]&gt;DATE(2023,12,31),"u provedbi","završen")</f>
        <v>završen</v>
      </c>
      <c r="K879" s="15" t="s">
        <v>81</v>
      </c>
      <c r="L879" s="15" t="s">
        <v>81</v>
      </c>
      <c r="M879" s="18">
        <v>0.85</v>
      </c>
      <c r="N879" s="18">
        <v>0.15</v>
      </c>
      <c r="O879" s="19">
        <f>Ugovori_OPULJP[[#This Row],[Bespovratna sredstva - Ukupno (EU+Nac) HRK
= Ukupna ugovorena vrijednost bespovratnih sredstava]]*Ugovori_OPULJP[[#This Row],[EU STOPA SUFINANCIRANJA %
EU CO-FINANCING RATE %]]</f>
        <v>789352.5</v>
      </c>
      <c r="P879" s="20">
        <f>Ugovori_OPULJP[[#This Row],[Bespovratna sredstva - EU dio - HRK]]/7.5345</f>
        <v>104765.0806291061</v>
      </c>
      <c r="Q879" s="19">
        <f>Ugovori_OPULJP[[#This Row],[Bespovratna sredstva - Ukupno (EU+Nac) HRK
= Ukupna ugovorena vrijednost bespovratnih sredstava]]*Ugovori_OPULJP[[#This Row],[STOPA NACIONALNOG SUFINANCIRANJA %]]</f>
        <v>139297.5</v>
      </c>
      <c r="R879" s="20">
        <f>Ugovori_OPULJP[[#This Row],[Bespovratna sredstva - Nacionalni dio - HRK]]/7.5345</f>
        <v>18487.95540513637</v>
      </c>
      <c r="S879" s="19">
        <v>928650</v>
      </c>
      <c r="T879" s="20">
        <f>Ugovori_OPULJP[[#This Row],[Bespovratna sredstva - Ukupno (EU+Nac) HRK
= Ukupna ugovorena vrijednost bespovratnih sredstava]]/7.5345</f>
        <v>123253.03603424248</v>
      </c>
      <c r="U879" s="19">
        <v>0</v>
      </c>
      <c r="V879" s="20">
        <f>Ugovori_OPULJP[[#This Row],[Javni doprinos korisnika - HRK]]/7.5345</f>
        <v>0</v>
      </c>
      <c r="W879" s="19">
        <v>0</v>
      </c>
      <c r="X879" s="20">
        <f>Ugovori_OPULJP[[#This Row],[Privatni doprinos korisnika - HRK]]/7.5345</f>
        <v>0</v>
      </c>
      <c r="Y879" s="21">
        <f>Ugovori_OPULJP[[#This Row],[Bespovratna sredstva - Ukupno (EU+Nac) HRK
= Ukupna ugovorena vrijednost bespovratnih sredstava]]+Ugovori_OPULJP[[#This Row],[Javni doprinos korisnika - HRK]]+Ugovori_OPULJP[[#This Row],[Privatni doprinos korisnika - HRK]]</f>
        <v>928650</v>
      </c>
      <c r="Z879" s="22">
        <f>Ugovori_OPULJP[[#This Row],[UKUPNI PRIHVATLJIVI IZDACI
TOTAL ELIGIBLE EXPENDITURE
= Bespovratna sredstva ukupno + doprinos korisnika
= Ukupni prihvatljivi troškovi
= Ukupna ugovorena vrijednost projekta HRK]]/7.5345</f>
        <v>123253.03603424248</v>
      </c>
      <c r="AA879" s="13" t="s">
        <v>22</v>
      </c>
      <c r="AB879" s="13" t="s">
        <v>19</v>
      </c>
      <c r="AC879" s="12" t="s">
        <v>3493</v>
      </c>
      <c r="AD879" s="12" t="s">
        <v>147</v>
      </c>
    </row>
    <row r="880" spans="1:30" ht="51" customHeight="1" x14ac:dyDescent="0.3">
      <c r="A880" s="10" t="s">
        <v>3494</v>
      </c>
      <c r="B880" s="11" t="s">
        <v>139</v>
      </c>
      <c r="C880" s="12" t="s">
        <v>140</v>
      </c>
      <c r="D880" s="12" t="s">
        <v>3131</v>
      </c>
      <c r="E880" s="27" t="s">
        <v>63</v>
      </c>
      <c r="F880" s="14" t="s">
        <v>3495</v>
      </c>
      <c r="G880" s="14" t="s">
        <v>3496</v>
      </c>
      <c r="H880" s="16">
        <v>44000</v>
      </c>
      <c r="I880" s="16">
        <v>44487</v>
      </c>
      <c r="J880" s="17" t="str">
        <f>IF(Ugovori_OPULJP[[#This Row],[DATUM ZAVRŠETKA OPERACIJE]]&gt;DATE(2023,12,31),"u provedbi","završen")</f>
        <v>završen</v>
      </c>
      <c r="K880" s="15" t="s">
        <v>81</v>
      </c>
      <c r="L880" s="15" t="s">
        <v>81</v>
      </c>
      <c r="M880" s="18">
        <v>0.85</v>
      </c>
      <c r="N880" s="18">
        <v>0.15</v>
      </c>
      <c r="O880" s="19">
        <f>Ugovori_OPULJP[[#This Row],[Bespovratna sredstva - Ukupno (EU+Nac) HRK
= Ukupna ugovorena vrijednost bespovratnih sredstava]]*Ugovori_OPULJP[[#This Row],[EU STOPA SUFINANCIRANJA %
EU CO-FINANCING RATE %]]</f>
        <v>4369255</v>
      </c>
      <c r="P880" s="20">
        <f>Ugovori_OPULJP[[#This Row],[Bespovratna sredstva - EU dio - HRK]]/7.5345</f>
        <v>579899.79427964694</v>
      </c>
      <c r="Q880" s="19">
        <f>Ugovori_OPULJP[[#This Row],[Bespovratna sredstva - Ukupno (EU+Nac) HRK
= Ukupna ugovorena vrijednost bespovratnih sredstava]]*Ugovori_OPULJP[[#This Row],[STOPA NACIONALNOG SUFINANCIRANJA %]]</f>
        <v>771045</v>
      </c>
      <c r="R880" s="20">
        <f>Ugovori_OPULJP[[#This Row],[Bespovratna sredstva - Nacionalni dio - HRK]]/7.5345</f>
        <v>102335.25781405534</v>
      </c>
      <c r="S880" s="19">
        <v>5140300</v>
      </c>
      <c r="T880" s="20">
        <f>Ugovori_OPULJP[[#This Row],[Bespovratna sredstva - Ukupno (EU+Nac) HRK
= Ukupna ugovorena vrijednost bespovratnih sredstava]]/7.5345</f>
        <v>682235.05209370225</v>
      </c>
      <c r="U880" s="19">
        <v>0</v>
      </c>
      <c r="V880" s="20">
        <f>Ugovori_OPULJP[[#This Row],[Javni doprinos korisnika - HRK]]/7.5345</f>
        <v>0</v>
      </c>
      <c r="W880" s="19">
        <v>0</v>
      </c>
      <c r="X880" s="20">
        <f>Ugovori_OPULJP[[#This Row],[Privatni doprinos korisnika - HRK]]/7.5345</f>
        <v>0</v>
      </c>
      <c r="Y880" s="21">
        <f>Ugovori_OPULJP[[#This Row],[Bespovratna sredstva - Ukupno (EU+Nac) HRK
= Ukupna ugovorena vrijednost bespovratnih sredstava]]+Ugovori_OPULJP[[#This Row],[Javni doprinos korisnika - HRK]]+Ugovori_OPULJP[[#This Row],[Privatni doprinos korisnika - HRK]]</f>
        <v>5140300</v>
      </c>
      <c r="Z880" s="22">
        <f>Ugovori_OPULJP[[#This Row],[UKUPNI PRIHVATLJIVI IZDACI
TOTAL ELIGIBLE EXPENDITURE
= Bespovratna sredstva ukupno + doprinos korisnika
= Ukupni prihvatljivi troškovi
= Ukupna ugovorena vrijednost projekta HRK]]/7.5345</f>
        <v>682235.05209370225</v>
      </c>
      <c r="AA880" s="13" t="s">
        <v>22</v>
      </c>
      <c r="AB880" s="13" t="s">
        <v>19</v>
      </c>
      <c r="AC880" s="12" t="s">
        <v>3497</v>
      </c>
      <c r="AD880" s="12" t="s">
        <v>147</v>
      </c>
    </row>
    <row r="881" spans="1:30" ht="51" customHeight="1" x14ac:dyDescent="0.3">
      <c r="A881" s="10" t="s">
        <v>3498</v>
      </c>
      <c r="B881" s="11" t="s">
        <v>139</v>
      </c>
      <c r="C881" s="12" t="s">
        <v>140</v>
      </c>
      <c r="D881" s="12" t="s">
        <v>3131</v>
      </c>
      <c r="E881" s="27" t="s">
        <v>63</v>
      </c>
      <c r="F881" s="14" t="s">
        <v>3499</v>
      </c>
      <c r="G881" s="14" t="s">
        <v>1163</v>
      </c>
      <c r="H881" s="16">
        <v>44000</v>
      </c>
      <c r="I881" s="16">
        <v>44548</v>
      </c>
      <c r="J881" s="17" t="str">
        <f>IF(Ugovori_OPULJP[[#This Row],[DATUM ZAVRŠETKA OPERACIJE]]&gt;DATE(2023,12,31),"u provedbi","završen")</f>
        <v>završen</v>
      </c>
      <c r="K881" s="15" t="s">
        <v>324</v>
      </c>
      <c r="L881" s="15" t="s">
        <v>324</v>
      </c>
      <c r="M881" s="18">
        <v>0.85</v>
      </c>
      <c r="N881" s="18">
        <v>0.15</v>
      </c>
      <c r="O881" s="19">
        <f>Ugovori_OPULJP[[#This Row],[Bespovratna sredstva - Ukupno (EU+Nac) HRK
= Ukupna ugovorena vrijednost bespovratnih sredstava]]*Ugovori_OPULJP[[#This Row],[EU STOPA SUFINANCIRANJA %
EU CO-FINANCING RATE %]]</f>
        <v>2762755</v>
      </c>
      <c r="P881" s="20">
        <f>Ugovori_OPULJP[[#This Row],[Bespovratna sredstva - EU dio - HRK]]/7.5345</f>
        <v>366680.60256155016</v>
      </c>
      <c r="Q881" s="19">
        <f>Ugovori_OPULJP[[#This Row],[Bespovratna sredstva - Ukupno (EU+Nac) HRK
= Ukupna ugovorena vrijednost bespovratnih sredstava]]*Ugovori_OPULJP[[#This Row],[STOPA NACIONALNOG SUFINANCIRANJA %]]</f>
        <v>487545</v>
      </c>
      <c r="R881" s="20">
        <f>Ugovori_OPULJP[[#This Row],[Bespovratna sredstva - Nacionalni dio - HRK]]/7.5345</f>
        <v>64708.341628508853</v>
      </c>
      <c r="S881" s="19">
        <v>3250300</v>
      </c>
      <c r="T881" s="20">
        <f>Ugovori_OPULJP[[#This Row],[Bespovratna sredstva - Ukupno (EU+Nac) HRK
= Ukupna ugovorena vrijednost bespovratnih sredstava]]/7.5345</f>
        <v>431388.94419005903</v>
      </c>
      <c r="U881" s="19">
        <v>0</v>
      </c>
      <c r="V881" s="20">
        <f>Ugovori_OPULJP[[#This Row],[Javni doprinos korisnika - HRK]]/7.5345</f>
        <v>0</v>
      </c>
      <c r="W881" s="19">
        <v>0</v>
      </c>
      <c r="X881" s="20">
        <f>Ugovori_OPULJP[[#This Row],[Privatni doprinos korisnika - HRK]]/7.5345</f>
        <v>0</v>
      </c>
      <c r="Y881" s="21">
        <f>Ugovori_OPULJP[[#This Row],[Bespovratna sredstva - Ukupno (EU+Nac) HRK
= Ukupna ugovorena vrijednost bespovratnih sredstava]]+Ugovori_OPULJP[[#This Row],[Javni doprinos korisnika - HRK]]+Ugovori_OPULJP[[#This Row],[Privatni doprinos korisnika - HRK]]</f>
        <v>3250300</v>
      </c>
      <c r="Z881" s="22">
        <f>Ugovori_OPULJP[[#This Row],[UKUPNI PRIHVATLJIVI IZDACI
TOTAL ELIGIBLE EXPENDITURE
= Bespovratna sredstva ukupno + doprinos korisnika
= Ukupni prihvatljivi troškovi
= Ukupna ugovorena vrijednost projekta HRK]]/7.5345</f>
        <v>431388.94419005903</v>
      </c>
      <c r="AA881" s="13" t="s">
        <v>22</v>
      </c>
      <c r="AB881" s="13" t="s">
        <v>19</v>
      </c>
      <c r="AC881" s="12" t="s">
        <v>3500</v>
      </c>
      <c r="AD881" s="12" t="s">
        <v>147</v>
      </c>
    </row>
    <row r="882" spans="1:30" ht="51" customHeight="1" x14ac:dyDescent="0.3">
      <c r="A882" s="10" t="s">
        <v>3501</v>
      </c>
      <c r="B882" s="11" t="s">
        <v>139</v>
      </c>
      <c r="C882" s="12" t="s">
        <v>140</v>
      </c>
      <c r="D882" s="12" t="s">
        <v>3131</v>
      </c>
      <c r="E882" s="27" t="s">
        <v>63</v>
      </c>
      <c r="F882" s="14" t="s">
        <v>3502</v>
      </c>
      <c r="G882" s="14" t="s">
        <v>1222</v>
      </c>
      <c r="H882" s="16">
        <v>44032</v>
      </c>
      <c r="I882" s="16">
        <v>44581</v>
      </c>
      <c r="J882" s="17" t="str">
        <f>IF(Ugovori_OPULJP[[#This Row],[DATUM ZAVRŠETKA OPERACIJE]]&gt;DATE(2023,12,31),"u provedbi","završen")</f>
        <v>završen</v>
      </c>
      <c r="K882" s="15" t="s">
        <v>324</v>
      </c>
      <c r="L882" s="15" t="s">
        <v>324</v>
      </c>
      <c r="M882" s="18">
        <v>0.85</v>
      </c>
      <c r="N882" s="18">
        <v>0.15</v>
      </c>
      <c r="O882" s="19">
        <f>Ugovori_OPULJP[[#This Row],[Bespovratna sredstva - Ukupno (EU+Nac) HRK
= Ukupna ugovorena vrijednost bespovratnih sredstava]]*Ugovori_OPULJP[[#This Row],[EU STOPA SUFINANCIRANJA %
EU CO-FINANCING RATE %]]</f>
        <v>2275960</v>
      </c>
      <c r="P882" s="20">
        <f>Ugovori_OPULJP[[#This Row],[Bespovratna sredstva - EU dio - HRK]]/7.5345</f>
        <v>302071.80303935229</v>
      </c>
      <c r="Q882" s="19">
        <f>Ugovori_OPULJP[[#This Row],[Bespovratna sredstva - Ukupno (EU+Nac) HRK
= Ukupna ugovorena vrijednost bespovratnih sredstava]]*Ugovori_OPULJP[[#This Row],[STOPA NACIONALNOG SUFINANCIRANJA %]]</f>
        <v>401640</v>
      </c>
      <c r="R882" s="20">
        <f>Ugovori_OPULJP[[#This Row],[Bespovratna sredstva - Nacionalni dio - HRK]]/7.5345</f>
        <v>53306.788771650405</v>
      </c>
      <c r="S882" s="19">
        <v>2677600</v>
      </c>
      <c r="T882" s="20">
        <f>Ugovori_OPULJP[[#This Row],[Bespovratna sredstva - Ukupno (EU+Nac) HRK
= Ukupna ugovorena vrijednost bespovratnih sredstava]]/7.5345</f>
        <v>355378.5918110027</v>
      </c>
      <c r="U882" s="19">
        <v>0</v>
      </c>
      <c r="V882" s="20">
        <f>Ugovori_OPULJP[[#This Row],[Javni doprinos korisnika - HRK]]/7.5345</f>
        <v>0</v>
      </c>
      <c r="W882" s="19">
        <v>0</v>
      </c>
      <c r="X882" s="20">
        <f>Ugovori_OPULJP[[#This Row],[Privatni doprinos korisnika - HRK]]/7.5345</f>
        <v>0</v>
      </c>
      <c r="Y882" s="21">
        <f>Ugovori_OPULJP[[#This Row],[Bespovratna sredstva - Ukupno (EU+Nac) HRK
= Ukupna ugovorena vrijednost bespovratnih sredstava]]+Ugovori_OPULJP[[#This Row],[Javni doprinos korisnika - HRK]]+Ugovori_OPULJP[[#This Row],[Privatni doprinos korisnika - HRK]]</f>
        <v>2677600</v>
      </c>
      <c r="Z882" s="22">
        <f>Ugovori_OPULJP[[#This Row],[UKUPNI PRIHVATLJIVI IZDACI
TOTAL ELIGIBLE EXPENDITURE
= Bespovratna sredstva ukupno + doprinos korisnika
= Ukupni prihvatljivi troškovi
= Ukupna ugovorena vrijednost projekta HRK]]/7.5345</f>
        <v>355378.5918110027</v>
      </c>
      <c r="AA882" s="13" t="s">
        <v>22</v>
      </c>
      <c r="AB882" s="13" t="s">
        <v>19</v>
      </c>
      <c r="AC882" s="12" t="s">
        <v>3503</v>
      </c>
      <c r="AD882" s="12" t="s">
        <v>147</v>
      </c>
    </row>
    <row r="883" spans="1:30" ht="51" customHeight="1" x14ac:dyDescent="0.3">
      <c r="A883" s="10" t="s">
        <v>3504</v>
      </c>
      <c r="B883" s="11" t="s">
        <v>139</v>
      </c>
      <c r="C883" s="12" t="s">
        <v>140</v>
      </c>
      <c r="D883" s="12" t="s">
        <v>3131</v>
      </c>
      <c r="E883" s="27" t="s">
        <v>63</v>
      </c>
      <c r="F883" s="14" t="s">
        <v>3505</v>
      </c>
      <c r="G883" s="14" t="s">
        <v>1298</v>
      </c>
      <c r="H883" s="16">
        <v>44000</v>
      </c>
      <c r="I883" s="16">
        <v>44487</v>
      </c>
      <c r="J883" s="17" t="str">
        <f>IF(Ugovori_OPULJP[[#This Row],[DATUM ZAVRŠETKA OPERACIJE]]&gt;DATE(2023,12,31),"u provedbi","završen")</f>
        <v>završen</v>
      </c>
      <c r="K883" s="15" t="s">
        <v>81</v>
      </c>
      <c r="L883" s="15" t="s">
        <v>81</v>
      </c>
      <c r="M883" s="18">
        <v>0.85</v>
      </c>
      <c r="N883" s="18">
        <v>0.15</v>
      </c>
      <c r="O883" s="19">
        <f>Ugovori_OPULJP[[#This Row],[Bespovratna sredstva - Ukupno (EU+Nac) HRK
= Ukupna ugovorena vrijednost bespovratnih sredstava]]*Ugovori_OPULJP[[#This Row],[EU STOPA SUFINANCIRANJA %
EU CO-FINANCING RATE %]]</f>
        <v>1176400</v>
      </c>
      <c r="P883" s="20">
        <f>Ugovori_OPULJP[[#This Row],[Bespovratna sredstva - EU dio - HRK]]/7.5345</f>
        <v>156135.11181896608</v>
      </c>
      <c r="Q883" s="19">
        <f>Ugovori_OPULJP[[#This Row],[Bespovratna sredstva - Ukupno (EU+Nac) HRK
= Ukupna ugovorena vrijednost bespovratnih sredstava]]*Ugovori_OPULJP[[#This Row],[STOPA NACIONALNOG SUFINANCIRANJA %]]</f>
        <v>207600</v>
      </c>
      <c r="R883" s="20">
        <f>Ugovori_OPULJP[[#This Row],[Bespovratna sredstva - Nacionalni dio - HRK]]/7.5345</f>
        <v>27553.255026876366</v>
      </c>
      <c r="S883" s="19">
        <v>1384000</v>
      </c>
      <c r="T883" s="20">
        <f>Ugovori_OPULJP[[#This Row],[Bespovratna sredstva - Ukupno (EU+Nac) HRK
= Ukupna ugovorena vrijednost bespovratnih sredstava]]/7.5345</f>
        <v>183688.36684584245</v>
      </c>
      <c r="U883" s="19">
        <v>0</v>
      </c>
      <c r="V883" s="20">
        <f>Ugovori_OPULJP[[#This Row],[Javni doprinos korisnika - HRK]]/7.5345</f>
        <v>0</v>
      </c>
      <c r="W883" s="19">
        <v>0</v>
      </c>
      <c r="X883" s="20">
        <f>Ugovori_OPULJP[[#This Row],[Privatni doprinos korisnika - HRK]]/7.5345</f>
        <v>0</v>
      </c>
      <c r="Y883" s="21">
        <f>Ugovori_OPULJP[[#This Row],[Bespovratna sredstva - Ukupno (EU+Nac) HRK
= Ukupna ugovorena vrijednost bespovratnih sredstava]]+Ugovori_OPULJP[[#This Row],[Javni doprinos korisnika - HRK]]+Ugovori_OPULJP[[#This Row],[Privatni doprinos korisnika - HRK]]</f>
        <v>1384000</v>
      </c>
      <c r="Z883" s="22">
        <f>Ugovori_OPULJP[[#This Row],[UKUPNI PRIHVATLJIVI IZDACI
TOTAL ELIGIBLE EXPENDITURE
= Bespovratna sredstva ukupno + doprinos korisnika
= Ukupni prihvatljivi troškovi
= Ukupna ugovorena vrijednost projekta HRK]]/7.5345</f>
        <v>183688.36684584245</v>
      </c>
      <c r="AA883" s="13" t="s">
        <v>22</v>
      </c>
      <c r="AB883" s="13" t="s">
        <v>19</v>
      </c>
      <c r="AC883" s="12" t="s">
        <v>3506</v>
      </c>
      <c r="AD883" s="12" t="s">
        <v>147</v>
      </c>
    </row>
    <row r="884" spans="1:30" ht="51" customHeight="1" x14ac:dyDescent="0.3">
      <c r="A884" s="10" t="s">
        <v>3507</v>
      </c>
      <c r="B884" s="11" t="s">
        <v>139</v>
      </c>
      <c r="C884" s="12" t="s">
        <v>140</v>
      </c>
      <c r="D884" s="12" t="s">
        <v>3131</v>
      </c>
      <c r="E884" s="27" t="s">
        <v>63</v>
      </c>
      <c r="F884" s="14" t="s">
        <v>3508</v>
      </c>
      <c r="G884" s="14" t="s">
        <v>3509</v>
      </c>
      <c r="H884" s="16">
        <v>44109</v>
      </c>
      <c r="I884" s="16">
        <v>44566</v>
      </c>
      <c r="J884" s="17" t="str">
        <f>IF(Ugovori_OPULJP[[#This Row],[DATUM ZAVRŠETKA OPERACIJE]]&gt;DATE(2023,12,31),"u provedbi","završen")</f>
        <v>završen</v>
      </c>
      <c r="K884" s="15" t="s">
        <v>81</v>
      </c>
      <c r="L884" s="15" t="s">
        <v>81</v>
      </c>
      <c r="M884" s="18">
        <v>0.85</v>
      </c>
      <c r="N884" s="18">
        <v>0.15</v>
      </c>
      <c r="O884" s="19">
        <f>Ugovori_OPULJP[[#This Row],[Bespovratna sredstva - Ukupno (EU+Nac) HRK
= Ukupna ugovorena vrijednost bespovratnih sredstava]]*Ugovori_OPULJP[[#This Row],[EU STOPA SUFINANCIRANJA %
EU CO-FINANCING RATE %]]</f>
        <v>789310</v>
      </c>
      <c r="P884" s="20">
        <f>Ugovori_OPULJP[[#This Row],[Bespovratna sredstva - EU dio - HRK]]/7.5345</f>
        <v>104759.43990974849</v>
      </c>
      <c r="Q884" s="19">
        <f>Ugovori_OPULJP[[#This Row],[Bespovratna sredstva - Ukupno (EU+Nac) HRK
= Ukupna ugovorena vrijednost bespovratnih sredstava]]*Ugovori_OPULJP[[#This Row],[STOPA NACIONALNOG SUFINANCIRANJA %]]</f>
        <v>139290</v>
      </c>
      <c r="R884" s="20">
        <f>Ugovori_OPULJP[[#This Row],[Bespovratna sredstva - Nacionalni dio - HRK]]/7.5345</f>
        <v>18486.959984073263</v>
      </c>
      <c r="S884" s="19">
        <v>928600</v>
      </c>
      <c r="T884" s="20">
        <f>Ugovori_OPULJP[[#This Row],[Bespovratna sredstva - Ukupno (EU+Nac) HRK
= Ukupna ugovorena vrijednost bespovratnih sredstava]]/7.5345</f>
        <v>123246.39989382174</v>
      </c>
      <c r="U884" s="19">
        <v>0</v>
      </c>
      <c r="V884" s="20">
        <f>Ugovori_OPULJP[[#This Row],[Javni doprinos korisnika - HRK]]/7.5345</f>
        <v>0</v>
      </c>
      <c r="W884" s="19">
        <v>0</v>
      </c>
      <c r="X884" s="20">
        <f>Ugovori_OPULJP[[#This Row],[Privatni doprinos korisnika - HRK]]/7.5345</f>
        <v>0</v>
      </c>
      <c r="Y884" s="21">
        <f>Ugovori_OPULJP[[#This Row],[Bespovratna sredstva - Ukupno (EU+Nac) HRK
= Ukupna ugovorena vrijednost bespovratnih sredstava]]+Ugovori_OPULJP[[#This Row],[Javni doprinos korisnika - HRK]]+Ugovori_OPULJP[[#This Row],[Privatni doprinos korisnika - HRK]]</f>
        <v>928600</v>
      </c>
      <c r="Z884" s="22">
        <f>Ugovori_OPULJP[[#This Row],[UKUPNI PRIHVATLJIVI IZDACI
TOTAL ELIGIBLE EXPENDITURE
= Bespovratna sredstva ukupno + doprinos korisnika
= Ukupni prihvatljivi troškovi
= Ukupna ugovorena vrijednost projekta HRK]]/7.5345</f>
        <v>123246.39989382174</v>
      </c>
      <c r="AA884" s="13" t="s">
        <v>22</v>
      </c>
      <c r="AB884" s="13" t="s">
        <v>19</v>
      </c>
      <c r="AC884" s="12" t="s">
        <v>3510</v>
      </c>
      <c r="AD884" s="12" t="s">
        <v>147</v>
      </c>
    </row>
    <row r="885" spans="1:30" ht="51" customHeight="1" x14ac:dyDescent="0.3">
      <c r="A885" s="10" t="s">
        <v>3511</v>
      </c>
      <c r="B885" s="11" t="s">
        <v>139</v>
      </c>
      <c r="C885" s="12" t="s">
        <v>140</v>
      </c>
      <c r="D885" s="12" t="s">
        <v>3131</v>
      </c>
      <c r="E885" s="27" t="s">
        <v>63</v>
      </c>
      <c r="F885" s="32" t="s">
        <v>3512</v>
      </c>
      <c r="G885" s="14" t="s">
        <v>901</v>
      </c>
      <c r="H885" s="16">
        <v>44036</v>
      </c>
      <c r="I885" s="16">
        <v>44493</v>
      </c>
      <c r="J885" s="17" t="str">
        <f>IF(Ugovori_OPULJP[[#This Row],[DATUM ZAVRŠETKA OPERACIJE]]&gt;DATE(2023,12,31),"u provedbi","završen")</f>
        <v>završen</v>
      </c>
      <c r="K885" s="15" t="s">
        <v>586</v>
      </c>
      <c r="L885" s="15" t="s">
        <v>586</v>
      </c>
      <c r="M885" s="18">
        <v>0.85</v>
      </c>
      <c r="N885" s="18">
        <v>0.15</v>
      </c>
      <c r="O885" s="19">
        <f>Ugovori_OPULJP[[#This Row],[Bespovratna sredstva - Ukupno (EU+Nac) HRK
= Ukupna ugovorena vrijednost bespovratnih sredstava]]*Ugovori_OPULJP[[#This Row],[EU STOPA SUFINANCIRANJA %
EU CO-FINANCING RATE %]]</f>
        <v>742900</v>
      </c>
      <c r="P885" s="20">
        <f>Ugovori_OPULJP[[#This Row],[Bespovratna sredstva - EU dio - HRK]]/7.5345</f>
        <v>98599.774371225692</v>
      </c>
      <c r="Q885" s="19">
        <f>Ugovori_OPULJP[[#This Row],[Bespovratna sredstva - Ukupno (EU+Nac) HRK
= Ukupna ugovorena vrijednost bespovratnih sredstava]]*Ugovori_OPULJP[[#This Row],[STOPA NACIONALNOG SUFINANCIRANJA %]]</f>
        <v>131100</v>
      </c>
      <c r="R885" s="20">
        <f>Ugovori_OPULJP[[#This Row],[Bespovratna sredstva - Nacionalni dio - HRK]]/7.5345</f>
        <v>17399.960183157476</v>
      </c>
      <c r="S885" s="19">
        <v>874000</v>
      </c>
      <c r="T885" s="20">
        <f>Ugovori_OPULJP[[#This Row],[Bespovratna sredstva - Ukupno (EU+Nac) HRK
= Ukupna ugovorena vrijednost bespovratnih sredstava]]/7.5345</f>
        <v>115999.73455438316</v>
      </c>
      <c r="U885" s="19">
        <v>0</v>
      </c>
      <c r="V885" s="20">
        <f>Ugovori_OPULJP[[#This Row],[Javni doprinos korisnika - HRK]]/7.5345</f>
        <v>0</v>
      </c>
      <c r="W885" s="19">
        <v>0</v>
      </c>
      <c r="X885" s="20">
        <f>Ugovori_OPULJP[[#This Row],[Privatni doprinos korisnika - HRK]]/7.5345</f>
        <v>0</v>
      </c>
      <c r="Y885" s="21">
        <f>Ugovori_OPULJP[[#This Row],[Bespovratna sredstva - Ukupno (EU+Nac) HRK
= Ukupna ugovorena vrijednost bespovratnih sredstava]]+Ugovori_OPULJP[[#This Row],[Javni doprinos korisnika - HRK]]+Ugovori_OPULJP[[#This Row],[Privatni doprinos korisnika - HRK]]</f>
        <v>874000</v>
      </c>
      <c r="Z885" s="22">
        <f>Ugovori_OPULJP[[#This Row],[UKUPNI PRIHVATLJIVI IZDACI
TOTAL ELIGIBLE EXPENDITURE
= Bespovratna sredstva ukupno + doprinos korisnika
= Ukupni prihvatljivi troškovi
= Ukupna ugovorena vrijednost projekta HRK]]/7.5345</f>
        <v>115999.73455438316</v>
      </c>
      <c r="AA885" s="13" t="s">
        <v>22</v>
      </c>
      <c r="AB885" s="13" t="s">
        <v>19</v>
      </c>
      <c r="AC885" s="12" t="s">
        <v>3513</v>
      </c>
      <c r="AD885" s="12" t="s">
        <v>147</v>
      </c>
    </row>
    <row r="886" spans="1:30" ht="51" customHeight="1" x14ac:dyDescent="0.3">
      <c r="A886" s="10" t="s">
        <v>3514</v>
      </c>
      <c r="B886" s="11" t="s">
        <v>139</v>
      </c>
      <c r="C886" s="12" t="s">
        <v>140</v>
      </c>
      <c r="D886" s="12" t="s">
        <v>3131</v>
      </c>
      <c r="E886" s="27" t="s">
        <v>63</v>
      </c>
      <c r="F886" s="14" t="s">
        <v>3515</v>
      </c>
      <c r="G886" s="14" t="s">
        <v>3516</v>
      </c>
      <c r="H886" s="16">
        <v>44133</v>
      </c>
      <c r="I886" s="16">
        <v>44680</v>
      </c>
      <c r="J886" s="17" t="str">
        <f>IF(Ugovori_OPULJP[[#This Row],[DATUM ZAVRŠETKA OPERACIJE]]&gt;DATE(2023,12,31),"u provedbi","završen")</f>
        <v>završen</v>
      </c>
      <c r="K886" s="15" t="s">
        <v>880</v>
      </c>
      <c r="L886" s="15" t="s">
        <v>21</v>
      </c>
      <c r="M886" s="18">
        <v>0.85</v>
      </c>
      <c r="N886" s="18">
        <v>0.15</v>
      </c>
      <c r="O886" s="19">
        <f>Ugovori_OPULJP[[#This Row],[Bespovratna sredstva - Ukupno (EU+Nac) HRK
= Ukupna ugovorena vrijednost bespovratnih sredstava]]*Ugovori_OPULJP[[#This Row],[EU STOPA SUFINANCIRANJA %
EU CO-FINANCING RATE %]]</f>
        <v>394680.41500000004</v>
      </c>
      <c r="P886" s="20">
        <f>Ugovori_OPULJP[[#This Row],[Bespovratna sredstva - EU dio - HRK]]/7.5345</f>
        <v>52383.093105050102</v>
      </c>
      <c r="Q886" s="19">
        <f>Ugovori_OPULJP[[#This Row],[Bespovratna sredstva - Ukupno (EU+Nac) HRK
= Ukupna ugovorena vrijednost bespovratnih sredstava]]*Ugovori_OPULJP[[#This Row],[STOPA NACIONALNOG SUFINANCIRANJA %]]</f>
        <v>69649.485000000001</v>
      </c>
      <c r="R886" s="20">
        <f>Ugovori_OPULJP[[#This Row],[Bespovratna sredstva - Nacionalni dio - HRK]]/7.5345</f>
        <v>9244.0752538323704</v>
      </c>
      <c r="S886" s="19">
        <v>464329.9</v>
      </c>
      <c r="T886" s="20">
        <f>Ugovori_OPULJP[[#This Row],[Bespovratna sredstva - Ukupno (EU+Nac) HRK
= Ukupna ugovorena vrijednost bespovratnih sredstava]]/7.5345</f>
        <v>61627.168358882474</v>
      </c>
      <c r="U886" s="19">
        <v>0</v>
      </c>
      <c r="V886" s="20">
        <f>Ugovori_OPULJP[[#This Row],[Javni doprinos korisnika - HRK]]/7.5345</f>
        <v>0</v>
      </c>
      <c r="W886" s="19">
        <v>0</v>
      </c>
      <c r="X886" s="20">
        <f>Ugovori_OPULJP[[#This Row],[Privatni doprinos korisnika - HRK]]/7.5345</f>
        <v>0</v>
      </c>
      <c r="Y886" s="21">
        <f>Ugovori_OPULJP[[#This Row],[Bespovratna sredstva - Ukupno (EU+Nac) HRK
= Ukupna ugovorena vrijednost bespovratnih sredstava]]+Ugovori_OPULJP[[#This Row],[Javni doprinos korisnika - HRK]]+Ugovori_OPULJP[[#This Row],[Privatni doprinos korisnika - HRK]]</f>
        <v>464329.9</v>
      </c>
      <c r="Z886" s="22">
        <f>Ugovori_OPULJP[[#This Row],[UKUPNI PRIHVATLJIVI IZDACI
TOTAL ELIGIBLE EXPENDITURE
= Bespovratna sredstva ukupno + doprinos korisnika
= Ukupni prihvatljivi troškovi
= Ukupna ugovorena vrijednost projekta HRK]]/7.5345</f>
        <v>61627.168358882474</v>
      </c>
      <c r="AA886" s="13" t="s">
        <v>22</v>
      </c>
      <c r="AB886" s="13" t="s">
        <v>19</v>
      </c>
      <c r="AC886" s="12" t="s">
        <v>3517</v>
      </c>
      <c r="AD886" s="12" t="s">
        <v>147</v>
      </c>
    </row>
    <row r="887" spans="1:30" ht="51" customHeight="1" x14ac:dyDescent="0.3">
      <c r="A887" s="31" t="s">
        <v>8941</v>
      </c>
      <c r="B887" s="25" t="s">
        <v>139</v>
      </c>
      <c r="C887" s="26" t="s">
        <v>140</v>
      </c>
      <c r="D887" s="12" t="s">
        <v>3131</v>
      </c>
      <c r="E887" s="27" t="s">
        <v>63</v>
      </c>
      <c r="F887" s="32" t="s">
        <v>8942</v>
      </c>
      <c r="G887" s="32" t="s">
        <v>8943</v>
      </c>
      <c r="H887" s="29">
        <v>44170</v>
      </c>
      <c r="I887" s="29">
        <v>44717</v>
      </c>
      <c r="J887" s="17" t="str">
        <f>IF(Ugovori_OPULJP[[#This Row],[DATUM ZAVRŠETKA OPERACIJE]]&gt;DATE(2023,12,31),"u provedbi","završen")</f>
        <v>završen</v>
      </c>
      <c r="K887" s="28" t="s">
        <v>880</v>
      </c>
      <c r="L887" s="28" t="s">
        <v>21</v>
      </c>
      <c r="M887" s="18">
        <v>0.85</v>
      </c>
      <c r="N887" s="18">
        <v>0.15</v>
      </c>
      <c r="O887" s="19">
        <f>Ugovori_OPULJP[[#This Row],[Bespovratna sredstva - Ukupno (EU+Nac) HRK
= Ukupna ugovorena vrijednost bespovratnih sredstava]]*Ugovori_OPULJP[[#This Row],[EU STOPA SUFINANCIRANJA %
EU CO-FINANCING RATE %]]</f>
        <v>394680.41500000004</v>
      </c>
      <c r="P887" s="20">
        <f>Ugovori_OPULJP[[#This Row],[Bespovratna sredstva - EU dio - HRK]]/7.5345</f>
        <v>52383.093105050102</v>
      </c>
      <c r="Q887" s="19">
        <f>Ugovori_OPULJP[[#This Row],[Bespovratna sredstva - Ukupno (EU+Nac) HRK
= Ukupna ugovorena vrijednost bespovratnih sredstava]]*Ugovori_OPULJP[[#This Row],[STOPA NACIONALNOG SUFINANCIRANJA %]]</f>
        <v>69649.485000000001</v>
      </c>
      <c r="R887" s="20">
        <f>Ugovori_OPULJP[[#This Row],[Bespovratna sredstva - Nacionalni dio - HRK]]/7.5345</f>
        <v>9244.0752538323704</v>
      </c>
      <c r="S887" s="21">
        <v>464329.9</v>
      </c>
      <c r="T887" s="22">
        <f>Ugovori_OPULJP[[#This Row],[Bespovratna sredstva - Ukupno (EU+Nac) HRK
= Ukupna ugovorena vrijednost bespovratnih sredstava]]/7.5345</f>
        <v>61627.168358882474</v>
      </c>
      <c r="U887" s="19">
        <v>0</v>
      </c>
      <c r="V887" s="20">
        <f>Ugovori_OPULJP[[#This Row],[Javni doprinos korisnika - HRK]]/7.5345</f>
        <v>0</v>
      </c>
      <c r="W887" s="19">
        <v>0</v>
      </c>
      <c r="X887" s="20">
        <f>Ugovori_OPULJP[[#This Row],[Privatni doprinos korisnika - HRK]]/7.5345</f>
        <v>0</v>
      </c>
      <c r="Y887" s="21">
        <f>Ugovori_OPULJP[[#This Row],[Bespovratna sredstva - Ukupno (EU+Nac) HRK
= Ukupna ugovorena vrijednost bespovratnih sredstava]]+Ugovori_OPULJP[[#This Row],[Javni doprinos korisnika - HRK]]+Ugovori_OPULJP[[#This Row],[Privatni doprinos korisnika - HRK]]</f>
        <v>464329.9</v>
      </c>
      <c r="Z887" s="22">
        <f>Ugovori_OPULJP[[#This Row],[UKUPNI PRIHVATLJIVI IZDACI
TOTAL ELIGIBLE EXPENDITURE
= Bespovratna sredstva ukupno + doprinos korisnika
= Ukupni prihvatljivi troškovi
= Ukupna ugovorena vrijednost projekta HRK]]/7.5345</f>
        <v>61627.168358882474</v>
      </c>
      <c r="AA887" s="27" t="s">
        <v>22</v>
      </c>
      <c r="AB887" s="27" t="s">
        <v>19</v>
      </c>
      <c r="AC887" s="26" t="s">
        <v>3134</v>
      </c>
      <c r="AD887" s="26" t="s">
        <v>147</v>
      </c>
    </row>
    <row r="888" spans="1:30" ht="51" customHeight="1" x14ac:dyDescent="0.3">
      <c r="A888" s="10" t="s">
        <v>3522</v>
      </c>
      <c r="B888" s="11" t="s">
        <v>139</v>
      </c>
      <c r="C888" s="12" t="s">
        <v>140</v>
      </c>
      <c r="D888" s="12" t="s">
        <v>3131</v>
      </c>
      <c r="E888" s="27" t="s">
        <v>63</v>
      </c>
      <c r="F888" s="14" t="s">
        <v>3523</v>
      </c>
      <c r="G888" s="14" t="s">
        <v>3524</v>
      </c>
      <c r="H888" s="47">
        <v>44133</v>
      </c>
      <c r="I888" s="47">
        <v>44680</v>
      </c>
      <c r="J888" s="17" t="str">
        <f>IF(Ugovori_OPULJP[[#This Row],[DATUM ZAVRŠETKA OPERACIJE]]&gt;DATE(2023,12,31),"u provedbi","završen")</f>
        <v>završen</v>
      </c>
      <c r="K888" s="15" t="s">
        <v>880</v>
      </c>
      <c r="L888" s="15" t="s">
        <v>21</v>
      </c>
      <c r="M888" s="18">
        <v>0.85</v>
      </c>
      <c r="N888" s="18">
        <v>0.15</v>
      </c>
      <c r="O888" s="19">
        <f>Ugovori_OPULJP[[#This Row],[Bespovratna sredstva - Ukupno (EU+Nac) HRK
= Ukupna ugovorena vrijednost bespovratnih sredstava]]*Ugovori_OPULJP[[#This Row],[EU STOPA SUFINANCIRANJA %
EU CO-FINANCING RATE %]]</f>
        <v>394680.41500000004</v>
      </c>
      <c r="P888" s="20">
        <f>Ugovori_OPULJP[[#This Row],[Bespovratna sredstva - EU dio - HRK]]/7.5345</f>
        <v>52383.093105050102</v>
      </c>
      <c r="Q888" s="19">
        <f>Ugovori_OPULJP[[#This Row],[Bespovratna sredstva - Ukupno (EU+Nac) HRK
= Ukupna ugovorena vrijednost bespovratnih sredstava]]*Ugovori_OPULJP[[#This Row],[STOPA NACIONALNOG SUFINANCIRANJA %]]</f>
        <v>69649.485000000001</v>
      </c>
      <c r="R888" s="20">
        <f>Ugovori_OPULJP[[#This Row],[Bespovratna sredstva - Nacionalni dio - HRK]]/7.5345</f>
        <v>9244.0752538323704</v>
      </c>
      <c r="S888" s="19">
        <v>464329.9</v>
      </c>
      <c r="T888" s="20">
        <f>Ugovori_OPULJP[[#This Row],[Bespovratna sredstva - Ukupno (EU+Nac) HRK
= Ukupna ugovorena vrijednost bespovratnih sredstava]]/7.5345</f>
        <v>61627.168358882474</v>
      </c>
      <c r="U888" s="19">
        <v>0</v>
      </c>
      <c r="V888" s="20">
        <f>Ugovori_OPULJP[[#This Row],[Javni doprinos korisnika - HRK]]/7.5345</f>
        <v>0</v>
      </c>
      <c r="W888" s="19">
        <v>0</v>
      </c>
      <c r="X888" s="20">
        <f>Ugovori_OPULJP[[#This Row],[Privatni doprinos korisnika - HRK]]/7.5345</f>
        <v>0</v>
      </c>
      <c r="Y888" s="21">
        <f>Ugovori_OPULJP[[#This Row],[Bespovratna sredstva - Ukupno (EU+Nac) HRK
= Ukupna ugovorena vrijednost bespovratnih sredstava]]+Ugovori_OPULJP[[#This Row],[Javni doprinos korisnika - HRK]]+Ugovori_OPULJP[[#This Row],[Privatni doprinos korisnika - HRK]]</f>
        <v>464329.9</v>
      </c>
      <c r="Z888" s="22">
        <f>Ugovori_OPULJP[[#This Row],[UKUPNI PRIHVATLJIVI IZDACI
TOTAL ELIGIBLE EXPENDITURE
= Bespovratna sredstva ukupno + doprinos korisnika
= Ukupni prihvatljivi troškovi
= Ukupna ugovorena vrijednost projekta HRK]]/7.5345</f>
        <v>61627.168358882474</v>
      </c>
      <c r="AA888" s="13" t="s">
        <v>22</v>
      </c>
      <c r="AB888" s="13" t="s">
        <v>19</v>
      </c>
      <c r="AC888" s="12" t="s">
        <v>3240</v>
      </c>
      <c r="AD888" s="12" t="s">
        <v>147</v>
      </c>
    </row>
    <row r="889" spans="1:30" ht="51" customHeight="1" x14ac:dyDescent="0.3">
      <c r="A889" s="10" t="s">
        <v>3525</v>
      </c>
      <c r="B889" s="11" t="s">
        <v>139</v>
      </c>
      <c r="C889" s="12" t="s">
        <v>140</v>
      </c>
      <c r="D889" s="12" t="s">
        <v>3131</v>
      </c>
      <c r="E889" s="27" t="s">
        <v>63</v>
      </c>
      <c r="F889" s="14" t="s">
        <v>3526</v>
      </c>
      <c r="G889" s="14" t="s">
        <v>3527</v>
      </c>
      <c r="H889" s="16">
        <v>44133</v>
      </c>
      <c r="I889" s="16">
        <v>44680</v>
      </c>
      <c r="J889" s="17" t="str">
        <f>IF(Ugovori_OPULJP[[#This Row],[DATUM ZAVRŠETKA OPERACIJE]]&gt;DATE(2023,12,31),"u provedbi","završen")</f>
        <v>završen</v>
      </c>
      <c r="K889" s="15" t="s">
        <v>880</v>
      </c>
      <c r="L889" s="15" t="s">
        <v>21</v>
      </c>
      <c r="M889" s="18">
        <v>0.85</v>
      </c>
      <c r="N889" s="18">
        <v>0.15</v>
      </c>
      <c r="O889" s="19">
        <f>Ugovori_OPULJP[[#This Row],[Bespovratna sredstva - Ukupno (EU+Nac) HRK
= Ukupna ugovorena vrijednost bespovratnih sredstava]]*Ugovori_OPULJP[[#This Row],[EU STOPA SUFINANCIRANJA %
EU CO-FINANCING RATE %]]</f>
        <v>394680.41500000004</v>
      </c>
      <c r="P889" s="20">
        <f>Ugovori_OPULJP[[#This Row],[Bespovratna sredstva - EU dio - HRK]]/7.5345</f>
        <v>52383.093105050102</v>
      </c>
      <c r="Q889" s="19">
        <f>Ugovori_OPULJP[[#This Row],[Bespovratna sredstva - Ukupno (EU+Nac) HRK
= Ukupna ugovorena vrijednost bespovratnih sredstava]]*Ugovori_OPULJP[[#This Row],[STOPA NACIONALNOG SUFINANCIRANJA %]]</f>
        <v>69649.485000000001</v>
      </c>
      <c r="R889" s="20">
        <f>Ugovori_OPULJP[[#This Row],[Bespovratna sredstva - Nacionalni dio - HRK]]/7.5345</f>
        <v>9244.0752538323704</v>
      </c>
      <c r="S889" s="19">
        <v>464329.9</v>
      </c>
      <c r="T889" s="20">
        <f>Ugovori_OPULJP[[#This Row],[Bespovratna sredstva - Ukupno (EU+Nac) HRK
= Ukupna ugovorena vrijednost bespovratnih sredstava]]/7.5345</f>
        <v>61627.168358882474</v>
      </c>
      <c r="U889" s="19">
        <v>0</v>
      </c>
      <c r="V889" s="20">
        <f>Ugovori_OPULJP[[#This Row],[Javni doprinos korisnika - HRK]]/7.5345</f>
        <v>0</v>
      </c>
      <c r="W889" s="19">
        <v>0</v>
      </c>
      <c r="X889" s="20">
        <f>Ugovori_OPULJP[[#This Row],[Privatni doprinos korisnika - HRK]]/7.5345</f>
        <v>0</v>
      </c>
      <c r="Y889" s="21">
        <f>Ugovori_OPULJP[[#This Row],[Bespovratna sredstva - Ukupno (EU+Nac) HRK
= Ukupna ugovorena vrijednost bespovratnih sredstava]]+Ugovori_OPULJP[[#This Row],[Javni doprinos korisnika - HRK]]+Ugovori_OPULJP[[#This Row],[Privatni doprinos korisnika - HRK]]</f>
        <v>464329.9</v>
      </c>
      <c r="Z889" s="22">
        <f>Ugovori_OPULJP[[#This Row],[UKUPNI PRIHVATLJIVI IZDACI
TOTAL ELIGIBLE EXPENDITURE
= Bespovratna sredstva ukupno + doprinos korisnika
= Ukupni prihvatljivi troškovi
= Ukupna ugovorena vrijednost projekta HRK]]/7.5345</f>
        <v>61627.168358882474</v>
      </c>
      <c r="AA889" s="13" t="s">
        <v>22</v>
      </c>
      <c r="AB889" s="13" t="s">
        <v>19</v>
      </c>
      <c r="AC889" s="12" t="s">
        <v>3528</v>
      </c>
      <c r="AD889" s="12" t="s">
        <v>147</v>
      </c>
    </row>
    <row r="890" spans="1:30" ht="51" customHeight="1" x14ac:dyDescent="0.3">
      <c r="A890" s="10" t="s">
        <v>3532</v>
      </c>
      <c r="B890" s="11" t="s">
        <v>139</v>
      </c>
      <c r="C890" s="12" t="s">
        <v>140</v>
      </c>
      <c r="D890" s="12" t="s">
        <v>3131</v>
      </c>
      <c r="E890" s="27" t="s">
        <v>63</v>
      </c>
      <c r="F890" s="14" t="s">
        <v>3533</v>
      </c>
      <c r="G890" s="14" t="s">
        <v>1112</v>
      </c>
      <c r="H890" s="16">
        <v>44000</v>
      </c>
      <c r="I890" s="16">
        <v>44487</v>
      </c>
      <c r="J890" s="17" t="str">
        <f>IF(Ugovori_OPULJP[[#This Row],[DATUM ZAVRŠETKA OPERACIJE]]&gt;DATE(2023,12,31),"u provedbi","završen")</f>
        <v>završen</v>
      </c>
      <c r="K890" s="15" t="s">
        <v>91</v>
      </c>
      <c r="L890" s="15" t="s">
        <v>91</v>
      </c>
      <c r="M890" s="18">
        <v>0.85</v>
      </c>
      <c r="N890" s="18">
        <v>0.15</v>
      </c>
      <c r="O890" s="19">
        <f>Ugovori_OPULJP[[#This Row],[Bespovratna sredstva - Ukupno (EU+Nac) HRK
= Ukupna ugovorena vrijednost bespovratnih sredstava]]*Ugovori_OPULJP[[#This Row],[EU STOPA SUFINANCIRANJA %
EU CO-FINANCING RATE %]]</f>
        <v>4111224.75</v>
      </c>
      <c r="P890" s="20">
        <f>Ugovori_OPULJP[[#This Row],[Bespovratna sredstva - EU dio - HRK]]/7.5345</f>
        <v>545653.29484371888</v>
      </c>
      <c r="Q890" s="19">
        <f>Ugovori_OPULJP[[#This Row],[Bespovratna sredstva - Ukupno (EU+Nac) HRK
= Ukupna ugovorena vrijednost bespovratnih sredstava]]*Ugovori_OPULJP[[#This Row],[STOPA NACIONALNOG SUFINANCIRANJA %]]</f>
        <v>725510.25</v>
      </c>
      <c r="R890" s="20">
        <f>Ugovori_OPULJP[[#This Row],[Bespovratna sredstva - Nacionalni dio - HRK]]/7.5345</f>
        <v>96291.757913597452</v>
      </c>
      <c r="S890" s="19">
        <v>4836735</v>
      </c>
      <c r="T890" s="20">
        <f>Ugovori_OPULJP[[#This Row],[Bespovratna sredstva - Ukupno (EU+Nac) HRK
= Ukupna ugovorena vrijednost bespovratnih sredstava]]/7.5345</f>
        <v>641945.05275731627</v>
      </c>
      <c r="U890" s="19">
        <v>0</v>
      </c>
      <c r="V890" s="20">
        <f>Ugovori_OPULJP[[#This Row],[Javni doprinos korisnika - HRK]]/7.5345</f>
        <v>0</v>
      </c>
      <c r="W890" s="19">
        <v>0</v>
      </c>
      <c r="X890" s="20">
        <f>Ugovori_OPULJP[[#This Row],[Privatni doprinos korisnika - HRK]]/7.5345</f>
        <v>0</v>
      </c>
      <c r="Y890" s="21">
        <f>Ugovori_OPULJP[[#This Row],[Bespovratna sredstva - Ukupno (EU+Nac) HRK
= Ukupna ugovorena vrijednost bespovratnih sredstava]]+Ugovori_OPULJP[[#This Row],[Javni doprinos korisnika - HRK]]+Ugovori_OPULJP[[#This Row],[Privatni doprinos korisnika - HRK]]</f>
        <v>4836735</v>
      </c>
      <c r="Z890" s="22">
        <f>Ugovori_OPULJP[[#This Row],[UKUPNI PRIHVATLJIVI IZDACI
TOTAL ELIGIBLE EXPENDITURE
= Bespovratna sredstva ukupno + doprinos korisnika
= Ukupni prihvatljivi troškovi
= Ukupna ugovorena vrijednost projekta HRK]]/7.5345</f>
        <v>641945.05275731627</v>
      </c>
      <c r="AA890" s="13" t="s">
        <v>22</v>
      </c>
      <c r="AB890" s="13" t="s">
        <v>19</v>
      </c>
      <c r="AC890" s="12" t="s">
        <v>3534</v>
      </c>
      <c r="AD890" s="12" t="s">
        <v>147</v>
      </c>
    </row>
    <row r="891" spans="1:30" ht="51" customHeight="1" x14ac:dyDescent="0.3">
      <c r="A891" s="10" t="s">
        <v>3535</v>
      </c>
      <c r="B891" s="11" t="s">
        <v>139</v>
      </c>
      <c r="C891" s="12" t="s">
        <v>140</v>
      </c>
      <c r="D891" s="12" t="s">
        <v>3131</v>
      </c>
      <c r="E891" s="27" t="s">
        <v>63</v>
      </c>
      <c r="F891" s="14" t="s">
        <v>3536</v>
      </c>
      <c r="G891" s="14" t="s">
        <v>3537</v>
      </c>
      <c r="H891" s="16">
        <v>44026</v>
      </c>
      <c r="I891" s="16">
        <v>44483</v>
      </c>
      <c r="J891" s="17" t="str">
        <f>IF(Ugovori_OPULJP[[#This Row],[DATUM ZAVRŠETKA OPERACIJE]]&gt;DATE(2023,12,31),"u provedbi","završen")</f>
        <v>završen</v>
      </c>
      <c r="K891" s="15" t="s">
        <v>86</v>
      </c>
      <c r="L891" s="15" t="s">
        <v>86</v>
      </c>
      <c r="M891" s="18">
        <v>0.85</v>
      </c>
      <c r="N891" s="18">
        <v>0.15</v>
      </c>
      <c r="O891" s="19">
        <f>Ugovori_OPULJP[[#This Row],[Bespovratna sredstva - Ukupno (EU+Nac) HRK
= Ukupna ugovorena vrijednost bespovratnih sredstava]]*Ugovori_OPULJP[[#This Row],[EU STOPA SUFINANCIRANJA %
EU CO-FINANCING RATE %]]</f>
        <v>783599.61499999999</v>
      </c>
      <c r="P891" s="20">
        <f>Ugovori_OPULJP[[#This Row],[Bespovratna sredstva - EU dio - HRK]]/7.5345</f>
        <v>104001.54157541973</v>
      </c>
      <c r="Q891" s="19">
        <f>Ugovori_OPULJP[[#This Row],[Bespovratna sredstva - Ukupno (EU+Nac) HRK
= Ukupna ugovorena vrijednost bespovratnih sredstava]]*Ugovori_OPULJP[[#This Row],[STOPA NACIONALNOG SUFINANCIRANJA %]]</f>
        <v>138282.285</v>
      </c>
      <c r="R891" s="20">
        <f>Ugovori_OPULJP[[#This Row],[Bespovratna sredstva - Nacionalni dio - HRK]]/7.5345</f>
        <v>18353.213219191719</v>
      </c>
      <c r="S891" s="19">
        <v>921881.9</v>
      </c>
      <c r="T891" s="20">
        <f>Ugovori_OPULJP[[#This Row],[Bespovratna sredstva - Ukupno (EU+Nac) HRK
= Ukupna ugovorena vrijednost bespovratnih sredstava]]/7.5345</f>
        <v>122354.75479461145</v>
      </c>
      <c r="U891" s="19">
        <v>0</v>
      </c>
      <c r="V891" s="20">
        <f>Ugovori_OPULJP[[#This Row],[Javni doprinos korisnika - HRK]]/7.5345</f>
        <v>0</v>
      </c>
      <c r="W891" s="19">
        <v>0</v>
      </c>
      <c r="X891" s="20">
        <f>Ugovori_OPULJP[[#This Row],[Privatni doprinos korisnika - HRK]]/7.5345</f>
        <v>0</v>
      </c>
      <c r="Y891" s="21">
        <f>Ugovori_OPULJP[[#This Row],[Bespovratna sredstva - Ukupno (EU+Nac) HRK
= Ukupna ugovorena vrijednost bespovratnih sredstava]]+Ugovori_OPULJP[[#This Row],[Javni doprinos korisnika - HRK]]+Ugovori_OPULJP[[#This Row],[Privatni doprinos korisnika - HRK]]</f>
        <v>921881.9</v>
      </c>
      <c r="Z891" s="22">
        <f>Ugovori_OPULJP[[#This Row],[UKUPNI PRIHVATLJIVI IZDACI
TOTAL ELIGIBLE EXPENDITURE
= Bespovratna sredstva ukupno + doprinos korisnika
= Ukupni prihvatljivi troškovi
= Ukupna ugovorena vrijednost projekta HRK]]/7.5345</f>
        <v>122354.75479461145</v>
      </c>
      <c r="AA891" s="13" t="s">
        <v>22</v>
      </c>
      <c r="AB891" s="13" t="s">
        <v>19</v>
      </c>
      <c r="AC891" s="12" t="s">
        <v>3538</v>
      </c>
      <c r="AD891" s="12" t="s">
        <v>147</v>
      </c>
    </row>
    <row r="892" spans="1:30" ht="51" customHeight="1" x14ac:dyDescent="0.3">
      <c r="A892" s="10" t="s">
        <v>3539</v>
      </c>
      <c r="B892" s="11" t="s">
        <v>139</v>
      </c>
      <c r="C892" s="12" t="s">
        <v>140</v>
      </c>
      <c r="D892" s="12" t="s">
        <v>3131</v>
      </c>
      <c r="E892" s="27" t="s">
        <v>63</v>
      </c>
      <c r="F892" s="14" t="s">
        <v>3540</v>
      </c>
      <c r="G892" s="14" t="s">
        <v>624</v>
      </c>
      <c r="H892" s="16">
        <v>44000</v>
      </c>
      <c r="I892" s="16">
        <v>44548</v>
      </c>
      <c r="J892" s="17" t="str">
        <f>IF(Ugovori_OPULJP[[#This Row],[DATUM ZAVRŠETKA OPERACIJE]]&gt;DATE(2023,12,31),"u provedbi","završen")</f>
        <v>završen</v>
      </c>
      <c r="K892" s="15" t="s">
        <v>324</v>
      </c>
      <c r="L892" s="15" t="s">
        <v>324</v>
      </c>
      <c r="M892" s="18">
        <v>0.85</v>
      </c>
      <c r="N892" s="18">
        <v>0.15</v>
      </c>
      <c r="O892" s="19">
        <f>Ugovori_OPULJP[[#This Row],[Bespovratna sredstva - Ukupno (EU+Nac) HRK
= Ukupna ugovorena vrijednost bespovratnih sredstava]]*Ugovori_OPULJP[[#This Row],[EU STOPA SUFINANCIRANJA %
EU CO-FINANCING RATE %]]</f>
        <v>2365720</v>
      </c>
      <c r="P892" s="20">
        <f>Ugovori_OPULJP[[#This Row],[Bespovratna sredstva - EU dio - HRK]]/7.5345</f>
        <v>313985.00232264912</v>
      </c>
      <c r="Q892" s="19">
        <f>Ugovori_OPULJP[[#This Row],[Bespovratna sredstva - Ukupno (EU+Nac) HRK
= Ukupna ugovorena vrijednost bespovratnih sredstava]]*Ugovori_OPULJP[[#This Row],[STOPA NACIONALNOG SUFINANCIRANJA %]]</f>
        <v>417480</v>
      </c>
      <c r="R892" s="20">
        <f>Ugovori_OPULJP[[#This Row],[Bespovratna sredstva - Nacionalni dio - HRK]]/7.5345</f>
        <v>55409.118056938081</v>
      </c>
      <c r="S892" s="19">
        <v>2783200</v>
      </c>
      <c r="T892" s="20">
        <f>Ugovori_OPULJP[[#This Row],[Bespovratna sredstva - Ukupno (EU+Nac) HRK
= Ukupna ugovorena vrijednost bespovratnih sredstava]]/7.5345</f>
        <v>369394.12037958723</v>
      </c>
      <c r="U892" s="19">
        <v>0</v>
      </c>
      <c r="V892" s="20">
        <f>Ugovori_OPULJP[[#This Row],[Javni doprinos korisnika - HRK]]/7.5345</f>
        <v>0</v>
      </c>
      <c r="W892" s="19">
        <v>0</v>
      </c>
      <c r="X892" s="20">
        <f>Ugovori_OPULJP[[#This Row],[Privatni doprinos korisnika - HRK]]/7.5345</f>
        <v>0</v>
      </c>
      <c r="Y892" s="21">
        <f>Ugovori_OPULJP[[#This Row],[Bespovratna sredstva - Ukupno (EU+Nac) HRK
= Ukupna ugovorena vrijednost bespovratnih sredstava]]+Ugovori_OPULJP[[#This Row],[Javni doprinos korisnika - HRK]]+Ugovori_OPULJP[[#This Row],[Privatni doprinos korisnika - HRK]]</f>
        <v>2783200</v>
      </c>
      <c r="Z892" s="22">
        <f>Ugovori_OPULJP[[#This Row],[UKUPNI PRIHVATLJIVI IZDACI
TOTAL ELIGIBLE EXPENDITURE
= Bespovratna sredstva ukupno + doprinos korisnika
= Ukupni prihvatljivi troškovi
= Ukupna ugovorena vrijednost projekta HRK]]/7.5345</f>
        <v>369394.12037958723</v>
      </c>
      <c r="AA892" s="13" t="s">
        <v>22</v>
      </c>
      <c r="AB892" s="13" t="s">
        <v>19</v>
      </c>
      <c r="AC892" s="12" t="s">
        <v>3541</v>
      </c>
      <c r="AD892" s="12" t="s">
        <v>147</v>
      </c>
    </row>
    <row r="893" spans="1:30" ht="51" customHeight="1" x14ac:dyDescent="0.3">
      <c r="A893" s="10" t="s">
        <v>3542</v>
      </c>
      <c r="B893" s="11" t="s">
        <v>139</v>
      </c>
      <c r="C893" s="12" t="s">
        <v>140</v>
      </c>
      <c r="D893" s="12" t="s">
        <v>3131</v>
      </c>
      <c r="E893" s="27" t="s">
        <v>63</v>
      </c>
      <c r="F893" s="14" t="s">
        <v>3543</v>
      </c>
      <c r="G893" s="14" t="s">
        <v>1255</v>
      </c>
      <c r="H893" s="16">
        <v>44000</v>
      </c>
      <c r="I893" s="16">
        <v>44548</v>
      </c>
      <c r="J893" s="17" t="str">
        <f>IF(Ugovori_OPULJP[[#This Row],[DATUM ZAVRŠETKA OPERACIJE]]&gt;DATE(2023,12,31),"u provedbi","završen")</f>
        <v>završen</v>
      </c>
      <c r="K893" s="15" t="s">
        <v>91</v>
      </c>
      <c r="L893" s="15" t="s">
        <v>91</v>
      </c>
      <c r="M893" s="18">
        <v>0.85</v>
      </c>
      <c r="N893" s="18">
        <v>0.15</v>
      </c>
      <c r="O893" s="19">
        <f>Ugovori_OPULJP[[#This Row],[Bespovratna sredstva - Ukupno (EU+Nac) HRK
= Ukupna ugovorena vrijednost bespovratnih sredstava]]*Ugovori_OPULJP[[#This Row],[EU STOPA SUFINANCIRANJA %
EU CO-FINANCING RATE %]]</f>
        <v>1180140</v>
      </c>
      <c r="P893" s="20">
        <f>Ugovori_OPULJP[[#This Row],[Bespovratna sredstva - EU dio - HRK]]/7.5345</f>
        <v>156631.49512243678</v>
      </c>
      <c r="Q893" s="19">
        <f>Ugovori_OPULJP[[#This Row],[Bespovratna sredstva - Ukupno (EU+Nac) HRK
= Ukupna ugovorena vrijednost bespovratnih sredstava]]*Ugovori_OPULJP[[#This Row],[STOPA NACIONALNOG SUFINANCIRANJA %]]</f>
        <v>208260</v>
      </c>
      <c r="R893" s="20">
        <f>Ugovori_OPULJP[[#This Row],[Bespovratna sredstva - Nacionalni dio - HRK]]/7.5345</f>
        <v>27640.852080430021</v>
      </c>
      <c r="S893" s="19">
        <v>1388400</v>
      </c>
      <c r="T893" s="20">
        <f>Ugovori_OPULJP[[#This Row],[Bespovratna sredstva - Ukupno (EU+Nac) HRK
= Ukupna ugovorena vrijednost bespovratnih sredstava]]/7.5345</f>
        <v>184272.3472028668</v>
      </c>
      <c r="U893" s="19">
        <v>0</v>
      </c>
      <c r="V893" s="20">
        <f>Ugovori_OPULJP[[#This Row],[Javni doprinos korisnika - HRK]]/7.5345</f>
        <v>0</v>
      </c>
      <c r="W893" s="19">
        <v>0</v>
      </c>
      <c r="X893" s="20">
        <f>Ugovori_OPULJP[[#This Row],[Privatni doprinos korisnika - HRK]]/7.5345</f>
        <v>0</v>
      </c>
      <c r="Y893" s="21">
        <f>Ugovori_OPULJP[[#This Row],[Bespovratna sredstva - Ukupno (EU+Nac) HRK
= Ukupna ugovorena vrijednost bespovratnih sredstava]]+Ugovori_OPULJP[[#This Row],[Javni doprinos korisnika - HRK]]+Ugovori_OPULJP[[#This Row],[Privatni doprinos korisnika - HRK]]</f>
        <v>1388400</v>
      </c>
      <c r="Z893" s="22">
        <f>Ugovori_OPULJP[[#This Row],[UKUPNI PRIHVATLJIVI IZDACI
TOTAL ELIGIBLE EXPENDITURE
= Bespovratna sredstva ukupno + doprinos korisnika
= Ukupni prihvatljivi troškovi
= Ukupna ugovorena vrijednost projekta HRK]]/7.5345</f>
        <v>184272.3472028668</v>
      </c>
      <c r="AA893" s="13" t="s">
        <v>22</v>
      </c>
      <c r="AB893" s="13" t="s">
        <v>19</v>
      </c>
      <c r="AC893" s="12" t="s">
        <v>3544</v>
      </c>
      <c r="AD893" s="12" t="s">
        <v>147</v>
      </c>
    </row>
    <row r="894" spans="1:30" ht="51" customHeight="1" x14ac:dyDescent="0.3">
      <c r="A894" s="10" t="s">
        <v>3545</v>
      </c>
      <c r="B894" s="11" t="s">
        <v>139</v>
      </c>
      <c r="C894" s="12" t="s">
        <v>140</v>
      </c>
      <c r="D894" s="12" t="s">
        <v>3131</v>
      </c>
      <c r="E894" s="27" t="s">
        <v>63</v>
      </c>
      <c r="F894" s="14" t="s">
        <v>3546</v>
      </c>
      <c r="G894" s="14" t="s">
        <v>740</v>
      </c>
      <c r="H894" s="16">
        <v>44022</v>
      </c>
      <c r="I894" s="16">
        <v>44479</v>
      </c>
      <c r="J894" s="17" t="str">
        <f>IF(Ugovori_OPULJP[[#This Row],[DATUM ZAVRŠETKA OPERACIJE]]&gt;DATE(2023,12,31),"u provedbi","završen")</f>
        <v>završen</v>
      </c>
      <c r="K894" s="15" t="s">
        <v>91</v>
      </c>
      <c r="L894" s="15" t="s">
        <v>91</v>
      </c>
      <c r="M894" s="18">
        <v>0.85</v>
      </c>
      <c r="N894" s="18">
        <v>0.15</v>
      </c>
      <c r="O894" s="19">
        <f>Ugovori_OPULJP[[#This Row],[Bespovratna sredstva - Ukupno (EU+Nac) HRK
= Ukupna ugovorena vrijednost bespovratnih sredstava]]*Ugovori_OPULJP[[#This Row],[EU STOPA SUFINANCIRANJA %
EU CO-FINANCING RATE %]]</f>
        <v>4294438</v>
      </c>
      <c r="P894" s="20">
        <f>Ugovori_OPULJP[[#This Row],[Bespovratna sredstva - EU dio - HRK]]/7.5345</f>
        <v>569969.87192248984</v>
      </c>
      <c r="Q894" s="19">
        <f>Ugovori_OPULJP[[#This Row],[Bespovratna sredstva - Ukupno (EU+Nac) HRK
= Ukupna ugovorena vrijednost bespovratnih sredstava]]*Ugovori_OPULJP[[#This Row],[STOPA NACIONALNOG SUFINANCIRANJA %]]</f>
        <v>757842</v>
      </c>
      <c r="R894" s="20">
        <f>Ugovori_OPULJP[[#This Row],[Bespovratna sredstva - Nacionalni dio - HRK]]/7.5345</f>
        <v>100582.91857455703</v>
      </c>
      <c r="S894" s="19">
        <v>5052280</v>
      </c>
      <c r="T894" s="20">
        <f>Ugovori_OPULJP[[#This Row],[Bespovratna sredstva - Ukupno (EU+Nac) HRK
= Ukupna ugovorena vrijednost bespovratnih sredstava]]/7.5345</f>
        <v>670552.7904970469</v>
      </c>
      <c r="U894" s="19">
        <v>0</v>
      </c>
      <c r="V894" s="20">
        <f>Ugovori_OPULJP[[#This Row],[Javni doprinos korisnika - HRK]]/7.5345</f>
        <v>0</v>
      </c>
      <c r="W894" s="19">
        <v>0</v>
      </c>
      <c r="X894" s="20">
        <f>Ugovori_OPULJP[[#This Row],[Privatni doprinos korisnika - HRK]]/7.5345</f>
        <v>0</v>
      </c>
      <c r="Y894" s="21">
        <f>Ugovori_OPULJP[[#This Row],[Bespovratna sredstva - Ukupno (EU+Nac) HRK
= Ukupna ugovorena vrijednost bespovratnih sredstava]]+Ugovori_OPULJP[[#This Row],[Javni doprinos korisnika - HRK]]+Ugovori_OPULJP[[#This Row],[Privatni doprinos korisnika - HRK]]</f>
        <v>5052280</v>
      </c>
      <c r="Z894" s="22">
        <f>Ugovori_OPULJP[[#This Row],[UKUPNI PRIHVATLJIVI IZDACI
TOTAL ELIGIBLE EXPENDITURE
= Bespovratna sredstva ukupno + doprinos korisnika
= Ukupni prihvatljivi troškovi
= Ukupna ugovorena vrijednost projekta HRK]]/7.5345</f>
        <v>670552.7904970469</v>
      </c>
      <c r="AA894" s="13" t="s">
        <v>22</v>
      </c>
      <c r="AB894" s="13" t="s">
        <v>19</v>
      </c>
      <c r="AC894" s="12" t="s">
        <v>3547</v>
      </c>
      <c r="AD894" s="12" t="s">
        <v>147</v>
      </c>
    </row>
    <row r="895" spans="1:30" ht="51" customHeight="1" x14ac:dyDescent="0.3">
      <c r="A895" s="10" t="s">
        <v>3548</v>
      </c>
      <c r="B895" s="11" t="s">
        <v>139</v>
      </c>
      <c r="C895" s="12" t="s">
        <v>140</v>
      </c>
      <c r="D895" s="12" t="s">
        <v>3131</v>
      </c>
      <c r="E895" s="27" t="s">
        <v>63</v>
      </c>
      <c r="F895" s="14" t="s">
        <v>3549</v>
      </c>
      <c r="G895" s="14" t="s">
        <v>1218</v>
      </c>
      <c r="H895" s="16">
        <v>44000</v>
      </c>
      <c r="I895" s="16">
        <v>44457</v>
      </c>
      <c r="J895" s="17" t="str">
        <f>IF(Ugovori_OPULJP[[#This Row],[DATUM ZAVRŠETKA OPERACIJE]]&gt;DATE(2023,12,31),"u provedbi","završen")</f>
        <v>završen</v>
      </c>
      <c r="K895" s="15" t="s">
        <v>91</v>
      </c>
      <c r="L895" s="15" t="s">
        <v>91</v>
      </c>
      <c r="M895" s="18">
        <v>0.85</v>
      </c>
      <c r="N895" s="18">
        <v>0.15</v>
      </c>
      <c r="O895" s="19">
        <f>Ugovori_OPULJP[[#This Row],[Bespovratna sredstva - Ukupno (EU+Nac) HRK
= Ukupna ugovorena vrijednost bespovratnih sredstava]]*Ugovori_OPULJP[[#This Row],[EU STOPA SUFINANCIRANJA %
EU CO-FINANCING RATE %]]</f>
        <v>3061955</v>
      </c>
      <c r="P895" s="20">
        <f>Ugovori_OPULJP[[#This Row],[Bespovratna sredstva - EU dio - HRK]]/7.5345</f>
        <v>406391.26683920628</v>
      </c>
      <c r="Q895" s="19">
        <f>Ugovori_OPULJP[[#This Row],[Bespovratna sredstva - Ukupno (EU+Nac) HRK
= Ukupna ugovorena vrijednost bespovratnih sredstava]]*Ugovori_OPULJP[[#This Row],[STOPA NACIONALNOG SUFINANCIRANJA %]]</f>
        <v>540345</v>
      </c>
      <c r="R895" s="20">
        <f>Ugovori_OPULJP[[#This Row],[Bespovratna sredstva - Nacionalni dio - HRK]]/7.5345</f>
        <v>71716.105912801111</v>
      </c>
      <c r="S895" s="19">
        <v>3602300</v>
      </c>
      <c r="T895" s="20">
        <f>Ugovori_OPULJP[[#This Row],[Bespovratna sredstva - Ukupno (EU+Nac) HRK
= Ukupna ugovorena vrijednost bespovratnih sredstava]]/7.5345</f>
        <v>478107.37275200739</v>
      </c>
      <c r="U895" s="19">
        <v>0</v>
      </c>
      <c r="V895" s="20">
        <f>Ugovori_OPULJP[[#This Row],[Javni doprinos korisnika - HRK]]/7.5345</f>
        <v>0</v>
      </c>
      <c r="W895" s="19">
        <v>0</v>
      </c>
      <c r="X895" s="20">
        <f>Ugovori_OPULJP[[#This Row],[Privatni doprinos korisnika - HRK]]/7.5345</f>
        <v>0</v>
      </c>
      <c r="Y895" s="21">
        <f>Ugovori_OPULJP[[#This Row],[Bespovratna sredstva - Ukupno (EU+Nac) HRK
= Ukupna ugovorena vrijednost bespovratnih sredstava]]+Ugovori_OPULJP[[#This Row],[Javni doprinos korisnika - HRK]]+Ugovori_OPULJP[[#This Row],[Privatni doprinos korisnika - HRK]]</f>
        <v>3602300</v>
      </c>
      <c r="Z895" s="22">
        <f>Ugovori_OPULJP[[#This Row],[UKUPNI PRIHVATLJIVI IZDACI
TOTAL ELIGIBLE EXPENDITURE
= Bespovratna sredstva ukupno + doprinos korisnika
= Ukupni prihvatljivi troškovi
= Ukupna ugovorena vrijednost projekta HRK]]/7.5345</f>
        <v>478107.37275200739</v>
      </c>
      <c r="AA895" s="13" t="s">
        <v>22</v>
      </c>
      <c r="AB895" s="13" t="s">
        <v>19</v>
      </c>
      <c r="AC895" s="12" t="s">
        <v>3550</v>
      </c>
      <c r="AD895" s="12" t="s">
        <v>147</v>
      </c>
    </row>
    <row r="896" spans="1:30" ht="51" customHeight="1" x14ac:dyDescent="0.3">
      <c r="A896" s="10" t="s">
        <v>3551</v>
      </c>
      <c r="B896" s="11" t="s">
        <v>139</v>
      </c>
      <c r="C896" s="12" t="s">
        <v>140</v>
      </c>
      <c r="D896" s="12" t="s">
        <v>3131</v>
      </c>
      <c r="E896" s="27" t="s">
        <v>63</v>
      </c>
      <c r="F896" s="14" t="s">
        <v>3552</v>
      </c>
      <c r="G896" s="14" t="s">
        <v>1338</v>
      </c>
      <c r="H896" s="16">
        <v>44034</v>
      </c>
      <c r="I896" s="16">
        <v>44583</v>
      </c>
      <c r="J896" s="17" t="str">
        <f>IF(Ugovori_OPULJP[[#This Row],[DATUM ZAVRŠETKA OPERACIJE]]&gt;DATE(2023,12,31),"u provedbi","završen")</f>
        <v>završen</v>
      </c>
      <c r="K896" s="15" t="s">
        <v>91</v>
      </c>
      <c r="L896" s="15" t="s">
        <v>91</v>
      </c>
      <c r="M896" s="18">
        <v>0.85</v>
      </c>
      <c r="N896" s="18">
        <v>0.15</v>
      </c>
      <c r="O896" s="19">
        <f>Ugovori_OPULJP[[#This Row],[Bespovratna sredstva - Ukupno (EU+Nac) HRK
= Ukupna ugovorena vrijednost bespovratnih sredstava]]*Ugovori_OPULJP[[#This Row],[EU STOPA SUFINANCIRANJA %
EU CO-FINANCING RATE %]]</f>
        <v>1956189.3625</v>
      </c>
      <c r="P896" s="20">
        <f>Ugovori_OPULJP[[#This Row],[Bespovratna sredstva - EU dio - HRK]]/7.5345</f>
        <v>259630.94598181697</v>
      </c>
      <c r="Q896" s="19">
        <f>Ugovori_OPULJP[[#This Row],[Bespovratna sredstva - Ukupno (EU+Nac) HRK
= Ukupna ugovorena vrijednost bespovratnih sredstava]]*Ugovori_OPULJP[[#This Row],[STOPA NACIONALNOG SUFINANCIRANJA %]]</f>
        <v>345209.88750000001</v>
      </c>
      <c r="R896" s="20">
        <f>Ugovori_OPULJP[[#This Row],[Bespovratna sredstva - Nacionalni dio - HRK]]/7.5345</f>
        <v>45817.225761497109</v>
      </c>
      <c r="S896" s="19">
        <v>2301399.25</v>
      </c>
      <c r="T896" s="20">
        <f>Ugovori_OPULJP[[#This Row],[Bespovratna sredstva - Ukupno (EU+Nac) HRK
= Ukupna ugovorena vrijednost bespovratnih sredstava]]/7.5345</f>
        <v>305448.17174331407</v>
      </c>
      <c r="U896" s="19">
        <v>0</v>
      </c>
      <c r="V896" s="20">
        <f>Ugovori_OPULJP[[#This Row],[Javni doprinos korisnika - HRK]]/7.5345</f>
        <v>0</v>
      </c>
      <c r="W896" s="19">
        <v>0</v>
      </c>
      <c r="X896" s="20">
        <f>Ugovori_OPULJP[[#This Row],[Privatni doprinos korisnika - HRK]]/7.5345</f>
        <v>0</v>
      </c>
      <c r="Y896" s="21">
        <f>Ugovori_OPULJP[[#This Row],[Bespovratna sredstva - Ukupno (EU+Nac) HRK
= Ukupna ugovorena vrijednost bespovratnih sredstava]]+Ugovori_OPULJP[[#This Row],[Javni doprinos korisnika - HRK]]+Ugovori_OPULJP[[#This Row],[Privatni doprinos korisnika - HRK]]</f>
        <v>2301399.25</v>
      </c>
      <c r="Z896" s="22">
        <f>Ugovori_OPULJP[[#This Row],[UKUPNI PRIHVATLJIVI IZDACI
TOTAL ELIGIBLE EXPENDITURE
= Bespovratna sredstva ukupno + doprinos korisnika
= Ukupni prihvatljivi troškovi
= Ukupna ugovorena vrijednost projekta HRK]]/7.5345</f>
        <v>305448.17174331407</v>
      </c>
      <c r="AA896" s="13" t="s">
        <v>22</v>
      </c>
      <c r="AB896" s="13" t="s">
        <v>19</v>
      </c>
      <c r="AC896" s="12" t="s">
        <v>3553</v>
      </c>
      <c r="AD896" s="12" t="s">
        <v>147</v>
      </c>
    </row>
    <row r="897" spans="1:30" ht="51" customHeight="1" x14ac:dyDescent="0.3">
      <c r="A897" s="10" t="s">
        <v>3554</v>
      </c>
      <c r="B897" s="11" t="s">
        <v>139</v>
      </c>
      <c r="C897" s="12" t="s">
        <v>140</v>
      </c>
      <c r="D897" s="12" t="s">
        <v>3131</v>
      </c>
      <c r="E897" s="27" t="s">
        <v>63</v>
      </c>
      <c r="F897" s="14" t="s">
        <v>3555</v>
      </c>
      <c r="G897" s="14" t="s">
        <v>1133</v>
      </c>
      <c r="H897" s="16">
        <v>44000</v>
      </c>
      <c r="I897" s="16">
        <v>44548</v>
      </c>
      <c r="J897" s="17" t="str">
        <f>IF(Ugovori_OPULJP[[#This Row],[DATUM ZAVRŠETKA OPERACIJE]]&gt;DATE(2023,12,31),"u provedbi","završen")</f>
        <v>završen</v>
      </c>
      <c r="K897" s="15" t="s">
        <v>91</v>
      </c>
      <c r="L897" s="15" t="s">
        <v>91</v>
      </c>
      <c r="M897" s="18">
        <v>0.85</v>
      </c>
      <c r="N897" s="18">
        <v>0.15</v>
      </c>
      <c r="O897" s="19">
        <f>Ugovori_OPULJP[[#This Row],[Bespovratna sredstva - Ukupno (EU+Nac) HRK
= Ukupna ugovorena vrijednost bespovratnih sredstava]]*Ugovori_OPULJP[[#This Row],[EU STOPA SUFINANCIRANJA %
EU CO-FINANCING RATE %]]</f>
        <v>2675545</v>
      </c>
      <c r="P897" s="20">
        <f>Ugovori_OPULJP[[#This Row],[Bespovratna sredstva - EU dio - HRK]]/7.5345</f>
        <v>355105.84643971064</v>
      </c>
      <c r="Q897" s="19">
        <f>Ugovori_OPULJP[[#This Row],[Bespovratna sredstva - Ukupno (EU+Nac) HRK
= Ukupna ugovorena vrijednost bespovratnih sredstava]]*Ugovori_OPULJP[[#This Row],[STOPA NACIONALNOG SUFINANCIRANJA %]]</f>
        <v>472155</v>
      </c>
      <c r="R897" s="20">
        <f>Ugovori_OPULJP[[#This Row],[Bespovratna sredstva - Nacionalni dio - HRK]]/7.5345</f>
        <v>62665.737607007759</v>
      </c>
      <c r="S897" s="19">
        <v>3147700</v>
      </c>
      <c r="T897" s="20">
        <f>Ugovori_OPULJP[[#This Row],[Bespovratna sredstva - Ukupno (EU+Nac) HRK
= Ukupna ugovorena vrijednost bespovratnih sredstava]]/7.5345</f>
        <v>417771.58404671843</v>
      </c>
      <c r="U897" s="19">
        <v>0</v>
      </c>
      <c r="V897" s="20">
        <f>Ugovori_OPULJP[[#This Row],[Javni doprinos korisnika - HRK]]/7.5345</f>
        <v>0</v>
      </c>
      <c r="W897" s="19">
        <v>0</v>
      </c>
      <c r="X897" s="20">
        <f>Ugovori_OPULJP[[#This Row],[Privatni doprinos korisnika - HRK]]/7.5345</f>
        <v>0</v>
      </c>
      <c r="Y897" s="21">
        <f>Ugovori_OPULJP[[#This Row],[Bespovratna sredstva - Ukupno (EU+Nac) HRK
= Ukupna ugovorena vrijednost bespovratnih sredstava]]+Ugovori_OPULJP[[#This Row],[Javni doprinos korisnika - HRK]]+Ugovori_OPULJP[[#This Row],[Privatni doprinos korisnika - HRK]]</f>
        <v>3147700</v>
      </c>
      <c r="Z897" s="22">
        <f>Ugovori_OPULJP[[#This Row],[UKUPNI PRIHVATLJIVI IZDACI
TOTAL ELIGIBLE EXPENDITURE
= Bespovratna sredstva ukupno + doprinos korisnika
= Ukupni prihvatljivi troškovi
= Ukupna ugovorena vrijednost projekta HRK]]/7.5345</f>
        <v>417771.58404671843</v>
      </c>
      <c r="AA897" s="13" t="s">
        <v>22</v>
      </c>
      <c r="AB897" s="13" t="s">
        <v>19</v>
      </c>
      <c r="AC897" s="12" t="s">
        <v>3556</v>
      </c>
      <c r="AD897" s="12" t="s">
        <v>147</v>
      </c>
    </row>
    <row r="898" spans="1:30" ht="51" customHeight="1" x14ac:dyDescent="0.3">
      <c r="A898" s="10" t="s">
        <v>3557</v>
      </c>
      <c r="B898" s="11" t="s">
        <v>139</v>
      </c>
      <c r="C898" s="12" t="s">
        <v>140</v>
      </c>
      <c r="D898" s="12" t="s">
        <v>3131</v>
      </c>
      <c r="E898" s="27" t="s">
        <v>63</v>
      </c>
      <c r="F898" s="14" t="s">
        <v>3558</v>
      </c>
      <c r="G898" s="14" t="s">
        <v>1322</v>
      </c>
      <c r="H898" s="16">
        <v>44019</v>
      </c>
      <c r="I898" s="16">
        <v>44568</v>
      </c>
      <c r="J898" s="17" t="str">
        <f>IF(Ugovori_OPULJP[[#This Row],[DATUM ZAVRŠETKA OPERACIJE]]&gt;DATE(2023,12,31),"u provedbi","završen")</f>
        <v>završen</v>
      </c>
      <c r="K898" s="15" t="s">
        <v>91</v>
      </c>
      <c r="L898" s="15" t="s">
        <v>91</v>
      </c>
      <c r="M898" s="18">
        <v>0.85</v>
      </c>
      <c r="N898" s="18">
        <v>0.15</v>
      </c>
      <c r="O898" s="19">
        <f>Ugovori_OPULJP[[#This Row],[Bespovratna sredstva - Ukupno (EU+Nac) HRK
= Ukupna ugovorena vrijednost bespovratnih sredstava]]*Ugovori_OPULJP[[#This Row],[EU STOPA SUFINANCIRANJA %
EU CO-FINANCING RATE %]]</f>
        <v>1138609</v>
      </c>
      <c r="P898" s="20">
        <f>Ugovori_OPULJP[[#This Row],[Bespovratna sredstva - EU dio - HRK]]/7.5345</f>
        <v>151119.38416616895</v>
      </c>
      <c r="Q898" s="19">
        <f>Ugovori_OPULJP[[#This Row],[Bespovratna sredstva - Ukupno (EU+Nac) HRK
= Ukupna ugovorena vrijednost bespovratnih sredstava]]*Ugovori_OPULJP[[#This Row],[STOPA NACIONALNOG SUFINANCIRANJA %]]</f>
        <v>200931</v>
      </c>
      <c r="R898" s="20">
        <f>Ugovori_OPULJP[[#This Row],[Bespovratna sredstva - Nacionalni dio - HRK]]/7.5345</f>
        <v>26668.126617559225</v>
      </c>
      <c r="S898" s="19">
        <v>1339540</v>
      </c>
      <c r="T898" s="20">
        <f>Ugovori_OPULJP[[#This Row],[Bespovratna sredstva - Ukupno (EU+Nac) HRK
= Ukupna ugovorena vrijednost bespovratnih sredstava]]/7.5345</f>
        <v>177787.51078372818</v>
      </c>
      <c r="U898" s="19">
        <v>0</v>
      </c>
      <c r="V898" s="20">
        <f>Ugovori_OPULJP[[#This Row],[Javni doprinos korisnika - HRK]]/7.5345</f>
        <v>0</v>
      </c>
      <c r="W898" s="19">
        <v>0</v>
      </c>
      <c r="X898" s="20">
        <f>Ugovori_OPULJP[[#This Row],[Privatni doprinos korisnika - HRK]]/7.5345</f>
        <v>0</v>
      </c>
      <c r="Y898" s="21">
        <f>Ugovori_OPULJP[[#This Row],[Bespovratna sredstva - Ukupno (EU+Nac) HRK
= Ukupna ugovorena vrijednost bespovratnih sredstava]]+Ugovori_OPULJP[[#This Row],[Javni doprinos korisnika - HRK]]+Ugovori_OPULJP[[#This Row],[Privatni doprinos korisnika - HRK]]</f>
        <v>1339540</v>
      </c>
      <c r="Z898" s="22">
        <f>Ugovori_OPULJP[[#This Row],[UKUPNI PRIHVATLJIVI IZDACI
TOTAL ELIGIBLE EXPENDITURE
= Bespovratna sredstva ukupno + doprinos korisnika
= Ukupni prihvatljivi troškovi
= Ukupna ugovorena vrijednost projekta HRK]]/7.5345</f>
        <v>177787.51078372818</v>
      </c>
      <c r="AA898" s="13" t="s">
        <v>22</v>
      </c>
      <c r="AB898" s="13" t="s">
        <v>19</v>
      </c>
      <c r="AC898" s="12" t="s">
        <v>3559</v>
      </c>
      <c r="AD898" s="12" t="s">
        <v>147</v>
      </c>
    </row>
    <row r="899" spans="1:30" ht="51" customHeight="1" x14ac:dyDescent="0.3">
      <c r="A899" s="10" t="s">
        <v>3560</v>
      </c>
      <c r="B899" s="11" t="s">
        <v>139</v>
      </c>
      <c r="C899" s="12" t="s">
        <v>140</v>
      </c>
      <c r="D899" s="12" t="s">
        <v>3131</v>
      </c>
      <c r="E899" s="27" t="s">
        <v>63</v>
      </c>
      <c r="F899" s="32" t="s">
        <v>3561</v>
      </c>
      <c r="G899" s="14" t="s">
        <v>1155</v>
      </c>
      <c r="H899" s="16">
        <v>44000</v>
      </c>
      <c r="I899" s="16">
        <v>44457</v>
      </c>
      <c r="J899" s="17" t="str">
        <f>IF(Ugovori_OPULJP[[#This Row],[DATUM ZAVRŠETKA OPERACIJE]]&gt;DATE(2023,12,31),"u provedbi","završen")</f>
        <v>završen</v>
      </c>
      <c r="K899" s="15" t="s">
        <v>91</v>
      </c>
      <c r="L899" s="15" t="s">
        <v>91</v>
      </c>
      <c r="M899" s="18">
        <v>0.85</v>
      </c>
      <c r="N899" s="18">
        <v>0.15</v>
      </c>
      <c r="O899" s="19">
        <f>Ugovori_OPULJP[[#This Row],[Bespovratna sredstva - Ukupno (EU+Nac) HRK
= Ukupna ugovorena vrijednost bespovratnih sredstava]]*Ugovori_OPULJP[[#This Row],[EU STOPA SUFINANCIRANJA %
EU CO-FINANCING RATE %]]</f>
        <v>4124837.5</v>
      </c>
      <c r="P899" s="20">
        <f>Ugovori_OPULJP[[#This Row],[Bespovratna sredstva - EU dio - HRK]]/7.5345</f>
        <v>547460.01725396502</v>
      </c>
      <c r="Q899" s="19">
        <f>Ugovori_OPULJP[[#This Row],[Bespovratna sredstva - Ukupno (EU+Nac) HRK
= Ukupna ugovorena vrijednost bespovratnih sredstava]]*Ugovori_OPULJP[[#This Row],[STOPA NACIONALNOG SUFINANCIRANJA %]]</f>
        <v>727912.5</v>
      </c>
      <c r="R899" s="20">
        <f>Ugovori_OPULJP[[#This Row],[Bespovratna sredstva - Nacionalni dio - HRK]]/7.5345</f>
        <v>96610.591280111475</v>
      </c>
      <c r="S899" s="19">
        <v>4852750</v>
      </c>
      <c r="T899" s="20">
        <f>Ugovori_OPULJP[[#This Row],[Bespovratna sredstva - Ukupno (EU+Nac) HRK
= Ukupna ugovorena vrijednost bespovratnih sredstava]]/7.5345</f>
        <v>644070.6085340766</v>
      </c>
      <c r="U899" s="19">
        <v>0</v>
      </c>
      <c r="V899" s="20">
        <f>Ugovori_OPULJP[[#This Row],[Javni doprinos korisnika - HRK]]/7.5345</f>
        <v>0</v>
      </c>
      <c r="W899" s="19">
        <v>0</v>
      </c>
      <c r="X899" s="20">
        <f>Ugovori_OPULJP[[#This Row],[Privatni doprinos korisnika - HRK]]/7.5345</f>
        <v>0</v>
      </c>
      <c r="Y899" s="21">
        <f>Ugovori_OPULJP[[#This Row],[Bespovratna sredstva - Ukupno (EU+Nac) HRK
= Ukupna ugovorena vrijednost bespovratnih sredstava]]+Ugovori_OPULJP[[#This Row],[Javni doprinos korisnika - HRK]]+Ugovori_OPULJP[[#This Row],[Privatni doprinos korisnika - HRK]]</f>
        <v>4852750</v>
      </c>
      <c r="Z899" s="22">
        <f>Ugovori_OPULJP[[#This Row],[UKUPNI PRIHVATLJIVI IZDACI
TOTAL ELIGIBLE EXPENDITURE
= Bespovratna sredstva ukupno + doprinos korisnika
= Ukupni prihvatljivi troškovi
= Ukupna ugovorena vrijednost projekta HRK]]/7.5345</f>
        <v>644070.6085340766</v>
      </c>
      <c r="AA899" s="13" t="s">
        <v>22</v>
      </c>
      <c r="AB899" s="13" t="s">
        <v>19</v>
      </c>
      <c r="AC899" s="12" t="s">
        <v>3562</v>
      </c>
      <c r="AD899" s="12" t="s">
        <v>147</v>
      </c>
    </row>
    <row r="900" spans="1:30" ht="51" customHeight="1" x14ac:dyDescent="0.3">
      <c r="A900" s="10" t="s">
        <v>3563</v>
      </c>
      <c r="B900" s="11" t="s">
        <v>139</v>
      </c>
      <c r="C900" s="12" t="s">
        <v>140</v>
      </c>
      <c r="D900" s="12" t="s">
        <v>3131</v>
      </c>
      <c r="E900" s="27" t="s">
        <v>63</v>
      </c>
      <c r="F900" s="14" t="s">
        <v>3564</v>
      </c>
      <c r="G900" s="14" t="s">
        <v>3565</v>
      </c>
      <c r="H900" s="16">
        <v>44000</v>
      </c>
      <c r="I900" s="16">
        <v>44457</v>
      </c>
      <c r="J900" s="17" t="str">
        <f>IF(Ugovori_OPULJP[[#This Row],[DATUM ZAVRŠETKA OPERACIJE]]&gt;DATE(2023,12,31),"u provedbi","završen")</f>
        <v>završen</v>
      </c>
      <c r="K900" s="15" t="s">
        <v>86</v>
      </c>
      <c r="L900" s="15" t="s">
        <v>86</v>
      </c>
      <c r="M900" s="18">
        <v>0.85</v>
      </c>
      <c r="N900" s="18">
        <v>0.15</v>
      </c>
      <c r="O900" s="19">
        <f>Ugovori_OPULJP[[#This Row],[Bespovratna sredstva - Ukupno (EU+Nac) HRK
= Ukupna ugovorena vrijednost bespovratnih sredstava]]*Ugovori_OPULJP[[#This Row],[EU STOPA SUFINANCIRANJA %
EU CO-FINANCING RATE %]]</f>
        <v>765255</v>
      </c>
      <c r="P900" s="20">
        <f>Ugovori_OPULJP[[#This Row],[Bespovratna sredstva - EU dio - HRK]]/7.5345</f>
        <v>101566.79275333465</v>
      </c>
      <c r="Q900" s="19">
        <f>Ugovori_OPULJP[[#This Row],[Bespovratna sredstva - Ukupno (EU+Nac) HRK
= Ukupna ugovorena vrijednost bespovratnih sredstava]]*Ugovori_OPULJP[[#This Row],[STOPA NACIONALNOG SUFINANCIRANJA %]]</f>
        <v>135045</v>
      </c>
      <c r="R900" s="20">
        <f>Ugovori_OPULJP[[#This Row],[Bespovratna sredstva - Nacionalni dio - HRK]]/7.5345</f>
        <v>17923.551662353173</v>
      </c>
      <c r="S900" s="19">
        <v>900300</v>
      </c>
      <c r="T900" s="20">
        <f>Ugovori_OPULJP[[#This Row],[Bespovratna sredstva - Ukupno (EU+Nac) HRK
= Ukupna ugovorena vrijednost bespovratnih sredstava]]/7.5345</f>
        <v>119490.34441568782</v>
      </c>
      <c r="U900" s="19">
        <v>0</v>
      </c>
      <c r="V900" s="20">
        <f>Ugovori_OPULJP[[#This Row],[Javni doprinos korisnika - HRK]]/7.5345</f>
        <v>0</v>
      </c>
      <c r="W900" s="19">
        <v>0</v>
      </c>
      <c r="X900" s="20">
        <f>Ugovori_OPULJP[[#This Row],[Privatni doprinos korisnika - HRK]]/7.5345</f>
        <v>0</v>
      </c>
      <c r="Y900" s="21">
        <f>Ugovori_OPULJP[[#This Row],[Bespovratna sredstva - Ukupno (EU+Nac) HRK
= Ukupna ugovorena vrijednost bespovratnih sredstava]]+Ugovori_OPULJP[[#This Row],[Javni doprinos korisnika - HRK]]+Ugovori_OPULJP[[#This Row],[Privatni doprinos korisnika - HRK]]</f>
        <v>900300</v>
      </c>
      <c r="Z900" s="22">
        <f>Ugovori_OPULJP[[#This Row],[UKUPNI PRIHVATLJIVI IZDACI
TOTAL ELIGIBLE EXPENDITURE
= Bespovratna sredstva ukupno + doprinos korisnika
= Ukupni prihvatljivi troškovi
= Ukupna ugovorena vrijednost projekta HRK]]/7.5345</f>
        <v>119490.34441568782</v>
      </c>
      <c r="AA900" s="13" t="s">
        <v>22</v>
      </c>
      <c r="AB900" s="13" t="s">
        <v>19</v>
      </c>
      <c r="AC900" s="12" t="s">
        <v>3566</v>
      </c>
      <c r="AD900" s="12" t="s">
        <v>147</v>
      </c>
    </row>
    <row r="901" spans="1:30" ht="51" customHeight="1" x14ac:dyDescent="0.3">
      <c r="A901" s="10" t="s">
        <v>3567</v>
      </c>
      <c r="B901" s="11" t="s">
        <v>139</v>
      </c>
      <c r="C901" s="12" t="s">
        <v>140</v>
      </c>
      <c r="D901" s="12" t="s">
        <v>3131</v>
      </c>
      <c r="E901" s="27" t="s">
        <v>63</v>
      </c>
      <c r="F901" s="14" t="s">
        <v>3568</v>
      </c>
      <c r="G901" s="14" t="s">
        <v>3569</v>
      </c>
      <c r="H901" s="16">
        <v>44027</v>
      </c>
      <c r="I901" s="16">
        <v>44576</v>
      </c>
      <c r="J901" s="17" t="str">
        <f>IF(Ugovori_OPULJP[[#This Row],[DATUM ZAVRŠETKA OPERACIJE]]&gt;DATE(2023,12,31),"u provedbi","završen")</f>
        <v>završen</v>
      </c>
      <c r="K901" s="15" t="s">
        <v>86</v>
      </c>
      <c r="L901" s="15" t="s">
        <v>86</v>
      </c>
      <c r="M901" s="18">
        <v>0.85</v>
      </c>
      <c r="N901" s="18">
        <v>0.15</v>
      </c>
      <c r="O901" s="19">
        <f>Ugovori_OPULJP[[#This Row],[Bespovratna sredstva - Ukupno (EU+Nac) HRK
= Ukupna ugovorena vrijednost bespovratnih sredstava]]*Ugovori_OPULJP[[#This Row],[EU STOPA SUFINANCIRANJA %
EU CO-FINANCING RATE %]]</f>
        <v>789335.5</v>
      </c>
      <c r="P901" s="20">
        <f>Ugovori_OPULJP[[#This Row],[Bespovratna sredstva - EU dio - HRK]]/7.5345</f>
        <v>104762.82434136306</v>
      </c>
      <c r="Q901" s="19">
        <f>Ugovori_OPULJP[[#This Row],[Bespovratna sredstva - Ukupno (EU+Nac) HRK
= Ukupna ugovorena vrijednost bespovratnih sredstava]]*Ugovori_OPULJP[[#This Row],[STOPA NACIONALNOG SUFINANCIRANJA %]]</f>
        <v>139294.5</v>
      </c>
      <c r="R901" s="20">
        <f>Ugovori_OPULJP[[#This Row],[Bespovratna sredstva - Nacionalni dio - HRK]]/7.5345</f>
        <v>18487.557236711127</v>
      </c>
      <c r="S901" s="19">
        <v>928630</v>
      </c>
      <c r="T901" s="20">
        <f>Ugovori_OPULJP[[#This Row],[Bespovratna sredstva - Ukupno (EU+Nac) HRK
= Ukupna ugovorena vrijednost bespovratnih sredstava]]/7.5345</f>
        <v>123250.38157807419</v>
      </c>
      <c r="U901" s="19">
        <v>0</v>
      </c>
      <c r="V901" s="20">
        <f>Ugovori_OPULJP[[#This Row],[Javni doprinos korisnika - HRK]]/7.5345</f>
        <v>0</v>
      </c>
      <c r="W901" s="19">
        <v>0</v>
      </c>
      <c r="X901" s="20">
        <f>Ugovori_OPULJP[[#This Row],[Privatni doprinos korisnika - HRK]]/7.5345</f>
        <v>0</v>
      </c>
      <c r="Y901" s="21">
        <f>Ugovori_OPULJP[[#This Row],[Bespovratna sredstva - Ukupno (EU+Nac) HRK
= Ukupna ugovorena vrijednost bespovratnih sredstava]]+Ugovori_OPULJP[[#This Row],[Javni doprinos korisnika - HRK]]+Ugovori_OPULJP[[#This Row],[Privatni doprinos korisnika - HRK]]</f>
        <v>928630</v>
      </c>
      <c r="Z901" s="22">
        <f>Ugovori_OPULJP[[#This Row],[UKUPNI PRIHVATLJIVI IZDACI
TOTAL ELIGIBLE EXPENDITURE
= Bespovratna sredstva ukupno + doprinos korisnika
= Ukupni prihvatljivi troškovi
= Ukupna ugovorena vrijednost projekta HRK]]/7.5345</f>
        <v>123250.38157807419</v>
      </c>
      <c r="AA901" s="13" t="s">
        <v>22</v>
      </c>
      <c r="AB901" s="13" t="s">
        <v>19</v>
      </c>
      <c r="AC901" s="12" t="s">
        <v>3570</v>
      </c>
      <c r="AD901" s="12" t="s">
        <v>147</v>
      </c>
    </row>
    <row r="902" spans="1:30" ht="51" customHeight="1" x14ac:dyDescent="0.3">
      <c r="A902" s="10" t="s">
        <v>3571</v>
      </c>
      <c r="B902" s="11" t="s">
        <v>139</v>
      </c>
      <c r="C902" s="12" t="s">
        <v>140</v>
      </c>
      <c r="D902" s="12" t="s">
        <v>3131</v>
      </c>
      <c r="E902" s="27" t="s">
        <v>63</v>
      </c>
      <c r="F902" s="14" t="s">
        <v>3572</v>
      </c>
      <c r="G902" s="14" t="s">
        <v>3573</v>
      </c>
      <c r="H902" s="16">
        <v>44044</v>
      </c>
      <c r="I902" s="16">
        <v>44593</v>
      </c>
      <c r="J902" s="17" t="str">
        <f>IF(Ugovori_OPULJP[[#This Row],[DATUM ZAVRŠETKA OPERACIJE]]&gt;DATE(2023,12,31),"u provedbi","završen")</f>
        <v>završen</v>
      </c>
      <c r="K902" s="15" t="s">
        <v>86</v>
      </c>
      <c r="L902" s="15" t="s">
        <v>86</v>
      </c>
      <c r="M902" s="18">
        <v>0.85</v>
      </c>
      <c r="N902" s="18">
        <v>0.15</v>
      </c>
      <c r="O902" s="19">
        <f>Ugovori_OPULJP[[#This Row],[Bespovratna sredstva - Ukupno (EU+Nac) HRK
= Ukupna ugovorena vrijednost bespovratnih sredstava]]*Ugovori_OPULJP[[#This Row],[EU STOPA SUFINANCIRANJA %
EU CO-FINANCING RATE %]]</f>
        <v>391807.5</v>
      </c>
      <c r="P902" s="20">
        <f>Ugovori_OPULJP[[#This Row],[Bespovratna sredstva - EU dio - HRK]]/7.5345</f>
        <v>52001.791757913597</v>
      </c>
      <c r="Q902" s="19">
        <f>Ugovori_OPULJP[[#This Row],[Bespovratna sredstva - Ukupno (EU+Nac) HRK
= Ukupna ugovorena vrijednost bespovratnih sredstava]]*Ugovori_OPULJP[[#This Row],[STOPA NACIONALNOG SUFINANCIRANJA %]]</f>
        <v>69142.5</v>
      </c>
      <c r="R902" s="20">
        <f>Ugovori_OPULJP[[#This Row],[Bespovratna sredstva - Nacionalni dio - HRK]]/7.5345</f>
        <v>9176.786780808281</v>
      </c>
      <c r="S902" s="19">
        <v>460950</v>
      </c>
      <c r="T902" s="20">
        <f>Ugovori_OPULJP[[#This Row],[Bespovratna sredstva - Ukupno (EU+Nac) HRK
= Ukupna ugovorena vrijednost bespovratnih sredstava]]/7.5345</f>
        <v>61178.578538721878</v>
      </c>
      <c r="U902" s="19">
        <v>0</v>
      </c>
      <c r="V902" s="20">
        <f>Ugovori_OPULJP[[#This Row],[Javni doprinos korisnika - HRK]]/7.5345</f>
        <v>0</v>
      </c>
      <c r="W902" s="19">
        <v>0</v>
      </c>
      <c r="X902" s="20">
        <f>Ugovori_OPULJP[[#This Row],[Privatni doprinos korisnika - HRK]]/7.5345</f>
        <v>0</v>
      </c>
      <c r="Y902" s="21">
        <f>Ugovori_OPULJP[[#This Row],[Bespovratna sredstva - Ukupno (EU+Nac) HRK
= Ukupna ugovorena vrijednost bespovratnih sredstava]]+Ugovori_OPULJP[[#This Row],[Javni doprinos korisnika - HRK]]+Ugovori_OPULJP[[#This Row],[Privatni doprinos korisnika - HRK]]</f>
        <v>460950</v>
      </c>
      <c r="Z902" s="22">
        <f>Ugovori_OPULJP[[#This Row],[UKUPNI PRIHVATLJIVI IZDACI
TOTAL ELIGIBLE EXPENDITURE
= Bespovratna sredstva ukupno + doprinos korisnika
= Ukupni prihvatljivi troškovi
= Ukupna ugovorena vrijednost projekta HRK]]/7.5345</f>
        <v>61178.578538721878</v>
      </c>
      <c r="AA902" s="13" t="s">
        <v>22</v>
      </c>
      <c r="AB902" s="13" t="s">
        <v>19</v>
      </c>
      <c r="AC902" s="12" t="s">
        <v>3574</v>
      </c>
      <c r="AD902" s="12" t="s">
        <v>147</v>
      </c>
    </row>
    <row r="903" spans="1:30" ht="51" customHeight="1" x14ac:dyDescent="0.3">
      <c r="A903" s="10" t="s">
        <v>3575</v>
      </c>
      <c r="B903" s="11" t="s">
        <v>139</v>
      </c>
      <c r="C903" s="12" t="s">
        <v>140</v>
      </c>
      <c r="D903" s="12" t="s">
        <v>3131</v>
      </c>
      <c r="E903" s="27" t="s">
        <v>63</v>
      </c>
      <c r="F903" s="14" t="s">
        <v>3576</v>
      </c>
      <c r="G903" s="14" t="s">
        <v>1302</v>
      </c>
      <c r="H903" s="16">
        <v>44025</v>
      </c>
      <c r="I903" s="16">
        <v>44513</v>
      </c>
      <c r="J903" s="17" t="str">
        <f>IF(Ugovori_OPULJP[[#This Row],[DATUM ZAVRŠETKA OPERACIJE]]&gt;DATE(2023,12,31),"u provedbi","završen")</f>
        <v>završen</v>
      </c>
      <c r="K903" s="15" t="s">
        <v>91</v>
      </c>
      <c r="L903" s="15" t="s">
        <v>91</v>
      </c>
      <c r="M903" s="18">
        <v>0.85</v>
      </c>
      <c r="N903" s="18">
        <v>0.15</v>
      </c>
      <c r="O903" s="19">
        <f>Ugovori_OPULJP[[#This Row],[Bespovratna sredstva - Ukupno (EU+Nac) HRK
= Ukupna ugovorena vrijednost bespovratnih sredstava]]*Ugovori_OPULJP[[#This Row],[EU STOPA SUFINANCIRANJA %
EU CO-FINANCING RATE %]]</f>
        <v>1182520</v>
      </c>
      <c r="P903" s="20">
        <f>Ugovori_OPULJP[[#This Row],[Bespovratna sredstva - EU dio - HRK]]/7.5345</f>
        <v>156947.3754064636</v>
      </c>
      <c r="Q903" s="19">
        <f>Ugovori_OPULJP[[#This Row],[Bespovratna sredstva - Ukupno (EU+Nac) HRK
= Ukupna ugovorena vrijednost bespovratnih sredstava]]*Ugovori_OPULJP[[#This Row],[STOPA NACIONALNOG SUFINANCIRANJA %]]</f>
        <v>208680</v>
      </c>
      <c r="R903" s="20">
        <f>Ugovori_OPULJP[[#This Row],[Bespovratna sredstva - Nacionalni dio - HRK]]/7.5345</f>
        <v>27696.595659964165</v>
      </c>
      <c r="S903" s="19">
        <v>1391200</v>
      </c>
      <c r="T903" s="20">
        <f>Ugovori_OPULJP[[#This Row],[Bespovratna sredstva - Ukupno (EU+Nac) HRK
= Ukupna ugovorena vrijednost bespovratnih sredstava]]/7.5345</f>
        <v>184643.97106642777</v>
      </c>
      <c r="U903" s="19">
        <v>0</v>
      </c>
      <c r="V903" s="20">
        <f>Ugovori_OPULJP[[#This Row],[Javni doprinos korisnika - HRK]]/7.5345</f>
        <v>0</v>
      </c>
      <c r="W903" s="19">
        <v>0</v>
      </c>
      <c r="X903" s="20">
        <f>Ugovori_OPULJP[[#This Row],[Privatni doprinos korisnika - HRK]]/7.5345</f>
        <v>0</v>
      </c>
      <c r="Y903" s="21">
        <f>Ugovori_OPULJP[[#This Row],[Bespovratna sredstva - Ukupno (EU+Nac) HRK
= Ukupna ugovorena vrijednost bespovratnih sredstava]]+Ugovori_OPULJP[[#This Row],[Javni doprinos korisnika - HRK]]+Ugovori_OPULJP[[#This Row],[Privatni doprinos korisnika - HRK]]</f>
        <v>1391200</v>
      </c>
      <c r="Z903" s="22">
        <f>Ugovori_OPULJP[[#This Row],[UKUPNI PRIHVATLJIVI IZDACI
TOTAL ELIGIBLE EXPENDITURE
= Bespovratna sredstva ukupno + doprinos korisnika
= Ukupni prihvatljivi troškovi
= Ukupna ugovorena vrijednost projekta HRK]]/7.5345</f>
        <v>184643.97106642777</v>
      </c>
      <c r="AA903" s="13" t="s">
        <v>22</v>
      </c>
      <c r="AB903" s="13" t="s">
        <v>19</v>
      </c>
      <c r="AC903" s="12" t="s">
        <v>3577</v>
      </c>
      <c r="AD903" s="12" t="s">
        <v>147</v>
      </c>
    </row>
    <row r="904" spans="1:30" ht="51" customHeight="1" x14ac:dyDescent="0.3">
      <c r="A904" s="10" t="s">
        <v>3578</v>
      </c>
      <c r="B904" s="11" t="s">
        <v>139</v>
      </c>
      <c r="C904" s="12" t="s">
        <v>140</v>
      </c>
      <c r="D904" s="12" t="s">
        <v>3131</v>
      </c>
      <c r="E904" s="27" t="s">
        <v>63</v>
      </c>
      <c r="F904" s="14" t="s">
        <v>3579</v>
      </c>
      <c r="G904" s="14" t="s">
        <v>1151</v>
      </c>
      <c r="H904" s="16">
        <v>44000</v>
      </c>
      <c r="I904" s="16">
        <v>44487</v>
      </c>
      <c r="J904" s="17" t="str">
        <f>IF(Ugovori_OPULJP[[#This Row],[DATUM ZAVRŠETKA OPERACIJE]]&gt;DATE(2023,12,31),"u provedbi","završen")</f>
        <v>završen</v>
      </c>
      <c r="K904" s="15" t="s">
        <v>91</v>
      </c>
      <c r="L904" s="15" t="s">
        <v>91</v>
      </c>
      <c r="M904" s="18">
        <v>0.85</v>
      </c>
      <c r="N904" s="18">
        <v>0.15</v>
      </c>
      <c r="O904" s="19">
        <f>Ugovori_OPULJP[[#This Row],[Bespovratna sredstva - Ukupno (EU+Nac) HRK
= Ukupna ugovorena vrijednost bespovratnih sredstava]]*Ugovori_OPULJP[[#This Row],[EU STOPA SUFINANCIRANJA %
EU CO-FINANCING RATE %]]</f>
        <v>2187058.5</v>
      </c>
      <c r="P904" s="20">
        <f>Ugovori_OPULJP[[#This Row],[Bespovratna sredstva - EU dio - HRK]]/7.5345</f>
        <v>290272.5462870794</v>
      </c>
      <c r="Q904" s="19">
        <f>Ugovori_OPULJP[[#This Row],[Bespovratna sredstva - Ukupno (EU+Nac) HRK
= Ukupna ugovorena vrijednost bespovratnih sredstava]]*Ugovori_OPULJP[[#This Row],[STOPA NACIONALNOG SUFINANCIRANJA %]]</f>
        <v>385951.5</v>
      </c>
      <c r="R904" s="20">
        <f>Ugovori_OPULJP[[#This Row],[Bespovratna sredstva - Nacionalni dio - HRK]]/7.5345</f>
        <v>51224.566991837542</v>
      </c>
      <c r="S904" s="19">
        <v>2573010</v>
      </c>
      <c r="T904" s="20">
        <f>Ugovori_OPULJP[[#This Row],[Bespovratna sredstva - Ukupno (EU+Nac) HRK
= Ukupna ugovorena vrijednost bespovratnih sredstava]]/7.5345</f>
        <v>341497.11327891698</v>
      </c>
      <c r="U904" s="19">
        <v>0</v>
      </c>
      <c r="V904" s="20">
        <f>Ugovori_OPULJP[[#This Row],[Javni doprinos korisnika - HRK]]/7.5345</f>
        <v>0</v>
      </c>
      <c r="W904" s="19">
        <v>0</v>
      </c>
      <c r="X904" s="20">
        <f>Ugovori_OPULJP[[#This Row],[Privatni doprinos korisnika - HRK]]/7.5345</f>
        <v>0</v>
      </c>
      <c r="Y904" s="21">
        <f>Ugovori_OPULJP[[#This Row],[Bespovratna sredstva - Ukupno (EU+Nac) HRK
= Ukupna ugovorena vrijednost bespovratnih sredstava]]+Ugovori_OPULJP[[#This Row],[Javni doprinos korisnika - HRK]]+Ugovori_OPULJP[[#This Row],[Privatni doprinos korisnika - HRK]]</f>
        <v>2573010</v>
      </c>
      <c r="Z904" s="22">
        <f>Ugovori_OPULJP[[#This Row],[UKUPNI PRIHVATLJIVI IZDACI
TOTAL ELIGIBLE EXPENDITURE
= Bespovratna sredstva ukupno + doprinos korisnika
= Ukupni prihvatljivi troškovi
= Ukupna ugovorena vrijednost projekta HRK]]/7.5345</f>
        <v>341497.11327891698</v>
      </c>
      <c r="AA904" s="13" t="s">
        <v>22</v>
      </c>
      <c r="AB904" s="13" t="s">
        <v>19</v>
      </c>
      <c r="AC904" s="12" t="s">
        <v>3580</v>
      </c>
      <c r="AD904" s="12" t="s">
        <v>147</v>
      </c>
    </row>
    <row r="905" spans="1:30" ht="51" customHeight="1" x14ac:dyDescent="0.3">
      <c r="A905" s="10" t="s">
        <v>3581</v>
      </c>
      <c r="B905" s="11" t="s">
        <v>139</v>
      </c>
      <c r="C905" s="12" t="s">
        <v>140</v>
      </c>
      <c r="D905" s="12" t="s">
        <v>3131</v>
      </c>
      <c r="E905" s="27" t="s">
        <v>63</v>
      </c>
      <c r="F905" s="32" t="s">
        <v>3582</v>
      </c>
      <c r="G905" s="14" t="s">
        <v>1419</v>
      </c>
      <c r="H905" s="16">
        <v>44036</v>
      </c>
      <c r="I905" s="16">
        <v>44585</v>
      </c>
      <c r="J905" s="17" t="str">
        <f>IF(Ugovori_OPULJP[[#This Row],[DATUM ZAVRŠETKA OPERACIJE]]&gt;DATE(2023,12,31),"u provedbi","završen")</f>
        <v>završen</v>
      </c>
      <c r="K905" s="15" t="s">
        <v>86</v>
      </c>
      <c r="L905" s="15" t="s">
        <v>86</v>
      </c>
      <c r="M905" s="18">
        <v>0.85</v>
      </c>
      <c r="N905" s="18">
        <v>0.15</v>
      </c>
      <c r="O905" s="19">
        <f>Ugovori_OPULJP[[#This Row],[Bespovratna sredstva - Ukupno (EU+Nac) HRK
= Ukupna ugovorena vrijednost bespovratnih sredstava]]*Ugovori_OPULJP[[#This Row],[EU STOPA SUFINANCIRANJA %
EU CO-FINANCING RATE %]]</f>
        <v>2368082.3200000003</v>
      </c>
      <c r="P905" s="20">
        <f>Ugovori_OPULJP[[#This Row],[Bespovratna sredstva - EU dio - HRK]]/7.5345</f>
        <v>314298.53606742324</v>
      </c>
      <c r="Q905" s="19">
        <f>Ugovori_OPULJP[[#This Row],[Bespovratna sredstva - Ukupno (EU+Nac) HRK
= Ukupna ugovorena vrijednost bespovratnih sredstava]]*Ugovori_OPULJP[[#This Row],[STOPA NACIONALNOG SUFINANCIRANJA %]]</f>
        <v>417896.88</v>
      </c>
      <c r="R905" s="20">
        <f>Ugovori_OPULJP[[#This Row],[Bespovratna sredstva - Nacionalni dio - HRK]]/7.5345</f>
        <v>55464.447541309972</v>
      </c>
      <c r="S905" s="19">
        <v>2785979.2</v>
      </c>
      <c r="T905" s="20">
        <f>Ugovori_OPULJP[[#This Row],[Bespovratna sredstva - Ukupno (EU+Nac) HRK
= Ukupna ugovorena vrijednost bespovratnih sredstava]]/7.5345</f>
        <v>369762.98360873316</v>
      </c>
      <c r="U905" s="19">
        <v>0</v>
      </c>
      <c r="V905" s="20">
        <f>Ugovori_OPULJP[[#This Row],[Javni doprinos korisnika - HRK]]/7.5345</f>
        <v>0</v>
      </c>
      <c r="W905" s="19">
        <v>0</v>
      </c>
      <c r="X905" s="20">
        <f>Ugovori_OPULJP[[#This Row],[Privatni doprinos korisnika - HRK]]/7.5345</f>
        <v>0</v>
      </c>
      <c r="Y905" s="21">
        <f>Ugovori_OPULJP[[#This Row],[Bespovratna sredstva - Ukupno (EU+Nac) HRK
= Ukupna ugovorena vrijednost bespovratnih sredstava]]+Ugovori_OPULJP[[#This Row],[Javni doprinos korisnika - HRK]]+Ugovori_OPULJP[[#This Row],[Privatni doprinos korisnika - HRK]]</f>
        <v>2785979.2</v>
      </c>
      <c r="Z905" s="22">
        <f>Ugovori_OPULJP[[#This Row],[UKUPNI PRIHVATLJIVI IZDACI
TOTAL ELIGIBLE EXPENDITURE
= Bespovratna sredstva ukupno + doprinos korisnika
= Ukupni prihvatljivi troškovi
= Ukupna ugovorena vrijednost projekta HRK]]/7.5345</f>
        <v>369762.98360873316</v>
      </c>
      <c r="AA905" s="13" t="s">
        <v>22</v>
      </c>
      <c r="AB905" s="13" t="s">
        <v>19</v>
      </c>
      <c r="AC905" s="12" t="s">
        <v>3583</v>
      </c>
      <c r="AD905" s="12" t="s">
        <v>147</v>
      </c>
    </row>
    <row r="906" spans="1:30" ht="51" customHeight="1" x14ac:dyDescent="0.3">
      <c r="A906" s="10" t="s">
        <v>3584</v>
      </c>
      <c r="B906" s="11" t="s">
        <v>139</v>
      </c>
      <c r="C906" s="12" t="s">
        <v>140</v>
      </c>
      <c r="D906" s="12" t="s">
        <v>3131</v>
      </c>
      <c r="E906" s="27" t="s">
        <v>63</v>
      </c>
      <c r="F906" s="14" t="s">
        <v>3585</v>
      </c>
      <c r="G906" s="14" t="s">
        <v>1247</v>
      </c>
      <c r="H906" s="16">
        <v>44033</v>
      </c>
      <c r="I906" s="16">
        <v>44582</v>
      </c>
      <c r="J906" s="17" t="str">
        <f>IF(Ugovori_OPULJP[[#This Row],[DATUM ZAVRŠETKA OPERACIJE]]&gt;DATE(2023,12,31),"u provedbi","završen")</f>
        <v>završen</v>
      </c>
      <c r="K906" s="15" t="s">
        <v>91</v>
      </c>
      <c r="L906" s="15" t="s">
        <v>91</v>
      </c>
      <c r="M906" s="18">
        <v>0.85</v>
      </c>
      <c r="N906" s="18">
        <v>0.15</v>
      </c>
      <c r="O906" s="19">
        <f>Ugovori_OPULJP[[#This Row],[Bespovratna sredstva - Ukupno (EU+Nac) HRK
= Ukupna ugovorena vrijednost bespovratnih sredstava]]*Ugovori_OPULJP[[#This Row],[EU STOPA SUFINANCIRANJA %
EU CO-FINANCING RATE %]]</f>
        <v>1176200.25</v>
      </c>
      <c r="P906" s="20">
        <f>Ugovori_OPULJP[[#This Row],[Bespovratna sredstva - EU dio - HRK]]/7.5345</f>
        <v>156108.60043798527</v>
      </c>
      <c r="Q906" s="19">
        <f>Ugovori_OPULJP[[#This Row],[Bespovratna sredstva - Ukupno (EU+Nac) HRK
= Ukupna ugovorena vrijednost bespovratnih sredstava]]*Ugovori_OPULJP[[#This Row],[STOPA NACIONALNOG SUFINANCIRANJA %]]</f>
        <v>207564.75</v>
      </c>
      <c r="R906" s="20">
        <f>Ugovori_OPULJP[[#This Row],[Bespovratna sredstva - Nacionalni dio - HRK]]/7.5345</f>
        <v>27548.576547879751</v>
      </c>
      <c r="S906" s="19">
        <v>1383765</v>
      </c>
      <c r="T906" s="20">
        <f>Ugovori_OPULJP[[#This Row],[Bespovratna sredstva - Ukupno (EU+Nac) HRK
= Ukupna ugovorena vrijednost bespovratnih sredstava]]/7.5345</f>
        <v>183657.17698586502</v>
      </c>
      <c r="U906" s="19">
        <v>0</v>
      </c>
      <c r="V906" s="20">
        <f>Ugovori_OPULJP[[#This Row],[Javni doprinos korisnika - HRK]]/7.5345</f>
        <v>0</v>
      </c>
      <c r="W906" s="19">
        <v>0</v>
      </c>
      <c r="X906" s="20">
        <f>Ugovori_OPULJP[[#This Row],[Privatni doprinos korisnika - HRK]]/7.5345</f>
        <v>0</v>
      </c>
      <c r="Y906" s="21">
        <f>Ugovori_OPULJP[[#This Row],[Bespovratna sredstva - Ukupno (EU+Nac) HRK
= Ukupna ugovorena vrijednost bespovratnih sredstava]]+Ugovori_OPULJP[[#This Row],[Javni doprinos korisnika - HRK]]+Ugovori_OPULJP[[#This Row],[Privatni doprinos korisnika - HRK]]</f>
        <v>1383765</v>
      </c>
      <c r="Z906" s="22">
        <f>Ugovori_OPULJP[[#This Row],[UKUPNI PRIHVATLJIVI IZDACI
TOTAL ELIGIBLE EXPENDITURE
= Bespovratna sredstva ukupno + doprinos korisnika
= Ukupni prihvatljivi troškovi
= Ukupna ugovorena vrijednost projekta HRK]]/7.5345</f>
        <v>183657.17698586502</v>
      </c>
      <c r="AA906" s="13" t="s">
        <v>22</v>
      </c>
      <c r="AB906" s="13" t="s">
        <v>19</v>
      </c>
      <c r="AC906" s="12" t="s">
        <v>3586</v>
      </c>
      <c r="AD906" s="12" t="s">
        <v>147</v>
      </c>
    </row>
    <row r="907" spans="1:30" ht="51" customHeight="1" x14ac:dyDescent="0.3">
      <c r="A907" s="10" t="s">
        <v>3587</v>
      </c>
      <c r="B907" s="11" t="s">
        <v>139</v>
      </c>
      <c r="C907" s="12" t="s">
        <v>140</v>
      </c>
      <c r="D907" s="12" t="s">
        <v>3131</v>
      </c>
      <c r="E907" s="27" t="s">
        <v>63</v>
      </c>
      <c r="F907" s="14" t="s">
        <v>3588</v>
      </c>
      <c r="G907" s="14" t="s">
        <v>3589</v>
      </c>
      <c r="H907" s="16">
        <v>44015</v>
      </c>
      <c r="I907" s="16">
        <v>44503</v>
      </c>
      <c r="J907" s="17" t="str">
        <f>IF(Ugovori_OPULJP[[#This Row],[DATUM ZAVRŠETKA OPERACIJE]]&gt;DATE(2023,12,31),"u provedbi","završen")</f>
        <v>završen</v>
      </c>
      <c r="K907" s="15" t="s">
        <v>91</v>
      </c>
      <c r="L907" s="15" t="s">
        <v>91</v>
      </c>
      <c r="M907" s="18">
        <v>0.85</v>
      </c>
      <c r="N907" s="18">
        <v>0.15</v>
      </c>
      <c r="O907" s="19">
        <f>Ugovori_OPULJP[[#This Row],[Bespovratna sredstva - Ukupno (EU+Nac) HRK
= Ukupna ugovorena vrijednost bespovratnih sredstava]]*Ugovori_OPULJP[[#This Row],[EU STOPA SUFINANCIRANJA %
EU CO-FINANCING RATE %]]</f>
        <v>1514849.26</v>
      </c>
      <c r="P907" s="20">
        <f>Ugovori_OPULJP[[#This Row],[Bespovratna sredstva - EU dio - HRK]]/7.5345</f>
        <v>201055.04811201803</v>
      </c>
      <c r="Q907" s="19">
        <f>Ugovori_OPULJP[[#This Row],[Bespovratna sredstva - Ukupno (EU+Nac) HRK
= Ukupna ugovorena vrijednost bespovratnih sredstava]]*Ugovori_OPULJP[[#This Row],[STOPA NACIONALNOG SUFINANCIRANJA %]]</f>
        <v>267326.34000000003</v>
      </c>
      <c r="R907" s="20">
        <f>Ugovori_OPULJP[[#This Row],[Bespovratna sredstva - Nacionalni dio - HRK]]/7.5345</f>
        <v>35480.302608003185</v>
      </c>
      <c r="S907" s="19">
        <v>1782175.6</v>
      </c>
      <c r="T907" s="20">
        <f>Ugovori_OPULJP[[#This Row],[Bespovratna sredstva - Ukupno (EU+Nac) HRK
= Ukupna ugovorena vrijednost bespovratnih sredstava]]/7.5345</f>
        <v>236535.35072002123</v>
      </c>
      <c r="U907" s="19">
        <v>0</v>
      </c>
      <c r="V907" s="20">
        <f>Ugovori_OPULJP[[#This Row],[Javni doprinos korisnika - HRK]]/7.5345</f>
        <v>0</v>
      </c>
      <c r="W907" s="19">
        <v>0</v>
      </c>
      <c r="X907" s="20">
        <f>Ugovori_OPULJP[[#This Row],[Privatni doprinos korisnika - HRK]]/7.5345</f>
        <v>0</v>
      </c>
      <c r="Y907" s="21">
        <f>Ugovori_OPULJP[[#This Row],[Bespovratna sredstva - Ukupno (EU+Nac) HRK
= Ukupna ugovorena vrijednost bespovratnih sredstava]]+Ugovori_OPULJP[[#This Row],[Javni doprinos korisnika - HRK]]+Ugovori_OPULJP[[#This Row],[Privatni doprinos korisnika - HRK]]</f>
        <v>1782175.6</v>
      </c>
      <c r="Z907" s="22">
        <f>Ugovori_OPULJP[[#This Row],[UKUPNI PRIHVATLJIVI IZDACI
TOTAL ELIGIBLE EXPENDITURE
= Bespovratna sredstva ukupno + doprinos korisnika
= Ukupni prihvatljivi troškovi
= Ukupna ugovorena vrijednost projekta HRK]]/7.5345</f>
        <v>236535.35072002123</v>
      </c>
      <c r="AA907" s="13" t="s">
        <v>22</v>
      </c>
      <c r="AB907" s="13" t="s">
        <v>19</v>
      </c>
      <c r="AC907" s="12" t="s">
        <v>3590</v>
      </c>
      <c r="AD907" s="12" t="s">
        <v>147</v>
      </c>
    </row>
    <row r="908" spans="1:30" ht="51" customHeight="1" x14ac:dyDescent="0.3">
      <c r="A908" s="10" t="s">
        <v>3591</v>
      </c>
      <c r="B908" s="11" t="s">
        <v>139</v>
      </c>
      <c r="C908" s="12" t="s">
        <v>140</v>
      </c>
      <c r="D908" s="12" t="s">
        <v>3131</v>
      </c>
      <c r="E908" s="27" t="s">
        <v>63</v>
      </c>
      <c r="F908" s="14" t="s">
        <v>3592</v>
      </c>
      <c r="G908" s="14" t="s">
        <v>3593</v>
      </c>
      <c r="H908" s="16">
        <v>44027</v>
      </c>
      <c r="I908" s="16">
        <v>44576</v>
      </c>
      <c r="J908" s="17" t="str">
        <f>IF(Ugovori_OPULJP[[#This Row],[DATUM ZAVRŠETKA OPERACIJE]]&gt;DATE(2023,12,31),"u provedbi","završen")</f>
        <v>završen</v>
      </c>
      <c r="K908" s="15" t="s">
        <v>417</v>
      </c>
      <c r="L908" s="15" t="s">
        <v>417</v>
      </c>
      <c r="M908" s="18">
        <v>0.85</v>
      </c>
      <c r="N908" s="18">
        <v>0.15</v>
      </c>
      <c r="O908" s="19">
        <f>Ugovori_OPULJP[[#This Row],[Bespovratna sredstva - Ukupno (EU+Nac) HRK
= Ukupna ugovorena vrijednost bespovratnih sredstava]]*Ugovori_OPULJP[[#This Row],[EU STOPA SUFINANCIRANJA %
EU CO-FINANCING RATE %]]</f>
        <v>473615.91999999993</v>
      </c>
      <c r="P908" s="20">
        <f>Ugovori_OPULJP[[#This Row],[Bespovratna sredstva - EU dio - HRK]]/7.5345</f>
        <v>62859.635012276849</v>
      </c>
      <c r="Q908" s="19">
        <f>Ugovori_OPULJP[[#This Row],[Bespovratna sredstva - Ukupno (EU+Nac) HRK
= Ukupna ugovorena vrijednost bespovratnih sredstava]]*Ugovori_OPULJP[[#This Row],[STOPA NACIONALNOG SUFINANCIRANJA %]]</f>
        <v>83579.279999999984</v>
      </c>
      <c r="R908" s="20">
        <f>Ugovori_OPULJP[[#This Row],[Bespovratna sredstva - Nacionalni dio - HRK]]/7.5345</f>
        <v>11092.876766872385</v>
      </c>
      <c r="S908" s="19">
        <v>557195.19999999995</v>
      </c>
      <c r="T908" s="20">
        <f>Ugovori_OPULJP[[#This Row],[Bespovratna sredstva - Ukupno (EU+Nac) HRK
= Ukupna ugovorena vrijednost bespovratnih sredstava]]/7.5345</f>
        <v>73952.511779149238</v>
      </c>
      <c r="U908" s="19">
        <v>0</v>
      </c>
      <c r="V908" s="20">
        <f>Ugovori_OPULJP[[#This Row],[Javni doprinos korisnika - HRK]]/7.5345</f>
        <v>0</v>
      </c>
      <c r="W908" s="19">
        <v>0</v>
      </c>
      <c r="X908" s="20">
        <f>Ugovori_OPULJP[[#This Row],[Privatni doprinos korisnika - HRK]]/7.5345</f>
        <v>0</v>
      </c>
      <c r="Y908" s="21">
        <f>Ugovori_OPULJP[[#This Row],[Bespovratna sredstva - Ukupno (EU+Nac) HRK
= Ukupna ugovorena vrijednost bespovratnih sredstava]]+Ugovori_OPULJP[[#This Row],[Javni doprinos korisnika - HRK]]+Ugovori_OPULJP[[#This Row],[Privatni doprinos korisnika - HRK]]</f>
        <v>557195.19999999995</v>
      </c>
      <c r="Z908" s="22">
        <f>Ugovori_OPULJP[[#This Row],[UKUPNI PRIHVATLJIVI IZDACI
TOTAL ELIGIBLE EXPENDITURE
= Bespovratna sredstva ukupno + doprinos korisnika
= Ukupni prihvatljivi troškovi
= Ukupna ugovorena vrijednost projekta HRK]]/7.5345</f>
        <v>73952.511779149238</v>
      </c>
      <c r="AA908" s="13" t="s">
        <v>22</v>
      </c>
      <c r="AB908" s="13" t="s">
        <v>19</v>
      </c>
      <c r="AC908" s="12" t="s">
        <v>3594</v>
      </c>
      <c r="AD908" s="12" t="s">
        <v>147</v>
      </c>
    </row>
    <row r="909" spans="1:30" ht="51" customHeight="1" x14ac:dyDescent="0.3">
      <c r="A909" s="10" t="s">
        <v>3595</v>
      </c>
      <c r="B909" s="11" t="s">
        <v>139</v>
      </c>
      <c r="C909" s="12" t="s">
        <v>140</v>
      </c>
      <c r="D909" s="12" t="s">
        <v>3131</v>
      </c>
      <c r="E909" s="27" t="s">
        <v>63</v>
      </c>
      <c r="F909" s="14" t="s">
        <v>3596</v>
      </c>
      <c r="G909" s="14" t="s">
        <v>3597</v>
      </c>
      <c r="H909" s="16">
        <v>44000</v>
      </c>
      <c r="I909" s="16">
        <v>44548</v>
      </c>
      <c r="J909" s="17" t="str">
        <f>IF(Ugovori_OPULJP[[#This Row],[DATUM ZAVRŠETKA OPERACIJE]]&gt;DATE(2023,12,31),"u provedbi","završen")</f>
        <v>završen</v>
      </c>
      <c r="K909" s="15" t="s">
        <v>3598</v>
      </c>
      <c r="L909" s="15" t="s">
        <v>21</v>
      </c>
      <c r="M909" s="18">
        <v>0.85</v>
      </c>
      <c r="N909" s="18">
        <v>0.15</v>
      </c>
      <c r="O909" s="19">
        <f>Ugovori_OPULJP[[#This Row],[Bespovratna sredstva - Ukupno (EU+Nac) HRK
= Ukupna ugovorena vrijednost bespovratnih sredstava]]*Ugovori_OPULJP[[#This Row],[EU STOPA SUFINANCIRANJA %
EU CO-FINANCING RATE %]]</f>
        <v>1420849.4855</v>
      </c>
      <c r="P909" s="20">
        <f>Ugovori_OPULJP[[#This Row],[Bespovratna sredstva - EU dio - HRK]]/7.5345</f>
        <v>188579.13405003649</v>
      </c>
      <c r="Q909" s="19">
        <f>Ugovori_OPULJP[[#This Row],[Bespovratna sredstva - Ukupno (EU+Nac) HRK
= Ukupna ugovorena vrijednost bespovratnih sredstava]]*Ugovori_OPULJP[[#This Row],[STOPA NACIONALNOG SUFINANCIRANJA %]]</f>
        <v>250738.14449999997</v>
      </c>
      <c r="R909" s="20">
        <f>Ugovori_OPULJP[[#This Row],[Bespovratna sredstva - Nacionalni dio - HRK]]/7.5345</f>
        <v>33278.670714712316</v>
      </c>
      <c r="S909" s="19">
        <v>1671587.63</v>
      </c>
      <c r="T909" s="20">
        <f>Ugovori_OPULJP[[#This Row],[Bespovratna sredstva - Ukupno (EU+Nac) HRK
= Ukupna ugovorena vrijednost bespovratnih sredstava]]/7.5345</f>
        <v>221857.80476474878</v>
      </c>
      <c r="U909" s="19">
        <v>0</v>
      </c>
      <c r="V909" s="20">
        <f>Ugovori_OPULJP[[#This Row],[Javni doprinos korisnika - HRK]]/7.5345</f>
        <v>0</v>
      </c>
      <c r="W909" s="19">
        <v>0</v>
      </c>
      <c r="X909" s="20">
        <f>Ugovori_OPULJP[[#This Row],[Privatni doprinos korisnika - HRK]]/7.5345</f>
        <v>0</v>
      </c>
      <c r="Y909" s="21">
        <f>Ugovori_OPULJP[[#This Row],[Bespovratna sredstva - Ukupno (EU+Nac) HRK
= Ukupna ugovorena vrijednost bespovratnih sredstava]]+Ugovori_OPULJP[[#This Row],[Javni doprinos korisnika - HRK]]+Ugovori_OPULJP[[#This Row],[Privatni doprinos korisnika - HRK]]</f>
        <v>1671587.63</v>
      </c>
      <c r="Z909" s="22">
        <f>Ugovori_OPULJP[[#This Row],[UKUPNI PRIHVATLJIVI IZDACI
TOTAL ELIGIBLE EXPENDITURE
= Bespovratna sredstva ukupno + doprinos korisnika
= Ukupni prihvatljivi troškovi
= Ukupna ugovorena vrijednost projekta HRK]]/7.5345</f>
        <v>221857.80476474878</v>
      </c>
      <c r="AA909" s="13" t="s">
        <v>22</v>
      </c>
      <c r="AB909" s="13" t="s">
        <v>19</v>
      </c>
      <c r="AC909" s="12" t="s">
        <v>3599</v>
      </c>
      <c r="AD909" s="12" t="s">
        <v>147</v>
      </c>
    </row>
    <row r="910" spans="1:30" ht="51" customHeight="1" x14ac:dyDescent="0.3">
      <c r="A910" s="10" t="s">
        <v>3600</v>
      </c>
      <c r="B910" s="11" t="s">
        <v>139</v>
      </c>
      <c r="C910" s="12" t="s">
        <v>140</v>
      </c>
      <c r="D910" s="12" t="s">
        <v>3131</v>
      </c>
      <c r="E910" s="27" t="s">
        <v>63</v>
      </c>
      <c r="F910" s="14" t="s">
        <v>3601</v>
      </c>
      <c r="G910" s="14" t="s">
        <v>3602</v>
      </c>
      <c r="H910" s="16">
        <v>44000</v>
      </c>
      <c r="I910" s="16">
        <v>44548</v>
      </c>
      <c r="J910" s="17" t="str">
        <f>IF(Ugovori_OPULJP[[#This Row],[DATUM ZAVRŠETKA OPERACIJE]]&gt;DATE(2023,12,31),"u provedbi","završen")</f>
        <v>završen</v>
      </c>
      <c r="K910" s="15" t="s">
        <v>2464</v>
      </c>
      <c r="L910" s="15" t="s">
        <v>21</v>
      </c>
      <c r="M910" s="18">
        <v>0.85</v>
      </c>
      <c r="N910" s="18">
        <v>0.15</v>
      </c>
      <c r="O910" s="19">
        <f>Ugovori_OPULJP[[#This Row],[Bespovratna sredstva - Ukupno (EU+Nac) HRK
= Ukupna ugovorena vrijednost bespovratnih sredstava]]*Ugovori_OPULJP[[#This Row],[EU STOPA SUFINANCIRANJA %
EU CO-FINANCING RATE %]]</f>
        <v>1180140</v>
      </c>
      <c r="P910" s="20">
        <f>Ugovori_OPULJP[[#This Row],[Bespovratna sredstva - EU dio - HRK]]/7.5345</f>
        <v>156631.49512243678</v>
      </c>
      <c r="Q910" s="19">
        <f>Ugovori_OPULJP[[#This Row],[Bespovratna sredstva - Ukupno (EU+Nac) HRK
= Ukupna ugovorena vrijednost bespovratnih sredstava]]*Ugovori_OPULJP[[#This Row],[STOPA NACIONALNOG SUFINANCIRANJA %]]</f>
        <v>208260</v>
      </c>
      <c r="R910" s="20">
        <f>Ugovori_OPULJP[[#This Row],[Bespovratna sredstva - Nacionalni dio - HRK]]/7.5345</f>
        <v>27640.852080430021</v>
      </c>
      <c r="S910" s="19">
        <v>1388400</v>
      </c>
      <c r="T910" s="20">
        <f>Ugovori_OPULJP[[#This Row],[Bespovratna sredstva - Ukupno (EU+Nac) HRK
= Ukupna ugovorena vrijednost bespovratnih sredstava]]/7.5345</f>
        <v>184272.3472028668</v>
      </c>
      <c r="U910" s="19">
        <v>0</v>
      </c>
      <c r="V910" s="20">
        <f>Ugovori_OPULJP[[#This Row],[Javni doprinos korisnika - HRK]]/7.5345</f>
        <v>0</v>
      </c>
      <c r="W910" s="19">
        <v>0</v>
      </c>
      <c r="X910" s="20">
        <f>Ugovori_OPULJP[[#This Row],[Privatni doprinos korisnika - HRK]]/7.5345</f>
        <v>0</v>
      </c>
      <c r="Y910" s="21">
        <f>Ugovori_OPULJP[[#This Row],[Bespovratna sredstva - Ukupno (EU+Nac) HRK
= Ukupna ugovorena vrijednost bespovratnih sredstava]]+Ugovori_OPULJP[[#This Row],[Javni doprinos korisnika - HRK]]+Ugovori_OPULJP[[#This Row],[Privatni doprinos korisnika - HRK]]</f>
        <v>1388400</v>
      </c>
      <c r="Z910" s="22">
        <f>Ugovori_OPULJP[[#This Row],[UKUPNI PRIHVATLJIVI IZDACI
TOTAL ELIGIBLE EXPENDITURE
= Bespovratna sredstva ukupno + doprinos korisnika
= Ukupni prihvatljivi troškovi
= Ukupna ugovorena vrijednost projekta HRK]]/7.5345</f>
        <v>184272.3472028668</v>
      </c>
      <c r="AA910" s="13" t="s">
        <v>22</v>
      </c>
      <c r="AB910" s="13" t="s">
        <v>19</v>
      </c>
      <c r="AC910" s="12" t="s">
        <v>3603</v>
      </c>
      <c r="AD910" s="12" t="s">
        <v>147</v>
      </c>
    </row>
    <row r="911" spans="1:30" ht="51" customHeight="1" x14ac:dyDescent="0.3">
      <c r="A911" s="10" t="s">
        <v>3604</v>
      </c>
      <c r="B911" s="11" t="s">
        <v>139</v>
      </c>
      <c r="C911" s="12" t="s">
        <v>140</v>
      </c>
      <c r="D911" s="12" t="s">
        <v>3131</v>
      </c>
      <c r="E911" s="27" t="s">
        <v>63</v>
      </c>
      <c r="F911" s="14" t="s">
        <v>3605</v>
      </c>
      <c r="G911" s="14" t="s">
        <v>3606</v>
      </c>
      <c r="H911" s="16">
        <v>44000</v>
      </c>
      <c r="I911" s="16">
        <v>44548</v>
      </c>
      <c r="J911" s="17" t="str">
        <f>IF(Ugovori_OPULJP[[#This Row],[DATUM ZAVRŠETKA OPERACIJE]]&gt;DATE(2023,12,31),"u provedbi","završen")</f>
        <v>završen</v>
      </c>
      <c r="K911" s="15" t="s">
        <v>240</v>
      </c>
      <c r="L911" s="15" t="s">
        <v>240</v>
      </c>
      <c r="M911" s="18">
        <v>0.85</v>
      </c>
      <c r="N911" s="18">
        <v>0.15</v>
      </c>
      <c r="O911" s="19">
        <f>Ugovori_OPULJP[[#This Row],[Bespovratna sredstva - Ukupno (EU+Nac) HRK
= Ukupna ugovorena vrijednost bespovratnih sredstava]]*Ugovori_OPULJP[[#This Row],[EU STOPA SUFINANCIRANJA %
EU CO-FINANCING RATE %]]</f>
        <v>1183752.5</v>
      </c>
      <c r="P911" s="20">
        <f>Ugovori_OPULJP[[#This Row],[Bespovratna sredstva - EU dio - HRK]]/7.5345</f>
        <v>157110.95626783461</v>
      </c>
      <c r="Q911" s="19">
        <f>Ugovori_OPULJP[[#This Row],[Bespovratna sredstva - Ukupno (EU+Nac) HRK
= Ukupna ugovorena vrijednost bespovratnih sredstava]]*Ugovori_OPULJP[[#This Row],[STOPA NACIONALNOG SUFINANCIRANJA %]]</f>
        <v>208897.5</v>
      </c>
      <c r="R911" s="20">
        <f>Ugovori_OPULJP[[#This Row],[Bespovratna sredstva - Nacionalni dio - HRK]]/7.5345</f>
        <v>27725.462870794345</v>
      </c>
      <c r="S911" s="19">
        <v>1392650</v>
      </c>
      <c r="T911" s="20">
        <f>Ugovori_OPULJP[[#This Row],[Bespovratna sredstva - Ukupno (EU+Nac) HRK
= Ukupna ugovorena vrijednost bespovratnih sredstava]]/7.5345</f>
        <v>184836.41913862896</v>
      </c>
      <c r="U911" s="19">
        <v>0</v>
      </c>
      <c r="V911" s="20">
        <f>Ugovori_OPULJP[[#This Row],[Javni doprinos korisnika - HRK]]/7.5345</f>
        <v>0</v>
      </c>
      <c r="W911" s="19">
        <v>0</v>
      </c>
      <c r="X911" s="20">
        <f>Ugovori_OPULJP[[#This Row],[Privatni doprinos korisnika - HRK]]/7.5345</f>
        <v>0</v>
      </c>
      <c r="Y911" s="21">
        <f>Ugovori_OPULJP[[#This Row],[Bespovratna sredstva - Ukupno (EU+Nac) HRK
= Ukupna ugovorena vrijednost bespovratnih sredstava]]+Ugovori_OPULJP[[#This Row],[Javni doprinos korisnika - HRK]]+Ugovori_OPULJP[[#This Row],[Privatni doprinos korisnika - HRK]]</f>
        <v>1392650</v>
      </c>
      <c r="Z911" s="22">
        <f>Ugovori_OPULJP[[#This Row],[UKUPNI PRIHVATLJIVI IZDACI
TOTAL ELIGIBLE EXPENDITURE
= Bespovratna sredstva ukupno + doprinos korisnika
= Ukupni prihvatljivi troškovi
= Ukupna ugovorena vrijednost projekta HRK]]/7.5345</f>
        <v>184836.41913862896</v>
      </c>
      <c r="AA911" s="13" t="s">
        <v>22</v>
      </c>
      <c r="AB911" s="13" t="s">
        <v>19</v>
      </c>
      <c r="AC911" s="12" t="s">
        <v>3607</v>
      </c>
      <c r="AD911" s="12" t="s">
        <v>147</v>
      </c>
    </row>
    <row r="912" spans="1:30" ht="51" customHeight="1" x14ac:dyDescent="0.3">
      <c r="A912" s="10" t="s">
        <v>3608</v>
      </c>
      <c r="B912" s="11" t="s">
        <v>139</v>
      </c>
      <c r="C912" s="12" t="s">
        <v>140</v>
      </c>
      <c r="D912" s="12" t="s">
        <v>3131</v>
      </c>
      <c r="E912" s="27" t="s">
        <v>63</v>
      </c>
      <c r="F912" s="14" t="s">
        <v>3609</v>
      </c>
      <c r="G912" s="14" t="s">
        <v>3610</v>
      </c>
      <c r="H912" s="16">
        <v>44130</v>
      </c>
      <c r="I912" s="16">
        <v>44677</v>
      </c>
      <c r="J912" s="17" t="str">
        <f>IF(Ugovori_OPULJP[[#This Row],[DATUM ZAVRŠETKA OPERACIJE]]&gt;DATE(2023,12,31),"u provedbi","završen")</f>
        <v>završen</v>
      </c>
      <c r="K912" s="15" t="s">
        <v>417</v>
      </c>
      <c r="L912" s="15" t="s">
        <v>417</v>
      </c>
      <c r="M912" s="18">
        <v>0.85</v>
      </c>
      <c r="N912" s="18">
        <v>0.15</v>
      </c>
      <c r="O912" s="19">
        <f>Ugovori_OPULJP[[#This Row],[Bespovratna sredstva - Ukupno (EU+Nac) HRK
= Ukupna ugovorena vrijednost bespovratnih sredstava]]*Ugovori_OPULJP[[#This Row],[EU STOPA SUFINANCIRANJA %
EU CO-FINANCING RATE %]]</f>
        <v>631201.5</v>
      </c>
      <c r="P912" s="20">
        <f>Ugovori_OPULJP[[#This Row],[Bespovratna sredstva - EU dio - HRK]]/7.5345</f>
        <v>83774.835755524589</v>
      </c>
      <c r="Q912" s="19">
        <f>Ugovori_OPULJP[[#This Row],[Bespovratna sredstva - Ukupno (EU+Nac) HRK
= Ukupna ugovorena vrijednost bespovratnih sredstava]]*Ugovori_OPULJP[[#This Row],[STOPA NACIONALNOG SUFINANCIRANJA %]]</f>
        <v>111388.5</v>
      </c>
      <c r="R912" s="20">
        <f>Ugovori_OPULJP[[#This Row],[Bespovratna sredstva - Nacionalni dio - HRK]]/7.5345</f>
        <v>14783.794545092573</v>
      </c>
      <c r="S912" s="19">
        <v>742590</v>
      </c>
      <c r="T912" s="20">
        <f>Ugovori_OPULJP[[#This Row],[Bespovratna sredstva - Ukupno (EU+Nac) HRK
= Ukupna ugovorena vrijednost bespovratnih sredstava]]/7.5345</f>
        <v>98558.630300617151</v>
      </c>
      <c r="U912" s="19">
        <v>0</v>
      </c>
      <c r="V912" s="20">
        <f>Ugovori_OPULJP[[#This Row],[Javni doprinos korisnika - HRK]]/7.5345</f>
        <v>0</v>
      </c>
      <c r="W912" s="19">
        <v>0</v>
      </c>
      <c r="X912" s="20">
        <f>Ugovori_OPULJP[[#This Row],[Privatni doprinos korisnika - HRK]]/7.5345</f>
        <v>0</v>
      </c>
      <c r="Y912" s="21">
        <f>Ugovori_OPULJP[[#This Row],[Bespovratna sredstva - Ukupno (EU+Nac) HRK
= Ukupna ugovorena vrijednost bespovratnih sredstava]]+Ugovori_OPULJP[[#This Row],[Javni doprinos korisnika - HRK]]+Ugovori_OPULJP[[#This Row],[Privatni doprinos korisnika - HRK]]</f>
        <v>742590</v>
      </c>
      <c r="Z912" s="22">
        <f>Ugovori_OPULJP[[#This Row],[UKUPNI PRIHVATLJIVI IZDACI
TOTAL ELIGIBLE EXPENDITURE
= Bespovratna sredstva ukupno + doprinos korisnika
= Ukupni prihvatljivi troškovi
= Ukupna ugovorena vrijednost projekta HRK]]/7.5345</f>
        <v>98558.630300617151</v>
      </c>
      <c r="AA912" s="13" t="s">
        <v>22</v>
      </c>
      <c r="AB912" s="13" t="s">
        <v>19</v>
      </c>
      <c r="AC912" s="12" t="s">
        <v>3611</v>
      </c>
      <c r="AD912" s="12" t="s">
        <v>147</v>
      </c>
    </row>
    <row r="913" spans="1:30" ht="51" customHeight="1" x14ac:dyDescent="0.3">
      <c r="A913" s="10" t="s">
        <v>3612</v>
      </c>
      <c r="B913" s="11" t="s">
        <v>139</v>
      </c>
      <c r="C913" s="12" t="s">
        <v>140</v>
      </c>
      <c r="D913" s="12" t="s">
        <v>3131</v>
      </c>
      <c r="E913" s="27" t="s">
        <v>63</v>
      </c>
      <c r="F913" s="14" t="s">
        <v>3613</v>
      </c>
      <c r="G913" s="14" t="s">
        <v>95</v>
      </c>
      <c r="H913" s="16">
        <v>44039</v>
      </c>
      <c r="I913" s="16">
        <v>44588</v>
      </c>
      <c r="J913" s="17" t="str">
        <f>IF(Ugovori_OPULJP[[#This Row],[DATUM ZAVRŠETKA OPERACIJE]]&gt;DATE(2023,12,31),"u provedbi","završen")</f>
        <v>završen</v>
      </c>
      <c r="K913" s="15" t="s">
        <v>3614</v>
      </c>
      <c r="L913" s="15" t="s">
        <v>86</v>
      </c>
      <c r="M913" s="18">
        <v>0.85</v>
      </c>
      <c r="N913" s="18">
        <v>0.15</v>
      </c>
      <c r="O913" s="19">
        <f>Ugovori_OPULJP[[#This Row],[Bespovratna sredstva - Ukupno (EU+Nac) HRK
= Ukupna ugovorena vrijednost bespovratnih sredstava]]*Ugovori_OPULJP[[#This Row],[EU STOPA SUFINANCIRANJA %
EU CO-FINANCING RATE %]]</f>
        <v>1575271</v>
      </c>
      <c r="P913" s="20">
        <f>Ugovori_OPULJP[[#This Row],[Bespovratna sredstva - EU dio - HRK]]/7.5345</f>
        <v>209074.39113411639</v>
      </c>
      <c r="Q913" s="19">
        <f>Ugovori_OPULJP[[#This Row],[Bespovratna sredstva - Ukupno (EU+Nac) HRK
= Ukupna ugovorena vrijednost bespovratnih sredstava]]*Ugovori_OPULJP[[#This Row],[STOPA NACIONALNOG SUFINANCIRANJA %]]</f>
        <v>277989</v>
      </c>
      <c r="R913" s="20">
        <f>Ugovori_OPULJP[[#This Row],[Bespovratna sredstva - Nacionalni dio - HRK]]/7.5345</f>
        <v>36895.480788373483</v>
      </c>
      <c r="S913" s="19">
        <v>1853260</v>
      </c>
      <c r="T913" s="20">
        <f>Ugovori_OPULJP[[#This Row],[Bespovratna sredstva - Ukupno (EU+Nac) HRK
= Ukupna ugovorena vrijednost bespovratnih sredstava]]/7.5345</f>
        <v>245969.87192248987</v>
      </c>
      <c r="U913" s="19">
        <v>0</v>
      </c>
      <c r="V913" s="20">
        <f>Ugovori_OPULJP[[#This Row],[Javni doprinos korisnika - HRK]]/7.5345</f>
        <v>0</v>
      </c>
      <c r="W913" s="19">
        <v>0</v>
      </c>
      <c r="X913" s="20">
        <f>Ugovori_OPULJP[[#This Row],[Privatni doprinos korisnika - HRK]]/7.5345</f>
        <v>0</v>
      </c>
      <c r="Y913" s="21">
        <f>Ugovori_OPULJP[[#This Row],[Bespovratna sredstva - Ukupno (EU+Nac) HRK
= Ukupna ugovorena vrijednost bespovratnih sredstava]]+Ugovori_OPULJP[[#This Row],[Javni doprinos korisnika - HRK]]+Ugovori_OPULJP[[#This Row],[Privatni doprinos korisnika - HRK]]</f>
        <v>1853260</v>
      </c>
      <c r="Z913" s="22">
        <f>Ugovori_OPULJP[[#This Row],[UKUPNI PRIHVATLJIVI IZDACI
TOTAL ELIGIBLE EXPENDITURE
= Bespovratna sredstva ukupno + doprinos korisnika
= Ukupni prihvatljivi troškovi
= Ukupna ugovorena vrijednost projekta HRK]]/7.5345</f>
        <v>245969.87192248987</v>
      </c>
      <c r="AA913" s="13" t="s">
        <v>22</v>
      </c>
      <c r="AB913" s="13" t="s">
        <v>19</v>
      </c>
      <c r="AC913" s="12" t="s">
        <v>3615</v>
      </c>
      <c r="AD913" s="12" t="s">
        <v>147</v>
      </c>
    </row>
    <row r="914" spans="1:30" ht="51" customHeight="1" x14ac:dyDescent="0.3">
      <c r="A914" s="10" t="s">
        <v>3616</v>
      </c>
      <c r="B914" s="11" t="s">
        <v>139</v>
      </c>
      <c r="C914" s="12" t="s">
        <v>140</v>
      </c>
      <c r="D914" s="12" t="s">
        <v>3131</v>
      </c>
      <c r="E914" s="27" t="s">
        <v>63</v>
      </c>
      <c r="F914" s="14" t="s">
        <v>3617</v>
      </c>
      <c r="G914" s="14" t="s">
        <v>3618</v>
      </c>
      <c r="H914" s="16">
        <v>44013</v>
      </c>
      <c r="I914" s="16">
        <v>44562</v>
      </c>
      <c r="J914" s="17" t="str">
        <f>IF(Ugovori_OPULJP[[#This Row],[DATUM ZAVRŠETKA OPERACIJE]]&gt;DATE(2023,12,31),"u provedbi","završen")</f>
        <v>završen</v>
      </c>
      <c r="K914" s="15" t="s">
        <v>235</v>
      </c>
      <c r="L914" s="15" t="s">
        <v>235</v>
      </c>
      <c r="M914" s="18">
        <v>0.85</v>
      </c>
      <c r="N914" s="18">
        <v>0.15</v>
      </c>
      <c r="O914" s="19">
        <f>Ugovori_OPULJP[[#This Row],[Bespovratna sredstva - Ukupno (EU+Nac) HRK
= Ukupna ugovorena vrijednost bespovratnih sredstava]]*Ugovori_OPULJP[[#This Row],[EU STOPA SUFINANCIRANJA %
EU CO-FINANCING RATE %]]</f>
        <v>631465</v>
      </c>
      <c r="P914" s="20">
        <f>Ugovori_OPULJP[[#This Row],[Bespovratna sredstva - EU dio - HRK]]/7.5345</f>
        <v>83809.808215541838</v>
      </c>
      <c r="Q914" s="19">
        <f>Ugovori_OPULJP[[#This Row],[Bespovratna sredstva - Ukupno (EU+Nac) HRK
= Ukupna ugovorena vrijednost bespovratnih sredstava]]*Ugovori_OPULJP[[#This Row],[STOPA NACIONALNOG SUFINANCIRANJA %]]</f>
        <v>111435</v>
      </c>
      <c r="R914" s="20">
        <f>Ugovori_OPULJP[[#This Row],[Bespovratna sredstva - Nacionalni dio - HRK]]/7.5345</f>
        <v>14789.966155683853</v>
      </c>
      <c r="S914" s="19">
        <v>742900</v>
      </c>
      <c r="T914" s="20">
        <f>Ugovori_OPULJP[[#This Row],[Bespovratna sredstva - Ukupno (EU+Nac) HRK
= Ukupna ugovorena vrijednost bespovratnih sredstava]]/7.5345</f>
        <v>98599.774371225692</v>
      </c>
      <c r="U914" s="19">
        <v>0</v>
      </c>
      <c r="V914" s="20">
        <f>Ugovori_OPULJP[[#This Row],[Javni doprinos korisnika - HRK]]/7.5345</f>
        <v>0</v>
      </c>
      <c r="W914" s="19">
        <v>0</v>
      </c>
      <c r="X914" s="20">
        <f>Ugovori_OPULJP[[#This Row],[Privatni doprinos korisnika - HRK]]/7.5345</f>
        <v>0</v>
      </c>
      <c r="Y914" s="21">
        <f>Ugovori_OPULJP[[#This Row],[Bespovratna sredstva - Ukupno (EU+Nac) HRK
= Ukupna ugovorena vrijednost bespovratnih sredstava]]+Ugovori_OPULJP[[#This Row],[Javni doprinos korisnika - HRK]]+Ugovori_OPULJP[[#This Row],[Privatni doprinos korisnika - HRK]]</f>
        <v>742900</v>
      </c>
      <c r="Z914" s="22">
        <f>Ugovori_OPULJP[[#This Row],[UKUPNI PRIHVATLJIVI IZDACI
TOTAL ELIGIBLE EXPENDITURE
= Bespovratna sredstva ukupno + doprinos korisnika
= Ukupni prihvatljivi troškovi
= Ukupna ugovorena vrijednost projekta HRK]]/7.5345</f>
        <v>98599.774371225692</v>
      </c>
      <c r="AA914" s="13" t="s">
        <v>22</v>
      </c>
      <c r="AB914" s="13" t="s">
        <v>19</v>
      </c>
      <c r="AC914" s="12" t="s">
        <v>3619</v>
      </c>
      <c r="AD914" s="12" t="s">
        <v>147</v>
      </c>
    </row>
    <row r="915" spans="1:30" ht="51" customHeight="1" x14ac:dyDescent="0.3">
      <c r="A915" s="10" t="s">
        <v>3620</v>
      </c>
      <c r="B915" s="11" t="s">
        <v>139</v>
      </c>
      <c r="C915" s="12" t="s">
        <v>140</v>
      </c>
      <c r="D915" s="12" t="s">
        <v>3131</v>
      </c>
      <c r="E915" s="27" t="s">
        <v>63</v>
      </c>
      <c r="F915" s="14" t="s">
        <v>3621</v>
      </c>
      <c r="G915" s="14" t="s">
        <v>3622</v>
      </c>
      <c r="H915" s="16">
        <v>44041</v>
      </c>
      <c r="I915" s="16">
        <v>44559</v>
      </c>
      <c r="J915" s="17" t="str">
        <f>IF(Ugovori_OPULJP[[#This Row],[DATUM ZAVRŠETKA OPERACIJE]]&gt;DATE(2023,12,31),"u provedbi","završen")</f>
        <v>završen</v>
      </c>
      <c r="K915" s="15" t="s">
        <v>240</v>
      </c>
      <c r="L915" s="15" t="s">
        <v>240</v>
      </c>
      <c r="M915" s="18">
        <v>0.85</v>
      </c>
      <c r="N915" s="18">
        <v>0.15</v>
      </c>
      <c r="O915" s="19">
        <f>Ugovori_OPULJP[[#This Row],[Bespovratna sredstva - Ukupno (EU+Nac) HRK
= Ukupna ugovorena vrijednost bespovratnih sredstava]]*Ugovori_OPULJP[[#This Row],[EU STOPA SUFINANCIRANJA %
EU CO-FINANCING RATE %]]</f>
        <v>780071.77500000002</v>
      </c>
      <c r="P915" s="20">
        <f>Ugovori_OPULJP[[#This Row],[Bespovratna sredstva - EU dio - HRK]]/7.5345</f>
        <v>103533.31674298228</v>
      </c>
      <c r="Q915" s="19">
        <f>Ugovori_OPULJP[[#This Row],[Bespovratna sredstva - Ukupno (EU+Nac) HRK
= Ukupna ugovorena vrijednost bespovratnih sredstava]]*Ugovori_OPULJP[[#This Row],[STOPA NACIONALNOG SUFINANCIRANJA %]]</f>
        <v>137659.72500000001</v>
      </c>
      <c r="R915" s="20">
        <f>Ugovori_OPULJP[[#This Row],[Bespovratna sredstva - Nacionalni dio - HRK]]/7.5345</f>
        <v>18270.585307585108</v>
      </c>
      <c r="S915" s="19">
        <v>917731.5</v>
      </c>
      <c r="T915" s="20">
        <f>Ugovori_OPULJP[[#This Row],[Bespovratna sredstva - Ukupno (EU+Nac) HRK
= Ukupna ugovorena vrijednost bespovratnih sredstava]]/7.5345</f>
        <v>121803.90205056738</v>
      </c>
      <c r="U915" s="19">
        <v>0</v>
      </c>
      <c r="V915" s="20">
        <f>Ugovori_OPULJP[[#This Row],[Javni doprinos korisnika - HRK]]/7.5345</f>
        <v>0</v>
      </c>
      <c r="W915" s="19">
        <v>0</v>
      </c>
      <c r="X915" s="20">
        <f>Ugovori_OPULJP[[#This Row],[Privatni doprinos korisnika - HRK]]/7.5345</f>
        <v>0</v>
      </c>
      <c r="Y915" s="21">
        <f>Ugovori_OPULJP[[#This Row],[Bespovratna sredstva - Ukupno (EU+Nac) HRK
= Ukupna ugovorena vrijednost bespovratnih sredstava]]+Ugovori_OPULJP[[#This Row],[Javni doprinos korisnika - HRK]]+Ugovori_OPULJP[[#This Row],[Privatni doprinos korisnika - HRK]]</f>
        <v>917731.5</v>
      </c>
      <c r="Z915" s="22">
        <f>Ugovori_OPULJP[[#This Row],[UKUPNI PRIHVATLJIVI IZDACI
TOTAL ELIGIBLE EXPENDITURE
= Bespovratna sredstva ukupno + doprinos korisnika
= Ukupni prihvatljivi troškovi
= Ukupna ugovorena vrijednost projekta HRK]]/7.5345</f>
        <v>121803.90205056738</v>
      </c>
      <c r="AA915" s="13" t="s">
        <v>22</v>
      </c>
      <c r="AB915" s="13" t="s">
        <v>19</v>
      </c>
      <c r="AC915" s="12" t="s">
        <v>3623</v>
      </c>
      <c r="AD915" s="12" t="s">
        <v>147</v>
      </c>
    </row>
    <row r="916" spans="1:30" ht="51" customHeight="1" x14ac:dyDescent="0.3">
      <c r="A916" s="10" t="s">
        <v>3624</v>
      </c>
      <c r="B916" s="11" t="s">
        <v>139</v>
      </c>
      <c r="C916" s="12" t="s">
        <v>140</v>
      </c>
      <c r="D916" s="12" t="s">
        <v>3131</v>
      </c>
      <c r="E916" s="27" t="s">
        <v>63</v>
      </c>
      <c r="F916" s="14" t="s">
        <v>3625</v>
      </c>
      <c r="G916" s="14" t="s">
        <v>3626</v>
      </c>
      <c r="H916" s="16">
        <v>44000</v>
      </c>
      <c r="I916" s="16">
        <v>44548</v>
      </c>
      <c r="J916" s="17" t="str">
        <f>IF(Ugovori_OPULJP[[#This Row],[DATUM ZAVRŠETKA OPERACIJE]]&gt;DATE(2023,12,31),"u provedbi","završen")</f>
        <v>završen</v>
      </c>
      <c r="K916" s="15" t="s">
        <v>240</v>
      </c>
      <c r="L916" s="15" t="s">
        <v>240</v>
      </c>
      <c r="M916" s="18">
        <v>0.85</v>
      </c>
      <c r="N916" s="18">
        <v>0.15</v>
      </c>
      <c r="O916" s="19">
        <f>Ugovori_OPULJP[[#This Row],[Bespovratna sredstva - Ukupno (EU+Nac) HRK
= Ukupna ugovorena vrijednost bespovratnih sredstava]]*Ugovori_OPULJP[[#This Row],[EU STOPA SUFINANCIRANJA %
EU CO-FINANCING RATE %]]</f>
        <v>1973190</v>
      </c>
      <c r="P916" s="20">
        <f>Ugovori_OPULJP[[#This Row],[Bespovratna sredstva - EU dio - HRK]]/7.5345</f>
        <v>261887.31833565596</v>
      </c>
      <c r="Q916" s="19">
        <f>Ugovori_OPULJP[[#This Row],[Bespovratna sredstva - Ukupno (EU+Nac) HRK
= Ukupna ugovorena vrijednost bespovratnih sredstava]]*Ugovori_OPULJP[[#This Row],[STOPA NACIONALNOG SUFINANCIRANJA %]]</f>
        <v>348210</v>
      </c>
      <c r="R916" s="20">
        <f>Ugovori_OPULJP[[#This Row],[Bespovratna sredstva - Nacionalni dio - HRK]]/7.5345</f>
        <v>46215.409118056938</v>
      </c>
      <c r="S916" s="19">
        <v>2321400</v>
      </c>
      <c r="T916" s="20">
        <f>Ugovori_OPULJP[[#This Row],[Bespovratna sredstva - Ukupno (EU+Nac) HRK
= Ukupna ugovorena vrijednost bespovratnih sredstava]]/7.5345</f>
        <v>308102.7274537129</v>
      </c>
      <c r="U916" s="19">
        <v>0</v>
      </c>
      <c r="V916" s="20">
        <f>Ugovori_OPULJP[[#This Row],[Javni doprinos korisnika - HRK]]/7.5345</f>
        <v>0</v>
      </c>
      <c r="W916" s="19">
        <v>0</v>
      </c>
      <c r="X916" s="20">
        <f>Ugovori_OPULJP[[#This Row],[Privatni doprinos korisnika - HRK]]/7.5345</f>
        <v>0</v>
      </c>
      <c r="Y916" s="21">
        <f>Ugovori_OPULJP[[#This Row],[Bespovratna sredstva - Ukupno (EU+Nac) HRK
= Ukupna ugovorena vrijednost bespovratnih sredstava]]+Ugovori_OPULJP[[#This Row],[Javni doprinos korisnika - HRK]]+Ugovori_OPULJP[[#This Row],[Privatni doprinos korisnika - HRK]]</f>
        <v>2321400</v>
      </c>
      <c r="Z916" s="22">
        <f>Ugovori_OPULJP[[#This Row],[UKUPNI PRIHVATLJIVI IZDACI
TOTAL ELIGIBLE EXPENDITURE
= Bespovratna sredstva ukupno + doprinos korisnika
= Ukupni prihvatljivi troškovi
= Ukupna ugovorena vrijednost projekta HRK]]/7.5345</f>
        <v>308102.7274537129</v>
      </c>
      <c r="AA916" s="13" t="s">
        <v>22</v>
      </c>
      <c r="AB916" s="13" t="s">
        <v>19</v>
      </c>
      <c r="AC916" s="12" t="s">
        <v>3627</v>
      </c>
      <c r="AD916" s="12" t="s">
        <v>147</v>
      </c>
    </row>
    <row r="917" spans="1:30" ht="51" customHeight="1" x14ac:dyDescent="0.3">
      <c r="A917" s="10" t="s">
        <v>3628</v>
      </c>
      <c r="B917" s="11" t="s">
        <v>139</v>
      </c>
      <c r="C917" s="12" t="s">
        <v>140</v>
      </c>
      <c r="D917" s="12" t="s">
        <v>3131</v>
      </c>
      <c r="E917" s="27" t="s">
        <v>63</v>
      </c>
      <c r="F917" s="14" t="s">
        <v>3629</v>
      </c>
      <c r="G917" s="32" t="s">
        <v>3630</v>
      </c>
      <c r="H917" s="16">
        <v>44109</v>
      </c>
      <c r="I917" s="16">
        <v>44625</v>
      </c>
      <c r="J917" s="17" t="str">
        <f>IF(Ugovori_OPULJP[[#This Row],[DATUM ZAVRŠETKA OPERACIJE]]&gt;DATE(2023,12,31),"u provedbi","završen")</f>
        <v>završen</v>
      </c>
      <c r="K917" s="15" t="s">
        <v>86</v>
      </c>
      <c r="L917" s="15" t="s">
        <v>86</v>
      </c>
      <c r="M917" s="18">
        <v>0.85</v>
      </c>
      <c r="N917" s="18">
        <v>0.15</v>
      </c>
      <c r="O917" s="19">
        <f>Ugovori_OPULJP[[#This Row],[Bespovratna sredstva - Ukupno (EU+Nac) HRK
= Ukupna ugovorena vrijednost bespovratnih sredstava]]*Ugovori_OPULJP[[#This Row],[EU STOPA SUFINANCIRANJA %
EU CO-FINANCING RATE %]]</f>
        <v>2306275.25</v>
      </c>
      <c r="P917" s="20">
        <f>Ugovori_OPULJP[[#This Row],[Bespovratna sredstva - EU dio - HRK]]/7.5345</f>
        <v>306095.32815714378</v>
      </c>
      <c r="Q917" s="19">
        <f>Ugovori_OPULJP[[#This Row],[Bespovratna sredstva - Ukupno (EU+Nac) HRK
= Ukupna ugovorena vrijednost bespovratnih sredstava]]*Ugovori_OPULJP[[#This Row],[STOPA NACIONALNOG SUFINANCIRANJA %]]</f>
        <v>406989.75</v>
      </c>
      <c r="R917" s="20">
        <f>Ugovori_OPULJP[[#This Row],[Bespovratna sredstva - Nacionalni dio - HRK]]/7.5345</f>
        <v>54016.82261596655</v>
      </c>
      <c r="S917" s="19">
        <v>2713265</v>
      </c>
      <c r="T917" s="20">
        <f>Ugovori_OPULJP[[#This Row],[Bespovratna sredstva - Ukupno (EU+Nac) HRK
= Ukupna ugovorena vrijednost bespovratnih sredstava]]/7.5345</f>
        <v>360112.15077311033</v>
      </c>
      <c r="U917" s="19">
        <v>0</v>
      </c>
      <c r="V917" s="20">
        <f>Ugovori_OPULJP[[#This Row],[Javni doprinos korisnika - HRK]]/7.5345</f>
        <v>0</v>
      </c>
      <c r="W917" s="19">
        <v>0</v>
      </c>
      <c r="X917" s="20">
        <f>Ugovori_OPULJP[[#This Row],[Privatni doprinos korisnika - HRK]]/7.5345</f>
        <v>0</v>
      </c>
      <c r="Y917" s="21">
        <f>Ugovori_OPULJP[[#This Row],[Bespovratna sredstva - Ukupno (EU+Nac) HRK
= Ukupna ugovorena vrijednost bespovratnih sredstava]]+Ugovori_OPULJP[[#This Row],[Javni doprinos korisnika - HRK]]+Ugovori_OPULJP[[#This Row],[Privatni doprinos korisnika - HRK]]</f>
        <v>2713265</v>
      </c>
      <c r="Z917" s="22">
        <f>Ugovori_OPULJP[[#This Row],[UKUPNI PRIHVATLJIVI IZDACI
TOTAL ELIGIBLE EXPENDITURE
= Bespovratna sredstva ukupno + doprinos korisnika
= Ukupni prihvatljivi troškovi
= Ukupna ugovorena vrijednost projekta HRK]]/7.5345</f>
        <v>360112.15077311033</v>
      </c>
      <c r="AA917" s="13" t="s">
        <v>22</v>
      </c>
      <c r="AB917" s="13" t="s">
        <v>19</v>
      </c>
      <c r="AC917" s="12" t="s">
        <v>3631</v>
      </c>
      <c r="AD917" s="12" t="s">
        <v>147</v>
      </c>
    </row>
    <row r="918" spans="1:30" ht="51" customHeight="1" x14ac:dyDescent="0.3">
      <c r="A918" s="10" t="s">
        <v>3632</v>
      </c>
      <c r="B918" s="11" t="s">
        <v>139</v>
      </c>
      <c r="C918" s="12" t="s">
        <v>140</v>
      </c>
      <c r="D918" s="12" t="s">
        <v>3131</v>
      </c>
      <c r="E918" s="27" t="s">
        <v>63</v>
      </c>
      <c r="F918" s="14" t="s">
        <v>3633</v>
      </c>
      <c r="G918" s="14" t="s">
        <v>3634</v>
      </c>
      <c r="H918" s="16">
        <v>44131</v>
      </c>
      <c r="I918" s="16">
        <v>44678</v>
      </c>
      <c r="J918" s="17" t="str">
        <f>IF(Ugovori_OPULJP[[#This Row],[DATUM ZAVRŠETKA OPERACIJE]]&gt;DATE(2023,12,31),"u provedbi","završen")</f>
        <v>završen</v>
      </c>
      <c r="K918" s="15" t="s">
        <v>71</v>
      </c>
      <c r="L918" s="15" t="s">
        <v>71</v>
      </c>
      <c r="M918" s="18">
        <v>0.85</v>
      </c>
      <c r="N918" s="18">
        <v>0.15</v>
      </c>
      <c r="O918" s="19">
        <f>Ugovori_OPULJP[[#This Row],[Bespovratna sredstva - Ukupno (EU+Nac) HRK
= Ukupna ugovorena vrijednost bespovratnih sredstava]]*Ugovori_OPULJP[[#This Row],[EU STOPA SUFINANCIRANJA %
EU CO-FINANCING RATE %]]</f>
        <v>394680.41500000004</v>
      </c>
      <c r="P918" s="20">
        <f>Ugovori_OPULJP[[#This Row],[Bespovratna sredstva - EU dio - HRK]]/7.5345</f>
        <v>52383.093105050102</v>
      </c>
      <c r="Q918" s="19">
        <f>Ugovori_OPULJP[[#This Row],[Bespovratna sredstva - Ukupno (EU+Nac) HRK
= Ukupna ugovorena vrijednost bespovratnih sredstava]]*Ugovori_OPULJP[[#This Row],[STOPA NACIONALNOG SUFINANCIRANJA %]]</f>
        <v>69649.485000000001</v>
      </c>
      <c r="R918" s="20">
        <f>Ugovori_OPULJP[[#This Row],[Bespovratna sredstva - Nacionalni dio - HRK]]/7.5345</f>
        <v>9244.0752538323704</v>
      </c>
      <c r="S918" s="19">
        <v>464329.9</v>
      </c>
      <c r="T918" s="20">
        <f>Ugovori_OPULJP[[#This Row],[Bespovratna sredstva - Ukupno (EU+Nac) HRK
= Ukupna ugovorena vrijednost bespovratnih sredstava]]/7.5345</f>
        <v>61627.168358882474</v>
      </c>
      <c r="U918" s="19">
        <v>0</v>
      </c>
      <c r="V918" s="20">
        <f>Ugovori_OPULJP[[#This Row],[Javni doprinos korisnika - HRK]]/7.5345</f>
        <v>0</v>
      </c>
      <c r="W918" s="19">
        <v>0</v>
      </c>
      <c r="X918" s="20">
        <f>Ugovori_OPULJP[[#This Row],[Privatni doprinos korisnika - HRK]]/7.5345</f>
        <v>0</v>
      </c>
      <c r="Y918" s="21">
        <f>Ugovori_OPULJP[[#This Row],[Bespovratna sredstva - Ukupno (EU+Nac) HRK
= Ukupna ugovorena vrijednost bespovratnih sredstava]]+Ugovori_OPULJP[[#This Row],[Javni doprinos korisnika - HRK]]+Ugovori_OPULJP[[#This Row],[Privatni doprinos korisnika - HRK]]</f>
        <v>464329.9</v>
      </c>
      <c r="Z918" s="22">
        <f>Ugovori_OPULJP[[#This Row],[UKUPNI PRIHVATLJIVI IZDACI
TOTAL ELIGIBLE EXPENDITURE
= Bespovratna sredstva ukupno + doprinos korisnika
= Ukupni prihvatljivi troškovi
= Ukupna ugovorena vrijednost projekta HRK]]/7.5345</f>
        <v>61627.168358882474</v>
      </c>
      <c r="AA918" s="13" t="s">
        <v>22</v>
      </c>
      <c r="AB918" s="13" t="s">
        <v>19</v>
      </c>
      <c r="AC918" s="12" t="s">
        <v>3635</v>
      </c>
      <c r="AD918" s="12" t="s">
        <v>147</v>
      </c>
    </row>
    <row r="919" spans="1:30" ht="51" customHeight="1" x14ac:dyDescent="0.3">
      <c r="A919" s="10" t="s">
        <v>3636</v>
      </c>
      <c r="B919" s="11" t="s">
        <v>139</v>
      </c>
      <c r="C919" s="12" t="s">
        <v>140</v>
      </c>
      <c r="D919" s="12" t="s">
        <v>3131</v>
      </c>
      <c r="E919" s="27" t="s">
        <v>63</v>
      </c>
      <c r="F919" s="14" t="s">
        <v>3637</v>
      </c>
      <c r="G919" s="14" t="s">
        <v>1345</v>
      </c>
      <c r="H919" s="16">
        <v>44000</v>
      </c>
      <c r="I919" s="16">
        <v>44548</v>
      </c>
      <c r="J919" s="17" t="str">
        <f>IF(Ugovori_OPULJP[[#This Row],[DATUM ZAVRŠETKA OPERACIJE]]&gt;DATE(2023,12,31),"u provedbi","završen")</f>
        <v>završen</v>
      </c>
      <c r="K919" s="15" t="s">
        <v>86</v>
      </c>
      <c r="L919" s="15" t="s">
        <v>86</v>
      </c>
      <c r="M919" s="18">
        <v>0.85</v>
      </c>
      <c r="N919" s="18">
        <v>0.15</v>
      </c>
      <c r="O919" s="19">
        <f>Ugovori_OPULJP[[#This Row],[Bespovratna sredstva - Ukupno (EU+Nac) HRK
= Ukupna ugovorena vrijednost bespovratnih sredstava]]*Ugovori_OPULJP[[#This Row],[EU STOPA SUFINANCIRANJA %
EU CO-FINANCING RATE %]]</f>
        <v>789012.5</v>
      </c>
      <c r="P919" s="20">
        <f>Ugovori_OPULJP[[#This Row],[Bespovratna sredstva - EU dio - HRK]]/7.5345</f>
        <v>104719.95487424513</v>
      </c>
      <c r="Q919" s="19">
        <f>Ugovori_OPULJP[[#This Row],[Bespovratna sredstva - Ukupno (EU+Nac) HRK
= Ukupna ugovorena vrijednost bespovratnih sredstava]]*Ugovori_OPULJP[[#This Row],[STOPA NACIONALNOG SUFINANCIRANJA %]]</f>
        <v>139237.5</v>
      </c>
      <c r="R919" s="20">
        <f>Ugovori_OPULJP[[#This Row],[Bespovratna sredstva - Nacionalni dio - HRK]]/7.5345</f>
        <v>18479.992036631495</v>
      </c>
      <c r="S919" s="19">
        <v>928250</v>
      </c>
      <c r="T919" s="20">
        <f>Ugovori_OPULJP[[#This Row],[Bespovratna sredstva - Ukupno (EU+Nac) HRK
= Ukupna ugovorena vrijednost bespovratnih sredstava]]/7.5345</f>
        <v>123199.94691087662</v>
      </c>
      <c r="U919" s="19">
        <v>0</v>
      </c>
      <c r="V919" s="20">
        <f>Ugovori_OPULJP[[#This Row],[Javni doprinos korisnika - HRK]]/7.5345</f>
        <v>0</v>
      </c>
      <c r="W919" s="19">
        <v>0</v>
      </c>
      <c r="X919" s="20">
        <f>Ugovori_OPULJP[[#This Row],[Privatni doprinos korisnika - HRK]]/7.5345</f>
        <v>0</v>
      </c>
      <c r="Y919" s="21">
        <f>Ugovori_OPULJP[[#This Row],[Bespovratna sredstva - Ukupno (EU+Nac) HRK
= Ukupna ugovorena vrijednost bespovratnih sredstava]]+Ugovori_OPULJP[[#This Row],[Javni doprinos korisnika - HRK]]+Ugovori_OPULJP[[#This Row],[Privatni doprinos korisnika - HRK]]</f>
        <v>928250</v>
      </c>
      <c r="Z919" s="22">
        <f>Ugovori_OPULJP[[#This Row],[UKUPNI PRIHVATLJIVI IZDACI
TOTAL ELIGIBLE EXPENDITURE
= Bespovratna sredstva ukupno + doprinos korisnika
= Ukupni prihvatljivi troškovi
= Ukupna ugovorena vrijednost projekta HRK]]/7.5345</f>
        <v>123199.94691087662</v>
      </c>
      <c r="AA919" s="13" t="s">
        <v>22</v>
      </c>
      <c r="AB919" s="13" t="s">
        <v>19</v>
      </c>
      <c r="AC919" s="12" t="s">
        <v>3638</v>
      </c>
      <c r="AD919" s="12" t="s">
        <v>147</v>
      </c>
    </row>
    <row r="920" spans="1:30" ht="51" customHeight="1" x14ac:dyDescent="0.3">
      <c r="A920" s="10" t="s">
        <v>3639</v>
      </c>
      <c r="B920" s="11" t="s">
        <v>139</v>
      </c>
      <c r="C920" s="12" t="s">
        <v>140</v>
      </c>
      <c r="D920" s="12" t="s">
        <v>3131</v>
      </c>
      <c r="E920" s="27" t="s">
        <v>63</v>
      </c>
      <c r="F920" s="14" t="s">
        <v>3640</v>
      </c>
      <c r="G920" s="14" t="s">
        <v>3641</v>
      </c>
      <c r="H920" s="16">
        <v>44109</v>
      </c>
      <c r="I920" s="16">
        <v>44656</v>
      </c>
      <c r="J920" s="17" t="str">
        <f>IF(Ugovori_OPULJP[[#This Row],[DATUM ZAVRŠETKA OPERACIJE]]&gt;DATE(2023,12,31),"u provedbi","završen")</f>
        <v>završen</v>
      </c>
      <c r="K920" s="15" t="s">
        <v>86</v>
      </c>
      <c r="L920" s="15" t="s">
        <v>86</v>
      </c>
      <c r="M920" s="18">
        <v>0.85</v>
      </c>
      <c r="N920" s="18">
        <v>0.15</v>
      </c>
      <c r="O920" s="19">
        <f>Ugovori_OPULJP[[#This Row],[Bespovratna sredstva - Ukupno (EU+Nac) HRK
= Ukupna ugovorena vrijednost bespovratnih sredstava]]*Ugovori_OPULJP[[#This Row],[EU STOPA SUFINANCIRANJA %
EU CO-FINANCING RATE %]]</f>
        <v>789012.5</v>
      </c>
      <c r="P920" s="20">
        <f>Ugovori_OPULJP[[#This Row],[Bespovratna sredstva - EU dio - HRK]]/7.5345</f>
        <v>104719.95487424513</v>
      </c>
      <c r="Q920" s="19">
        <f>Ugovori_OPULJP[[#This Row],[Bespovratna sredstva - Ukupno (EU+Nac) HRK
= Ukupna ugovorena vrijednost bespovratnih sredstava]]*Ugovori_OPULJP[[#This Row],[STOPA NACIONALNOG SUFINANCIRANJA %]]</f>
        <v>139237.5</v>
      </c>
      <c r="R920" s="20">
        <f>Ugovori_OPULJP[[#This Row],[Bespovratna sredstva - Nacionalni dio - HRK]]/7.5345</f>
        <v>18479.992036631495</v>
      </c>
      <c r="S920" s="19">
        <v>928250</v>
      </c>
      <c r="T920" s="20">
        <f>Ugovori_OPULJP[[#This Row],[Bespovratna sredstva - Ukupno (EU+Nac) HRK
= Ukupna ugovorena vrijednost bespovratnih sredstava]]/7.5345</f>
        <v>123199.94691087662</v>
      </c>
      <c r="U920" s="19">
        <v>0</v>
      </c>
      <c r="V920" s="20">
        <f>Ugovori_OPULJP[[#This Row],[Javni doprinos korisnika - HRK]]/7.5345</f>
        <v>0</v>
      </c>
      <c r="W920" s="19">
        <v>0</v>
      </c>
      <c r="X920" s="20">
        <f>Ugovori_OPULJP[[#This Row],[Privatni doprinos korisnika - HRK]]/7.5345</f>
        <v>0</v>
      </c>
      <c r="Y920" s="21">
        <f>Ugovori_OPULJP[[#This Row],[Bespovratna sredstva - Ukupno (EU+Nac) HRK
= Ukupna ugovorena vrijednost bespovratnih sredstava]]+Ugovori_OPULJP[[#This Row],[Javni doprinos korisnika - HRK]]+Ugovori_OPULJP[[#This Row],[Privatni doprinos korisnika - HRK]]</f>
        <v>928250</v>
      </c>
      <c r="Z920" s="22">
        <f>Ugovori_OPULJP[[#This Row],[UKUPNI PRIHVATLJIVI IZDACI
TOTAL ELIGIBLE EXPENDITURE
= Bespovratna sredstva ukupno + doprinos korisnika
= Ukupni prihvatljivi troškovi
= Ukupna ugovorena vrijednost projekta HRK]]/7.5345</f>
        <v>123199.94691087662</v>
      </c>
      <c r="AA920" s="13" t="s">
        <v>22</v>
      </c>
      <c r="AB920" s="13" t="s">
        <v>19</v>
      </c>
      <c r="AC920" s="12" t="s">
        <v>3642</v>
      </c>
      <c r="AD920" s="12" t="s">
        <v>147</v>
      </c>
    </row>
    <row r="921" spans="1:30" ht="51" customHeight="1" x14ac:dyDescent="0.3">
      <c r="A921" s="10" t="s">
        <v>3643</v>
      </c>
      <c r="B921" s="11" t="s">
        <v>139</v>
      </c>
      <c r="C921" s="12" t="s">
        <v>140</v>
      </c>
      <c r="D921" s="12" t="s">
        <v>3131</v>
      </c>
      <c r="E921" s="27" t="s">
        <v>63</v>
      </c>
      <c r="F921" s="14" t="s">
        <v>3644</v>
      </c>
      <c r="G921" s="14" t="s">
        <v>1330</v>
      </c>
      <c r="H921" s="16">
        <v>44000</v>
      </c>
      <c r="I921" s="16">
        <v>44548</v>
      </c>
      <c r="J921" s="17" t="str">
        <f>IF(Ugovori_OPULJP[[#This Row],[DATUM ZAVRŠETKA OPERACIJE]]&gt;DATE(2023,12,31),"u provedbi","završen")</f>
        <v>završen</v>
      </c>
      <c r="K921" s="15" t="s">
        <v>86</v>
      </c>
      <c r="L921" s="15" t="s">
        <v>86</v>
      </c>
      <c r="M921" s="18">
        <v>0.85</v>
      </c>
      <c r="N921" s="18">
        <v>0.15</v>
      </c>
      <c r="O921" s="19">
        <f>Ugovori_OPULJP[[#This Row],[Bespovratna sredstva - Ukupno (EU+Nac) HRK
= Ukupna ugovorena vrijednost bespovratnih sredstava]]*Ugovori_OPULJP[[#This Row],[EU STOPA SUFINANCIRANJA %
EU CO-FINANCING RATE %]]</f>
        <v>789012.5</v>
      </c>
      <c r="P921" s="20">
        <f>Ugovori_OPULJP[[#This Row],[Bespovratna sredstva - EU dio - HRK]]/7.5345</f>
        <v>104719.95487424513</v>
      </c>
      <c r="Q921" s="19">
        <f>Ugovori_OPULJP[[#This Row],[Bespovratna sredstva - Ukupno (EU+Nac) HRK
= Ukupna ugovorena vrijednost bespovratnih sredstava]]*Ugovori_OPULJP[[#This Row],[STOPA NACIONALNOG SUFINANCIRANJA %]]</f>
        <v>139237.5</v>
      </c>
      <c r="R921" s="20">
        <f>Ugovori_OPULJP[[#This Row],[Bespovratna sredstva - Nacionalni dio - HRK]]/7.5345</f>
        <v>18479.992036631495</v>
      </c>
      <c r="S921" s="19">
        <v>928250</v>
      </c>
      <c r="T921" s="20">
        <f>Ugovori_OPULJP[[#This Row],[Bespovratna sredstva - Ukupno (EU+Nac) HRK
= Ukupna ugovorena vrijednost bespovratnih sredstava]]/7.5345</f>
        <v>123199.94691087662</v>
      </c>
      <c r="U921" s="19">
        <v>0</v>
      </c>
      <c r="V921" s="20">
        <f>Ugovori_OPULJP[[#This Row],[Javni doprinos korisnika - HRK]]/7.5345</f>
        <v>0</v>
      </c>
      <c r="W921" s="19">
        <v>0</v>
      </c>
      <c r="X921" s="20">
        <f>Ugovori_OPULJP[[#This Row],[Privatni doprinos korisnika - HRK]]/7.5345</f>
        <v>0</v>
      </c>
      <c r="Y921" s="21">
        <f>Ugovori_OPULJP[[#This Row],[Bespovratna sredstva - Ukupno (EU+Nac) HRK
= Ukupna ugovorena vrijednost bespovratnih sredstava]]+Ugovori_OPULJP[[#This Row],[Javni doprinos korisnika - HRK]]+Ugovori_OPULJP[[#This Row],[Privatni doprinos korisnika - HRK]]</f>
        <v>928250</v>
      </c>
      <c r="Z921" s="22">
        <f>Ugovori_OPULJP[[#This Row],[UKUPNI PRIHVATLJIVI IZDACI
TOTAL ELIGIBLE EXPENDITURE
= Bespovratna sredstva ukupno + doprinos korisnika
= Ukupni prihvatljivi troškovi
= Ukupna ugovorena vrijednost projekta HRK]]/7.5345</f>
        <v>123199.94691087662</v>
      </c>
      <c r="AA921" s="13" t="s">
        <v>22</v>
      </c>
      <c r="AB921" s="13" t="s">
        <v>19</v>
      </c>
      <c r="AC921" s="12" t="s">
        <v>3645</v>
      </c>
      <c r="AD921" s="12" t="s">
        <v>147</v>
      </c>
    </row>
    <row r="922" spans="1:30" ht="51" customHeight="1" x14ac:dyDescent="0.3">
      <c r="A922" s="10" t="s">
        <v>3646</v>
      </c>
      <c r="B922" s="11" t="s">
        <v>139</v>
      </c>
      <c r="C922" s="12" t="s">
        <v>140</v>
      </c>
      <c r="D922" s="12" t="s">
        <v>3131</v>
      </c>
      <c r="E922" s="27" t="s">
        <v>63</v>
      </c>
      <c r="F922" s="14" t="s">
        <v>3647</v>
      </c>
      <c r="G922" s="14" t="s">
        <v>621</v>
      </c>
      <c r="H922" s="16">
        <v>44039</v>
      </c>
      <c r="I922" s="16">
        <v>44588</v>
      </c>
      <c r="J922" s="17" t="str">
        <f>IF(Ugovori_OPULJP[[#This Row],[DATUM ZAVRŠETKA OPERACIJE]]&gt;DATE(2023,12,31),"u provedbi","završen")</f>
        <v>završen</v>
      </c>
      <c r="K922" s="15" t="s">
        <v>86</v>
      </c>
      <c r="L922" s="15" t="s">
        <v>86</v>
      </c>
      <c r="M922" s="18">
        <v>0.85</v>
      </c>
      <c r="N922" s="18">
        <v>0.15</v>
      </c>
      <c r="O922" s="19">
        <f>Ugovori_OPULJP[[#This Row],[Bespovratna sredstva - Ukupno (EU+Nac) HRK
= Ukupna ugovorena vrijednost bespovratnih sredstava]]*Ugovori_OPULJP[[#This Row],[EU STOPA SUFINANCIRANJA %
EU CO-FINANCING RATE %]]</f>
        <v>3873620</v>
      </c>
      <c r="P922" s="20">
        <f>Ugovori_OPULJP[[#This Row],[Bespovratna sredstva - EU dio - HRK]]/7.5345</f>
        <v>514117.72513106372</v>
      </c>
      <c r="Q922" s="19">
        <f>Ugovori_OPULJP[[#This Row],[Bespovratna sredstva - Ukupno (EU+Nac) HRK
= Ukupna ugovorena vrijednost bespovratnih sredstava]]*Ugovori_OPULJP[[#This Row],[STOPA NACIONALNOG SUFINANCIRANJA %]]</f>
        <v>683580</v>
      </c>
      <c r="R922" s="20">
        <f>Ugovori_OPULJP[[#This Row],[Bespovratna sredstva - Nacionalni dio - HRK]]/7.5345</f>
        <v>90726.65737607007</v>
      </c>
      <c r="S922" s="19">
        <v>4557200</v>
      </c>
      <c r="T922" s="20">
        <f>Ugovori_OPULJP[[#This Row],[Bespovratna sredstva - Ukupno (EU+Nac) HRK
= Ukupna ugovorena vrijednost bespovratnih sredstava]]/7.5345</f>
        <v>604844.38250713376</v>
      </c>
      <c r="U922" s="19">
        <v>0</v>
      </c>
      <c r="V922" s="20">
        <f>Ugovori_OPULJP[[#This Row],[Javni doprinos korisnika - HRK]]/7.5345</f>
        <v>0</v>
      </c>
      <c r="W922" s="19">
        <v>0</v>
      </c>
      <c r="X922" s="20">
        <f>Ugovori_OPULJP[[#This Row],[Privatni doprinos korisnika - HRK]]/7.5345</f>
        <v>0</v>
      </c>
      <c r="Y922" s="21">
        <f>Ugovori_OPULJP[[#This Row],[Bespovratna sredstva - Ukupno (EU+Nac) HRK
= Ukupna ugovorena vrijednost bespovratnih sredstava]]+Ugovori_OPULJP[[#This Row],[Javni doprinos korisnika - HRK]]+Ugovori_OPULJP[[#This Row],[Privatni doprinos korisnika - HRK]]</f>
        <v>4557200</v>
      </c>
      <c r="Z922" s="22">
        <f>Ugovori_OPULJP[[#This Row],[UKUPNI PRIHVATLJIVI IZDACI
TOTAL ELIGIBLE EXPENDITURE
= Bespovratna sredstva ukupno + doprinos korisnika
= Ukupni prihvatljivi troškovi
= Ukupna ugovorena vrijednost projekta HRK]]/7.5345</f>
        <v>604844.38250713376</v>
      </c>
      <c r="AA922" s="13" t="s">
        <v>22</v>
      </c>
      <c r="AB922" s="13" t="s">
        <v>19</v>
      </c>
      <c r="AC922" s="12" t="s">
        <v>3648</v>
      </c>
      <c r="AD922" s="12" t="s">
        <v>147</v>
      </c>
    </row>
    <row r="923" spans="1:30" ht="51" customHeight="1" x14ac:dyDescent="0.3">
      <c r="A923" s="10" t="s">
        <v>3649</v>
      </c>
      <c r="B923" s="11" t="s">
        <v>139</v>
      </c>
      <c r="C923" s="12" t="s">
        <v>140</v>
      </c>
      <c r="D923" s="12" t="s">
        <v>3131</v>
      </c>
      <c r="E923" s="27" t="s">
        <v>63</v>
      </c>
      <c r="F923" s="14" t="s">
        <v>3650</v>
      </c>
      <c r="G923" s="14" t="s">
        <v>3651</v>
      </c>
      <c r="H923" s="16">
        <v>44015</v>
      </c>
      <c r="I923" s="16">
        <v>44564</v>
      </c>
      <c r="J923" s="17" t="str">
        <f>IF(Ugovori_OPULJP[[#This Row],[DATUM ZAVRŠETKA OPERACIJE]]&gt;DATE(2023,12,31),"u provedbi","završen")</f>
        <v>završen</v>
      </c>
      <c r="K923" s="15" t="s">
        <v>86</v>
      </c>
      <c r="L923" s="15" t="s">
        <v>86</v>
      </c>
      <c r="M923" s="18">
        <v>0.85</v>
      </c>
      <c r="N923" s="18">
        <v>0.15</v>
      </c>
      <c r="O923" s="19">
        <f>Ugovori_OPULJP[[#This Row],[Bespovratna sredstva - Ukupno (EU+Nac) HRK
= Ukupna ugovorena vrijednost bespovratnih sredstava]]*Ugovori_OPULJP[[#This Row],[EU STOPA SUFINANCIRANJA %
EU CO-FINANCING RATE %]]</f>
        <v>631211.69999999995</v>
      </c>
      <c r="P923" s="20">
        <f>Ugovori_OPULJP[[#This Row],[Bespovratna sredstva - EU dio - HRK]]/7.5345</f>
        <v>83776.189528170406</v>
      </c>
      <c r="Q923" s="19">
        <f>Ugovori_OPULJP[[#This Row],[Bespovratna sredstva - Ukupno (EU+Nac) HRK
= Ukupna ugovorena vrijednost bespovratnih sredstava]]*Ugovori_OPULJP[[#This Row],[STOPA NACIONALNOG SUFINANCIRANJA %]]</f>
        <v>111390.3</v>
      </c>
      <c r="R923" s="20">
        <f>Ugovori_OPULJP[[#This Row],[Bespovratna sredstva - Nacionalni dio - HRK]]/7.5345</f>
        <v>14784.03344614772</v>
      </c>
      <c r="S923" s="19">
        <v>742602</v>
      </c>
      <c r="T923" s="20">
        <f>Ugovori_OPULJP[[#This Row],[Bespovratna sredstva - Ukupno (EU+Nac) HRK
= Ukupna ugovorena vrijednost bespovratnih sredstava]]/7.5345</f>
        <v>98560.222974318138</v>
      </c>
      <c r="U923" s="19">
        <v>0</v>
      </c>
      <c r="V923" s="20">
        <f>Ugovori_OPULJP[[#This Row],[Javni doprinos korisnika - HRK]]/7.5345</f>
        <v>0</v>
      </c>
      <c r="W923" s="19">
        <v>0</v>
      </c>
      <c r="X923" s="20">
        <f>Ugovori_OPULJP[[#This Row],[Privatni doprinos korisnika - HRK]]/7.5345</f>
        <v>0</v>
      </c>
      <c r="Y923" s="21">
        <f>Ugovori_OPULJP[[#This Row],[Bespovratna sredstva - Ukupno (EU+Nac) HRK
= Ukupna ugovorena vrijednost bespovratnih sredstava]]+Ugovori_OPULJP[[#This Row],[Javni doprinos korisnika - HRK]]+Ugovori_OPULJP[[#This Row],[Privatni doprinos korisnika - HRK]]</f>
        <v>742602</v>
      </c>
      <c r="Z923" s="22">
        <f>Ugovori_OPULJP[[#This Row],[UKUPNI PRIHVATLJIVI IZDACI
TOTAL ELIGIBLE EXPENDITURE
= Bespovratna sredstva ukupno + doprinos korisnika
= Ukupni prihvatljivi troškovi
= Ukupna ugovorena vrijednost projekta HRK]]/7.5345</f>
        <v>98560.222974318138</v>
      </c>
      <c r="AA923" s="13" t="s">
        <v>22</v>
      </c>
      <c r="AB923" s="13" t="s">
        <v>19</v>
      </c>
      <c r="AC923" s="12" t="s">
        <v>3652</v>
      </c>
      <c r="AD923" s="12" t="s">
        <v>147</v>
      </c>
    </row>
    <row r="924" spans="1:30" ht="51" customHeight="1" x14ac:dyDescent="0.3">
      <c r="A924" s="10" t="s">
        <v>3653</v>
      </c>
      <c r="B924" s="11" t="s">
        <v>139</v>
      </c>
      <c r="C924" s="12" t="s">
        <v>140</v>
      </c>
      <c r="D924" s="12" t="s">
        <v>3131</v>
      </c>
      <c r="E924" s="27" t="s">
        <v>63</v>
      </c>
      <c r="F924" s="14" t="s">
        <v>3654</v>
      </c>
      <c r="G924" s="14" t="s">
        <v>458</v>
      </c>
      <c r="H924" s="16">
        <v>44015</v>
      </c>
      <c r="I924" s="16">
        <v>44564</v>
      </c>
      <c r="J924" s="17" t="str">
        <f>IF(Ugovori_OPULJP[[#This Row],[DATUM ZAVRŠETKA OPERACIJE]]&gt;DATE(2023,12,31),"u provedbi","završen")</f>
        <v>završen</v>
      </c>
      <c r="K924" s="15" t="s">
        <v>81</v>
      </c>
      <c r="L924" s="15" t="s">
        <v>81</v>
      </c>
      <c r="M924" s="18">
        <v>0.85</v>
      </c>
      <c r="N924" s="18">
        <v>0.15</v>
      </c>
      <c r="O924" s="19">
        <f>Ugovori_OPULJP[[#This Row],[Bespovratna sredstva - Ukupno (EU+Nac) HRK
= Ukupna ugovorena vrijednost bespovratnih sredstava]]*Ugovori_OPULJP[[#This Row],[EU STOPA SUFINANCIRANJA %
EU CO-FINANCING RATE %]]</f>
        <v>552551</v>
      </c>
      <c r="P924" s="20">
        <f>Ugovori_OPULJP[[#This Row],[Bespovratna sredstva - EU dio - HRK]]/7.5345</f>
        <v>73336.120512310037</v>
      </c>
      <c r="Q924" s="19">
        <f>Ugovori_OPULJP[[#This Row],[Bespovratna sredstva - Ukupno (EU+Nac) HRK
= Ukupna ugovorena vrijednost bespovratnih sredstava]]*Ugovori_OPULJP[[#This Row],[STOPA NACIONALNOG SUFINANCIRANJA %]]</f>
        <v>97509</v>
      </c>
      <c r="R924" s="20">
        <f>Ugovori_OPULJP[[#This Row],[Bespovratna sredstva - Nacionalni dio - HRK]]/7.5345</f>
        <v>12941.66832570177</v>
      </c>
      <c r="S924" s="19">
        <v>650060</v>
      </c>
      <c r="T924" s="20">
        <f>Ugovori_OPULJP[[#This Row],[Bespovratna sredstva - Ukupno (EU+Nac) HRK
= Ukupna ugovorena vrijednost bespovratnih sredstava]]/7.5345</f>
        <v>86277.788838011809</v>
      </c>
      <c r="U924" s="19">
        <v>0</v>
      </c>
      <c r="V924" s="20">
        <f>Ugovori_OPULJP[[#This Row],[Javni doprinos korisnika - HRK]]/7.5345</f>
        <v>0</v>
      </c>
      <c r="W924" s="19">
        <v>0</v>
      </c>
      <c r="X924" s="20">
        <f>Ugovori_OPULJP[[#This Row],[Privatni doprinos korisnika - HRK]]/7.5345</f>
        <v>0</v>
      </c>
      <c r="Y924" s="21">
        <f>Ugovori_OPULJP[[#This Row],[Bespovratna sredstva - Ukupno (EU+Nac) HRK
= Ukupna ugovorena vrijednost bespovratnih sredstava]]+Ugovori_OPULJP[[#This Row],[Javni doprinos korisnika - HRK]]+Ugovori_OPULJP[[#This Row],[Privatni doprinos korisnika - HRK]]</f>
        <v>650060</v>
      </c>
      <c r="Z924" s="22">
        <f>Ugovori_OPULJP[[#This Row],[UKUPNI PRIHVATLJIVI IZDACI
TOTAL ELIGIBLE EXPENDITURE
= Bespovratna sredstva ukupno + doprinos korisnika
= Ukupni prihvatljivi troškovi
= Ukupna ugovorena vrijednost projekta HRK]]/7.5345</f>
        <v>86277.788838011809</v>
      </c>
      <c r="AA924" s="13" t="s">
        <v>22</v>
      </c>
      <c r="AB924" s="13" t="s">
        <v>19</v>
      </c>
      <c r="AC924" s="12" t="s">
        <v>3655</v>
      </c>
      <c r="AD924" s="12" t="s">
        <v>147</v>
      </c>
    </row>
    <row r="925" spans="1:30" ht="51" customHeight="1" x14ac:dyDescent="0.3">
      <c r="A925" s="10" t="s">
        <v>3656</v>
      </c>
      <c r="B925" s="11" t="s">
        <v>139</v>
      </c>
      <c r="C925" s="12" t="s">
        <v>140</v>
      </c>
      <c r="D925" s="12" t="s">
        <v>3131</v>
      </c>
      <c r="E925" s="27" t="s">
        <v>63</v>
      </c>
      <c r="F925" s="14" t="s">
        <v>3657</v>
      </c>
      <c r="G925" s="14" t="s">
        <v>3658</v>
      </c>
      <c r="H925" s="16">
        <v>44035</v>
      </c>
      <c r="I925" s="16">
        <v>44584</v>
      </c>
      <c r="J925" s="17" t="str">
        <f>IF(Ugovori_OPULJP[[#This Row],[DATUM ZAVRŠETKA OPERACIJE]]&gt;DATE(2023,12,31),"u provedbi","završen")</f>
        <v>završen</v>
      </c>
      <c r="K925" s="15" t="s">
        <v>591</v>
      </c>
      <c r="L925" s="15" t="s">
        <v>591</v>
      </c>
      <c r="M925" s="18">
        <v>0.85</v>
      </c>
      <c r="N925" s="18">
        <v>0.15</v>
      </c>
      <c r="O925" s="19">
        <f>Ugovori_OPULJP[[#This Row],[Bespovratna sredstva - Ukupno (EU+Nac) HRK
= Ukupna ugovorena vrijednost bespovratnih sredstava]]*Ugovori_OPULJP[[#This Row],[EU STOPA SUFINANCIRANJA %
EU CO-FINANCING RATE %]]</f>
        <v>2564951.5</v>
      </c>
      <c r="P925" s="20">
        <f>Ugovori_OPULJP[[#This Row],[Bespovratna sredstva - EU dio - HRK]]/7.5345</f>
        <v>340427.56652730767</v>
      </c>
      <c r="Q925" s="19">
        <f>Ugovori_OPULJP[[#This Row],[Bespovratna sredstva - Ukupno (EU+Nac) HRK
= Ukupna ugovorena vrijednost bespovratnih sredstava]]*Ugovori_OPULJP[[#This Row],[STOPA NACIONALNOG SUFINANCIRANJA %]]</f>
        <v>452638.5</v>
      </c>
      <c r="R925" s="20">
        <f>Ugovori_OPULJP[[#This Row],[Bespovratna sredstva - Nacionalni dio - HRK]]/7.5345</f>
        <v>60075.452916583708</v>
      </c>
      <c r="S925" s="19">
        <v>3017590</v>
      </c>
      <c r="T925" s="20">
        <f>Ugovori_OPULJP[[#This Row],[Bespovratna sredstva - Ukupno (EU+Nac) HRK
= Ukupna ugovorena vrijednost bespovratnih sredstava]]/7.5345</f>
        <v>400503.01944389142</v>
      </c>
      <c r="U925" s="19">
        <v>0</v>
      </c>
      <c r="V925" s="20">
        <f>Ugovori_OPULJP[[#This Row],[Javni doprinos korisnika - HRK]]/7.5345</f>
        <v>0</v>
      </c>
      <c r="W925" s="19">
        <v>0</v>
      </c>
      <c r="X925" s="20">
        <f>Ugovori_OPULJP[[#This Row],[Privatni doprinos korisnika - HRK]]/7.5345</f>
        <v>0</v>
      </c>
      <c r="Y925" s="21">
        <f>Ugovori_OPULJP[[#This Row],[Bespovratna sredstva - Ukupno (EU+Nac) HRK
= Ukupna ugovorena vrijednost bespovratnih sredstava]]+Ugovori_OPULJP[[#This Row],[Javni doprinos korisnika - HRK]]+Ugovori_OPULJP[[#This Row],[Privatni doprinos korisnika - HRK]]</f>
        <v>3017590</v>
      </c>
      <c r="Z925" s="22">
        <f>Ugovori_OPULJP[[#This Row],[UKUPNI PRIHVATLJIVI IZDACI
TOTAL ELIGIBLE EXPENDITURE
= Bespovratna sredstva ukupno + doprinos korisnika
= Ukupni prihvatljivi troškovi
= Ukupna ugovorena vrijednost projekta HRK]]/7.5345</f>
        <v>400503.01944389142</v>
      </c>
      <c r="AA925" s="13" t="s">
        <v>22</v>
      </c>
      <c r="AB925" s="13" t="s">
        <v>19</v>
      </c>
      <c r="AC925" s="12" t="s">
        <v>3659</v>
      </c>
      <c r="AD925" s="12" t="s">
        <v>147</v>
      </c>
    </row>
    <row r="926" spans="1:30" ht="51" customHeight="1" x14ac:dyDescent="0.3">
      <c r="A926" s="10" t="s">
        <v>3660</v>
      </c>
      <c r="B926" s="11" t="s">
        <v>139</v>
      </c>
      <c r="C926" s="12" t="s">
        <v>140</v>
      </c>
      <c r="D926" s="12" t="s">
        <v>3131</v>
      </c>
      <c r="E926" s="27" t="s">
        <v>63</v>
      </c>
      <c r="F926" s="14" t="s">
        <v>3661</v>
      </c>
      <c r="G926" s="14" t="s">
        <v>155</v>
      </c>
      <c r="H926" s="16">
        <v>44037</v>
      </c>
      <c r="I926" s="16">
        <v>44586</v>
      </c>
      <c r="J926" s="17" t="str">
        <f>IF(Ugovori_OPULJP[[#This Row],[DATUM ZAVRŠETKA OPERACIJE]]&gt;DATE(2023,12,31),"u provedbi","završen")</f>
        <v>završen</v>
      </c>
      <c r="K926" s="15" t="s">
        <v>21</v>
      </c>
      <c r="L926" s="15" t="s">
        <v>21</v>
      </c>
      <c r="M926" s="18">
        <v>0.85</v>
      </c>
      <c r="N926" s="18">
        <v>0.15</v>
      </c>
      <c r="O926" s="19">
        <f>Ugovori_OPULJP[[#This Row],[Bespovratna sredstva - Ukupno (EU+Nac) HRK
= Ukupna ugovorena vrijednost bespovratnih sredstava]]*Ugovori_OPULJP[[#This Row],[EU STOPA SUFINANCIRANJA %
EU CO-FINANCING RATE %]]</f>
        <v>236808.24899999998</v>
      </c>
      <c r="P926" s="20">
        <f>Ugovori_OPULJP[[#This Row],[Bespovratna sredstva - EU dio - HRK]]/7.5345</f>
        <v>31429.855863030058</v>
      </c>
      <c r="Q926" s="19">
        <f>Ugovori_OPULJP[[#This Row],[Bespovratna sredstva - Ukupno (EU+Nac) HRK
= Ukupna ugovorena vrijednost bespovratnih sredstava]]*Ugovori_OPULJP[[#This Row],[STOPA NACIONALNOG SUFINANCIRANJA %]]</f>
        <v>41789.690999999999</v>
      </c>
      <c r="R926" s="20">
        <f>Ugovori_OPULJP[[#This Row],[Bespovratna sredstva - Nacionalni dio - HRK]]/7.5345</f>
        <v>5546.4451522994223</v>
      </c>
      <c r="S926" s="19">
        <v>278597.94</v>
      </c>
      <c r="T926" s="20">
        <f>Ugovori_OPULJP[[#This Row],[Bespovratna sredstva - Ukupno (EU+Nac) HRK
= Ukupna ugovorena vrijednost bespovratnih sredstava]]/7.5345</f>
        <v>36976.301015329482</v>
      </c>
      <c r="U926" s="19">
        <v>0</v>
      </c>
      <c r="V926" s="20">
        <f>Ugovori_OPULJP[[#This Row],[Javni doprinos korisnika - HRK]]/7.5345</f>
        <v>0</v>
      </c>
      <c r="W926" s="19">
        <v>0</v>
      </c>
      <c r="X926" s="20">
        <f>Ugovori_OPULJP[[#This Row],[Privatni doprinos korisnika - HRK]]/7.5345</f>
        <v>0</v>
      </c>
      <c r="Y926" s="21">
        <f>Ugovori_OPULJP[[#This Row],[Bespovratna sredstva - Ukupno (EU+Nac) HRK
= Ukupna ugovorena vrijednost bespovratnih sredstava]]+Ugovori_OPULJP[[#This Row],[Javni doprinos korisnika - HRK]]+Ugovori_OPULJP[[#This Row],[Privatni doprinos korisnika - HRK]]</f>
        <v>278597.94</v>
      </c>
      <c r="Z926" s="22">
        <f>Ugovori_OPULJP[[#This Row],[UKUPNI PRIHVATLJIVI IZDACI
TOTAL ELIGIBLE EXPENDITURE
= Bespovratna sredstva ukupno + doprinos korisnika
= Ukupni prihvatljivi troškovi
= Ukupna ugovorena vrijednost projekta HRK]]/7.5345</f>
        <v>36976.301015329482</v>
      </c>
      <c r="AA926" s="13" t="s">
        <v>22</v>
      </c>
      <c r="AB926" s="13" t="s">
        <v>19</v>
      </c>
      <c r="AC926" s="12" t="s">
        <v>3662</v>
      </c>
      <c r="AD926" s="12" t="s">
        <v>147</v>
      </c>
    </row>
    <row r="927" spans="1:30" ht="51" customHeight="1" x14ac:dyDescent="0.3">
      <c r="A927" s="10" t="s">
        <v>3663</v>
      </c>
      <c r="B927" s="11" t="s">
        <v>139</v>
      </c>
      <c r="C927" s="12" t="s">
        <v>140</v>
      </c>
      <c r="D927" s="12" t="s">
        <v>3131</v>
      </c>
      <c r="E927" s="27" t="s">
        <v>63</v>
      </c>
      <c r="F927" s="14" t="s">
        <v>3664</v>
      </c>
      <c r="G927" s="14" t="s">
        <v>1119</v>
      </c>
      <c r="H927" s="16">
        <v>44032</v>
      </c>
      <c r="I927" s="16">
        <v>44581</v>
      </c>
      <c r="J927" s="17" t="str">
        <f>IF(Ugovori_OPULJP[[#This Row],[DATUM ZAVRŠETKA OPERACIJE]]&gt;DATE(2023,12,31),"u provedbi","završen")</f>
        <v>završen</v>
      </c>
      <c r="K927" s="15" t="s">
        <v>86</v>
      </c>
      <c r="L927" s="15" t="s">
        <v>86</v>
      </c>
      <c r="M927" s="18">
        <v>0.85</v>
      </c>
      <c r="N927" s="18">
        <v>0.15</v>
      </c>
      <c r="O927" s="19">
        <f>Ugovori_OPULJP[[#This Row],[Bespovratna sredstva - Ukupno (EU+Nac) HRK
= Ukupna ugovorena vrijednost bespovratnih sredstava]]*Ugovori_OPULJP[[#This Row],[EU STOPA SUFINANCIRANJA %
EU CO-FINANCING RATE %]]</f>
        <v>2762762.8709999998</v>
      </c>
      <c r="P927" s="20">
        <f>Ugovori_OPULJP[[#This Row],[Bespovratna sredstva - EU dio - HRK]]/7.5345</f>
        <v>366681.64722277521</v>
      </c>
      <c r="Q927" s="19">
        <f>Ugovori_OPULJP[[#This Row],[Bespovratna sredstva - Ukupno (EU+Nac) HRK
= Ukupna ugovorena vrijednost bespovratnih sredstava]]*Ugovori_OPULJP[[#This Row],[STOPA NACIONALNOG SUFINANCIRANJA %]]</f>
        <v>487546.38899999997</v>
      </c>
      <c r="R927" s="20">
        <f>Ugovori_OPULJP[[#This Row],[Bespovratna sredstva - Nacionalni dio - HRK]]/7.5345</f>
        <v>64708.525980489736</v>
      </c>
      <c r="S927" s="19">
        <v>3250309.26</v>
      </c>
      <c r="T927" s="20">
        <f>Ugovori_OPULJP[[#This Row],[Bespovratna sredstva - Ukupno (EU+Nac) HRK
= Ukupna ugovorena vrijednost bespovratnih sredstava]]/7.5345</f>
        <v>431390.17320326495</v>
      </c>
      <c r="U927" s="19">
        <v>0</v>
      </c>
      <c r="V927" s="20">
        <f>Ugovori_OPULJP[[#This Row],[Javni doprinos korisnika - HRK]]/7.5345</f>
        <v>0</v>
      </c>
      <c r="W927" s="19">
        <v>0</v>
      </c>
      <c r="X927" s="20">
        <f>Ugovori_OPULJP[[#This Row],[Privatni doprinos korisnika - HRK]]/7.5345</f>
        <v>0</v>
      </c>
      <c r="Y927" s="21">
        <f>Ugovori_OPULJP[[#This Row],[Bespovratna sredstva - Ukupno (EU+Nac) HRK
= Ukupna ugovorena vrijednost bespovratnih sredstava]]+Ugovori_OPULJP[[#This Row],[Javni doprinos korisnika - HRK]]+Ugovori_OPULJP[[#This Row],[Privatni doprinos korisnika - HRK]]</f>
        <v>3250309.26</v>
      </c>
      <c r="Z927" s="22">
        <f>Ugovori_OPULJP[[#This Row],[UKUPNI PRIHVATLJIVI IZDACI
TOTAL ELIGIBLE EXPENDITURE
= Bespovratna sredstva ukupno + doprinos korisnika
= Ukupni prihvatljivi troškovi
= Ukupna ugovorena vrijednost projekta HRK]]/7.5345</f>
        <v>431390.17320326495</v>
      </c>
      <c r="AA927" s="13" t="s">
        <v>22</v>
      </c>
      <c r="AB927" s="13" t="s">
        <v>19</v>
      </c>
      <c r="AC927" s="12" t="s">
        <v>3665</v>
      </c>
      <c r="AD927" s="12" t="s">
        <v>147</v>
      </c>
    </row>
    <row r="928" spans="1:30" ht="51" customHeight="1" x14ac:dyDescent="0.3">
      <c r="A928" s="10" t="s">
        <v>3666</v>
      </c>
      <c r="B928" s="11" t="s">
        <v>139</v>
      </c>
      <c r="C928" s="12" t="s">
        <v>140</v>
      </c>
      <c r="D928" s="12" t="s">
        <v>3131</v>
      </c>
      <c r="E928" s="27" t="s">
        <v>63</v>
      </c>
      <c r="F928" s="14" t="s">
        <v>3667</v>
      </c>
      <c r="G928" s="14" t="s">
        <v>1251</v>
      </c>
      <c r="H928" s="16">
        <v>44000</v>
      </c>
      <c r="I928" s="16">
        <v>44548</v>
      </c>
      <c r="J928" s="17" t="str">
        <f>IF(Ugovori_OPULJP[[#This Row],[DATUM ZAVRŠETKA OPERACIJE]]&gt;DATE(2023,12,31),"u provedbi","završen")</f>
        <v>završen</v>
      </c>
      <c r="K928" s="15" t="s">
        <v>91</v>
      </c>
      <c r="L928" s="15" t="s">
        <v>91</v>
      </c>
      <c r="M928" s="18">
        <v>0.85</v>
      </c>
      <c r="N928" s="18">
        <v>0.15</v>
      </c>
      <c r="O928" s="19">
        <f>Ugovori_OPULJP[[#This Row],[Bespovratna sredstva - Ukupno (EU+Nac) HRK
= Ukupna ugovorena vrijednost bespovratnih sredstava]]*Ugovori_OPULJP[[#This Row],[EU STOPA SUFINANCIRANJA %
EU CO-FINANCING RATE %]]</f>
        <v>2280152.71</v>
      </c>
      <c r="P928" s="20">
        <f>Ugovori_OPULJP[[#This Row],[Bespovratna sredstva - EU dio - HRK]]/7.5345</f>
        <v>302628.2712854204</v>
      </c>
      <c r="Q928" s="19">
        <f>Ugovori_OPULJP[[#This Row],[Bespovratna sredstva - Ukupno (EU+Nac) HRK
= Ukupna ugovorena vrijednost bespovratnih sredstava]]*Ugovori_OPULJP[[#This Row],[STOPA NACIONALNOG SUFINANCIRANJA %]]</f>
        <v>402379.89</v>
      </c>
      <c r="R928" s="20">
        <f>Ugovori_OPULJP[[#This Row],[Bespovratna sredstva - Nacionalni dio - HRK]]/7.5345</f>
        <v>53404.989050368305</v>
      </c>
      <c r="S928" s="19">
        <v>2682532.6</v>
      </c>
      <c r="T928" s="20">
        <f>Ugovori_OPULJP[[#This Row],[Bespovratna sredstva - Ukupno (EU+Nac) HRK
= Ukupna ugovorena vrijednost bespovratnih sredstava]]/7.5345</f>
        <v>356033.26033578871</v>
      </c>
      <c r="U928" s="19">
        <v>0</v>
      </c>
      <c r="V928" s="20">
        <f>Ugovori_OPULJP[[#This Row],[Javni doprinos korisnika - HRK]]/7.5345</f>
        <v>0</v>
      </c>
      <c r="W928" s="19">
        <v>0</v>
      </c>
      <c r="X928" s="20">
        <f>Ugovori_OPULJP[[#This Row],[Privatni doprinos korisnika - HRK]]/7.5345</f>
        <v>0</v>
      </c>
      <c r="Y928" s="21">
        <f>Ugovori_OPULJP[[#This Row],[Bespovratna sredstva - Ukupno (EU+Nac) HRK
= Ukupna ugovorena vrijednost bespovratnih sredstava]]+Ugovori_OPULJP[[#This Row],[Javni doprinos korisnika - HRK]]+Ugovori_OPULJP[[#This Row],[Privatni doprinos korisnika - HRK]]</f>
        <v>2682532.6</v>
      </c>
      <c r="Z928" s="22">
        <f>Ugovori_OPULJP[[#This Row],[UKUPNI PRIHVATLJIVI IZDACI
TOTAL ELIGIBLE EXPENDITURE
= Bespovratna sredstva ukupno + doprinos korisnika
= Ukupni prihvatljivi troškovi
= Ukupna ugovorena vrijednost projekta HRK]]/7.5345</f>
        <v>356033.26033578871</v>
      </c>
      <c r="AA928" s="13" t="s">
        <v>22</v>
      </c>
      <c r="AB928" s="13" t="s">
        <v>19</v>
      </c>
      <c r="AC928" s="12" t="s">
        <v>3668</v>
      </c>
      <c r="AD928" s="12" t="s">
        <v>147</v>
      </c>
    </row>
    <row r="929" spans="1:30" ht="51" customHeight="1" x14ac:dyDescent="0.3">
      <c r="A929" s="10" t="s">
        <v>3669</v>
      </c>
      <c r="B929" s="11" t="s">
        <v>139</v>
      </c>
      <c r="C929" s="12" t="s">
        <v>140</v>
      </c>
      <c r="D929" s="12" t="s">
        <v>3131</v>
      </c>
      <c r="E929" s="27" t="s">
        <v>63</v>
      </c>
      <c r="F929" s="14" t="s">
        <v>1426</v>
      </c>
      <c r="G929" s="14" t="s">
        <v>1427</v>
      </c>
      <c r="H929" s="16">
        <v>44025</v>
      </c>
      <c r="I929" s="16">
        <v>44574</v>
      </c>
      <c r="J929" s="17" t="str">
        <f>IF(Ugovori_OPULJP[[#This Row],[DATUM ZAVRŠETKA OPERACIJE]]&gt;DATE(2023,12,31),"u provedbi","završen")</f>
        <v>završen</v>
      </c>
      <c r="K929" s="15" t="s">
        <v>86</v>
      </c>
      <c r="L929" s="15" t="s">
        <v>86</v>
      </c>
      <c r="M929" s="18">
        <v>0.85</v>
      </c>
      <c r="N929" s="18">
        <v>0.15</v>
      </c>
      <c r="O929" s="19">
        <f>Ugovori_OPULJP[[#This Row],[Bespovratna sredstva - Ukupno (EU+Nac) HRK
= Ukupna ugovorena vrijednost bespovratnih sredstava]]*Ugovori_OPULJP[[#This Row],[EU STOPA SUFINANCIRANJA %
EU CO-FINANCING RATE %]]</f>
        <v>1023460.775</v>
      </c>
      <c r="P929" s="20">
        <f>Ugovori_OPULJP[[#This Row],[Bespovratna sredstva - EU dio - HRK]]/7.5345</f>
        <v>135836.58836020969</v>
      </c>
      <c r="Q929" s="19">
        <f>Ugovori_OPULJP[[#This Row],[Bespovratna sredstva - Ukupno (EU+Nac) HRK
= Ukupna ugovorena vrijednost bespovratnih sredstava]]*Ugovori_OPULJP[[#This Row],[STOPA NACIONALNOG SUFINANCIRANJA %]]</f>
        <v>180610.72500000001</v>
      </c>
      <c r="R929" s="20">
        <f>Ugovori_OPULJP[[#This Row],[Bespovratna sredstva - Nacionalni dio - HRK]]/7.5345</f>
        <v>23971.162651801711</v>
      </c>
      <c r="S929" s="19">
        <v>1204071.5</v>
      </c>
      <c r="T929" s="20">
        <f>Ugovori_OPULJP[[#This Row],[Bespovratna sredstva - Ukupno (EU+Nac) HRK
= Ukupna ugovorena vrijednost bespovratnih sredstava]]/7.5345</f>
        <v>159807.7510120114</v>
      </c>
      <c r="U929" s="19">
        <v>0</v>
      </c>
      <c r="V929" s="20">
        <f>Ugovori_OPULJP[[#This Row],[Javni doprinos korisnika - HRK]]/7.5345</f>
        <v>0</v>
      </c>
      <c r="W929" s="19">
        <v>0</v>
      </c>
      <c r="X929" s="20">
        <f>Ugovori_OPULJP[[#This Row],[Privatni doprinos korisnika - HRK]]/7.5345</f>
        <v>0</v>
      </c>
      <c r="Y929" s="21">
        <f>Ugovori_OPULJP[[#This Row],[Bespovratna sredstva - Ukupno (EU+Nac) HRK
= Ukupna ugovorena vrijednost bespovratnih sredstava]]+Ugovori_OPULJP[[#This Row],[Javni doprinos korisnika - HRK]]+Ugovori_OPULJP[[#This Row],[Privatni doprinos korisnika - HRK]]</f>
        <v>1204071.5</v>
      </c>
      <c r="Z929" s="22">
        <f>Ugovori_OPULJP[[#This Row],[UKUPNI PRIHVATLJIVI IZDACI
TOTAL ELIGIBLE EXPENDITURE
= Bespovratna sredstva ukupno + doprinos korisnika
= Ukupni prihvatljivi troškovi
= Ukupna ugovorena vrijednost projekta HRK]]/7.5345</f>
        <v>159807.7510120114</v>
      </c>
      <c r="AA929" s="13" t="s">
        <v>22</v>
      </c>
      <c r="AB929" s="13" t="s">
        <v>19</v>
      </c>
      <c r="AC929" s="12" t="s">
        <v>3670</v>
      </c>
      <c r="AD929" s="12" t="s">
        <v>147</v>
      </c>
    </row>
    <row r="930" spans="1:30" ht="51" customHeight="1" x14ac:dyDescent="0.3">
      <c r="A930" s="10" t="s">
        <v>3671</v>
      </c>
      <c r="B930" s="11" t="s">
        <v>139</v>
      </c>
      <c r="C930" s="12" t="s">
        <v>140</v>
      </c>
      <c r="D930" s="12" t="s">
        <v>3131</v>
      </c>
      <c r="E930" s="27" t="s">
        <v>63</v>
      </c>
      <c r="F930" s="14" t="s">
        <v>3672</v>
      </c>
      <c r="G930" s="14" t="s">
        <v>2479</v>
      </c>
      <c r="H930" s="16">
        <v>44032</v>
      </c>
      <c r="I930" s="16">
        <v>44581</v>
      </c>
      <c r="J930" s="17" t="str">
        <f>IF(Ugovori_OPULJP[[#This Row],[DATUM ZAVRŠETKA OPERACIJE]]&gt;DATE(2023,12,31),"u provedbi","završen")</f>
        <v>završen</v>
      </c>
      <c r="K930" s="15" t="s">
        <v>586</v>
      </c>
      <c r="L930" s="15" t="s">
        <v>586</v>
      </c>
      <c r="M930" s="18">
        <v>0.85</v>
      </c>
      <c r="N930" s="18">
        <v>0.15</v>
      </c>
      <c r="O930" s="19">
        <f>Ugovori_OPULJP[[#This Row],[Bespovratna sredstva - Ukupno (EU+Nac) HRK
= Ukupna ugovorena vrijednost bespovratnih sredstava]]*Ugovori_OPULJP[[#This Row],[EU STOPA SUFINANCIRANJA %
EU CO-FINANCING RATE %]]</f>
        <v>473480.6</v>
      </c>
      <c r="P930" s="20">
        <f>Ugovori_OPULJP[[#This Row],[Bespovratna sredstva - EU dio - HRK]]/7.5345</f>
        <v>62841.674961842189</v>
      </c>
      <c r="Q930" s="19">
        <f>Ugovori_OPULJP[[#This Row],[Bespovratna sredstva - Ukupno (EU+Nac) HRK
= Ukupna ugovorena vrijednost bespovratnih sredstava]]*Ugovori_OPULJP[[#This Row],[STOPA NACIONALNOG SUFINANCIRANJA %]]</f>
        <v>83555.399999999994</v>
      </c>
      <c r="R930" s="20">
        <f>Ugovori_OPULJP[[#This Row],[Bespovratna sredstva - Nacionalni dio - HRK]]/7.5345</f>
        <v>11089.707346207444</v>
      </c>
      <c r="S930" s="19">
        <v>557036</v>
      </c>
      <c r="T930" s="20">
        <f>Ugovori_OPULJP[[#This Row],[Bespovratna sredstva - Ukupno (EU+Nac) HRK
= Ukupna ugovorena vrijednost bespovratnih sredstava]]/7.5345</f>
        <v>73931.382308049637</v>
      </c>
      <c r="U930" s="19">
        <v>0</v>
      </c>
      <c r="V930" s="20">
        <f>Ugovori_OPULJP[[#This Row],[Javni doprinos korisnika - HRK]]/7.5345</f>
        <v>0</v>
      </c>
      <c r="W930" s="19">
        <v>0</v>
      </c>
      <c r="X930" s="20">
        <f>Ugovori_OPULJP[[#This Row],[Privatni doprinos korisnika - HRK]]/7.5345</f>
        <v>0</v>
      </c>
      <c r="Y930" s="21">
        <f>Ugovori_OPULJP[[#This Row],[Bespovratna sredstva - Ukupno (EU+Nac) HRK
= Ukupna ugovorena vrijednost bespovratnih sredstava]]+Ugovori_OPULJP[[#This Row],[Javni doprinos korisnika - HRK]]+Ugovori_OPULJP[[#This Row],[Privatni doprinos korisnika - HRK]]</f>
        <v>557036</v>
      </c>
      <c r="Z930" s="22">
        <f>Ugovori_OPULJP[[#This Row],[UKUPNI PRIHVATLJIVI IZDACI
TOTAL ELIGIBLE EXPENDITURE
= Bespovratna sredstva ukupno + doprinos korisnika
= Ukupni prihvatljivi troškovi
= Ukupna ugovorena vrijednost projekta HRK]]/7.5345</f>
        <v>73931.382308049637</v>
      </c>
      <c r="AA930" s="13" t="s">
        <v>22</v>
      </c>
      <c r="AB930" s="13" t="s">
        <v>19</v>
      </c>
      <c r="AC930" s="12" t="s">
        <v>3673</v>
      </c>
      <c r="AD930" s="12" t="s">
        <v>147</v>
      </c>
    </row>
    <row r="931" spans="1:30" ht="51" customHeight="1" x14ac:dyDescent="0.3">
      <c r="A931" s="10" t="s">
        <v>3674</v>
      </c>
      <c r="B931" s="11" t="s">
        <v>139</v>
      </c>
      <c r="C931" s="12" t="s">
        <v>140</v>
      </c>
      <c r="D931" s="12" t="s">
        <v>3131</v>
      </c>
      <c r="E931" s="27" t="s">
        <v>63</v>
      </c>
      <c r="F931" s="14" t="s">
        <v>3675</v>
      </c>
      <c r="G931" s="14" t="s">
        <v>3676</v>
      </c>
      <c r="H931" s="16">
        <v>44022</v>
      </c>
      <c r="I931" s="16">
        <v>44571</v>
      </c>
      <c r="J931" s="17" t="str">
        <f>IF(Ugovori_OPULJP[[#This Row],[DATUM ZAVRŠETKA OPERACIJE]]&gt;DATE(2023,12,31),"u provedbi","završen")</f>
        <v>završen</v>
      </c>
      <c r="K931" s="15" t="s">
        <v>86</v>
      </c>
      <c r="L931" s="15" t="s">
        <v>86</v>
      </c>
      <c r="M931" s="18">
        <v>0.85</v>
      </c>
      <c r="N931" s="18">
        <v>0.15</v>
      </c>
      <c r="O931" s="19">
        <f>Ugovori_OPULJP[[#This Row],[Bespovratna sredstva - Ukupno (EU+Nac) HRK
= Ukupna ugovorena vrijednost bespovratnih sredstava]]*Ugovori_OPULJP[[#This Row],[EU STOPA SUFINANCIRANJA %
EU CO-FINANCING RATE %]]</f>
        <v>868074.4</v>
      </c>
      <c r="P931" s="20">
        <f>Ugovori_OPULJP[[#This Row],[Bespovratna sredstva - EU dio - HRK]]/7.5345</f>
        <v>115213.27228084145</v>
      </c>
      <c r="Q931" s="19">
        <f>Ugovori_OPULJP[[#This Row],[Bespovratna sredstva - Ukupno (EU+Nac) HRK
= Ukupna ugovorena vrijednost bespovratnih sredstava]]*Ugovori_OPULJP[[#This Row],[STOPA NACIONALNOG SUFINANCIRANJA %]]</f>
        <v>153189.6</v>
      </c>
      <c r="R931" s="20">
        <f>Ugovori_OPULJP[[#This Row],[Bespovratna sredstva - Nacionalni dio - HRK]]/7.5345</f>
        <v>20331.753931913197</v>
      </c>
      <c r="S931" s="19">
        <v>1021264</v>
      </c>
      <c r="T931" s="20">
        <f>Ugovori_OPULJP[[#This Row],[Bespovratna sredstva - Ukupno (EU+Nac) HRK
= Ukupna ugovorena vrijednost bespovratnih sredstava]]/7.5345</f>
        <v>135545.02621275466</v>
      </c>
      <c r="U931" s="19">
        <v>0</v>
      </c>
      <c r="V931" s="20">
        <f>Ugovori_OPULJP[[#This Row],[Javni doprinos korisnika - HRK]]/7.5345</f>
        <v>0</v>
      </c>
      <c r="W931" s="19">
        <v>0</v>
      </c>
      <c r="X931" s="20">
        <f>Ugovori_OPULJP[[#This Row],[Privatni doprinos korisnika - HRK]]/7.5345</f>
        <v>0</v>
      </c>
      <c r="Y931" s="21">
        <f>Ugovori_OPULJP[[#This Row],[Bespovratna sredstva - Ukupno (EU+Nac) HRK
= Ukupna ugovorena vrijednost bespovratnih sredstava]]+Ugovori_OPULJP[[#This Row],[Javni doprinos korisnika - HRK]]+Ugovori_OPULJP[[#This Row],[Privatni doprinos korisnika - HRK]]</f>
        <v>1021264</v>
      </c>
      <c r="Z931" s="22">
        <f>Ugovori_OPULJP[[#This Row],[UKUPNI PRIHVATLJIVI IZDACI
TOTAL ELIGIBLE EXPENDITURE
= Bespovratna sredstva ukupno + doprinos korisnika
= Ukupni prihvatljivi troškovi
= Ukupna ugovorena vrijednost projekta HRK]]/7.5345</f>
        <v>135545.02621275466</v>
      </c>
      <c r="AA931" s="13" t="s">
        <v>22</v>
      </c>
      <c r="AB931" s="13" t="s">
        <v>19</v>
      </c>
      <c r="AC931" s="12" t="s">
        <v>3677</v>
      </c>
      <c r="AD931" s="12" t="s">
        <v>147</v>
      </c>
    </row>
    <row r="932" spans="1:30" ht="51" customHeight="1" x14ac:dyDescent="0.3">
      <c r="A932" s="10" t="s">
        <v>3678</v>
      </c>
      <c r="B932" s="11" t="s">
        <v>139</v>
      </c>
      <c r="C932" s="12" t="s">
        <v>140</v>
      </c>
      <c r="D932" s="12" t="s">
        <v>3131</v>
      </c>
      <c r="E932" s="27" t="s">
        <v>63</v>
      </c>
      <c r="F932" s="14" t="s">
        <v>3679</v>
      </c>
      <c r="G932" s="14" t="s">
        <v>3680</v>
      </c>
      <c r="H932" s="16">
        <v>44028</v>
      </c>
      <c r="I932" s="16">
        <v>44577</v>
      </c>
      <c r="J932" s="17" t="str">
        <f>IF(Ugovori_OPULJP[[#This Row],[DATUM ZAVRŠETKA OPERACIJE]]&gt;DATE(2023,12,31),"u provedbi","završen")</f>
        <v>završen</v>
      </c>
      <c r="K932" s="15" t="s">
        <v>324</v>
      </c>
      <c r="L932" s="15" t="s">
        <v>324</v>
      </c>
      <c r="M932" s="18">
        <v>0.85</v>
      </c>
      <c r="N932" s="18">
        <v>0.15</v>
      </c>
      <c r="O932" s="19">
        <f>Ugovori_OPULJP[[#This Row],[Bespovratna sredstva - Ukupno (EU+Nac) HRK
= Ukupna ugovorena vrijednost bespovratnih sredstava]]*Ugovori_OPULJP[[#This Row],[EU STOPA SUFINANCIRANJA %
EU CO-FINANCING RATE %]]</f>
        <v>1568760</v>
      </c>
      <c r="P932" s="20">
        <f>Ugovori_OPULJP[[#This Row],[Bespovratna sredstva - EU dio - HRK]]/7.5345</f>
        <v>208210.23292852877</v>
      </c>
      <c r="Q932" s="19">
        <f>Ugovori_OPULJP[[#This Row],[Bespovratna sredstva - Ukupno (EU+Nac) HRK
= Ukupna ugovorena vrijednost bespovratnih sredstava]]*Ugovori_OPULJP[[#This Row],[STOPA NACIONALNOG SUFINANCIRANJA %]]</f>
        <v>276840</v>
      </c>
      <c r="R932" s="20">
        <f>Ugovori_OPULJP[[#This Row],[Bespovratna sredstva - Nacionalni dio - HRK]]/7.5345</f>
        <v>36742.982281505072</v>
      </c>
      <c r="S932" s="19">
        <v>1845600</v>
      </c>
      <c r="T932" s="20">
        <f>Ugovori_OPULJP[[#This Row],[Bespovratna sredstva - Ukupno (EU+Nac) HRK
= Ukupna ugovorena vrijednost bespovratnih sredstava]]/7.5345</f>
        <v>244953.21521003384</v>
      </c>
      <c r="U932" s="19">
        <v>0</v>
      </c>
      <c r="V932" s="20">
        <f>Ugovori_OPULJP[[#This Row],[Javni doprinos korisnika - HRK]]/7.5345</f>
        <v>0</v>
      </c>
      <c r="W932" s="19">
        <v>0</v>
      </c>
      <c r="X932" s="20">
        <f>Ugovori_OPULJP[[#This Row],[Privatni doprinos korisnika - HRK]]/7.5345</f>
        <v>0</v>
      </c>
      <c r="Y932" s="21">
        <f>Ugovori_OPULJP[[#This Row],[Bespovratna sredstva - Ukupno (EU+Nac) HRK
= Ukupna ugovorena vrijednost bespovratnih sredstava]]+Ugovori_OPULJP[[#This Row],[Javni doprinos korisnika - HRK]]+Ugovori_OPULJP[[#This Row],[Privatni doprinos korisnika - HRK]]</f>
        <v>1845600</v>
      </c>
      <c r="Z932" s="22">
        <f>Ugovori_OPULJP[[#This Row],[UKUPNI PRIHVATLJIVI IZDACI
TOTAL ELIGIBLE EXPENDITURE
= Bespovratna sredstva ukupno + doprinos korisnika
= Ukupni prihvatljivi troškovi
= Ukupna ugovorena vrijednost projekta HRK]]/7.5345</f>
        <v>244953.21521003384</v>
      </c>
      <c r="AA932" s="13" t="s">
        <v>22</v>
      </c>
      <c r="AB932" s="13" t="s">
        <v>19</v>
      </c>
      <c r="AC932" s="12" t="s">
        <v>3681</v>
      </c>
      <c r="AD932" s="12" t="s">
        <v>147</v>
      </c>
    </row>
    <row r="933" spans="1:30" ht="51" customHeight="1" x14ac:dyDescent="0.3">
      <c r="A933" s="10" t="s">
        <v>3682</v>
      </c>
      <c r="B933" s="11" t="s">
        <v>139</v>
      </c>
      <c r="C933" s="12" t="s">
        <v>140</v>
      </c>
      <c r="D933" s="12" t="s">
        <v>3131</v>
      </c>
      <c r="E933" s="27" t="s">
        <v>63</v>
      </c>
      <c r="F933" s="14" t="s">
        <v>3683</v>
      </c>
      <c r="G933" s="14" t="s">
        <v>1278</v>
      </c>
      <c r="H933" s="16">
        <v>44000</v>
      </c>
      <c r="I933" s="16">
        <v>44548</v>
      </c>
      <c r="J933" s="17" t="str">
        <f>IF(Ugovori_OPULJP[[#This Row],[DATUM ZAVRŠETKA OPERACIJE]]&gt;DATE(2023,12,31),"u provedbi","završen")</f>
        <v>završen</v>
      </c>
      <c r="K933" s="15" t="s">
        <v>81</v>
      </c>
      <c r="L933" s="15" t="s">
        <v>81</v>
      </c>
      <c r="M933" s="18">
        <v>0.85</v>
      </c>
      <c r="N933" s="18">
        <v>0.15</v>
      </c>
      <c r="O933" s="19">
        <f>Ugovori_OPULJP[[#This Row],[Bespovratna sredstva - Ukupno (EU+Nac) HRK
= Ukupna ugovorena vrijednost bespovratnih sredstava]]*Ugovori_OPULJP[[#This Row],[EU STOPA SUFINANCIRANJA %
EU CO-FINANCING RATE %]]</f>
        <v>1457949.75</v>
      </c>
      <c r="P933" s="20">
        <f>Ugovori_OPULJP[[#This Row],[Bespovratna sredstva - EU dio - HRK]]/7.5345</f>
        <v>193503.18534740194</v>
      </c>
      <c r="Q933" s="19">
        <f>Ugovori_OPULJP[[#This Row],[Bespovratna sredstva - Ukupno (EU+Nac) HRK
= Ukupna ugovorena vrijednost bespovratnih sredstava]]*Ugovori_OPULJP[[#This Row],[STOPA NACIONALNOG SUFINANCIRANJA %]]</f>
        <v>257285.25</v>
      </c>
      <c r="R933" s="20">
        <f>Ugovori_OPULJP[[#This Row],[Bespovratna sredstva - Nacionalni dio - HRK]]/7.5345</f>
        <v>34147.620943659167</v>
      </c>
      <c r="S933" s="19">
        <v>1715235</v>
      </c>
      <c r="T933" s="20">
        <f>Ugovori_OPULJP[[#This Row],[Bespovratna sredstva - Ukupno (EU+Nac) HRK
= Ukupna ugovorena vrijednost bespovratnih sredstava]]/7.5345</f>
        <v>227650.8062910611</v>
      </c>
      <c r="U933" s="19">
        <v>0</v>
      </c>
      <c r="V933" s="20">
        <f>Ugovori_OPULJP[[#This Row],[Javni doprinos korisnika - HRK]]/7.5345</f>
        <v>0</v>
      </c>
      <c r="W933" s="19">
        <v>0</v>
      </c>
      <c r="X933" s="20">
        <f>Ugovori_OPULJP[[#This Row],[Privatni doprinos korisnika - HRK]]/7.5345</f>
        <v>0</v>
      </c>
      <c r="Y933" s="21">
        <f>Ugovori_OPULJP[[#This Row],[Bespovratna sredstva - Ukupno (EU+Nac) HRK
= Ukupna ugovorena vrijednost bespovratnih sredstava]]+Ugovori_OPULJP[[#This Row],[Javni doprinos korisnika - HRK]]+Ugovori_OPULJP[[#This Row],[Privatni doprinos korisnika - HRK]]</f>
        <v>1715235</v>
      </c>
      <c r="Z933" s="22">
        <f>Ugovori_OPULJP[[#This Row],[UKUPNI PRIHVATLJIVI IZDACI
TOTAL ELIGIBLE EXPENDITURE
= Bespovratna sredstva ukupno + doprinos korisnika
= Ukupni prihvatljivi troškovi
= Ukupna ugovorena vrijednost projekta HRK]]/7.5345</f>
        <v>227650.8062910611</v>
      </c>
      <c r="AA933" s="13" t="s">
        <v>22</v>
      </c>
      <c r="AB933" s="13" t="s">
        <v>19</v>
      </c>
      <c r="AC933" s="12" t="s">
        <v>3684</v>
      </c>
      <c r="AD933" s="12" t="s">
        <v>147</v>
      </c>
    </row>
    <row r="934" spans="1:30" ht="51" customHeight="1" x14ac:dyDescent="0.3">
      <c r="A934" s="10" t="s">
        <v>3685</v>
      </c>
      <c r="B934" s="11" t="s">
        <v>139</v>
      </c>
      <c r="C934" s="12" t="s">
        <v>140</v>
      </c>
      <c r="D934" s="12" t="s">
        <v>3131</v>
      </c>
      <c r="E934" s="27" t="s">
        <v>63</v>
      </c>
      <c r="F934" s="14" t="s">
        <v>3686</v>
      </c>
      <c r="G934" s="14" t="s">
        <v>3687</v>
      </c>
      <c r="H934" s="16">
        <v>44044</v>
      </c>
      <c r="I934" s="16">
        <v>44593</v>
      </c>
      <c r="J934" s="17" t="str">
        <f>IF(Ugovori_OPULJP[[#This Row],[DATUM ZAVRŠETKA OPERACIJE]]&gt;DATE(2023,12,31),"u provedbi","završen")</f>
        <v>završen</v>
      </c>
      <c r="K934" s="15" t="s">
        <v>178</v>
      </c>
      <c r="L934" s="15" t="s">
        <v>178</v>
      </c>
      <c r="M934" s="18">
        <v>0.85</v>
      </c>
      <c r="N934" s="18">
        <v>0.15</v>
      </c>
      <c r="O934" s="19">
        <f>Ugovori_OPULJP[[#This Row],[Bespovratna sredstva - Ukupno (EU+Nac) HRK
= Ukupna ugovorena vrijednost bespovratnih sredstava]]*Ugovori_OPULJP[[#This Row],[EU STOPA SUFINANCIRANJA %
EU CO-FINANCING RATE %]]</f>
        <v>552381</v>
      </c>
      <c r="P934" s="20">
        <f>Ugovori_OPULJP[[#This Row],[Bespovratna sredstva - EU dio - HRK]]/7.5345</f>
        <v>73313.557634879544</v>
      </c>
      <c r="Q934" s="19">
        <f>Ugovori_OPULJP[[#This Row],[Bespovratna sredstva - Ukupno (EU+Nac) HRK
= Ukupna ugovorena vrijednost bespovratnih sredstava]]*Ugovori_OPULJP[[#This Row],[STOPA NACIONALNOG SUFINANCIRANJA %]]</f>
        <v>97479</v>
      </c>
      <c r="R934" s="20">
        <f>Ugovori_OPULJP[[#This Row],[Bespovratna sredstva - Nacionalni dio - HRK]]/7.5345</f>
        <v>12937.686641449332</v>
      </c>
      <c r="S934" s="19">
        <v>649860</v>
      </c>
      <c r="T934" s="20">
        <f>Ugovori_OPULJP[[#This Row],[Bespovratna sredstva - Ukupno (EU+Nac) HRK
= Ukupna ugovorena vrijednost bespovratnih sredstava]]/7.5345</f>
        <v>86251.244276328885</v>
      </c>
      <c r="U934" s="19">
        <v>0</v>
      </c>
      <c r="V934" s="20">
        <f>Ugovori_OPULJP[[#This Row],[Javni doprinos korisnika - HRK]]/7.5345</f>
        <v>0</v>
      </c>
      <c r="W934" s="19">
        <v>0</v>
      </c>
      <c r="X934" s="20">
        <f>Ugovori_OPULJP[[#This Row],[Privatni doprinos korisnika - HRK]]/7.5345</f>
        <v>0</v>
      </c>
      <c r="Y934" s="21">
        <f>Ugovori_OPULJP[[#This Row],[Bespovratna sredstva - Ukupno (EU+Nac) HRK
= Ukupna ugovorena vrijednost bespovratnih sredstava]]+Ugovori_OPULJP[[#This Row],[Javni doprinos korisnika - HRK]]+Ugovori_OPULJP[[#This Row],[Privatni doprinos korisnika - HRK]]</f>
        <v>649860</v>
      </c>
      <c r="Z934" s="22">
        <f>Ugovori_OPULJP[[#This Row],[UKUPNI PRIHVATLJIVI IZDACI
TOTAL ELIGIBLE EXPENDITURE
= Bespovratna sredstva ukupno + doprinos korisnika
= Ukupni prihvatljivi troškovi
= Ukupna ugovorena vrijednost projekta HRK]]/7.5345</f>
        <v>86251.244276328885</v>
      </c>
      <c r="AA934" s="13" t="s">
        <v>22</v>
      </c>
      <c r="AB934" s="13" t="s">
        <v>19</v>
      </c>
      <c r="AC934" s="12" t="s">
        <v>3688</v>
      </c>
      <c r="AD934" s="12" t="s">
        <v>147</v>
      </c>
    </row>
    <row r="935" spans="1:30" ht="51" customHeight="1" x14ac:dyDescent="0.3">
      <c r="A935" s="10" t="s">
        <v>3689</v>
      </c>
      <c r="B935" s="11" t="s">
        <v>139</v>
      </c>
      <c r="C935" s="12" t="s">
        <v>140</v>
      </c>
      <c r="D935" s="12" t="s">
        <v>3131</v>
      </c>
      <c r="E935" s="27" t="s">
        <v>63</v>
      </c>
      <c r="F935" s="14" t="s">
        <v>3690</v>
      </c>
      <c r="G935" s="14" t="s">
        <v>3691</v>
      </c>
      <c r="H935" s="16">
        <v>44035</v>
      </c>
      <c r="I935" s="16">
        <v>44584</v>
      </c>
      <c r="J935" s="17" t="str">
        <f>IF(Ugovori_OPULJP[[#This Row],[DATUM ZAVRŠETKA OPERACIJE]]&gt;DATE(2023,12,31),"u provedbi","završen")</f>
        <v>završen</v>
      </c>
      <c r="K935" s="15" t="s">
        <v>117</v>
      </c>
      <c r="L935" s="15" t="s">
        <v>117</v>
      </c>
      <c r="M935" s="18">
        <v>0.85</v>
      </c>
      <c r="N935" s="18">
        <v>0.15</v>
      </c>
      <c r="O935" s="19">
        <f>Ugovori_OPULJP[[#This Row],[Bespovratna sredstva - Ukupno (EU+Nac) HRK
= Ukupna ugovorena vrijednost bespovratnih sredstava]]*Ugovori_OPULJP[[#This Row],[EU STOPA SUFINANCIRANJA %
EU CO-FINANCING RATE %]]</f>
        <v>1973402.058</v>
      </c>
      <c r="P935" s="20">
        <f>Ugovori_OPULJP[[#This Row],[Bespovratna sredstva - EU dio - HRK]]/7.5345</f>
        <v>261915.46326896275</v>
      </c>
      <c r="Q935" s="19">
        <f>Ugovori_OPULJP[[#This Row],[Bespovratna sredstva - Ukupno (EU+Nac) HRK
= Ukupna ugovorena vrijednost bespovratnih sredstava]]*Ugovori_OPULJP[[#This Row],[STOPA NACIONALNOG SUFINANCIRANJA %]]</f>
        <v>348247.42199999996</v>
      </c>
      <c r="R935" s="20">
        <f>Ugovori_OPULJP[[#This Row],[Bespovratna sredstva - Nacionalni dio - HRK]]/7.5345</f>
        <v>46220.375870993419</v>
      </c>
      <c r="S935" s="19">
        <v>2321649.48</v>
      </c>
      <c r="T935" s="20">
        <f>Ugovori_OPULJP[[#This Row],[Bespovratna sredstva - Ukupno (EU+Nac) HRK
= Ukupna ugovorena vrijednost bespovratnih sredstava]]/7.5345</f>
        <v>308135.83913995617</v>
      </c>
      <c r="U935" s="19">
        <v>0</v>
      </c>
      <c r="V935" s="20">
        <f>Ugovori_OPULJP[[#This Row],[Javni doprinos korisnika - HRK]]/7.5345</f>
        <v>0</v>
      </c>
      <c r="W935" s="19">
        <v>0</v>
      </c>
      <c r="X935" s="20">
        <f>Ugovori_OPULJP[[#This Row],[Privatni doprinos korisnika - HRK]]/7.5345</f>
        <v>0</v>
      </c>
      <c r="Y935" s="21">
        <f>Ugovori_OPULJP[[#This Row],[Bespovratna sredstva - Ukupno (EU+Nac) HRK
= Ukupna ugovorena vrijednost bespovratnih sredstava]]+Ugovori_OPULJP[[#This Row],[Javni doprinos korisnika - HRK]]+Ugovori_OPULJP[[#This Row],[Privatni doprinos korisnika - HRK]]</f>
        <v>2321649.48</v>
      </c>
      <c r="Z935" s="22">
        <f>Ugovori_OPULJP[[#This Row],[UKUPNI PRIHVATLJIVI IZDACI
TOTAL ELIGIBLE EXPENDITURE
= Bespovratna sredstva ukupno + doprinos korisnika
= Ukupni prihvatljivi troškovi
= Ukupna ugovorena vrijednost projekta HRK]]/7.5345</f>
        <v>308135.83913995617</v>
      </c>
      <c r="AA935" s="13" t="s">
        <v>22</v>
      </c>
      <c r="AB935" s="13" t="s">
        <v>19</v>
      </c>
      <c r="AC935" s="12" t="s">
        <v>3692</v>
      </c>
      <c r="AD935" s="12" t="s">
        <v>147</v>
      </c>
    </row>
    <row r="936" spans="1:30" ht="51" customHeight="1" x14ac:dyDescent="0.3">
      <c r="A936" s="10" t="s">
        <v>3693</v>
      </c>
      <c r="B936" s="11" t="s">
        <v>139</v>
      </c>
      <c r="C936" s="12" t="s">
        <v>140</v>
      </c>
      <c r="D936" s="12" t="s">
        <v>3131</v>
      </c>
      <c r="E936" s="27" t="s">
        <v>63</v>
      </c>
      <c r="F936" s="14" t="s">
        <v>3694</v>
      </c>
      <c r="G936" s="14" t="s">
        <v>3695</v>
      </c>
      <c r="H936" s="16">
        <v>44000</v>
      </c>
      <c r="I936" s="16">
        <v>44548</v>
      </c>
      <c r="J936" s="17" t="str">
        <f>IF(Ugovori_OPULJP[[#This Row],[DATUM ZAVRŠETKA OPERACIJE]]&gt;DATE(2023,12,31),"u provedbi","završen")</f>
        <v>završen</v>
      </c>
      <c r="K936" s="15" t="s">
        <v>66</v>
      </c>
      <c r="L936" s="15" t="s">
        <v>66</v>
      </c>
      <c r="M936" s="18">
        <v>0.85</v>
      </c>
      <c r="N936" s="18">
        <v>0.15</v>
      </c>
      <c r="O936" s="19">
        <f>Ugovori_OPULJP[[#This Row],[Bespovratna sredstva - Ukupno (EU+Nac) HRK
= Ukupna ugovorena vrijednost bespovratnih sredstava]]*Ugovori_OPULJP[[#This Row],[EU STOPA SUFINANCIRANJA %
EU CO-FINANCING RATE %]]</f>
        <v>471988</v>
      </c>
      <c r="P936" s="20">
        <f>Ugovori_OPULJP[[#This Row],[Bespovratna sredstva - EU dio - HRK]]/7.5345</f>
        <v>62643.572898002516</v>
      </c>
      <c r="Q936" s="19">
        <f>Ugovori_OPULJP[[#This Row],[Bespovratna sredstva - Ukupno (EU+Nac) HRK
= Ukupna ugovorena vrijednost bespovratnih sredstava]]*Ugovori_OPULJP[[#This Row],[STOPA NACIONALNOG SUFINANCIRANJA %]]</f>
        <v>83292</v>
      </c>
      <c r="R936" s="20">
        <f>Ugovori_OPULJP[[#This Row],[Bespovratna sredstva - Nacionalni dio - HRK]]/7.5345</f>
        <v>11054.748158471033</v>
      </c>
      <c r="S936" s="19">
        <v>555280</v>
      </c>
      <c r="T936" s="20">
        <f>Ugovori_OPULJP[[#This Row],[Bespovratna sredstva - Ukupno (EU+Nac) HRK
= Ukupna ugovorena vrijednost bespovratnih sredstava]]/7.5345</f>
        <v>73698.321056473549</v>
      </c>
      <c r="U936" s="19">
        <v>0</v>
      </c>
      <c r="V936" s="20">
        <f>Ugovori_OPULJP[[#This Row],[Javni doprinos korisnika - HRK]]/7.5345</f>
        <v>0</v>
      </c>
      <c r="W936" s="19">
        <v>0</v>
      </c>
      <c r="X936" s="20">
        <f>Ugovori_OPULJP[[#This Row],[Privatni doprinos korisnika - HRK]]/7.5345</f>
        <v>0</v>
      </c>
      <c r="Y936" s="21">
        <f>Ugovori_OPULJP[[#This Row],[Bespovratna sredstva - Ukupno (EU+Nac) HRK
= Ukupna ugovorena vrijednost bespovratnih sredstava]]+Ugovori_OPULJP[[#This Row],[Javni doprinos korisnika - HRK]]+Ugovori_OPULJP[[#This Row],[Privatni doprinos korisnika - HRK]]</f>
        <v>555280</v>
      </c>
      <c r="Z936" s="22">
        <f>Ugovori_OPULJP[[#This Row],[UKUPNI PRIHVATLJIVI IZDACI
TOTAL ELIGIBLE EXPENDITURE
= Bespovratna sredstva ukupno + doprinos korisnika
= Ukupni prihvatljivi troškovi
= Ukupna ugovorena vrijednost projekta HRK]]/7.5345</f>
        <v>73698.321056473549</v>
      </c>
      <c r="AA936" s="13" t="s">
        <v>22</v>
      </c>
      <c r="AB936" s="13" t="s">
        <v>19</v>
      </c>
      <c r="AC936" s="12" t="s">
        <v>3696</v>
      </c>
      <c r="AD936" s="12" t="s">
        <v>147</v>
      </c>
    </row>
    <row r="937" spans="1:30" ht="51" customHeight="1" x14ac:dyDescent="0.3">
      <c r="A937" s="10" t="s">
        <v>3697</v>
      </c>
      <c r="B937" s="11" t="s">
        <v>139</v>
      </c>
      <c r="C937" s="12" t="s">
        <v>140</v>
      </c>
      <c r="D937" s="12" t="s">
        <v>3131</v>
      </c>
      <c r="E937" s="27" t="s">
        <v>63</v>
      </c>
      <c r="F937" s="14" t="s">
        <v>3698</v>
      </c>
      <c r="G937" s="14" t="s">
        <v>3699</v>
      </c>
      <c r="H937" s="16">
        <v>44029</v>
      </c>
      <c r="I937" s="16">
        <v>44578</v>
      </c>
      <c r="J937" s="17" t="str">
        <f>IF(Ugovori_OPULJP[[#This Row],[DATUM ZAVRŠETKA OPERACIJE]]&gt;DATE(2023,12,31),"u provedbi","završen")</f>
        <v>završen</v>
      </c>
      <c r="K937" s="15" t="s">
        <v>86</v>
      </c>
      <c r="L937" s="15" t="s">
        <v>86</v>
      </c>
      <c r="M937" s="18">
        <v>0.85</v>
      </c>
      <c r="N937" s="18">
        <v>0.15</v>
      </c>
      <c r="O937" s="19">
        <f>Ugovori_OPULJP[[#This Row],[Bespovratna sredstva - Ukupno (EU+Nac) HRK
= Ukupna ugovorena vrijednost bespovratnih sredstava]]*Ugovori_OPULJP[[#This Row],[EU STOPA SUFINANCIRANJA %
EU CO-FINANCING RATE %]]</f>
        <v>1070894.8465</v>
      </c>
      <c r="P937" s="20">
        <f>Ugovori_OPULJP[[#This Row],[Bespovratna sredstva - EU dio - HRK]]/7.5345</f>
        <v>142132.17154422987</v>
      </c>
      <c r="Q937" s="19">
        <f>Ugovori_OPULJP[[#This Row],[Bespovratna sredstva - Ukupno (EU+Nac) HRK
= Ukupna ugovorena vrijednost bespovratnih sredstava]]*Ugovori_OPULJP[[#This Row],[STOPA NACIONALNOG SUFINANCIRANJA %]]</f>
        <v>188981.44349999999</v>
      </c>
      <c r="R937" s="20">
        <f>Ugovori_OPULJP[[#This Row],[Bespovratna sredstva - Nacionalni dio - HRK]]/7.5345</f>
        <v>25082.147919569976</v>
      </c>
      <c r="S937" s="19">
        <v>1259876.29</v>
      </c>
      <c r="T937" s="20">
        <f>Ugovori_OPULJP[[#This Row],[Bespovratna sredstva - Ukupno (EU+Nac) HRK
= Ukupna ugovorena vrijednost bespovratnih sredstava]]/7.5345</f>
        <v>167214.31946379985</v>
      </c>
      <c r="U937" s="19">
        <v>0</v>
      </c>
      <c r="V937" s="20">
        <f>Ugovori_OPULJP[[#This Row],[Javni doprinos korisnika - HRK]]/7.5345</f>
        <v>0</v>
      </c>
      <c r="W937" s="19">
        <v>0</v>
      </c>
      <c r="X937" s="20">
        <f>Ugovori_OPULJP[[#This Row],[Privatni doprinos korisnika - HRK]]/7.5345</f>
        <v>0</v>
      </c>
      <c r="Y937" s="21">
        <f>Ugovori_OPULJP[[#This Row],[Bespovratna sredstva - Ukupno (EU+Nac) HRK
= Ukupna ugovorena vrijednost bespovratnih sredstava]]+Ugovori_OPULJP[[#This Row],[Javni doprinos korisnika - HRK]]+Ugovori_OPULJP[[#This Row],[Privatni doprinos korisnika - HRK]]</f>
        <v>1259876.29</v>
      </c>
      <c r="Z937" s="22">
        <f>Ugovori_OPULJP[[#This Row],[UKUPNI PRIHVATLJIVI IZDACI
TOTAL ELIGIBLE EXPENDITURE
= Bespovratna sredstva ukupno + doprinos korisnika
= Ukupni prihvatljivi troškovi
= Ukupna ugovorena vrijednost projekta HRK]]/7.5345</f>
        <v>167214.31946379985</v>
      </c>
      <c r="AA937" s="13" t="s">
        <v>22</v>
      </c>
      <c r="AB937" s="13" t="s">
        <v>19</v>
      </c>
      <c r="AC937" s="12" t="s">
        <v>3700</v>
      </c>
      <c r="AD937" s="12" t="s">
        <v>147</v>
      </c>
    </row>
    <row r="938" spans="1:30" ht="51" customHeight="1" x14ac:dyDescent="0.3">
      <c r="A938" s="10" t="s">
        <v>3701</v>
      </c>
      <c r="B938" s="11" t="s">
        <v>139</v>
      </c>
      <c r="C938" s="12" t="s">
        <v>140</v>
      </c>
      <c r="D938" s="12" t="s">
        <v>3131</v>
      </c>
      <c r="E938" s="27" t="s">
        <v>63</v>
      </c>
      <c r="F938" s="14" t="s">
        <v>3702</v>
      </c>
      <c r="G938" s="14" t="s">
        <v>3703</v>
      </c>
      <c r="H938" s="16">
        <v>44078</v>
      </c>
      <c r="I938" s="16">
        <v>44561</v>
      </c>
      <c r="J938" s="17" t="str">
        <f>IF(Ugovori_OPULJP[[#This Row],[DATUM ZAVRŠETKA OPERACIJE]]&gt;DATE(2023,12,31),"u provedbi","završen")</f>
        <v>završen</v>
      </c>
      <c r="K938" s="15" t="s">
        <v>3704</v>
      </c>
      <c r="L938" s="15" t="s">
        <v>178</v>
      </c>
      <c r="M938" s="18">
        <v>0.85</v>
      </c>
      <c r="N938" s="18">
        <v>0.15</v>
      </c>
      <c r="O938" s="19">
        <f>Ugovori_OPULJP[[#This Row],[Bespovratna sredstva - Ukupno (EU+Nac) HRK
= Ukupna ugovorena vrijednost bespovratnih sredstava]]*Ugovori_OPULJP[[#This Row],[EU STOPA SUFINANCIRANJA %
EU CO-FINANCING RATE %]]</f>
        <v>1554437.5</v>
      </c>
      <c r="P938" s="20">
        <f>Ugovori_OPULJP[[#This Row],[Bespovratna sredstva - EU dio - HRK]]/7.5345</f>
        <v>206309.31050501027</v>
      </c>
      <c r="Q938" s="19">
        <f>Ugovori_OPULJP[[#This Row],[Bespovratna sredstva - Ukupno (EU+Nac) HRK
= Ukupna ugovorena vrijednost bespovratnih sredstava]]*Ugovori_OPULJP[[#This Row],[STOPA NACIONALNOG SUFINANCIRANJA %]]</f>
        <v>274312.5</v>
      </c>
      <c r="R938" s="20">
        <f>Ugovori_OPULJP[[#This Row],[Bespovratna sredstva - Nacionalni dio - HRK]]/7.5345</f>
        <v>36407.525383237109</v>
      </c>
      <c r="S938" s="19">
        <v>1828750</v>
      </c>
      <c r="T938" s="20">
        <f>Ugovori_OPULJP[[#This Row],[Bespovratna sredstva - Ukupno (EU+Nac) HRK
= Ukupna ugovorena vrijednost bespovratnih sredstava]]/7.5345</f>
        <v>242716.83588824738</v>
      </c>
      <c r="U938" s="19">
        <v>0</v>
      </c>
      <c r="V938" s="20">
        <f>Ugovori_OPULJP[[#This Row],[Javni doprinos korisnika - HRK]]/7.5345</f>
        <v>0</v>
      </c>
      <c r="W938" s="19">
        <v>0</v>
      </c>
      <c r="X938" s="20">
        <f>Ugovori_OPULJP[[#This Row],[Privatni doprinos korisnika - HRK]]/7.5345</f>
        <v>0</v>
      </c>
      <c r="Y938" s="21">
        <f>Ugovori_OPULJP[[#This Row],[Bespovratna sredstva - Ukupno (EU+Nac) HRK
= Ukupna ugovorena vrijednost bespovratnih sredstava]]+Ugovori_OPULJP[[#This Row],[Javni doprinos korisnika - HRK]]+Ugovori_OPULJP[[#This Row],[Privatni doprinos korisnika - HRK]]</f>
        <v>1828750</v>
      </c>
      <c r="Z938" s="22">
        <f>Ugovori_OPULJP[[#This Row],[UKUPNI PRIHVATLJIVI IZDACI
TOTAL ELIGIBLE EXPENDITURE
= Bespovratna sredstva ukupno + doprinos korisnika
= Ukupni prihvatljivi troškovi
= Ukupna ugovorena vrijednost projekta HRK]]/7.5345</f>
        <v>242716.83588824738</v>
      </c>
      <c r="AA938" s="13" t="s">
        <v>22</v>
      </c>
      <c r="AB938" s="13" t="s">
        <v>19</v>
      </c>
      <c r="AC938" s="42" t="s">
        <v>3705</v>
      </c>
      <c r="AD938" s="12" t="s">
        <v>147</v>
      </c>
    </row>
    <row r="939" spans="1:30" ht="51" customHeight="1" x14ac:dyDescent="0.3">
      <c r="A939" s="10" t="s">
        <v>3706</v>
      </c>
      <c r="B939" s="11" t="s">
        <v>139</v>
      </c>
      <c r="C939" s="12" t="s">
        <v>140</v>
      </c>
      <c r="D939" s="12" t="s">
        <v>3131</v>
      </c>
      <c r="E939" s="27" t="s">
        <v>63</v>
      </c>
      <c r="F939" s="14" t="s">
        <v>3707</v>
      </c>
      <c r="G939" s="14" t="s">
        <v>1198</v>
      </c>
      <c r="H939" s="16">
        <v>44033</v>
      </c>
      <c r="I939" s="16">
        <v>44490</v>
      </c>
      <c r="J939" s="17" t="str">
        <f>IF(Ugovori_OPULJP[[#This Row],[DATUM ZAVRŠETKA OPERACIJE]]&gt;DATE(2023,12,31),"u provedbi","završen")</f>
        <v>završen</v>
      </c>
      <c r="K939" s="15" t="s">
        <v>144</v>
      </c>
      <c r="L939" s="15" t="s">
        <v>144</v>
      </c>
      <c r="M939" s="18">
        <v>0.85</v>
      </c>
      <c r="N939" s="18">
        <v>0.15</v>
      </c>
      <c r="O939" s="19">
        <f>Ugovori_OPULJP[[#This Row],[Bespovratna sredstva - Ukupno (EU+Nac) HRK
= Ukupna ugovorena vrijednost bespovratnih sredstava]]*Ugovori_OPULJP[[#This Row],[EU STOPA SUFINANCIRANJA %
EU CO-FINANCING RATE %]]</f>
        <v>1133220</v>
      </c>
      <c r="P939" s="20">
        <f>Ugovori_OPULJP[[#This Row],[Bespovratna sredstva - EU dio - HRK]]/7.5345</f>
        <v>150404.14095162254</v>
      </c>
      <c r="Q939" s="19">
        <f>Ugovori_OPULJP[[#This Row],[Bespovratna sredstva - Ukupno (EU+Nac) HRK
= Ukupna ugovorena vrijednost bespovratnih sredstava]]*Ugovori_OPULJP[[#This Row],[STOPA NACIONALNOG SUFINANCIRANJA %]]</f>
        <v>199980</v>
      </c>
      <c r="R939" s="20">
        <f>Ugovori_OPULJP[[#This Row],[Bespovratna sredstva - Nacionalni dio - HRK]]/7.5345</f>
        <v>26541.907226756917</v>
      </c>
      <c r="S939" s="19">
        <v>1333200</v>
      </c>
      <c r="T939" s="20">
        <f>Ugovori_OPULJP[[#This Row],[Bespovratna sredstva - Ukupno (EU+Nac) HRK
= Ukupna ugovorena vrijednost bespovratnih sredstava]]/7.5345</f>
        <v>176946.04817837945</v>
      </c>
      <c r="U939" s="19">
        <v>0</v>
      </c>
      <c r="V939" s="20">
        <f>Ugovori_OPULJP[[#This Row],[Javni doprinos korisnika - HRK]]/7.5345</f>
        <v>0</v>
      </c>
      <c r="W939" s="19">
        <v>0</v>
      </c>
      <c r="X939" s="20">
        <f>Ugovori_OPULJP[[#This Row],[Privatni doprinos korisnika - HRK]]/7.5345</f>
        <v>0</v>
      </c>
      <c r="Y939" s="21">
        <f>Ugovori_OPULJP[[#This Row],[Bespovratna sredstva - Ukupno (EU+Nac) HRK
= Ukupna ugovorena vrijednost bespovratnih sredstava]]+Ugovori_OPULJP[[#This Row],[Javni doprinos korisnika - HRK]]+Ugovori_OPULJP[[#This Row],[Privatni doprinos korisnika - HRK]]</f>
        <v>1333200</v>
      </c>
      <c r="Z939" s="22">
        <f>Ugovori_OPULJP[[#This Row],[UKUPNI PRIHVATLJIVI IZDACI
TOTAL ELIGIBLE EXPENDITURE
= Bespovratna sredstva ukupno + doprinos korisnika
= Ukupni prihvatljivi troškovi
= Ukupna ugovorena vrijednost projekta HRK]]/7.5345</f>
        <v>176946.04817837945</v>
      </c>
      <c r="AA939" s="13" t="s">
        <v>22</v>
      </c>
      <c r="AB939" s="13" t="s">
        <v>19</v>
      </c>
      <c r="AC939" s="12" t="s">
        <v>3708</v>
      </c>
      <c r="AD939" s="12" t="s">
        <v>147</v>
      </c>
    </row>
    <row r="940" spans="1:30" ht="51" customHeight="1" x14ac:dyDescent="0.3">
      <c r="A940" s="10" t="s">
        <v>3709</v>
      </c>
      <c r="B940" s="11" t="s">
        <v>139</v>
      </c>
      <c r="C940" s="12" t="s">
        <v>140</v>
      </c>
      <c r="D940" s="12" t="s">
        <v>3131</v>
      </c>
      <c r="E940" s="27" t="s">
        <v>63</v>
      </c>
      <c r="F940" s="14" t="s">
        <v>3710</v>
      </c>
      <c r="G940" s="32" t="s">
        <v>3711</v>
      </c>
      <c r="H940" s="16">
        <v>44036</v>
      </c>
      <c r="I940" s="16">
        <v>44585</v>
      </c>
      <c r="J940" s="17" t="str">
        <f>IF(Ugovori_OPULJP[[#This Row],[DATUM ZAVRŠETKA OPERACIJE]]&gt;DATE(2023,12,31),"u provedbi","završen")</f>
        <v>završen</v>
      </c>
      <c r="K940" s="15" t="s">
        <v>86</v>
      </c>
      <c r="L940" s="15" t="s">
        <v>86</v>
      </c>
      <c r="M940" s="18">
        <v>0.85</v>
      </c>
      <c r="N940" s="18">
        <v>0.15</v>
      </c>
      <c r="O940" s="19">
        <f>Ugovori_OPULJP[[#This Row],[Bespovratna sredstva - Ukupno (EU+Nac) HRK
= Ukupna ugovorena vrijednost bespovratnih sredstava]]*Ugovori_OPULJP[[#This Row],[EU STOPA SUFINANCIRANJA %
EU CO-FINANCING RATE %]]</f>
        <v>787525</v>
      </c>
      <c r="P940" s="20">
        <f>Ugovori_OPULJP[[#This Row],[Bespovratna sredstva - EU dio - HRK]]/7.5345</f>
        <v>104522.52969672838</v>
      </c>
      <c r="Q940" s="19">
        <f>Ugovori_OPULJP[[#This Row],[Bespovratna sredstva - Ukupno (EU+Nac) HRK
= Ukupna ugovorena vrijednost bespovratnih sredstava]]*Ugovori_OPULJP[[#This Row],[STOPA NACIONALNOG SUFINANCIRANJA %]]</f>
        <v>138975</v>
      </c>
      <c r="R940" s="20">
        <f>Ugovori_OPULJP[[#This Row],[Bespovratna sredstva - Nacionalni dio - HRK]]/7.5345</f>
        <v>18445.152299422654</v>
      </c>
      <c r="S940" s="19">
        <v>926500</v>
      </c>
      <c r="T940" s="20">
        <f>Ugovori_OPULJP[[#This Row],[Bespovratna sredstva - Ukupno (EU+Nac) HRK
= Ukupna ugovorena vrijednost bespovratnih sredstava]]/7.5345</f>
        <v>122967.68199615103</v>
      </c>
      <c r="U940" s="19">
        <v>0</v>
      </c>
      <c r="V940" s="20">
        <f>Ugovori_OPULJP[[#This Row],[Javni doprinos korisnika - HRK]]/7.5345</f>
        <v>0</v>
      </c>
      <c r="W940" s="19">
        <v>0</v>
      </c>
      <c r="X940" s="20">
        <f>Ugovori_OPULJP[[#This Row],[Privatni doprinos korisnika - HRK]]/7.5345</f>
        <v>0</v>
      </c>
      <c r="Y940" s="21">
        <f>Ugovori_OPULJP[[#This Row],[Bespovratna sredstva - Ukupno (EU+Nac) HRK
= Ukupna ugovorena vrijednost bespovratnih sredstava]]+Ugovori_OPULJP[[#This Row],[Javni doprinos korisnika - HRK]]+Ugovori_OPULJP[[#This Row],[Privatni doprinos korisnika - HRK]]</f>
        <v>926500</v>
      </c>
      <c r="Z940" s="22">
        <f>Ugovori_OPULJP[[#This Row],[UKUPNI PRIHVATLJIVI IZDACI
TOTAL ELIGIBLE EXPENDITURE
= Bespovratna sredstva ukupno + doprinos korisnika
= Ukupni prihvatljivi troškovi
= Ukupna ugovorena vrijednost projekta HRK]]/7.5345</f>
        <v>122967.68199615103</v>
      </c>
      <c r="AA940" s="13" t="s">
        <v>22</v>
      </c>
      <c r="AB940" s="13" t="s">
        <v>19</v>
      </c>
      <c r="AC940" s="12" t="s">
        <v>3712</v>
      </c>
      <c r="AD940" s="12" t="s">
        <v>147</v>
      </c>
    </row>
    <row r="941" spans="1:30" ht="51" customHeight="1" x14ac:dyDescent="0.3">
      <c r="A941" s="10" t="s">
        <v>3713</v>
      </c>
      <c r="B941" s="11" t="s">
        <v>139</v>
      </c>
      <c r="C941" s="12" t="s">
        <v>140</v>
      </c>
      <c r="D941" s="12" t="s">
        <v>3131</v>
      </c>
      <c r="E941" s="27" t="s">
        <v>63</v>
      </c>
      <c r="F941" s="14" t="s">
        <v>3714</v>
      </c>
      <c r="G941" s="14" t="s">
        <v>3715</v>
      </c>
      <c r="H941" s="16">
        <v>44078</v>
      </c>
      <c r="I941" s="16">
        <v>44561</v>
      </c>
      <c r="J941" s="17" t="str">
        <f>IF(Ugovori_OPULJP[[#This Row],[DATUM ZAVRŠETKA OPERACIJE]]&gt;DATE(2023,12,31),"u provedbi","završen")</f>
        <v>završen</v>
      </c>
      <c r="K941" s="15" t="s">
        <v>178</v>
      </c>
      <c r="L941" s="15" t="s">
        <v>178</v>
      </c>
      <c r="M941" s="18">
        <v>0.85</v>
      </c>
      <c r="N941" s="18">
        <v>0.15</v>
      </c>
      <c r="O941" s="19">
        <f>Ugovori_OPULJP[[#This Row],[Bespovratna sredstva - Ukupno (EU+Nac) HRK
= Ukupna ugovorena vrijednost bespovratnih sredstava]]*Ugovori_OPULJP[[#This Row],[EU STOPA SUFINANCIRANJA %
EU CO-FINANCING RATE %]]</f>
        <v>1932666.25</v>
      </c>
      <c r="P941" s="20">
        <f>Ugovori_OPULJP[[#This Row],[Bespovratna sredstva - EU dio - HRK]]/7.5345</f>
        <v>256508.89242816376</v>
      </c>
      <c r="Q941" s="19">
        <f>Ugovori_OPULJP[[#This Row],[Bespovratna sredstva - Ukupno (EU+Nac) HRK
= Ukupna ugovorena vrijednost bespovratnih sredstava]]*Ugovori_OPULJP[[#This Row],[STOPA NACIONALNOG SUFINANCIRANJA %]]</f>
        <v>341058.75</v>
      </c>
      <c r="R941" s="20">
        <f>Ugovori_OPULJP[[#This Row],[Bespovratna sredstva - Nacionalni dio - HRK]]/7.5345</f>
        <v>45266.275134381838</v>
      </c>
      <c r="S941" s="19">
        <v>2273725</v>
      </c>
      <c r="T941" s="20">
        <f>Ugovori_OPULJP[[#This Row],[Bespovratna sredstva - Ukupno (EU+Nac) HRK
= Ukupna ugovorena vrijednost bespovratnih sredstava]]/7.5345</f>
        <v>301775.16756254563</v>
      </c>
      <c r="U941" s="19">
        <v>0</v>
      </c>
      <c r="V941" s="20">
        <f>Ugovori_OPULJP[[#This Row],[Javni doprinos korisnika - HRK]]/7.5345</f>
        <v>0</v>
      </c>
      <c r="W941" s="19">
        <v>0</v>
      </c>
      <c r="X941" s="20">
        <f>Ugovori_OPULJP[[#This Row],[Privatni doprinos korisnika - HRK]]/7.5345</f>
        <v>0</v>
      </c>
      <c r="Y941" s="21">
        <f>Ugovori_OPULJP[[#This Row],[Bespovratna sredstva - Ukupno (EU+Nac) HRK
= Ukupna ugovorena vrijednost bespovratnih sredstava]]+Ugovori_OPULJP[[#This Row],[Javni doprinos korisnika - HRK]]+Ugovori_OPULJP[[#This Row],[Privatni doprinos korisnika - HRK]]</f>
        <v>2273725</v>
      </c>
      <c r="Z941" s="22">
        <f>Ugovori_OPULJP[[#This Row],[UKUPNI PRIHVATLJIVI IZDACI
TOTAL ELIGIBLE EXPENDITURE
= Bespovratna sredstva ukupno + doprinos korisnika
= Ukupni prihvatljivi troškovi
= Ukupna ugovorena vrijednost projekta HRK]]/7.5345</f>
        <v>301775.16756254563</v>
      </c>
      <c r="AA941" s="13" t="s">
        <v>22</v>
      </c>
      <c r="AB941" s="13" t="s">
        <v>19</v>
      </c>
      <c r="AC941" s="42" t="s">
        <v>3716</v>
      </c>
      <c r="AD941" s="12" t="s">
        <v>147</v>
      </c>
    </row>
    <row r="942" spans="1:30" ht="51" customHeight="1" x14ac:dyDescent="0.3">
      <c r="A942" s="10" t="s">
        <v>3717</v>
      </c>
      <c r="B942" s="11" t="s">
        <v>139</v>
      </c>
      <c r="C942" s="12" t="s">
        <v>140</v>
      </c>
      <c r="D942" s="12" t="s">
        <v>3131</v>
      </c>
      <c r="E942" s="48" t="s">
        <v>63</v>
      </c>
      <c r="F942" s="14" t="s">
        <v>3718</v>
      </c>
      <c r="G942" s="14" t="s">
        <v>2940</v>
      </c>
      <c r="H942" s="16">
        <v>44078</v>
      </c>
      <c r="I942" s="16">
        <v>44624</v>
      </c>
      <c r="J942" s="17" t="str">
        <f>IF(Ugovori_OPULJP[[#This Row],[DATUM ZAVRŠETKA OPERACIJE]]&gt;DATE(2023,12,31),"u provedbi","završen")</f>
        <v>završen</v>
      </c>
      <c r="K942" s="15" t="s">
        <v>81</v>
      </c>
      <c r="L942" s="15" t="s">
        <v>81</v>
      </c>
      <c r="M942" s="18">
        <v>0.85</v>
      </c>
      <c r="N942" s="18">
        <v>0.15</v>
      </c>
      <c r="O942" s="19">
        <f>Ugovori_OPULJP[[#This Row],[Bespovratna sredstva - Ukupno (EU+Nac) HRK
= Ukupna ugovorena vrijednost bespovratnih sredstava]]*Ugovori_OPULJP[[#This Row],[EU STOPA SUFINANCIRANJA %
EU CO-FINANCING RATE %]]</f>
        <v>538466.5</v>
      </c>
      <c r="P942" s="20">
        <f>Ugovori_OPULJP[[#This Row],[Bespovratna sredstva - EU dio - HRK]]/7.5345</f>
        <v>71466.786117194235</v>
      </c>
      <c r="Q942" s="19">
        <f>Ugovori_OPULJP[[#This Row],[Bespovratna sredstva - Ukupno (EU+Nac) HRK
= Ukupna ugovorena vrijednost bespovratnih sredstava]]*Ugovori_OPULJP[[#This Row],[STOPA NACIONALNOG SUFINANCIRANJA %]]</f>
        <v>95023.5</v>
      </c>
      <c r="R942" s="20">
        <f>Ugovori_OPULJP[[#This Row],[Bespovratna sredstva - Nacionalni dio - HRK]]/7.5345</f>
        <v>12611.785785387217</v>
      </c>
      <c r="S942" s="19">
        <v>633490</v>
      </c>
      <c r="T942" s="20">
        <f>Ugovori_OPULJP[[#This Row],[Bespovratna sredstva - Ukupno (EU+Nac) HRK
= Ukupna ugovorena vrijednost bespovratnih sredstava]]/7.5345</f>
        <v>84078.571902581447</v>
      </c>
      <c r="U942" s="19">
        <v>0</v>
      </c>
      <c r="V942" s="20">
        <f>Ugovori_OPULJP[[#This Row],[Javni doprinos korisnika - HRK]]/7.5345</f>
        <v>0</v>
      </c>
      <c r="W942" s="19">
        <v>0</v>
      </c>
      <c r="X942" s="20">
        <f>Ugovori_OPULJP[[#This Row],[Privatni doprinos korisnika - HRK]]/7.5345</f>
        <v>0</v>
      </c>
      <c r="Y942" s="21">
        <f>Ugovori_OPULJP[[#This Row],[Bespovratna sredstva - Ukupno (EU+Nac) HRK
= Ukupna ugovorena vrijednost bespovratnih sredstava]]+Ugovori_OPULJP[[#This Row],[Javni doprinos korisnika - HRK]]+Ugovori_OPULJP[[#This Row],[Privatni doprinos korisnika - HRK]]</f>
        <v>633490</v>
      </c>
      <c r="Z942" s="22">
        <f>Ugovori_OPULJP[[#This Row],[UKUPNI PRIHVATLJIVI IZDACI
TOTAL ELIGIBLE EXPENDITURE
= Bespovratna sredstva ukupno + doprinos korisnika
= Ukupni prihvatljivi troškovi
= Ukupna ugovorena vrijednost projekta HRK]]/7.5345</f>
        <v>84078.571902581447</v>
      </c>
      <c r="AA942" s="13" t="s">
        <v>22</v>
      </c>
      <c r="AB942" s="13" t="s">
        <v>19</v>
      </c>
      <c r="AC942" s="42" t="s">
        <v>3719</v>
      </c>
      <c r="AD942" s="12" t="s">
        <v>147</v>
      </c>
    </row>
    <row r="943" spans="1:30" ht="51" customHeight="1" x14ac:dyDescent="0.3">
      <c r="A943" s="10" t="s">
        <v>3720</v>
      </c>
      <c r="B943" s="11" t="s">
        <v>139</v>
      </c>
      <c r="C943" s="12" t="s">
        <v>140</v>
      </c>
      <c r="D943" s="12" t="s">
        <v>3131</v>
      </c>
      <c r="E943" s="27" t="s">
        <v>63</v>
      </c>
      <c r="F943" s="14" t="s">
        <v>3721</v>
      </c>
      <c r="G943" s="14" t="s">
        <v>3722</v>
      </c>
      <c r="H943" s="16">
        <v>44044</v>
      </c>
      <c r="I943" s="16">
        <v>44470</v>
      </c>
      <c r="J943" s="17" t="str">
        <f>IF(Ugovori_OPULJP[[#This Row],[DATUM ZAVRŠETKA OPERACIJE]]&gt;DATE(2023,12,31),"u provedbi","završen")</f>
        <v>završen</v>
      </c>
      <c r="K943" s="15" t="s">
        <v>71</v>
      </c>
      <c r="L943" s="15" t="s">
        <v>71</v>
      </c>
      <c r="M943" s="18">
        <v>0.85</v>
      </c>
      <c r="N943" s="18">
        <v>0.15</v>
      </c>
      <c r="O943" s="19">
        <f>Ugovori_OPULJP[[#This Row],[Bespovratna sredstva - Ukupno (EU+Nac) HRK
= Ukupna ugovorena vrijednost bespovratnih sredstava]]*Ugovori_OPULJP[[#This Row],[EU STOPA SUFINANCIRANJA %
EU CO-FINANCING RATE %]]</f>
        <v>928234</v>
      </c>
      <c r="P943" s="20">
        <f>Ugovori_OPULJP[[#This Row],[Bespovratna sredstva - EU dio - HRK]]/7.5345</f>
        <v>123197.82334594199</v>
      </c>
      <c r="Q943" s="19">
        <f>Ugovori_OPULJP[[#This Row],[Bespovratna sredstva - Ukupno (EU+Nac) HRK
= Ukupna ugovorena vrijednost bespovratnih sredstava]]*Ugovori_OPULJP[[#This Row],[STOPA NACIONALNOG SUFINANCIRANJA %]]</f>
        <v>163806</v>
      </c>
      <c r="R943" s="20">
        <f>Ugovori_OPULJP[[#This Row],[Bespovratna sredstva - Nacionalni dio - HRK]]/7.5345</f>
        <v>21740.792355166235</v>
      </c>
      <c r="S943" s="19">
        <v>1092040</v>
      </c>
      <c r="T943" s="20">
        <f>Ugovori_OPULJP[[#This Row],[Bespovratna sredstva - Ukupno (EU+Nac) HRK
= Ukupna ugovorena vrijednost bespovratnih sredstava]]/7.5345</f>
        <v>144938.61570110824</v>
      </c>
      <c r="U943" s="19">
        <v>0</v>
      </c>
      <c r="V943" s="20">
        <f>Ugovori_OPULJP[[#This Row],[Javni doprinos korisnika - HRK]]/7.5345</f>
        <v>0</v>
      </c>
      <c r="W943" s="19">
        <v>0</v>
      </c>
      <c r="X943" s="20">
        <f>Ugovori_OPULJP[[#This Row],[Privatni doprinos korisnika - HRK]]/7.5345</f>
        <v>0</v>
      </c>
      <c r="Y943" s="21">
        <f>Ugovori_OPULJP[[#This Row],[Bespovratna sredstva - Ukupno (EU+Nac) HRK
= Ukupna ugovorena vrijednost bespovratnih sredstava]]+Ugovori_OPULJP[[#This Row],[Javni doprinos korisnika - HRK]]+Ugovori_OPULJP[[#This Row],[Privatni doprinos korisnika - HRK]]</f>
        <v>1092040</v>
      </c>
      <c r="Z943" s="22">
        <f>Ugovori_OPULJP[[#This Row],[UKUPNI PRIHVATLJIVI IZDACI
TOTAL ELIGIBLE EXPENDITURE
= Bespovratna sredstva ukupno + doprinos korisnika
= Ukupni prihvatljivi troškovi
= Ukupna ugovorena vrijednost projekta HRK]]/7.5345</f>
        <v>144938.61570110824</v>
      </c>
      <c r="AA943" s="13" t="s">
        <v>22</v>
      </c>
      <c r="AB943" s="13" t="s">
        <v>19</v>
      </c>
      <c r="AC943" s="12" t="s">
        <v>3723</v>
      </c>
      <c r="AD943" s="12" t="s">
        <v>147</v>
      </c>
    </row>
    <row r="944" spans="1:30" ht="51" customHeight="1" x14ac:dyDescent="0.3">
      <c r="A944" s="10" t="s">
        <v>3724</v>
      </c>
      <c r="B944" s="11" t="s">
        <v>139</v>
      </c>
      <c r="C944" s="12" t="s">
        <v>140</v>
      </c>
      <c r="D944" s="12" t="s">
        <v>3131</v>
      </c>
      <c r="E944" s="27" t="s">
        <v>63</v>
      </c>
      <c r="F944" s="14" t="s">
        <v>3725</v>
      </c>
      <c r="G944" s="14" t="s">
        <v>1108</v>
      </c>
      <c r="H944" s="16">
        <v>44109</v>
      </c>
      <c r="I944" s="16">
        <v>44656</v>
      </c>
      <c r="J944" s="17" t="str">
        <f>IF(Ugovori_OPULJP[[#This Row],[DATUM ZAVRŠETKA OPERACIJE]]&gt;DATE(2023,12,31),"u provedbi","završen")</f>
        <v>završen</v>
      </c>
      <c r="K944" s="15" t="s">
        <v>91</v>
      </c>
      <c r="L944" s="15" t="s">
        <v>91</v>
      </c>
      <c r="M944" s="18">
        <v>0.85</v>
      </c>
      <c r="N944" s="18">
        <v>0.15</v>
      </c>
      <c r="O944" s="19">
        <f>Ugovori_OPULJP[[#This Row],[Bespovratna sredstva - Ukupno (EU+Nac) HRK
= Ukupna ugovorena vrijednost bespovratnih sredstava]]*Ugovori_OPULJP[[#This Row],[EU STOPA SUFINANCIRANJA %
EU CO-FINANCING RATE %]]</f>
        <v>1883855</v>
      </c>
      <c r="P944" s="20">
        <f>Ugovori_OPULJP[[#This Row],[Bespovratna sredstva - EU dio - HRK]]/7.5345</f>
        <v>250030.52624593535</v>
      </c>
      <c r="Q944" s="19">
        <f>Ugovori_OPULJP[[#This Row],[Bespovratna sredstva - Ukupno (EU+Nac) HRK
= Ukupna ugovorena vrijednost bespovratnih sredstava]]*Ugovori_OPULJP[[#This Row],[STOPA NACIONALNOG SUFINANCIRANJA %]]</f>
        <v>332445</v>
      </c>
      <c r="R944" s="20">
        <f>Ugovori_OPULJP[[#This Row],[Bespovratna sredstva - Nacionalni dio - HRK]]/7.5345</f>
        <v>44123.034043400359</v>
      </c>
      <c r="S944" s="19">
        <v>2216300</v>
      </c>
      <c r="T944" s="20">
        <f>Ugovori_OPULJP[[#This Row],[Bespovratna sredstva - Ukupno (EU+Nac) HRK
= Ukupna ugovorena vrijednost bespovratnih sredstava]]/7.5345</f>
        <v>294153.56028933573</v>
      </c>
      <c r="U944" s="19">
        <v>0</v>
      </c>
      <c r="V944" s="20">
        <f>Ugovori_OPULJP[[#This Row],[Javni doprinos korisnika - HRK]]/7.5345</f>
        <v>0</v>
      </c>
      <c r="W944" s="19">
        <v>0</v>
      </c>
      <c r="X944" s="20">
        <f>Ugovori_OPULJP[[#This Row],[Privatni doprinos korisnika - HRK]]/7.5345</f>
        <v>0</v>
      </c>
      <c r="Y944" s="21">
        <f>Ugovori_OPULJP[[#This Row],[Bespovratna sredstva - Ukupno (EU+Nac) HRK
= Ukupna ugovorena vrijednost bespovratnih sredstava]]+Ugovori_OPULJP[[#This Row],[Javni doprinos korisnika - HRK]]+Ugovori_OPULJP[[#This Row],[Privatni doprinos korisnika - HRK]]</f>
        <v>2216300</v>
      </c>
      <c r="Z944" s="22">
        <f>Ugovori_OPULJP[[#This Row],[UKUPNI PRIHVATLJIVI IZDACI
TOTAL ELIGIBLE EXPENDITURE
= Bespovratna sredstva ukupno + doprinos korisnika
= Ukupni prihvatljivi troškovi
= Ukupna ugovorena vrijednost projekta HRK]]/7.5345</f>
        <v>294153.56028933573</v>
      </c>
      <c r="AA944" s="13" t="s">
        <v>22</v>
      </c>
      <c r="AB944" s="13" t="s">
        <v>19</v>
      </c>
      <c r="AC944" s="12" t="s">
        <v>3726</v>
      </c>
      <c r="AD944" s="12" t="s">
        <v>147</v>
      </c>
    </row>
    <row r="945" spans="1:30" ht="51" customHeight="1" x14ac:dyDescent="0.3">
      <c r="A945" s="10" t="s">
        <v>3727</v>
      </c>
      <c r="B945" s="11" t="s">
        <v>139</v>
      </c>
      <c r="C945" s="12" t="s">
        <v>140</v>
      </c>
      <c r="D945" s="12" t="s">
        <v>3131</v>
      </c>
      <c r="E945" s="27" t="s">
        <v>63</v>
      </c>
      <c r="F945" s="14" t="s">
        <v>3728</v>
      </c>
      <c r="G945" s="14" t="s">
        <v>1282</v>
      </c>
      <c r="H945" s="16">
        <v>44109</v>
      </c>
      <c r="I945" s="16">
        <v>44597</v>
      </c>
      <c r="J945" s="17" t="str">
        <f>IF(Ugovori_OPULJP[[#This Row],[DATUM ZAVRŠETKA OPERACIJE]]&gt;DATE(2023,12,31),"u provedbi","završen")</f>
        <v>završen</v>
      </c>
      <c r="K945" s="15" t="s">
        <v>91</v>
      </c>
      <c r="L945" s="15" t="s">
        <v>91</v>
      </c>
      <c r="M945" s="18">
        <v>0.85</v>
      </c>
      <c r="N945" s="18">
        <v>0.15</v>
      </c>
      <c r="O945" s="19">
        <f>Ugovori_OPULJP[[#This Row],[Bespovratna sredstva - Ukupno (EU+Nac) HRK
= Ukupna ugovorena vrijednost bespovratnih sredstava]]*Ugovori_OPULJP[[#This Row],[EU STOPA SUFINANCIRANJA %
EU CO-FINANCING RATE %]]</f>
        <v>786517.75</v>
      </c>
      <c r="P945" s="20">
        <f>Ugovori_OPULJP[[#This Row],[Bespovratna sredstva - EU dio - HRK]]/7.5345</f>
        <v>104388.84464795275</v>
      </c>
      <c r="Q945" s="19">
        <f>Ugovori_OPULJP[[#This Row],[Bespovratna sredstva - Ukupno (EU+Nac) HRK
= Ukupna ugovorena vrijednost bespovratnih sredstava]]*Ugovori_OPULJP[[#This Row],[STOPA NACIONALNOG SUFINANCIRANJA %]]</f>
        <v>138797.25</v>
      </c>
      <c r="R945" s="20">
        <f>Ugovori_OPULJP[[#This Row],[Bespovratna sredstva - Nacionalni dio - HRK]]/7.5345</f>
        <v>18421.560820226954</v>
      </c>
      <c r="S945" s="19">
        <v>925315</v>
      </c>
      <c r="T945" s="20">
        <f>Ugovori_OPULJP[[#This Row],[Bespovratna sredstva - Ukupno (EU+Nac) HRK
= Ukupna ugovorena vrijednost bespovratnih sredstava]]/7.5345</f>
        <v>122810.4054681797</v>
      </c>
      <c r="U945" s="19">
        <v>0</v>
      </c>
      <c r="V945" s="20">
        <f>Ugovori_OPULJP[[#This Row],[Javni doprinos korisnika - HRK]]/7.5345</f>
        <v>0</v>
      </c>
      <c r="W945" s="19">
        <v>0</v>
      </c>
      <c r="X945" s="20">
        <f>Ugovori_OPULJP[[#This Row],[Privatni doprinos korisnika - HRK]]/7.5345</f>
        <v>0</v>
      </c>
      <c r="Y945" s="21">
        <f>Ugovori_OPULJP[[#This Row],[Bespovratna sredstva - Ukupno (EU+Nac) HRK
= Ukupna ugovorena vrijednost bespovratnih sredstava]]+Ugovori_OPULJP[[#This Row],[Javni doprinos korisnika - HRK]]+Ugovori_OPULJP[[#This Row],[Privatni doprinos korisnika - HRK]]</f>
        <v>925315</v>
      </c>
      <c r="Z945" s="22">
        <f>Ugovori_OPULJP[[#This Row],[UKUPNI PRIHVATLJIVI IZDACI
TOTAL ELIGIBLE EXPENDITURE
= Bespovratna sredstva ukupno + doprinos korisnika
= Ukupni prihvatljivi troškovi
= Ukupna ugovorena vrijednost projekta HRK]]/7.5345</f>
        <v>122810.4054681797</v>
      </c>
      <c r="AA945" s="13" t="s">
        <v>22</v>
      </c>
      <c r="AB945" s="13" t="s">
        <v>19</v>
      </c>
      <c r="AC945" s="12" t="s">
        <v>3729</v>
      </c>
      <c r="AD945" s="12" t="s">
        <v>147</v>
      </c>
    </row>
    <row r="946" spans="1:30" ht="51" customHeight="1" x14ac:dyDescent="0.3">
      <c r="A946" s="10" t="s">
        <v>3730</v>
      </c>
      <c r="B946" s="11" t="s">
        <v>139</v>
      </c>
      <c r="C946" s="12" t="s">
        <v>140</v>
      </c>
      <c r="D946" s="12" t="s">
        <v>3131</v>
      </c>
      <c r="E946" s="27" t="s">
        <v>63</v>
      </c>
      <c r="F946" s="14" t="s">
        <v>3731</v>
      </c>
      <c r="G946" s="14" t="s">
        <v>3732</v>
      </c>
      <c r="H946" s="16">
        <v>44083</v>
      </c>
      <c r="I946" s="16">
        <v>44629</v>
      </c>
      <c r="J946" s="17" t="str">
        <f>IF(Ugovori_OPULJP[[#This Row],[DATUM ZAVRŠETKA OPERACIJE]]&gt;DATE(2023,12,31),"u provedbi","završen")</f>
        <v>završen</v>
      </c>
      <c r="K946" s="15" t="s">
        <v>21</v>
      </c>
      <c r="L946" s="15" t="s">
        <v>21</v>
      </c>
      <c r="M946" s="18">
        <v>0.85</v>
      </c>
      <c r="N946" s="18">
        <v>0.15</v>
      </c>
      <c r="O946" s="19">
        <f>Ugovori_OPULJP[[#This Row],[Bespovratna sredstva - Ukupno (EU+Nac) HRK
= Ukupna ugovorena vrijednost bespovratnih sredstava]]*Ugovori_OPULJP[[#This Row],[EU STOPA SUFINANCIRANJA %
EU CO-FINANCING RATE %]]</f>
        <v>1184041.2364999999</v>
      </c>
      <c r="P946" s="20">
        <f>Ugovori_OPULJP[[#This Row],[Bespovratna sredstva - EU dio - HRK]]/7.5345</f>
        <v>157149.27818700642</v>
      </c>
      <c r="Q946" s="19">
        <f>Ugovori_OPULJP[[#This Row],[Bespovratna sredstva - Ukupno (EU+Nac) HRK
= Ukupna ugovorena vrijednost bespovratnih sredstava]]*Ugovori_OPULJP[[#This Row],[STOPA NACIONALNOG SUFINANCIRANJA %]]</f>
        <v>208948.45349999997</v>
      </c>
      <c r="R946" s="20">
        <f>Ugovori_OPULJP[[#This Row],[Bespovratna sredstva - Nacionalni dio - HRK]]/7.5345</f>
        <v>27732.225562412896</v>
      </c>
      <c r="S946" s="19">
        <v>1392989.69</v>
      </c>
      <c r="T946" s="20">
        <f>Ugovori_OPULJP[[#This Row],[Bespovratna sredstva - Ukupno (EU+Nac) HRK
= Ukupna ugovorena vrijednost bespovratnih sredstava]]/7.5345</f>
        <v>184881.50374941932</v>
      </c>
      <c r="U946" s="19">
        <v>0</v>
      </c>
      <c r="V946" s="20">
        <f>Ugovori_OPULJP[[#This Row],[Javni doprinos korisnika - HRK]]/7.5345</f>
        <v>0</v>
      </c>
      <c r="W946" s="19">
        <v>0</v>
      </c>
      <c r="X946" s="20">
        <f>Ugovori_OPULJP[[#This Row],[Privatni doprinos korisnika - HRK]]/7.5345</f>
        <v>0</v>
      </c>
      <c r="Y946" s="21">
        <f>Ugovori_OPULJP[[#This Row],[Bespovratna sredstva - Ukupno (EU+Nac) HRK
= Ukupna ugovorena vrijednost bespovratnih sredstava]]+Ugovori_OPULJP[[#This Row],[Javni doprinos korisnika - HRK]]+Ugovori_OPULJP[[#This Row],[Privatni doprinos korisnika - HRK]]</f>
        <v>1392989.69</v>
      </c>
      <c r="Z946" s="22">
        <f>Ugovori_OPULJP[[#This Row],[UKUPNI PRIHVATLJIVI IZDACI
TOTAL ELIGIBLE EXPENDITURE
= Bespovratna sredstva ukupno + doprinos korisnika
= Ukupni prihvatljivi troškovi
= Ukupna ugovorena vrijednost projekta HRK]]/7.5345</f>
        <v>184881.50374941932</v>
      </c>
      <c r="AA946" s="13" t="s">
        <v>22</v>
      </c>
      <c r="AB946" s="13" t="s">
        <v>19</v>
      </c>
      <c r="AC946" s="42" t="s">
        <v>3733</v>
      </c>
      <c r="AD946" s="12" t="s">
        <v>147</v>
      </c>
    </row>
    <row r="947" spans="1:30" ht="51" customHeight="1" x14ac:dyDescent="0.3">
      <c r="A947" s="10" t="s">
        <v>3734</v>
      </c>
      <c r="B947" s="11" t="s">
        <v>139</v>
      </c>
      <c r="C947" s="12" t="s">
        <v>140</v>
      </c>
      <c r="D947" s="12" t="s">
        <v>3131</v>
      </c>
      <c r="E947" s="27" t="s">
        <v>63</v>
      </c>
      <c r="F947" s="14" t="s">
        <v>3735</v>
      </c>
      <c r="G947" s="14" t="s">
        <v>3736</v>
      </c>
      <c r="H947" s="16">
        <v>44131</v>
      </c>
      <c r="I947" s="16">
        <v>44678</v>
      </c>
      <c r="J947" s="17" t="str">
        <f>IF(Ugovori_OPULJP[[#This Row],[DATUM ZAVRŠETKA OPERACIJE]]&gt;DATE(2023,12,31),"u provedbi","završen")</f>
        <v>završen</v>
      </c>
      <c r="K947" s="15" t="s">
        <v>21</v>
      </c>
      <c r="L947" s="15" t="s">
        <v>21</v>
      </c>
      <c r="M947" s="18">
        <v>0.85</v>
      </c>
      <c r="N947" s="18">
        <v>0.15</v>
      </c>
      <c r="O947" s="19">
        <f>Ugovori_OPULJP[[#This Row],[Bespovratna sredstva - Ukupno (EU+Nac) HRK
= Ukupna ugovorena vrijednost bespovratnih sredstava]]*Ugovori_OPULJP[[#This Row],[EU STOPA SUFINANCIRANJA %
EU CO-FINANCING RATE %]]</f>
        <v>1183582.5</v>
      </c>
      <c r="P947" s="20">
        <f>Ugovori_OPULJP[[#This Row],[Bespovratna sredstva - EU dio - HRK]]/7.5345</f>
        <v>157088.39339040412</v>
      </c>
      <c r="Q947" s="19">
        <f>Ugovori_OPULJP[[#This Row],[Bespovratna sredstva - Ukupno (EU+Nac) HRK
= Ukupna ugovorena vrijednost bespovratnih sredstava]]*Ugovori_OPULJP[[#This Row],[STOPA NACIONALNOG SUFINANCIRANJA %]]</f>
        <v>208867.5</v>
      </c>
      <c r="R947" s="20">
        <f>Ugovori_OPULJP[[#This Row],[Bespovratna sredstva - Nacionalni dio - HRK]]/7.5345</f>
        <v>27721.481186541907</v>
      </c>
      <c r="S947" s="19">
        <v>1392450</v>
      </c>
      <c r="T947" s="20">
        <f>Ugovori_OPULJP[[#This Row],[Bespovratna sredstva - Ukupno (EU+Nac) HRK
= Ukupna ugovorena vrijednost bespovratnih sredstava]]/7.5345</f>
        <v>184809.87457694605</v>
      </c>
      <c r="U947" s="19">
        <v>0</v>
      </c>
      <c r="V947" s="20">
        <f>Ugovori_OPULJP[[#This Row],[Javni doprinos korisnika - HRK]]/7.5345</f>
        <v>0</v>
      </c>
      <c r="W947" s="19">
        <v>0</v>
      </c>
      <c r="X947" s="20">
        <f>Ugovori_OPULJP[[#This Row],[Privatni doprinos korisnika - HRK]]/7.5345</f>
        <v>0</v>
      </c>
      <c r="Y947" s="21">
        <f>Ugovori_OPULJP[[#This Row],[Bespovratna sredstva - Ukupno (EU+Nac) HRK
= Ukupna ugovorena vrijednost bespovratnih sredstava]]+Ugovori_OPULJP[[#This Row],[Javni doprinos korisnika - HRK]]+Ugovori_OPULJP[[#This Row],[Privatni doprinos korisnika - HRK]]</f>
        <v>1392450</v>
      </c>
      <c r="Z947" s="22">
        <f>Ugovori_OPULJP[[#This Row],[UKUPNI PRIHVATLJIVI IZDACI
TOTAL ELIGIBLE EXPENDITURE
= Bespovratna sredstva ukupno + doprinos korisnika
= Ukupni prihvatljivi troškovi
= Ukupna ugovorena vrijednost projekta HRK]]/7.5345</f>
        <v>184809.87457694605</v>
      </c>
      <c r="AA947" s="13" t="s">
        <v>22</v>
      </c>
      <c r="AB947" s="13" t="s">
        <v>19</v>
      </c>
      <c r="AC947" s="12" t="s">
        <v>3737</v>
      </c>
      <c r="AD947" s="12" t="s">
        <v>147</v>
      </c>
    </row>
    <row r="948" spans="1:30" ht="51" customHeight="1" x14ac:dyDescent="0.3">
      <c r="A948" s="10" t="s">
        <v>3738</v>
      </c>
      <c r="B948" s="11" t="s">
        <v>139</v>
      </c>
      <c r="C948" s="12" t="s">
        <v>140</v>
      </c>
      <c r="D948" s="12" t="s">
        <v>3131</v>
      </c>
      <c r="E948" s="27" t="s">
        <v>63</v>
      </c>
      <c r="F948" s="14" t="s">
        <v>3739</v>
      </c>
      <c r="G948" s="14" t="s">
        <v>3740</v>
      </c>
      <c r="H948" s="16">
        <v>44091</v>
      </c>
      <c r="I948" s="16">
        <v>44637</v>
      </c>
      <c r="J948" s="17" t="str">
        <f>IF(Ugovori_OPULJP[[#This Row],[DATUM ZAVRŠETKA OPERACIJE]]&gt;DATE(2023,12,31),"u provedbi","završen")</f>
        <v>završen</v>
      </c>
      <c r="K948" s="15" t="s">
        <v>591</v>
      </c>
      <c r="L948" s="15" t="s">
        <v>591</v>
      </c>
      <c r="M948" s="18">
        <v>0.85</v>
      </c>
      <c r="N948" s="18">
        <v>0.15</v>
      </c>
      <c r="O948" s="19">
        <f>Ugovori_OPULJP[[#This Row],[Bespovratna sredstva - Ukupno (EU+Nac) HRK
= Ukupna ugovorena vrijednost bespovratnih sredstava]]*Ugovori_OPULJP[[#This Row],[EU STOPA SUFINANCIRANJA %
EU CO-FINANCING RATE %]]</f>
        <v>1578721.6514999999</v>
      </c>
      <c r="P948" s="20">
        <f>Ugovori_OPULJP[[#This Row],[Bespovratna sredstva - EU dio - HRK]]/7.5345</f>
        <v>209532.37129205652</v>
      </c>
      <c r="Q948" s="19">
        <f>Ugovori_OPULJP[[#This Row],[Bespovratna sredstva - Ukupno (EU+Nac) HRK
= Ukupna ugovorena vrijednost bespovratnih sredstava]]*Ugovori_OPULJP[[#This Row],[STOPA NACIONALNOG SUFINANCIRANJA %]]</f>
        <v>278597.93849999999</v>
      </c>
      <c r="R948" s="20">
        <f>Ugovori_OPULJP[[#This Row],[Bespovratna sredstva - Nacionalni dio - HRK]]/7.5345</f>
        <v>36976.300816245268</v>
      </c>
      <c r="S948" s="19">
        <v>1857319.59</v>
      </c>
      <c r="T948" s="20">
        <f>Ugovori_OPULJP[[#This Row],[Bespovratna sredstva - Ukupno (EU+Nac) HRK
= Ukupna ugovorena vrijednost bespovratnih sredstava]]/7.5345</f>
        <v>246508.67210830181</v>
      </c>
      <c r="U948" s="19">
        <v>0</v>
      </c>
      <c r="V948" s="20">
        <f>Ugovori_OPULJP[[#This Row],[Javni doprinos korisnika - HRK]]/7.5345</f>
        <v>0</v>
      </c>
      <c r="W948" s="19">
        <v>0</v>
      </c>
      <c r="X948" s="20">
        <f>Ugovori_OPULJP[[#This Row],[Privatni doprinos korisnika - HRK]]/7.5345</f>
        <v>0</v>
      </c>
      <c r="Y948" s="21">
        <f>Ugovori_OPULJP[[#This Row],[Bespovratna sredstva - Ukupno (EU+Nac) HRK
= Ukupna ugovorena vrijednost bespovratnih sredstava]]+Ugovori_OPULJP[[#This Row],[Javni doprinos korisnika - HRK]]+Ugovori_OPULJP[[#This Row],[Privatni doprinos korisnika - HRK]]</f>
        <v>1857319.59</v>
      </c>
      <c r="Z948" s="22">
        <f>Ugovori_OPULJP[[#This Row],[UKUPNI PRIHVATLJIVI IZDACI
TOTAL ELIGIBLE EXPENDITURE
= Bespovratna sredstva ukupno + doprinos korisnika
= Ukupni prihvatljivi troškovi
= Ukupna ugovorena vrijednost projekta HRK]]/7.5345</f>
        <v>246508.67210830181</v>
      </c>
      <c r="AA948" s="13" t="s">
        <v>22</v>
      </c>
      <c r="AB948" s="13" t="s">
        <v>19</v>
      </c>
      <c r="AC948" s="12" t="s">
        <v>3741</v>
      </c>
      <c r="AD948" s="12" t="s">
        <v>147</v>
      </c>
    </row>
    <row r="949" spans="1:30" ht="51" customHeight="1" x14ac:dyDescent="0.3">
      <c r="A949" s="31" t="s">
        <v>3742</v>
      </c>
      <c r="B949" s="25" t="s">
        <v>139</v>
      </c>
      <c r="C949" s="26" t="s">
        <v>140</v>
      </c>
      <c r="D949" s="12" t="s">
        <v>3131</v>
      </c>
      <c r="E949" s="27" t="s">
        <v>63</v>
      </c>
      <c r="F949" s="32" t="s">
        <v>3743</v>
      </c>
      <c r="G949" s="32" t="s">
        <v>3744</v>
      </c>
      <c r="H949" s="29">
        <v>44155</v>
      </c>
      <c r="I949" s="29">
        <v>44701</v>
      </c>
      <c r="J949" s="17" t="str">
        <f>IF(Ugovori_OPULJP[[#This Row],[DATUM ZAVRŠETKA OPERACIJE]]&gt;DATE(2023,12,31),"u provedbi","završen")</f>
        <v>završen</v>
      </c>
      <c r="K949" s="37" t="s">
        <v>380</v>
      </c>
      <c r="L949" s="15" t="s">
        <v>380</v>
      </c>
      <c r="M949" s="18">
        <v>0.85</v>
      </c>
      <c r="N949" s="18">
        <v>0.15</v>
      </c>
      <c r="O949" s="19">
        <f>Ugovori_OPULJP[[#This Row],[Bespovratna sredstva - Ukupno (EU+Nac) HRK
= Ukupna ugovorena vrijednost bespovratnih sredstava]]*Ugovori_OPULJP[[#This Row],[EU STOPA SUFINANCIRANJA %
EU CO-FINANCING RATE %]]</f>
        <v>315744.33199999999</v>
      </c>
      <c r="P949" s="20">
        <f>Ugovori_OPULJP[[#This Row],[Bespovratna sredstva - EU dio - HRK]]/7.5345</f>
        <v>41906.474484040082</v>
      </c>
      <c r="Q949" s="19">
        <f>Ugovori_OPULJP[[#This Row],[Bespovratna sredstva - Ukupno (EU+Nac) HRK
= Ukupna ugovorena vrijednost bespovratnih sredstava]]*Ugovori_OPULJP[[#This Row],[STOPA NACIONALNOG SUFINANCIRANJA %]]</f>
        <v>55719.587999999996</v>
      </c>
      <c r="R949" s="20">
        <f>Ugovori_OPULJP[[#This Row],[Bespovratna sredstva - Nacionalni dio - HRK]]/7.5345</f>
        <v>7395.2602030658963</v>
      </c>
      <c r="S949" s="21">
        <v>371463.92</v>
      </c>
      <c r="T949" s="22">
        <f>Ugovori_OPULJP[[#This Row],[Bespovratna sredstva - Ukupno (EU+Nac) HRK
= Ukupna ugovorena vrijednost bespovratnih sredstava]]/7.5345</f>
        <v>49301.734687105971</v>
      </c>
      <c r="U949" s="19">
        <v>0</v>
      </c>
      <c r="V949" s="20">
        <f>Ugovori_OPULJP[[#This Row],[Javni doprinos korisnika - HRK]]/7.5345</f>
        <v>0</v>
      </c>
      <c r="W949" s="19">
        <v>0</v>
      </c>
      <c r="X949" s="20">
        <f>Ugovori_OPULJP[[#This Row],[Privatni doprinos korisnika - HRK]]/7.5345</f>
        <v>0</v>
      </c>
      <c r="Y949" s="21">
        <f>Ugovori_OPULJP[[#This Row],[Bespovratna sredstva - Ukupno (EU+Nac) HRK
= Ukupna ugovorena vrijednost bespovratnih sredstava]]+Ugovori_OPULJP[[#This Row],[Javni doprinos korisnika - HRK]]+Ugovori_OPULJP[[#This Row],[Privatni doprinos korisnika - HRK]]</f>
        <v>371463.92</v>
      </c>
      <c r="Z949" s="22">
        <f>Ugovori_OPULJP[[#This Row],[UKUPNI PRIHVATLJIVI IZDACI
TOTAL ELIGIBLE EXPENDITURE
= Bespovratna sredstva ukupno + doprinos korisnika
= Ukupni prihvatljivi troškovi
= Ukupna ugovorena vrijednost projekta HRK]]/7.5345</f>
        <v>49301.734687105971</v>
      </c>
      <c r="AA949" s="27" t="s">
        <v>22</v>
      </c>
      <c r="AB949" s="13" t="s">
        <v>19</v>
      </c>
      <c r="AC949" s="26" t="s">
        <v>3745</v>
      </c>
      <c r="AD949" s="12" t="s">
        <v>147</v>
      </c>
    </row>
    <row r="950" spans="1:30" ht="51" customHeight="1" x14ac:dyDescent="0.3">
      <c r="A950" s="10" t="s">
        <v>3746</v>
      </c>
      <c r="B950" s="11" t="s">
        <v>139</v>
      </c>
      <c r="C950" s="12" t="s">
        <v>140</v>
      </c>
      <c r="D950" s="12" t="s">
        <v>3131</v>
      </c>
      <c r="E950" s="27" t="s">
        <v>63</v>
      </c>
      <c r="F950" s="14" t="s">
        <v>3747</v>
      </c>
      <c r="G950" s="14" t="s">
        <v>3748</v>
      </c>
      <c r="H950" s="16">
        <v>44078</v>
      </c>
      <c r="I950" s="16">
        <v>44624</v>
      </c>
      <c r="J950" s="17" t="str">
        <f>IF(Ugovori_OPULJP[[#This Row],[DATUM ZAVRŠETKA OPERACIJE]]&gt;DATE(2023,12,31),"u provedbi","završen")</f>
        <v>završen</v>
      </c>
      <c r="K950" s="15" t="s">
        <v>178</v>
      </c>
      <c r="L950" s="15" t="s">
        <v>178</v>
      </c>
      <c r="M950" s="18">
        <v>0.85</v>
      </c>
      <c r="N950" s="18">
        <v>0.15</v>
      </c>
      <c r="O950" s="19">
        <f>Ugovori_OPULJP[[#This Row],[Bespovratna sredstva - Ukupno (EU+Nac) HRK
= Ukupna ugovorena vrijednost bespovratnih sredstava]]*Ugovori_OPULJP[[#This Row],[EU STOPA SUFINANCIRANJA %
EU CO-FINANCING RATE %]]</f>
        <v>1530743.75</v>
      </c>
      <c r="P950" s="20">
        <f>Ugovori_OPULJP[[#This Row],[Bespovratna sredstva - EU dio - HRK]]/7.5345</f>
        <v>203164.60946313624</v>
      </c>
      <c r="Q950" s="19">
        <f>Ugovori_OPULJP[[#This Row],[Bespovratna sredstva - Ukupno (EU+Nac) HRK
= Ukupna ugovorena vrijednost bespovratnih sredstava]]*Ugovori_OPULJP[[#This Row],[STOPA NACIONALNOG SUFINANCIRANJA %]]</f>
        <v>270131.25</v>
      </c>
      <c r="R950" s="20">
        <f>Ugovori_OPULJP[[#This Row],[Bespovratna sredstva - Nacionalni dio - HRK]]/7.5345</f>
        <v>35852.578140553451</v>
      </c>
      <c r="S950" s="19">
        <v>1800875</v>
      </c>
      <c r="T950" s="20">
        <f>Ugovori_OPULJP[[#This Row],[Bespovratna sredstva - Ukupno (EU+Nac) HRK
= Ukupna ugovorena vrijednost bespovratnih sredstava]]/7.5345</f>
        <v>239017.18760368967</v>
      </c>
      <c r="U950" s="19">
        <v>0</v>
      </c>
      <c r="V950" s="20">
        <f>Ugovori_OPULJP[[#This Row],[Javni doprinos korisnika - HRK]]/7.5345</f>
        <v>0</v>
      </c>
      <c r="W950" s="19">
        <v>0</v>
      </c>
      <c r="X950" s="20">
        <f>Ugovori_OPULJP[[#This Row],[Privatni doprinos korisnika - HRK]]/7.5345</f>
        <v>0</v>
      </c>
      <c r="Y950" s="21">
        <f>Ugovori_OPULJP[[#This Row],[Bespovratna sredstva - Ukupno (EU+Nac) HRK
= Ukupna ugovorena vrijednost bespovratnih sredstava]]+Ugovori_OPULJP[[#This Row],[Javni doprinos korisnika - HRK]]+Ugovori_OPULJP[[#This Row],[Privatni doprinos korisnika - HRK]]</f>
        <v>1800875</v>
      </c>
      <c r="Z950" s="22">
        <f>Ugovori_OPULJP[[#This Row],[UKUPNI PRIHVATLJIVI IZDACI
TOTAL ELIGIBLE EXPENDITURE
= Bespovratna sredstva ukupno + doprinos korisnika
= Ukupni prihvatljivi troškovi
= Ukupna ugovorena vrijednost projekta HRK]]/7.5345</f>
        <v>239017.18760368967</v>
      </c>
      <c r="AA950" s="13" t="s">
        <v>22</v>
      </c>
      <c r="AB950" s="13" t="s">
        <v>19</v>
      </c>
      <c r="AC950" s="42" t="s">
        <v>3749</v>
      </c>
      <c r="AD950" s="12" t="s">
        <v>147</v>
      </c>
    </row>
    <row r="951" spans="1:30" ht="51" customHeight="1" x14ac:dyDescent="0.3">
      <c r="A951" s="10" t="s">
        <v>3750</v>
      </c>
      <c r="B951" s="11" t="s">
        <v>139</v>
      </c>
      <c r="C951" s="12" t="s">
        <v>140</v>
      </c>
      <c r="D951" s="12" t="s">
        <v>3131</v>
      </c>
      <c r="E951" s="27" t="s">
        <v>63</v>
      </c>
      <c r="F951" s="14" t="s">
        <v>3751</v>
      </c>
      <c r="G951" s="14" t="s">
        <v>3752</v>
      </c>
      <c r="H951" s="16">
        <v>44078</v>
      </c>
      <c r="I951" s="16">
        <v>44624</v>
      </c>
      <c r="J951" s="17" t="str">
        <f>IF(Ugovori_OPULJP[[#This Row],[DATUM ZAVRŠETKA OPERACIJE]]&gt;DATE(2023,12,31),"u provedbi","završen")</f>
        <v>završen</v>
      </c>
      <c r="K951" s="15" t="s">
        <v>324</v>
      </c>
      <c r="L951" s="15" t="s">
        <v>324</v>
      </c>
      <c r="M951" s="18">
        <v>0.85</v>
      </c>
      <c r="N951" s="18">
        <v>0.15</v>
      </c>
      <c r="O951" s="19">
        <f>Ugovori_OPULJP[[#This Row],[Bespovratna sredstva - Ukupno (EU+Nac) HRK
= Ukupna ugovorena vrijednost bespovratnih sredstava]]*Ugovori_OPULJP[[#This Row],[EU STOPA SUFINANCIRANJA %
EU CO-FINANCING RATE %]]</f>
        <v>789360.82149999996</v>
      </c>
      <c r="P951" s="20">
        <f>Ugovori_OPULJP[[#This Row],[Bespovratna sredstva - EU dio - HRK]]/7.5345</f>
        <v>104766.18508195633</v>
      </c>
      <c r="Q951" s="19">
        <f>Ugovori_OPULJP[[#This Row],[Bespovratna sredstva - Ukupno (EU+Nac) HRK
= Ukupna ugovorena vrijednost bespovratnih sredstava]]*Ugovori_OPULJP[[#This Row],[STOPA NACIONALNOG SUFINANCIRANJA %]]</f>
        <v>139298.96849999999</v>
      </c>
      <c r="R951" s="20">
        <f>Ugovori_OPULJP[[#This Row],[Bespovratna sredstva - Nacionalni dio - HRK]]/7.5345</f>
        <v>18488.150308580527</v>
      </c>
      <c r="S951" s="19">
        <v>928659.79</v>
      </c>
      <c r="T951" s="20">
        <f>Ugovori_OPULJP[[#This Row],[Bespovratna sredstva - Ukupno (EU+Nac) HRK
= Ukupna ugovorena vrijednost bespovratnih sredstava]]/7.5345</f>
        <v>123254.33539053686</v>
      </c>
      <c r="U951" s="19">
        <v>0</v>
      </c>
      <c r="V951" s="20">
        <f>Ugovori_OPULJP[[#This Row],[Javni doprinos korisnika - HRK]]/7.5345</f>
        <v>0</v>
      </c>
      <c r="W951" s="19">
        <v>0</v>
      </c>
      <c r="X951" s="20">
        <f>Ugovori_OPULJP[[#This Row],[Privatni doprinos korisnika - HRK]]/7.5345</f>
        <v>0</v>
      </c>
      <c r="Y951" s="21">
        <f>Ugovori_OPULJP[[#This Row],[Bespovratna sredstva - Ukupno (EU+Nac) HRK
= Ukupna ugovorena vrijednost bespovratnih sredstava]]+Ugovori_OPULJP[[#This Row],[Javni doprinos korisnika - HRK]]+Ugovori_OPULJP[[#This Row],[Privatni doprinos korisnika - HRK]]</f>
        <v>928659.79</v>
      </c>
      <c r="Z951" s="22">
        <f>Ugovori_OPULJP[[#This Row],[UKUPNI PRIHVATLJIVI IZDACI
TOTAL ELIGIBLE EXPENDITURE
= Bespovratna sredstva ukupno + doprinos korisnika
= Ukupni prihvatljivi troškovi
= Ukupna ugovorena vrijednost projekta HRK]]/7.5345</f>
        <v>123254.33539053686</v>
      </c>
      <c r="AA951" s="13" t="s">
        <v>22</v>
      </c>
      <c r="AB951" s="13" t="s">
        <v>19</v>
      </c>
      <c r="AC951" s="42" t="s">
        <v>3753</v>
      </c>
      <c r="AD951" s="12" t="s">
        <v>147</v>
      </c>
    </row>
    <row r="952" spans="1:30" ht="51" customHeight="1" x14ac:dyDescent="0.3">
      <c r="A952" s="10" t="s">
        <v>3754</v>
      </c>
      <c r="B952" s="11" t="s">
        <v>139</v>
      </c>
      <c r="C952" s="12" t="s">
        <v>140</v>
      </c>
      <c r="D952" s="12" t="s">
        <v>3131</v>
      </c>
      <c r="E952" s="27" t="s">
        <v>63</v>
      </c>
      <c r="F952" s="14" t="s">
        <v>3755</v>
      </c>
      <c r="G952" s="14" t="s">
        <v>3756</v>
      </c>
      <c r="H952" s="16">
        <v>44078</v>
      </c>
      <c r="I952" s="16">
        <v>44624</v>
      </c>
      <c r="J952" s="17" t="str">
        <f>IF(Ugovori_OPULJP[[#This Row],[DATUM ZAVRŠETKA OPERACIJE]]&gt;DATE(2023,12,31),"u provedbi","završen")</f>
        <v>završen</v>
      </c>
      <c r="K952" s="15" t="s">
        <v>81</v>
      </c>
      <c r="L952" s="15" t="s">
        <v>81</v>
      </c>
      <c r="M952" s="18">
        <v>0.85</v>
      </c>
      <c r="N952" s="18">
        <v>0.15</v>
      </c>
      <c r="O952" s="19">
        <f>Ugovori_OPULJP[[#This Row],[Bespovratna sredstva - Ukupno (EU+Nac) HRK
= Ukupna ugovorena vrijednost bespovratnih sredstava]]*Ugovori_OPULJP[[#This Row],[EU STOPA SUFINANCIRANJA %
EU CO-FINANCING RATE %]]</f>
        <v>1146886.5975000001</v>
      </c>
      <c r="P952" s="20">
        <f>Ugovori_OPULJP[[#This Row],[Bespovratna sredstva - EU dio - HRK]]/7.5345</f>
        <v>152218.01015329486</v>
      </c>
      <c r="Q952" s="19">
        <f>Ugovori_OPULJP[[#This Row],[Bespovratna sredstva - Ukupno (EU+Nac) HRK
= Ukupna ugovorena vrijednost bespovratnih sredstava]]*Ugovori_OPULJP[[#This Row],[STOPA NACIONALNOG SUFINANCIRANJA %]]</f>
        <v>202391.7525</v>
      </c>
      <c r="R952" s="20">
        <f>Ugovori_OPULJP[[#This Row],[Bespovratna sredstva - Nacionalni dio - HRK]]/7.5345</f>
        <v>26862.001791757913</v>
      </c>
      <c r="S952" s="19">
        <v>1349278.35</v>
      </c>
      <c r="T952" s="20">
        <f>Ugovori_OPULJP[[#This Row],[Bespovratna sredstva - Ukupno (EU+Nac) HRK
= Ukupna ugovorena vrijednost bespovratnih sredstava]]/7.5345</f>
        <v>179080.01194505277</v>
      </c>
      <c r="U952" s="19">
        <v>0</v>
      </c>
      <c r="V952" s="20">
        <f>Ugovori_OPULJP[[#This Row],[Javni doprinos korisnika - HRK]]/7.5345</f>
        <v>0</v>
      </c>
      <c r="W952" s="19">
        <v>0</v>
      </c>
      <c r="X952" s="20">
        <f>Ugovori_OPULJP[[#This Row],[Privatni doprinos korisnika - HRK]]/7.5345</f>
        <v>0</v>
      </c>
      <c r="Y952" s="21">
        <f>Ugovori_OPULJP[[#This Row],[Bespovratna sredstva - Ukupno (EU+Nac) HRK
= Ukupna ugovorena vrijednost bespovratnih sredstava]]+Ugovori_OPULJP[[#This Row],[Javni doprinos korisnika - HRK]]+Ugovori_OPULJP[[#This Row],[Privatni doprinos korisnika - HRK]]</f>
        <v>1349278.35</v>
      </c>
      <c r="Z952" s="22">
        <f>Ugovori_OPULJP[[#This Row],[UKUPNI PRIHVATLJIVI IZDACI
TOTAL ELIGIBLE EXPENDITURE
= Bespovratna sredstva ukupno + doprinos korisnika
= Ukupni prihvatljivi troškovi
= Ukupna ugovorena vrijednost projekta HRK]]/7.5345</f>
        <v>179080.01194505277</v>
      </c>
      <c r="AA952" s="13" t="s">
        <v>22</v>
      </c>
      <c r="AB952" s="13" t="s">
        <v>19</v>
      </c>
      <c r="AC952" s="42" t="s">
        <v>3757</v>
      </c>
      <c r="AD952" s="12" t="s">
        <v>147</v>
      </c>
    </row>
    <row r="953" spans="1:30" ht="51" customHeight="1" x14ac:dyDescent="0.3">
      <c r="A953" s="10" t="s">
        <v>3758</v>
      </c>
      <c r="B953" s="11" t="s">
        <v>139</v>
      </c>
      <c r="C953" s="12" t="s">
        <v>140</v>
      </c>
      <c r="D953" s="12" t="s">
        <v>3131</v>
      </c>
      <c r="E953" s="27" t="s">
        <v>63</v>
      </c>
      <c r="F953" s="14" t="s">
        <v>3759</v>
      </c>
      <c r="G953" s="14" t="s">
        <v>3760</v>
      </c>
      <c r="H953" s="16">
        <v>44078</v>
      </c>
      <c r="I953" s="16">
        <v>44624</v>
      </c>
      <c r="J953" s="17" t="str">
        <f>IF(Ugovori_OPULJP[[#This Row],[DATUM ZAVRŠETKA OPERACIJE]]&gt;DATE(2023,12,31),"u provedbi","završen")</f>
        <v>završen</v>
      </c>
      <c r="K953" s="15" t="s">
        <v>380</v>
      </c>
      <c r="L953" s="15" t="s">
        <v>380</v>
      </c>
      <c r="M953" s="18">
        <v>0.85</v>
      </c>
      <c r="N953" s="18">
        <v>0.15</v>
      </c>
      <c r="O953" s="19">
        <f>Ugovori_OPULJP[[#This Row],[Bespovratna sredstva - Ukupno (EU+Nac) HRK
= Ukupna ugovorena vrijednost bespovratnih sredstava]]*Ugovori_OPULJP[[#This Row],[EU STOPA SUFINANCIRANJA %
EU CO-FINANCING RATE %]]</f>
        <v>1183561.25</v>
      </c>
      <c r="P953" s="20">
        <f>Ugovori_OPULJP[[#This Row],[Bespovratna sredstva - EU dio - HRK]]/7.5345</f>
        <v>157085.57303072533</v>
      </c>
      <c r="Q953" s="19">
        <f>Ugovori_OPULJP[[#This Row],[Bespovratna sredstva - Ukupno (EU+Nac) HRK
= Ukupna ugovorena vrijednost bespovratnih sredstava]]*Ugovori_OPULJP[[#This Row],[STOPA NACIONALNOG SUFINANCIRANJA %]]</f>
        <v>208863.75</v>
      </c>
      <c r="R953" s="20">
        <f>Ugovori_OPULJP[[#This Row],[Bespovratna sredstva - Nacionalni dio - HRK]]/7.5345</f>
        <v>27720.983476010351</v>
      </c>
      <c r="S953" s="19">
        <v>1392425</v>
      </c>
      <c r="T953" s="20">
        <f>Ugovori_OPULJP[[#This Row],[Bespovratna sredstva - Ukupno (EU+Nac) HRK
= Ukupna ugovorena vrijednost bespovratnih sredstava]]/7.5345</f>
        <v>184806.55650673568</v>
      </c>
      <c r="U953" s="19">
        <v>0</v>
      </c>
      <c r="V953" s="20">
        <f>Ugovori_OPULJP[[#This Row],[Javni doprinos korisnika - HRK]]/7.5345</f>
        <v>0</v>
      </c>
      <c r="W953" s="19">
        <v>0</v>
      </c>
      <c r="X953" s="20">
        <f>Ugovori_OPULJP[[#This Row],[Privatni doprinos korisnika - HRK]]/7.5345</f>
        <v>0</v>
      </c>
      <c r="Y953" s="21">
        <f>Ugovori_OPULJP[[#This Row],[Bespovratna sredstva - Ukupno (EU+Nac) HRK
= Ukupna ugovorena vrijednost bespovratnih sredstava]]+Ugovori_OPULJP[[#This Row],[Javni doprinos korisnika - HRK]]+Ugovori_OPULJP[[#This Row],[Privatni doprinos korisnika - HRK]]</f>
        <v>1392425</v>
      </c>
      <c r="Z953" s="22">
        <f>Ugovori_OPULJP[[#This Row],[UKUPNI PRIHVATLJIVI IZDACI
TOTAL ELIGIBLE EXPENDITURE
= Bespovratna sredstva ukupno + doprinos korisnika
= Ukupni prihvatljivi troškovi
= Ukupna ugovorena vrijednost projekta HRK]]/7.5345</f>
        <v>184806.55650673568</v>
      </c>
      <c r="AA953" s="13" t="s">
        <v>22</v>
      </c>
      <c r="AB953" s="13" t="s">
        <v>19</v>
      </c>
      <c r="AC953" s="42" t="s">
        <v>3761</v>
      </c>
      <c r="AD953" s="12" t="s">
        <v>147</v>
      </c>
    </row>
    <row r="954" spans="1:30" ht="51" customHeight="1" x14ac:dyDescent="0.3">
      <c r="A954" s="10" t="s">
        <v>3762</v>
      </c>
      <c r="B954" s="11" t="s">
        <v>139</v>
      </c>
      <c r="C954" s="12" t="s">
        <v>140</v>
      </c>
      <c r="D954" s="12" t="s">
        <v>3131</v>
      </c>
      <c r="E954" s="27" t="s">
        <v>63</v>
      </c>
      <c r="F954" s="14" t="s">
        <v>1402</v>
      </c>
      <c r="G954" s="14" t="s">
        <v>1403</v>
      </c>
      <c r="H954" s="16">
        <v>44078</v>
      </c>
      <c r="I954" s="16">
        <v>44624</v>
      </c>
      <c r="J954" s="17" t="str">
        <f>IF(Ugovori_OPULJP[[#This Row],[DATUM ZAVRŠETKA OPERACIJE]]&gt;DATE(2023,12,31),"u provedbi","završen")</f>
        <v>završen</v>
      </c>
      <c r="K954" s="15" t="s">
        <v>144</v>
      </c>
      <c r="L954" s="15" t="s">
        <v>144</v>
      </c>
      <c r="M954" s="18">
        <v>0.85</v>
      </c>
      <c r="N954" s="18">
        <v>0.15</v>
      </c>
      <c r="O954" s="19">
        <f>Ugovori_OPULJP[[#This Row],[Bespovratna sredstva - Ukupno (EU+Nac) HRK
= Ukupna ugovorena vrijednost bespovratnih sredstava]]*Ugovori_OPULJP[[#This Row],[EU STOPA SUFINANCIRANJA %
EU CO-FINANCING RATE %]]</f>
        <v>2525894</v>
      </c>
      <c r="P954" s="20">
        <f>Ugovori_OPULJP[[#This Row],[Bespovratna sredstva - EU dio - HRK]]/7.5345</f>
        <v>335243.74543765344</v>
      </c>
      <c r="Q954" s="19">
        <f>Ugovori_OPULJP[[#This Row],[Bespovratna sredstva - Ukupno (EU+Nac) HRK
= Ukupna ugovorena vrijednost bespovratnih sredstava]]*Ugovori_OPULJP[[#This Row],[STOPA NACIONALNOG SUFINANCIRANJA %]]</f>
        <v>445746</v>
      </c>
      <c r="R954" s="20">
        <f>Ugovori_OPULJP[[#This Row],[Bespovratna sredstva - Nacionalni dio - HRK]]/7.5345</f>
        <v>59160.660959585904</v>
      </c>
      <c r="S954" s="19">
        <v>2971640</v>
      </c>
      <c r="T954" s="20">
        <f>Ugovori_OPULJP[[#This Row],[Bespovratna sredstva - Ukupno (EU+Nac) HRK
= Ukupna ugovorena vrijednost bespovratnih sredstava]]/7.5345</f>
        <v>394404.40639723936</v>
      </c>
      <c r="U954" s="19">
        <v>0</v>
      </c>
      <c r="V954" s="20">
        <f>Ugovori_OPULJP[[#This Row],[Javni doprinos korisnika - HRK]]/7.5345</f>
        <v>0</v>
      </c>
      <c r="W954" s="19">
        <v>0</v>
      </c>
      <c r="X954" s="20">
        <f>Ugovori_OPULJP[[#This Row],[Privatni doprinos korisnika - HRK]]/7.5345</f>
        <v>0</v>
      </c>
      <c r="Y954" s="21">
        <f>Ugovori_OPULJP[[#This Row],[Bespovratna sredstva - Ukupno (EU+Nac) HRK
= Ukupna ugovorena vrijednost bespovratnih sredstava]]+Ugovori_OPULJP[[#This Row],[Javni doprinos korisnika - HRK]]+Ugovori_OPULJP[[#This Row],[Privatni doprinos korisnika - HRK]]</f>
        <v>2971640</v>
      </c>
      <c r="Z954" s="22">
        <f>Ugovori_OPULJP[[#This Row],[UKUPNI PRIHVATLJIVI IZDACI
TOTAL ELIGIBLE EXPENDITURE
= Bespovratna sredstva ukupno + doprinos korisnika
= Ukupni prihvatljivi troškovi
= Ukupna ugovorena vrijednost projekta HRK]]/7.5345</f>
        <v>394404.40639723936</v>
      </c>
      <c r="AA954" s="13" t="s">
        <v>22</v>
      </c>
      <c r="AB954" s="13" t="s">
        <v>19</v>
      </c>
      <c r="AC954" s="42" t="s">
        <v>3763</v>
      </c>
      <c r="AD954" s="12" t="s">
        <v>147</v>
      </c>
    </row>
    <row r="955" spans="1:30" ht="51" customHeight="1" x14ac:dyDescent="0.3">
      <c r="A955" s="10" t="s">
        <v>3764</v>
      </c>
      <c r="B955" s="11" t="s">
        <v>139</v>
      </c>
      <c r="C955" s="12" t="s">
        <v>140</v>
      </c>
      <c r="D955" s="12" t="s">
        <v>3131</v>
      </c>
      <c r="E955" s="27" t="s">
        <v>63</v>
      </c>
      <c r="F955" s="14" t="s">
        <v>3765</v>
      </c>
      <c r="G955" s="14" t="s">
        <v>3766</v>
      </c>
      <c r="H955" s="16">
        <v>44078</v>
      </c>
      <c r="I955" s="16">
        <v>44624</v>
      </c>
      <c r="J955" s="17" t="str">
        <f>IF(Ugovori_OPULJP[[#This Row],[DATUM ZAVRŠETKA OPERACIJE]]&gt;DATE(2023,12,31),"u provedbi","završen")</f>
        <v>završen</v>
      </c>
      <c r="K955" s="15" t="s">
        <v>91</v>
      </c>
      <c r="L955" s="15" t="s">
        <v>91</v>
      </c>
      <c r="M955" s="18">
        <v>0.85</v>
      </c>
      <c r="N955" s="18">
        <v>0.15</v>
      </c>
      <c r="O955" s="19">
        <f>Ugovori_OPULJP[[#This Row],[Bespovratna sredstva - Ukupno (EU+Nac) HRK
= Ukupna ugovorena vrijednost bespovratnih sredstava]]*Ugovori_OPULJP[[#This Row],[EU STOPA SUFINANCIRANJA %
EU CO-FINANCING RATE %]]</f>
        <v>789360.82149999996</v>
      </c>
      <c r="P955" s="20">
        <f>Ugovori_OPULJP[[#This Row],[Bespovratna sredstva - EU dio - HRK]]/7.5345</f>
        <v>104766.18508195633</v>
      </c>
      <c r="Q955" s="19">
        <f>Ugovori_OPULJP[[#This Row],[Bespovratna sredstva - Ukupno (EU+Nac) HRK
= Ukupna ugovorena vrijednost bespovratnih sredstava]]*Ugovori_OPULJP[[#This Row],[STOPA NACIONALNOG SUFINANCIRANJA %]]</f>
        <v>139298.96849999999</v>
      </c>
      <c r="R955" s="20">
        <f>Ugovori_OPULJP[[#This Row],[Bespovratna sredstva - Nacionalni dio - HRK]]/7.5345</f>
        <v>18488.150308580527</v>
      </c>
      <c r="S955" s="19">
        <v>928659.79</v>
      </c>
      <c r="T955" s="20">
        <f>Ugovori_OPULJP[[#This Row],[Bespovratna sredstva - Ukupno (EU+Nac) HRK
= Ukupna ugovorena vrijednost bespovratnih sredstava]]/7.5345</f>
        <v>123254.33539053686</v>
      </c>
      <c r="U955" s="19">
        <v>0</v>
      </c>
      <c r="V955" s="20">
        <f>Ugovori_OPULJP[[#This Row],[Javni doprinos korisnika - HRK]]/7.5345</f>
        <v>0</v>
      </c>
      <c r="W955" s="19">
        <v>0</v>
      </c>
      <c r="X955" s="20">
        <f>Ugovori_OPULJP[[#This Row],[Privatni doprinos korisnika - HRK]]/7.5345</f>
        <v>0</v>
      </c>
      <c r="Y955" s="21">
        <f>Ugovori_OPULJP[[#This Row],[Bespovratna sredstva - Ukupno (EU+Nac) HRK
= Ukupna ugovorena vrijednost bespovratnih sredstava]]+Ugovori_OPULJP[[#This Row],[Javni doprinos korisnika - HRK]]+Ugovori_OPULJP[[#This Row],[Privatni doprinos korisnika - HRK]]</f>
        <v>928659.79</v>
      </c>
      <c r="Z955" s="22">
        <f>Ugovori_OPULJP[[#This Row],[UKUPNI PRIHVATLJIVI IZDACI
TOTAL ELIGIBLE EXPENDITURE
= Bespovratna sredstva ukupno + doprinos korisnika
= Ukupni prihvatljivi troškovi
= Ukupna ugovorena vrijednost projekta HRK]]/7.5345</f>
        <v>123254.33539053686</v>
      </c>
      <c r="AA955" s="13" t="s">
        <v>22</v>
      </c>
      <c r="AB955" s="13" t="s">
        <v>19</v>
      </c>
      <c r="AC955" s="42" t="s">
        <v>3767</v>
      </c>
      <c r="AD955" s="12" t="s">
        <v>147</v>
      </c>
    </row>
    <row r="956" spans="1:30" ht="51" customHeight="1" x14ac:dyDescent="0.3">
      <c r="A956" s="10" t="s">
        <v>10536</v>
      </c>
      <c r="B956" s="11" t="s">
        <v>139</v>
      </c>
      <c r="C956" s="12" t="s">
        <v>140</v>
      </c>
      <c r="D956" s="12" t="s">
        <v>3131</v>
      </c>
      <c r="E956" s="27" t="s">
        <v>63</v>
      </c>
      <c r="F956" s="14" t="s">
        <v>920</v>
      </c>
      <c r="G956" s="14" t="s">
        <v>10537</v>
      </c>
      <c r="H956" s="16">
        <v>44078</v>
      </c>
      <c r="I956" s="16">
        <v>44624</v>
      </c>
      <c r="J956" s="17" t="str">
        <f>IF(Ugovori_OPULJP[[#This Row],[DATUM ZAVRŠETKA OPERACIJE]]&gt;DATE(2023,12,31),"u provedbi","završen")</f>
        <v>završen</v>
      </c>
      <c r="K956" s="15" t="s">
        <v>91</v>
      </c>
      <c r="L956" s="15" t="s">
        <v>91</v>
      </c>
      <c r="M956" s="18">
        <v>0.85</v>
      </c>
      <c r="N956" s="18">
        <v>0.15</v>
      </c>
      <c r="O956" s="19">
        <f>Ugovori_OPULJP[[#This Row],[Bespovratna sredstva - Ukupno (EU+Nac) HRK
= Ukupna ugovorena vrijednost bespovratnih sredstava]]*Ugovori_OPULJP[[#This Row],[EU STOPA SUFINANCIRANJA %
EU CO-FINANCING RATE %]]</f>
        <v>789360.82149999996</v>
      </c>
      <c r="P956" s="20">
        <f>Ugovori_OPULJP[[#This Row],[Bespovratna sredstva - EU dio - HRK]]/7.5345</f>
        <v>104766.18508195633</v>
      </c>
      <c r="Q956" s="19">
        <f>Ugovori_OPULJP[[#This Row],[Bespovratna sredstva - Ukupno (EU+Nac) HRK
= Ukupna ugovorena vrijednost bespovratnih sredstava]]*Ugovori_OPULJP[[#This Row],[STOPA NACIONALNOG SUFINANCIRANJA %]]</f>
        <v>139298.96849999999</v>
      </c>
      <c r="R956" s="20">
        <f>Ugovori_OPULJP[[#This Row],[Bespovratna sredstva - Nacionalni dio - HRK]]/7.5345</f>
        <v>18488.150308580527</v>
      </c>
      <c r="S956" s="19">
        <v>928659.79</v>
      </c>
      <c r="T956" s="20">
        <f>Ugovori_OPULJP[[#This Row],[Bespovratna sredstva - Ukupno (EU+Nac) HRK
= Ukupna ugovorena vrijednost bespovratnih sredstava]]/7.5345</f>
        <v>123254.33539053686</v>
      </c>
      <c r="U956" s="19">
        <v>0</v>
      </c>
      <c r="V956" s="20">
        <f>Ugovori_OPULJP[[#This Row],[Javni doprinos korisnika - HRK]]/7.5345</f>
        <v>0</v>
      </c>
      <c r="W956" s="19">
        <v>0</v>
      </c>
      <c r="X956" s="20">
        <f>Ugovori_OPULJP[[#This Row],[Privatni doprinos korisnika - HRK]]/7.5345</f>
        <v>0</v>
      </c>
      <c r="Y956" s="21">
        <f>Ugovori_OPULJP[[#This Row],[Bespovratna sredstva - Ukupno (EU+Nac) HRK
= Ukupna ugovorena vrijednost bespovratnih sredstava]]+Ugovori_OPULJP[[#This Row],[Javni doprinos korisnika - HRK]]+Ugovori_OPULJP[[#This Row],[Privatni doprinos korisnika - HRK]]</f>
        <v>928659.79</v>
      </c>
      <c r="Z956" s="22">
        <f>Ugovori_OPULJP[[#This Row],[UKUPNI PRIHVATLJIVI IZDACI
TOTAL ELIGIBLE EXPENDITURE
= Bespovratna sredstva ukupno + doprinos korisnika
= Ukupni prihvatljivi troškovi
= Ukupna ugovorena vrijednost projekta HRK]]/7.5345</f>
        <v>123254.33539053686</v>
      </c>
      <c r="AA956" s="13" t="s">
        <v>22</v>
      </c>
      <c r="AB956" s="13" t="s">
        <v>19</v>
      </c>
      <c r="AC956" s="42" t="s">
        <v>10538</v>
      </c>
      <c r="AD956" s="12" t="s">
        <v>147</v>
      </c>
    </row>
    <row r="957" spans="1:30" ht="51" customHeight="1" x14ac:dyDescent="0.3">
      <c r="A957" s="10" t="s">
        <v>3773</v>
      </c>
      <c r="B957" s="11" t="s">
        <v>139</v>
      </c>
      <c r="C957" s="12" t="s">
        <v>140</v>
      </c>
      <c r="D957" s="12" t="s">
        <v>3131</v>
      </c>
      <c r="E957" s="27" t="s">
        <v>63</v>
      </c>
      <c r="F957" s="14" t="s">
        <v>3774</v>
      </c>
      <c r="G957" s="14" t="s">
        <v>3775</v>
      </c>
      <c r="H957" s="16">
        <v>44078</v>
      </c>
      <c r="I957" s="16">
        <v>44561</v>
      </c>
      <c r="J957" s="17" t="str">
        <f>IF(Ugovori_OPULJP[[#This Row],[DATUM ZAVRŠETKA OPERACIJE]]&gt;DATE(2023,12,31),"u provedbi","završen")</f>
        <v>završen</v>
      </c>
      <c r="K957" s="15" t="s">
        <v>3776</v>
      </c>
      <c r="L957" s="15" t="s">
        <v>329</v>
      </c>
      <c r="M957" s="18">
        <v>0.85</v>
      </c>
      <c r="N957" s="18">
        <v>0.15</v>
      </c>
      <c r="O957" s="19">
        <f>Ugovori_OPULJP[[#This Row],[Bespovratna sredstva - Ukupno (EU+Nac) HRK
= Ukupna ugovorena vrijednost bespovratnih sredstava]]*Ugovori_OPULJP[[#This Row],[EU STOPA SUFINANCIRANJA %
EU CO-FINANCING RATE %]]</f>
        <v>789360.82149999996</v>
      </c>
      <c r="P957" s="20">
        <f>Ugovori_OPULJP[[#This Row],[Bespovratna sredstva - EU dio - HRK]]/7.5345</f>
        <v>104766.18508195633</v>
      </c>
      <c r="Q957" s="19">
        <f>Ugovori_OPULJP[[#This Row],[Bespovratna sredstva - Ukupno (EU+Nac) HRK
= Ukupna ugovorena vrijednost bespovratnih sredstava]]*Ugovori_OPULJP[[#This Row],[STOPA NACIONALNOG SUFINANCIRANJA %]]</f>
        <v>139298.96849999999</v>
      </c>
      <c r="R957" s="20">
        <f>Ugovori_OPULJP[[#This Row],[Bespovratna sredstva - Nacionalni dio - HRK]]/7.5345</f>
        <v>18488.150308580527</v>
      </c>
      <c r="S957" s="19">
        <v>928659.79</v>
      </c>
      <c r="T957" s="20">
        <f>Ugovori_OPULJP[[#This Row],[Bespovratna sredstva - Ukupno (EU+Nac) HRK
= Ukupna ugovorena vrijednost bespovratnih sredstava]]/7.5345</f>
        <v>123254.33539053686</v>
      </c>
      <c r="U957" s="19">
        <v>0</v>
      </c>
      <c r="V957" s="20">
        <f>Ugovori_OPULJP[[#This Row],[Javni doprinos korisnika - HRK]]/7.5345</f>
        <v>0</v>
      </c>
      <c r="W957" s="19">
        <v>0</v>
      </c>
      <c r="X957" s="20">
        <f>Ugovori_OPULJP[[#This Row],[Privatni doprinos korisnika - HRK]]/7.5345</f>
        <v>0</v>
      </c>
      <c r="Y957" s="21">
        <f>Ugovori_OPULJP[[#This Row],[Bespovratna sredstva - Ukupno (EU+Nac) HRK
= Ukupna ugovorena vrijednost bespovratnih sredstava]]+Ugovori_OPULJP[[#This Row],[Javni doprinos korisnika - HRK]]+Ugovori_OPULJP[[#This Row],[Privatni doprinos korisnika - HRK]]</f>
        <v>928659.79</v>
      </c>
      <c r="Z957" s="22">
        <f>Ugovori_OPULJP[[#This Row],[UKUPNI PRIHVATLJIVI IZDACI
TOTAL ELIGIBLE EXPENDITURE
= Bespovratna sredstva ukupno + doprinos korisnika
= Ukupni prihvatljivi troškovi
= Ukupna ugovorena vrijednost projekta HRK]]/7.5345</f>
        <v>123254.33539053686</v>
      </c>
      <c r="AA957" s="13" t="s">
        <v>22</v>
      </c>
      <c r="AB957" s="13" t="s">
        <v>19</v>
      </c>
      <c r="AC957" s="42" t="s">
        <v>3777</v>
      </c>
      <c r="AD957" s="12" t="s">
        <v>147</v>
      </c>
    </row>
    <row r="958" spans="1:30" ht="51" customHeight="1" x14ac:dyDescent="0.3">
      <c r="A958" s="10" t="s">
        <v>3778</v>
      </c>
      <c r="B958" s="11" t="s">
        <v>139</v>
      </c>
      <c r="C958" s="12" t="s">
        <v>140</v>
      </c>
      <c r="D958" s="12" t="s">
        <v>3131</v>
      </c>
      <c r="E958" s="27" t="s">
        <v>63</v>
      </c>
      <c r="F958" s="14" t="s">
        <v>3779</v>
      </c>
      <c r="G958" s="14" t="s">
        <v>3780</v>
      </c>
      <c r="H958" s="16">
        <v>44091</v>
      </c>
      <c r="I958" s="16">
        <v>44637</v>
      </c>
      <c r="J958" s="17" t="str">
        <f>IF(Ugovori_OPULJP[[#This Row],[DATUM ZAVRŠETKA OPERACIJE]]&gt;DATE(2023,12,31),"u provedbi","završen")</f>
        <v>završen</v>
      </c>
      <c r="K958" s="15" t="s">
        <v>417</v>
      </c>
      <c r="L958" s="15" t="s">
        <v>417</v>
      </c>
      <c r="M958" s="18">
        <v>0.85</v>
      </c>
      <c r="N958" s="18">
        <v>0.15</v>
      </c>
      <c r="O958" s="19">
        <f>Ugovori_OPULJP[[#This Row],[Bespovratna sredstva - Ukupno (EU+Nac) HRK
= Ukupna ugovorena vrijednost bespovratnih sredstava]]*Ugovori_OPULJP[[#This Row],[EU STOPA SUFINANCIRANJA %
EU CO-FINANCING RATE %]]</f>
        <v>394655</v>
      </c>
      <c r="P958" s="20">
        <f>Ugovori_OPULJP[[#This Row],[Bespovratna sredstva - EU dio - HRK]]/7.5345</f>
        <v>52379.719954874243</v>
      </c>
      <c r="Q958" s="19">
        <f>Ugovori_OPULJP[[#This Row],[Bespovratna sredstva - Ukupno (EU+Nac) HRK
= Ukupna ugovorena vrijednost bespovratnih sredstava]]*Ugovori_OPULJP[[#This Row],[STOPA NACIONALNOG SUFINANCIRANJA %]]</f>
        <v>69645</v>
      </c>
      <c r="R958" s="20">
        <f>Ugovori_OPULJP[[#This Row],[Bespovratna sredstva - Nacionalni dio - HRK]]/7.5345</f>
        <v>9243.4799920366313</v>
      </c>
      <c r="S958" s="19">
        <v>464300</v>
      </c>
      <c r="T958" s="20">
        <f>Ugovori_OPULJP[[#This Row],[Bespovratna sredstva - Ukupno (EU+Nac) HRK
= Ukupna ugovorena vrijednost bespovratnih sredstava]]/7.5345</f>
        <v>61623.19994691087</v>
      </c>
      <c r="U958" s="19">
        <v>0</v>
      </c>
      <c r="V958" s="20">
        <f>Ugovori_OPULJP[[#This Row],[Javni doprinos korisnika - HRK]]/7.5345</f>
        <v>0</v>
      </c>
      <c r="W958" s="19">
        <v>0</v>
      </c>
      <c r="X958" s="20">
        <f>Ugovori_OPULJP[[#This Row],[Privatni doprinos korisnika - HRK]]/7.5345</f>
        <v>0</v>
      </c>
      <c r="Y958" s="21">
        <f>Ugovori_OPULJP[[#This Row],[Bespovratna sredstva - Ukupno (EU+Nac) HRK
= Ukupna ugovorena vrijednost bespovratnih sredstava]]+Ugovori_OPULJP[[#This Row],[Javni doprinos korisnika - HRK]]+Ugovori_OPULJP[[#This Row],[Privatni doprinos korisnika - HRK]]</f>
        <v>464300</v>
      </c>
      <c r="Z958" s="22">
        <f>Ugovori_OPULJP[[#This Row],[UKUPNI PRIHVATLJIVI IZDACI
TOTAL ELIGIBLE EXPENDITURE
= Bespovratna sredstva ukupno + doprinos korisnika
= Ukupni prihvatljivi troškovi
= Ukupna ugovorena vrijednost projekta HRK]]/7.5345</f>
        <v>61623.19994691087</v>
      </c>
      <c r="AA958" s="13" t="s">
        <v>22</v>
      </c>
      <c r="AB958" s="13" t="s">
        <v>19</v>
      </c>
      <c r="AC958" s="12" t="s">
        <v>3781</v>
      </c>
      <c r="AD958" s="12" t="s">
        <v>147</v>
      </c>
    </row>
    <row r="959" spans="1:30" ht="51" customHeight="1" x14ac:dyDescent="0.3">
      <c r="A959" s="10" t="s">
        <v>3782</v>
      </c>
      <c r="B959" s="11" t="s">
        <v>139</v>
      </c>
      <c r="C959" s="12" t="s">
        <v>140</v>
      </c>
      <c r="D959" s="12" t="s">
        <v>3131</v>
      </c>
      <c r="E959" s="27" t="s">
        <v>63</v>
      </c>
      <c r="F959" s="14" t="s">
        <v>3783</v>
      </c>
      <c r="G959" s="14" t="s">
        <v>917</v>
      </c>
      <c r="H959" s="16">
        <v>44078</v>
      </c>
      <c r="I959" s="16">
        <v>44504</v>
      </c>
      <c r="J959" s="17" t="str">
        <f>IF(Ugovori_OPULJP[[#This Row],[DATUM ZAVRŠETKA OPERACIJE]]&gt;DATE(2023,12,31),"u provedbi","završen")</f>
        <v>završen</v>
      </c>
      <c r="K959" s="15" t="s">
        <v>86</v>
      </c>
      <c r="L959" s="15" t="s">
        <v>86</v>
      </c>
      <c r="M959" s="18">
        <v>0.85</v>
      </c>
      <c r="N959" s="18">
        <v>0.15</v>
      </c>
      <c r="O959" s="19">
        <f>Ugovori_OPULJP[[#This Row],[Bespovratna sredstva - Ukupno (EU+Nac) HRK
= Ukupna ugovorena vrijednost bespovratnih sredstava]]*Ugovori_OPULJP[[#This Row],[EU STOPA SUFINANCIRANJA %
EU CO-FINANCING RATE %]]</f>
        <v>1554905</v>
      </c>
      <c r="P959" s="20">
        <f>Ugovori_OPULJP[[#This Row],[Bespovratna sredstva - EU dio - HRK]]/7.5345</f>
        <v>206371.35841794411</v>
      </c>
      <c r="Q959" s="19">
        <f>Ugovori_OPULJP[[#This Row],[Bespovratna sredstva - Ukupno (EU+Nac) HRK
= Ukupna ugovorena vrijednost bespovratnih sredstava]]*Ugovori_OPULJP[[#This Row],[STOPA NACIONALNOG SUFINANCIRANJA %]]</f>
        <v>274395</v>
      </c>
      <c r="R959" s="20">
        <f>Ugovori_OPULJP[[#This Row],[Bespovratna sredstva - Nacionalni dio - HRK]]/7.5345</f>
        <v>36418.475014931311</v>
      </c>
      <c r="S959" s="19">
        <v>1829300</v>
      </c>
      <c r="T959" s="20">
        <f>Ugovori_OPULJP[[#This Row],[Bespovratna sredstva - Ukupno (EU+Nac) HRK
= Ukupna ugovorena vrijednost bespovratnih sredstava]]/7.5345</f>
        <v>242789.83343287543</v>
      </c>
      <c r="U959" s="19">
        <v>0</v>
      </c>
      <c r="V959" s="20">
        <f>Ugovori_OPULJP[[#This Row],[Javni doprinos korisnika - HRK]]/7.5345</f>
        <v>0</v>
      </c>
      <c r="W959" s="19">
        <v>0</v>
      </c>
      <c r="X959" s="20">
        <f>Ugovori_OPULJP[[#This Row],[Privatni doprinos korisnika - HRK]]/7.5345</f>
        <v>0</v>
      </c>
      <c r="Y959" s="21">
        <f>Ugovori_OPULJP[[#This Row],[Bespovratna sredstva - Ukupno (EU+Nac) HRK
= Ukupna ugovorena vrijednost bespovratnih sredstava]]+Ugovori_OPULJP[[#This Row],[Javni doprinos korisnika - HRK]]+Ugovori_OPULJP[[#This Row],[Privatni doprinos korisnika - HRK]]</f>
        <v>1829300</v>
      </c>
      <c r="Z959" s="22">
        <f>Ugovori_OPULJP[[#This Row],[UKUPNI PRIHVATLJIVI IZDACI
TOTAL ELIGIBLE EXPENDITURE
= Bespovratna sredstva ukupno + doprinos korisnika
= Ukupni prihvatljivi troškovi
= Ukupna ugovorena vrijednost projekta HRK]]/7.5345</f>
        <v>242789.83343287543</v>
      </c>
      <c r="AA959" s="13" t="s">
        <v>22</v>
      </c>
      <c r="AB959" s="13" t="s">
        <v>19</v>
      </c>
      <c r="AC959" s="42" t="s">
        <v>3784</v>
      </c>
      <c r="AD959" s="12" t="s">
        <v>147</v>
      </c>
    </row>
    <row r="960" spans="1:30" ht="51" customHeight="1" x14ac:dyDescent="0.3">
      <c r="A960" s="10" t="s">
        <v>3785</v>
      </c>
      <c r="B960" s="11" t="s">
        <v>139</v>
      </c>
      <c r="C960" s="12" t="s">
        <v>140</v>
      </c>
      <c r="D960" s="12" t="s">
        <v>3131</v>
      </c>
      <c r="E960" s="27" t="s">
        <v>63</v>
      </c>
      <c r="F960" s="14" t="s">
        <v>3786</v>
      </c>
      <c r="G960" s="14" t="s">
        <v>3787</v>
      </c>
      <c r="H960" s="16">
        <v>44078</v>
      </c>
      <c r="I960" s="16">
        <v>44624</v>
      </c>
      <c r="J960" s="17" t="str">
        <f>IF(Ugovori_OPULJP[[#This Row],[DATUM ZAVRŠETKA OPERACIJE]]&gt;DATE(2023,12,31),"u provedbi","završen")</f>
        <v>završen</v>
      </c>
      <c r="K960" s="15" t="s">
        <v>178</v>
      </c>
      <c r="L960" s="15" t="s">
        <v>178</v>
      </c>
      <c r="M960" s="18">
        <v>0.85</v>
      </c>
      <c r="N960" s="18">
        <v>0.15</v>
      </c>
      <c r="O960" s="19">
        <f>Ugovori_OPULJP[[#This Row],[Bespovratna sredstva - Ukupno (EU+Nac) HRK
= Ukupna ugovorena vrijednost bespovratnih sredstava]]*Ugovori_OPULJP[[#This Row],[EU STOPA SUFINANCIRANJA %
EU CO-FINANCING RATE %]]</f>
        <v>788698</v>
      </c>
      <c r="P960" s="20">
        <f>Ugovori_OPULJP[[#This Row],[Bespovratna sredstva - EU dio - HRK]]/7.5345</f>
        <v>104678.21355099873</v>
      </c>
      <c r="Q960" s="19">
        <f>Ugovori_OPULJP[[#This Row],[Bespovratna sredstva - Ukupno (EU+Nac) HRK
= Ukupna ugovorena vrijednost bespovratnih sredstava]]*Ugovori_OPULJP[[#This Row],[STOPA NACIONALNOG SUFINANCIRANJA %]]</f>
        <v>139182</v>
      </c>
      <c r="R960" s="20">
        <f>Ugovori_OPULJP[[#This Row],[Bespovratna sredstva - Nacionalni dio - HRK]]/7.5345</f>
        <v>18472.625920764483</v>
      </c>
      <c r="S960" s="19">
        <v>927880</v>
      </c>
      <c r="T960" s="20">
        <f>Ugovori_OPULJP[[#This Row],[Bespovratna sredstva - Ukupno (EU+Nac) HRK
= Ukupna ugovorena vrijednost bespovratnih sredstava]]/7.5345</f>
        <v>123150.83947176322</v>
      </c>
      <c r="U960" s="19">
        <v>0</v>
      </c>
      <c r="V960" s="20">
        <f>Ugovori_OPULJP[[#This Row],[Javni doprinos korisnika - HRK]]/7.5345</f>
        <v>0</v>
      </c>
      <c r="W960" s="19">
        <v>0</v>
      </c>
      <c r="X960" s="20">
        <f>Ugovori_OPULJP[[#This Row],[Privatni doprinos korisnika - HRK]]/7.5345</f>
        <v>0</v>
      </c>
      <c r="Y960" s="21">
        <f>Ugovori_OPULJP[[#This Row],[Bespovratna sredstva - Ukupno (EU+Nac) HRK
= Ukupna ugovorena vrijednost bespovratnih sredstava]]+Ugovori_OPULJP[[#This Row],[Javni doprinos korisnika - HRK]]+Ugovori_OPULJP[[#This Row],[Privatni doprinos korisnika - HRK]]</f>
        <v>927880</v>
      </c>
      <c r="Z960" s="22">
        <f>Ugovori_OPULJP[[#This Row],[UKUPNI PRIHVATLJIVI IZDACI
TOTAL ELIGIBLE EXPENDITURE
= Bespovratna sredstva ukupno + doprinos korisnika
= Ukupni prihvatljivi troškovi
= Ukupna ugovorena vrijednost projekta HRK]]/7.5345</f>
        <v>123150.83947176322</v>
      </c>
      <c r="AA960" s="13" t="s">
        <v>22</v>
      </c>
      <c r="AB960" s="13" t="s">
        <v>19</v>
      </c>
      <c r="AC960" s="42" t="s">
        <v>3788</v>
      </c>
      <c r="AD960" s="12" t="s">
        <v>147</v>
      </c>
    </row>
    <row r="961" spans="1:30" ht="51" customHeight="1" x14ac:dyDescent="0.3">
      <c r="A961" s="10" t="s">
        <v>3789</v>
      </c>
      <c r="B961" s="11" t="s">
        <v>139</v>
      </c>
      <c r="C961" s="12" t="s">
        <v>140</v>
      </c>
      <c r="D961" s="12" t="s">
        <v>3131</v>
      </c>
      <c r="E961" s="27" t="s">
        <v>63</v>
      </c>
      <c r="F961" s="14" t="s">
        <v>3790</v>
      </c>
      <c r="G961" s="14" t="s">
        <v>1423</v>
      </c>
      <c r="H961" s="16">
        <v>44109</v>
      </c>
      <c r="I961" s="16">
        <v>44566</v>
      </c>
      <c r="J961" s="17" t="str">
        <f>IF(Ugovori_OPULJP[[#This Row],[DATUM ZAVRŠETKA OPERACIJE]]&gt;DATE(2023,12,31),"u provedbi","završen")</f>
        <v>završen</v>
      </c>
      <c r="K961" s="15" t="s">
        <v>86</v>
      </c>
      <c r="L961" s="15" t="s">
        <v>86</v>
      </c>
      <c r="M961" s="18">
        <v>0.85</v>
      </c>
      <c r="N961" s="18">
        <v>0.15</v>
      </c>
      <c r="O961" s="19">
        <f>Ugovori_OPULJP[[#This Row],[Bespovratna sredstva - Ukupno (EU+Nac) HRK
= Ukupna ugovorena vrijednost bespovratnih sredstava]]*Ugovori_OPULJP[[#This Row],[EU STOPA SUFINANCIRANJA %
EU CO-FINANCING RATE %]]</f>
        <v>3482407.5</v>
      </c>
      <c r="P961" s="20">
        <f>Ugovori_OPULJP[[#This Row],[Bespovratna sredstva - EU dio - HRK]]/7.5345</f>
        <v>462194.90344415687</v>
      </c>
      <c r="Q961" s="19">
        <f>Ugovori_OPULJP[[#This Row],[Bespovratna sredstva - Ukupno (EU+Nac) HRK
= Ukupna ugovorena vrijednost bespovratnih sredstava]]*Ugovori_OPULJP[[#This Row],[STOPA NACIONALNOG SUFINANCIRANJA %]]</f>
        <v>614542.5</v>
      </c>
      <c r="R961" s="20">
        <f>Ugovori_OPULJP[[#This Row],[Bespovratna sredstva - Nacionalni dio - HRK]]/7.5345</f>
        <v>81563.806490145333</v>
      </c>
      <c r="S961" s="19">
        <v>4096950</v>
      </c>
      <c r="T961" s="20">
        <f>Ugovori_OPULJP[[#This Row],[Bespovratna sredstva - Ukupno (EU+Nac) HRK
= Ukupna ugovorena vrijednost bespovratnih sredstava]]/7.5345</f>
        <v>543758.70993430214</v>
      </c>
      <c r="U961" s="19">
        <v>0</v>
      </c>
      <c r="V961" s="20">
        <f>Ugovori_OPULJP[[#This Row],[Javni doprinos korisnika - HRK]]/7.5345</f>
        <v>0</v>
      </c>
      <c r="W961" s="19">
        <v>0</v>
      </c>
      <c r="X961" s="20">
        <f>Ugovori_OPULJP[[#This Row],[Privatni doprinos korisnika - HRK]]/7.5345</f>
        <v>0</v>
      </c>
      <c r="Y961" s="21">
        <f>Ugovori_OPULJP[[#This Row],[Bespovratna sredstva - Ukupno (EU+Nac) HRK
= Ukupna ugovorena vrijednost bespovratnih sredstava]]+Ugovori_OPULJP[[#This Row],[Javni doprinos korisnika - HRK]]+Ugovori_OPULJP[[#This Row],[Privatni doprinos korisnika - HRK]]</f>
        <v>4096950</v>
      </c>
      <c r="Z961" s="22">
        <f>Ugovori_OPULJP[[#This Row],[UKUPNI PRIHVATLJIVI IZDACI
TOTAL ELIGIBLE EXPENDITURE
= Bespovratna sredstva ukupno + doprinos korisnika
= Ukupni prihvatljivi troškovi
= Ukupna ugovorena vrijednost projekta HRK]]/7.5345</f>
        <v>543758.70993430214</v>
      </c>
      <c r="AA961" s="13" t="s">
        <v>22</v>
      </c>
      <c r="AB961" s="13" t="s">
        <v>19</v>
      </c>
      <c r="AC961" s="12" t="s">
        <v>3791</v>
      </c>
      <c r="AD961" s="12" t="s">
        <v>147</v>
      </c>
    </row>
    <row r="962" spans="1:30" ht="51" customHeight="1" x14ac:dyDescent="0.3">
      <c r="A962" s="10" t="s">
        <v>3792</v>
      </c>
      <c r="B962" s="11" t="s">
        <v>139</v>
      </c>
      <c r="C962" s="12" t="s">
        <v>140</v>
      </c>
      <c r="D962" s="12" t="s">
        <v>3131</v>
      </c>
      <c r="E962" s="27" t="s">
        <v>63</v>
      </c>
      <c r="F962" s="14" t="s">
        <v>3793</v>
      </c>
      <c r="G962" s="14" t="s">
        <v>1243</v>
      </c>
      <c r="H962" s="16">
        <v>44078</v>
      </c>
      <c r="I962" s="16">
        <v>44624</v>
      </c>
      <c r="J962" s="17" t="str">
        <f>IF(Ugovori_OPULJP[[#This Row],[DATUM ZAVRŠETKA OPERACIJE]]&gt;DATE(2023,12,31),"u provedbi","završen")</f>
        <v>završen</v>
      </c>
      <c r="K962" s="15" t="s">
        <v>91</v>
      </c>
      <c r="L962" s="15" t="s">
        <v>91</v>
      </c>
      <c r="M962" s="18">
        <v>0.85</v>
      </c>
      <c r="N962" s="18">
        <v>0.15</v>
      </c>
      <c r="O962" s="19">
        <f>Ugovori_OPULJP[[#This Row],[Bespovratna sredstva - Ukupno (EU+Nac) HRK
= Ukupna ugovorena vrijednost bespovratnih sredstava]]*Ugovori_OPULJP[[#This Row],[EU STOPA SUFINANCIRANJA %
EU CO-FINANCING RATE %]]</f>
        <v>1525155</v>
      </c>
      <c r="P962" s="20">
        <f>Ugovori_OPULJP[[#This Row],[Bespovratna sredstva - EU dio - HRK]]/7.5345</f>
        <v>202422.85486760898</v>
      </c>
      <c r="Q962" s="19">
        <f>Ugovori_OPULJP[[#This Row],[Bespovratna sredstva - Ukupno (EU+Nac) HRK
= Ukupna ugovorena vrijednost bespovratnih sredstava]]*Ugovori_OPULJP[[#This Row],[STOPA NACIONALNOG SUFINANCIRANJA %]]</f>
        <v>269145</v>
      </c>
      <c r="R962" s="20">
        <f>Ugovori_OPULJP[[#This Row],[Bespovratna sredstva - Nacionalni dio - HRK]]/7.5345</f>
        <v>35721.680270754528</v>
      </c>
      <c r="S962" s="19">
        <v>1794300</v>
      </c>
      <c r="T962" s="20">
        <f>Ugovori_OPULJP[[#This Row],[Bespovratna sredstva - Ukupno (EU+Nac) HRK
= Ukupna ugovorena vrijednost bespovratnih sredstava]]/7.5345</f>
        <v>238144.53513836351</v>
      </c>
      <c r="U962" s="19">
        <v>0</v>
      </c>
      <c r="V962" s="20">
        <f>Ugovori_OPULJP[[#This Row],[Javni doprinos korisnika - HRK]]/7.5345</f>
        <v>0</v>
      </c>
      <c r="W962" s="19">
        <v>0</v>
      </c>
      <c r="X962" s="20">
        <f>Ugovori_OPULJP[[#This Row],[Privatni doprinos korisnika - HRK]]/7.5345</f>
        <v>0</v>
      </c>
      <c r="Y962" s="21">
        <f>Ugovori_OPULJP[[#This Row],[Bespovratna sredstva - Ukupno (EU+Nac) HRK
= Ukupna ugovorena vrijednost bespovratnih sredstava]]+Ugovori_OPULJP[[#This Row],[Javni doprinos korisnika - HRK]]+Ugovori_OPULJP[[#This Row],[Privatni doprinos korisnika - HRK]]</f>
        <v>1794300</v>
      </c>
      <c r="Z962" s="22">
        <f>Ugovori_OPULJP[[#This Row],[UKUPNI PRIHVATLJIVI IZDACI
TOTAL ELIGIBLE EXPENDITURE
= Bespovratna sredstva ukupno + doprinos korisnika
= Ukupni prihvatljivi troškovi
= Ukupna ugovorena vrijednost projekta HRK]]/7.5345</f>
        <v>238144.53513836351</v>
      </c>
      <c r="AA962" s="13" t="s">
        <v>22</v>
      </c>
      <c r="AB962" s="13" t="s">
        <v>19</v>
      </c>
      <c r="AC962" s="42" t="s">
        <v>3794</v>
      </c>
      <c r="AD962" s="12" t="s">
        <v>147</v>
      </c>
    </row>
    <row r="963" spans="1:30" ht="51" customHeight="1" x14ac:dyDescent="0.3">
      <c r="A963" s="10" t="s">
        <v>3795</v>
      </c>
      <c r="B963" s="11" t="s">
        <v>139</v>
      </c>
      <c r="C963" s="12" t="s">
        <v>140</v>
      </c>
      <c r="D963" s="12" t="s">
        <v>3131</v>
      </c>
      <c r="E963" s="27" t="s">
        <v>63</v>
      </c>
      <c r="F963" s="14" t="s">
        <v>3796</v>
      </c>
      <c r="G963" s="14" t="s">
        <v>1372</v>
      </c>
      <c r="H963" s="16">
        <v>44109</v>
      </c>
      <c r="I963" s="16">
        <v>44656</v>
      </c>
      <c r="J963" s="17" t="str">
        <f>IF(Ugovori_OPULJP[[#This Row],[DATUM ZAVRŠETKA OPERACIJE]]&gt;DATE(2023,12,31),"u provedbi","završen")</f>
        <v>završen</v>
      </c>
      <c r="K963" s="15" t="s">
        <v>86</v>
      </c>
      <c r="L963" s="15" t="s">
        <v>86</v>
      </c>
      <c r="M963" s="18">
        <v>0.85</v>
      </c>
      <c r="N963" s="18">
        <v>0.15</v>
      </c>
      <c r="O963" s="19">
        <f>Ugovori_OPULJP[[#This Row],[Bespovratna sredstva - Ukupno (EU+Nac) HRK
= Ukupna ugovorena vrijednost bespovratnih sredstava]]*Ugovori_OPULJP[[#This Row],[EU STOPA SUFINANCIRANJA %
EU CO-FINANCING RATE %]]</f>
        <v>2310878</v>
      </c>
      <c r="P963" s="20">
        <f>Ugovori_OPULJP[[#This Row],[Bespovratna sredstva - EU dio - HRK]]/7.5345</f>
        <v>306706.21806357423</v>
      </c>
      <c r="Q963" s="19">
        <f>Ugovori_OPULJP[[#This Row],[Bespovratna sredstva - Ukupno (EU+Nac) HRK
= Ukupna ugovorena vrijednost bespovratnih sredstava]]*Ugovori_OPULJP[[#This Row],[STOPA NACIONALNOG SUFINANCIRANJA %]]</f>
        <v>407802</v>
      </c>
      <c r="R963" s="20">
        <f>Ugovori_OPULJP[[#This Row],[Bespovratna sredstva - Nacionalni dio - HRK]]/7.5345</f>
        <v>54124.626717101331</v>
      </c>
      <c r="S963" s="19">
        <v>2718680</v>
      </c>
      <c r="T963" s="20">
        <f>Ugovori_OPULJP[[#This Row],[Bespovratna sredstva - Ukupno (EU+Nac) HRK
= Ukupna ugovorena vrijednost bespovratnih sredstava]]/7.5345</f>
        <v>360830.84478067554</v>
      </c>
      <c r="U963" s="19">
        <v>0</v>
      </c>
      <c r="V963" s="20">
        <f>Ugovori_OPULJP[[#This Row],[Javni doprinos korisnika - HRK]]/7.5345</f>
        <v>0</v>
      </c>
      <c r="W963" s="19">
        <v>0</v>
      </c>
      <c r="X963" s="20">
        <f>Ugovori_OPULJP[[#This Row],[Privatni doprinos korisnika - HRK]]/7.5345</f>
        <v>0</v>
      </c>
      <c r="Y963" s="21">
        <f>Ugovori_OPULJP[[#This Row],[Bespovratna sredstva - Ukupno (EU+Nac) HRK
= Ukupna ugovorena vrijednost bespovratnih sredstava]]+Ugovori_OPULJP[[#This Row],[Javni doprinos korisnika - HRK]]+Ugovori_OPULJP[[#This Row],[Privatni doprinos korisnika - HRK]]</f>
        <v>2718680</v>
      </c>
      <c r="Z963" s="22">
        <f>Ugovori_OPULJP[[#This Row],[UKUPNI PRIHVATLJIVI IZDACI
TOTAL ELIGIBLE EXPENDITURE
= Bespovratna sredstva ukupno + doprinos korisnika
= Ukupni prihvatljivi troškovi
= Ukupna ugovorena vrijednost projekta HRK]]/7.5345</f>
        <v>360830.84478067554</v>
      </c>
      <c r="AA963" s="13" t="s">
        <v>22</v>
      </c>
      <c r="AB963" s="13" t="s">
        <v>19</v>
      </c>
      <c r="AC963" s="12" t="s">
        <v>3797</v>
      </c>
      <c r="AD963" s="12" t="s">
        <v>147</v>
      </c>
    </row>
    <row r="964" spans="1:30" ht="51" customHeight="1" x14ac:dyDescent="0.3">
      <c r="A964" s="10" t="s">
        <v>3798</v>
      </c>
      <c r="B964" s="11" t="s">
        <v>139</v>
      </c>
      <c r="C964" s="12" t="s">
        <v>140</v>
      </c>
      <c r="D964" s="12" t="s">
        <v>3131</v>
      </c>
      <c r="E964" s="27" t="s">
        <v>63</v>
      </c>
      <c r="F964" s="14" t="s">
        <v>3799</v>
      </c>
      <c r="G964" s="14" t="s">
        <v>1318</v>
      </c>
      <c r="H964" s="16">
        <v>44078</v>
      </c>
      <c r="I964" s="16">
        <v>44624</v>
      </c>
      <c r="J964" s="17" t="str">
        <f>IF(Ugovori_OPULJP[[#This Row],[DATUM ZAVRŠETKA OPERACIJE]]&gt;DATE(2023,12,31),"u provedbi","završen")</f>
        <v>završen</v>
      </c>
      <c r="K964" s="15" t="s">
        <v>81</v>
      </c>
      <c r="L964" s="15" t="s">
        <v>81</v>
      </c>
      <c r="M964" s="18">
        <v>0.85</v>
      </c>
      <c r="N964" s="18">
        <v>0.15</v>
      </c>
      <c r="O964" s="19">
        <f>Ugovori_OPULJP[[#This Row],[Bespovratna sredstva - Ukupno (EU+Nac) HRK
= Ukupna ugovorena vrijednost bespovratnih sredstava]]*Ugovori_OPULJP[[#This Row],[EU STOPA SUFINANCIRANJA %
EU CO-FINANCING RATE %]]</f>
        <v>4518622.0999999996</v>
      </c>
      <c r="P964" s="20">
        <f>Ugovori_OPULJP[[#This Row],[Bespovratna sredstva - EU dio - HRK]]/7.5345</f>
        <v>599724.2152763952</v>
      </c>
      <c r="Q964" s="19">
        <f>Ugovori_OPULJP[[#This Row],[Bespovratna sredstva - Ukupno (EU+Nac) HRK
= Ukupna ugovorena vrijednost bespovratnih sredstava]]*Ugovori_OPULJP[[#This Row],[STOPA NACIONALNOG SUFINANCIRANJA %]]</f>
        <v>797403.9</v>
      </c>
      <c r="R964" s="20">
        <f>Ugovori_OPULJP[[#This Row],[Bespovratna sredstva - Nacionalni dio - HRK]]/7.5345</f>
        <v>105833.68504877563</v>
      </c>
      <c r="S964" s="19">
        <v>5316026</v>
      </c>
      <c r="T964" s="20">
        <f>Ugovori_OPULJP[[#This Row],[Bespovratna sredstva - Ukupno (EU+Nac) HRK
= Ukupna ugovorena vrijednost bespovratnih sredstava]]/7.5345</f>
        <v>705557.90032517083</v>
      </c>
      <c r="U964" s="19">
        <v>0</v>
      </c>
      <c r="V964" s="20">
        <f>Ugovori_OPULJP[[#This Row],[Javni doprinos korisnika - HRK]]/7.5345</f>
        <v>0</v>
      </c>
      <c r="W964" s="19">
        <v>0</v>
      </c>
      <c r="X964" s="20">
        <f>Ugovori_OPULJP[[#This Row],[Privatni doprinos korisnika - HRK]]/7.5345</f>
        <v>0</v>
      </c>
      <c r="Y964" s="21">
        <f>Ugovori_OPULJP[[#This Row],[Bespovratna sredstva - Ukupno (EU+Nac) HRK
= Ukupna ugovorena vrijednost bespovratnih sredstava]]+Ugovori_OPULJP[[#This Row],[Javni doprinos korisnika - HRK]]+Ugovori_OPULJP[[#This Row],[Privatni doprinos korisnika - HRK]]</f>
        <v>5316026</v>
      </c>
      <c r="Z964" s="22">
        <f>Ugovori_OPULJP[[#This Row],[UKUPNI PRIHVATLJIVI IZDACI
TOTAL ELIGIBLE EXPENDITURE
= Bespovratna sredstva ukupno + doprinos korisnika
= Ukupni prihvatljivi troškovi
= Ukupna ugovorena vrijednost projekta HRK]]/7.5345</f>
        <v>705557.90032517083</v>
      </c>
      <c r="AA964" s="13" t="s">
        <v>22</v>
      </c>
      <c r="AB964" s="13" t="s">
        <v>19</v>
      </c>
      <c r="AC964" s="42" t="s">
        <v>3800</v>
      </c>
      <c r="AD964" s="12" t="s">
        <v>147</v>
      </c>
    </row>
    <row r="965" spans="1:30" ht="51" customHeight="1" x14ac:dyDescent="0.3">
      <c r="A965" s="10" t="s">
        <v>3801</v>
      </c>
      <c r="B965" s="11" t="s">
        <v>139</v>
      </c>
      <c r="C965" s="12" t="s">
        <v>140</v>
      </c>
      <c r="D965" s="12" t="s">
        <v>3131</v>
      </c>
      <c r="E965" s="27" t="s">
        <v>63</v>
      </c>
      <c r="F965" s="14" t="s">
        <v>3802</v>
      </c>
      <c r="G965" s="14" t="s">
        <v>1290</v>
      </c>
      <c r="H965" s="16">
        <v>44078</v>
      </c>
      <c r="I965" s="16">
        <v>44624</v>
      </c>
      <c r="J965" s="17" t="str">
        <f>IF(Ugovori_OPULJP[[#This Row],[DATUM ZAVRŠETKA OPERACIJE]]&gt;DATE(2023,12,31),"u provedbi","završen")</f>
        <v>završen</v>
      </c>
      <c r="K965" s="15" t="s">
        <v>91</v>
      </c>
      <c r="L965" s="15" t="s">
        <v>91</v>
      </c>
      <c r="M965" s="18">
        <v>0.85</v>
      </c>
      <c r="N965" s="18">
        <v>0.15</v>
      </c>
      <c r="O965" s="19">
        <f>Ugovori_OPULJP[[#This Row],[Bespovratna sredstva - Ukupno (EU+Nac) HRK
= Ukupna ugovorena vrijednost bespovratnih sredstava]]*Ugovori_OPULJP[[#This Row],[EU STOPA SUFINANCIRANJA %
EU CO-FINANCING RATE %]]</f>
        <v>4145501</v>
      </c>
      <c r="P965" s="20">
        <f>Ugovori_OPULJP[[#This Row],[Bespovratna sredstva - EU dio - HRK]]/7.5345</f>
        <v>550202.5350056407</v>
      </c>
      <c r="Q965" s="19">
        <f>Ugovori_OPULJP[[#This Row],[Bespovratna sredstva - Ukupno (EU+Nac) HRK
= Ukupna ugovorena vrijednost bespovratnih sredstava]]*Ugovori_OPULJP[[#This Row],[STOPA NACIONALNOG SUFINANCIRANJA %]]</f>
        <v>731559</v>
      </c>
      <c r="R965" s="20">
        <f>Ugovori_OPULJP[[#This Row],[Bespovratna sredstva - Nacionalni dio - HRK]]/7.5345</f>
        <v>97094.565000995412</v>
      </c>
      <c r="S965" s="19">
        <v>4877060</v>
      </c>
      <c r="T965" s="20">
        <f>Ugovori_OPULJP[[#This Row],[Bespovratna sredstva - Ukupno (EU+Nac) HRK
= Ukupna ugovorena vrijednost bespovratnih sredstava]]/7.5345</f>
        <v>647297.10000663612</v>
      </c>
      <c r="U965" s="19">
        <v>0</v>
      </c>
      <c r="V965" s="20">
        <f>Ugovori_OPULJP[[#This Row],[Javni doprinos korisnika - HRK]]/7.5345</f>
        <v>0</v>
      </c>
      <c r="W965" s="19">
        <v>0</v>
      </c>
      <c r="X965" s="20">
        <f>Ugovori_OPULJP[[#This Row],[Privatni doprinos korisnika - HRK]]/7.5345</f>
        <v>0</v>
      </c>
      <c r="Y965" s="21">
        <f>Ugovori_OPULJP[[#This Row],[Bespovratna sredstva - Ukupno (EU+Nac) HRK
= Ukupna ugovorena vrijednost bespovratnih sredstava]]+Ugovori_OPULJP[[#This Row],[Javni doprinos korisnika - HRK]]+Ugovori_OPULJP[[#This Row],[Privatni doprinos korisnika - HRK]]</f>
        <v>4877060</v>
      </c>
      <c r="Z965" s="22">
        <f>Ugovori_OPULJP[[#This Row],[UKUPNI PRIHVATLJIVI IZDACI
TOTAL ELIGIBLE EXPENDITURE
= Bespovratna sredstva ukupno + doprinos korisnika
= Ukupni prihvatljivi troškovi
= Ukupna ugovorena vrijednost projekta HRK]]/7.5345</f>
        <v>647297.10000663612</v>
      </c>
      <c r="AA965" s="13" t="s">
        <v>22</v>
      </c>
      <c r="AB965" s="13" t="s">
        <v>19</v>
      </c>
      <c r="AC965" s="42" t="s">
        <v>3803</v>
      </c>
      <c r="AD965" s="12" t="s">
        <v>147</v>
      </c>
    </row>
    <row r="966" spans="1:30" ht="51" customHeight="1" x14ac:dyDescent="0.3">
      <c r="A966" s="10" t="s">
        <v>3804</v>
      </c>
      <c r="B966" s="11" t="s">
        <v>139</v>
      </c>
      <c r="C966" s="12" t="s">
        <v>140</v>
      </c>
      <c r="D966" s="12" t="s">
        <v>3131</v>
      </c>
      <c r="E966" s="27" t="s">
        <v>63</v>
      </c>
      <c r="F966" s="14" t="s">
        <v>3805</v>
      </c>
      <c r="G966" s="14" t="s">
        <v>1380</v>
      </c>
      <c r="H966" s="16">
        <v>44109</v>
      </c>
      <c r="I966" s="16">
        <v>44656</v>
      </c>
      <c r="J966" s="17" t="str">
        <f>IF(Ugovori_OPULJP[[#This Row],[DATUM ZAVRŠETKA OPERACIJE]]&gt;DATE(2023,12,31),"u provedbi","završen")</f>
        <v>završen</v>
      </c>
      <c r="K966" s="15" t="s">
        <v>81</v>
      </c>
      <c r="L966" s="15" t="s">
        <v>81</v>
      </c>
      <c r="M966" s="18">
        <v>0.85</v>
      </c>
      <c r="N966" s="18">
        <v>0.15</v>
      </c>
      <c r="O966" s="19">
        <f>Ugovori_OPULJP[[#This Row],[Bespovratna sredstva - Ukupno (EU+Nac) HRK
= Ukupna ugovorena vrijednost bespovratnih sredstava]]*Ugovori_OPULJP[[#This Row],[EU STOPA SUFINANCIRANJA %
EU CO-FINANCING RATE %]]</f>
        <v>1114376.2904999999</v>
      </c>
      <c r="P966" s="20">
        <f>Ugovori_OPULJP[[#This Row],[Bespovratna sredstva - EU dio - HRK]]/7.5345</f>
        <v>147903.15090583314</v>
      </c>
      <c r="Q966" s="19">
        <f>Ugovori_OPULJP[[#This Row],[Bespovratna sredstva - Ukupno (EU+Nac) HRK
= Ukupna ugovorena vrijednost bespovratnih sredstava]]*Ugovori_OPULJP[[#This Row],[STOPA NACIONALNOG SUFINANCIRANJA %]]</f>
        <v>196654.63949999999</v>
      </c>
      <c r="R966" s="20">
        <f>Ugovori_OPULJP[[#This Row],[Bespovratna sredstva - Nacionalni dio - HRK]]/7.5345</f>
        <v>26100.556042205852</v>
      </c>
      <c r="S966" s="19">
        <v>1311030.93</v>
      </c>
      <c r="T966" s="20">
        <f>Ugovori_OPULJP[[#This Row],[Bespovratna sredstva - Ukupno (EU+Nac) HRK
= Ukupna ugovorena vrijednost bespovratnih sredstava]]/7.5345</f>
        <v>174003.70694803901</v>
      </c>
      <c r="U966" s="19">
        <v>0</v>
      </c>
      <c r="V966" s="20">
        <f>Ugovori_OPULJP[[#This Row],[Javni doprinos korisnika - HRK]]/7.5345</f>
        <v>0</v>
      </c>
      <c r="W966" s="19">
        <v>0</v>
      </c>
      <c r="X966" s="20">
        <f>Ugovori_OPULJP[[#This Row],[Privatni doprinos korisnika - HRK]]/7.5345</f>
        <v>0</v>
      </c>
      <c r="Y966" s="21">
        <f>Ugovori_OPULJP[[#This Row],[Bespovratna sredstva - Ukupno (EU+Nac) HRK
= Ukupna ugovorena vrijednost bespovratnih sredstava]]+Ugovori_OPULJP[[#This Row],[Javni doprinos korisnika - HRK]]+Ugovori_OPULJP[[#This Row],[Privatni doprinos korisnika - HRK]]</f>
        <v>1311030.93</v>
      </c>
      <c r="Z966" s="22">
        <f>Ugovori_OPULJP[[#This Row],[UKUPNI PRIHVATLJIVI IZDACI
TOTAL ELIGIBLE EXPENDITURE
= Bespovratna sredstva ukupno + doprinos korisnika
= Ukupni prihvatljivi troškovi
= Ukupna ugovorena vrijednost projekta HRK]]/7.5345</f>
        <v>174003.70694803901</v>
      </c>
      <c r="AA966" s="13" t="s">
        <v>22</v>
      </c>
      <c r="AB966" s="13" t="s">
        <v>19</v>
      </c>
      <c r="AC966" s="12" t="s">
        <v>3806</v>
      </c>
      <c r="AD966" s="12" t="s">
        <v>147</v>
      </c>
    </row>
    <row r="967" spans="1:30" ht="51" customHeight="1" x14ac:dyDescent="0.3">
      <c r="A967" s="10" t="s">
        <v>3807</v>
      </c>
      <c r="B967" s="11" t="s">
        <v>139</v>
      </c>
      <c r="C967" s="12" t="s">
        <v>140</v>
      </c>
      <c r="D967" s="12" t="s">
        <v>3131</v>
      </c>
      <c r="E967" s="27" t="s">
        <v>63</v>
      </c>
      <c r="F967" s="14" t="s">
        <v>3808</v>
      </c>
      <c r="G967" s="14" t="s">
        <v>3809</v>
      </c>
      <c r="H967" s="16">
        <v>44078</v>
      </c>
      <c r="I967" s="16">
        <v>44500</v>
      </c>
      <c r="J967" s="17" t="str">
        <f>IF(Ugovori_OPULJP[[#This Row],[DATUM ZAVRŠETKA OPERACIJE]]&gt;DATE(2023,12,31),"u provedbi","završen")</f>
        <v>završen</v>
      </c>
      <c r="K967" s="15" t="s">
        <v>21</v>
      </c>
      <c r="L967" s="15" t="s">
        <v>21</v>
      </c>
      <c r="M967" s="18">
        <v>0.85</v>
      </c>
      <c r="N967" s="18">
        <v>0.15</v>
      </c>
      <c r="O967" s="19">
        <f>Ugovori_OPULJP[[#This Row],[Bespovratna sredstva - Ukupno (EU+Nac) HRK
= Ukupna ugovorena vrijednost bespovratnih sredstava]]*Ugovori_OPULJP[[#This Row],[EU STOPA SUFINANCIRANJA %
EU CO-FINANCING RATE %]]</f>
        <v>4145229</v>
      </c>
      <c r="P967" s="20">
        <f>Ugovori_OPULJP[[#This Row],[Bespovratna sredstva - EU dio - HRK]]/7.5345</f>
        <v>550166.43440175196</v>
      </c>
      <c r="Q967" s="19">
        <f>Ugovori_OPULJP[[#This Row],[Bespovratna sredstva - Ukupno (EU+Nac) HRK
= Ukupna ugovorena vrijednost bespovratnih sredstava]]*Ugovori_OPULJP[[#This Row],[STOPA NACIONALNOG SUFINANCIRANJA %]]</f>
        <v>731511</v>
      </c>
      <c r="R967" s="20">
        <f>Ugovori_OPULJP[[#This Row],[Bespovratna sredstva - Nacionalni dio - HRK]]/7.5345</f>
        <v>97088.194306191508</v>
      </c>
      <c r="S967" s="19">
        <v>4876740</v>
      </c>
      <c r="T967" s="20">
        <f>Ugovori_OPULJP[[#This Row],[Bespovratna sredstva - Ukupno (EU+Nac) HRK
= Ukupna ugovorena vrijednost bespovratnih sredstava]]/7.5345</f>
        <v>647254.62870794337</v>
      </c>
      <c r="U967" s="19">
        <v>0</v>
      </c>
      <c r="V967" s="20">
        <f>Ugovori_OPULJP[[#This Row],[Javni doprinos korisnika - HRK]]/7.5345</f>
        <v>0</v>
      </c>
      <c r="W967" s="19">
        <v>0</v>
      </c>
      <c r="X967" s="20">
        <f>Ugovori_OPULJP[[#This Row],[Privatni doprinos korisnika - HRK]]/7.5345</f>
        <v>0</v>
      </c>
      <c r="Y967" s="21">
        <f>Ugovori_OPULJP[[#This Row],[Bespovratna sredstva - Ukupno (EU+Nac) HRK
= Ukupna ugovorena vrijednost bespovratnih sredstava]]+Ugovori_OPULJP[[#This Row],[Javni doprinos korisnika - HRK]]+Ugovori_OPULJP[[#This Row],[Privatni doprinos korisnika - HRK]]</f>
        <v>4876740</v>
      </c>
      <c r="Z967" s="22">
        <f>Ugovori_OPULJP[[#This Row],[UKUPNI PRIHVATLJIVI IZDACI
TOTAL ELIGIBLE EXPENDITURE
= Bespovratna sredstva ukupno + doprinos korisnika
= Ukupni prihvatljivi troškovi
= Ukupna ugovorena vrijednost projekta HRK]]/7.5345</f>
        <v>647254.62870794337</v>
      </c>
      <c r="AA967" s="13" t="s">
        <v>22</v>
      </c>
      <c r="AB967" s="13" t="s">
        <v>19</v>
      </c>
      <c r="AC967" s="42" t="s">
        <v>3810</v>
      </c>
      <c r="AD967" s="12" t="s">
        <v>147</v>
      </c>
    </row>
    <row r="968" spans="1:30" ht="51" customHeight="1" x14ac:dyDescent="0.3">
      <c r="A968" s="10" t="s">
        <v>3811</v>
      </c>
      <c r="B968" s="11" t="s">
        <v>139</v>
      </c>
      <c r="C968" s="12" t="s">
        <v>140</v>
      </c>
      <c r="D968" s="12" t="s">
        <v>3131</v>
      </c>
      <c r="E968" s="27" t="s">
        <v>63</v>
      </c>
      <c r="F968" s="14" t="s">
        <v>3812</v>
      </c>
      <c r="G968" s="14" t="s">
        <v>1334</v>
      </c>
      <c r="H968" s="16">
        <v>44091</v>
      </c>
      <c r="I968" s="16">
        <v>44517</v>
      </c>
      <c r="J968" s="17" t="str">
        <f>IF(Ugovori_OPULJP[[#This Row],[DATUM ZAVRŠETKA OPERACIJE]]&gt;DATE(2023,12,31),"u provedbi","završen")</f>
        <v>završen</v>
      </c>
      <c r="K968" s="15" t="s">
        <v>235</v>
      </c>
      <c r="L968" s="15" t="s">
        <v>235</v>
      </c>
      <c r="M968" s="18">
        <v>0.85</v>
      </c>
      <c r="N968" s="18">
        <v>0.15</v>
      </c>
      <c r="O968" s="19">
        <f>Ugovori_OPULJP[[#This Row],[Bespovratna sredstva - Ukupno (EU+Nac) HRK
= Ukupna ugovorena vrijednost bespovratnih sredstava]]*Ugovori_OPULJP[[#This Row],[EU STOPA SUFINANCIRANJA %
EU CO-FINANCING RATE %]]</f>
        <v>1181415</v>
      </c>
      <c r="P968" s="20">
        <f>Ugovori_OPULJP[[#This Row],[Bespovratna sredstva - EU dio - HRK]]/7.5345</f>
        <v>156800.71670316544</v>
      </c>
      <c r="Q968" s="19">
        <f>Ugovori_OPULJP[[#This Row],[Bespovratna sredstva - Ukupno (EU+Nac) HRK
= Ukupna ugovorena vrijednost bespovratnih sredstava]]*Ugovori_OPULJP[[#This Row],[STOPA NACIONALNOG SUFINANCIRANJA %]]</f>
        <v>208485</v>
      </c>
      <c r="R968" s="20">
        <f>Ugovori_OPULJP[[#This Row],[Bespovratna sredstva - Nacionalni dio - HRK]]/7.5345</f>
        <v>27670.714712323312</v>
      </c>
      <c r="S968" s="19">
        <v>1389900</v>
      </c>
      <c r="T968" s="20">
        <f>Ugovori_OPULJP[[#This Row],[Bespovratna sredstva - Ukupno (EU+Nac) HRK
= Ukupna ugovorena vrijednost bespovratnih sredstava]]/7.5345</f>
        <v>184471.43141548874</v>
      </c>
      <c r="U968" s="19">
        <v>0</v>
      </c>
      <c r="V968" s="20">
        <f>Ugovori_OPULJP[[#This Row],[Javni doprinos korisnika - HRK]]/7.5345</f>
        <v>0</v>
      </c>
      <c r="W968" s="19">
        <v>0</v>
      </c>
      <c r="X968" s="20">
        <f>Ugovori_OPULJP[[#This Row],[Privatni doprinos korisnika - HRK]]/7.5345</f>
        <v>0</v>
      </c>
      <c r="Y968" s="21">
        <f>Ugovori_OPULJP[[#This Row],[Bespovratna sredstva - Ukupno (EU+Nac) HRK
= Ukupna ugovorena vrijednost bespovratnih sredstava]]+Ugovori_OPULJP[[#This Row],[Javni doprinos korisnika - HRK]]+Ugovori_OPULJP[[#This Row],[Privatni doprinos korisnika - HRK]]</f>
        <v>1389900</v>
      </c>
      <c r="Z968" s="22">
        <f>Ugovori_OPULJP[[#This Row],[UKUPNI PRIHVATLJIVI IZDACI
TOTAL ELIGIBLE EXPENDITURE
= Bespovratna sredstva ukupno + doprinos korisnika
= Ukupni prihvatljivi troškovi
= Ukupna ugovorena vrijednost projekta HRK]]/7.5345</f>
        <v>184471.43141548874</v>
      </c>
      <c r="AA968" s="13" t="s">
        <v>22</v>
      </c>
      <c r="AB968" s="13" t="s">
        <v>19</v>
      </c>
      <c r="AC968" s="12" t="s">
        <v>3813</v>
      </c>
      <c r="AD968" s="12" t="s">
        <v>147</v>
      </c>
    </row>
    <row r="969" spans="1:30" ht="51" customHeight="1" x14ac:dyDescent="0.3">
      <c r="A969" s="10" t="s">
        <v>3814</v>
      </c>
      <c r="B969" s="11" t="s">
        <v>139</v>
      </c>
      <c r="C969" s="12" t="s">
        <v>140</v>
      </c>
      <c r="D969" s="12" t="s">
        <v>3131</v>
      </c>
      <c r="E969" s="27" t="s">
        <v>63</v>
      </c>
      <c r="F969" s="14" t="s">
        <v>3815</v>
      </c>
      <c r="G969" s="14" t="s">
        <v>1361</v>
      </c>
      <c r="H969" s="16">
        <v>44078</v>
      </c>
      <c r="I969" s="16">
        <v>44624</v>
      </c>
      <c r="J969" s="17" t="str">
        <f>IF(Ugovori_OPULJP[[#This Row],[DATUM ZAVRŠETKA OPERACIJE]]&gt;DATE(2023,12,31),"u provedbi","završen")</f>
        <v>završen</v>
      </c>
      <c r="K969" s="15" t="s">
        <v>91</v>
      </c>
      <c r="L969" s="15" t="s">
        <v>91</v>
      </c>
      <c r="M969" s="18">
        <v>0.85</v>
      </c>
      <c r="N969" s="18">
        <v>0.15</v>
      </c>
      <c r="O969" s="19">
        <f>Ugovori_OPULJP[[#This Row],[Bespovratna sredstva - Ukupno (EU+Nac) HRK
= Ukupna ugovorena vrijednost bespovratnih sredstava]]*Ugovori_OPULJP[[#This Row],[EU STOPA SUFINANCIRANJA %
EU CO-FINANCING RATE %]]</f>
        <v>1178057.5</v>
      </c>
      <c r="P969" s="20">
        <f>Ugovori_OPULJP[[#This Row],[Bespovratna sredstva - EU dio - HRK]]/7.5345</f>
        <v>156355.09987391334</v>
      </c>
      <c r="Q969" s="19">
        <f>Ugovori_OPULJP[[#This Row],[Bespovratna sredstva - Ukupno (EU+Nac) HRK
= Ukupna ugovorena vrijednost bespovratnih sredstava]]*Ugovori_OPULJP[[#This Row],[STOPA NACIONALNOG SUFINANCIRANJA %]]</f>
        <v>207892.5</v>
      </c>
      <c r="R969" s="20">
        <f>Ugovori_OPULJP[[#This Row],[Bespovratna sredstva - Nacionalni dio - HRK]]/7.5345</f>
        <v>27592.076448337644</v>
      </c>
      <c r="S969" s="19">
        <v>1385950</v>
      </c>
      <c r="T969" s="20">
        <f>Ugovori_OPULJP[[#This Row],[Bespovratna sredstva - Ukupno (EU+Nac) HRK
= Ukupna ugovorena vrijednost bespovratnih sredstava]]/7.5345</f>
        <v>183947.17632225098</v>
      </c>
      <c r="U969" s="19">
        <v>0</v>
      </c>
      <c r="V969" s="20">
        <f>Ugovori_OPULJP[[#This Row],[Javni doprinos korisnika - HRK]]/7.5345</f>
        <v>0</v>
      </c>
      <c r="W969" s="19">
        <v>0</v>
      </c>
      <c r="X969" s="20">
        <f>Ugovori_OPULJP[[#This Row],[Privatni doprinos korisnika - HRK]]/7.5345</f>
        <v>0</v>
      </c>
      <c r="Y969" s="21">
        <f>Ugovori_OPULJP[[#This Row],[Bespovratna sredstva - Ukupno (EU+Nac) HRK
= Ukupna ugovorena vrijednost bespovratnih sredstava]]+Ugovori_OPULJP[[#This Row],[Javni doprinos korisnika - HRK]]+Ugovori_OPULJP[[#This Row],[Privatni doprinos korisnika - HRK]]</f>
        <v>1385950</v>
      </c>
      <c r="Z969" s="22">
        <f>Ugovori_OPULJP[[#This Row],[UKUPNI PRIHVATLJIVI IZDACI
TOTAL ELIGIBLE EXPENDITURE
= Bespovratna sredstva ukupno + doprinos korisnika
= Ukupni prihvatljivi troškovi
= Ukupna ugovorena vrijednost projekta HRK]]/7.5345</f>
        <v>183947.17632225098</v>
      </c>
      <c r="AA969" s="13" t="s">
        <v>22</v>
      </c>
      <c r="AB969" s="13" t="s">
        <v>19</v>
      </c>
      <c r="AC969" s="42" t="s">
        <v>3816</v>
      </c>
      <c r="AD969" s="12" t="s">
        <v>147</v>
      </c>
    </row>
    <row r="970" spans="1:30" ht="51" customHeight="1" x14ac:dyDescent="0.3">
      <c r="A970" s="10" t="s">
        <v>3817</v>
      </c>
      <c r="B970" s="11" t="s">
        <v>139</v>
      </c>
      <c r="C970" s="12" t="s">
        <v>140</v>
      </c>
      <c r="D970" s="12" t="s">
        <v>3131</v>
      </c>
      <c r="E970" s="27" t="s">
        <v>63</v>
      </c>
      <c r="F970" s="14" t="s">
        <v>3818</v>
      </c>
      <c r="G970" s="14" t="s">
        <v>2646</v>
      </c>
      <c r="H970" s="16">
        <v>44134</v>
      </c>
      <c r="I970" s="16">
        <v>44591</v>
      </c>
      <c r="J970" s="17" t="str">
        <f>IF(Ugovori_OPULJP[[#This Row],[DATUM ZAVRŠETKA OPERACIJE]]&gt;DATE(2023,12,31),"u provedbi","završen")</f>
        <v>završen</v>
      </c>
      <c r="K970" s="15" t="s">
        <v>240</v>
      </c>
      <c r="L970" s="15" t="s">
        <v>240</v>
      </c>
      <c r="M970" s="18">
        <v>0.85</v>
      </c>
      <c r="N970" s="18">
        <v>0.15</v>
      </c>
      <c r="O970" s="19">
        <f>Ugovori_OPULJP[[#This Row],[Bespovratna sredstva - Ukupno (EU+Nac) HRK
= Ukupna ugovorena vrijednost bespovratnih sredstava]]*Ugovori_OPULJP[[#This Row],[EU STOPA SUFINANCIRANJA %
EU CO-FINANCING RATE %]]</f>
        <v>1529532.5</v>
      </c>
      <c r="P970" s="20">
        <f>Ugovori_OPULJP[[#This Row],[Bespovratna sredstva - EU dio - HRK]]/7.5345</f>
        <v>203003.84896144402</v>
      </c>
      <c r="Q970" s="19">
        <f>Ugovori_OPULJP[[#This Row],[Bespovratna sredstva - Ukupno (EU+Nac) HRK
= Ukupna ugovorena vrijednost bespovratnih sredstava]]*Ugovori_OPULJP[[#This Row],[STOPA NACIONALNOG SUFINANCIRANJA %]]</f>
        <v>269917.5</v>
      </c>
      <c r="R970" s="20">
        <f>Ugovori_OPULJP[[#This Row],[Bespovratna sredstva - Nacionalni dio - HRK]]/7.5345</f>
        <v>35824.208640254823</v>
      </c>
      <c r="S970" s="19">
        <v>1799450</v>
      </c>
      <c r="T970" s="20">
        <f>Ugovori_OPULJP[[#This Row],[Bespovratna sredstva - Ukupno (EU+Nac) HRK
= Ukupna ugovorena vrijednost bespovratnih sredstava]]/7.5345</f>
        <v>238828.05760169885</v>
      </c>
      <c r="U970" s="19">
        <v>0</v>
      </c>
      <c r="V970" s="20">
        <f>Ugovori_OPULJP[[#This Row],[Javni doprinos korisnika - HRK]]/7.5345</f>
        <v>0</v>
      </c>
      <c r="W970" s="19">
        <v>0</v>
      </c>
      <c r="X970" s="20">
        <f>Ugovori_OPULJP[[#This Row],[Privatni doprinos korisnika - HRK]]/7.5345</f>
        <v>0</v>
      </c>
      <c r="Y970" s="21">
        <f>Ugovori_OPULJP[[#This Row],[Bespovratna sredstva - Ukupno (EU+Nac) HRK
= Ukupna ugovorena vrijednost bespovratnih sredstava]]+Ugovori_OPULJP[[#This Row],[Javni doprinos korisnika - HRK]]+Ugovori_OPULJP[[#This Row],[Privatni doprinos korisnika - HRK]]</f>
        <v>1799450</v>
      </c>
      <c r="Z970" s="22">
        <f>Ugovori_OPULJP[[#This Row],[UKUPNI PRIHVATLJIVI IZDACI
TOTAL ELIGIBLE EXPENDITURE
= Bespovratna sredstva ukupno + doprinos korisnika
= Ukupni prihvatljivi troškovi
= Ukupna ugovorena vrijednost projekta HRK]]/7.5345</f>
        <v>238828.05760169885</v>
      </c>
      <c r="AA970" s="13" t="s">
        <v>22</v>
      </c>
      <c r="AB970" s="13" t="s">
        <v>19</v>
      </c>
      <c r="AC970" s="12" t="s">
        <v>3816</v>
      </c>
      <c r="AD970" s="12" t="s">
        <v>147</v>
      </c>
    </row>
    <row r="971" spans="1:30" ht="51" customHeight="1" x14ac:dyDescent="0.3">
      <c r="A971" s="10" t="s">
        <v>3819</v>
      </c>
      <c r="B971" s="11" t="s">
        <v>139</v>
      </c>
      <c r="C971" s="12" t="s">
        <v>140</v>
      </c>
      <c r="D971" s="12" t="s">
        <v>3131</v>
      </c>
      <c r="E971" s="27" t="s">
        <v>63</v>
      </c>
      <c r="F971" s="14" t="s">
        <v>3820</v>
      </c>
      <c r="G971" s="14" t="s">
        <v>1368</v>
      </c>
      <c r="H971" s="16">
        <v>44078</v>
      </c>
      <c r="I971" s="16">
        <v>44534</v>
      </c>
      <c r="J971" s="17" t="str">
        <f>IF(Ugovori_OPULJP[[#This Row],[DATUM ZAVRŠETKA OPERACIJE]]&gt;DATE(2023,12,31),"u provedbi","završen")</f>
        <v>završen</v>
      </c>
      <c r="K971" s="15" t="s">
        <v>586</v>
      </c>
      <c r="L971" s="15" t="s">
        <v>586</v>
      </c>
      <c r="M971" s="18">
        <v>0.85</v>
      </c>
      <c r="N971" s="18">
        <v>0.15</v>
      </c>
      <c r="O971" s="19">
        <f>Ugovori_OPULJP[[#This Row],[Bespovratna sredstva - Ukupno (EU+Nac) HRK
= Ukupna ugovorena vrijednost bespovratnih sredstava]]*Ugovori_OPULJP[[#This Row],[EU STOPA SUFINANCIRANJA %
EU CO-FINANCING RATE %]]</f>
        <v>1592637.112</v>
      </c>
      <c r="P971" s="20">
        <f>Ugovori_OPULJP[[#This Row],[Bespovratna sredstva - EU dio - HRK]]/7.5345</f>
        <v>211379.27028999932</v>
      </c>
      <c r="Q971" s="19">
        <f>Ugovori_OPULJP[[#This Row],[Bespovratna sredstva - Ukupno (EU+Nac) HRK
= Ukupna ugovorena vrijednost bespovratnih sredstava]]*Ugovori_OPULJP[[#This Row],[STOPA NACIONALNOG SUFINANCIRANJA %]]</f>
        <v>281053.60800000001</v>
      </c>
      <c r="R971" s="20">
        <f>Ugovori_OPULJP[[#This Row],[Bespovratna sredstva - Nacionalni dio - HRK]]/7.5345</f>
        <v>37302.224168823413</v>
      </c>
      <c r="S971" s="19">
        <v>1873690.72</v>
      </c>
      <c r="T971" s="20">
        <f>Ugovori_OPULJP[[#This Row],[Bespovratna sredstva - Ukupno (EU+Nac) HRK
= Ukupna ugovorena vrijednost bespovratnih sredstava]]/7.5345</f>
        <v>248681.49445882274</v>
      </c>
      <c r="U971" s="19">
        <v>0</v>
      </c>
      <c r="V971" s="20">
        <f>Ugovori_OPULJP[[#This Row],[Javni doprinos korisnika - HRK]]/7.5345</f>
        <v>0</v>
      </c>
      <c r="W971" s="19">
        <v>0</v>
      </c>
      <c r="X971" s="20">
        <f>Ugovori_OPULJP[[#This Row],[Privatni doprinos korisnika - HRK]]/7.5345</f>
        <v>0</v>
      </c>
      <c r="Y971" s="21">
        <f>Ugovori_OPULJP[[#This Row],[Bespovratna sredstva - Ukupno (EU+Nac) HRK
= Ukupna ugovorena vrijednost bespovratnih sredstava]]+Ugovori_OPULJP[[#This Row],[Javni doprinos korisnika - HRK]]+Ugovori_OPULJP[[#This Row],[Privatni doprinos korisnika - HRK]]</f>
        <v>1873690.72</v>
      </c>
      <c r="Z971" s="22">
        <f>Ugovori_OPULJP[[#This Row],[UKUPNI PRIHVATLJIVI IZDACI
TOTAL ELIGIBLE EXPENDITURE
= Bespovratna sredstva ukupno + doprinos korisnika
= Ukupni prihvatljivi troškovi
= Ukupna ugovorena vrijednost projekta HRK]]/7.5345</f>
        <v>248681.49445882274</v>
      </c>
      <c r="AA971" s="13" t="s">
        <v>22</v>
      </c>
      <c r="AB971" s="13" t="s">
        <v>19</v>
      </c>
      <c r="AC971" s="42" t="s">
        <v>3821</v>
      </c>
      <c r="AD971" s="12" t="s">
        <v>147</v>
      </c>
    </row>
    <row r="972" spans="1:30" ht="51" customHeight="1" x14ac:dyDescent="0.3">
      <c r="A972" s="10" t="s">
        <v>3822</v>
      </c>
      <c r="B972" s="11" t="s">
        <v>139</v>
      </c>
      <c r="C972" s="12" t="s">
        <v>140</v>
      </c>
      <c r="D972" s="12" t="s">
        <v>3131</v>
      </c>
      <c r="E972" s="27" t="s">
        <v>63</v>
      </c>
      <c r="F972" s="14" t="s">
        <v>3823</v>
      </c>
      <c r="G972" s="14" t="s">
        <v>1235</v>
      </c>
      <c r="H972" s="16">
        <v>44078</v>
      </c>
      <c r="I972" s="16">
        <v>44624</v>
      </c>
      <c r="J972" s="17" t="str">
        <f>IF(Ugovori_OPULJP[[#This Row],[DATUM ZAVRŠETKA OPERACIJE]]&gt;DATE(2023,12,31),"u provedbi","završen")</f>
        <v>završen</v>
      </c>
      <c r="K972" s="15" t="s">
        <v>91</v>
      </c>
      <c r="L972" s="15" t="s">
        <v>91</v>
      </c>
      <c r="M972" s="18">
        <v>0.85</v>
      </c>
      <c r="N972" s="18">
        <v>0.15</v>
      </c>
      <c r="O972" s="19">
        <f>Ugovori_OPULJP[[#This Row],[Bespovratna sredstva - Ukupno (EU+Nac) HRK
= Ukupna ugovorena vrijednost bespovratnih sredstava]]*Ugovori_OPULJP[[#This Row],[EU STOPA SUFINANCIRANJA %
EU CO-FINANCING RATE %]]</f>
        <v>1523595.25</v>
      </c>
      <c r="P972" s="20">
        <f>Ugovori_OPULJP[[#This Row],[Bespovratna sredstva - EU dio - HRK]]/7.5345</f>
        <v>202215.84046718429</v>
      </c>
      <c r="Q972" s="19">
        <f>Ugovori_OPULJP[[#This Row],[Bespovratna sredstva - Ukupno (EU+Nac) HRK
= Ukupna ugovorena vrijednost bespovratnih sredstava]]*Ugovori_OPULJP[[#This Row],[STOPA NACIONALNOG SUFINANCIRANJA %]]</f>
        <v>268869.75</v>
      </c>
      <c r="R972" s="20">
        <f>Ugovori_OPULJP[[#This Row],[Bespovratna sredstva - Nacionalni dio - HRK]]/7.5345</f>
        <v>35685.1483177384</v>
      </c>
      <c r="S972" s="19">
        <v>1792465</v>
      </c>
      <c r="T972" s="20">
        <f>Ugovori_OPULJP[[#This Row],[Bespovratna sredstva - Ukupno (EU+Nac) HRK
= Ukupna ugovorena vrijednost bespovratnih sredstava]]/7.5345</f>
        <v>237900.98878492267</v>
      </c>
      <c r="U972" s="19">
        <v>0</v>
      </c>
      <c r="V972" s="20">
        <f>Ugovori_OPULJP[[#This Row],[Javni doprinos korisnika - HRK]]/7.5345</f>
        <v>0</v>
      </c>
      <c r="W972" s="19">
        <v>0</v>
      </c>
      <c r="X972" s="20">
        <f>Ugovori_OPULJP[[#This Row],[Privatni doprinos korisnika - HRK]]/7.5345</f>
        <v>0</v>
      </c>
      <c r="Y972" s="21">
        <f>Ugovori_OPULJP[[#This Row],[Bespovratna sredstva - Ukupno (EU+Nac) HRK
= Ukupna ugovorena vrijednost bespovratnih sredstava]]+Ugovori_OPULJP[[#This Row],[Javni doprinos korisnika - HRK]]+Ugovori_OPULJP[[#This Row],[Privatni doprinos korisnika - HRK]]</f>
        <v>1792465</v>
      </c>
      <c r="Z972" s="22">
        <f>Ugovori_OPULJP[[#This Row],[UKUPNI PRIHVATLJIVI IZDACI
TOTAL ELIGIBLE EXPENDITURE
= Bespovratna sredstva ukupno + doprinos korisnika
= Ukupni prihvatljivi troškovi
= Ukupna ugovorena vrijednost projekta HRK]]/7.5345</f>
        <v>237900.98878492267</v>
      </c>
      <c r="AA972" s="13" t="s">
        <v>22</v>
      </c>
      <c r="AB972" s="13" t="s">
        <v>19</v>
      </c>
      <c r="AC972" s="42" t="s">
        <v>3824</v>
      </c>
      <c r="AD972" s="12" t="s">
        <v>147</v>
      </c>
    </row>
    <row r="973" spans="1:30" ht="51" customHeight="1" x14ac:dyDescent="0.3">
      <c r="A973" s="10" t="s">
        <v>3825</v>
      </c>
      <c r="B973" s="11" t="s">
        <v>139</v>
      </c>
      <c r="C973" s="12" t="s">
        <v>140</v>
      </c>
      <c r="D973" s="12" t="s">
        <v>3131</v>
      </c>
      <c r="E973" s="27" t="s">
        <v>63</v>
      </c>
      <c r="F973" s="14" t="s">
        <v>3826</v>
      </c>
      <c r="G973" s="14" t="s">
        <v>2603</v>
      </c>
      <c r="H973" s="16">
        <v>44085</v>
      </c>
      <c r="I973" s="16">
        <v>44631</v>
      </c>
      <c r="J973" s="17" t="str">
        <f>IF(Ugovori_OPULJP[[#This Row],[DATUM ZAVRŠETKA OPERACIJE]]&gt;DATE(2023,12,31),"u provedbi","završen")</f>
        <v>završen</v>
      </c>
      <c r="K973" s="15" t="s">
        <v>3827</v>
      </c>
      <c r="L973" s="15" t="s">
        <v>21</v>
      </c>
      <c r="M973" s="18">
        <v>0.85</v>
      </c>
      <c r="N973" s="18">
        <v>0.15</v>
      </c>
      <c r="O973" s="19">
        <f>Ugovori_OPULJP[[#This Row],[Bespovratna sredstva - Ukupno (EU+Nac) HRK
= Ukupna ugovorena vrijednost bespovratnih sredstava]]*Ugovori_OPULJP[[#This Row],[EU STOPA SUFINANCIRANJA %
EU CO-FINANCING RATE %]]</f>
        <v>742900</v>
      </c>
      <c r="P973" s="20">
        <f>Ugovori_OPULJP[[#This Row],[Bespovratna sredstva - EU dio - HRK]]/7.5345</f>
        <v>98599.774371225692</v>
      </c>
      <c r="Q973" s="19">
        <f>Ugovori_OPULJP[[#This Row],[Bespovratna sredstva - Ukupno (EU+Nac) HRK
= Ukupna ugovorena vrijednost bespovratnih sredstava]]*Ugovori_OPULJP[[#This Row],[STOPA NACIONALNOG SUFINANCIRANJA %]]</f>
        <v>131100</v>
      </c>
      <c r="R973" s="20">
        <f>Ugovori_OPULJP[[#This Row],[Bespovratna sredstva - Nacionalni dio - HRK]]/7.5345</f>
        <v>17399.960183157476</v>
      </c>
      <c r="S973" s="19">
        <v>874000</v>
      </c>
      <c r="T973" s="20">
        <f>Ugovori_OPULJP[[#This Row],[Bespovratna sredstva - Ukupno (EU+Nac) HRK
= Ukupna ugovorena vrijednost bespovratnih sredstava]]/7.5345</f>
        <v>115999.73455438316</v>
      </c>
      <c r="U973" s="19">
        <v>0</v>
      </c>
      <c r="V973" s="20">
        <f>Ugovori_OPULJP[[#This Row],[Javni doprinos korisnika - HRK]]/7.5345</f>
        <v>0</v>
      </c>
      <c r="W973" s="19">
        <v>0</v>
      </c>
      <c r="X973" s="20">
        <f>Ugovori_OPULJP[[#This Row],[Privatni doprinos korisnika - HRK]]/7.5345</f>
        <v>0</v>
      </c>
      <c r="Y973" s="21">
        <f>Ugovori_OPULJP[[#This Row],[Bespovratna sredstva - Ukupno (EU+Nac) HRK
= Ukupna ugovorena vrijednost bespovratnih sredstava]]+Ugovori_OPULJP[[#This Row],[Javni doprinos korisnika - HRK]]+Ugovori_OPULJP[[#This Row],[Privatni doprinos korisnika - HRK]]</f>
        <v>874000</v>
      </c>
      <c r="Z973" s="22">
        <f>Ugovori_OPULJP[[#This Row],[UKUPNI PRIHVATLJIVI IZDACI
TOTAL ELIGIBLE EXPENDITURE
= Bespovratna sredstva ukupno + doprinos korisnika
= Ukupni prihvatljivi troškovi
= Ukupna ugovorena vrijednost projekta HRK]]/7.5345</f>
        <v>115999.73455438316</v>
      </c>
      <c r="AA973" s="13" t="s">
        <v>22</v>
      </c>
      <c r="AB973" s="13" t="s">
        <v>19</v>
      </c>
      <c r="AC973" s="12" t="s">
        <v>3828</v>
      </c>
      <c r="AD973" s="12" t="s">
        <v>147</v>
      </c>
    </row>
    <row r="974" spans="1:30" ht="51" customHeight="1" x14ac:dyDescent="0.3">
      <c r="A974" s="10" t="s">
        <v>3829</v>
      </c>
      <c r="B974" s="11" t="s">
        <v>139</v>
      </c>
      <c r="C974" s="12" t="s">
        <v>140</v>
      </c>
      <c r="D974" s="12" t="s">
        <v>3131</v>
      </c>
      <c r="E974" s="27" t="s">
        <v>63</v>
      </c>
      <c r="F974" s="14" t="s">
        <v>3830</v>
      </c>
      <c r="G974" s="14" t="s">
        <v>3831</v>
      </c>
      <c r="H974" s="16">
        <v>44078</v>
      </c>
      <c r="I974" s="16">
        <v>44624</v>
      </c>
      <c r="J974" s="17" t="str">
        <f>IF(Ugovori_OPULJP[[#This Row],[DATUM ZAVRŠETKA OPERACIJE]]&gt;DATE(2023,12,31),"u provedbi","završen")</f>
        <v>završen</v>
      </c>
      <c r="K974" s="15" t="s">
        <v>81</v>
      </c>
      <c r="L974" s="15" t="s">
        <v>81</v>
      </c>
      <c r="M974" s="18">
        <v>0.85</v>
      </c>
      <c r="N974" s="18">
        <v>0.15</v>
      </c>
      <c r="O974" s="19">
        <f>Ugovori_OPULJP[[#This Row],[Bespovratna sredstva - Ukupno (EU+Nac) HRK
= Ukupna ugovorena vrijednost bespovratnih sredstava]]*Ugovori_OPULJP[[#This Row],[EU STOPA SUFINANCIRANJA %
EU CO-FINANCING RATE %]]</f>
        <v>2306594</v>
      </c>
      <c r="P974" s="20">
        <f>Ugovori_OPULJP[[#This Row],[Bespovratna sredstva - EU dio - HRK]]/7.5345</f>
        <v>306137.63355232595</v>
      </c>
      <c r="Q974" s="19">
        <f>Ugovori_OPULJP[[#This Row],[Bespovratna sredstva - Ukupno (EU+Nac) HRK
= Ukupna ugovorena vrijednost bespovratnih sredstava]]*Ugovori_OPULJP[[#This Row],[STOPA NACIONALNOG SUFINANCIRANJA %]]</f>
        <v>407046</v>
      </c>
      <c r="R974" s="20">
        <f>Ugovori_OPULJP[[#This Row],[Bespovratna sredstva - Nacionalni dio - HRK]]/7.5345</f>
        <v>54024.28827393987</v>
      </c>
      <c r="S974" s="19">
        <v>2713640</v>
      </c>
      <c r="T974" s="20">
        <f>Ugovori_OPULJP[[#This Row],[Bespovratna sredstva - Ukupno (EU+Nac) HRK
= Ukupna ugovorena vrijednost bespovratnih sredstava]]/7.5345</f>
        <v>360161.92182626581</v>
      </c>
      <c r="U974" s="19">
        <v>0</v>
      </c>
      <c r="V974" s="20">
        <f>Ugovori_OPULJP[[#This Row],[Javni doprinos korisnika - HRK]]/7.5345</f>
        <v>0</v>
      </c>
      <c r="W974" s="19">
        <v>0</v>
      </c>
      <c r="X974" s="20">
        <f>Ugovori_OPULJP[[#This Row],[Privatni doprinos korisnika - HRK]]/7.5345</f>
        <v>0</v>
      </c>
      <c r="Y974" s="21">
        <f>Ugovori_OPULJP[[#This Row],[Bespovratna sredstva - Ukupno (EU+Nac) HRK
= Ukupna ugovorena vrijednost bespovratnih sredstava]]+Ugovori_OPULJP[[#This Row],[Javni doprinos korisnika - HRK]]+Ugovori_OPULJP[[#This Row],[Privatni doprinos korisnika - HRK]]</f>
        <v>2713640</v>
      </c>
      <c r="Z974" s="22">
        <f>Ugovori_OPULJP[[#This Row],[UKUPNI PRIHVATLJIVI IZDACI
TOTAL ELIGIBLE EXPENDITURE
= Bespovratna sredstva ukupno + doprinos korisnika
= Ukupni prihvatljivi troškovi
= Ukupna ugovorena vrijednost projekta HRK]]/7.5345</f>
        <v>360161.92182626581</v>
      </c>
      <c r="AA974" s="13" t="s">
        <v>22</v>
      </c>
      <c r="AB974" s="13" t="s">
        <v>19</v>
      </c>
      <c r="AC974" s="42" t="s">
        <v>3832</v>
      </c>
      <c r="AD974" s="12" t="s">
        <v>147</v>
      </c>
    </row>
    <row r="975" spans="1:30" ht="51" customHeight="1" x14ac:dyDescent="0.3">
      <c r="A975" s="10" t="s">
        <v>3833</v>
      </c>
      <c r="B975" s="11" t="s">
        <v>139</v>
      </c>
      <c r="C975" s="12" t="s">
        <v>140</v>
      </c>
      <c r="D975" s="12" t="s">
        <v>3131</v>
      </c>
      <c r="E975" s="27" t="s">
        <v>63</v>
      </c>
      <c r="F975" s="14" t="s">
        <v>3834</v>
      </c>
      <c r="G975" s="14" t="s">
        <v>168</v>
      </c>
      <c r="H975" s="16">
        <v>44130</v>
      </c>
      <c r="I975" s="16">
        <v>44677</v>
      </c>
      <c r="J975" s="17" t="str">
        <f>IF(Ugovori_OPULJP[[#This Row],[DATUM ZAVRŠETKA OPERACIJE]]&gt;DATE(2023,12,31),"u provedbi","završen")</f>
        <v>završen</v>
      </c>
      <c r="K975" s="15" t="s">
        <v>21</v>
      </c>
      <c r="L975" s="15" t="s">
        <v>21</v>
      </c>
      <c r="M975" s="18">
        <v>0.85</v>
      </c>
      <c r="N975" s="18">
        <v>0.15</v>
      </c>
      <c r="O975" s="19">
        <f>Ugovori_OPULJP[[#This Row],[Bespovratna sredstva - Ukupno (EU+Nac) HRK
= Ukupna ugovorena vrijednost bespovratnih sredstava]]*Ugovori_OPULJP[[#This Row],[EU STOPA SUFINANCIRANJA %
EU CO-FINANCING RATE %]]</f>
        <v>236808.24899999998</v>
      </c>
      <c r="P975" s="20">
        <f>Ugovori_OPULJP[[#This Row],[Bespovratna sredstva - EU dio - HRK]]/7.5345</f>
        <v>31429.855863030058</v>
      </c>
      <c r="Q975" s="19">
        <f>Ugovori_OPULJP[[#This Row],[Bespovratna sredstva - Ukupno (EU+Nac) HRK
= Ukupna ugovorena vrijednost bespovratnih sredstava]]*Ugovori_OPULJP[[#This Row],[STOPA NACIONALNOG SUFINANCIRANJA %]]</f>
        <v>41789.690999999999</v>
      </c>
      <c r="R975" s="20">
        <f>Ugovori_OPULJP[[#This Row],[Bespovratna sredstva - Nacionalni dio - HRK]]/7.5345</f>
        <v>5546.4451522994223</v>
      </c>
      <c r="S975" s="19">
        <v>278597.94</v>
      </c>
      <c r="T975" s="20">
        <f>Ugovori_OPULJP[[#This Row],[Bespovratna sredstva - Ukupno (EU+Nac) HRK
= Ukupna ugovorena vrijednost bespovratnih sredstava]]/7.5345</f>
        <v>36976.301015329482</v>
      </c>
      <c r="U975" s="19">
        <v>0</v>
      </c>
      <c r="V975" s="20">
        <f>Ugovori_OPULJP[[#This Row],[Javni doprinos korisnika - HRK]]/7.5345</f>
        <v>0</v>
      </c>
      <c r="W975" s="19">
        <v>0</v>
      </c>
      <c r="X975" s="20">
        <f>Ugovori_OPULJP[[#This Row],[Privatni doprinos korisnika - HRK]]/7.5345</f>
        <v>0</v>
      </c>
      <c r="Y975" s="21">
        <f>Ugovori_OPULJP[[#This Row],[Bespovratna sredstva - Ukupno (EU+Nac) HRK
= Ukupna ugovorena vrijednost bespovratnih sredstava]]+Ugovori_OPULJP[[#This Row],[Javni doprinos korisnika - HRK]]+Ugovori_OPULJP[[#This Row],[Privatni doprinos korisnika - HRK]]</f>
        <v>278597.94</v>
      </c>
      <c r="Z975" s="22">
        <f>Ugovori_OPULJP[[#This Row],[UKUPNI PRIHVATLJIVI IZDACI
TOTAL ELIGIBLE EXPENDITURE
= Bespovratna sredstva ukupno + doprinos korisnika
= Ukupni prihvatljivi troškovi
= Ukupna ugovorena vrijednost projekta HRK]]/7.5345</f>
        <v>36976.301015329482</v>
      </c>
      <c r="AA975" s="13" t="s">
        <v>22</v>
      </c>
      <c r="AB975" s="13" t="s">
        <v>19</v>
      </c>
      <c r="AC975" s="12" t="s">
        <v>3835</v>
      </c>
      <c r="AD975" s="12" t="s">
        <v>147</v>
      </c>
    </row>
    <row r="976" spans="1:30" ht="51" customHeight="1" x14ac:dyDescent="0.3">
      <c r="A976" s="10" t="s">
        <v>3836</v>
      </c>
      <c r="B976" s="11" t="s">
        <v>139</v>
      </c>
      <c r="C976" s="12" t="s">
        <v>140</v>
      </c>
      <c r="D976" s="12" t="s">
        <v>3131</v>
      </c>
      <c r="E976" s="27" t="s">
        <v>63</v>
      </c>
      <c r="F976" s="14" t="s">
        <v>3837</v>
      </c>
      <c r="G976" s="14" t="s">
        <v>3838</v>
      </c>
      <c r="H976" s="16">
        <v>44078</v>
      </c>
      <c r="I976" s="16">
        <v>44624</v>
      </c>
      <c r="J976" s="17" t="str">
        <f>IF(Ugovori_OPULJP[[#This Row],[DATUM ZAVRŠETKA OPERACIJE]]&gt;DATE(2023,12,31),"u provedbi","završen")</f>
        <v>završen</v>
      </c>
      <c r="K976" s="15" t="s">
        <v>164</v>
      </c>
      <c r="L976" s="15" t="s">
        <v>164</v>
      </c>
      <c r="M976" s="18">
        <v>0.85</v>
      </c>
      <c r="N976" s="18">
        <v>0.15</v>
      </c>
      <c r="O976" s="19">
        <f>Ugovori_OPULJP[[#This Row],[Bespovratna sredstva - Ukupno (EU+Nac) HRK
= Ukupna ugovorena vrijednost bespovratnih sredstava]]*Ugovori_OPULJP[[#This Row],[EU STOPA SUFINANCIRANJA %
EU CO-FINANCING RATE %]]</f>
        <v>767465</v>
      </c>
      <c r="P976" s="20">
        <f>Ugovori_OPULJP[[#This Row],[Bespovratna sredstva - EU dio - HRK]]/7.5345</f>
        <v>101860.11015993098</v>
      </c>
      <c r="Q976" s="19">
        <f>Ugovori_OPULJP[[#This Row],[Bespovratna sredstva - Ukupno (EU+Nac) HRK
= Ukupna ugovorena vrijednost bespovratnih sredstava]]*Ugovori_OPULJP[[#This Row],[STOPA NACIONALNOG SUFINANCIRANJA %]]</f>
        <v>135435</v>
      </c>
      <c r="R976" s="20">
        <f>Ugovori_OPULJP[[#This Row],[Bespovratna sredstva - Nacionalni dio - HRK]]/7.5345</f>
        <v>17975.31355763488</v>
      </c>
      <c r="S976" s="19">
        <v>902900</v>
      </c>
      <c r="T976" s="20">
        <f>Ugovori_OPULJP[[#This Row],[Bespovratna sredstva - Ukupno (EU+Nac) HRK
= Ukupna ugovorena vrijednost bespovratnih sredstava]]/7.5345</f>
        <v>119835.42371756586</v>
      </c>
      <c r="U976" s="19">
        <v>0</v>
      </c>
      <c r="V976" s="20">
        <f>Ugovori_OPULJP[[#This Row],[Javni doprinos korisnika - HRK]]/7.5345</f>
        <v>0</v>
      </c>
      <c r="W976" s="19">
        <v>0</v>
      </c>
      <c r="X976" s="20">
        <f>Ugovori_OPULJP[[#This Row],[Privatni doprinos korisnika - HRK]]/7.5345</f>
        <v>0</v>
      </c>
      <c r="Y976" s="21">
        <f>Ugovori_OPULJP[[#This Row],[Bespovratna sredstva - Ukupno (EU+Nac) HRK
= Ukupna ugovorena vrijednost bespovratnih sredstava]]+Ugovori_OPULJP[[#This Row],[Javni doprinos korisnika - HRK]]+Ugovori_OPULJP[[#This Row],[Privatni doprinos korisnika - HRK]]</f>
        <v>902900</v>
      </c>
      <c r="Z976" s="22">
        <f>Ugovori_OPULJP[[#This Row],[UKUPNI PRIHVATLJIVI IZDACI
TOTAL ELIGIBLE EXPENDITURE
= Bespovratna sredstva ukupno + doprinos korisnika
= Ukupni prihvatljivi troškovi
= Ukupna ugovorena vrijednost projekta HRK]]/7.5345</f>
        <v>119835.42371756586</v>
      </c>
      <c r="AA976" s="13" t="s">
        <v>22</v>
      </c>
      <c r="AB976" s="13" t="s">
        <v>19</v>
      </c>
      <c r="AC976" s="42" t="s">
        <v>3839</v>
      </c>
      <c r="AD976" s="12" t="s">
        <v>147</v>
      </c>
    </row>
    <row r="977" spans="1:30" ht="51" customHeight="1" x14ac:dyDescent="0.3">
      <c r="A977" s="10" t="s">
        <v>3840</v>
      </c>
      <c r="B977" s="11" t="s">
        <v>139</v>
      </c>
      <c r="C977" s="12" t="s">
        <v>140</v>
      </c>
      <c r="D977" s="12" t="s">
        <v>3131</v>
      </c>
      <c r="E977" s="27" t="s">
        <v>63</v>
      </c>
      <c r="F977" s="14" t="s">
        <v>3841</v>
      </c>
      <c r="G977" s="14" t="s">
        <v>3842</v>
      </c>
      <c r="H977" s="16">
        <v>44078</v>
      </c>
      <c r="I977" s="16">
        <v>44624</v>
      </c>
      <c r="J977" s="17" t="str">
        <f>IF(Ugovori_OPULJP[[#This Row],[DATUM ZAVRŠETKA OPERACIJE]]&gt;DATE(2023,12,31),"u provedbi","završen")</f>
        <v>završen</v>
      </c>
      <c r="K977" s="15" t="s">
        <v>262</v>
      </c>
      <c r="L977" s="15" t="s">
        <v>262</v>
      </c>
      <c r="M977" s="18">
        <v>0.85</v>
      </c>
      <c r="N977" s="18">
        <v>0.15</v>
      </c>
      <c r="O977" s="19">
        <f>Ugovori_OPULJP[[#This Row],[Bespovratna sredstva - Ukupno (EU+Nac) HRK
= Ukupna ugovorena vrijednost bespovratnih sredstava]]*Ugovori_OPULJP[[#This Row],[EU STOPA SUFINANCIRANJA %
EU CO-FINANCING RATE %]]</f>
        <v>473616.49799999996</v>
      </c>
      <c r="P977" s="20">
        <f>Ugovori_OPULJP[[#This Row],[Bespovratna sredstva - EU dio - HRK]]/7.5345</f>
        <v>62859.711726060115</v>
      </c>
      <c r="Q977" s="19">
        <f>Ugovori_OPULJP[[#This Row],[Bespovratna sredstva - Ukupno (EU+Nac) HRK
= Ukupna ugovorena vrijednost bespovratnih sredstava]]*Ugovori_OPULJP[[#This Row],[STOPA NACIONALNOG SUFINANCIRANJA %]]</f>
        <v>83579.381999999998</v>
      </c>
      <c r="R977" s="20">
        <f>Ugovori_OPULJP[[#This Row],[Bespovratna sredstva - Nacionalni dio - HRK]]/7.5345</f>
        <v>11092.890304598845</v>
      </c>
      <c r="S977" s="19">
        <v>557195.88</v>
      </c>
      <c r="T977" s="20">
        <f>Ugovori_OPULJP[[#This Row],[Bespovratna sredstva - Ukupno (EU+Nac) HRK
= Ukupna ugovorena vrijednost bespovratnih sredstava]]/7.5345</f>
        <v>73952.602030658963</v>
      </c>
      <c r="U977" s="19">
        <v>0</v>
      </c>
      <c r="V977" s="20">
        <f>Ugovori_OPULJP[[#This Row],[Javni doprinos korisnika - HRK]]/7.5345</f>
        <v>0</v>
      </c>
      <c r="W977" s="19">
        <v>0</v>
      </c>
      <c r="X977" s="20">
        <f>Ugovori_OPULJP[[#This Row],[Privatni doprinos korisnika - HRK]]/7.5345</f>
        <v>0</v>
      </c>
      <c r="Y977" s="21">
        <f>Ugovori_OPULJP[[#This Row],[Bespovratna sredstva - Ukupno (EU+Nac) HRK
= Ukupna ugovorena vrijednost bespovratnih sredstava]]+Ugovori_OPULJP[[#This Row],[Javni doprinos korisnika - HRK]]+Ugovori_OPULJP[[#This Row],[Privatni doprinos korisnika - HRK]]</f>
        <v>557195.88</v>
      </c>
      <c r="Z977" s="22">
        <f>Ugovori_OPULJP[[#This Row],[UKUPNI PRIHVATLJIVI IZDACI
TOTAL ELIGIBLE EXPENDITURE
= Bespovratna sredstva ukupno + doprinos korisnika
= Ukupni prihvatljivi troškovi
= Ukupna ugovorena vrijednost projekta HRK]]/7.5345</f>
        <v>73952.602030658963</v>
      </c>
      <c r="AA977" s="13" t="s">
        <v>22</v>
      </c>
      <c r="AB977" s="13" t="s">
        <v>19</v>
      </c>
      <c r="AC977" s="42" t="s">
        <v>3843</v>
      </c>
      <c r="AD977" s="12" t="s">
        <v>147</v>
      </c>
    </row>
    <row r="978" spans="1:30" ht="51" customHeight="1" x14ac:dyDescent="0.3">
      <c r="A978" s="10" t="s">
        <v>3844</v>
      </c>
      <c r="B978" s="11" t="s">
        <v>139</v>
      </c>
      <c r="C978" s="12" t="s">
        <v>140</v>
      </c>
      <c r="D978" s="12" t="s">
        <v>3131</v>
      </c>
      <c r="E978" s="27" t="s">
        <v>63</v>
      </c>
      <c r="F978" s="14" t="s">
        <v>3845</v>
      </c>
      <c r="G978" s="32" t="s">
        <v>3846</v>
      </c>
      <c r="H978" s="16">
        <v>44099</v>
      </c>
      <c r="I978" s="16">
        <v>44586</v>
      </c>
      <c r="J978" s="17" t="str">
        <f>IF(Ugovori_OPULJP[[#This Row],[DATUM ZAVRŠETKA OPERACIJE]]&gt;DATE(2023,12,31),"u provedbi","završen")</f>
        <v>završen</v>
      </c>
      <c r="K978" s="15" t="s">
        <v>240</v>
      </c>
      <c r="L978" s="15" t="s">
        <v>240</v>
      </c>
      <c r="M978" s="18">
        <v>0.85</v>
      </c>
      <c r="N978" s="18">
        <v>0.15</v>
      </c>
      <c r="O978" s="19">
        <f>Ugovori_OPULJP[[#This Row],[Bespovratna sredstva - Ukupno (EU+Nac) HRK
= Ukupna ugovorena vrijednost bespovratnih sredstava]]*Ugovori_OPULJP[[#This Row],[EU STOPA SUFINANCIRANJA %
EU CO-FINANCING RATE %]]</f>
        <v>1181670</v>
      </c>
      <c r="P978" s="20">
        <f>Ugovori_OPULJP[[#This Row],[Bespovratna sredstva - EU dio - HRK]]/7.5345</f>
        <v>156834.56101931116</v>
      </c>
      <c r="Q978" s="19">
        <f>Ugovori_OPULJP[[#This Row],[Bespovratna sredstva - Ukupno (EU+Nac) HRK
= Ukupna ugovorena vrijednost bespovratnih sredstava]]*Ugovori_OPULJP[[#This Row],[STOPA NACIONALNOG SUFINANCIRANJA %]]</f>
        <v>208530</v>
      </c>
      <c r="R978" s="20">
        <f>Ugovori_OPULJP[[#This Row],[Bespovratna sredstva - Nacionalni dio - HRK]]/7.5345</f>
        <v>27676.687238701968</v>
      </c>
      <c r="S978" s="19">
        <v>1390200</v>
      </c>
      <c r="T978" s="20">
        <f>Ugovori_OPULJP[[#This Row],[Bespovratna sredstva - Ukupno (EU+Nac) HRK
= Ukupna ugovorena vrijednost bespovratnih sredstava]]/7.5345</f>
        <v>184511.24825801313</v>
      </c>
      <c r="U978" s="19">
        <v>0</v>
      </c>
      <c r="V978" s="20">
        <f>Ugovori_OPULJP[[#This Row],[Javni doprinos korisnika - HRK]]/7.5345</f>
        <v>0</v>
      </c>
      <c r="W978" s="19">
        <v>0</v>
      </c>
      <c r="X978" s="20">
        <f>Ugovori_OPULJP[[#This Row],[Privatni doprinos korisnika - HRK]]/7.5345</f>
        <v>0</v>
      </c>
      <c r="Y978" s="21">
        <f>Ugovori_OPULJP[[#This Row],[Bespovratna sredstva - Ukupno (EU+Nac) HRK
= Ukupna ugovorena vrijednost bespovratnih sredstava]]+Ugovori_OPULJP[[#This Row],[Javni doprinos korisnika - HRK]]+Ugovori_OPULJP[[#This Row],[Privatni doprinos korisnika - HRK]]</f>
        <v>1390200</v>
      </c>
      <c r="Z978" s="22">
        <f>Ugovori_OPULJP[[#This Row],[UKUPNI PRIHVATLJIVI IZDACI
TOTAL ELIGIBLE EXPENDITURE
= Bespovratna sredstva ukupno + doprinos korisnika
= Ukupni prihvatljivi troškovi
= Ukupna ugovorena vrijednost projekta HRK]]/7.5345</f>
        <v>184511.24825801313</v>
      </c>
      <c r="AA978" s="13" t="s">
        <v>22</v>
      </c>
      <c r="AB978" s="13" t="s">
        <v>19</v>
      </c>
      <c r="AC978" s="12" t="s">
        <v>3847</v>
      </c>
      <c r="AD978" s="12" t="s">
        <v>147</v>
      </c>
    </row>
    <row r="979" spans="1:30" ht="51" customHeight="1" x14ac:dyDescent="0.3">
      <c r="A979" s="10" t="s">
        <v>3848</v>
      </c>
      <c r="B979" s="11" t="s">
        <v>139</v>
      </c>
      <c r="C979" s="12" t="s">
        <v>140</v>
      </c>
      <c r="D979" s="12" t="s">
        <v>3131</v>
      </c>
      <c r="E979" s="27" t="s">
        <v>63</v>
      </c>
      <c r="F979" s="14" t="s">
        <v>3849</v>
      </c>
      <c r="G979" s="14" t="s">
        <v>3850</v>
      </c>
      <c r="H979" s="16">
        <v>44109</v>
      </c>
      <c r="I979" s="16">
        <v>44656</v>
      </c>
      <c r="J979" s="17" t="str">
        <f>IF(Ugovori_OPULJP[[#This Row],[DATUM ZAVRŠETKA OPERACIJE]]&gt;DATE(2023,12,31),"u provedbi","završen")</f>
        <v>završen</v>
      </c>
      <c r="K979" s="15" t="s">
        <v>86</v>
      </c>
      <c r="L979" s="15" t="s">
        <v>86</v>
      </c>
      <c r="M979" s="18">
        <v>0.85</v>
      </c>
      <c r="N979" s="18">
        <v>0.15</v>
      </c>
      <c r="O979" s="19">
        <f>Ugovori_OPULJP[[#This Row],[Bespovratna sredstva - Ukupno (EU+Nac) HRK
= Ukupna ugovorena vrijednost bespovratnih sredstava]]*Ugovori_OPULJP[[#This Row],[EU STOPA SUFINANCIRANJA %
EU CO-FINANCING RATE %]]</f>
        <v>788851</v>
      </c>
      <c r="P979" s="20">
        <f>Ugovori_OPULJP[[#This Row],[Bespovratna sredstva - EU dio - HRK]]/7.5345</f>
        <v>104698.52014068617</v>
      </c>
      <c r="Q979" s="19">
        <f>Ugovori_OPULJP[[#This Row],[Bespovratna sredstva - Ukupno (EU+Nac) HRK
= Ukupna ugovorena vrijednost bespovratnih sredstava]]*Ugovori_OPULJP[[#This Row],[STOPA NACIONALNOG SUFINANCIRANJA %]]</f>
        <v>139209</v>
      </c>
      <c r="R979" s="20">
        <f>Ugovori_OPULJP[[#This Row],[Bespovratna sredstva - Nacionalni dio - HRK]]/7.5345</f>
        <v>18476.209436591678</v>
      </c>
      <c r="S979" s="19">
        <v>928060</v>
      </c>
      <c r="T979" s="20">
        <f>Ugovori_OPULJP[[#This Row],[Bespovratna sredstva - Ukupno (EU+Nac) HRK
= Ukupna ugovorena vrijednost bespovratnih sredstava]]/7.5345</f>
        <v>123174.72957727785</v>
      </c>
      <c r="U979" s="19">
        <v>0</v>
      </c>
      <c r="V979" s="20">
        <f>Ugovori_OPULJP[[#This Row],[Javni doprinos korisnika - HRK]]/7.5345</f>
        <v>0</v>
      </c>
      <c r="W979" s="19">
        <v>0</v>
      </c>
      <c r="X979" s="20">
        <f>Ugovori_OPULJP[[#This Row],[Privatni doprinos korisnika - HRK]]/7.5345</f>
        <v>0</v>
      </c>
      <c r="Y979" s="21">
        <f>Ugovori_OPULJP[[#This Row],[Bespovratna sredstva - Ukupno (EU+Nac) HRK
= Ukupna ugovorena vrijednost bespovratnih sredstava]]+Ugovori_OPULJP[[#This Row],[Javni doprinos korisnika - HRK]]+Ugovori_OPULJP[[#This Row],[Privatni doprinos korisnika - HRK]]</f>
        <v>928060</v>
      </c>
      <c r="Z979" s="22">
        <f>Ugovori_OPULJP[[#This Row],[UKUPNI PRIHVATLJIVI IZDACI
TOTAL ELIGIBLE EXPENDITURE
= Bespovratna sredstva ukupno + doprinos korisnika
= Ukupni prihvatljivi troškovi
= Ukupna ugovorena vrijednost projekta HRK]]/7.5345</f>
        <v>123174.72957727785</v>
      </c>
      <c r="AA979" s="13" t="s">
        <v>22</v>
      </c>
      <c r="AB979" s="13" t="s">
        <v>19</v>
      </c>
      <c r="AC979" s="12" t="s">
        <v>3851</v>
      </c>
      <c r="AD979" s="12" t="s">
        <v>147</v>
      </c>
    </row>
    <row r="980" spans="1:30" ht="51" customHeight="1" x14ac:dyDescent="0.3">
      <c r="A980" s="10" t="s">
        <v>3852</v>
      </c>
      <c r="B980" s="11" t="s">
        <v>139</v>
      </c>
      <c r="C980" s="12" t="s">
        <v>140</v>
      </c>
      <c r="D980" s="12" t="s">
        <v>3131</v>
      </c>
      <c r="E980" s="27" t="s">
        <v>63</v>
      </c>
      <c r="F980" s="14" t="s">
        <v>3853</v>
      </c>
      <c r="G980" s="14" t="s">
        <v>3854</v>
      </c>
      <c r="H980" s="16">
        <v>44078</v>
      </c>
      <c r="I980" s="16">
        <v>44624</v>
      </c>
      <c r="J980" s="17" t="str">
        <f>IF(Ugovori_OPULJP[[#This Row],[DATUM ZAVRŠETKA OPERACIJE]]&gt;DATE(2023,12,31),"u provedbi","završen")</f>
        <v>završen</v>
      </c>
      <c r="K980" s="15" t="s">
        <v>91</v>
      </c>
      <c r="L980" s="15" t="s">
        <v>91</v>
      </c>
      <c r="M980" s="18">
        <v>0.85</v>
      </c>
      <c r="N980" s="18">
        <v>0.15</v>
      </c>
      <c r="O980" s="19">
        <f>Ugovori_OPULJP[[#This Row],[Bespovratna sredstva - Ukupno (EU+Nac) HRK
= Ukupna ugovorena vrijednost bespovratnih sredstava]]*Ugovori_OPULJP[[#This Row],[EU STOPA SUFINANCIRANJA %
EU CO-FINANCING RATE %]]</f>
        <v>1973317.058</v>
      </c>
      <c r="P980" s="20">
        <f>Ugovori_OPULJP[[#This Row],[Bespovratna sredstva - EU dio - HRK]]/7.5345</f>
        <v>261904.18183024751</v>
      </c>
      <c r="Q980" s="19">
        <f>Ugovori_OPULJP[[#This Row],[Bespovratna sredstva - Ukupno (EU+Nac) HRK
= Ukupna ugovorena vrijednost bespovratnih sredstava]]*Ugovori_OPULJP[[#This Row],[STOPA NACIONALNOG SUFINANCIRANJA %]]</f>
        <v>348232.42199999996</v>
      </c>
      <c r="R980" s="20">
        <f>Ugovori_OPULJP[[#This Row],[Bespovratna sredstva - Nacionalni dio - HRK]]/7.5345</f>
        <v>46218.385028867204</v>
      </c>
      <c r="S980" s="19">
        <v>2321549.48</v>
      </c>
      <c r="T980" s="20">
        <f>Ugovori_OPULJP[[#This Row],[Bespovratna sredstva - Ukupno (EU+Nac) HRK
= Ukupna ugovorena vrijednost bespovratnih sredstava]]/7.5345</f>
        <v>308122.56685911474</v>
      </c>
      <c r="U980" s="19">
        <v>0</v>
      </c>
      <c r="V980" s="20">
        <f>Ugovori_OPULJP[[#This Row],[Javni doprinos korisnika - HRK]]/7.5345</f>
        <v>0</v>
      </c>
      <c r="W980" s="19">
        <v>0</v>
      </c>
      <c r="X980" s="20">
        <f>Ugovori_OPULJP[[#This Row],[Privatni doprinos korisnika - HRK]]/7.5345</f>
        <v>0</v>
      </c>
      <c r="Y980" s="21">
        <f>Ugovori_OPULJP[[#This Row],[Bespovratna sredstva - Ukupno (EU+Nac) HRK
= Ukupna ugovorena vrijednost bespovratnih sredstava]]+Ugovori_OPULJP[[#This Row],[Javni doprinos korisnika - HRK]]+Ugovori_OPULJP[[#This Row],[Privatni doprinos korisnika - HRK]]</f>
        <v>2321549.48</v>
      </c>
      <c r="Z980" s="22">
        <f>Ugovori_OPULJP[[#This Row],[UKUPNI PRIHVATLJIVI IZDACI
TOTAL ELIGIBLE EXPENDITURE
= Bespovratna sredstva ukupno + doprinos korisnika
= Ukupni prihvatljivi troškovi
= Ukupna ugovorena vrijednost projekta HRK]]/7.5345</f>
        <v>308122.56685911474</v>
      </c>
      <c r="AA980" s="13" t="s">
        <v>22</v>
      </c>
      <c r="AB980" s="13" t="s">
        <v>19</v>
      </c>
      <c r="AC980" s="42" t="s">
        <v>3855</v>
      </c>
      <c r="AD980" s="12" t="s">
        <v>147</v>
      </c>
    </row>
    <row r="981" spans="1:30" ht="51" customHeight="1" x14ac:dyDescent="0.3">
      <c r="A981" s="10" t="s">
        <v>3856</v>
      </c>
      <c r="B981" s="11" t="s">
        <v>139</v>
      </c>
      <c r="C981" s="12" t="s">
        <v>140</v>
      </c>
      <c r="D981" s="12" t="s">
        <v>3131</v>
      </c>
      <c r="E981" s="27" t="s">
        <v>63</v>
      </c>
      <c r="F981" s="14" t="s">
        <v>3857</v>
      </c>
      <c r="G981" s="14" t="s">
        <v>3858</v>
      </c>
      <c r="H981" s="16">
        <v>44104</v>
      </c>
      <c r="I981" s="16">
        <v>44530</v>
      </c>
      <c r="J981" s="17" t="str">
        <f>IF(Ugovori_OPULJP[[#This Row],[DATUM ZAVRŠETKA OPERACIJE]]&gt;DATE(2023,12,31),"u provedbi","završen")</f>
        <v>završen</v>
      </c>
      <c r="K981" s="15" t="s">
        <v>71</v>
      </c>
      <c r="L981" s="15" t="s">
        <v>71</v>
      </c>
      <c r="M981" s="18">
        <v>0.85</v>
      </c>
      <c r="N981" s="18">
        <v>0.15</v>
      </c>
      <c r="O981" s="19">
        <f>Ugovori_OPULJP[[#This Row],[Bespovratna sredstva - Ukupno (EU+Nac) HRK
= Ukupna ugovorena vrijednost bespovratnih sredstava]]*Ugovori_OPULJP[[#This Row],[EU STOPA SUFINANCIRANJA %
EU CO-FINANCING RATE %]]</f>
        <v>854241.5</v>
      </c>
      <c r="P981" s="20">
        <f>Ugovori_OPULJP[[#This Row],[Bespovratna sredstva - EU dio - HRK]]/7.5345</f>
        <v>113377.33094432278</v>
      </c>
      <c r="Q981" s="19">
        <f>Ugovori_OPULJP[[#This Row],[Bespovratna sredstva - Ukupno (EU+Nac) HRK
= Ukupna ugovorena vrijednost bespovratnih sredstava]]*Ugovori_OPULJP[[#This Row],[STOPA NACIONALNOG SUFINANCIRANJA %]]</f>
        <v>150748.5</v>
      </c>
      <c r="R981" s="20">
        <f>Ugovori_OPULJP[[#This Row],[Bespovratna sredstva - Nacionalni dio - HRK]]/7.5345</f>
        <v>20007.764284292254</v>
      </c>
      <c r="S981" s="19">
        <v>1004990</v>
      </c>
      <c r="T981" s="20">
        <f>Ugovori_OPULJP[[#This Row],[Bespovratna sredstva - Ukupno (EU+Nac) HRK
= Ukupna ugovorena vrijednost bespovratnih sredstava]]/7.5345</f>
        <v>133385.09522861504</v>
      </c>
      <c r="U981" s="19">
        <v>0</v>
      </c>
      <c r="V981" s="20">
        <f>Ugovori_OPULJP[[#This Row],[Javni doprinos korisnika - HRK]]/7.5345</f>
        <v>0</v>
      </c>
      <c r="W981" s="19">
        <v>0</v>
      </c>
      <c r="X981" s="20">
        <f>Ugovori_OPULJP[[#This Row],[Privatni doprinos korisnika - HRK]]/7.5345</f>
        <v>0</v>
      </c>
      <c r="Y981" s="21">
        <f>Ugovori_OPULJP[[#This Row],[Bespovratna sredstva - Ukupno (EU+Nac) HRK
= Ukupna ugovorena vrijednost bespovratnih sredstava]]+Ugovori_OPULJP[[#This Row],[Javni doprinos korisnika - HRK]]+Ugovori_OPULJP[[#This Row],[Privatni doprinos korisnika - HRK]]</f>
        <v>1004990</v>
      </c>
      <c r="Z981" s="22">
        <f>Ugovori_OPULJP[[#This Row],[UKUPNI PRIHVATLJIVI IZDACI
TOTAL ELIGIBLE EXPENDITURE
= Bespovratna sredstva ukupno + doprinos korisnika
= Ukupni prihvatljivi troškovi
= Ukupna ugovorena vrijednost projekta HRK]]/7.5345</f>
        <v>133385.09522861504</v>
      </c>
      <c r="AA981" s="13" t="s">
        <v>22</v>
      </c>
      <c r="AB981" s="13" t="s">
        <v>19</v>
      </c>
      <c r="AC981" s="12" t="s">
        <v>3859</v>
      </c>
      <c r="AD981" s="12" t="s">
        <v>147</v>
      </c>
    </row>
    <row r="982" spans="1:30" ht="51" customHeight="1" x14ac:dyDescent="0.3">
      <c r="A982" s="10" t="s">
        <v>3860</v>
      </c>
      <c r="B982" s="11" t="s">
        <v>139</v>
      </c>
      <c r="C982" s="12" t="s">
        <v>140</v>
      </c>
      <c r="D982" s="12" t="s">
        <v>3131</v>
      </c>
      <c r="E982" s="27" t="s">
        <v>63</v>
      </c>
      <c r="F982" s="14" t="s">
        <v>3861</v>
      </c>
      <c r="G982" s="14" t="s">
        <v>3862</v>
      </c>
      <c r="H982" s="16">
        <v>44132</v>
      </c>
      <c r="I982" s="16">
        <v>44679</v>
      </c>
      <c r="J982" s="17" t="str">
        <f>IF(Ugovori_OPULJP[[#This Row],[DATUM ZAVRŠETKA OPERACIJE]]&gt;DATE(2023,12,31),"u provedbi","završen")</f>
        <v>završen</v>
      </c>
      <c r="K982" s="15" t="s">
        <v>164</v>
      </c>
      <c r="L982" s="15" t="s">
        <v>164</v>
      </c>
      <c r="M982" s="18">
        <v>0.85</v>
      </c>
      <c r="N982" s="18">
        <v>0.15</v>
      </c>
      <c r="O982" s="19">
        <f>Ugovori_OPULJP[[#This Row],[Bespovratna sredstva - Ukupno (EU+Nac) HRK
= Ukupna ugovorena vrijednost bespovratnih sredstava]]*Ugovori_OPULJP[[#This Row],[EU STOPA SUFINANCIRANJA %
EU CO-FINANCING RATE %]]</f>
        <v>787397.5</v>
      </c>
      <c r="P982" s="20">
        <f>Ugovori_OPULJP[[#This Row],[Bespovratna sredstva - EU dio - HRK]]/7.5345</f>
        <v>104505.60753865552</v>
      </c>
      <c r="Q982" s="19">
        <f>Ugovori_OPULJP[[#This Row],[Bespovratna sredstva - Ukupno (EU+Nac) HRK
= Ukupna ugovorena vrijednost bespovratnih sredstava]]*Ugovori_OPULJP[[#This Row],[STOPA NACIONALNOG SUFINANCIRANJA %]]</f>
        <v>138952.5</v>
      </c>
      <c r="R982" s="20">
        <f>Ugovori_OPULJP[[#This Row],[Bespovratna sredstva - Nacionalni dio - HRK]]/7.5345</f>
        <v>18442.166036233324</v>
      </c>
      <c r="S982" s="19">
        <v>926350</v>
      </c>
      <c r="T982" s="20">
        <f>Ugovori_OPULJP[[#This Row],[Bespovratna sredstva - Ukupno (EU+Nac) HRK
= Ukupna ugovorena vrijednost bespovratnih sredstava]]/7.5345</f>
        <v>122947.77357488884</v>
      </c>
      <c r="U982" s="19">
        <v>0</v>
      </c>
      <c r="V982" s="20">
        <f>Ugovori_OPULJP[[#This Row],[Javni doprinos korisnika - HRK]]/7.5345</f>
        <v>0</v>
      </c>
      <c r="W982" s="19">
        <v>0</v>
      </c>
      <c r="X982" s="20">
        <f>Ugovori_OPULJP[[#This Row],[Privatni doprinos korisnika - HRK]]/7.5345</f>
        <v>0</v>
      </c>
      <c r="Y982" s="21">
        <f>Ugovori_OPULJP[[#This Row],[Bespovratna sredstva - Ukupno (EU+Nac) HRK
= Ukupna ugovorena vrijednost bespovratnih sredstava]]+Ugovori_OPULJP[[#This Row],[Javni doprinos korisnika - HRK]]+Ugovori_OPULJP[[#This Row],[Privatni doprinos korisnika - HRK]]</f>
        <v>926350</v>
      </c>
      <c r="Z982" s="22">
        <f>Ugovori_OPULJP[[#This Row],[UKUPNI PRIHVATLJIVI IZDACI
TOTAL ELIGIBLE EXPENDITURE
= Bespovratna sredstva ukupno + doprinos korisnika
= Ukupni prihvatljivi troškovi
= Ukupna ugovorena vrijednost projekta HRK]]/7.5345</f>
        <v>122947.77357488884</v>
      </c>
      <c r="AA982" s="13" t="s">
        <v>22</v>
      </c>
      <c r="AB982" s="13" t="s">
        <v>19</v>
      </c>
      <c r="AC982" s="12" t="s">
        <v>3863</v>
      </c>
      <c r="AD982" s="12" t="s">
        <v>147</v>
      </c>
    </row>
    <row r="983" spans="1:30" ht="51" customHeight="1" x14ac:dyDescent="0.3">
      <c r="A983" s="10" t="s">
        <v>3864</v>
      </c>
      <c r="B983" s="11" t="s">
        <v>139</v>
      </c>
      <c r="C983" s="12" t="s">
        <v>140</v>
      </c>
      <c r="D983" s="12" t="s">
        <v>3131</v>
      </c>
      <c r="E983" s="27" t="s">
        <v>63</v>
      </c>
      <c r="F983" s="14" t="s">
        <v>3865</v>
      </c>
      <c r="G983" s="14" t="s">
        <v>3866</v>
      </c>
      <c r="H983" s="16">
        <v>44078</v>
      </c>
      <c r="I983" s="16">
        <v>44624</v>
      </c>
      <c r="J983" s="17" t="str">
        <f>IF(Ugovori_OPULJP[[#This Row],[DATUM ZAVRŠETKA OPERACIJE]]&gt;DATE(2023,12,31),"u provedbi","završen")</f>
        <v>završen</v>
      </c>
      <c r="K983" s="15" t="s">
        <v>117</v>
      </c>
      <c r="L983" s="15" t="s">
        <v>117</v>
      </c>
      <c r="M983" s="18">
        <v>0.85</v>
      </c>
      <c r="N983" s="18">
        <v>0.15</v>
      </c>
      <c r="O983" s="19">
        <f>Ugovori_OPULJP[[#This Row],[Bespovratna sredstva - Ukupno (EU+Nac) HRK
= Ukupna ugovorena vrijednost bespovratnih sredstava]]*Ugovori_OPULJP[[#This Row],[EU STOPA SUFINANCIRANJA %
EU CO-FINANCING RATE %]]</f>
        <v>1276836</v>
      </c>
      <c r="P983" s="20">
        <f>Ugovori_OPULJP[[#This Row],[Bespovratna sredstva - EU dio - HRK]]/7.5345</f>
        <v>169465.25980489748</v>
      </c>
      <c r="Q983" s="19">
        <f>Ugovori_OPULJP[[#This Row],[Bespovratna sredstva - Ukupno (EU+Nac) HRK
= Ukupna ugovorena vrijednost bespovratnih sredstava]]*Ugovori_OPULJP[[#This Row],[STOPA NACIONALNOG SUFINANCIRANJA %]]</f>
        <v>225324</v>
      </c>
      <c r="R983" s="20">
        <f>Ugovori_OPULJP[[#This Row],[Bespovratna sredstva - Nacionalni dio - HRK]]/7.5345</f>
        <v>29905.634083217199</v>
      </c>
      <c r="S983" s="19">
        <v>1502160</v>
      </c>
      <c r="T983" s="20">
        <f>Ugovori_OPULJP[[#This Row],[Bespovratna sredstva - Ukupno (EU+Nac) HRK
= Ukupna ugovorena vrijednost bespovratnih sredstava]]/7.5345</f>
        <v>199370.89388811466</v>
      </c>
      <c r="U983" s="19">
        <v>0</v>
      </c>
      <c r="V983" s="20">
        <f>Ugovori_OPULJP[[#This Row],[Javni doprinos korisnika - HRK]]/7.5345</f>
        <v>0</v>
      </c>
      <c r="W983" s="19">
        <v>0</v>
      </c>
      <c r="X983" s="20">
        <f>Ugovori_OPULJP[[#This Row],[Privatni doprinos korisnika - HRK]]/7.5345</f>
        <v>0</v>
      </c>
      <c r="Y983" s="21">
        <f>Ugovori_OPULJP[[#This Row],[Bespovratna sredstva - Ukupno (EU+Nac) HRK
= Ukupna ugovorena vrijednost bespovratnih sredstava]]+Ugovori_OPULJP[[#This Row],[Javni doprinos korisnika - HRK]]+Ugovori_OPULJP[[#This Row],[Privatni doprinos korisnika - HRK]]</f>
        <v>1502160</v>
      </c>
      <c r="Z983" s="22">
        <f>Ugovori_OPULJP[[#This Row],[UKUPNI PRIHVATLJIVI IZDACI
TOTAL ELIGIBLE EXPENDITURE
= Bespovratna sredstva ukupno + doprinos korisnika
= Ukupni prihvatljivi troškovi
= Ukupna ugovorena vrijednost projekta HRK]]/7.5345</f>
        <v>199370.89388811466</v>
      </c>
      <c r="AA983" s="13" t="s">
        <v>22</v>
      </c>
      <c r="AB983" s="13" t="s">
        <v>19</v>
      </c>
      <c r="AC983" s="42" t="s">
        <v>3867</v>
      </c>
      <c r="AD983" s="12" t="s">
        <v>147</v>
      </c>
    </row>
    <row r="984" spans="1:30" ht="51" customHeight="1" x14ac:dyDescent="0.3">
      <c r="A984" s="10" t="s">
        <v>3868</v>
      </c>
      <c r="B984" s="11" t="s">
        <v>139</v>
      </c>
      <c r="C984" s="12" t="s">
        <v>140</v>
      </c>
      <c r="D984" s="12" t="s">
        <v>3131</v>
      </c>
      <c r="E984" s="27" t="s">
        <v>63</v>
      </c>
      <c r="F984" s="14" t="s">
        <v>3339</v>
      </c>
      <c r="G984" s="14" t="s">
        <v>3869</v>
      </c>
      <c r="H984" s="16">
        <v>44091</v>
      </c>
      <c r="I984" s="16">
        <v>44637</v>
      </c>
      <c r="J984" s="17" t="str">
        <f>IF(Ugovori_OPULJP[[#This Row],[DATUM ZAVRŠETKA OPERACIJE]]&gt;DATE(2023,12,31),"u provedbi","završen")</f>
        <v>završen</v>
      </c>
      <c r="K984" s="15" t="s">
        <v>71</v>
      </c>
      <c r="L984" s="15" t="s">
        <v>71</v>
      </c>
      <c r="M984" s="18">
        <v>0.85</v>
      </c>
      <c r="N984" s="18">
        <v>0.15</v>
      </c>
      <c r="O984" s="19">
        <f>Ugovori_OPULJP[[#This Row],[Bespovratna sredstva - Ukupno (EU+Nac) HRK
= Ukupna ugovorena vrijednost bespovratnih sredstava]]*Ugovori_OPULJP[[#This Row],[EU STOPA SUFINANCIRANJA %
EU CO-FINANCING RATE %]]</f>
        <v>1570587.5</v>
      </c>
      <c r="P984" s="20">
        <f>Ugovori_OPULJP[[#This Row],[Bespovratna sredstva - EU dio - HRK]]/7.5345</f>
        <v>208452.78386090649</v>
      </c>
      <c r="Q984" s="19">
        <f>Ugovori_OPULJP[[#This Row],[Bespovratna sredstva - Ukupno (EU+Nac) HRK
= Ukupna ugovorena vrijednost bespovratnih sredstava]]*Ugovori_OPULJP[[#This Row],[STOPA NACIONALNOG SUFINANCIRANJA %]]</f>
        <v>277162.5</v>
      </c>
      <c r="R984" s="20">
        <f>Ugovori_OPULJP[[#This Row],[Bespovratna sredstva - Nacionalni dio - HRK]]/7.5345</f>
        <v>36785.785387218792</v>
      </c>
      <c r="S984" s="19">
        <v>1847750</v>
      </c>
      <c r="T984" s="20">
        <f>Ugovori_OPULJP[[#This Row],[Bespovratna sredstva - Ukupno (EU+Nac) HRK
= Ukupna ugovorena vrijednost bespovratnih sredstava]]/7.5345</f>
        <v>245238.56924812528</v>
      </c>
      <c r="U984" s="19">
        <v>0</v>
      </c>
      <c r="V984" s="20">
        <f>Ugovori_OPULJP[[#This Row],[Javni doprinos korisnika - HRK]]/7.5345</f>
        <v>0</v>
      </c>
      <c r="W984" s="19">
        <v>0</v>
      </c>
      <c r="X984" s="20">
        <f>Ugovori_OPULJP[[#This Row],[Privatni doprinos korisnika - HRK]]/7.5345</f>
        <v>0</v>
      </c>
      <c r="Y984" s="21">
        <f>Ugovori_OPULJP[[#This Row],[Bespovratna sredstva - Ukupno (EU+Nac) HRK
= Ukupna ugovorena vrijednost bespovratnih sredstava]]+Ugovori_OPULJP[[#This Row],[Javni doprinos korisnika - HRK]]+Ugovori_OPULJP[[#This Row],[Privatni doprinos korisnika - HRK]]</f>
        <v>1847750</v>
      </c>
      <c r="Z984" s="22">
        <f>Ugovori_OPULJP[[#This Row],[UKUPNI PRIHVATLJIVI IZDACI
TOTAL ELIGIBLE EXPENDITURE
= Bespovratna sredstva ukupno + doprinos korisnika
= Ukupni prihvatljivi troškovi
= Ukupna ugovorena vrijednost projekta HRK]]/7.5345</f>
        <v>245238.56924812528</v>
      </c>
      <c r="AA984" s="13" t="s">
        <v>22</v>
      </c>
      <c r="AB984" s="13" t="s">
        <v>19</v>
      </c>
      <c r="AC984" s="12" t="s">
        <v>3870</v>
      </c>
      <c r="AD984" s="12" t="s">
        <v>147</v>
      </c>
    </row>
    <row r="985" spans="1:30" ht="51" customHeight="1" x14ac:dyDescent="0.3">
      <c r="A985" s="10" t="s">
        <v>3871</v>
      </c>
      <c r="B985" s="11" t="s">
        <v>139</v>
      </c>
      <c r="C985" s="12" t="s">
        <v>140</v>
      </c>
      <c r="D985" s="12" t="s">
        <v>3131</v>
      </c>
      <c r="E985" s="27" t="s">
        <v>63</v>
      </c>
      <c r="F985" s="14" t="s">
        <v>3872</v>
      </c>
      <c r="G985" s="14" t="s">
        <v>3873</v>
      </c>
      <c r="H985" s="16">
        <v>44078</v>
      </c>
      <c r="I985" s="16">
        <v>44596</v>
      </c>
      <c r="J985" s="17" t="str">
        <f>IF(Ugovori_OPULJP[[#This Row],[DATUM ZAVRŠETKA OPERACIJE]]&gt;DATE(2023,12,31),"u provedbi","završen")</f>
        <v>završen</v>
      </c>
      <c r="K985" s="15" t="s">
        <v>81</v>
      </c>
      <c r="L985" s="15" t="s">
        <v>81</v>
      </c>
      <c r="M985" s="18">
        <v>0.85</v>
      </c>
      <c r="N985" s="18">
        <v>0.15</v>
      </c>
      <c r="O985" s="19">
        <f>Ugovori_OPULJP[[#This Row],[Bespovratna sredstva - Ukupno (EU+Nac) HRK
= Ukupna ugovorena vrijednost bespovratnih sredstava]]*Ugovori_OPULJP[[#This Row],[EU STOPA SUFINANCIRANJA %
EU CO-FINANCING RATE %]]</f>
        <v>1856825</v>
      </c>
      <c r="P985" s="20">
        <f>Ugovori_OPULJP[[#This Row],[Bespovratna sredstva - EU dio - HRK]]/7.5345</f>
        <v>246443.02873448801</v>
      </c>
      <c r="Q985" s="19">
        <f>Ugovori_OPULJP[[#This Row],[Bespovratna sredstva - Ukupno (EU+Nac) HRK
= Ukupna ugovorena vrijednost bespovratnih sredstava]]*Ugovori_OPULJP[[#This Row],[STOPA NACIONALNOG SUFINANCIRANJA %]]</f>
        <v>327675</v>
      </c>
      <c r="R985" s="20">
        <f>Ugovori_OPULJP[[#This Row],[Bespovratna sredstva - Nacionalni dio - HRK]]/7.5345</f>
        <v>43489.946247262589</v>
      </c>
      <c r="S985" s="19">
        <v>2184500</v>
      </c>
      <c r="T985" s="20">
        <f>Ugovori_OPULJP[[#This Row],[Bespovratna sredstva - Ukupno (EU+Nac) HRK
= Ukupna ugovorena vrijednost bespovratnih sredstava]]/7.5345</f>
        <v>289932.97498175059</v>
      </c>
      <c r="U985" s="19">
        <v>0</v>
      </c>
      <c r="V985" s="20">
        <f>Ugovori_OPULJP[[#This Row],[Javni doprinos korisnika - HRK]]/7.5345</f>
        <v>0</v>
      </c>
      <c r="W985" s="19">
        <v>0</v>
      </c>
      <c r="X985" s="20">
        <f>Ugovori_OPULJP[[#This Row],[Privatni doprinos korisnika - HRK]]/7.5345</f>
        <v>0</v>
      </c>
      <c r="Y985" s="21">
        <f>Ugovori_OPULJP[[#This Row],[Bespovratna sredstva - Ukupno (EU+Nac) HRK
= Ukupna ugovorena vrijednost bespovratnih sredstava]]+Ugovori_OPULJP[[#This Row],[Javni doprinos korisnika - HRK]]+Ugovori_OPULJP[[#This Row],[Privatni doprinos korisnika - HRK]]</f>
        <v>2184500</v>
      </c>
      <c r="Z985" s="22">
        <f>Ugovori_OPULJP[[#This Row],[UKUPNI PRIHVATLJIVI IZDACI
TOTAL ELIGIBLE EXPENDITURE
= Bespovratna sredstva ukupno + doprinos korisnika
= Ukupni prihvatljivi troškovi
= Ukupna ugovorena vrijednost projekta HRK]]/7.5345</f>
        <v>289932.97498175059</v>
      </c>
      <c r="AA985" s="13" t="s">
        <v>22</v>
      </c>
      <c r="AB985" s="13" t="s">
        <v>19</v>
      </c>
      <c r="AC985" s="42" t="s">
        <v>3874</v>
      </c>
      <c r="AD985" s="12" t="s">
        <v>147</v>
      </c>
    </row>
    <row r="986" spans="1:30" ht="51" customHeight="1" x14ac:dyDescent="0.3">
      <c r="A986" s="10" t="s">
        <v>3875</v>
      </c>
      <c r="B986" s="11" t="s">
        <v>139</v>
      </c>
      <c r="C986" s="12" t="s">
        <v>140</v>
      </c>
      <c r="D986" s="12" t="s">
        <v>3131</v>
      </c>
      <c r="E986" s="27" t="s">
        <v>63</v>
      </c>
      <c r="F986" s="43" t="s">
        <v>3876</v>
      </c>
      <c r="G986" s="43" t="s">
        <v>3877</v>
      </c>
      <c r="H986" s="16">
        <v>44078</v>
      </c>
      <c r="I986" s="16">
        <v>44624</v>
      </c>
      <c r="J986" s="17" t="str">
        <f>IF(Ugovori_OPULJP[[#This Row],[DATUM ZAVRŠETKA OPERACIJE]]&gt;DATE(2023,12,31),"u provedbi","završen")</f>
        <v>završen</v>
      </c>
      <c r="K986" s="15" t="s">
        <v>262</v>
      </c>
      <c r="L986" s="15" t="s">
        <v>262</v>
      </c>
      <c r="M986" s="18">
        <v>0.85</v>
      </c>
      <c r="N986" s="18">
        <v>0.15</v>
      </c>
      <c r="O986" s="19">
        <f>Ugovori_OPULJP[[#This Row],[Bespovratna sredstva - Ukupno (EU+Nac) HRK
= Ukupna ugovorena vrijednost bespovratnih sredstava]]*Ugovori_OPULJP[[#This Row],[EU STOPA SUFINANCIRANJA %
EU CO-FINANCING RATE %]]</f>
        <v>788162.5</v>
      </c>
      <c r="P986" s="20">
        <f>Ugovori_OPULJP[[#This Row],[Bespovratna sredstva - EU dio - HRK]]/7.5345</f>
        <v>104607.14048709271</v>
      </c>
      <c r="Q986" s="19">
        <f>Ugovori_OPULJP[[#This Row],[Bespovratna sredstva - Ukupno (EU+Nac) HRK
= Ukupna ugovorena vrijednost bespovratnih sredstava]]*Ugovori_OPULJP[[#This Row],[STOPA NACIONALNOG SUFINANCIRANJA %]]</f>
        <v>139087.5</v>
      </c>
      <c r="R986" s="20">
        <f>Ugovori_OPULJP[[#This Row],[Bespovratna sredstva - Nacionalni dio - HRK]]/7.5345</f>
        <v>18460.083615369302</v>
      </c>
      <c r="S986" s="19">
        <v>927250</v>
      </c>
      <c r="T986" s="20">
        <f>Ugovori_OPULJP[[#This Row],[Bespovratna sredstva - Ukupno (EU+Nac) HRK
= Ukupna ugovorena vrijednost bespovratnih sredstava]]/7.5345</f>
        <v>123067.224102462</v>
      </c>
      <c r="U986" s="19">
        <v>0</v>
      </c>
      <c r="V986" s="20">
        <f>Ugovori_OPULJP[[#This Row],[Javni doprinos korisnika - HRK]]/7.5345</f>
        <v>0</v>
      </c>
      <c r="W986" s="19">
        <v>0</v>
      </c>
      <c r="X986" s="20">
        <f>Ugovori_OPULJP[[#This Row],[Privatni doprinos korisnika - HRK]]/7.5345</f>
        <v>0</v>
      </c>
      <c r="Y986" s="21">
        <f>Ugovori_OPULJP[[#This Row],[Bespovratna sredstva - Ukupno (EU+Nac) HRK
= Ukupna ugovorena vrijednost bespovratnih sredstava]]+Ugovori_OPULJP[[#This Row],[Javni doprinos korisnika - HRK]]+Ugovori_OPULJP[[#This Row],[Privatni doprinos korisnika - HRK]]</f>
        <v>927250</v>
      </c>
      <c r="Z986" s="22">
        <f>Ugovori_OPULJP[[#This Row],[UKUPNI PRIHVATLJIVI IZDACI
TOTAL ELIGIBLE EXPENDITURE
= Bespovratna sredstva ukupno + doprinos korisnika
= Ukupni prihvatljivi troškovi
= Ukupna ugovorena vrijednost projekta HRK]]/7.5345</f>
        <v>123067.224102462</v>
      </c>
      <c r="AA986" s="13" t="s">
        <v>22</v>
      </c>
      <c r="AB986" s="13" t="s">
        <v>19</v>
      </c>
      <c r="AC986" s="42" t="s">
        <v>3878</v>
      </c>
      <c r="AD986" s="12" t="s">
        <v>147</v>
      </c>
    </row>
    <row r="987" spans="1:30" ht="51" customHeight="1" x14ac:dyDescent="0.3">
      <c r="A987" s="10" t="s">
        <v>3879</v>
      </c>
      <c r="B987" s="11" t="s">
        <v>139</v>
      </c>
      <c r="C987" s="12" t="s">
        <v>140</v>
      </c>
      <c r="D987" s="12" t="s">
        <v>3131</v>
      </c>
      <c r="E987" s="27" t="s">
        <v>63</v>
      </c>
      <c r="F987" s="43" t="s">
        <v>3880</v>
      </c>
      <c r="G987" s="43" t="s">
        <v>1501</v>
      </c>
      <c r="H987" s="16">
        <v>44083</v>
      </c>
      <c r="I987" s="16">
        <v>44539</v>
      </c>
      <c r="J987" s="17" t="str">
        <f>IF(Ugovori_OPULJP[[#This Row],[DATUM ZAVRŠETKA OPERACIJE]]&gt;DATE(2023,12,31),"u provedbi","završen")</f>
        <v>završen</v>
      </c>
      <c r="K987" s="15" t="s">
        <v>117</v>
      </c>
      <c r="L987" s="15" t="s">
        <v>117</v>
      </c>
      <c r="M987" s="18">
        <v>0.85</v>
      </c>
      <c r="N987" s="18">
        <v>0.15</v>
      </c>
      <c r="O987" s="19">
        <f>Ugovori_OPULJP[[#This Row],[Bespovratna sredstva - Ukupno (EU+Nac) HRK
= Ukupna ugovorena vrijednost bespovratnih sredstava]]*Ugovori_OPULJP[[#This Row],[EU STOPA SUFINANCIRANJA %
EU CO-FINANCING RATE %]]</f>
        <v>1114227.8125</v>
      </c>
      <c r="P987" s="20">
        <f>Ugovori_OPULJP[[#This Row],[Bespovratna sredstva - EU dio - HRK]]/7.5345</f>
        <v>147883.44448868537</v>
      </c>
      <c r="Q987" s="19">
        <f>Ugovori_OPULJP[[#This Row],[Bespovratna sredstva - Ukupno (EU+Nac) HRK
= Ukupna ugovorena vrijednost bespovratnih sredstava]]*Ugovori_OPULJP[[#This Row],[STOPA NACIONALNOG SUFINANCIRANJA %]]</f>
        <v>196628.4375</v>
      </c>
      <c r="R987" s="20">
        <f>Ugovori_OPULJP[[#This Row],[Bespovratna sredstva - Nacionalni dio - HRK]]/7.5345</f>
        <v>26097.078439179772</v>
      </c>
      <c r="S987" s="19">
        <v>1310856.25</v>
      </c>
      <c r="T987" s="20">
        <f>Ugovori_OPULJP[[#This Row],[Bespovratna sredstva - Ukupno (EU+Nac) HRK
= Ukupna ugovorena vrijednost bespovratnih sredstava]]/7.5345</f>
        <v>173980.52292786515</v>
      </c>
      <c r="U987" s="19">
        <v>0</v>
      </c>
      <c r="V987" s="20">
        <f>Ugovori_OPULJP[[#This Row],[Javni doprinos korisnika - HRK]]/7.5345</f>
        <v>0</v>
      </c>
      <c r="W987" s="19">
        <v>0</v>
      </c>
      <c r="X987" s="20">
        <f>Ugovori_OPULJP[[#This Row],[Privatni doprinos korisnika - HRK]]/7.5345</f>
        <v>0</v>
      </c>
      <c r="Y987" s="21">
        <f>Ugovori_OPULJP[[#This Row],[Bespovratna sredstva - Ukupno (EU+Nac) HRK
= Ukupna ugovorena vrijednost bespovratnih sredstava]]+Ugovori_OPULJP[[#This Row],[Javni doprinos korisnika - HRK]]+Ugovori_OPULJP[[#This Row],[Privatni doprinos korisnika - HRK]]</f>
        <v>1310856.25</v>
      </c>
      <c r="Z987" s="22">
        <f>Ugovori_OPULJP[[#This Row],[UKUPNI PRIHVATLJIVI IZDACI
TOTAL ELIGIBLE EXPENDITURE
= Bespovratna sredstva ukupno + doprinos korisnika
= Ukupni prihvatljivi troškovi
= Ukupna ugovorena vrijednost projekta HRK]]/7.5345</f>
        <v>173980.52292786515</v>
      </c>
      <c r="AA987" s="13" t="s">
        <v>22</v>
      </c>
      <c r="AB987" s="13" t="s">
        <v>19</v>
      </c>
      <c r="AC987" s="42" t="s">
        <v>3881</v>
      </c>
      <c r="AD987" s="12" t="s">
        <v>147</v>
      </c>
    </row>
    <row r="988" spans="1:30" ht="51" customHeight="1" x14ac:dyDescent="0.3">
      <c r="A988" s="10" t="s">
        <v>3882</v>
      </c>
      <c r="B988" s="11" t="s">
        <v>139</v>
      </c>
      <c r="C988" s="12" t="s">
        <v>140</v>
      </c>
      <c r="D988" s="12" t="s">
        <v>3131</v>
      </c>
      <c r="E988" s="27" t="s">
        <v>63</v>
      </c>
      <c r="F988" s="43" t="s">
        <v>3883</v>
      </c>
      <c r="G988" s="43" t="s">
        <v>1497</v>
      </c>
      <c r="H988" s="16">
        <v>44078</v>
      </c>
      <c r="I988" s="16">
        <v>44624</v>
      </c>
      <c r="J988" s="17" t="str">
        <f>IF(Ugovori_OPULJP[[#This Row],[DATUM ZAVRŠETKA OPERACIJE]]&gt;DATE(2023,12,31),"u provedbi","završen")</f>
        <v>završen</v>
      </c>
      <c r="K988" s="15" t="s">
        <v>86</v>
      </c>
      <c r="L988" s="15" t="s">
        <v>86</v>
      </c>
      <c r="M988" s="18">
        <v>0.85</v>
      </c>
      <c r="N988" s="18">
        <v>0.15</v>
      </c>
      <c r="O988" s="19">
        <f>Ugovori_OPULJP[[#This Row],[Bespovratna sredstva - Ukupno (EU+Nac) HRK
= Ukupna ugovorena vrijednost bespovratnih sredstava]]*Ugovori_OPULJP[[#This Row],[EU STOPA SUFINANCIRANJA %
EU CO-FINANCING RATE %]]</f>
        <v>1022924</v>
      </c>
      <c r="P988" s="20">
        <f>Ugovori_OPULJP[[#This Row],[Bespovratna sredstva - EU dio - HRK]]/7.5345</f>
        <v>135765.34607472294</v>
      </c>
      <c r="Q988" s="19">
        <f>Ugovori_OPULJP[[#This Row],[Bespovratna sredstva - Ukupno (EU+Nac) HRK
= Ukupna ugovorena vrijednost bespovratnih sredstava]]*Ugovori_OPULJP[[#This Row],[STOPA NACIONALNOG SUFINANCIRANJA %]]</f>
        <v>180516</v>
      </c>
      <c r="R988" s="20">
        <f>Ugovori_OPULJP[[#This Row],[Bespovratna sredstva - Nacionalni dio - HRK]]/7.5345</f>
        <v>23958.590483774635</v>
      </c>
      <c r="S988" s="19">
        <v>1203440</v>
      </c>
      <c r="T988" s="20">
        <f>Ugovori_OPULJP[[#This Row],[Bespovratna sredstva - Ukupno (EU+Nac) HRK
= Ukupna ugovorena vrijednost bespovratnih sredstava]]/7.5345</f>
        <v>159723.93655849757</v>
      </c>
      <c r="U988" s="19">
        <v>0</v>
      </c>
      <c r="V988" s="20">
        <f>Ugovori_OPULJP[[#This Row],[Javni doprinos korisnika - HRK]]/7.5345</f>
        <v>0</v>
      </c>
      <c r="W988" s="19">
        <v>0</v>
      </c>
      <c r="X988" s="20">
        <f>Ugovori_OPULJP[[#This Row],[Privatni doprinos korisnika - HRK]]/7.5345</f>
        <v>0</v>
      </c>
      <c r="Y988" s="21">
        <f>Ugovori_OPULJP[[#This Row],[Bespovratna sredstva - Ukupno (EU+Nac) HRK
= Ukupna ugovorena vrijednost bespovratnih sredstava]]+Ugovori_OPULJP[[#This Row],[Javni doprinos korisnika - HRK]]+Ugovori_OPULJP[[#This Row],[Privatni doprinos korisnika - HRK]]</f>
        <v>1203440</v>
      </c>
      <c r="Z988" s="22">
        <f>Ugovori_OPULJP[[#This Row],[UKUPNI PRIHVATLJIVI IZDACI
TOTAL ELIGIBLE EXPENDITURE
= Bespovratna sredstva ukupno + doprinos korisnika
= Ukupni prihvatljivi troškovi
= Ukupna ugovorena vrijednost projekta HRK]]/7.5345</f>
        <v>159723.93655849757</v>
      </c>
      <c r="AA988" s="13" t="s">
        <v>22</v>
      </c>
      <c r="AB988" s="13" t="s">
        <v>19</v>
      </c>
      <c r="AC988" s="42" t="s">
        <v>3884</v>
      </c>
      <c r="AD988" s="12" t="s">
        <v>147</v>
      </c>
    </row>
    <row r="989" spans="1:30" ht="51" customHeight="1" x14ac:dyDescent="0.3">
      <c r="A989" s="10" t="s">
        <v>3885</v>
      </c>
      <c r="B989" s="11" t="s">
        <v>139</v>
      </c>
      <c r="C989" s="12" t="s">
        <v>140</v>
      </c>
      <c r="D989" s="12" t="s">
        <v>3131</v>
      </c>
      <c r="E989" s="27" t="s">
        <v>63</v>
      </c>
      <c r="F989" s="43" t="s">
        <v>3886</v>
      </c>
      <c r="G989" s="43" t="s">
        <v>3887</v>
      </c>
      <c r="H989" s="16">
        <v>44078</v>
      </c>
      <c r="I989" s="16">
        <v>44624</v>
      </c>
      <c r="J989" s="17" t="str">
        <f>IF(Ugovori_OPULJP[[#This Row],[DATUM ZAVRŠETKA OPERACIJE]]&gt;DATE(2023,12,31),"u provedbi","završen")</f>
        <v>završen</v>
      </c>
      <c r="K989" s="15" t="s">
        <v>329</v>
      </c>
      <c r="L989" s="15" t="s">
        <v>329</v>
      </c>
      <c r="M989" s="18">
        <v>0.85</v>
      </c>
      <c r="N989" s="18">
        <v>0.15</v>
      </c>
      <c r="O989" s="19">
        <f>Ugovori_OPULJP[[#This Row],[Bespovratna sredstva - Ukupno (EU+Nac) HRK
= Ukupna ugovorena vrijednost bespovratnih sredstava]]*Ugovori_OPULJP[[#This Row],[EU STOPA SUFINANCIRANJA %
EU CO-FINANCING RATE %]]</f>
        <v>1184030.45</v>
      </c>
      <c r="P989" s="20">
        <f>Ugovori_OPULJP[[#This Row],[Bespovratna sredstva - EU dio - HRK]]/7.5345</f>
        <v>157147.84657243345</v>
      </c>
      <c r="Q989" s="19">
        <f>Ugovori_OPULJP[[#This Row],[Bespovratna sredstva - Ukupno (EU+Nac) HRK
= Ukupna ugovorena vrijednost bespovratnih sredstava]]*Ugovori_OPULJP[[#This Row],[STOPA NACIONALNOG SUFINANCIRANJA %]]</f>
        <v>208946.55</v>
      </c>
      <c r="R989" s="20">
        <f>Ugovori_OPULJP[[#This Row],[Bespovratna sredstva - Nacionalni dio - HRK]]/7.5345</f>
        <v>27731.972924547081</v>
      </c>
      <c r="S989" s="19">
        <v>1392977</v>
      </c>
      <c r="T989" s="20">
        <f>Ugovori_OPULJP[[#This Row],[Bespovratna sredstva - Ukupno (EU+Nac) HRK
= Ukupna ugovorena vrijednost bespovratnih sredstava]]/7.5345</f>
        <v>184879.81949698055</v>
      </c>
      <c r="U989" s="19">
        <v>0</v>
      </c>
      <c r="V989" s="20">
        <f>Ugovori_OPULJP[[#This Row],[Javni doprinos korisnika - HRK]]/7.5345</f>
        <v>0</v>
      </c>
      <c r="W989" s="19">
        <v>0</v>
      </c>
      <c r="X989" s="20">
        <f>Ugovori_OPULJP[[#This Row],[Privatni doprinos korisnika - HRK]]/7.5345</f>
        <v>0</v>
      </c>
      <c r="Y989" s="21">
        <f>Ugovori_OPULJP[[#This Row],[Bespovratna sredstva - Ukupno (EU+Nac) HRK
= Ukupna ugovorena vrijednost bespovratnih sredstava]]+Ugovori_OPULJP[[#This Row],[Javni doprinos korisnika - HRK]]+Ugovori_OPULJP[[#This Row],[Privatni doprinos korisnika - HRK]]</f>
        <v>1392977</v>
      </c>
      <c r="Z989" s="22">
        <f>Ugovori_OPULJP[[#This Row],[UKUPNI PRIHVATLJIVI IZDACI
TOTAL ELIGIBLE EXPENDITURE
= Bespovratna sredstva ukupno + doprinos korisnika
= Ukupni prihvatljivi troškovi
= Ukupna ugovorena vrijednost projekta HRK]]/7.5345</f>
        <v>184879.81949698055</v>
      </c>
      <c r="AA989" s="13" t="s">
        <v>22</v>
      </c>
      <c r="AB989" s="13" t="s">
        <v>19</v>
      </c>
      <c r="AC989" s="42" t="s">
        <v>3888</v>
      </c>
      <c r="AD989" s="12" t="s">
        <v>147</v>
      </c>
    </row>
    <row r="990" spans="1:30" ht="63.75" customHeight="1" x14ac:dyDescent="0.3">
      <c r="A990" s="10" t="s">
        <v>3889</v>
      </c>
      <c r="B990" s="11" t="s">
        <v>139</v>
      </c>
      <c r="C990" s="12" t="s">
        <v>140</v>
      </c>
      <c r="D990" s="12" t="s">
        <v>3131</v>
      </c>
      <c r="E990" s="27" t="s">
        <v>63</v>
      </c>
      <c r="F990" s="43" t="s">
        <v>3890</v>
      </c>
      <c r="G990" s="43" t="s">
        <v>1474</v>
      </c>
      <c r="H990" s="16">
        <v>44078</v>
      </c>
      <c r="I990" s="16">
        <v>44561</v>
      </c>
      <c r="J990" s="17" t="str">
        <f>IF(Ugovori_OPULJP[[#This Row],[DATUM ZAVRŠETKA OPERACIJE]]&gt;DATE(2023,12,31),"u provedbi","završen")</f>
        <v>završen</v>
      </c>
      <c r="K990" s="15" t="s">
        <v>178</v>
      </c>
      <c r="L990" s="15" t="s">
        <v>178</v>
      </c>
      <c r="M990" s="18">
        <v>0.85</v>
      </c>
      <c r="N990" s="18">
        <v>0.15</v>
      </c>
      <c r="O990" s="19">
        <f>Ugovori_OPULJP[[#This Row],[Bespovratna sredstva - Ukupno (EU+Nac) HRK
= Ukupna ugovorena vrijednost bespovratnih sredstava]]*Ugovori_OPULJP[[#This Row],[EU STOPA SUFINANCIRANJA %
EU CO-FINANCING RATE %]]</f>
        <v>2973725</v>
      </c>
      <c r="P990" s="20">
        <f>Ugovori_OPULJP[[#This Row],[Bespovratna sredstva - EU dio - HRK]]/7.5345</f>
        <v>394681.13345278386</v>
      </c>
      <c r="Q990" s="19">
        <f>Ugovori_OPULJP[[#This Row],[Bespovratna sredstva - Ukupno (EU+Nac) HRK
= Ukupna ugovorena vrijednost bespovratnih sredstava]]*Ugovori_OPULJP[[#This Row],[STOPA NACIONALNOG SUFINANCIRANJA %]]</f>
        <v>524775</v>
      </c>
      <c r="R990" s="20">
        <f>Ugovori_OPULJP[[#This Row],[Bespovratna sredstva - Nacionalni dio - HRK]]/7.5345</f>
        <v>69649.611785785382</v>
      </c>
      <c r="S990" s="19">
        <v>3498500</v>
      </c>
      <c r="T990" s="20">
        <f>Ugovori_OPULJP[[#This Row],[Bespovratna sredstva - Ukupno (EU+Nac) HRK
= Ukupna ugovorena vrijednost bespovratnih sredstava]]/7.5345</f>
        <v>464330.74523856922</v>
      </c>
      <c r="U990" s="19">
        <v>0</v>
      </c>
      <c r="V990" s="20">
        <f>Ugovori_OPULJP[[#This Row],[Javni doprinos korisnika - HRK]]/7.5345</f>
        <v>0</v>
      </c>
      <c r="W990" s="19">
        <v>0</v>
      </c>
      <c r="X990" s="20">
        <f>Ugovori_OPULJP[[#This Row],[Privatni doprinos korisnika - HRK]]/7.5345</f>
        <v>0</v>
      </c>
      <c r="Y990" s="21">
        <f>Ugovori_OPULJP[[#This Row],[Bespovratna sredstva - Ukupno (EU+Nac) HRK
= Ukupna ugovorena vrijednost bespovratnih sredstava]]+Ugovori_OPULJP[[#This Row],[Javni doprinos korisnika - HRK]]+Ugovori_OPULJP[[#This Row],[Privatni doprinos korisnika - HRK]]</f>
        <v>3498500</v>
      </c>
      <c r="Z990" s="22">
        <f>Ugovori_OPULJP[[#This Row],[UKUPNI PRIHVATLJIVI IZDACI
TOTAL ELIGIBLE EXPENDITURE
= Bespovratna sredstva ukupno + doprinos korisnika
= Ukupni prihvatljivi troškovi
= Ukupna ugovorena vrijednost projekta HRK]]/7.5345</f>
        <v>464330.74523856922</v>
      </c>
      <c r="AA990" s="13" t="s">
        <v>22</v>
      </c>
      <c r="AB990" s="13" t="s">
        <v>19</v>
      </c>
      <c r="AC990" s="42" t="s">
        <v>3891</v>
      </c>
      <c r="AD990" s="12" t="s">
        <v>147</v>
      </c>
    </row>
    <row r="991" spans="1:30" ht="51" customHeight="1" x14ac:dyDescent="0.3">
      <c r="A991" s="10" t="s">
        <v>3892</v>
      </c>
      <c r="B991" s="11" t="s">
        <v>139</v>
      </c>
      <c r="C991" s="12" t="s">
        <v>140</v>
      </c>
      <c r="D991" s="12" t="s">
        <v>3131</v>
      </c>
      <c r="E991" s="27" t="s">
        <v>63</v>
      </c>
      <c r="F991" s="14" t="s">
        <v>3893</v>
      </c>
      <c r="G991" s="14" t="s">
        <v>3894</v>
      </c>
      <c r="H991" s="16">
        <v>44136</v>
      </c>
      <c r="I991" s="16">
        <v>44682</v>
      </c>
      <c r="J991" s="17" t="str">
        <f>IF(Ugovori_OPULJP[[#This Row],[DATUM ZAVRŠETKA OPERACIJE]]&gt;DATE(2023,12,31),"u provedbi","završen")</f>
        <v>završen</v>
      </c>
      <c r="K991" s="15" t="s">
        <v>21</v>
      </c>
      <c r="L991" s="15" t="s">
        <v>21</v>
      </c>
      <c r="M991" s="18">
        <v>0.85</v>
      </c>
      <c r="N991" s="18">
        <v>0.15</v>
      </c>
      <c r="O991" s="19">
        <f>Ugovori_OPULJP[[#This Row],[Bespovratna sredstva - Ukupno (EU+Nac) HRK
= Ukupna ugovorena vrijednost bespovratnih sredstava]]*Ugovori_OPULJP[[#This Row],[EU STOPA SUFINANCIRANJA %
EU CO-FINANCING RATE %]]</f>
        <v>394680.41500000004</v>
      </c>
      <c r="P991" s="20">
        <f>Ugovori_OPULJP[[#This Row],[Bespovratna sredstva - EU dio - HRK]]/7.5345</f>
        <v>52383.093105050102</v>
      </c>
      <c r="Q991" s="19">
        <f>Ugovori_OPULJP[[#This Row],[Bespovratna sredstva - Ukupno (EU+Nac) HRK
= Ukupna ugovorena vrijednost bespovratnih sredstava]]*Ugovori_OPULJP[[#This Row],[STOPA NACIONALNOG SUFINANCIRANJA %]]</f>
        <v>69649.485000000001</v>
      </c>
      <c r="R991" s="20">
        <f>Ugovori_OPULJP[[#This Row],[Bespovratna sredstva - Nacionalni dio - HRK]]/7.5345</f>
        <v>9244.0752538323704</v>
      </c>
      <c r="S991" s="19">
        <v>464329.9</v>
      </c>
      <c r="T991" s="20">
        <f>Ugovori_OPULJP[[#This Row],[Bespovratna sredstva - Ukupno (EU+Nac) HRK
= Ukupna ugovorena vrijednost bespovratnih sredstava]]/7.5345</f>
        <v>61627.168358882474</v>
      </c>
      <c r="U991" s="19">
        <v>0</v>
      </c>
      <c r="V991" s="20">
        <f>Ugovori_OPULJP[[#This Row],[Javni doprinos korisnika - HRK]]/7.5345</f>
        <v>0</v>
      </c>
      <c r="W991" s="19">
        <v>0</v>
      </c>
      <c r="X991" s="20">
        <f>Ugovori_OPULJP[[#This Row],[Privatni doprinos korisnika - HRK]]/7.5345</f>
        <v>0</v>
      </c>
      <c r="Y991" s="21">
        <f>Ugovori_OPULJP[[#This Row],[Bespovratna sredstva - Ukupno (EU+Nac) HRK
= Ukupna ugovorena vrijednost bespovratnih sredstava]]+Ugovori_OPULJP[[#This Row],[Javni doprinos korisnika - HRK]]+Ugovori_OPULJP[[#This Row],[Privatni doprinos korisnika - HRK]]</f>
        <v>464329.9</v>
      </c>
      <c r="Z991" s="22">
        <f>Ugovori_OPULJP[[#This Row],[UKUPNI PRIHVATLJIVI IZDACI
TOTAL ELIGIBLE EXPENDITURE
= Bespovratna sredstva ukupno + doprinos korisnika
= Ukupni prihvatljivi troškovi
= Ukupna ugovorena vrijednost projekta HRK]]/7.5345</f>
        <v>61627.168358882474</v>
      </c>
      <c r="AA991" s="13" t="s">
        <v>22</v>
      </c>
      <c r="AB991" s="13" t="s">
        <v>19</v>
      </c>
      <c r="AC991" s="12" t="s">
        <v>3895</v>
      </c>
      <c r="AD991" s="12" t="s">
        <v>147</v>
      </c>
    </row>
    <row r="992" spans="1:30" ht="51" customHeight="1" x14ac:dyDescent="0.3">
      <c r="A992" s="10" t="s">
        <v>3896</v>
      </c>
      <c r="B992" s="11" t="s">
        <v>139</v>
      </c>
      <c r="C992" s="12" t="s">
        <v>140</v>
      </c>
      <c r="D992" s="12" t="s">
        <v>3131</v>
      </c>
      <c r="E992" s="27" t="s">
        <v>63</v>
      </c>
      <c r="F992" s="14" t="s">
        <v>3897</v>
      </c>
      <c r="G992" s="14" t="s">
        <v>3898</v>
      </c>
      <c r="H992" s="16">
        <v>44133</v>
      </c>
      <c r="I992" s="16">
        <v>44680</v>
      </c>
      <c r="J992" s="17" t="str">
        <f>IF(Ugovori_OPULJP[[#This Row],[DATUM ZAVRŠETKA OPERACIJE]]&gt;DATE(2023,12,31),"u provedbi","završen")</f>
        <v>završen</v>
      </c>
      <c r="K992" s="15" t="s">
        <v>880</v>
      </c>
      <c r="L992" s="15" t="s">
        <v>21</v>
      </c>
      <c r="M992" s="18">
        <v>0.85</v>
      </c>
      <c r="N992" s="18">
        <v>0.15</v>
      </c>
      <c r="O992" s="19">
        <f>Ugovori_OPULJP[[#This Row],[Bespovratna sredstva - Ukupno (EU+Nac) HRK
= Ukupna ugovorena vrijednost bespovratnih sredstava]]*Ugovori_OPULJP[[#This Row],[EU STOPA SUFINANCIRANJA %
EU CO-FINANCING RATE %]]</f>
        <v>394680.41500000004</v>
      </c>
      <c r="P992" s="20">
        <f>Ugovori_OPULJP[[#This Row],[Bespovratna sredstva - EU dio - HRK]]/7.5345</f>
        <v>52383.093105050102</v>
      </c>
      <c r="Q992" s="19">
        <f>Ugovori_OPULJP[[#This Row],[Bespovratna sredstva - Ukupno (EU+Nac) HRK
= Ukupna ugovorena vrijednost bespovratnih sredstava]]*Ugovori_OPULJP[[#This Row],[STOPA NACIONALNOG SUFINANCIRANJA %]]</f>
        <v>69649.485000000001</v>
      </c>
      <c r="R992" s="20">
        <f>Ugovori_OPULJP[[#This Row],[Bespovratna sredstva - Nacionalni dio - HRK]]/7.5345</f>
        <v>9244.0752538323704</v>
      </c>
      <c r="S992" s="19">
        <v>464329.9</v>
      </c>
      <c r="T992" s="20">
        <f>Ugovori_OPULJP[[#This Row],[Bespovratna sredstva - Ukupno (EU+Nac) HRK
= Ukupna ugovorena vrijednost bespovratnih sredstava]]/7.5345</f>
        <v>61627.168358882474</v>
      </c>
      <c r="U992" s="19">
        <v>0</v>
      </c>
      <c r="V992" s="20">
        <f>Ugovori_OPULJP[[#This Row],[Javni doprinos korisnika - HRK]]/7.5345</f>
        <v>0</v>
      </c>
      <c r="W992" s="19">
        <v>0</v>
      </c>
      <c r="X992" s="20">
        <f>Ugovori_OPULJP[[#This Row],[Privatni doprinos korisnika - HRK]]/7.5345</f>
        <v>0</v>
      </c>
      <c r="Y992" s="21">
        <f>Ugovori_OPULJP[[#This Row],[Bespovratna sredstva - Ukupno (EU+Nac) HRK
= Ukupna ugovorena vrijednost bespovratnih sredstava]]+Ugovori_OPULJP[[#This Row],[Javni doprinos korisnika - HRK]]+Ugovori_OPULJP[[#This Row],[Privatni doprinos korisnika - HRK]]</f>
        <v>464329.9</v>
      </c>
      <c r="Z992" s="22">
        <f>Ugovori_OPULJP[[#This Row],[UKUPNI PRIHVATLJIVI IZDACI
TOTAL ELIGIBLE EXPENDITURE
= Bespovratna sredstva ukupno + doprinos korisnika
= Ukupni prihvatljivi troškovi
= Ukupna ugovorena vrijednost projekta HRK]]/7.5345</f>
        <v>61627.168358882474</v>
      </c>
      <c r="AA992" s="13" t="s">
        <v>22</v>
      </c>
      <c r="AB992" s="13" t="s">
        <v>19</v>
      </c>
      <c r="AC992" s="12" t="s">
        <v>3863</v>
      </c>
      <c r="AD992" s="12" t="s">
        <v>147</v>
      </c>
    </row>
    <row r="993" spans="1:30" ht="51" customHeight="1" x14ac:dyDescent="0.3">
      <c r="A993" s="10" t="s">
        <v>3899</v>
      </c>
      <c r="B993" s="11" t="s">
        <v>139</v>
      </c>
      <c r="C993" s="12" t="s">
        <v>140</v>
      </c>
      <c r="D993" s="12" t="s">
        <v>3131</v>
      </c>
      <c r="E993" s="27" t="s">
        <v>63</v>
      </c>
      <c r="F993" s="43" t="s">
        <v>3900</v>
      </c>
      <c r="G993" s="43" t="s">
        <v>3901</v>
      </c>
      <c r="H993" s="16">
        <v>44078</v>
      </c>
      <c r="I993" s="16">
        <v>44596</v>
      </c>
      <c r="J993" s="17" t="str">
        <f>IF(Ugovori_OPULJP[[#This Row],[DATUM ZAVRŠETKA OPERACIJE]]&gt;DATE(2023,12,31),"u provedbi","završen")</f>
        <v>završen</v>
      </c>
      <c r="K993" s="15" t="s">
        <v>117</v>
      </c>
      <c r="L993" s="15" t="s">
        <v>117</v>
      </c>
      <c r="M993" s="18">
        <v>0.85</v>
      </c>
      <c r="N993" s="18">
        <v>0.15</v>
      </c>
      <c r="O993" s="19">
        <f>Ugovori_OPULJP[[#This Row],[Bespovratna sredstva - Ukupno (EU+Nac) HRK
= Ukupna ugovorena vrijednost bespovratnih sredstava]]*Ugovori_OPULJP[[#This Row],[EU STOPA SUFINANCIRANJA %
EU CO-FINANCING RATE %]]</f>
        <v>1542877.5</v>
      </c>
      <c r="P993" s="20">
        <f>Ugovori_OPULJP[[#This Row],[Bespovratna sredstva - EU dio - HRK]]/7.5345</f>
        <v>204775.0348397372</v>
      </c>
      <c r="Q993" s="19">
        <f>Ugovori_OPULJP[[#This Row],[Bespovratna sredstva - Ukupno (EU+Nac) HRK
= Ukupna ugovorena vrijednost bespovratnih sredstava]]*Ugovori_OPULJP[[#This Row],[STOPA NACIONALNOG SUFINANCIRANJA %]]</f>
        <v>272272.5</v>
      </c>
      <c r="R993" s="20">
        <f>Ugovori_OPULJP[[#This Row],[Bespovratna sredstva - Nacionalni dio - HRK]]/7.5345</f>
        <v>36136.77085407127</v>
      </c>
      <c r="S993" s="19">
        <v>1815150</v>
      </c>
      <c r="T993" s="20">
        <f>Ugovori_OPULJP[[#This Row],[Bespovratna sredstva - Ukupno (EU+Nac) HRK
= Ukupna ugovorena vrijednost bespovratnih sredstava]]/7.5345</f>
        <v>240911.80569380848</v>
      </c>
      <c r="U993" s="19">
        <v>0</v>
      </c>
      <c r="V993" s="20">
        <f>Ugovori_OPULJP[[#This Row],[Javni doprinos korisnika - HRK]]/7.5345</f>
        <v>0</v>
      </c>
      <c r="W993" s="19">
        <v>0</v>
      </c>
      <c r="X993" s="20">
        <f>Ugovori_OPULJP[[#This Row],[Privatni doprinos korisnika - HRK]]/7.5345</f>
        <v>0</v>
      </c>
      <c r="Y993" s="21">
        <f>Ugovori_OPULJP[[#This Row],[Bespovratna sredstva - Ukupno (EU+Nac) HRK
= Ukupna ugovorena vrijednost bespovratnih sredstava]]+Ugovori_OPULJP[[#This Row],[Javni doprinos korisnika - HRK]]+Ugovori_OPULJP[[#This Row],[Privatni doprinos korisnika - HRK]]</f>
        <v>1815150</v>
      </c>
      <c r="Z993" s="22">
        <f>Ugovori_OPULJP[[#This Row],[UKUPNI PRIHVATLJIVI IZDACI
TOTAL ELIGIBLE EXPENDITURE
= Bespovratna sredstva ukupno + doprinos korisnika
= Ukupni prihvatljivi troškovi
= Ukupna ugovorena vrijednost projekta HRK]]/7.5345</f>
        <v>240911.80569380848</v>
      </c>
      <c r="AA993" s="13" t="s">
        <v>22</v>
      </c>
      <c r="AB993" s="13" t="s">
        <v>19</v>
      </c>
      <c r="AC993" s="42" t="s">
        <v>3902</v>
      </c>
      <c r="AD993" s="12" t="s">
        <v>147</v>
      </c>
    </row>
    <row r="994" spans="1:30" ht="51" customHeight="1" x14ac:dyDescent="0.3">
      <c r="A994" s="10" t="s">
        <v>3903</v>
      </c>
      <c r="B994" s="11" t="s">
        <v>139</v>
      </c>
      <c r="C994" s="12" t="s">
        <v>140</v>
      </c>
      <c r="D994" s="12" t="s">
        <v>3131</v>
      </c>
      <c r="E994" s="27" t="s">
        <v>63</v>
      </c>
      <c r="F994" s="14" t="s">
        <v>3904</v>
      </c>
      <c r="G994" s="14" t="s">
        <v>645</v>
      </c>
      <c r="H994" s="16">
        <v>44091</v>
      </c>
      <c r="I994" s="16">
        <v>44637</v>
      </c>
      <c r="J994" s="17" t="str">
        <f>IF(Ugovori_OPULJP[[#This Row],[DATUM ZAVRŠETKA OPERACIJE]]&gt;DATE(2023,12,31),"u provedbi","završen")</f>
        <v>završen</v>
      </c>
      <c r="K994" s="15" t="s">
        <v>71</v>
      </c>
      <c r="L994" s="15" t="s">
        <v>71</v>
      </c>
      <c r="M994" s="18">
        <v>0.85</v>
      </c>
      <c r="N994" s="18">
        <v>0.15</v>
      </c>
      <c r="O994" s="19">
        <f>Ugovori_OPULJP[[#This Row],[Bespovratna sredstva - Ukupno (EU+Nac) HRK
= Ukupna ugovorena vrijednost bespovratnih sredstava]]*Ugovori_OPULJP[[#This Row],[EU STOPA SUFINANCIRANJA %
EU CO-FINANCING RATE %]]</f>
        <v>1182520</v>
      </c>
      <c r="P994" s="20">
        <f>Ugovori_OPULJP[[#This Row],[Bespovratna sredstva - EU dio - HRK]]/7.5345</f>
        <v>156947.3754064636</v>
      </c>
      <c r="Q994" s="19">
        <f>Ugovori_OPULJP[[#This Row],[Bespovratna sredstva - Ukupno (EU+Nac) HRK
= Ukupna ugovorena vrijednost bespovratnih sredstava]]*Ugovori_OPULJP[[#This Row],[STOPA NACIONALNOG SUFINANCIRANJA %]]</f>
        <v>208680</v>
      </c>
      <c r="R994" s="20">
        <f>Ugovori_OPULJP[[#This Row],[Bespovratna sredstva - Nacionalni dio - HRK]]/7.5345</f>
        <v>27696.595659964165</v>
      </c>
      <c r="S994" s="19">
        <v>1391200</v>
      </c>
      <c r="T994" s="20">
        <f>Ugovori_OPULJP[[#This Row],[Bespovratna sredstva - Ukupno (EU+Nac) HRK
= Ukupna ugovorena vrijednost bespovratnih sredstava]]/7.5345</f>
        <v>184643.97106642777</v>
      </c>
      <c r="U994" s="19">
        <v>0</v>
      </c>
      <c r="V994" s="20">
        <f>Ugovori_OPULJP[[#This Row],[Javni doprinos korisnika - HRK]]/7.5345</f>
        <v>0</v>
      </c>
      <c r="W994" s="19">
        <v>0</v>
      </c>
      <c r="X994" s="20">
        <f>Ugovori_OPULJP[[#This Row],[Privatni doprinos korisnika - HRK]]/7.5345</f>
        <v>0</v>
      </c>
      <c r="Y994" s="21">
        <f>Ugovori_OPULJP[[#This Row],[Bespovratna sredstva - Ukupno (EU+Nac) HRK
= Ukupna ugovorena vrijednost bespovratnih sredstava]]+Ugovori_OPULJP[[#This Row],[Javni doprinos korisnika - HRK]]+Ugovori_OPULJP[[#This Row],[Privatni doprinos korisnika - HRK]]</f>
        <v>1391200</v>
      </c>
      <c r="Z994" s="22">
        <f>Ugovori_OPULJP[[#This Row],[UKUPNI PRIHVATLJIVI IZDACI
TOTAL ELIGIBLE EXPENDITURE
= Bespovratna sredstva ukupno + doprinos korisnika
= Ukupni prihvatljivi troškovi
= Ukupna ugovorena vrijednost projekta HRK]]/7.5345</f>
        <v>184643.97106642777</v>
      </c>
      <c r="AA994" s="13" t="s">
        <v>22</v>
      </c>
      <c r="AB994" s="13" t="s">
        <v>19</v>
      </c>
      <c r="AC994" s="12" t="s">
        <v>3905</v>
      </c>
      <c r="AD994" s="12" t="s">
        <v>147</v>
      </c>
    </row>
    <row r="995" spans="1:30" ht="51" customHeight="1" x14ac:dyDescent="0.3">
      <c r="A995" s="10" t="s">
        <v>3906</v>
      </c>
      <c r="B995" s="11" t="s">
        <v>139</v>
      </c>
      <c r="C995" s="12" t="s">
        <v>140</v>
      </c>
      <c r="D995" s="12" t="s">
        <v>3131</v>
      </c>
      <c r="E995" s="27" t="s">
        <v>63</v>
      </c>
      <c r="F995" s="43" t="s">
        <v>3907</v>
      </c>
      <c r="G995" s="14" t="s">
        <v>1470</v>
      </c>
      <c r="H995" s="16">
        <v>44078</v>
      </c>
      <c r="I995" s="16">
        <v>44624</v>
      </c>
      <c r="J995" s="17" t="str">
        <f>IF(Ugovori_OPULJP[[#This Row],[DATUM ZAVRŠETKA OPERACIJE]]&gt;DATE(2023,12,31),"u provedbi","završen")</f>
        <v>završen</v>
      </c>
      <c r="K995" s="15" t="s">
        <v>91</v>
      </c>
      <c r="L995" s="15" t="s">
        <v>91</v>
      </c>
      <c r="M995" s="18">
        <v>0.85</v>
      </c>
      <c r="N995" s="18">
        <v>0.15</v>
      </c>
      <c r="O995" s="19">
        <f>Ugovori_OPULJP[[#This Row],[Bespovratna sredstva - Ukupno (EU+Nac) HRK
= Ukupna ugovorena vrijednost bespovratnih sredstava]]*Ugovori_OPULJP[[#This Row],[EU STOPA SUFINANCIRANJA %
EU CO-FINANCING RATE %]]</f>
        <v>1884705</v>
      </c>
      <c r="P995" s="20">
        <f>Ugovori_OPULJP[[#This Row],[Bespovratna sredstva - EU dio - HRK]]/7.5345</f>
        <v>250143.34063308779</v>
      </c>
      <c r="Q995" s="19">
        <f>Ugovori_OPULJP[[#This Row],[Bespovratna sredstva - Ukupno (EU+Nac) HRK
= Ukupna ugovorena vrijednost bespovratnih sredstava]]*Ugovori_OPULJP[[#This Row],[STOPA NACIONALNOG SUFINANCIRANJA %]]</f>
        <v>332595</v>
      </c>
      <c r="R995" s="20">
        <f>Ugovori_OPULJP[[#This Row],[Bespovratna sredstva - Nacionalni dio - HRK]]/7.5345</f>
        <v>44142.942464662548</v>
      </c>
      <c r="S995" s="19">
        <v>2217300</v>
      </c>
      <c r="T995" s="20">
        <f>Ugovori_OPULJP[[#This Row],[Bespovratna sredstva - Ukupno (EU+Nac) HRK
= Ukupna ugovorena vrijednost bespovratnih sredstava]]/7.5345</f>
        <v>294286.28309775033</v>
      </c>
      <c r="U995" s="19">
        <v>0</v>
      </c>
      <c r="V995" s="20">
        <f>Ugovori_OPULJP[[#This Row],[Javni doprinos korisnika - HRK]]/7.5345</f>
        <v>0</v>
      </c>
      <c r="W995" s="19">
        <v>0</v>
      </c>
      <c r="X995" s="20">
        <f>Ugovori_OPULJP[[#This Row],[Privatni doprinos korisnika - HRK]]/7.5345</f>
        <v>0</v>
      </c>
      <c r="Y995" s="21">
        <f>Ugovori_OPULJP[[#This Row],[Bespovratna sredstva - Ukupno (EU+Nac) HRK
= Ukupna ugovorena vrijednost bespovratnih sredstava]]+Ugovori_OPULJP[[#This Row],[Javni doprinos korisnika - HRK]]+Ugovori_OPULJP[[#This Row],[Privatni doprinos korisnika - HRK]]</f>
        <v>2217300</v>
      </c>
      <c r="Z995" s="22">
        <f>Ugovori_OPULJP[[#This Row],[UKUPNI PRIHVATLJIVI IZDACI
TOTAL ELIGIBLE EXPENDITURE
= Bespovratna sredstva ukupno + doprinos korisnika
= Ukupni prihvatljivi troškovi
= Ukupna ugovorena vrijednost projekta HRK]]/7.5345</f>
        <v>294286.28309775033</v>
      </c>
      <c r="AA995" s="13" t="s">
        <v>22</v>
      </c>
      <c r="AB995" s="13" t="s">
        <v>19</v>
      </c>
      <c r="AC995" s="42" t="s">
        <v>3908</v>
      </c>
      <c r="AD995" s="12" t="s">
        <v>147</v>
      </c>
    </row>
    <row r="996" spans="1:30" ht="51" customHeight="1" x14ac:dyDescent="0.3">
      <c r="A996" s="10" t="s">
        <v>3909</v>
      </c>
      <c r="B996" s="11" t="s">
        <v>139</v>
      </c>
      <c r="C996" s="12" t="s">
        <v>140</v>
      </c>
      <c r="D996" s="12" t="s">
        <v>3131</v>
      </c>
      <c r="E996" s="27" t="s">
        <v>63</v>
      </c>
      <c r="F996" s="43" t="s">
        <v>3910</v>
      </c>
      <c r="G996" s="14" t="s">
        <v>1462</v>
      </c>
      <c r="H996" s="16">
        <v>44078</v>
      </c>
      <c r="I996" s="16">
        <v>44624</v>
      </c>
      <c r="J996" s="17" t="str">
        <f>IF(Ugovori_OPULJP[[#This Row],[DATUM ZAVRŠETKA OPERACIJE]]&gt;DATE(2023,12,31),"u provedbi","završen")</f>
        <v>završen</v>
      </c>
      <c r="K996" s="15" t="s">
        <v>81</v>
      </c>
      <c r="L996" s="15" t="s">
        <v>81</v>
      </c>
      <c r="M996" s="18">
        <v>0.85</v>
      </c>
      <c r="N996" s="18">
        <v>0.15</v>
      </c>
      <c r="O996" s="19">
        <f>Ugovori_OPULJP[[#This Row],[Bespovratna sredstva - Ukupno (EU+Nac) HRK
= Ukupna ugovorena vrijednost bespovratnih sredstava]]*Ugovori_OPULJP[[#This Row],[EU STOPA SUFINANCIRANJA %
EU CO-FINANCING RATE %]]</f>
        <v>4248334</v>
      </c>
      <c r="P996" s="20">
        <f>Ugovori_OPULJP[[#This Row],[Bespovratna sredstva - EU dio - HRK]]/7.5345</f>
        <v>563850.81956334191</v>
      </c>
      <c r="Q996" s="19">
        <f>Ugovori_OPULJP[[#This Row],[Bespovratna sredstva - Ukupno (EU+Nac) HRK
= Ukupna ugovorena vrijednost bespovratnih sredstava]]*Ugovori_OPULJP[[#This Row],[STOPA NACIONALNOG SUFINANCIRANJA %]]</f>
        <v>749706</v>
      </c>
      <c r="R996" s="20">
        <f>Ugovori_OPULJP[[#This Row],[Bespovratna sredstva - Nacionalni dio - HRK]]/7.5345</f>
        <v>99503.085805295632</v>
      </c>
      <c r="S996" s="19">
        <v>4998040</v>
      </c>
      <c r="T996" s="20">
        <f>Ugovori_OPULJP[[#This Row],[Bespovratna sredstva - Ukupno (EU+Nac) HRK
= Ukupna ugovorena vrijednost bespovratnih sredstava]]/7.5345</f>
        <v>663353.90536863753</v>
      </c>
      <c r="U996" s="19">
        <v>0</v>
      </c>
      <c r="V996" s="20">
        <f>Ugovori_OPULJP[[#This Row],[Javni doprinos korisnika - HRK]]/7.5345</f>
        <v>0</v>
      </c>
      <c r="W996" s="19">
        <v>0</v>
      </c>
      <c r="X996" s="20">
        <f>Ugovori_OPULJP[[#This Row],[Privatni doprinos korisnika - HRK]]/7.5345</f>
        <v>0</v>
      </c>
      <c r="Y996" s="21">
        <f>Ugovori_OPULJP[[#This Row],[Bespovratna sredstva - Ukupno (EU+Nac) HRK
= Ukupna ugovorena vrijednost bespovratnih sredstava]]+Ugovori_OPULJP[[#This Row],[Javni doprinos korisnika - HRK]]+Ugovori_OPULJP[[#This Row],[Privatni doprinos korisnika - HRK]]</f>
        <v>4998040</v>
      </c>
      <c r="Z996" s="22">
        <f>Ugovori_OPULJP[[#This Row],[UKUPNI PRIHVATLJIVI IZDACI
TOTAL ELIGIBLE EXPENDITURE
= Bespovratna sredstva ukupno + doprinos korisnika
= Ukupni prihvatljivi troškovi
= Ukupna ugovorena vrijednost projekta HRK]]/7.5345</f>
        <v>663353.90536863753</v>
      </c>
      <c r="AA996" s="13" t="s">
        <v>22</v>
      </c>
      <c r="AB996" s="13" t="s">
        <v>19</v>
      </c>
      <c r="AC996" s="42" t="s">
        <v>3911</v>
      </c>
      <c r="AD996" s="12" t="s">
        <v>147</v>
      </c>
    </row>
    <row r="997" spans="1:30" ht="51" customHeight="1" x14ac:dyDescent="0.3">
      <c r="A997" s="10" t="s">
        <v>3912</v>
      </c>
      <c r="B997" s="11" t="s">
        <v>139</v>
      </c>
      <c r="C997" s="12" t="s">
        <v>140</v>
      </c>
      <c r="D997" s="12" t="s">
        <v>3131</v>
      </c>
      <c r="E997" s="27" t="s">
        <v>63</v>
      </c>
      <c r="F997" s="14" t="s">
        <v>3913</v>
      </c>
      <c r="G997" s="14" t="s">
        <v>2626</v>
      </c>
      <c r="H997" s="16">
        <v>44095</v>
      </c>
      <c r="I997" s="16">
        <v>44641</v>
      </c>
      <c r="J997" s="17" t="str">
        <f>IF(Ugovori_OPULJP[[#This Row],[DATUM ZAVRŠETKA OPERACIJE]]&gt;DATE(2023,12,31),"u provedbi","završen")</f>
        <v>završen</v>
      </c>
      <c r="K997" s="15" t="s">
        <v>71</v>
      </c>
      <c r="L997" s="15" t="s">
        <v>71</v>
      </c>
      <c r="M997" s="18">
        <v>0.85</v>
      </c>
      <c r="N997" s="18">
        <v>0.15</v>
      </c>
      <c r="O997" s="19">
        <f>Ugovori_OPULJP[[#This Row],[Bespovratna sredstva - Ukupno (EU+Nac) HRK
= Ukupna ugovorena vrijednost bespovratnih sredstava]]*Ugovori_OPULJP[[#This Row],[EU STOPA SUFINANCIRANJA %
EU CO-FINANCING RATE %]]</f>
        <v>394680.41500000004</v>
      </c>
      <c r="P997" s="20">
        <f>Ugovori_OPULJP[[#This Row],[Bespovratna sredstva - EU dio - HRK]]/7.5345</f>
        <v>52383.093105050102</v>
      </c>
      <c r="Q997" s="19">
        <f>Ugovori_OPULJP[[#This Row],[Bespovratna sredstva - Ukupno (EU+Nac) HRK
= Ukupna ugovorena vrijednost bespovratnih sredstava]]*Ugovori_OPULJP[[#This Row],[STOPA NACIONALNOG SUFINANCIRANJA %]]</f>
        <v>69649.485000000001</v>
      </c>
      <c r="R997" s="20">
        <f>Ugovori_OPULJP[[#This Row],[Bespovratna sredstva - Nacionalni dio - HRK]]/7.5345</f>
        <v>9244.0752538323704</v>
      </c>
      <c r="S997" s="19">
        <v>464329.9</v>
      </c>
      <c r="T997" s="20">
        <f>Ugovori_OPULJP[[#This Row],[Bespovratna sredstva - Ukupno (EU+Nac) HRK
= Ukupna ugovorena vrijednost bespovratnih sredstava]]/7.5345</f>
        <v>61627.168358882474</v>
      </c>
      <c r="U997" s="19">
        <v>0</v>
      </c>
      <c r="V997" s="20">
        <f>Ugovori_OPULJP[[#This Row],[Javni doprinos korisnika - HRK]]/7.5345</f>
        <v>0</v>
      </c>
      <c r="W997" s="19">
        <v>0</v>
      </c>
      <c r="X997" s="20">
        <f>Ugovori_OPULJP[[#This Row],[Privatni doprinos korisnika - HRK]]/7.5345</f>
        <v>0</v>
      </c>
      <c r="Y997" s="21">
        <f>Ugovori_OPULJP[[#This Row],[Bespovratna sredstva - Ukupno (EU+Nac) HRK
= Ukupna ugovorena vrijednost bespovratnih sredstava]]+Ugovori_OPULJP[[#This Row],[Javni doprinos korisnika - HRK]]+Ugovori_OPULJP[[#This Row],[Privatni doprinos korisnika - HRK]]</f>
        <v>464329.9</v>
      </c>
      <c r="Z997" s="22">
        <f>Ugovori_OPULJP[[#This Row],[UKUPNI PRIHVATLJIVI IZDACI
TOTAL ELIGIBLE EXPENDITURE
= Bespovratna sredstva ukupno + doprinos korisnika
= Ukupni prihvatljivi troškovi
= Ukupna ugovorena vrijednost projekta HRK]]/7.5345</f>
        <v>61627.168358882474</v>
      </c>
      <c r="AA997" s="13" t="s">
        <v>22</v>
      </c>
      <c r="AB997" s="13" t="s">
        <v>19</v>
      </c>
      <c r="AC997" s="12" t="s">
        <v>3914</v>
      </c>
      <c r="AD997" s="12" t="s">
        <v>147</v>
      </c>
    </row>
    <row r="998" spans="1:30" ht="51" customHeight="1" x14ac:dyDescent="0.3">
      <c r="A998" s="10" t="s">
        <v>3915</v>
      </c>
      <c r="B998" s="11" t="s">
        <v>139</v>
      </c>
      <c r="C998" s="12" t="s">
        <v>140</v>
      </c>
      <c r="D998" s="12" t="s">
        <v>3131</v>
      </c>
      <c r="E998" s="27" t="s">
        <v>63</v>
      </c>
      <c r="F998" s="14" t="s">
        <v>3916</v>
      </c>
      <c r="G998" s="14" t="s">
        <v>1270</v>
      </c>
      <c r="H998" s="16">
        <v>44130</v>
      </c>
      <c r="I998" s="16">
        <v>44770</v>
      </c>
      <c r="J998" s="17" t="str">
        <f>IF(Ugovori_OPULJP[[#This Row],[DATUM ZAVRŠETKA OPERACIJE]]&gt;DATE(2023,12,31),"u provedbi","završen")</f>
        <v>završen</v>
      </c>
      <c r="K998" s="15" t="s">
        <v>144</v>
      </c>
      <c r="L998" s="15" t="s">
        <v>144</v>
      </c>
      <c r="M998" s="18">
        <v>0.85</v>
      </c>
      <c r="N998" s="18">
        <v>0.15</v>
      </c>
      <c r="O998" s="19">
        <f>Ugovori_OPULJP[[#This Row],[Bespovratna sredstva - Ukupno (EU+Nac) HRK
= Ukupna ugovorena vrijednost bespovratnih sredstava]]*Ugovori_OPULJP[[#This Row],[EU STOPA SUFINANCIRANJA %
EU CO-FINANCING RATE %]]</f>
        <v>2368015</v>
      </c>
      <c r="P998" s="20">
        <f>Ugovori_OPULJP[[#This Row],[Bespovratna sredstva - EU dio - HRK]]/7.5345</f>
        <v>314289.60116796067</v>
      </c>
      <c r="Q998" s="19">
        <f>Ugovori_OPULJP[[#This Row],[Bespovratna sredstva - Ukupno (EU+Nac) HRK
= Ukupna ugovorena vrijednost bespovratnih sredstava]]*Ugovori_OPULJP[[#This Row],[STOPA NACIONALNOG SUFINANCIRANJA %]]</f>
        <v>417885</v>
      </c>
      <c r="R998" s="20">
        <f>Ugovori_OPULJP[[#This Row],[Bespovratna sredstva - Nacionalni dio - HRK]]/7.5345</f>
        <v>55462.870794346003</v>
      </c>
      <c r="S998" s="19">
        <v>2785900</v>
      </c>
      <c r="T998" s="20">
        <f>Ugovori_OPULJP[[#This Row],[Bespovratna sredstva - Ukupno (EU+Nac) HRK
= Ukupna ugovorena vrijednost bespovratnih sredstava]]/7.5345</f>
        <v>369752.47196230671</v>
      </c>
      <c r="U998" s="19">
        <v>0</v>
      </c>
      <c r="V998" s="20">
        <f>Ugovori_OPULJP[[#This Row],[Javni doprinos korisnika - HRK]]/7.5345</f>
        <v>0</v>
      </c>
      <c r="W998" s="19">
        <v>0</v>
      </c>
      <c r="X998" s="20">
        <f>Ugovori_OPULJP[[#This Row],[Privatni doprinos korisnika - HRK]]/7.5345</f>
        <v>0</v>
      </c>
      <c r="Y998" s="21">
        <f>Ugovori_OPULJP[[#This Row],[Bespovratna sredstva - Ukupno (EU+Nac) HRK
= Ukupna ugovorena vrijednost bespovratnih sredstava]]+Ugovori_OPULJP[[#This Row],[Javni doprinos korisnika - HRK]]+Ugovori_OPULJP[[#This Row],[Privatni doprinos korisnika - HRK]]</f>
        <v>2785900</v>
      </c>
      <c r="Z998" s="22">
        <f>Ugovori_OPULJP[[#This Row],[UKUPNI PRIHVATLJIVI IZDACI
TOTAL ELIGIBLE EXPENDITURE
= Bespovratna sredstva ukupno + doprinos korisnika
= Ukupni prihvatljivi troškovi
= Ukupna ugovorena vrijednost projekta HRK]]/7.5345</f>
        <v>369752.47196230671</v>
      </c>
      <c r="AA998" s="13" t="s">
        <v>22</v>
      </c>
      <c r="AB998" s="13" t="s">
        <v>19</v>
      </c>
      <c r="AC998" s="12" t="s">
        <v>3917</v>
      </c>
      <c r="AD998" s="12" t="s">
        <v>147</v>
      </c>
    </row>
    <row r="999" spans="1:30" ht="51" customHeight="1" x14ac:dyDescent="0.3">
      <c r="A999" s="10" t="s">
        <v>3918</v>
      </c>
      <c r="B999" s="11" t="s">
        <v>139</v>
      </c>
      <c r="C999" s="12" t="s">
        <v>140</v>
      </c>
      <c r="D999" s="12" t="s">
        <v>3131</v>
      </c>
      <c r="E999" s="27" t="s">
        <v>63</v>
      </c>
      <c r="F999" s="43" t="s">
        <v>3919</v>
      </c>
      <c r="G999" s="43" t="s">
        <v>1171</v>
      </c>
      <c r="H999" s="16">
        <v>44078</v>
      </c>
      <c r="I999" s="16">
        <v>44624</v>
      </c>
      <c r="J999" s="17" t="str">
        <f>IF(Ugovori_OPULJP[[#This Row],[DATUM ZAVRŠETKA OPERACIJE]]&gt;DATE(2023,12,31),"u provedbi","završen")</f>
        <v>završen</v>
      </c>
      <c r="K999" s="15" t="s">
        <v>144</v>
      </c>
      <c r="L999" s="15" t="s">
        <v>144</v>
      </c>
      <c r="M999" s="18">
        <v>0.85</v>
      </c>
      <c r="N999" s="18">
        <v>0.15</v>
      </c>
      <c r="O999" s="19">
        <f>Ugovori_OPULJP[[#This Row],[Bespovratna sredstva - Ukupno (EU+Nac) HRK
= Ukupna ugovorena vrijednost bespovratnih sredstava]]*Ugovori_OPULJP[[#This Row],[EU STOPA SUFINANCIRANJA %
EU CO-FINANCING RATE %]]</f>
        <v>2357815</v>
      </c>
      <c r="P999" s="20">
        <f>Ugovori_OPULJP[[#This Row],[Bespovratna sredstva - EU dio - HRK]]/7.5345</f>
        <v>312935.82852213149</v>
      </c>
      <c r="Q999" s="19">
        <f>Ugovori_OPULJP[[#This Row],[Bespovratna sredstva - Ukupno (EU+Nac) HRK
= Ukupna ugovorena vrijednost bespovratnih sredstava]]*Ugovori_OPULJP[[#This Row],[STOPA NACIONALNOG SUFINANCIRANJA %]]</f>
        <v>416085</v>
      </c>
      <c r="R999" s="20">
        <f>Ugovori_OPULJP[[#This Row],[Bespovratna sredstva - Nacionalni dio - HRK]]/7.5345</f>
        <v>55223.969739199681</v>
      </c>
      <c r="S999" s="19">
        <v>2773900</v>
      </c>
      <c r="T999" s="20">
        <f>Ugovori_OPULJP[[#This Row],[Bespovratna sredstva - Ukupno (EU+Nac) HRK
= Ukupna ugovorena vrijednost bespovratnih sredstava]]/7.5345</f>
        <v>368159.79826133116</v>
      </c>
      <c r="U999" s="19">
        <v>0</v>
      </c>
      <c r="V999" s="20">
        <f>Ugovori_OPULJP[[#This Row],[Javni doprinos korisnika - HRK]]/7.5345</f>
        <v>0</v>
      </c>
      <c r="W999" s="19">
        <v>0</v>
      </c>
      <c r="X999" s="20">
        <f>Ugovori_OPULJP[[#This Row],[Privatni doprinos korisnika - HRK]]/7.5345</f>
        <v>0</v>
      </c>
      <c r="Y999" s="21">
        <f>Ugovori_OPULJP[[#This Row],[Bespovratna sredstva - Ukupno (EU+Nac) HRK
= Ukupna ugovorena vrijednost bespovratnih sredstava]]+Ugovori_OPULJP[[#This Row],[Javni doprinos korisnika - HRK]]+Ugovori_OPULJP[[#This Row],[Privatni doprinos korisnika - HRK]]</f>
        <v>2773900</v>
      </c>
      <c r="Z999" s="22">
        <f>Ugovori_OPULJP[[#This Row],[UKUPNI PRIHVATLJIVI IZDACI
TOTAL ELIGIBLE EXPENDITURE
= Bespovratna sredstva ukupno + doprinos korisnika
= Ukupni prihvatljivi troškovi
= Ukupna ugovorena vrijednost projekta HRK]]/7.5345</f>
        <v>368159.79826133116</v>
      </c>
      <c r="AA999" s="13" t="s">
        <v>22</v>
      </c>
      <c r="AB999" s="13" t="s">
        <v>19</v>
      </c>
      <c r="AC999" s="42" t="s">
        <v>3920</v>
      </c>
      <c r="AD999" s="12" t="s">
        <v>147</v>
      </c>
    </row>
    <row r="1000" spans="1:30" ht="51" customHeight="1" x14ac:dyDescent="0.3">
      <c r="A1000" s="10" t="s">
        <v>3921</v>
      </c>
      <c r="B1000" s="11" t="s">
        <v>139</v>
      </c>
      <c r="C1000" s="12" t="s">
        <v>140</v>
      </c>
      <c r="D1000" s="12" t="s">
        <v>3131</v>
      </c>
      <c r="E1000" s="27" t="s">
        <v>63</v>
      </c>
      <c r="F1000" s="14" t="s">
        <v>3922</v>
      </c>
      <c r="G1000" s="14" t="s">
        <v>315</v>
      </c>
      <c r="H1000" s="16">
        <v>44091</v>
      </c>
      <c r="I1000" s="16">
        <v>44637</v>
      </c>
      <c r="J1000" s="17" t="str">
        <f>IF(Ugovori_OPULJP[[#This Row],[DATUM ZAVRŠETKA OPERACIJE]]&gt;DATE(2023,12,31),"u provedbi","završen")</f>
        <v>završen</v>
      </c>
      <c r="K1000" s="15" t="s">
        <v>240</v>
      </c>
      <c r="L1000" s="15" t="s">
        <v>240</v>
      </c>
      <c r="M1000" s="18">
        <v>0.85</v>
      </c>
      <c r="N1000" s="18">
        <v>0.15</v>
      </c>
      <c r="O1000" s="19">
        <f>Ugovori_OPULJP[[#This Row],[Bespovratna sredstva - Ukupno (EU+Nac) HRK
= Ukupna ugovorena vrijednost bespovratnih sredstava]]*Ugovori_OPULJP[[#This Row],[EU STOPA SUFINANCIRANJA %
EU CO-FINANCING RATE %]]</f>
        <v>1973343</v>
      </c>
      <c r="P1000" s="20">
        <f>Ugovori_OPULJP[[#This Row],[Bespovratna sredstva - EU dio - HRK]]/7.5345</f>
        <v>261907.62492534341</v>
      </c>
      <c r="Q1000" s="19">
        <f>Ugovori_OPULJP[[#This Row],[Bespovratna sredstva - Ukupno (EU+Nac) HRK
= Ukupna ugovorena vrijednost bespovratnih sredstava]]*Ugovori_OPULJP[[#This Row],[STOPA NACIONALNOG SUFINANCIRANJA %]]</f>
        <v>348237</v>
      </c>
      <c r="R1000" s="20">
        <f>Ugovori_OPULJP[[#This Row],[Bespovratna sredstva - Nacionalni dio - HRK]]/7.5345</f>
        <v>46218.992633884132</v>
      </c>
      <c r="S1000" s="19">
        <v>2321580</v>
      </c>
      <c r="T1000" s="20">
        <f>Ugovori_OPULJP[[#This Row],[Bespovratna sredstva - Ukupno (EU+Nac) HRK
= Ukupna ugovorena vrijednost bespovratnih sredstava]]/7.5345</f>
        <v>308126.61755922751</v>
      </c>
      <c r="U1000" s="19">
        <v>0</v>
      </c>
      <c r="V1000" s="20">
        <f>Ugovori_OPULJP[[#This Row],[Javni doprinos korisnika - HRK]]/7.5345</f>
        <v>0</v>
      </c>
      <c r="W1000" s="19">
        <v>0</v>
      </c>
      <c r="X1000" s="20">
        <f>Ugovori_OPULJP[[#This Row],[Privatni doprinos korisnika - HRK]]/7.5345</f>
        <v>0</v>
      </c>
      <c r="Y1000" s="21">
        <f>Ugovori_OPULJP[[#This Row],[Bespovratna sredstva - Ukupno (EU+Nac) HRK
= Ukupna ugovorena vrijednost bespovratnih sredstava]]+Ugovori_OPULJP[[#This Row],[Javni doprinos korisnika - HRK]]+Ugovori_OPULJP[[#This Row],[Privatni doprinos korisnika - HRK]]</f>
        <v>2321580</v>
      </c>
      <c r="Z1000" s="22">
        <f>Ugovori_OPULJP[[#This Row],[UKUPNI PRIHVATLJIVI IZDACI
TOTAL ELIGIBLE EXPENDITURE
= Bespovratna sredstva ukupno + doprinos korisnika
= Ukupni prihvatljivi troškovi
= Ukupna ugovorena vrijednost projekta HRK]]/7.5345</f>
        <v>308126.61755922751</v>
      </c>
      <c r="AA1000" s="13" t="s">
        <v>22</v>
      </c>
      <c r="AB1000" s="13" t="s">
        <v>19</v>
      </c>
      <c r="AC1000" s="12" t="s">
        <v>3923</v>
      </c>
      <c r="AD1000" s="12" t="s">
        <v>147</v>
      </c>
    </row>
    <row r="1001" spans="1:30" ht="51" customHeight="1" x14ac:dyDescent="0.3">
      <c r="A1001" s="31" t="s">
        <v>3924</v>
      </c>
      <c r="B1001" s="25" t="s">
        <v>139</v>
      </c>
      <c r="C1001" s="26" t="s">
        <v>140</v>
      </c>
      <c r="D1001" s="12" t="s">
        <v>3131</v>
      </c>
      <c r="E1001" s="27" t="s">
        <v>63</v>
      </c>
      <c r="F1001" s="32" t="s">
        <v>3925</v>
      </c>
      <c r="G1001" s="14" t="s">
        <v>1451</v>
      </c>
      <c r="H1001" s="29">
        <v>44232</v>
      </c>
      <c r="I1001" s="29">
        <v>44747</v>
      </c>
      <c r="J1001" s="17" t="str">
        <f>IF(Ugovori_OPULJP[[#This Row],[DATUM ZAVRŠETKA OPERACIJE]]&gt;DATE(2023,12,31),"u provedbi","završen")</f>
        <v>završen</v>
      </c>
      <c r="K1001" s="28" t="s">
        <v>86</v>
      </c>
      <c r="L1001" s="28" t="s">
        <v>86</v>
      </c>
      <c r="M1001" s="18">
        <v>0.85</v>
      </c>
      <c r="N1001" s="18">
        <v>0.15</v>
      </c>
      <c r="O1001" s="19">
        <f>Ugovori_OPULJP[[#This Row],[Bespovratna sredstva - Ukupno (EU+Nac) HRK
= Ukupna ugovorena vrijednost bespovratnih sredstava]]*Ugovori_OPULJP[[#This Row],[EU STOPA SUFINANCIRANJA %
EU CO-FINANCING RATE %]]</f>
        <v>3216578.5</v>
      </c>
      <c r="P1001" s="20">
        <f>Ugovori_OPULJP[[#This Row],[Bespovratna sredstva - EU dio - HRK]]/7.5345</f>
        <v>426913.33200610522</v>
      </c>
      <c r="Q1001" s="19">
        <f>Ugovori_OPULJP[[#This Row],[Bespovratna sredstva - Ukupno (EU+Nac) HRK
= Ukupna ugovorena vrijednost bespovratnih sredstava]]*Ugovori_OPULJP[[#This Row],[STOPA NACIONALNOG SUFINANCIRANJA %]]</f>
        <v>567631.5</v>
      </c>
      <c r="R1001" s="20">
        <f>Ugovori_OPULJP[[#This Row],[Bespovratna sredstva - Nacionalni dio - HRK]]/7.5345</f>
        <v>75337.646824606811</v>
      </c>
      <c r="S1001" s="21">
        <v>3784210</v>
      </c>
      <c r="T1001" s="22">
        <f>Ugovori_OPULJP[[#This Row],[Bespovratna sredstva - Ukupno (EU+Nac) HRK
= Ukupna ugovorena vrijednost bespovratnih sredstava]]/7.5345</f>
        <v>502250.97883071203</v>
      </c>
      <c r="U1001" s="19">
        <v>0</v>
      </c>
      <c r="V1001" s="20">
        <f>Ugovori_OPULJP[[#This Row],[Javni doprinos korisnika - HRK]]/7.5345</f>
        <v>0</v>
      </c>
      <c r="W1001" s="19">
        <v>0</v>
      </c>
      <c r="X1001" s="20">
        <f>Ugovori_OPULJP[[#This Row],[Privatni doprinos korisnika - HRK]]/7.5345</f>
        <v>0</v>
      </c>
      <c r="Y1001" s="21">
        <f>Ugovori_OPULJP[[#This Row],[Bespovratna sredstva - Ukupno (EU+Nac) HRK
= Ukupna ugovorena vrijednost bespovratnih sredstava]]+Ugovori_OPULJP[[#This Row],[Javni doprinos korisnika - HRK]]+Ugovori_OPULJP[[#This Row],[Privatni doprinos korisnika - HRK]]</f>
        <v>3784210</v>
      </c>
      <c r="Z1001" s="22">
        <f>Ugovori_OPULJP[[#This Row],[UKUPNI PRIHVATLJIVI IZDACI
TOTAL ELIGIBLE EXPENDITURE
= Bespovratna sredstva ukupno + doprinos korisnika
= Ukupni prihvatljivi troškovi
= Ukupna ugovorena vrijednost projekta HRK]]/7.5345</f>
        <v>502250.97883071203</v>
      </c>
      <c r="AA1001" s="27" t="s">
        <v>22</v>
      </c>
      <c r="AB1001" s="27" t="s">
        <v>19</v>
      </c>
      <c r="AC1001" s="26" t="s">
        <v>3926</v>
      </c>
      <c r="AD1001" s="26" t="s">
        <v>147</v>
      </c>
    </row>
    <row r="1002" spans="1:30" ht="51" customHeight="1" x14ac:dyDescent="0.3">
      <c r="A1002" s="10" t="s">
        <v>3927</v>
      </c>
      <c r="B1002" s="11" t="s">
        <v>139</v>
      </c>
      <c r="C1002" s="12" t="s">
        <v>140</v>
      </c>
      <c r="D1002" s="12" t="s">
        <v>3131</v>
      </c>
      <c r="E1002" s="27" t="s">
        <v>63</v>
      </c>
      <c r="F1002" s="14" t="s">
        <v>3928</v>
      </c>
      <c r="G1002" s="32" t="s">
        <v>3929</v>
      </c>
      <c r="H1002" s="16">
        <v>44109</v>
      </c>
      <c r="I1002" s="16">
        <v>44656</v>
      </c>
      <c r="J1002" s="17" t="str">
        <f>IF(Ugovori_OPULJP[[#This Row],[DATUM ZAVRŠETKA OPERACIJE]]&gt;DATE(2023,12,31),"u provedbi","završen")</f>
        <v>završen</v>
      </c>
      <c r="K1002" s="15" t="s">
        <v>86</v>
      </c>
      <c r="L1002" s="15" t="s">
        <v>86</v>
      </c>
      <c r="M1002" s="18">
        <v>0.85</v>
      </c>
      <c r="N1002" s="18">
        <v>0.15</v>
      </c>
      <c r="O1002" s="19">
        <f>Ugovori_OPULJP[[#This Row],[Bespovratna sredstva - Ukupno (EU+Nac) HRK
= Ukupna ugovorena vrijednost bespovratnih sredstava]]*Ugovori_OPULJP[[#This Row],[EU STOPA SUFINANCIRANJA %
EU CO-FINANCING RATE %]]</f>
        <v>1143539</v>
      </c>
      <c r="P1002" s="20">
        <f>Ugovori_OPULJP[[#This Row],[Bespovratna sredstva - EU dio - HRK]]/7.5345</f>
        <v>151773.70761165305</v>
      </c>
      <c r="Q1002" s="19">
        <f>Ugovori_OPULJP[[#This Row],[Bespovratna sredstva - Ukupno (EU+Nac) HRK
= Ukupna ugovorena vrijednost bespovratnih sredstava]]*Ugovori_OPULJP[[#This Row],[STOPA NACIONALNOG SUFINANCIRANJA %]]</f>
        <v>201801</v>
      </c>
      <c r="R1002" s="20">
        <f>Ugovori_OPULJP[[#This Row],[Bespovratna sredstva - Nacionalni dio - HRK]]/7.5345</f>
        <v>26783.595460879951</v>
      </c>
      <c r="S1002" s="19">
        <v>1345340</v>
      </c>
      <c r="T1002" s="20">
        <f>Ugovori_OPULJP[[#This Row],[Bespovratna sredstva - Ukupno (EU+Nac) HRK
= Ukupna ugovorena vrijednost bespovratnih sredstava]]/7.5345</f>
        <v>178557.30307253302</v>
      </c>
      <c r="U1002" s="19">
        <v>0</v>
      </c>
      <c r="V1002" s="20">
        <f>Ugovori_OPULJP[[#This Row],[Javni doprinos korisnika - HRK]]/7.5345</f>
        <v>0</v>
      </c>
      <c r="W1002" s="19">
        <v>0</v>
      </c>
      <c r="X1002" s="20">
        <f>Ugovori_OPULJP[[#This Row],[Privatni doprinos korisnika - HRK]]/7.5345</f>
        <v>0</v>
      </c>
      <c r="Y1002" s="21">
        <f>Ugovori_OPULJP[[#This Row],[Bespovratna sredstva - Ukupno (EU+Nac) HRK
= Ukupna ugovorena vrijednost bespovratnih sredstava]]+Ugovori_OPULJP[[#This Row],[Javni doprinos korisnika - HRK]]+Ugovori_OPULJP[[#This Row],[Privatni doprinos korisnika - HRK]]</f>
        <v>1345340</v>
      </c>
      <c r="Z1002" s="22">
        <f>Ugovori_OPULJP[[#This Row],[UKUPNI PRIHVATLJIVI IZDACI
TOTAL ELIGIBLE EXPENDITURE
= Bespovratna sredstva ukupno + doprinos korisnika
= Ukupni prihvatljivi troškovi
= Ukupna ugovorena vrijednost projekta HRK]]/7.5345</f>
        <v>178557.30307253302</v>
      </c>
      <c r="AA1002" s="13" t="s">
        <v>22</v>
      </c>
      <c r="AB1002" s="13" t="s">
        <v>19</v>
      </c>
      <c r="AC1002" s="12" t="s">
        <v>3930</v>
      </c>
      <c r="AD1002" s="12" t="s">
        <v>147</v>
      </c>
    </row>
    <row r="1003" spans="1:30" ht="63.75" customHeight="1" x14ac:dyDescent="0.3">
      <c r="A1003" s="10" t="s">
        <v>3931</v>
      </c>
      <c r="B1003" s="11" t="s">
        <v>139</v>
      </c>
      <c r="C1003" s="12" t="s">
        <v>140</v>
      </c>
      <c r="D1003" s="12" t="s">
        <v>3131</v>
      </c>
      <c r="E1003" s="27" t="s">
        <v>63</v>
      </c>
      <c r="F1003" s="14" t="s">
        <v>3932</v>
      </c>
      <c r="G1003" s="14" t="s">
        <v>1395</v>
      </c>
      <c r="H1003" s="16">
        <v>44109</v>
      </c>
      <c r="I1003" s="16">
        <v>44656</v>
      </c>
      <c r="J1003" s="17" t="str">
        <f>IF(Ugovori_OPULJP[[#This Row],[DATUM ZAVRŠETKA OPERACIJE]]&gt;DATE(2023,12,31),"u provedbi","završen")</f>
        <v>završen</v>
      </c>
      <c r="K1003" s="15" t="s">
        <v>81</v>
      </c>
      <c r="L1003" s="15" t="s">
        <v>81</v>
      </c>
      <c r="M1003" s="18">
        <v>0.85</v>
      </c>
      <c r="N1003" s="18">
        <v>0.15</v>
      </c>
      <c r="O1003" s="19">
        <f>Ugovori_OPULJP[[#This Row],[Bespovratna sredstva - Ukupno (EU+Nac) HRK
= Ukupna ugovorena vrijednost bespovratnih sredstava]]*Ugovori_OPULJP[[#This Row],[EU STOPA SUFINANCIRANJA %
EU CO-FINANCING RATE %]]</f>
        <v>1420766.5</v>
      </c>
      <c r="P1003" s="20">
        <f>Ugovori_OPULJP[[#This Row],[Bespovratna sredstva - EU dio - HRK]]/7.5345</f>
        <v>188568.1199814188</v>
      </c>
      <c r="Q1003" s="19">
        <f>Ugovori_OPULJP[[#This Row],[Bespovratna sredstva - Ukupno (EU+Nac) HRK
= Ukupna ugovorena vrijednost bespovratnih sredstava]]*Ugovori_OPULJP[[#This Row],[STOPA NACIONALNOG SUFINANCIRANJA %]]</f>
        <v>250723.5</v>
      </c>
      <c r="R1003" s="20">
        <f>Ugovori_OPULJP[[#This Row],[Bespovratna sredstva - Nacionalni dio - HRK]]/7.5345</f>
        <v>33276.727055544492</v>
      </c>
      <c r="S1003" s="19">
        <v>1671490</v>
      </c>
      <c r="T1003" s="20">
        <f>Ugovori_OPULJP[[#This Row],[Bespovratna sredstva - Ukupno (EU+Nac) HRK
= Ukupna ugovorena vrijednost bespovratnih sredstava]]/7.5345</f>
        <v>221844.8470369633</v>
      </c>
      <c r="U1003" s="19">
        <v>0</v>
      </c>
      <c r="V1003" s="20">
        <f>Ugovori_OPULJP[[#This Row],[Javni doprinos korisnika - HRK]]/7.5345</f>
        <v>0</v>
      </c>
      <c r="W1003" s="19">
        <v>0</v>
      </c>
      <c r="X1003" s="20">
        <f>Ugovori_OPULJP[[#This Row],[Privatni doprinos korisnika - HRK]]/7.5345</f>
        <v>0</v>
      </c>
      <c r="Y1003" s="21">
        <f>Ugovori_OPULJP[[#This Row],[Bespovratna sredstva - Ukupno (EU+Nac) HRK
= Ukupna ugovorena vrijednost bespovratnih sredstava]]+Ugovori_OPULJP[[#This Row],[Javni doprinos korisnika - HRK]]+Ugovori_OPULJP[[#This Row],[Privatni doprinos korisnika - HRK]]</f>
        <v>1671490</v>
      </c>
      <c r="Z1003" s="22">
        <f>Ugovori_OPULJP[[#This Row],[UKUPNI PRIHVATLJIVI IZDACI
TOTAL ELIGIBLE EXPENDITURE
= Bespovratna sredstva ukupno + doprinos korisnika
= Ukupni prihvatljivi troškovi
= Ukupna ugovorena vrijednost projekta HRK]]/7.5345</f>
        <v>221844.8470369633</v>
      </c>
      <c r="AA1003" s="13" t="s">
        <v>22</v>
      </c>
      <c r="AB1003" s="13" t="s">
        <v>19</v>
      </c>
      <c r="AC1003" s="12" t="s">
        <v>3933</v>
      </c>
      <c r="AD1003" s="12" t="s">
        <v>147</v>
      </c>
    </row>
    <row r="1004" spans="1:30" ht="89.25" customHeight="1" x14ac:dyDescent="0.3">
      <c r="A1004" s="10" t="s">
        <v>3934</v>
      </c>
      <c r="B1004" s="11" t="s">
        <v>139</v>
      </c>
      <c r="C1004" s="12" t="s">
        <v>140</v>
      </c>
      <c r="D1004" s="12" t="s">
        <v>3131</v>
      </c>
      <c r="E1004" s="27" t="s">
        <v>63</v>
      </c>
      <c r="F1004" s="14" t="s">
        <v>3935</v>
      </c>
      <c r="G1004" s="14" t="s">
        <v>3936</v>
      </c>
      <c r="H1004" s="16">
        <v>44132</v>
      </c>
      <c r="I1004" s="16">
        <v>44679</v>
      </c>
      <c r="J1004" s="17" t="str">
        <f>IF(Ugovori_OPULJP[[#This Row],[DATUM ZAVRŠETKA OPERACIJE]]&gt;DATE(2023,12,31),"u provedbi","završen")</f>
        <v>završen</v>
      </c>
      <c r="K1004" s="15" t="s">
        <v>262</v>
      </c>
      <c r="L1004" s="15" t="s">
        <v>262</v>
      </c>
      <c r="M1004" s="18">
        <v>0.85</v>
      </c>
      <c r="N1004" s="18">
        <v>0.15</v>
      </c>
      <c r="O1004" s="19">
        <f>Ugovori_OPULJP[[#This Row],[Bespovratna sredstva - Ukupno (EU+Nac) HRK
= Ukupna ugovorena vrijednost bespovratnih sredstava]]*Ugovori_OPULJP[[#This Row],[EU STOPA SUFINANCIRANJA %
EU CO-FINANCING RATE %]]</f>
        <v>1955340</v>
      </c>
      <c r="P1004" s="20">
        <f>Ugovori_OPULJP[[#This Row],[Bespovratna sredstva - EU dio - HRK]]/7.5345</f>
        <v>259518.2162054549</v>
      </c>
      <c r="Q1004" s="19">
        <f>Ugovori_OPULJP[[#This Row],[Bespovratna sredstva - Ukupno (EU+Nac) HRK
= Ukupna ugovorena vrijednost bespovratnih sredstava]]*Ugovori_OPULJP[[#This Row],[STOPA NACIONALNOG SUFINANCIRANJA %]]</f>
        <v>345060</v>
      </c>
      <c r="R1004" s="20">
        <f>Ugovori_OPULJP[[#This Row],[Bespovratna sredstva - Nacionalni dio - HRK]]/7.5345</f>
        <v>45797.332271550862</v>
      </c>
      <c r="S1004" s="19">
        <v>2300400</v>
      </c>
      <c r="T1004" s="20">
        <f>Ugovori_OPULJP[[#This Row],[Bespovratna sredstva - Ukupno (EU+Nac) HRK
= Ukupna ugovorena vrijednost bespovratnih sredstava]]/7.5345</f>
        <v>305315.54847700574</v>
      </c>
      <c r="U1004" s="19">
        <v>0</v>
      </c>
      <c r="V1004" s="20">
        <f>Ugovori_OPULJP[[#This Row],[Javni doprinos korisnika - HRK]]/7.5345</f>
        <v>0</v>
      </c>
      <c r="W1004" s="19">
        <v>0</v>
      </c>
      <c r="X1004" s="20">
        <f>Ugovori_OPULJP[[#This Row],[Privatni doprinos korisnika - HRK]]/7.5345</f>
        <v>0</v>
      </c>
      <c r="Y1004" s="21">
        <f>Ugovori_OPULJP[[#This Row],[Bespovratna sredstva - Ukupno (EU+Nac) HRK
= Ukupna ugovorena vrijednost bespovratnih sredstava]]+Ugovori_OPULJP[[#This Row],[Javni doprinos korisnika - HRK]]+Ugovori_OPULJP[[#This Row],[Privatni doprinos korisnika - HRK]]</f>
        <v>2300400</v>
      </c>
      <c r="Z1004" s="22">
        <f>Ugovori_OPULJP[[#This Row],[UKUPNI PRIHVATLJIVI IZDACI
TOTAL ELIGIBLE EXPENDITURE
= Bespovratna sredstva ukupno + doprinos korisnika
= Ukupni prihvatljivi troškovi
= Ukupna ugovorena vrijednost projekta HRK]]/7.5345</f>
        <v>305315.54847700574</v>
      </c>
      <c r="AA1004" s="13" t="s">
        <v>22</v>
      </c>
      <c r="AB1004" s="13" t="s">
        <v>19</v>
      </c>
      <c r="AC1004" s="12" t="s">
        <v>3937</v>
      </c>
      <c r="AD1004" s="12" t="s">
        <v>147</v>
      </c>
    </row>
    <row r="1005" spans="1:30" ht="51" customHeight="1" x14ac:dyDescent="0.3">
      <c r="A1005" s="10" t="s">
        <v>3938</v>
      </c>
      <c r="B1005" s="11" t="s">
        <v>139</v>
      </c>
      <c r="C1005" s="12" t="s">
        <v>140</v>
      </c>
      <c r="D1005" s="12" t="s">
        <v>3131</v>
      </c>
      <c r="E1005" s="27" t="s">
        <v>63</v>
      </c>
      <c r="F1005" s="14" t="s">
        <v>3939</v>
      </c>
      <c r="G1005" s="14" t="s">
        <v>1447</v>
      </c>
      <c r="H1005" s="16">
        <v>44130</v>
      </c>
      <c r="I1005" s="16">
        <v>44677</v>
      </c>
      <c r="J1005" s="17" t="str">
        <f>IF(Ugovori_OPULJP[[#This Row],[DATUM ZAVRŠETKA OPERACIJE]]&gt;DATE(2023,12,31),"u provedbi","završen")</f>
        <v>završen</v>
      </c>
      <c r="K1005" s="15" t="s">
        <v>417</v>
      </c>
      <c r="L1005" s="15" t="s">
        <v>417</v>
      </c>
      <c r="M1005" s="18">
        <v>0.85</v>
      </c>
      <c r="N1005" s="18">
        <v>0.15</v>
      </c>
      <c r="O1005" s="19">
        <f>Ugovori_OPULJP[[#This Row],[Bespovratna sredstva - Ukupno (EU+Nac) HRK
= Ukupna ugovorena vrijednost bespovratnih sredstava]]*Ugovori_OPULJP[[#This Row],[EU STOPA SUFINANCIRANJA %
EU CO-FINANCING RATE %]]</f>
        <v>388535</v>
      </c>
      <c r="P1005" s="20">
        <f>Ugovori_OPULJP[[#This Row],[Bespovratna sredstva - EU dio - HRK]]/7.5345</f>
        <v>51567.456367376733</v>
      </c>
      <c r="Q1005" s="19">
        <f>Ugovori_OPULJP[[#This Row],[Bespovratna sredstva - Ukupno (EU+Nac) HRK
= Ukupna ugovorena vrijednost bespovratnih sredstava]]*Ugovori_OPULJP[[#This Row],[STOPA NACIONALNOG SUFINANCIRANJA %]]</f>
        <v>68565</v>
      </c>
      <c r="R1005" s="20">
        <f>Ugovori_OPULJP[[#This Row],[Bespovratna sredstva - Nacionalni dio - HRK]]/7.5345</f>
        <v>9100.1393589488343</v>
      </c>
      <c r="S1005" s="19">
        <v>457100</v>
      </c>
      <c r="T1005" s="20">
        <f>Ugovori_OPULJP[[#This Row],[Bespovratna sredstva - Ukupno (EU+Nac) HRK
= Ukupna ugovorena vrijednost bespovratnih sredstava]]/7.5345</f>
        <v>60667.595726325562</v>
      </c>
      <c r="U1005" s="19">
        <v>0</v>
      </c>
      <c r="V1005" s="20">
        <f>Ugovori_OPULJP[[#This Row],[Javni doprinos korisnika - HRK]]/7.5345</f>
        <v>0</v>
      </c>
      <c r="W1005" s="19">
        <v>0</v>
      </c>
      <c r="X1005" s="20">
        <f>Ugovori_OPULJP[[#This Row],[Privatni doprinos korisnika - HRK]]/7.5345</f>
        <v>0</v>
      </c>
      <c r="Y1005" s="21">
        <f>Ugovori_OPULJP[[#This Row],[Bespovratna sredstva - Ukupno (EU+Nac) HRK
= Ukupna ugovorena vrijednost bespovratnih sredstava]]+Ugovori_OPULJP[[#This Row],[Javni doprinos korisnika - HRK]]+Ugovori_OPULJP[[#This Row],[Privatni doprinos korisnika - HRK]]</f>
        <v>457100</v>
      </c>
      <c r="Z1005" s="22">
        <f>Ugovori_OPULJP[[#This Row],[UKUPNI PRIHVATLJIVI IZDACI
TOTAL ELIGIBLE EXPENDITURE
= Bespovratna sredstva ukupno + doprinos korisnika
= Ukupni prihvatljivi troškovi
= Ukupna ugovorena vrijednost projekta HRK]]/7.5345</f>
        <v>60667.595726325562</v>
      </c>
      <c r="AA1005" s="13" t="s">
        <v>22</v>
      </c>
      <c r="AB1005" s="13" t="s">
        <v>19</v>
      </c>
      <c r="AC1005" s="12" t="s">
        <v>3940</v>
      </c>
      <c r="AD1005" s="12" t="s">
        <v>147</v>
      </c>
    </row>
    <row r="1006" spans="1:30" ht="51" customHeight="1" x14ac:dyDescent="0.3">
      <c r="A1006" s="10" t="s">
        <v>3941</v>
      </c>
      <c r="B1006" s="11" t="s">
        <v>139</v>
      </c>
      <c r="C1006" s="12" t="s">
        <v>140</v>
      </c>
      <c r="D1006" s="12" t="s">
        <v>3131</v>
      </c>
      <c r="E1006" s="27" t="s">
        <v>63</v>
      </c>
      <c r="F1006" s="14" t="s">
        <v>3942</v>
      </c>
      <c r="G1006" s="14" t="s">
        <v>3943</v>
      </c>
      <c r="H1006" s="16">
        <v>44131</v>
      </c>
      <c r="I1006" s="16">
        <v>44678</v>
      </c>
      <c r="J1006" s="17" t="str">
        <f>IF(Ugovori_OPULJP[[#This Row],[DATUM ZAVRŠETKA OPERACIJE]]&gt;DATE(2023,12,31),"u provedbi","završen")</f>
        <v>završen</v>
      </c>
      <c r="K1006" s="15" t="s">
        <v>66</v>
      </c>
      <c r="L1006" s="15" t="s">
        <v>66</v>
      </c>
      <c r="M1006" s="18">
        <v>0.85</v>
      </c>
      <c r="N1006" s="18">
        <v>0.15</v>
      </c>
      <c r="O1006" s="19">
        <f>Ugovori_OPULJP[[#This Row],[Bespovratna sredstva - Ukupno (EU+Nac) HRK
= Ukupna ugovorena vrijednost bespovratnih sredstava]]*Ugovori_OPULJP[[#This Row],[EU STOPA SUFINANCIRANJA %
EU CO-FINANCING RATE %]]</f>
        <v>552546.75</v>
      </c>
      <c r="P1006" s="20">
        <f>Ugovori_OPULJP[[#This Row],[Bespovratna sredstva - EU dio - HRK]]/7.5345</f>
        <v>73335.556440374276</v>
      </c>
      <c r="Q1006" s="19">
        <f>Ugovori_OPULJP[[#This Row],[Bespovratna sredstva - Ukupno (EU+Nac) HRK
= Ukupna ugovorena vrijednost bespovratnih sredstava]]*Ugovori_OPULJP[[#This Row],[STOPA NACIONALNOG SUFINANCIRANJA %]]</f>
        <v>97508.25</v>
      </c>
      <c r="R1006" s="20">
        <f>Ugovori_OPULJP[[#This Row],[Bespovratna sredstva - Nacionalni dio - HRK]]/7.5345</f>
        <v>12941.56878359546</v>
      </c>
      <c r="S1006" s="19">
        <v>650055</v>
      </c>
      <c r="T1006" s="20">
        <f>Ugovori_OPULJP[[#This Row],[Bespovratna sredstva - Ukupno (EU+Nac) HRK
= Ukupna ugovorena vrijednost bespovratnih sredstava]]/7.5345</f>
        <v>86277.125223969735</v>
      </c>
      <c r="U1006" s="19">
        <v>0</v>
      </c>
      <c r="V1006" s="20">
        <f>Ugovori_OPULJP[[#This Row],[Javni doprinos korisnika - HRK]]/7.5345</f>
        <v>0</v>
      </c>
      <c r="W1006" s="19">
        <v>0</v>
      </c>
      <c r="X1006" s="20">
        <f>Ugovori_OPULJP[[#This Row],[Privatni doprinos korisnika - HRK]]/7.5345</f>
        <v>0</v>
      </c>
      <c r="Y1006" s="21">
        <f>Ugovori_OPULJP[[#This Row],[Bespovratna sredstva - Ukupno (EU+Nac) HRK
= Ukupna ugovorena vrijednost bespovratnih sredstava]]+Ugovori_OPULJP[[#This Row],[Javni doprinos korisnika - HRK]]+Ugovori_OPULJP[[#This Row],[Privatni doprinos korisnika - HRK]]</f>
        <v>650055</v>
      </c>
      <c r="Z1006" s="22">
        <f>Ugovori_OPULJP[[#This Row],[UKUPNI PRIHVATLJIVI IZDACI
TOTAL ELIGIBLE EXPENDITURE
= Bespovratna sredstva ukupno + doprinos korisnika
= Ukupni prihvatljivi troškovi
= Ukupna ugovorena vrijednost projekta HRK]]/7.5345</f>
        <v>86277.125223969735</v>
      </c>
      <c r="AA1006" s="13" t="s">
        <v>22</v>
      </c>
      <c r="AB1006" s="13" t="s">
        <v>19</v>
      </c>
      <c r="AC1006" s="12" t="s">
        <v>3944</v>
      </c>
      <c r="AD1006" s="12" t="s">
        <v>147</v>
      </c>
    </row>
    <row r="1007" spans="1:30" ht="51" customHeight="1" x14ac:dyDescent="0.3">
      <c r="A1007" s="10" t="s">
        <v>3945</v>
      </c>
      <c r="B1007" s="11" t="s">
        <v>139</v>
      </c>
      <c r="C1007" s="12" t="s">
        <v>140</v>
      </c>
      <c r="D1007" s="12" t="s">
        <v>3131</v>
      </c>
      <c r="E1007" s="27" t="s">
        <v>63</v>
      </c>
      <c r="F1007" s="14" t="s">
        <v>3946</v>
      </c>
      <c r="G1007" s="14" t="s">
        <v>1431</v>
      </c>
      <c r="H1007" s="16">
        <v>44127</v>
      </c>
      <c r="I1007" s="16">
        <v>44674</v>
      </c>
      <c r="J1007" s="17" t="str">
        <f>IF(Ugovori_OPULJP[[#This Row],[DATUM ZAVRŠETKA OPERACIJE]]&gt;DATE(2023,12,31),"u provedbi","završen")</f>
        <v>završen</v>
      </c>
      <c r="K1007" s="15" t="s">
        <v>178</v>
      </c>
      <c r="L1007" s="15" t="s">
        <v>178</v>
      </c>
      <c r="M1007" s="18">
        <v>0.85</v>
      </c>
      <c r="N1007" s="18">
        <v>0.15</v>
      </c>
      <c r="O1007" s="19">
        <f>Ugovori_OPULJP[[#This Row],[Bespovratna sredstva - Ukupno (EU+Nac) HRK
= Ukupna ugovorena vrijednost bespovratnih sredstava]]*Ugovori_OPULJP[[#This Row],[EU STOPA SUFINANCIRANJA %
EU CO-FINANCING RATE %]]</f>
        <v>3938900</v>
      </c>
      <c r="P1007" s="20">
        <f>Ugovori_OPULJP[[#This Row],[Bespovratna sredstva - EU dio - HRK]]/7.5345</f>
        <v>522781.87006437051</v>
      </c>
      <c r="Q1007" s="19">
        <f>Ugovori_OPULJP[[#This Row],[Bespovratna sredstva - Ukupno (EU+Nac) HRK
= Ukupna ugovorena vrijednost bespovratnih sredstava]]*Ugovori_OPULJP[[#This Row],[STOPA NACIONALNOG SUFINANCIRANJA %]]</f>
        <v>695100</v>
      </c>
      <c r="R1007" s="20">
        <f>Ugovori_OPULJP[[#This Row],[Bespovratna sredstva - Nacionalni dio - HRK]]/7.5345</f>
        <v>92255.624129006566</v>
      </c>
      <c r="S1007" s="19">
        <v>4634000</v>
      </c>
      <c r="T1007" s="20">
        <f>Ugovori_OPULJP[[#This Row],[Bespovratna sredstva - Ukupno (EU+Nac) HRK
= Ukupna ugovorena vrijednost bespovratnih sredstava]]/7.5345</f>
        <v>615037.49419337709</v>
      </c>
      <c r="U1007" s="19">
        <v>0</v>
      </c>
      <c r="V1007" s="20">
        <f>Ugovori_OPULJP[[#This Row],[Javni doprinos korisnika - HRK]]/7.5345</f>
        <v>0</v>
      </c>
      <c r="W1007" s="19">
        <v>0</v>
      </c>
      <c r="X1007" s="20">
        <f>Ugovori_OPULJP[[#This Row],[Privatni doprinos korisnika - HRK]]/7.5345</f>
        <v>0</v>
      </c>
      <c r="Y1007" s="21">
        <f>Ugovori_OPULJP[[#This Row],[Bespovratna sredstva - Ukupno (EU+Nac) HRK
= Ukupna ugovorena vrijednost bespovratnih sredstava]]+Ugovori_OPULJP[[#This Row],[Javni doprinos korisnika - HRK]]+Ugovori_OPULJP[[#This Row],[Privatni doprinos korisnika - HRK]]</f>
        <v>4634000</v>
      </c>
      <c r="Z1007" s="22">
        <f>Ugovori_OPULJP[[#This Row],[UKUPNI PRIHVATLJIVI IZDACI
TOTAL ELIGIBLE EXPENDITURE
= Bespovratna sredstva ukupno + doprinos korisnika
= Ukupni prihvatljivi troškovi
= Ukupna ugovorena vrijednost projekta HRK]]/7.5345</f>
        <v>615037.49419337709</v>
      </c>
      <c r="AA1007" s="13" t="s">
        <v>22</v>
      </c>
      <c r="AB1007" s="13" t="s">
        <v>19</v>
      </c>
      <c r="AC1007" s="12" t="s">
        <v>3947</v>
      </c>
      <c r="AD1007" s="12" t="s">
        <v>147</v>
      </c>
    </row>
    <row r="1008" spans="1:30" ht="51" customHeight="1" x14ac:dyDescent="0.3">
      <c r="A1008" s="10" t="s">
        <v>3948</v>
      </c>
      <c r="B1008" s="11" t="s">
        <v>139</v>
      </c>
      <c r="C1008" s="12" t="s">
        <v>140</v>
      </c>
      <c r="D1008" s="12" t="s">
        <v>3131</v>
      </c>
      <c r="E1008" s="27" t="s">
        <v>63</v>
      </c>
      <c r="F1008" s="14" t="s">
        <v>3949</v>
      </c>
      <c r="G1008" s="14" t="s">
        <v>3950</v>
      </c>
      <c r="H1008" s="16">
        <v>44133</v>
      </c>
      <c r="I1008" s="16">
        <v>44680</v>
      </c>
      <c r="J1008" s="17" t="str">
        <f>IF(Ugovori_OPULJP[[#This Row],[DATUM ZAVRŠETKA OPERACIJE]]&gt;DATE(2023,12,31),"u provedbi","završen")</f>
        <v>završen</v>
      </c>
      <c r="K1008" s="15" t="s">
        <v>880</v>
      </c>
      <c r="L1008" s="15" t="s">
        <v>380</v>
      </c>
      <c r="M1008" s="18">
        <v>0.85</v>
      </c>
      <c r="N1008" s="18">
        <v>0.15</v>
      </c>
      <c r="O1008" s="19">
        <f>Ugovori_OPULJP[[#This Row],[Bespovratna sredstva - Ukupno (EU+Nac) HRK
= Ukupna ugovorena vrijednost bespovratnih sredstava]]*Ugovori_OPULJP[[#This Row],[EU STOPA SUFINANCIRANJA %
EU CO-FINANCING RATE %]]</f>
        <v>473616.49799999996</v>
      </c>
      <c r="P1008" s="20">
        <f>Ugovori_OPULJP[[#This Row],[Bespovratna sredstva - EU dio - HRK]]/7.5345</f>
        <v>62859.711726060115</v>
      </c>
      <c r="Q1008" s="19">
        <f>Ugovori_OPULJP[[#This Row],[Bespovratna sredstva - Ukupno (EU+Nac) HRK
= Ukupna ugovorena vrijednost bespovratnih sredstava]]*Ugovori_OPULJP[[#This Row],[STOPA NACIONALNOG SUFINANCIRANJA %]]</f>
        <v>83579.381999999998</v>
      </c>
      <c r="R1008" s="20">
        <f>Ugovori_OPULJP[[#This Row],[Bespovratna sredstva - Nacionalni dio - HRK]]/7.5345</f>
        <v>11092.890304598845</v>
      </c>
      <c r="S1008" s="19">
        <v>557195.88</v>
      </c>
      <c r="T1008" s="20">
        <f>Ugovori_OPULJP[[#This Row],[Bespovratna sredstva - Ukupno (EU+Nac) HRK
= Ukupna ugovorena vrijednost bespovratnih sredstava]]/7.5345</f>
        <v>73952.602030658963</v>
      </c>
      <c r="U1008" s="19">
        <v>0</v>
      </c>
      <c r="V1008" s="20">
        <f>Ugovori_OPULJP[[#This Row],[Javni doprinos korisnika - HRK]]/7.5345</f>
        <v>0</v>
      </c>
      <c r="W1008" s="19">
        <v>0</v>
      </c>
      <c r="X1008" s="20">
        <f>Ugovori_OPULJP[[#This Row],[Privatni doprinos korisnika - HRK]]/7.5345</f>
        <v>0</v>
      </c>
      <c r="Y1008" s="21">
        <f>Ugovori_OPULJP[[#This Row],[Bespovratna sredstva - Ukupno (EU+Nac) HRK
= Ukupna ugovorena vrijednost bespovratnih sredstava]]+Ugovori_OPULJP[[#This Row],[Javni doprinos korisnika - HRK]]+Ugovori_OPULJP[[#This Row],[Privatni doprinos korisnika - HRK]]</f>
        <v>557195.88</v>
      </c>
      <c r="Z1008" s="22">
        <f>Ugovori_OPULJP[[#This Row],[UKUPNI PRIHVATLJIVI IZDACI
TOTAL ELIGIBLE EXPENDITURE
= Bespovratna sredstva ukupno + doprinos korisnika
= Ukupni prihvatljivi troškovi
= Ukupna ugovorena vrijednost projekta HRK]]/7.5345</f>
        <v>73952.602030658963</v>
      </c>
      <c r="AA1008" s="13" t="s">
        <v>22</v>
      </c>
      <c r="AB1008" s="13" t="s">
        <v>19</v>
      </c>
      <c r="AC1008" s="12" t="s">
        <v>3951</v>
      </c>
      <c r="AD1008" s="12" t="s">
        <v>147</v>
      </c>
    </row>
    <row r="1009" spans="1:30" ht="51" customHeight="1" x14ac:dyDescent="0.3">
      <c r="A1009" s="31" t="s">
        <v>3952</v>
      </c>
      <c r="B1009" s="25" t="s">
        <v>139</v>
      </c>
      <c r="C1009" s="26" t="s">
        <v>140</v>
      </c>
      <c r="D1009" s="12" t="s">
        <v>3131</v>
      </c>
      <c r="E1009" s="27" t="s">
        <v>63</v>
      </c>
      <c r="F1009" s="32" t="s">
        <v>3953</v>
      </c>
      <c r="G1009" s="32" t="s">
        <v>3954</v>
      </c>
      <c r="H1009" s="29">
        <v>44150</v>
      </c>
      <c r="I1009" s="29">
        <v>44696</v>
      </c>
      <c r="J1009" s="17" t="str">
        <f>IF(Ugovori_OPULJP[[#This Row],[DATUM ZAVRŠETKA OPERACIJE]]&gt;DATE(2023,12,31),"u provedbi","završen")</f>
        <v>završen</v>
      </c>
      <c r="K1009" s="37" t="s">
        <v>173</v>
      </c>
      <c r="L1009" s="15" t="s">
        <v>21</v>
      </c>
      <c r="M1009" s="18">
        <v>0.85</v>
      </c>
      <c r="N1009" s="18">
        <v>0.15</v>
      </c>
      <c r="O1009" s="19">
        <f>Ugovori_OPULJP[[#This Row],[Bespovratna sredstva - Ukupno (EU+Nac) HRK
= Ukupna ugovorena vrijednost bespovratnih sredstava]]*Ugovori_OPULJP[[#This Row],[EU STOPA SUFINANCIRANJA %
EU CO-FINANCING RATE %]]</f>
        <v>473616.49799999996</v>
      </c>
      <c r="P1009" s="20">
        <f>Ugovori_OPULJP[[#This Row],[Bespovratna sredstva - EU dio - HRK]]/7.5345</f>
        <v>62859.711726060115</v>
      </c>
      <c r="Q1009" s="19">
        <f>Ugovori_OPULJP[[#This Row],[Bespovratna sredstva - Ukupno (EU+Nac) HRK
= Ukupna ugovorena vrijednost bespovratnih sredstava]]*Ugovori_OPULJP[[#This Row],[STOPA NACIONALNOG SUFINANCIRANJA %]]</f>
        <v>83579.381999999998</v>
      </c>
      <c r="R1009" s="20">
        <f>Ugovori_OPULJP[[#This Row],[Bespovratna sredstva - Nacionalni dio - HRK]]/7.5345</f>
        <v>11092.890304598845</v>
      </c>
      <c r="S1009" s="21">
        <v>557195.88</v>
      </c>
      <c r="T1009" s="22">
        <f>Ugovori_OPULJP[[#This Row],[Bespovratna sredstva - Ukupno (EU+Nac) HRK
= Ukupna ugovorena vrijednost bespovratnih sredstava]]/7.5345</f>
        <v>73952.602030658963</v>
      </c>
      <c r="U1009" s="19">
        <v>0</v>
      </c>
      <c r="V1009" s="20">
        <f>Ugovori_OPULJP[[#This Row],[Javni doprinos korisnika - HRK]]/7.5345</f>
        <v>0</v>
      </c>
      <c r="W1009" s="19">
        <v>0</v>
      </c>
      <c r="X1009" s="20">
        <f>Ugovori_OPULJP[[#This Row],[Privatni doprinos korisnika - HRK]]/7.5345</f>
        <v>0</v>
      </c>
      <c r="Y1009" s="21">
        <f>Ugovori_OPULJP[[#This Row],[Bespovratna sredstva - Ukupno (EU+Nac) HRK
= Ukupna ugovorena vrijednost bespovratnih sredstava]]+Ugovori_OPULJP[[#This Row],[Javni doprinos korisnika - HRK]]+Ugovori_OPULJP[[#This Row],[Privatni doprinos korisnika - HRK]]</f>
        <v>557195.88</v>
      </c>
      <c r="Z1009" s="22">
        <f>Ugovori_OPULJP[[#This Row],[UKUPNI PRIHVATLJIVI IZDACI
TOTAL ELIGIBLE EXPENDITURE
= Bespovratna sredstva ukupno + doprinos korisnika
= Ukupni prihvatljivi troškovi
= Ukupna ugovorena vrijednost projekta HRK]]/7.5345</f>
        <v>73952.602030658963</v>
      </c>
      <c r="AA1009" s="27" t="s">
        <v>22</v>
      </c>
      <c r="AB1009" s="13" t="s">
        <v>19</v>
      </c>
      <c r="AC1009" s="26" t="s">
        <v>3955</v>
      </c>
      <c r="AD1009" s="12" t="s">
        <v>147</v>
      </c>
    </row>
    <row r="1010" spans="1:30" ht="51" customHeight="1" x14ac:dyDescent="0.3">
      <c r="A1010" s="31" t="s">
        <v>3956</v>
      </c>
      <c r="B1010" s="25" t="s">
        <v>139</v>
      </c>
      <c r="C1010" s="26" t="s">
        <v>140</v>
      </c>
      <c r="D1010" s="12" t="s">
        <v>3131</v>
      </c>
      <c r="E1010" s="27" t="s">
        <v>63</v>
      </c>
      <c r="F1010" s="32" t="s">
        <v>3957</v>
      </c>
      <c r="G1010" s="32" t="s">
        <v>3958</v>
      </c>
      <c r="H1010" s="29">
        <v>44203</v>
      </c>
      <c r="I1010" s="29">
        <v>44749</v>
      </c>
      <c r="J1010" s="17" t="str">
        <f>IF(Ugovori_OPULJP[[#This Row],[DATUM ZAVRŠETKA OPERACIJE]]&gt;DATE(2023,12,31),"u provedbi","završen")</f>
        <v>završen</v>
      </c>
      <c r="K1010" s="28" t="s">
        <v>71</v>
      </c>
      <c r="L1010" s="28" t="s">
        <v>71</v>
      </c>
      <c r="M1010" s="18">
        <v>0.85</v>
      </c>
      <c r="N1010" s="18">
        <v>0.15</v>
      </c>
      <c r="O1010" s="19">
        <f>Ugovori_OPULJP[[#This Row],[Bespovratna sredstva - Ukupno (EU+Nac) HRK
= Ukupna ugovorena vrijednost bespovratnih sredstava]]*Ugovori_OPULJP[[#This Row],[EU STOPA SUFINANCIRANJA %
EU CO-FINANCING RATE %]]</f>
        <v>394680.41500000004</v>
      </c>
      <c r="P1010" s="20">
        <f>Ugovori_OPULJP[[#This Row],[Bespovratna sredstva - EU dio - HRK]]/7.5345</f>
        <v>52383.093105050102</v>
      </c>
      <c r="Q1010" s="19">
        <f>Ugovori_OPULJP[[#This Row],[Bespovratna sredstva - Ukupno (EU+Nac) HRK
= Ukupna ugovorena vrijednost bespovratnih sredstava]]*Ugovori_OPULJP[[#This Row],[STOPA NACIONALNOG SUFINANCIRANJA %]]</f>
        <v>69649.485000000001</v>
      </c>
      <c r="R1010" s="20">
        <f>Ugovori_OPULJP[[#This Row],[Bespovratna sredstva - Nacionalni dio - HRK]]/7.5345</f>
        <v>9244.0752538323704</v>
      </c>
      <c r="S1010" s="21">
        <v>464329.9</v>
      </c>
      <c r="T1010" s="22">
        <f>Ugovori_OPULJP[[#This Row],[Bespovratna sredstva - Ukupno (EU+Nac) HRK
= Ukupna ugovorena vrijednost bespovratnih sredstava]]/7.5345</f>
        <v>61627.168358882474</v>
      </c>
      <c r="U1010" s="19">
        <v>0</v>
      </c>
      <c r="V1010" s="20">
        <f>Ugovori_OPULJP[[#This Row],[Javni doprinos korisnika - HRK]]/7.5345</f>
        <v>0</v>
      </c>
      <c r="W1010" s="19">
        <v>0</v>
      </c>
      <c r="X1010" s="20">
        <f>Ugovori_OPULJP[[#This Row],[Privatni doprinos korisnika - HRK]]/7.5345</f>
        <v>0</v>
      </c>
      <c r="Y1010" s="21">
        <f>Ugovori_OPULJP[[#This Row],[Bespovratna sredstva - Ukupno (EU+Nac) HRK
= Ukupna ugovorena vrijednost bespovratnih sredstava]]+Ugovori_OPULJP[[#This Row],[Javni doprinos korisnika - HRK]]+Ugovori_OPULJP[[#This Row],[Privatni doprinos korisnika - HRK]]</f>
        <v>464329.9</v>
      </c>
      <c r="Z1010" s="22">
        <f>Ugovori_OPULJP[[#This Row],[UKUPNI PRIHVATLJIVI IZDACI
TOTAL ELIGIBLE EXPENDITURE
= Bespovratna sredstva ukupno + doprinos korisnika
= Ukupni prihvatljivi troškovi
= Ukupna ugovorena vrijednost projekta HRK]]/7.5345</f>
        <v>61627.168358882474</v>
      </c>
      <c r="AA1010" s="27" t="s">
        <v>22</v>
      </c>
      <c r="AB1010" s="27" t="s">
        <v>19</v>
      </c>
      <c r="AC1010" s="26" t="s">
        <v>3959</v>
      </c>
      <c r="AD1010" s="26" t="s">
        <v>147</v>
      </c>
    </row>
    <row r="1011" spans="1:30" ht="51" customHeight="1" x14ac:dyDescent="0.3">
      <c r="A1011" s="10" t="s">
        <v>3960</v>
      </c>
      <c r="B1011" s="11" t="s">
        <v>139</v>
      </c>
      <c r="C1011" s="12" t="s">
        <v>140</v>
      </c>
      <c r="D1011" s="12" t="s">
        <v>3131</v>
      </c>
      <c r="E1011" s="27" t="s">
        <v>63</v>
      </c>
      <c r="F1011" s="14" t="s">
        <v>3961</v>
      </c>
      <c r="G1011" s="14" t="s">
        <v>3962</v>
      </c>
      <c r="H1011" s="16">
        <v>44132</v>
      </c>
      <c r="I1011" s="16">
        <v>44679</v>
      </c>
      <c r="J1011" s="17" t="str">
        <f>IF(Ugovori_OPULJP[[#This Row],[DATUM ZAVRŠETKA OPERACIJE]]&gt;DATE(2023,12,31),"u provedbi","završen")</f>
        <v>završen</v>
      </c>
      <c r="K1011" s="15" t="s">
        <v>235</v>
      </c>
      <c r="L1011" s="15" t="s">
        <v>235</v>
      </c>
      <c r="M1011" s="18">
        <v>0.85</v>
      </c>
      <c r="N1011" s="18">
        <v>0.15</v>
      </c>
      <c r="O1011" s="19">
        <f>Ugovori_OPULJP[[#This Row],[Bespovratna sredstva - Ukupno (EU+Nac) HRK
= Ukupna ugovorena vrijednost bespovratnih sredstava]]*Ugovori_OPULJP[[#This Row],[EU STOPA SUFINANCIRANJA %
EU CO-FINANCING RATE %]]</f>
        <v>788800</v>
      </c>
      <c r="P1011" s="20">
        <f>Ugovori_OPULJP[[#This Row],[Bespovratna sredstva - EU dio - HRK]]/7.5345</f>
        <v>104691.75127745702</v>
      </c>
      <c r="Q1011" s="19">
        <f>Ugovori_OPULJP[[#This Row],[Bespovratna sredstva - Ukupno (EU+Nac) HRK
= Ukupna ugovorena vrijednost bespovratnih sredstava]]*Ugovori_OPULJP[[#This Row],[STOPA NACIONALNOG SUFINANCIRANJA %]]</f>
        <v>139200</v>
      </c>
      <c r="R1011" s="20">
        <f>Ugovori_OPULJP[[#This Row],[Bespovratna sredstva - Nacionalni dio - HRK]]/7.5345</f>
        <v>18475.014931315945</v>
      </c>
      <c r="S1011" s="19">
        <v>928000</v>
      </c>
      <c r="T1011" s="20">
        <f>Ugovori_OPULJP[[#This Row],[Bespovratna sredstva - Ukupno (EU+Nac) HRK
= Ukupna ugovorena vrijednost bespovratnih sredstava]]/7.5345</f>
        <v>123166.76620877297</v>
      </c>
      <c r="U1011" s="19">
        <v>0</v>
      </c>
      <c r="V1011" s="20">
        <f>Ugovori_OPULJP[[#This Row],[Javni doprinos korisnika - HRK]]/7.5345</f>
        <v>0</v>
      </c>
      <c r="W1011" s="19">
        <v>0</v>
      </c>
      <c r="X1011" s="20">
        <f>Ugovori_OPULJP[[#This Row],[Privatni doprinos korisnika - HRK]]/7.5345</f>
        <v>0</v>
      </c>
      <c r="Y1011" s="21">
        <f>Ugovori_OPULJP[[#This Row],[Bespovratna sredstva - Ukupno (EU+Nac) HRK
= Ukupna ugovorena vrijednost bespovratnih sredstava]]+Ugovori_OPULJP[[#This Row],[Javni doprinos korisnika - HRK]]+Ugovori_OPULJP[[#This Row],[Privatni doprinos korisnika - HRK]]</f>
        <v>928000</v>
      </c>
      <c r="Z1011" s="22">
        <f>Ugovori_OPULJP[[#This Row],[UKUPNI PRIHVATLJIVI IZDACI
TOTAL ELIGIBLE EXPENDITURE
= Bespovratna sredstva ukupno + doprinos korisnika
= Ukupni prihvatljivi troškovi
= Ukupna ugovorena vrijednost projekta HRK]]/7.5345</f>
        <v>123166.76620877297</v>
      </c>
      <c r="AA1011" s="13" t="s">
        <v>22</v>
      </c>
      <c r="AB1011" s="13" t="s">
        <v>19</v>
      </c>
      <c r="AC1011" s="12" t="s">
        <v>3963</v>
      </c>
      <c r="AD1011" s="12" t="s">
        <v>147</v>
      </c>
    </row>
    <row r="1012" spans="1:30" ht="51" customHeight="1" x14ac:dyDescent="0.3">
      <c r="A1012" s="10" t="s">
        <v>3964</v>
      </c>
      <c r="B1012" s="11" t="s">
        <v>139</v>
      </c>
      <c r="C1012" s="12" t="s">
        <v>140</v>
      </c>
      <c r="D1012" s="12" t="s">
        <v>3131</v>
      </c>
      <c r="E1012" s="27" t="s">
        <v>63</v>
      </c>
      <c r="F1012" s="14" t="s">
        <v>3965</v>
      </c>
      <c r="G1012" s="14" t="s">
        <v>3966</v>
      </c>
      <c r="H1012" s="16">
        <v>44130</v>
      </c>
      <c r="I1012" s="16">
        <v>44677</v>
      </c>
      <c r="J1012" s="17" t="str">
        <f>IF(Ugovori_OPULJP[[#This Row],[DATUM ZAVRŠETKA OPERACIJE]]&gt;DATE(2023,12,31),"u provedbi","završen")</f>
        <v>završen</v>
      </c>
      <c r="K1012" s="15" t="s">
        <v>144</v>
      </c>
      <c r="L1012" s="15" t="s">
        <v>144</v>
      </c>
      <c r="M1012" s="18">
        <v>0.85</v>
      </c>
      <c r="N1012" s="18">
        <v>0.15</v>
      </c>
      <c r="O1012" s="19">
        <f>Ugovori_OPULJP[[#This Row],[Bespovratna sredstva - Ukupno (EU+Nac) HRK
= Ukupna ugovorena vrijednost bespovratnih sredstava]]*Ugovori_OPULJP[[#This Row],[EU STOPA SUFINANCIRANJA %
EU CO-FINANCING RATE %]]</f>
        <v>784669</v>
      </c>
      <c r="P1012" s="20">
        <f>Ugovori_OPULJP[[#This Row],[Bespovratna sredstva - EU dio - HRK]]/7.5345</f>
        <v>104143.4733558962</v>
      </c>
      <c r="Q1012" s="19">
        <f>Ugovori_OPULJP[[#This Row],[Bespovratna sredstva - Ukupno (EU+Nac) HRK
= Ukupna ugovorena vrijednost bespovratnih sredstava]]*Ugovori_OPULJP[[#This Row],[STOPA NACIONALNOG SUFINANCIRANJA %]]</f>
        <v>138471</v>
      </c>
      <c r="R1012" s="20">
        <f>Ugovori_OPULJP[[#This Row],[Bespovratna sredstva - Nacionalni dio - HRK]]/7.5345</f>
        <v>18378.260003981683</v>
      </c>
      <c r="S1012" s="19">
        <v>923140</v>
      </c>
      <c r="T1012" s="20">
        <f>Ugovori_OPULJP[[#This Row],[Bespovratna sredstva - Ukupno (EU+Nac) HRK
= Ukupna ugovorena vrijednost bespovratnih sredstava]]/7.5345</f>
        <v>122521.73335987789</v>
      </c>
      <c r="U1012" s="19">
        <v>0</v>
      </c>
      <c r="V1012" s="20">
        <f>Ugovori_OPULJP[[#This Row],[Javni doprinos korisnika - HRK]]/7.5345</f>
        <v>0</v>
      </c>
      <c r="W1012" s="19">
        <v>0</v>
      </c>
      <c r="X1012" s="20">
        <f>Ugovori_OPULJP[[#This Row],[Privatni doprinos korisnika - HRK]]/7.5345</f>
        <v>0</v>
      </c>
      <c r="Y1012" s="21">
        <f>Ugovori_OPULJP[[#This Row],[Bespovratna sredstva - Ukupno (EU+Nac) HRK
= Ukupna ugovorena vrijednost bespovratnih sredstava]]+Ugovori_OPULJP[[#This Row],[Javni doprinos korisnika - HRK]]+Ugovori_OPULJP[[#This Row],[Privatni doprinos korisnika - HRK]]</f>
        <v>923140</v>
      </c>
      <c r="Z1012" s="22">
        <f>Ugovori_OPULJP[[#This Row],[UKUPNI PRIHVATLJIVI IZDACI
TOTAL ELIGIBLE EXPENDITURE
= Bespovratna sredstva ukupno + doprinos korisnika
= Ukupni prihvatljivi troškovi
= Ukupna ugovorena vrijednost projekta HRK]]/7.5345</f>
        <v>122521.73335987789</v>
      </c>
      <c r="AA1012" s="13" t="s">
        <v>22</v>
      </c>
      <c r="AB1012" s="13" t="s">
        <v>19</v>
      </c>
      <c r="AC1012" s="12" t="s">
        <v>3967</v>
      </c>
      <c r="AD1012" s="12" t="s">
        <v>147</v>
      </c>
    </row>
    <row r="1013" spans="1:30" ht="51" customHeight="1" x14ac:dyDescent="0.3">
      <c r="A1013" s="10" t="s">
        <v>3968</v>
      </c>
      <c r="B1013" s="11" t="s">
        <v>139</v>
      </c>
      <c r="C1013" s="12" t="s">
        <v>140</v>
      </c>
      <c r="D1013" s="12" t="s">
        <v>3131</v>
      </c>
      <c r="E1013" s="27" t="s">
        <v>63</v>
      </c>
      <c r="F1013" s="14" t="s">
        <v>3969</v>
      </c>
      <c r="G1013" s="14" t="s">
        <v>1482</v>
      </c>
      <c r="H1013" s="16">
        <v>44109</v>
      </c>
      <c r="I1013" s="16">
        <v>44656</v>
      </c>
      <c r="J1013" s="17" t="str">
        <f>IF(Ugovori_OPULJP[[#This Row],[DATUM ZAVRŠETKA OPERACIJE]]&gt;DATE(2023,12,31),"u provedbi","završen")</f>
        <v>završen</v>
      </c>
      <c r="K1013" s="15" t="s">
        <v>86</v>
      </c>
      <c r="L1013" s="15" t="s">
        <v>86</v>
      </c>
      <c r="M1013" s="18">
        <v>0.85</v>
      </c>
      <c r="N1013" s="18">
        <v>0.15</v>
      </c>
      <c r="O1013" s="19">
        <f>Ugovori_OPULJP[[#This Row],[Bespovratna sredstva - Ukupno (EU+Nac) HRK
= Ukupna ugovorena vrijednost bespovratnih sredstava]]*Ugovori_OPULJP[[#This Row],[EU STOPA SUFINANCIRANJA %
EU CO-FINANCING RATE %]]</f>
        <v>2367789.75</v>
      </c>
      <c r="P1013" s="20">
        <f>Ugovori_OPULJP[[#This Row],[Bespovratna sredstva - EU dio - HRK]]/7.5345</f>
        <v>314259.70535536529</v>
      </c>
      <c r="Q1013" s="19">
        <f>Ugovori_OPULJP[[#This Row],[Bespovratna sredstva - Ukupno (EU+Nac) HRK
= Ukupna ugovorena vrijednost bespovratnih sredstava]]*Ugovori_OPULJP[[#This Row],[STOPA NACIONALNOG SUFINANCIRANJA %]]</f>
        <v>417845.25</v>
      </c>
      <c r="R1013" s="20">
        <f>Ugovori_OPULJP[[#This Row],[Bespovratna sredstva - Nacionalni dio - HRK]]/7.5345</f>
        <v>55457.595062711523</v>
      </c>
      <c r="S1013" s="19">
        <v>2785635</v>
      </c>
      <c r="T1013" s="20">
        <f>Ugovori_OPULJP[[#This Row],[Bespovratna sredstva - Ukupno (EU+Nac) HRK
= Ukupna ugovorena vrijednost bespovratnih sredstava]]/7.5345</f>
        <v>369717.3004180768</v>
      </c>
      <c r="U1013" s="19">
        <v>0</v>
      </c>
      <c r="V1013" s="20">
        <f>Ugovori_OPULJP[[#This Row],[Javni doprinos korisnika - HRK]]/7.5345</f>
        <v>0</v>
      </c>
      <c r="W1013" s="19">
        <v>0</v>
      </c>
      <c r="X1013" s="20">
        <f>Ugovori_OPULJP[[#This Row],[Privatni doprinos korisnika - HRK]]/7.5345</f>
        <v>0</v>
      </c>
      <c r="Y1013" s="21">
        <f>Ugovori_OPULJP[[#This Row],[Bespovratna sredstva - Ukupno (EU+Nac) HRK
= Ukupna ugovorena vrijednost bespovratnih sredstava]]+Ugovori_OPULJP[[#This Row],[Javni doprinos korisnika - HRK]]+Ugovori_OPULJP[[#This Row],[Privatni doprinos korisnika - HRK]]</f>
        <v>2785635</v>
      </c>
      <c r="Z1013" s="22">
        <f>Ugovori_OPULJP[[#This Row],[UKUPNI PRIHVATLJIVI IZDACI
TOTAL ELIGIBLE EXPENDITURE
= Bespovratna sredstva ukupno + doprinos korisnika
= Ukupni prihvatljivi troškovi
= Ukupna ugovorena vrijednost projekta HRK]]/7.5345</f>
        <v>369717.3004180768</v>
      </c>
      <c r="AA1013" s="13" t="s">
        <v>22</v>
      </c>
      <c r="AB1013" s="13" t="s">
        <v>19</v>
      </c>
      <c r="AC1013" s="12" t="s">
        <v>3970</v>
      </c>
      <c r="AD1013" s="12" t="s">
        <v>147</v>
      </c>
    </row>
    <row r="1014" spans="1:30" ht="51" customHeight="1" x14ac:dyDescent="0.3">
      <c r="A1014" s="31" t="s">
        <v>3971</v>
      </c>
      <c r="B1014" s="25" t="s">
        <v>139</v>
      </c>
      <c r="C1014" s="26" t="s">
        <v>140</v>
      </c>
      <c r="D1014" s="12" t="s">
        <v>3131</v>
      </c>
      <c r="E1014" s="27" t="s">
        <v>63</v>
      </c>
      <c r="F1014" s="32" t="s">
        <v>3972</v>
      </c>
      <c r="G1014" s="32" t="s">
        <v>3973</v>
      </c>
      <c r="H1014" s="29">
        <v>44201</v>
      </c>
      <c r="I1014" s="29">
        <v>44686</v>
      </c>
      <c r="J1014" s="17" t="str">
        <f>IF(Ugovori_OPULJP[[#This Row],[DATUM ZAVRŠETKA OPERACIJE]]&gt;DATE(2023,12,31),"u provedbi","završen")</f>
        <v>završen</v>
      </c>
      <c r="K1014" s="28" t="s">
        <v>362</v>
      </c>
      <c r="L1014" s="28" t="s">
        <v>362</v>
      </c>
      <c r="M1014" s="18">
        <v>0.85</v>
      </c>
      <c r="N1014" s="18">
        <v>0.15</v>
      </c>
      <c r="O1014" s="19">
        <f>Ugovori_OPULJP[[#This Row],[Bespovratna sredstva - Ukupno (EU+Nac) HRK
= Ukupna ugovorena vrijednost bespovratnih sredstava]]*Ugovori_OPULJP[[#This Row],[EU STOPA SUFINANCIRANJA %
EU CO-FINANCING RATE %]]</f>
        <v>778685</v>
      </c>
      <c r="P1014" s="20">
        <f>Ugovori_OPULJP[[#This Row],[Bespovratna sredstva - EU dio - HRK]]/7.5345</f>
        <v>103349.26007034308</v>
      </c>
      <c r="Q1014" s="19">
        <f>Ugovori_OPULJP[[#This Row],[Bespovratna sredstva - Ukupno (EU+Nac) HRK
= Ukupna ugovorena vrijednost bespovratnih sredstava]]*Ugovori_OPULJP[[#This Row],[STOPA NACIONALNOG SUFINANCIRANJA %]]</f>
        <v>137415</v>
      </c>
      <c r="R1014" s="20">
        <f>Ugovori_OPULJP[[#This Row],[Bespovratna sredstva - Nacionalni dio - HRK]]/7.5345</f>
        <v>18238.104718295839</v>
      </c>
      <c r="S1014" s="21">
        <v>916100</v>
      </c>
      <c r="T1014" s="22">
        <f>Ugovori_OPULJP[[#This Row],[Bespovratna sredstva - Ukupno (EU+Nac) HRK
= Ukupna ugovorena vrijednost bespovratnih sredstava]]/7.5345</f>
        <v>121587.36478863892</v>
      </c>
      <c r="U1014" s="19">
        <v>0</v>
      </c>
      <c r="V1014" s="20">
        <f>Ugovori_OPULJP[[#This Row],[Javni doprinos korisnika - HRK]]/7.5345</f>
        <v>0</v>
      </c>
      <c r="W1014" s="19">
        <v>0</v>
      </c>
      <c r="X1014" s="20">
        <f>Ugovori_OPULJP[[#This Row],[Privatni doprinos korisnika - HRK]]/7.5345</f>
        <v>0</v>
      </c>
      <c r="Y1014" s="21">
        <f>Ugovori_OPULJP[[#This Row],[Bespovratna sredstva - Ukupno (EU+Nac) HRK
= Ukupna ugovorena vrijednost bespovratnih sredstava]]+Ugovori_OPULJP[[#This Row],[Javni doprinos korisnika - HRK]]+Ugovori_OPULJP[[#This Row],[Privatni doprinos korisnika - HRK]]</f>
        <v>916100</v>
      </c>
      <c r="Z1014" s="22">
        <f>Ugovori_OPULJP[[#This Row],[UKUPNI PRIHVATLJIVI IZDACI
TOTAL ELIGIBLE EXPENDITURE
= Bespovratna sredstva ukupno + doprinos korisnika
= Ukupni prihvatljivi troškovi
= Ukupna ugovorena vrijednost projekta HRK]]/7.5345</f>
        <v>121587.36478863892</v>
      </c>
      <c r="AA1014" s="27" t="s">
        <v>22</v>
      </c>
      <c r="AB1014" s="27" t="s">
        <v>19</v>
      </c>
      <c r="AC1014" s="26" t="s">
        <v>3974</v>
      </c>
      <c r="AD1014" s="26" t="s">
        <v>147</v>
      </c>
    </row>
    <row r="1015" spans="1:30" ht="51" customHeight="1" x14ac:dyDescent="0.3">
      <c r="A1015" s="31" t="s">
        <v>3975</v>
      </c>
      <c r="B1015" s="25" t="s">
        <v>139</v>
      </c>
      <c r="C1015" s="26" t="s">
        <v>140</v>
      </c>
      <c r="D1015" s="12" t="s">
        <v>3131</v>
      </c>
      <c r="E1015" s="27" t="s">
        <v>63</v>
      </c>
      <c r="F1015" s="32" t="s">
        <v>3976</v>
      </c>
      <c r="G1015" s="32" t="s">
        <v>3977</v>
      </c>
      <c r="H1015" s="29">
        <v>44201</v>
      </c>
      <c r="I1015" s="29">
        <v>44656</v>
      </c>
      <c r="J1015" s="17" t="str">
        <f>IF(Ugovori_OPULJP[[#This Row],[DATUM ZAVRŠETKA OPERACIJE]]&gt;DATE(2023,12,31),"u provedbi","završen")</f>
        <v>završen</v>
      </c>
      <c r="K1015" s="28" t="s">
        <v>81</v>
      </c>
      <c r="L1015" s="28" t="s">
        <v>81</v>
      </c>
      <c r="M1015" s="18">
        <v>0.85</v>
      </c>
      <c r="N1015" s="18">
        <v>0.15</v>
      </c>
      <c r="O1015" s="19">
        <f>Ugovori_OPULJP[[#This Row],[Bespovratna sredstva - Ukupno (EU+Nac) HRK
= Ukupna ugovorena vrijednost bespovratnih sredstava]]*Ugovori_OPULJP[[#This Row],[EU STOPA SUFINANCIRANJA %
EU CO-FINANCING RATE %]]</f>
        <v>1183965</v>
      </c>
      <c r="P1015" s="20">
        <f>Ugovori_OPULJP[[#This Row],[Bespovratna sredstva - EU dio - HRK]]/7.5345</f>
        <v>157139.15986462272</v>
      </c>
      <c r="Q1015" s="19">
        <f>Ugovori_OPULJP[[#This Row],[Bespovratna sredstva - Ukupno (EU+Nac) HRK
= Ukupna ugovorena vrijednost bespovratnih sredstava]]*Ugovori_OPULJP[[#This Row],[STOPA NACIONALNOG SUFINANCIRANJA %]]</f>
        <v>208935</v>
      </c>
      <c r="R1015" s="20">
        <f>Ugovori_OPULJP[[#This Row],[Bespovratna sredstva - Nacionalni dio - HRK]]/7.5345</f>
        <v>27730.439976109894</v>
      </c>
      <c r="S1015" s="21">
        <v>1392900</v>
      </c>
      <c r="T1015" s="22">
        <f>Ugovori_OPULJP[[#This Row],[Bespovratna sredstva - Ukupno (EU+Nac) HRK
= Ukupna ugovorena vrijednost bespovratnih sredstava]]/7.5345</f>
        <v>184869.59984073261</v>
      </c>
      <c r="U1015" s="19">
        <v>0</v>
      </c>
      <c r="V1015" s="20">
        <f>Ugovori_OPULJP[[#This Row],[Javni doprinos korisnika - HRK]]/7.5345</f>
        <v>0</v>
      </c>
      <c r="W1015" s="19">
        <v>0</v>
      </c>
      <c r="X1015" s="20">
        <f>Ugovori_OPULJP[[#This Row],[Privatni doprinos korisnika - HRK]]/7.5345</f>
        <v>0</v>
      </c>
      <c r="Y1015" s="21">
        <f>Ugovori_OPULJP[[#This Row],[Bespovratna sredstva - Ukupno (EU+Nac) HRK
= Ukupna ugovorena vrijednost bespovratnih sredstava]]+Ugovori_OPULJP[[#This Row],[Javni doprinos korisnika - HRK]]+Ugovori_OPULJP[[#This Row],[Privatni doprinos korisnika - HRK]]</f>
        <v>1392900</v>
      </c>
      <c r="Z1015" s="22">
        <f>Ugovori_OPULJP[[#This Row],[UKUPNI PRIHVATLJIVI IZDACI
TOTAL ELIGIBLE EXPENDITURE
= Bespovratna sredstva ukupno + doprinos korisnika
= Ukupni prihvatljivi troškovi
= Ukupna ugovorena vrijednost projekta HRK]]/7.5345</f>
        <v>184869.59984073261</v>
      </c>
      <c r="AA1015" s="27" t="s">
        <v>22</v>
      </c>
      <c r="AB1015" s="27" t="s">
        <v>19</v>
      </c>
      <c r="AC1015" s="26" t="s">
        <v>3978</v>
      </c>
      <c r="AD1015" s="26" t="s">
        <v>147</v>
      </c>
    </row>
    <row r="1016" spans="1:30" ht="51" customHeight="1" x14ac:dyDescent="0.3">
      <c r="A1016" s="31" t="s">
        <v>3979</v>
      </c>
      <c r="B1016" s="25" t="s">
        <v>139</v>
      </c>
      <c r="C1016" s="26" t="s">
        <v>140</v>
      </c>
      <c r="D1016" s="12" t="s">
        <v>3131</v>
      </c>
      <c r="E1016" s="27" t="s">
        <v>63</v>
      </c>
      <c r="F1016" s="32" t="s">
        <v>3980</v>
      </c>
      <c r="G1016" s="32" t="s">
        <v>3981</v>
      </c>
      <c r="H1016" s="29">
        <v>44203</v>
      </c>
      <c r="I1016" s="29">
        <v>44627</v>
      </c>
      <c r="J1016" s="17" t="str">
        <f>IF(Ugovori_OPULJP[[#This Row],[DATUM ZAVRŠETKA OPERACIJE]]&gt;DATE(2023,12,31),"u provedbi","završen")</f>
        <v>završen</v>
      </c>
      <c r="K1016" s="28" t="s">
        <v>362</v>
      </c>
      <c r="L1016" s="28" t="s">
        <v>362</v>
      </c>
      <c r="M1016" s="18">
        <v>0.85</v>
      </c>
      <c r="N1016" s="18">
        <v>0.15</v>
      </c>
      <c r="O1016" s="19">
        <f>Ugovori_OPULJP[[#This Row],[Bespovratna sredstva - Ukupno (EU+Nac) HRK
= Ukupna ugovorena vrijednost bespovratnih sredstava]]*Ugovori_OPULJP[[#This Row],[EU STOPA SUFINANCIRANJA %
EU CO-FINANCING RATE %]]</f>
        <v>789310</v>
      </c>
      <c r="P1016" s="20">
        <f>Ugovori_OPULJP[[#This Row],[Bespovratna sredstva - EU dio - HRK]]/7.5345</f>
        <v>104759.43990974849</v>
      </c>
      <c r="Q1016" s="19">
        <f>Ugovori_OPULJP[[#This Row],[Bespovratna sredstva - Ukupno (EU+Nac) HRK
= Ukupna ugovorena vrijednost bespovratnih sredstava]]*Ugovori_OPULJP[[#This Row],[STOPA NACIONALNOG SUFINANCIRANJA %]]</f>
        <v>139290</v>
      </c>
      <c r="R1016" s="20">
        <f>Ugovori_OPULJP[[#This Row],[Bespovratna sredstva - Nacionalni dio - HRK]]/7.5345</f>
        <v>18486.959984073263</v>
      </c>
      <c r="S1016" s="21">
        <v>928600</v>
      </c>
      <c r="T1016" s="22">
        <f>Ugovori_OPULJP[[#This Row],[Bespovratna sredstva - Ukupno (EU+Nac) HRK
= Ukupna ugovorena vrijednost bespovratnih sredstava]]/7.5345</f>
        <v>123246.39989382174</v>
      </c>
      <c r="U1016" s="19">
        <v>0</v>
      </c>
      <c r="V1016" s="20">
        <f>Ugovori_OPULJP[[#This Row],[Javni doprinos korisnika - HRK]]/7.5345</f>
        <v>0</v>
      </c>
      <c r="W1016" s="19">
        <v>0</v>
      </c>
      <c r="X1016" s="20">
        <f>Ugovori_OPULJP[[#This Row],[Privatni doprinos korisnika - HRK]]/7.5345</f>
        <v>0</v>
      </c>
      <c r="Y1016" s="21">
        <f>Ugovori_OPULJP[[#This Row],[Bespovratna sredstva - Ukupno (EU+Nac) HRK
= Ukupna ugovorena vrijednost bespovratnih sredstava]]+Ugovori_OPULJP[[#This Row],[Javni doprinos korisnika - HRK]]+Ugovori_OPULJP[[#This Row],[Privatni doprinos korisnika - HRK]]</f>
        <v>928600</v>
      </c>
      <c r="Z1016" s="22">
        <f>Ugovori_OPULJP[[#This Row],[UKUPNI PRIHVATLJIVI IZDACI
TOTAL ELIGIBLE EXPENDITURE
= Bespovratna sredstva ukupno + doprinos korisnika
= Ukupni prihvatljivi troškovi
= Ukupna ugovorena vrijednost projekta HRK]]/7.5345</f>
        <v>123246.39989382174</v>
      </c>
      <c r="AA1016" s="27" t="s">
        <v>22</v>
      </c>
      <c r="AB1016" s="27" t="s">
        <v>19</v>
      </c>
      <c r="AC1016" s="26" t="s">
        <v>3982</v>
      </c>
      <c r="AD1016" s="26" t="s">
        <v>147</v>
      </c>
    </row>
    <row r="1017" spans="1:30" ht="51" customHeight="1" x14ac:dyDescent="0.3">
      <c r="A1017" s="31" t="s">
        <v>3983</v>
      </c>
      <c r="B1017" s="25" t="s">
        <v>139</v>
      </c>
      <c r="C1017" s="26" t="s">
        <v>140</v>
      </c>
      <c r="D1017" s="12" t="s">
        <v>3131</v>
      </c>
      <c r="E1017" s="27" t="s">
        <v>63</v>
      </c>
      <c r="F1017" s="32" t="s">
        <v>3984</v>
      </c>
      <c r="G1017" s="32" t="s">
        <v>3985</v>
      </c>
      <c r="H1017" s="29">
        <v>44218</v>
      </c>
      <c r="I1017" s="29">
        <v>44764</v>
      </c>
      <c r="J1017" s="17" t="str">
        <f>IF(Ugovori_OPULJP[[#This Row],[DATUM ZAVRŠETKA OPERACIJE]]&gt;DATE(2023,12,31),"u provedbi","završen")</f>
        <v>završen</v>
      </c>
      <c r="K1017" s="28" t="s">
        <v>173</v>
      </c>
      <c r="L1017" s="28" t="s">
        <v>21</v>
      </c>
      <c r="M1017" s="18">
        <v>0.85</v>
      </c>
      <c r="N1017" s="18">
        <v>0.15</v>
      </c>
      <c r="O1017" s="19">
        <f>Ugovori_OPULJP[[#This Row],[Bespovratna sredstva - Ukupno (EU+Nac) HRK
= Ukupna ugovorena vrijednost bespovratnih sredstava]]*Ugovori_OPULJP[[#This Row],[EU STOPA SUFINANCIRANJA %
EU CO-FINANCING RATE %]]</f>
        <v>394680.41500000004</v>
      </c>
      <c r="P1017" s="20">
        <f>Ugovori_OPULJP[[#This Row],[Bespovratna sredstva - EU dio - HRK]]/7.5345</f>
        <v>52383.093105050102</v>
      </c>
      <c r="Q1017" s="19">
        <f>Ugovori_OPULJP[[#This Row],[Bespovratna sredstva - Ukupno (EU+Nac) HRK
= Ukupna ugovorena vrijednost bespovratnih sredstava]]*Ugovori_OPULJP[[#This Row],[STOPA NACIONALNOG SUFINANCIRANJA %]]</f>
        <v>69649.485000000001</v>
      </c>
      <c r="R1017" s="20">
        <f>Ugovori_OPULJP[[#This Row],[Bespovratna sredstva - Nacionalni dio - HRK]]/7.5345</f>
        <v>9244.0752538323704</v>
      </c>
      <c r="S1017" s="21">
        <v>464329.9</v>
      </c>
      <c r="T1017" s="22">
        <f>Ugovori_OPULJP[[#This Row],[Bespovratna sredstva - Ukupno (EU+Nac) HRK
= Ukupna ugovorena vrijednost bespovratnih sredstava]]/7.5345</f>
        <v>61627.168358882474</v>
      </c>
      <c r="U1017" s="19">
        <v>0</v>
      </c>
      <c r="V1017" s="20">
        <f>Ugovori_OPULJP[[#This Row],[Javni doprinos korisnika - HRK]]/7.5345</f>
        <v>0</v>
      </c>
      <c r="W1017" s="19">
        <v>0</v>
      </c>
      <c r="X1017" s="20">
        <f>Ugovori_OPULJP[[#This Row],[Privatni doprinos korisnika - HRK]]/7.5345</f>
        <v>0</v>
      </c>
      <c r="Y1017" s="21">
        <f>Ugovori_OPULJP[[#This Row],[Bespovratna sredstva - Ukupno (EU+Nac) HRK
= Ukupna ugovorena vrijednost bespovratnih sredstava]]+Ugovori_OPULJP[[#This Row],[Javni doprinos korisnika - HRK]]+Ugovori_OPULJP[[#This Row],[Privatni doprinos korisnika - HRK]]</f>
        <v>464329.9</v>
      </c>
      <c r="Z1017" s="22">
        <f>Ugovori_OPULJP[[#This Row],[UKUPNI PRIHVATLJIVI IZDACI
TOTAL ELIGIBLE EXPENDITURE
= Bespovratna sredstva ukupno + doprinos korisnika
= Ukupni prihvatljivi troškovi
= Ukupna ugovorena vrijednost projekta HRK]]/7.5345</f>
        <v>61627.168358882474</v>
      </c>
      <c r="AA1017" s="27" t="s">
        <v>22</v>
      </c>
      <c r="AB1017" s="27" t="s">
        <v>19</v>
      </c>
      <c r="AC1017" s="26" t="s">
        <v>3986</v>
      </c>
      <c r="AD1017" s="26" t="s">
        <v>147</v>
      </c>
    </row>
    <row r="1018" spans="1:30" ht="51" customHeight="1" x14ac:dyDescent="0.3">
      <c r="A1018" s="31" t="s">
        <v>3987</v>
      </c>
      <c r="B1018" s="25" t="s">
        <v>139</v>
      </c>
      <c r="C1018" s="26" t="s">
        <v>140</v>
      </c>
      <c r="D1018" s="12" t="s">
        <v>3131</v>
      </c>
      <c r="E1018" s="27" t="s">
        <v>63</v>
      </c>
      <c r="F1018" s="32" t="s">
        <v>3988</v>
      </c>
      <c r="G1018" s="32" t="s">
        <v>3989</v>
      </c>
      <c r="H1018" s="29">
        <v>44207</v>
      </c>
      <c r="I1018" s="29">
        <v>44631</v>
      </c>
      <c r="J1018" s="17" t="str">
        <f>IF(Ugovori_OPULJP[[#This Row],[DATUM ZAVRŠETKA OPERACIJE]]&gt;DATE(2023,12,31),"u provedbi","završen")</f>
        <v>završen</v>
      </c>
      <c r="K1018" s="28" t="s">
        <v>66</v>
      </c>
      <c r="L1018" s="28" t="s">
        <v>66</v>
      </c>
      <c r="M1018" s="18">
        <v>0.85</v>
      </c>
      <c r="N1018" s="18">
        <v>0.15</v>
      </c>
      <c r="O1018" s="19">
        <f>Ugovori_OPULJP[[#This Row],[Bespovratna sredstva - Ukupno (EU+Nac) HRK
= Ukupna ugovorena vrijednost bespovratnih sredstava]]*Ugovori_OPULJP[[#This Row],[EU STOPA SUFINANCIRANJA %
EU CO-FINANCING RATE %]]</f>
        <v>629141.1</v>
      </c>
      <c r="P1018" s="20">
        <f>Ugovori_OPULJP[[#This Row],[Bespovratna sredstva - EU dio - HRK]]/7.5345</f>
        <v>83501.373681067082</v>
      </c>
      <c r="Q1018" s="19">
        <f>Ugovori_OPULJP[[#This Row],[Bespovratna sredstva - Ukupno (EU+Nac) HRK
= Ukupna ugovorena vrijednost bespovratnih sredstava]]*Ugovori_OPULJP[[#This Row],[STOPA NACIONALNOG SUFINANCIRANJA %]]</f>
        <v>111024.9</v>
      </c>
      <c r="R1018" s="20">
        <f>Ugovori_OPULJP[[#This Row],[Bespovratna sredstva - Nacionalni dio - HRK]]/7.5345</f>
        <v>14735.536531953014</v>
      </c>
      <c r="S1018" s="21">
        <v>740166</v>
      </c>
      <c r="T1018" s="22">
        <f>Ugovori_OPULJP[[#This Row],[Bespovratna sredstva - Ukupno (EU+Nac) HRK
= Ukupna ugovorena vrijednost bespovratnih sredstava]]/7.5345</f>
        <v>98236.910213020106</v>
      </c>
      <c r="U1018" s="19">
        <v>0</v>
      </c>
      <c r="V1018" s="20">
        <f>Ugovori_OPULJP[[#This Row],[Javni doprinos korisnika - HRK]]/7.5345</f>
        <v>0</v>
      </c>
      <c r="W1018" s="19">
        <v>0</v>
      </c>
      <c r="X1018" s="20">
        <f>Ugovori_OPULJP[[#This Row],[Privatni doprinos korisnika - HRK]]/7.5345</f>
        <v>0</v>
      </c>
      <c r="Y1018" s="21">
        <f>Ugovori_OPULJP[[#This Row],[Bespovratna sredstva - Ukupno (EU+Nac) HRK
= Ukupna ugovorena vrijednost bespovratnih sredstava]]+Ugovori_OPULJP[[#This Row],[Javni doprinos korisnika - HRK]]+Ugovori_OPULJP[[#This Row],[Privatni doprinos korisnika - HRK]]</f>
        <v>740166</v>
      </c>
      <c r="Z1018" s="22">
        <f>Ugovori_OPULJP[[#This Row],[UKUPNI PRIHVATLJIVI IZDACI
TOTAL ELIGIBLE EXPENDITURE
= Bespovratna sredstva ukupno + doprinos korisnika
= Ukupni prihvatljivi troškovi
= Ukupna ugovorena vrijednost projekta HRK]]/7.5345</f>
        <v>98236.910213020106</v>
      </c>
      <c r="AA1018" s="27" t="s">
        <v>22</v>
      </c>
      <c r="AB1018" s="27" t="s">
        <v>19</v>
      </c>
      <c r="AC1018" s="26" t="s">
        <v>3990</v>
      </c>
      <c r="AD1018" s="26" t="s">
        <v>147</v>
      </c>
    </row>
    <row r="1019" spans="1:30" ht="51" customHeight="1" x14ac:dyDescent="0.3">
      <c r="A1019" s="31" t="s">
        <v>3991</v>
      </c>
      <c r="B1019" s="25" t="s">
        <v>139</v>
      </c>
      <c r="C1019" s="26" t="s">
        <v>140</v>
      </c>
      <c r="D1019" s="12" t="s">
        <v>3131</v>
      </c>
      <c r="E1019" s="27" t="s">
        <v>63</v>
      </c>
      <c r="F1019" s="32" t="s">
        <v>3992</v>
      </c>
      <c r="G1019" s="32" t="s">
        <v>3993</v>
      </c>
      <c r="H1019" s="29">
        <v>44203</v>
      </c>
      <c r="I1019" s="29">
        <v>44658</v>
      </c>
      <c r="J1019" s="17" t="str">
        <f>IF(Ugovori_OPULJP[[#This Row],[DATUM ZAVRŠETKA OPERACIJE]]&gt;DATE(2023,12,31),"u provedbi","završen")</f>
        <v>završen</v>
      </c>
      <c r="K1019" s="28" t="s">
        <v>91</v>
      </c>
      <c r="L1019" s="28" t="s">
        <v>91</v>
      </c>
      <c r="M1019" s="18">
        <v>0.85</v>
      </c>
      <c r="N1019" s="18">
        <v>0.15</v>
      </c>
      <c r="O1019" s="19">
        <f>Ugovori_OPULJP[[#This Row],[Bespovratna sredstva - Ukupno (EU+Nac) HRK
= Ukupna ugovorena vrijednost bespovratnih sredstava]]*Ugovori_OPULJP[[#This Row],[EU STOPA SUFINANCIRANJA %
EU CO-FINANCING RATE %]]</f>
        <v>1465742.0399999998</v>
      </c>
      <c r="P1019" s="20">
        <f>Ugovori_OPULJP[[#This Row],[Bespovratna sredstva - EU dio - HRK]]/7.5345</f>
        <v>194537.39996018313</v>
      </c>
      <c r="Q1019" s="19">
        <f>Ugovori_OPULJP[[#This Row],[Bespovratna sredstva - Ukupno (EU+Nac) HRK
= Ukupna ugovorena vrijednost bespovratnih sredstava]]*Ugovori_OPULJP[[#This Row],[STOPA NACIONALNOG SUFINANCIRANJA %]]</f>
        <v>258660.36</v>
      </c>
      <c r="R1019" s="20">
        <f>Ugovori_OPULJP[[#This Row],[Bespovratna sredstva - Nacionalni dio - HRK]]/7.5345</f>
        <v>34330.129404738203</v>
      </c>
      <c r="S1019" s="21">
        <v>1724402.4</v>
      </c>
      <c r="T1019" s="22">
        <f>Ugovori_OPULJP[[#This Row],[Bespovratna sredstva - Ukupno (EU+Nac) HRK
= Ukupna ugovorena vrijednost bespovratnih sredstava]]/7.5345</f>
        <v>228867.52936492133</v>
      </c>
      <c r="U1019" s="19">
        <v>0</v>
      </c>
      <c r="V1019" s="20">
        <f>Ugovori_OPULJP[[#This Row],[Javni doprinos korisnika - HRK]]/7.5345</f>
        <v>0</v>
      </c>
      <c r="W1019" s="19">
        <v>0</v>
      </c>
      <c r="X1019" s="20">
        <f>Ugovori_OPULJP[[#This Row],[Privatni doprinos korisnika - HRK]]/7.5345</f>
        <v>0</v>
      </c>
      <c r="Y1019" s="21">
        <f>Ugovori_OPULJP[[#This Row],[Bespovratna sredstva - Ukupno (EU+Nac) HRK
= Ukupna ugovorena vrijednost bespovratnih sredstava]]+Ugovori_OPULJP[[#This Row],[Javni doprinos korisnika - HRK]]+Ugovori_OPULJP[[#This Row],[Privatni doprinos korisnika - HRK]]</f>
        <v>1724402.4</v>
      </c>
      <c r="Z1019" s="22">
        <f>Ugovori_OPULJP[[#This Row],[UKUPNI PRIHVATLJIVI IZDACI
TOTAL ELIGIBLE EXPENDITURE
= Bespovratna sredstva ukupno + doprinos korisnika
= Ukupni prihvatljivi troškovi
= Ukupna ugovorena vrijednost projekta HRK]]/7.5345</f>
        <v>228867.52936492133</v>
      </c>
      <c r="AA1019" s="27" t="s">
        <v>22</v>
      </c>
      <c r="AB1019" s="27" t="s">
        <v>19</v>
      </c>
      <c r="AC1019" s="26" t="s">
        <v>3994</v>
      </c>
      <c r="AD1019" s="26" t="s">
        <v>147</v>
      </c>
    </row>
    <row r="1020" spans="1:30" ht="51" customHeight="1" x14ac:dyDescent="0.3">
      <c r="A1020" s="31" t="s">
        <v>3995</v>
      </c>
      <c r="B1020" s="25" t="s">
        <v>139</v>
      </c>
      <c r="C1020" s="26" t="s">
        <v>140</v>
      </c>
      <c r="D1020" s="12" t="s">
        <v>3131</v>
      </c>
      <c r="E1020" s="27" t="s">
        <v>63</v>
      </c>
      <c r="F1020" s="32" t="s">
        <v>3996</v>
      </c>
      <c r="G1020" s="32" t="s">
        <v>3997</v>
      </c>
      <c r="H1020" s="29">
        <v>44204</v>
      </c>
      <c r="I1020" s="29">
        <v>44750</v>
      </c>
      <c r="J1020" s="17" t="str">
        <f>IF(Ugovori_OPULJP[[#This Row],[DATUM ZAVRŠETKA OPERACIJE]]&gt;DATE(2023,12,31),"u provedbi","završen")</f>
        <v>završen</v>
      </c>
      <c r="K1020" s="28" t="s">
        <v>178</v>
      </c>
      <c r="L1020" s="28" t="s">
        <v>178</v>
      </c>
      <c r="M1020" s="18">
        <v>0.85</v>
      </c>
      <c r="N1020" s="18">
        <v>0.15</v>
      </c>
      <c r="O1020" s="19">
        <f>Ugovori_OPULJP[[#This Row],[Bespovratna sredstva - Ukupno (EU+Nac) HRK
= Ukupna ugovorena vrijednost bespovratnih sredstava]]*Ugovori_OPULJP[[#This Row],[EU STOPA SUFINANCIRANJA %
EU CO-FINANCING RATE %]]</f>
        <v>3111000</v>
      </c>
      <c r="P1020" s="20">
        <f>Ugovori_OPULJP[[#This Row],[Bespovratna sredstva - EU dio - HRK]]/7.5345</f>
        <v>412900.65697790164</v>
      </c>
      <c r="Q1020" s="19">
        <f>Ugovori_OPULJP[[#This Row],[Bespovratna sredstva - Ukupno (EU+Nac) HRK
= Ukupna ugovorena vrijednost bespovratnih sredstava]]*Ugovori_OPULJP[[#This Row],[STOPA NACIONALNOG SUFINANCIRANJA %]]</f>
        <v>549000</v>
      </c>
      <c r="R1020" s="20">
        <f>Ugovori_OPULJP[[#This Row],[Bespovratna sredstva - Nacionalni dio - HRK]]/7.5345</f>
        <v>72864.821819629695</v>
      </c>
      <c r="S1020" s="21">
        <v>3660000</v>
      </c>
      <c r="T1020" s="22">
        <f>Ugovori_OPULJP[[#This Row],[Bespovratna sredstva - Ukupno (EU+Nac) HRK
= Ukupna ugovorena vrijednost bespovratnih sredstava]]/7.5345</f>
        <v>485765.47879753134</v>
      </c>
      <c r="U1020" s="19">
        <v>0</v>
      </c>
      <c r="V1020" s="20">
        <f>Ugovori_OPULJP[[#This Row],[Javni doprinos korisnika - HRK]]/7.5345</f>
        <v>0</v>
      </c>
      <c r="W1020" s="19">
        <v>0</v>
      </c>
      <c r="X1020" s="20">
        <f>Ugovori_OPULJP[[#This Row],[Privatni doprinos korisnika - HRK]]/7.5345</f>
        <v>0</v>
      </c>
      <c r="Y1020" s="21">
        <f>Ugovori_OPULJP[[#This Row],[Bespovratna sredstva - Ukupno (EU+Nac) HRK
= Ukupna ugovorena vrijednost bespovratnih sredstava]]+Ugovori_OPULJP[[#This Row],[Javni doprinos korisnika - HRK]]+Ugovori_OPULJP[[#This Row],[Privatni doprinos korisnika - HRK]]</f>
        <v>3660000</v>
      </c>
      <c r="Z1020" s="22">
        <f>Ugovori_OPULJP[[#This Row],[UKUPNI PRIHVATLJIVI IZDACI
TOTAL ELIGIBLE EXPENDITURE
= Bespovratna sredstva ukupno + doprinos korisnika
= Ukupni prihvatljivi troškovi
= Ukupna ugovorena vrijednost projekta HRK]]/7.5345</f>
        <v>485765.47879753134</v>
      </c>
      <c r="AA1020" s="27" t="s">
        <v>22</v>
      </c>
      <c r="AB1020" s="27" t="s">
        <v>19</v>
      </c>
      <c r="AC1020" s="26" t="s">
        <v>3998</v>
      </c>
      <c r="AD1020" s="26" t="s">
        <v>147</v>
      </c>
    </row>
    <row r="1021" spans="1:30" ht="51" customHeight="1" x14ac:dyDescent="0.3">
      <c r="A1021" s="31" t="s">
        <v>3999</v>
      </c>
      <c r="B1021" s="25" t="s">
        <v>139</v>
      </c>
      <c r="C1021" s="26" t="s">
        <v>140</v>
      </c>
      <c r="D1021" s="12" t="s">
        <v>3131</v>
      </c>
      <c r="E1021" s="27" t="s">
        <v>63</v>
      </c>
      <c r="F1021" s="32" t="s">
        <v>4000</v>
      </c>
      <c r="G1021" s="14" t="s">
        <v>2845</v>
      </c>
      <c r="H1021" s="29">
        <v>44203</v>
      </c>
      <c r="I1021" s="29">
        <v>44749</v>
      </c>
      <c r="J1021" s="17" t="str">
        <f>IF(Ugovori_OPULJP[[#This Row],[DATUM ZAVRŠETKA OPERACIJE]]&gt;DATE(2023,12,31),"u provedbi","završen")</f>
        <v>završen</v>
      </c>
      <c r="K1021" s="28" t="s">
        <v>71</v>
      </c>
      <c r="L1021" s="28" t="s">
        <v>71</v>
      </c>
      <c r="M1021" s="18">
        <v>0.85</v>
      </c>
      <c r="N1021" s="18">
        <v>0.15</v>
      </c>
      <c r="O1021" s="19">
        <f>Ugovori_OPULJP[[#This Row],[Bespovratna sredstva - Ukupno (EU+Nac) HRK
= Ukupna ugovorena vrijednost bespovratnih sredstava]]*Ugovori_OPULJP[[#This Row],[EU STOPA SUFINANCIRANJA %
EU CO-FINANCING RATE %]]</f>
        <v>631488.66399999999</v>
      </c>
      <c r="P1021" s="20">
        <f>Ugovori_OPULJP[[#This Row],[Bespovratna sredstva - EU dio - HRK]]/7.5345</f>
        <v>83812.948968080163</v>
      </c>
      <c r="Q1021" s="19">
        <f>Ugovori_OPULJP[[#This Row],[Bespovratna sredstva - Ukupno (EU+Nac) HRK
= Ukupna ugovorena vrijednost bespovratnih sredstava]]*Ugovori_OPULJP[[#This Row],[STOPA NACIONALNOG SUFINANCIRANJA %]]</f>
        <v>111439.17599999999</v>
      </c>
      <c r="R1021" s="20">
        <f>Ugovori_OPULJP[[#This Row],[Bespovratna sredstva - Nacionalni dio - HRK]]/7.5345</f>
        <v>14790.520406131793</v>
      </c>
      <c r="S1021" s="21">
        <v>742927.84</v>
      </c>
      <c r="T1021" s="22">
        <f>Ugovori_OPULJP[[#This Row],[Bespovratna sredstva - Ukupno (EU+Nac) HRK
= Ukupna ugovorena vrijednost bespovratnih sredstava]]/7.5345</f>
        <v>98603.469374211942</v>
      </c>
      <c r="U1021" s="19">
        <v>0</v>
      </c>
      <c r="V1021" s="20">
        <f>Ugovori_OPULJP[[#This Row],[Javni doprinos korisnika - HRK]]/7.5345</f>
        <v>0</v>
      </c>
      <c r="W1021" s="19">
        <v>0</v>
      </c>
      <c r="X1021" s="20">
        <f>Ugovori_OPULJP[[#This Row],[Privatni doprinos korisnika - HRK]]/7.5345</f>
        <v>0</v>
      </c>
      <c r="Y1021" s="21">
        <f>Ugovori_OPULJP[[#This Row],[Bespovratna sredstva - Ukupno (EU+Nac) HRK
= Ukupna ugovorena vrijednost bespovratnih sredstava]]+Ugovori_OPULJP[[#This Row],[Javni doprinos korisnika - HRK]]+Ugovori_OPULJP[[#This Row],[Privatni doprinos korisnika - HRK]]</f>
        <v>742927.84</v>
      </c>
      <c r="Z1021" s="22">
        <f>Ugovori_OPULJP[[#This Row],[UKUPNI PRIHVATLJIVI IZDACI
TOTAL ELIGIBLE EXPENDITURE
= Bespovratna sredstva ukupno + doprinos korisnika
= Ukupni prihvatljivi troškovi
= Ukupna ugovorena vrijednost projekta HRK]]/7.5345</f>
        <v>98603.469374211942</v>
      </c>
      <c r="AA1021" s="27" t="s">
        <v>22</v>
      </c>
      <c r="AB1021" s="27" t="s">
        <v>19</v>
      </c>
      <c r="AC1021" s="26" t="s">
        <v>4001</v>
      </c>
      <c r="AD1021" s="26" t="s">
        <v>147</v>
      </c>
    </row>
    <row r="1022" spans="1:30" ht="51" customHeight="1" x14ac:dyDescent="0.3">
      <c r="A1022" s="31" t="s">
        <v>4002</v>
      </c>
      <c r="B1022" s="25" t="s">
        <v>139</v>
      </c>
      <c r="C1022" s="26" t="s">
        <v>140</v>
      </c>
      <c r="D1022" s="12" t="s">
        <v>3131</v>
      </c>
      <c r="E1022" s="27" t="s">
        <v>63</v>
      </c>
      <c r="F1022" s="32" t="s">
        <v>4003</v>
      </c>
      <c r="G1022" s="32" t="s">
        <v>4004</v>
      </c>
      <c r="H1022" s="29">
        <v>44207</v>
      </c>
      <c r="I1022" s="29">
        <v>44753</v>
      </c>
      <c r="J1022" s="17" t="str">
        <f>IF(Ugovori_OPULJP[[#This Row],[DATUM ZAVRŠETKA OPERACIJE]]&gt;DATE(2023,12,31),"u provedbi","završen")</f>
        <v>završen</v>
      </c>
      <c r="K1022" s="28" t="s">
        <v>144</v>
      </c>
      <c r="L1022" s="28" t="s">
        <v>144</v>
      </c>
      <c r="M1022" s="18">
        <v>0.85</v>
      </c>
      <c r="N1022" s="18">
        <v>0.15</v>
      </c>
      <c r="O1022" s="19">
        <f>Ugovori_OPULJP[[#This Row],[Bespovratna sredstva - Ukupno (EU+Nac) HRK
= Ukupna ugovorena vrijednost bespovratnih sredstava]]*Ugovori_OPULJP[[#This Row],[EU STOPA SUFINANCIRANJA %
EU CO-FINANCING RATE %]]</f>
        <v>394680.41500000004</v>
      </c>
      <c r="P1022" s="20">
        <f>Ugovori_OPULJP[[#This Row],[Bespovratna sredstva - EU dio - HRK]]/7.5345</f>
        <v>52383.093105050102</v>
      </c>
      <c r="Q1022" s="19">
        <f>Ugovori_OPULJP[[#This Row],[Bespovratna sredstva - Ukupno (EU+Nac) HRK
= Ukupna ugovorena vrijednost bespovratnih sredstava]]*Ugovori_OPULJP[[#This Row],[STOPA NACIONALNOG SUFINANCIRANJA %]]</f>
        <v>69649.485000000001</v>
      </c>
      <c r="R1022" s="20">
        <f>Ugovori_OPULJP[[#This Row],[Bespovratna sredstva - Nacionalni dio - HRK]]/7.5345</f>
        <v>9244.0752538323704</v>
      </c>
      <c r="S1022" s="21">
        <v>464329.9</v>
      </c>
      <c r="T1022" s="22">
        <f>Ugovori_OPULJP[[#This Row],[Bespovratna sredstva - Ukupno (EU+Nac) HRK
= Ukupna ugovorena vrijednost bespovratnih sredstava]]/7.5345</f>
        <v>61627.168358882474</v>
      </c>
      <c r="U1022" s="19">
        <v>0</v>
      </c>
      <c r="V1022" s="20">
        <f>Ugovori_OPULJP[[#This Row],[Javni doprinos korisnika - HRK]]/7.5345</f>
        <v>0</v>
      </c>
      <c r="W1022" s="19">
        <v>0</v>
      </c>
      <c r="X1022" s="20">
        <f>Ugovori_OPULJP[[#This Row],[Privatni doprinos korisnika - HRK]]/7.5345</f>
        <v>0</v>
      </c>
      <c r="Y1022" s="21">
        <f>Ugovori_OPULJP[[#This Row],[Bespovratna sredstva - Ukupno (EU+Nac) HRK
= Ukupna ugovorena vrijednost bespovratnih sredstava]]+Ugovori_OPULJP[[#This Row],[Javni doprinos korisnika - HRK]]+Ugovori_OPULJP[[#This Row],[Privatni doprinos korisnika - HRK]]</f>
        <v>464329.9</v>
      </c>
      <c r="Z1022" s="22">
        <f>Ugovori_OPULJP[[#This Row],[UKUPNI PRIHVATLJIVI IZDACI
TOTAL ELIGIBLE EXPENDITURE
= Bespovratna sredstva ukupno + doprinos korisnika
= Ukupni prihvatljivi troškovi
= Ukupna ugovorena vrijednost projekta HRK]]/7.5345</f>
        <v>61627.168358882474</v>
      </c>
      <c r="AA1022" s="27" t="s">
        <v>22</v>
      </c>
      <c r="AB1022" s="27" t="s">
        <v>19</v>
      </c>
      <c r="AC1022" s="26" t="s">
        <v>4005</v>
      </c>
      <c r="AD1022" s="26" t="s">
        <v>147</v>
      </c>
    </row>
    <row r="1023" spans="1:30" ht="51" customHeight="1" x14ac:dyDescent="0.3">
      <c r="A1023" s="31" t="s">
        <v>4006</v>
      </c>
      <c r="B1023" s="25" t="s">
        <v>139</v>
      </c>
      <c r="C1023" s="26" t="s">
        <v>140</v>
      </c>
      <c r="D1023" s="12" t="s">
        <v>3131</v>
      </c>
      <c r="E1023" s="27" t="s">
        <v>63</v>
      </c>
      <c r="F1023" s="32" t="s">
        <v>4007</v>
      </c>
      <c r="G1023" s="32" t="s">
        <v>4008</v>
      </c>
      <c r="H1023" s="29">
        <v>44205</v>
      </c>
      <c r="I1023" s="29">
        <v>44751</v>
      </c>
      <c r="J1023" s="17" t="str">
        <f>IF(Ugovori_OPULJP[[#This Row],[DATUM ZAVRŠETKA OPERACIJE]]&gt;DATE(2023,12,31),"u provedbi","završen")</f>
        <v>završen</v>
      </c>
      <c r="K1023" s="28" t="s">
        <v>21</v>
      </c>
      <c r="L1023" s="28" t="s">
        <v>21</v>
      </c>
      <c r="M1023" s="18">
        <v>0.85</v>
      </c>
      <c r="N1023" s="18">
        <v>0.15</v>
      </c>
      <c r="O1023" s="19">
        <f>Ugovori_OPULJP[[#This Row],[Bespovratna sredstva - Ukupno (EU+Nac) HRK
= Ukupna ugovorena vrijednost bespovratnih sredstava]]*Ugovori_OPULJP[[#This Row],[EU STOPA SUFINANCIRANJA %
EU CO-FINANCING RATE %]]</f>
        <v>1972782</v>
      </c>
      <c r="P1023" s="20">
        <f>Ugovori_OPULJP[[#This Row],[Bespovratna sredstva - EU dio - HRK]]/7.5345</f>
        <v>261833.16742982279</v>
      </c>
      <c r="Q1023" s="19">
        <f>Ugovori_OPULJP[[#This Row],[Bespovratna sredstva - Ukupno (EU+Nac) HRK
= Ukupna ugovorena vrijednost bespovratnih sredstava]]*Ugovori_OPULJP[[#This Row],[STOPA NACIONALNOG SUFINANCIRANJA %]]</f>
        <v>348138</v>
      </c>
      <c r="R1023" s="20">
        <f>Ugovori_OPULJP[[#This Row],[Bespovratna sredstva - Nacionalni dio - HRK]]/7.5345</f>
        <v>46205.853075851082</v>
      </c>
      <c r="S1023" s="21">
        <v>2320920</v>
      </c>
      <c r="T1023" s="22">
        <f>Ugovori_OPULJP[[#This Row],[Bespovratna sredstva - Ukupno (EU+Nac) HRK
= Ukupna ugovorena vrijednost bespovratnih sredstava]]/7.5345</f>
        <v>308039.02050567389</v>
      </c>
      <c r="U1023" s="19">
        <v>0</v>
      </c>
      <c r="V1023" s="20">
        <f>Ugovori_OPULJP[[#This Row],[Javni doprinos korisnika - HRK]]/7.5345</f>
        <v>0</v>
      </c>
      <c r="W1023" s="19">
        <v>0</v>
      </c>
      <c r="X1023" s="20">
        <f>Ugovori_OPULJP[[#This Row],[Privatni doprinos korisnika - HRK]]/7.5345</f>
        <v>0</v>
      </c>
      <c r="Y1023" s="21">
        <f>Ugovori_OPULJP[[#This Row],[Bespovratna sredstva - Ukupno (EU+Nac) HRK
= Ukupna ugovorena vrijednost bespovratnih sredstava]]+Ugovori_OPULJP[[#This Row],[Javni doprinos korisnika - HRK]]+Ugovori_OPULJP[[#This Row],[Privatni doprinos korisnika - HRK]]</f>
        <v>2320920</v>
      </c>
      <c r="Z1023" s="22">
        <f>Ugovori_OPULJP[[#This Row],[UKUPNI PRIHVATLJIVI IZDACI
TOTAL ELIGIBLE EXPENDITURE
= Bespovratna sredstva ukupno + doprinos korisnika
= Ukupni prihvatljivi troškovi
= Ukupna ugovorena vrijednost projekta HRK]]/7.5345</f>
        <v>308039.02050567389</v>
      </c>
      <c r="AA1023" s="27" t="s">
        <v>22</v>
      </c>
      <c r="AB1023" s="27" t="s">
        <v>19</v>
      </c>
      <c r="AC1023" s="26" t="s">
        <v>4009</v>
      </c>
      <c r="AD1023" s="26" t="s">
        <v>147</v>
      </c>
    </row>
    <row r="1024" spans="1:30" ht="51" customHeight="1" x14ac:dyDescent="0.3">
      <c r="A1024" s="31" t="s">
        <v>4010</v>
      </c>
      <c r="B1024" s="25" t="s">
        <v>139</v>
      </c>
      <c r="C1024" s="26" t="s">
        <v>140</v>
      </c>
      <c r="D1024" s="12" t="s">
        <v>3131</v>
      </c>
      <c r="E1024" s="27" t="s">
        <v>63</v>
      </c>
      <c r="F1024" s="32" t="s">
        <v>4011</v>
      </c>
      <c r="G1024" s="32" t="s">
        <v>1435</v>
      </c>
      <c r="H1024" s="29">
        <v>44203</v>
      </c>
      <c r="I1024" s="29">
        <v>44658</v>
      </c>
      <c r="J1024" s="17" t="str">
        <f>IF(Ugovori_OPULJP[[#This Row],[DATUM ZAVRŠETKA OPERACIJE]]&gt;DATE(2023,12,31),"u provedbi","završen")</f>
        <v>završen</v>
      </c>
      <c r="K1024" s="28" t="s">
        <v>86</v>
      </c>
      <c r="L1024" s="28" t="s">
        <v>86</v>
      </c>
      <c r="M1024" s="18">
        <v>0.85</v>
      </c>
      <c r="N1024" s="18">
        <v>0.15</v>
      </c>
      <c r="O1024" s="19">
        <f>Ugovori_OPULJP[[#This Row],[Bespovratna sredstva - Ukupno (EU+Nac) HRK
= Ukupna ugovorena vrijednost bespovratnih sredstava]]*Ugovori_OPULJP[[#This Row],[EU STOPA SUFINANCIRANJA %
EU CO-FINANCING RATE %]]</f>
        <v>937898.5</v>
      </c>
      <c r="P1024" s="20">
        <f>Ugovori_OPULJP[[#This Row],[Bespovratna sredstva - EU dio - HRK]]/7.5345</f>
        <v>124480.52292786515</v>
      </c>
      <c r="Q1024" s="19">
        <f>Ugovori_OPULJP[[#This Row],[Bespovratna sredstva - Ukupno (EU+Nac) HRK
= Ukupna ugovorena vrijednost bespovratnih sredstava]]*Ugovori_OPULJP[[#This Row],[STOPA NACIONALNOG SUFINANCIRANJA %]]</f>
        <v>165511.5</v>
      </c>
      <c r="R1024" s="20">
        <f>Ugovori_OPULJP[[#This Row],[Bespovratna sredstva - Nacionalni dio - HRK]]/7.5345</f>
        <v>21967.151104917379</v>
      </c>
      <c r="S1024" s="21">
        <v>1103410</v>
      </c>
      <c r="T1024" s="22">
        <f>Ugovori_OPULJP[[#This Row],[Bespovratna sredstva - Ukupno (EU+Nac) HRK
= Ukupna ugovorena vrijednost bespovratnih sredstava]]/7.5345</f>
        <v>146447.67403278252</v>
      </c>
      <c r="U1024" s="19">
        <v>0</v>
      </c>
      <c r="V1024" s="20">
        <f>Ugovori_OPULJP[[#This Row],[Javni doprinos korisnika - HRK]]/7.5345</f>
        <v>0</v>
      </c>
      <c r="W1024" s="19">
        <v>0</v>
      </c>
      <c r="X1024" s="20">
        <f>Ugovori_OPULJP[[#This Row],[Privatni doprinos korisnika - HRK]]/7.5345</f>
        <v>0</v>
      </c>
      <c r="Y1024" s="21">
        <f>Ugovori_OPULJP[[#This Row],[Bespovratna sredstva - Ukupno (EU+Nac) HRK
= Ukupna ugovorena vrijednost bespovratnih sredstava]]+Ugovori_OPULJP[[#This Row],[Javni doprinos korisnika - HRK]]+Ugovori_OPULJP[[#This Row],[Privatni doprinos korisnika - HRK]]</f>
        <v>1103410</v>
      </c>
      <c r="Z1024" s="22">
        <f>Ugovori_OPULJP[[#This Row],[UKUPNI PRIHVATLJIVI IZDACI
TOTAL ELIGIBLE EXPENDITURE
= Bespovratna sredstva ukupno + doprinos korisnika
= Ukupni prihvatljivi troškovi
= Ukupna ugovorena vrijednost projekta HRK]]/7.5345</f>
        <v>146447.67403278252</v>
      </c>
      <c r="AA1024" s="27" t="s">
        <v>22</v>
      </c>
      <c r="AB1024" s="27" t="s">
        <v>19</v>
      </c>
      <c r="AC1024" s="26" t="s">
        <v>4012</v>
      </c>
      <c r="AD1024" s="26" t="s">
        <v>147</v>
      </c>
    </row>
    <row r="1025" spans="1:30" ht="51" customHeight="1" x14ac:dyDescent="0.3">
      <c r="A1025" s="31" t="s">
        <v>4013</v>
      </c>
      <c r="B1025" s="25" t="s">
        <v>139</v>
      </c>
      <c r="C1025" s="26" t="s">
        <v>140</v>
      </c>
      <c r="D1025" s="12" t="s">
        <v>3131</v>
      </c>
      <c r="E1025" s="27" t="s">
        <v>63</v>
      </c>
      <c r="F1025" s="32" t="s">
        <v>4014</v>
      </c>
      <c r="G1025" s="14" t="s">
        <v>4015</v>
      </c>
      <c r="H1025" s="29">
        <v>44203</v>
      </c>
      <c r="I1025" s="29">
        <v>44749</v>
      </c>
      <c r="J1025" s="17" t="str">
        <f>IF(Ugovori_OPULJP[[#This Row],[DATUM ZAVRŠETKA OPERACIJE]]&gt;DATE(2023,12,31),"u provedbi","završen")</f>
        <v>završen</v>
      </c>
      <c r="K1025" s="28" t="s">
        <v>21</v>
      </c>
      <c r="L1025" s="28" t="s">
        <v>21</v>
      </c>
      <c r="M1025" s="18">
        <v>0.85</v>
      </c>
      <c r="N1025" s="18">
        <v>0.15</v>
      </c>
      <c r="O1025" s="19">
        <f>Ugovori_OPULJP[[#This Row],[Bespovratna sredstva - Ukupno (EU+Nac) HRK
= Ukupna ugovorena vrijednost bespovratnih sredstava]]*Ugovori_OPULJP[[#This Row],[EU STOPA SUFINANCIRANJA %
EU CO-FINANCING RATE %]]</f>
        <v>394680.41500000004</v>
      </c>
      <c r="P1025" s="20">
        <f>Ugovori_OPULJP[[#This Row],[Bespovratna sredstva - EU dio - HRK]]/7.5345</f>
        <v>52383.093105050102</v>
      </c>
      <c r="Q1025" s="19">
        <f>Ugovori_OPULJP[[#This Row],[Bespovratna sredstva - Ukupno (EU+Nac) HRK
= Ukupna ugovorena vrijednost bespovratnih sredstava]]*Ugovori_OPULJP[[#This Row],[STOPA NACIONALNOG SUFINANCIRANJA %]]</f>
        <v>69649.485000000001</v>
      </c>
      <c r="R1025" s="20">
        <f>Ugovori_OPULJP[[#This Row],[Bespovratna sredstva - Nacionalni dio - HRK]]/7.5345</f>
        <v>9244.0752538323704</v>
      </c>
      <c r="S1025" s="21">
        <v>464329.9</v>
      </c>
      <c r="T1025" s="22">
        <f>Ugovori_OPULJP[[#This Row],[Bespovratna sredstva - Ukupno (EU+Nac) HRK
= Ukupna ugovorena vrijednost bespovratnih sredstava]]/7.5345</f>
        <v>61627.168358882474</v>
      </c>
      <c r="U1025" s="19">
        <v>0</v>
      </c>
      <c r="V1025" s="20">
        <f>Ugovori_OPULJP[[#This Row],[Javni doprinos korisnika - HRK]]/7.5345</f>
        <v>0</v>
      </c>
      <c r="W1025" s="19">
        <v>0</v>
      </c>
      <c r="X1025" s="20">
        <f>Ugovori_OPULJP[[#This Row],[Privatni doprinos korisnika - HRK]]/7.5345</f>
        <v>0</v>
      </c>
      <c r="Y1025" s="21">
        <f>Ugovori_OPULJP[[#This Row],[Bespovratna sredstva - Ukupno (EU+Nac) HRK
= Ukupna ugovorena vrijednost bespovratnih sredstava]]+Ugovori_OPULJP[[#This Row],[Javni doprinos korisnika - HRK]]+Ugovori_OPULJP[[#This Row],[Privatni doprinos korisnika - HRK]]</f>
        <v>464329.9</v>
      </c>
      <c r="Z1025" s="22">
        <f>Ugovori_OPULJP[[#This Row],[UKUPNI PRIHVATLJIVI IZDACI
TOTAL ELIGIBLE EXPENDITURE
= Bespovratna sredstva ukupno + doprinos korisnika
= Ukupni prihvatljivi troškovi
= Ukupna ugovorena vrijednost projekta HRK]]/7.5345</f>
        <v>61627.168358882474</v>
      </c>
      <c r="AA1025" s="27" t="s">
        <v>22</v>
      </c>
      <c r="AB1025" s="27" t="s">
        <v>19</v>
      </c>
      <c r="AC1025" s="26" t="s">
        <v>4016</v>
      </c>
      <c r="AD1025" s="26" t="s">
        <v>147</v>
      </c>
    </row>
    <row r="1026" spans="1:30" ht="63.75" customHeight="1" x14ac:dyDescent="0.3">
      <c r="A1026" s="31" t="s">
        <v>4017</v>
      </c>
      <c r="B1026" s="25" t="s">
        <v>139</v>
      </c>
      <c r="C1026" s="26" t="s">
        <v>140</v>
      </c>
      <c r="D1026" s="12" t="s">
        <v>3131</v>
      </c>
      <c r="E1026" s="27" t="s">
        <v>63</v>
      </c>
      <c r="F1026" s="32" t="s">
        <v>4018</v>
      </c>
      <c r="G1026" s="32" t="s">
        <v>1466</v>
      </c>
      <c r="H1026" s="29">
        <v>44207</v>
      </c>
      <c r="I1026" s="29">
        <v>44753</v>
      </c>
      <c r="J1026" s="17" t="str">
        <f>IF(Ugovori_OPULJP[[#This Row],[DATUM ZAVRŠETKA OPERACIJE]]&gt;DATE(2023,12,31),"u provedbi","završen")</f>
        <v>završen</v>
      </c>
      <c r="K1026" s="28" t="s">
        <v>164</v>
      </c>
      <c r="L1026" s="28" t="s">
        <v>164</v>
      </c>
      <c r="M1026" s="18">
        <v>0.85</v>
      </c>
      <c r="N1026" s="18">
        <v>0.15</v>
      </c>
      <c r="O1026" s="19">
        <f>Ugovori_OPULJP[[#This Row],[Bespovratna sredstva - Ukupno (EU+Nac) HRK
= Ukupna ugovorena vrijednost bespovratnih sredstava]]*Ugovori_OPULJP[[#This Row],[EU STOPA SUFINANCIRANJA %
EU CO-FINANCING RATE %]]</f>
        <v>4104361.51</v>
      </c>
      <c r="P1026" s="20">
        <f>Ugovori_OPULJP[[#This Row],[Bespovratna sredstva - EU dio - HRK]]/7.5345</f>
        <v>544742.3863560952</v>
      </c>
      <c r="Q1026" s="19">
        <f>Ugovori_OPULJP[[#This Row],[Bespovratna sredstva - Ukupno (EU+Nac) HRK
= Ukupna ugovorena vrijednost bespovratnih sredstava]]*Ugovori_OPULJP[[#This Row],[STOPA NACIONALNOG SUFINANCIRANJA %]]</f>
        <v>724299.09</v>
      </c>
      <c r="R1026" s="20">
        <f>Ugovori_OPULJP[[#This Row],[Bespovratna sredstva - Nacionalni dio - HRK]]/7.5345</f>
        <v>96131.009356957977</v>
      </c>
      <c r="S1026" s="21">
        <v>4828660.5999999996</v>
      </c>
      <c r="T1026" s="22">
        <f>Ugovori_OPULJP[[#This Row],[Bespovratna sredstva - Ukupno (EU+Nac) HRK
= Ukupna ugovorena vrijednost bespovratnih sredstava]]/7.5345</f>
        <v>640873.39571305318</v>
      </c>
      <c r="U1026" s="19">
        <v>0</v>
      </c>
      <c r="V1026" s="20">
        <f>Ugovori_OPULJP[[#This Row],[Javni doprinos korisnika - HRK]]/7.5345</f>
        <v>0</v>
      </c>
      <c r="W1026" s="19">
        <v>0</v>
      </c>
      <c r="X1026" s="20">
        <f>Ugovori_OPULJP[[#This Row],[Privatni doprinos korisnika - HRK]]/7.5345</f>
        <v>0</v>
      </c>
      <c r="Y1026" s="21">
        <f>Ugovori_OPULJP[[#This Row],[Bespovratna sredstva - Ukupno (EU+Nac) HRK
= Ukupna ugovorena vrijednost bespovratnih sredstava]]+Ugovori_OPULJP[[#This Row],[Javni doprinos korisnika - HRK]]+Ugovori_OPULJP[[#This Row],[Privatni doprinos korisnika - HRK]]</f>
        <v>4828660.5999999996</v>
      </c>
      <c r="Z1026" s="22">
        <f>Ugovori_OPULJP[[#This Row],[UKUPNI PRIHVATLJIVI IZDACI
TOTAL ELIGIBLE EXPENDITURE
= Bespovratna sredstva ukupno + doprinos korisnika
= Ukupni prihvatljivi troškovi
= Ukupna ugovorena vrijednost projekta HRK]]/7.5345</f>
        <v>640873.39571305318</v>
      </c>
      <c r="AA1026" s="27" t="s">
        <v>22</v>
      </c>
      <c r="AB1026" s="27" t="s">
        <v>19</v>
      </c>
      <c r="AC1026" s="26" t="s">
        <v>4019</v>
      </c>
      <c r="AD1026" s="26" t="s">
        <v>147</v>
      </c>
    </row>
    <row r="1027" spans="1:30" ht="63.75" customHeight="1" x14ac:dyDescent="0.3">
      <c r="A1027" s="31" t="s">
        <v>4020</v>
      </c>
      <c r="B1027" s="25" t="s">
        <v>139</v>
      </c>
      <c r="C1027" s="26" t="s">
        <v>140</v>
      </c>
      <c r="D1027" s="12" t="s">
        <v>3131</v>
      </c>
      <c r="E1027" s="27" t="s">
        <v>63</v>
      </c>
      <c r="F1027" s="32" t="s">
        <v>4021</v>
      </c>
      <c r="G1027" s="32" t="s">
        <v>2619</v>
      </c>
      <c r="H1027" s="29">
        <v>44204</v>
      </c>
      <c r="I1027" s="29">
        <v>44750</v>
      </c>
      <c r="J1027" s="17" t="str">
        <f>IF(Ugovori_OPULJP[[#This Row],[DATUM ZAVRŠETKA OPERACIJE]]&gt;DATE(2023,12,31),"u provedbi","završen")</f>
        <v>završen</v>
      </c>
      <c r="K1027" s="28" t="s">
        <v>329</v>
      </c>
      <c r="L1027" s="28" t="s">
        <v>329</v>
      </c>
      <c r="M1027" s="18">
        <v>0.85</v>
      </c>
      <c r="N1027" s="18">
        <v>0.15</v>
      </c>
      <c r="O1027" s="19">
        <f>Ugovori_OPULJP[[#This Row],[Bespovratna sredstva - Ukupno (EU+Nac) HRK
= Ukupna ugovorena vrijednost bespovratnih sredstava]]*Ugovori_OPULJP[[#This Row],[EU STOPA SUFINANCIRANJA %
EU CO-FINANCING RATE %]]</f>
        <v>1973391.875</v>
      </c>
      <c r="P1027" s="20">
        <f>Ugovori_OPULJP[[#This Row],[Bespovratna sredstva - EU dio - HRK]]/7.5345</f>
        <v>261914.11175260466</v>
      </c>
      <c r="Q1027" s="19">
        <f>Ugovori_OPULJP[[#This Row],[Bespovratna sredstva - Ukupno (EU+Nac) HRK
= Ukupna ugovorena vrijednost bespovratnih sredstava]]*Ugovori_OPULJP[[#This Row],[STOPA NACIONALNOG SUFINANCIRANJA %]]</f>
        <v>348245.625</v>
      </c>
      <c r="R1027" s="20">
        <f>Ugovori_OPULJP[[#This Row],[Bespovratna sredstva - Nacionalni dio - HRK]]/7.5345</f>
        <v>46220.137368106705</v>
      </c>
      <c r="S1027" s="21">
        <v>2321637.5</v>
      </c>
      <c r="T1027" s="22">
        <f>Ugovori_OPULJP[[#This Row],[Bespovratna sredstva - Ukupno (EU+Nac) HRK
= Ukupna ugovorena vrijednost bespovratnih sredstava]]/7.5345</f>
        <v>308134.24912071135</v>
      </c>
      <c r="U1027" s="19">
        <v>0</v>
      </c>
      <c r="V1027" s="20">
        <f>Ugovori_OPULJP[[#This Row],[Javni doprinos korisnika - HRK]]/7.5345</f>
        <v>0</v>
      </c>
      <c r="W1027" s="19">
        <v>0</v>
      </c>
      <c r="X1027" s="20">
        <f>Ugovori_OPULJP[[#This Row],[Privatni doprinos korisnika - HRK]]/7.5345</f>
        <v>0</v>
      </c>
      <c r="Y1027" s="21">
        <f>Ugovori_OPULJP[[#This Row],[Bespovratna sredstva - Ukupno (EU+Nac) HRK
= Ukupna ugovorena vrijednost bespovratnih sredstava]]+Ugovori_OPULJP[[#This Row],[Javni doprinos korisnika - HRK]]+Ugovori_OPULJP[[#This Row],[Privatni doprinos korisnika - HRK]]</f>
        <v>2321637.5</v>
      </c>
      <c r="Z1027" s="22">
        <f>Ugovori_OPULJP[[#This Row],[UKUPNI PRIHVATLJIVI IZDACI
TOTAL ELIGIBLE EXPENDITURE
= Bespovratna sredstva ukupno + doprinos korisnika
= Ukupni prihvatljivi troškovi
= Ukupna ugovorena vrijednost projekta HRK]]/7.5345</f>
        <v>308134.24912071135</v>
      </c>
      <c r="AA1027" s="27" t="s">
        <v>22</v>
      </c>
      <c r="AB1027" s="27" t="s">
        <v>19</v>
      </c>
      <c r="AC1027" s="26" t="s">
        <v>4022</v>
      </c>
      <c r="AD1027" s="26" t="s">
        <v>147</v>
      </c>
    </row>
    <row r="1028" spans="1:30" ht="51" customHeight="1" x14ac:dyDescent="0.3">
      <c r="A1028" s="31" t="s">
        <v>4023</v>
      </c>
      <c r="B1028" s="25" t="s">
        <v>139</v>
      </c>
      <c r="C1028" s="26" t="s">
        <v>140</v>
      </c>
      <c r="D1028" s="12" t="s">
        <v>3131</v>
      </c>
      <c r="E1028" s="27" t="s">
        <v>63</v>
      </c>
      <c r="F1028" s="32" t="s">
        <v>4024</v>
      </c>
      <c r="G1028" s="32" t="s">
        <v>4025</v>
      </c>
      <c r="H1028" s="29">
        <v>44245</v>
      </c>
      <c r="I1028" s="29">
        <v>44791</v>
      </c>
      <c r="J1028" s="17" t="str">
        <f>IF(Ugovori_OPULJP[[#This Row],[DATUM ZAVRŠETKA OPERACIJE]]&gt;DATE(2023,12,31),"u provedbi","završen")</f>
        <v>završen</v>
      </c>
      <c r="K1028" s="28" t="s">
        <v>71</v>
      </c>
      <c r="L1028" s="28" t="s">
        <v>71</v>
      </c>
      <c r="M1028" s="18">
        <v>0.85</v>
      </c>
      <c r="N1028" s="18">
        <v>0.15</v>
      </c>
      <c r="O1028" s="19">
        <f>Ugovori_OPULJP[[#This Row],[Bespovratna sredstva - Ukupno (EU+Nac) HRK
= Ukupna ugovorena vrijednost bespovratnih sredstava]]*Ugovori_OPULJP[[#This Row],[EU STOPA SUFINANCIRANJA %
EU CO-FINANCING RATE %]]</f>
        <v>473614.89999999997</v>
      </c>
      <c r="P1028" s="20">
        <f>Ugovori_OPULJP[[#This Row],[Bespovratna sredstva - EU dio - HRK]]/7.5345</f>
        <v>62859.499635012267</v>
      </c>
      <c r="Q1028" s="19">
        <f>Ugovori_OPULJP[[#This Row],[Bespovratna sredstva - Ukupno (EU+Nac) HRK
= Ukupna ugovorena vrijednost bespovratnih sredstava]]*Ugovori_OPULJP[[#This Row],[STOPA NACIONALNOG SUFINANCIRANJA %]]</f>
        <v>83579.099999999991</v>
      </c>
      <c r="R1028" s="20">
        <f>Ugovori_OPULJP[[#This Row],[Bespovratna sredstva - Nacionalni dio - HRK]]/7.5345</f>
        <v>11092.85287676687</v>
      </c>
      <c r="S1028" s="21">
        <v>557194</v>
      </c>
      <c r="T1028" s="22">
        <f>Ugovori_OPULJP[[#This Row],[Bespovratna sredstva - Ukupno (EU+Nac) HRK
= Ukupna ugovorena vrijednost bespovratnih sredstava]]/7.5345</f>
        <v>73952.352511779143</v>
      </c>
      <c r="U1028" s="19">
        <v>0</v>
      </c>
      <c r="V1028" s="20">
        <f>Ugovori_OPULJP[[#This Row],[Javni doprinos korisnika - HRK]]/7.5345</f>
        <v>0</v>
      </c>
      <c r="W1028" s="19">
        <v>0</v>
      </c>
      <c r="X1028" s="20">
        <f>Ugovori_OPULJP[[#This Row],[Privatni doprinos korisnika - HRK]]/7.5345</f>
        <v>0</v>
      </c>
      <c r="Y1028" s="21">
        <f>Ugovori_OPULJP[[#This Row],[Bespovratna sredstva - Ukupno (EU+Nac) HRK
= Ukupna ugovorena vrijednost bespovratnih sredstava]]+Ugovori_OPULJP[[#This Row],[Javni doprinos korisnika - HRK]]+Ugovori_OPULJP[[#This Row],[Privatni doprinos korisnika - HRK]]</f>
        <v>557194</v>
      </c>
      <c r="Z1028" s="22">
        <f>Ugovori_OPULJP[[#This Row],[UKUPNI PRIHVATLJIVI IZDACI
TOTAL ELIGIBLE EXPENDITURE
= Bespovratna sredstva ukupno + doprinos korisnika
= Ukupni prihvatljivi troškovi
= Ukupna ugovorena vrijednost projekta HRK]]/7.5345</f>
        <v>73952.352511779143</v>
      </c>
      <c r="AA1028" s="27" t="s">
        <v>22</v>
      </c>
      <c r="AB1028" s="27" t="s">
        <v>19</v>
      </c>
      <c r="AC1028" s="26" t="s">
        <v>4026</v>
      </c>
      <c r="AD1028" s="26" t="s">
        <v>147</v>
      </c>
    </row>
    <row r="1029" spans="1:30" ht="51" customHeight="1" x14ac:dyDescent="0.3">
      <c r="A1029" s="31" t="s">
        <v>4027</v>
      </c>
      <c r="B1029" s="25" t="s">
        <v>139</v>
      </c>
      <c r="C1029" s="26" t="s">
        <v>140</v>
      </c>
      <c r="D1029" s="12" t="s">
        <v>3131</v>
      </c>
      <c r="E1029" s="27" t="s">
        <v>63</v>
      </c>
      <c r="F1029" s="32" t="s">
        <v>4028</v>
      </c>
      <c r="G1029" s="32" t="s">
        <v>4029</v>
      </c>
      <c r="H1029" s="29">
        <v>44201</v>
      </c>
      <c r="I1029" s="29">
        <v>44747</v>
      </c>
      <c r="J1029" s="17" t="str">
        <f>IF(Ugovori_OPULJP[[#This Row],[DATUM ZAVRŠETKA OPERACIJE]]&gt;DATE(2023,12,31),"u provedbi","završen")</f>
        <v>završen</v>
      </c>
      <c r="K1029" s="28" t="s">
        <v>21</v>
      </c>
      <c r="L1029" s="28" t="s">
        <v>21</v>
      </c>
      <c r="M1029" s="18">
        <v>0.85</v>
      </c>
      <c r="N1029" s="18">
        <v>0.15</v>
      </c>
      <c r="O1029" s="19">
        <f>Ugovori_OPULJP[[#This Row],[Bespovratna sredstva - Ukupno (EU+Nac) HRK
= Ukupna ugovorena vrijednost bespovratnih sredstava]]*Ugovori_OPULJP[[#This Row],[EU STOPA SUFINANCIRANJA %
EU CO-FINANCING RATE %]]</f>
        <v>315744.33199999999</v>
      </c>
      <c r="P1029" s="20">
        <f>Ugovori_OPULJP[[#This Row],[Bespovratna sredstva - EU dio - HRK]]/7.5345</f>
        <v>41906.474484040082</v>
      </c>
      <c r="Q1029" s="19">
        <f>Ugovori_OPULJP[[#This Row],[Bespovratna sredstva - Ukupno (EU+Nac) HRK
= Ukupna ugovorena vrijednost bespovratnih sredstava]]*Ugovori_OPULJP[[#This Row],[STOPA NACIONALNOG SUFINANCIRANJA %]]</f>
        <v>55719.587999999996</v>
      </c>
      <c r="R1029" s="20">
        <f>Ugovori_OPULJP[[#This Row],[Bespovratna sredstva - Nacionalni dio - HRK]]/7.5345</f>
        <v>7395.2602030658963</v>
      </c>
      <c r="S1029" s="21">
        <v>371463.92</v>
      </c>
      <c r="T1029" s="22">
        <f>Ugovori_OPULJP[[#This Row],[Bespovratna sredstva - Ukupno (EU+Nac) HRK
= Ukupna ugovorena vrijednost bespovratnih sredstava]]/7.5345</f>
        <v>49301.734687105971</v>
      </c>
      <c r="U1029" s="19">
        <v>0</v>
      </c>
      <c r="V1029" s="20">
        <f>Ugovori_OPULJP[[#This Row],[Javni doprinos korisnika - HRK]]/7.5345</f>
        <v>0</v>
      </c>
      <c r="W1029" s="19">
        <v>0</v>
      </c>
      <c r="X1029" s="20">
        <f>Ugovori_OPULJP[[#This Row],[Privatni doprinos korisnika - HRK]]/7.5345</f>
        <v>0</v>
      </c>
      <c r="Y1029" s="21">
        <f>Ugovori_OPULJP[[#This Row],[Bespovratna sredstva - Ukupno (EU+Nac) HRK
= Ukupna ugovorena vrijednost bespovratnih sredstava]]+Ugovori_OPULJP[[#This Row],[Javni doprinos korisnika - HRK]]+Ugovori_OPULJP[[#This Row],[Privatni doprinos korisnika - HRK]]</f>
        <v>371463.92</v>
      </c>
      <c r="Z1029" s="22">
        <f>Ugovori_OPULJP[[#This Row],[UKUPNI PRIHVATLJIVI IZDACI
TOTAL ELIGIBLE EXPENDITURE
= Bespovratna sredstva ukupno + doprinos korisnika
= Ukupni prihvatljivi troškovi
= Ukupna ugovorena vrijednost projekta HRK]]/7.5345</f>
        <v>49301.734687105971</v>
      </c>
      <c r="AA1029" s="27" t="s">
        <v>22</v>
      </c>
      <c r="AB1029" s="27" t="s">
        <v>19</v>
      </c>
      <c r="AC1029" s="26" t="s">
        <v>4030</v>
      </c>
      <c r="AD1029" s="26" t="s">
        <v>147</v>
      </c>
    </row>
    <row r="1030" spans="1:30" ht="51" customHeight="1" x14ac:dyDescent="0.3">
      <c r="A1030" s="31" t="s">
        <v>4031</v>
      </c>
      <c r="B1030" s="25" t="s">
        <v>139</v>
      </c>
      <c r="C1030" s="26" t="s">
        <v>140</v>
      </c>
      <c r="D1030" s="12" t="s">
        <v>3131</v>
      </c>
      <c r="E1030" s="27" t="s">
        <v>63</v>
      </c>
      <c r="F1030" s="32" t="s">
        <v>4032</v>
      </c>
      <c r="G1030" s="32" t="s">
        <v>4033</v>
      </c>
      <c r="H1030" s="29">
        <v>44204</v>
      </c>
      <c r="I1030" s="29">
        <v>44750</v>
      </c>
      <c r="J1030" s="17" t="str">
        <f>IF(Ugovori_OPULJP[[#This Row],[DATUM ZAVRŠETKA OPERACIJE]]&gt;DATE(2023,12,31),"u provedbi","završen")</f>
        <v>završen</v>
      </c>
      <c r="K1030" s="28" t="s">
        <v>66</v>
      </c>
      <c r="L1030" s="28" t="s">
        <v>66</v>
      </c>
      <c r="M1030" s="18">
        <v>0.85</v>
      </c>
      <c r="N1030" s="18">
        <v>0.15</v>
      </c>
      <c r="O1030" s="19">
        <f>Ugovori_OPULJP[[#This Row],[Bespovratna sredstva - Ukupno (EU+Nac) HRK
= Ukupna ugovorena vrijednost bespovratnih sredstava]]*Ugovori_OPULJP[[#This Row],[EU STOPA SUFINANCIRANJA %
EU CO-FINANCING RATE %]]</f>
        <v>315622</v>
      </c>
      <c r="P1030" s="20">
        <f>Ugovori_OPULJP[[#This Row],[Bespovratna sredstva - EU dio - HRK]]/7.5345</f>
        <v>41890.238237441103</v>
      </c>
      <c r="Q1030" s="19">
        <f>Ugovori_OPULJP[[#This Row],[Bespovratna sredstva - Ukupno (EU+Nac) HRK
= Ukupna ugovorena vrijednost bespovratnih sredstava]]*Ugovori_OPULJP[[#This Row],[STOPA NACIONALNOG SUFINANCIRANJA %]]</f>
        <v>55698</v>
      </c>
      <c r="R1030" s="20">
        <f>Ugovori_OPULJP[[#This Row],[Bespovratna sredstva - Nacionalni dio - HRK]]/7.5345</f>
        <v>7392.3949830778411</v>
      </c>
      <c r="S1030" s="21">
        <v>371320</v>
      </c>
      <c r="T1030" s="22">
        <f>Ugovori_OPULJP[[#This Row],[Bespovratna sredstva - Ukupno (EU+Nac) HRK
= Ukupna ugovorena vrijednost bespovratnih sredstava]]/7.5345</f>
        <v>49282.633220518946</v>
      </c>
      <c r="U1030" s="19">
        <v>0</v>
      </c>
      <c r="V1030" s="20">
        <f>Ugovori_OPULJP[[#This Row],[Javni doprinos korisnika - HRK]]/7.5345</f>
        <v>0</v>
      </c>
      <c r="W1030" s="19">
        <v>0</v>
      </c>
      <c r="X1030" s="20">
        <f>Ugovori_OPULJP[[#This Row],[Privatni doprinos korisnika - HRK]]/7.5345</f>
        <v>0</v>
      </c>
      <c r="Y1030" s="21">
        <f>Ugovori_OPULJP[[#This Row],[Bespovratna sredstva - Ukupno (EU+Nac) HRK
= Ukupna ugovorena vrijednost bespovratnih sredstava]]+Ugovori_OPULJP[[#This Row],[Javni doprinos korisnika - HRK]]+Ugovori_OPULJP[[#This Row],[Privatni doprinos korisnika - HRK]]</f>
        <v>371320</v>
      </c>
      <c r="Z1030" s="22">
        <f>Ugovori_OPULJP[[#This Row],[UKUPNI PRIHVATLJIVI IZDACI
TOTAL ELIGIBLE EXPENDITURE
= Bespovratna sredstva ukupno + doprinos korisnika
= Ukupni prihvatljivi troškovi
= Ukupna ugovorena vrijednost projekta HRK]]/7.5345</f>
        <v>49282.633220518946</v>
      </c>
      <c r="AA1030" s="27" t="s">
        <v>22</v>
      </c>
      <c r="AB1030" s="27" t="s">
        <v>19</v>
      </c>
      <c r="AC1030" s="26" t="s">
        <v>4034</v>
      </c>
      <c r="AD1030" s="26" t="s">
        <v>147</v>
      </c>
    </row>
    <row r="1031" spans="1:30" ht="51" customHeight="1" x14ac:dyDescent="0.3">
      <c r="A1031" s="31" t="s">
        <v>4035</v>
      </c>
      <c r="B1031" s="25" t="s">
        <v>139</v>
      </c>
      <c r="C1031" s="26" t="s">
        <v>140</v>
      </c>
      <c r="D1031" s="12" t="s">
        <v>3131</v>
      </c>
      <c r="E1031" s="27" t="s">
        <v>63</v>
      </c>
      <c r="F1031" s="32" t="s">
        <v>4036</v>
      </c>
      <c r="G1031" s="32" t="s">
        <v>637</v>
      </c>
      <c r="H1031" s="29">
        <v>44207</v>
      </c>
      <c r="I1031" s="29">
        <v>44662</v>
      </c>
      <c r="J1031" s="17" t="str">
        <f>IF(Ugovori_OPULJP[[#This Row],[DATUM ZAVRŠETKA OPERACIJE]]&gt;DATE(2023,12,31),"u provedbi","završen")</f>
        <v>završen</v>
      </c>
      <c r="K1031" s="28" t="s">
        <v>71</v>
      </c>
      <c r="L1031" s="28" t="s">
        <v>71</v>
      </c>
      <c r="M1031" s="18">
        <v>0.85</v>
      </c>
      <c r="N1031" s="18">
        <v>0.15</v>
      </c>
      <c r="O1031" s="19">
        <f>Ugovori_OPULJP[[#This Row],[Bespovratna sredstva - Ukupno (EU+Nac) HRK
= Ukupna ugovorena vrijednost bespovratnih sredstava]]*Ugovori_OPULJP[[#This Row],[EU STOPA SUFINANCIRANJA %
EU CO-FINANCING RATE %]]</f>
        <v>2275195.8754999996</v>
      </c>
      <c r="P1031" s="20">
        <f>Ugovori_OPULJP[[#This Row],[Bespovratna sredstva - EU dio - HRK]]/7.5345</f>
        <v>301970.38628973381</v>
      </c>
      <c r="Q1031" s="19">
        <f>Ugovori_OPULJP[[#This Row],[Bespovratna sredstva - Ukupno (EU+Nac) HRK
= Ukupna ugovorena vrijednost bespovratnih sredstava]]*Ugovori_OPULJP[[#This Row],[STOPA NACIONALNOG SUFINANCIRANJA %]]</f>
        <v>401505.15449999995</v>
      </c>
      <c r="R1031" s="20">
        <f>Ugovori_OPULJP[[#This Row],[Bespovratna sredstva - Nacionalni dio - HRK]]/7.5345</f>
        <v>53288.891698188323</v>
      </c>
      <c r="S1031" s="21">
        <v>2676701.0299999998</v>
      </c>
      <c r="T1031" s="22">
        <f>Ugovori_OPULJP[[#This Row],[Bespovratna sredstva - Ukupno (EU+Nac) HRK
= Ukupna ugovorena vrijednost bespovratnih sredstava]]/7.5345</f>
        <v>355259.27798792219</v>
      </c>
      <c r="U1031" s="19">
        <v>0</v>
      </c>
      <c r="V1031" s="20">
        <f>Ugovori_OPULJP[[#This Row],[Javni doprinos korisnika - HRK]]/7.5345</f>
        <v>0</v>
      </c>
      <c r="W1031" s="19">
        <v>0</v>
      </c>
      <c r="X1031" s="20">
        <f>Ugovori_OPULJP[[#This Row],[Privatni doprinos korisnika - HRK]]/7.5345</f>
        <v>0</v>
      </c>
      <c r="Y1031" s="21">
        <f>Ugovori_OPULJP[[#This Row],[Bespovratna sredstva - Ukupno (EU+Nac) HRK
= Ukupna ugovorena vrijednost bespovratnih sredstava]]+Ugovori_OPULJP[[#This Row],[Javni doprinos korisnika - HRK]]+Ugovori_OPULJP[[#This Row],[Privatni doprinos korisnika - HRK]]</f>
        <v>2676701.0299999998</v>
      </c>
      <c r="Z1031" s="22">
        <f>Ugovori_OPULJP[[#This Row],[UKUPNI PRIHVATLJIVI IZDACI
TOTAL ELIGIBLE EXPENDITURE
= Bespovratna sredstva ukupno + doprinos korisnika
= Ukupni prihvatljivi troškovi
= Ukupna ugovorena vrijednost projekta HRK]]/7.5345</f>
        <v>355259.27798792219</v>
      </c>
      <c r="AA1031" s="27" t="s">
        <v>22</v>
      </c>
      <c r="AB1031" s="27" t="s">
        <v>19</v>
      </c>
      <c r="AC1031" s="26" t="s">
        <v>4037</v>
      </c>
      <c r="AD1031" s="26" t="s">
        <v>147</v>
      </c>
    </row>
    <row r="1032" spans="1:30" ht="51" customHeight="1" x14ac:dyDescent="0.3">
      <c r="A1032" s="31" t="s">
        <v>4038</v>
      </c>
      <c r="B1032" s="25" t="s">
        <v>139</v>
      </c>
      <c r="C1032" s="26" t="s">
        <v>140</v>
      </c>
      <c r="D1032" s="12" t="s">
        <v>3131</v>
      </c>
      <c r="E1032" s="27" t="s">
        <v>63</v>
      </c>
      <c r="F1032" s="32" t="s">
        <v>4039</v>
      </c>
      <c r="G1032" s="32" t="s">
        <v>4040</v>
      </c>
      <c r="H1032" s="29">
        <v>44201</v>
      </c>
      <c r="I1032" s="29">
        <v>44747</v>
      </c>
      <c r="J1032" s="17" t="str">
        <f>IF(Ugovori_OPULJP[[#This Row],[DATUM ZAVRŠETKA OPERACIJE]]&gt;DATE(2023,12,31),"u provedbi","završen")</f>
        <v>završen</v>
      </c>
      <c r="K1032" s="28" t="s">
        <v>4041</v>
      </c>
      <c r="L1032" s="28" t="s">
        <v>86</v>
      </c>
      <c r="M1032" s="18">
        <v>0.85</v>
      </c>
      <c r="N1032" s="18">
        <v>0.15</v>
      </c>
      <c r="O1032" s="19">
        <f>Ugovori_OPULJP[[#This Row],[Bespovratna sredstva - Ukupno (EU+Nac) HRK
= Ukupna ugovorena vrijednost bespovratnih sredstava]]*Ugovori_OPULJP[[#This Row],[EU STOPA SUFINANCIRANJA %
EU CO-FINANCING RATE %]]</f>
        <v>473614.89999999997</v>
      </c>
      <c r="P1032" s="20">
        <f>Ugovori_OPULJP[[#This Row],[Bespovratna sredstva - EU dio - HRK]]/7.5345</f>
        <v>62859.499635012267</v>
      </c>
      <c r="Q1032" s="19">
        <f>Ugovori_OPULJP[[#This Row],[Bespovratna sredstva - Ukupno (EU+Nac) HRK
= Ukupna ugovorena vrijednost bespovratnih sredstava]]*Ugovori_OPULJP[[#This Row],[STOPA NACIONALNOG SUFINANCIRANJA %]]</f>
        <v>83579.099999999991</v>
      </c>
      <c r="R1032" s="20">
        <f>Ugovori_OPULJP[[#This Row],[Bespovratna sredstva - Nacionalni dio - HRK]]/7.5345</f>
        <v>11092.85287676687</v>
      </c>
      <c r="S1032" s="21">
        <v>557194</v>
      </c>
      <c r="T1032" s="22">
        <f>Ugovori_OPULJP[[#This Row],[Bespovratna sredstva - Ukupno (EU+Nac) HRK
= Ukupna ugovorena vrijednost bespovratnih sredstava]]/7.5345</f>
        <v>73952.352511779143</v>
      </c>
      <c r="U1032" s="19">
        <v>0</v>
      </c>
      <c r="V1032" s="20">
        <f>Ugovori_OPULJP[[#This Row],[Javni doprinos korisnika - HRK]]/7.5345</f>
        <v>0</v>
      </c>
      <c r="W1032" s="19">
        <v>0</v>
      </c>
      <c r="X1032" s="20">
        <f>Ugovori_OPULJP[[#This Row],[Privatni doprinos korisnika - HRK]]/7.5345</f>
        <v>0</v>
      </c>
      <c r="Y1032" s="21">
        <f>Ugovori_OPULJP[[#This Row],[Bespovratna sredstva - Ukupno (EU+Nac) HRK
= Ukupna ugovorena vrijednost bespovratnih sredstava]]+Ugovori_OPULJP[[#This Row],[Javni doprinos korisnika - HRK]]+Ugovori_OPULJP[[#This Row],[Privatni doprinos korisnika - HRK]]</f>
        <v>557194</v>
      </c>
      <c r="Z1032" s="22">
        <f>Ugovori_OPULJP[[#This Row],[UKUPNI PRIHVATLJIVI IZDACI
TOTAL ELIGIBLE EXPENDITURE
= Bespovratna sredstva ukupno + doprinos korisnika
= Ukupni prihvatljivi troškovi
= Ukupna ugovorena vrijednost projekta HRK]]/7.5345</f>
        <v>73952.352511779143</v>
      </c>
      <c r="AA1032" s="27" t="s">
        <v>22</v>
      </c>
      <c r="AB1032" s="27" t="s">
        <v>19</v>
      </c>
      <c r="AC1032" s="26" t="s">
        <v>4042</v>
      </c>
      <c r="AD1032" s="26" t="s">
        <v>147</v>
      </c>
    </row>
    <row r="1033" spans="1:30" ht="51" customHeight="1" x14ac:dyDescent="0.3">
      <c r="A1033" s="31" t="s">
        <v>4043</v>
      </c>
      <c r="B1033" s="25" t="s">
        <v>139</v>
      </c>
      <c r="C1033" s="26" t="s">
        <v>140</v>
      </c>
      <c r="D1033" s="12" t="s">
        <v>3131</v>
      </c>
      <c r="E1033" s="27" t="s">
        <v>63</v>
      </c>
      <c r="F1033" s="32" t="s">
        <v>4044</v>
      </c>
      <c r="G1033" s="32" t="s">
        <v>1561</v>
      </c>
      <c r="H1033" s="29">
        <v>44201</v>
      </c>
      <c r="I1033" s="29">
        <v>44686</v>
      </c>
      <c r="J1033" s="17" t="str">
        <f>IF(Ugovori_OPULJP[[#This Row],[DATUM ZAVRŠETKA OPERACIJE]]&gt;DATE(2023,12,31),"u provedbi","završen")</f>
        <v>završen</v>
      </c>
      <c r="K1033" s="28" t="s">
        <v>81</v>
      </c>
      <c r="L1033" s="28" t="s">
        <v>81</v>
      </c>
      <c r="M1033" s="18">
        <v>0.85</v>
      </c>
      <c r="N1033" s="18">
        <v>0.15</v>
      </c>
      <c r="O1033" s="19">
        <f>Ugovori_OPULJP[[#This Row],[Bespovratna sredstva - Ukupno (EU+Nac) HRK
= Ukupna ugovorena vrijednost bespovratnih sredstava]]*Ugovori_OPULJP[[#This Row],[EU STOPA SUFINANCIRANJA %
EU CO-FINANCING RATE %]]</f>
        <v>947206</v>
      </c>
      <c r="P1033" s="20">
        <f>Ugovori_OPULJP[[#This Row],[Bespovratna sredstva - EU dio - HRK]]/7.5345</f>
        <v>125715.84046718427</v>
      </c>
      <c r="Q1033" s="19">
        <f>Ugovori_OPULJP[[#This Row],[Bespovratna sredstva - Ukupno (EU+Nac) HRK
= Ukupna ugovorena vrijednost bespovratnih sredstava]]*Ugovori_OPULJP[[#This Row],[STOPA NACIONALNOG SUFINANCIRANJA %]]</f>
        <v>167154</v>
      </c>
      <c r="R1033" s="20">
        <f>Ugovori_OPULJP[[#This Row],[Bespovratna sredstva - Nacionalni dio - HRK]]/7.5345</f>
        <v>22185.148317738403</v>
      </c>
      <c r="S1033" s="21">
        <v>1114360</v>
      </c>
      <c r="T1033" s="22">
        <f>Ugovori_OPULJP[[#This Row],[Bespovratna sredstva - Ukupno (EU+Nac) HRK
= Ukupna ugovorena vrijednost bespovratnih sredstava]]/7.5345</f>
        <v>147900.98878492269</v>
      </c>
      <c r="U1033" s="19">
        <v>0</v>
      </c>
      <c r="V1033" s="20">
        <f>Ugovori_OPULJP[[#This Row],[Javni doprinos korisnika - HRK]]/7.5345</f>
        <v>0</v>
      </c>
      <c r="W1033" s="19">
        <v>0</v>
      </c>
      <c r="X1033" s="20">
        <f>Ugovori_OPULJP[[#This Row],[Privatni doprinos korisnika - HRK]]/7.5345</f>
        <v>0</v>
      </c>
      <c r="Y1033" s="21">
        <f>Ugovori_OPULJP[[#This Row],[Bespovratna sredstva - Ukupno (EU+Nac) HRK
= Ukupna ugovorena vrijednost bespovratnih sredstava]]+Ugovori_OPULJP[[#This Row],[Javni doprinos korisnika - HRK]]+Ugovori_OPULJP[[#This Row],[Privatni doprinos korisnika - HRK]]</f>
        <v>1114360</v>
      </c>
      <c r="Z1033" s="22">
        <f>Ugovori_OPULJP[[#This Row],[UKUPNI PRIHVATLJIVI IZDACI
TOTAL ELIGIBLE EXPENDITURE
= Bespovratna sredstva ukupno + doprinos korisnika
= Ukupni prihvatljivi troškovi
= Ukupna ugovorena vrijednost projekta HRK]]/7.5345</f>
        <v>147900.98878492269</v>
      </c>
      <c r="AA1033" s="27" t="s">
        <v>22</v>
      </c>
      <c r="AB1033" s="27" t="s">
        <v>19</v>
      </c>
      <c r="AC1033" s="26" t="s">
        <v>4045</v>
      </c>
      <c r="AD1033" s="26" t="s">
        <v>147</v>
      </c>
    </row>
    <row r="1034" spans="1:30" ht="51" customHeight="1" x14ac:dyDescent="0.3">
      <c r="A1034" s="31" t="s">
        <v>4046</v>
      </c>
      <c r="B1034" s="25" t="s">
        <v>139</v>
      </c>
      <c r="C1034" s="26" t="s">
        <v>140</v>
      </c>
      <c r="D1034" s="12" t="s">
        <v>3131</v>
      </c>
      <c r="E1034" s="27" t="s">
        <v>63</v>
      </c>
      <c r="F1034" s="32" t="s">
        <v>4047</v>
      </c>
      <c r="G1034" s="14" t="s">
        <v>1490</v>
      </c>
      <c r="H1034" s="29">
        <v>44203</v>
      </c>
      <c r="I1034" s="29">
        <v>44749</v>
      </c>
      <c r="J1034" s="17" t="str">
        <f>IF(Ugovori_OPULJP[[#This Row],[DATUM ZAVRŠETKA OPERACIJE]]&gt;DATE(2023,12,31),"u provedbi","završen")</f>
        <v>završen</v>
      </c>
      <c r="K1034" s="28" t="s">
        <v>71</v>
      </c>
      <c r="L1034" s="28" t="s">
        <v>71</v>
      </c>
      <c r="M1034" s="18">
        <v>0.85</v>
      </c>
      <c r="N1034" s="18">
        <v>0.15</v>
      </c>
      <c r="O1034" s="19">
        <f>Ugovori_OPULJP[[#This Row],[Bespovratna sredstva - Ukupno (EU+Nac) HRK
= Ukupna ugovorena vrijednost bespovratnih sredstava]]*Ugovori_OPULJP[[#This Row],[EU STOPA SUFINANCIRANJA %
EU CO-FINANCING RATE %]]</f>
        <v>1262977.3195</v>
      </c>
      <c r="P1034" s="20">
        <f>Ugovori_OPULJP[[#This Row],[Bespovratna sredstva - EU dio - HRK]]/7.5345</f>
        <v>167625.89680801643</v>
      </c>
      <c r="Q1034" s="19">
        <f>Ugovori_OPULJP[[#This Row],[Bespovratna sredstva - Ukupno (EU+Nac) HRK
= Ukupna ugovorena vrijednost bespovratnih sredstava]]*Ugovori_OPULJP[[#This Row],[STOPA NACIONALNOG SUFINANCIRANJA %]]</f>
        <v>222878.35049999997</v>
      </c>
      <c r="R1034" s="20">
        <f>Ugovori_OPULJP[[#This Row],[Bespovratna sredstva - Nacionalni dio - HRK]]/7.5345</f>
        <v>29581.040613179368</v>
      </c>
      <c r="S1034" s="21">
        <v>1485855.67</v>
      </c>
      <c r="T1034" s="22">
        <f>Ugovori_OPULJP[[#This Row],[Bespovratna sredstva - Ukupno (EU+Nac) HRK
= Ukupna ugovorena vrijednost bespovratnih sredstava]]/7.5345</f>
        <v>197206.93742119582</v>
      </c>
      <c r="U1034" s="19">
        <v>0</v>
      </c>
      <c r="V1034" s="20">
        <f>Ugovori_OPULJP[[#This Row],[Javni doprinos korisnika - HRK]]/7.5345</f>
        <v>0</v>
      </c>
      <c r="W1034" s="19">
        <v>0</v>
      </c>
      <c r="X1034" s="20">
        <f>Ugovori_OPULJP[[#This Row],[Privatni doprinos korisnika - HRK]]/7.5345</f>
        <v>0</v>
      </c>
      <c r="Y1034" s="21">
        <f>Ugovori_OPULJP[[#This Row],[Bespovratna sredstva - Ukupno (EU+Nac) HRK
= Ukupna ugovorena vrijednost bespovratnih sredstava]]+Ugovori_OPULJP[[#This Row],[Javni doprinos korisnika - HRK]]+Ugovori_OPULJP[[#This Row],[Privatni doprinos korisnika - HRK]]</f>
        <v>1485855.67</v>
      </c>
      <c r="Z1034" s="22">
        <f>Ugovori_OPULJP[[#This Row],[UKUPNI PRIHVATLJIVI IZDACI
TOTAL ELIGIBLE EXPENDITURE
= Bespovratna sredstva ukupno + doprinos korisnika
= Ukupni prihvatljivi troškovi
= Ukupna ugovorena vrijednost projekta HRK]]/7.5345</f>
        <v>197206.93742119582</v>
      </c>
      <c r="AA1034" s="27" t="s">
        <v>22</v>
      </c>
      <c r="AB1034" s="27" t="s">
        <v>19</v>
      </c>
      <c r="AC1034" s="26" t="s">
        <v>4048</v>
      </c>
      <c r="AD1034" s="26" t="s">
        <v>147</v>
      </c>
    </row>
    <row r="1035" spans="1:30" ht="51" customHeight="1" x14ac:dyDescent="0.3">
      <c r="A1035" s="31" t="s">
        <v>4049</v>
      </c>
      <c r="B1035" s="25" t="s">
        <v>139</v>
      </c>
      <c r="C1035" s="26" t="s">
        <v>140</v>
      </c>
      <c r="D1035" s="12" t="s">
        <v>3131</v>
      </c>
      <c r="E1035" s="27" t="s">
        <v>63</v>
      </c>
      <c r="F1035" s="32" t="s">
        <v>4050</v>
      </c>
      <c r="G1035" s="14" t="s">
        <v>2743</v>
      </c>
      <c r="H1035" s="29">
        <v>44201</v>
      </c>
      <c r="I1035" s="29">
        <v>44747</v>
      </c>
      <c r="J1035" s="17" t="str">
        <f>IF(Ugovori_OPULJP[[#This Row],[DATUM ZAVRŠETKA OPERACIJE]]&gt;DATE(2023,12,31),"u provedbi","završen")</f>
        <v>završen</v>
      </c>
      <c r="K1035" s="28" t="s">
        <v>71</v>
      </c>
      <c r="L1035" s="28" t="s">
        <v>71</v>
      </c>
      <c r="M1035" s="18">
        <v>0.85</v>
      </c>
      <c r="N1035" s="18">
        <v>0.15</v>
      </c>
      <c r="O1035" s="19">
        <f>Ugovori_OPULJP[[#This Row],[Bespovratna sredstva - Ukupno (EU+Nac) HRK
= Ukupna ugovorena vrijednost bespovratnih sredstava]]*Ugovori_OPULJP[[#This Row],[EU STOPA SUFINANCIRANJA %
EU CO-FINANCING RATE %]]</f>
        <v>552552.58100000001</v>
      </c>
      <c r="P1035" s="20">
        <f>Ugovori_OPULJP[[#This Row],[Bespovratna sredstva - EU dio - HRK]]/7.5345</f>
        <v>73336.330347070136</v>
      </c>
      <c r="Q1035" s="19">
        <f>Ugovori_OPULJP[[#This Row],[Bespovratna sredstva - Ukupno (EU+Nac) HRK
= Ukupna ugovorena vrijednost bespovratnih sredstava]]*Ugovori_OPULJP[[#This Row],[STOPA NACIONALNOG SUFINANCIRANJA %]]</f>
        <v>97509.278999999995</v>
      </c>
      <c r="R1035" s="20">
        <f>Ugovori_OPULJP[[#This Row],[Bespovratna sredstva - Nacionalni dio - HRK]]/7.5345</f>
        <v>12941.705355365319</v>
      </c>
      <c r="S1035" s="21">
        <v>650061.86</v>
      </c>
      <c r="T1035" s="22">
        <f>Ugovori_OPULJP[[#This Row],[Bespovratna sredstva - Ukupno (EU+Nac) HRK
= Ukupna ugovorena vrijednost bespovratnih sredstava]]/7.5345</f>
        <v>86278.03570243546</v>
      </c>
      <c r="U1035" s="19">
        <v>0</v>
      </c>
      <c r="V1035" s="20">
        <f>Ugovori_OPULJP[[#This Row],[Javni doprinos korisnika - HRK]]/7.5345</f>
        <v>0</v>
      </c>
      <c r="W1035" s="19">
        <v>0</v>
      </c>
      <c r="X1035" s="20">
        <f>Ugovori_OPULJP[[#This Row],[Privatni doprinos korisnika - HRK]]/7.5345</f>
        <v>0</v>
      </c>
      <c r="Y1035" s="21">
        <f>Ugovori_OPULJP[[#This Row],[Bespovratna sredstva - Ukupno (EU+Nac) HRK
= Ukupna ugovorena vrijednost bespovratnih sredstava]]+Ugovori_OPULJP[[#This Row],[Javni doprinos korisnika - HRK]]+Ugovori_OPULJP[[#This Row],[Privatni doprinos korisnika - HRK]]</f>
        <v>650061.86</v>
      </c>
      <c r="Z1035" s="22">
        <f>Ugovori_OPULJP[[#This Row],[UKUPNI PRIHVATLJIVI IZDACI
TOTAL ELIGIBLE EXPENDITURE
= Bespovratna sredstva ukupno + doprinos korisnika
= Ukupni prihvatljivi troškovi
= Ukupna ugovorena vrijednost projekta HRK]]/7.5345</f>
        <v>86278.03570243546</v>
      </c>
      <c r="AA1035" s="27" t="s">
        <v>22</v>
      </c>
      <c r="AB1035" s="27" t="s">
        <v>19</v>
      </c>
      <c r="AC1035" s="26" t="s">
        <v>4051</v>
      </c>
      <c r="AD1035" s="26" t="s">
        <v>147</v>
      </c>
    </row>
    <row r="1036" spans="1:30" ht="51" customHeight="1" x14ac:dyDescent="0.3">
      <c r="A1036" s="31" t="s">
        <v>4052</v>
      </c>
      <c r="B1036" s="25" t="s">
        <v>139</v>
      </c>
      <c r="C1036" s="26" t="s">
        <v>140</v>
      </c>
      <c r="D1036" s="12" t="s">
        <v>3131</v>
      </c>
      <c r="E1036" s="27" t="s">
        <v>63</v>
      </c>
      <c r="F1036" s="32" t="s">
        <v>4053</v>
      </c>
      <c r="G1036" s="32" t="s">
        <v>1415</v>
      </c>
      <c r="H1036" s="29">
        <v>44203</v>
      </c>
      <c r="I1036" s="29">
        <v>44749</v>
      </c>
      <c r="J1036" s="17" t="str">
        <f>IF(Ugovori_OPULJP[[#This Row],[DATUM ZAVRŠETKA OPERACIJE]]&gt;DATE(2023,12,31),"u provedbi","završen")</f>
        <v>završen</v>
      </c>
      <c r="K1036" s="28" t="s">
        <v>86</v>
      </c>
      <c r="L1036" s="28" t="s">
        <v>86</v>
      </c>
      <c r="M1036" s="18">
        <v>0.85</v>
      </c>
      <c r="N1036" s="18">
        <v>0.15</v>
      </c>
      <c r="O1036" s="19">
        <f>Ugovori_OPULJP[[#This Row],[Bespovratna sredstva - Ukupno (EU+Nac) HRK
= Ukupna ugovorena vrijednost bespovratnih sredstava]]*Ugovori_OPULJP[[#This Row],[EU STOPA SUFINANCIRANJA %
EU CO-FINANCING RATE %]]</f>
        <v>947180.5</v>
      </c>
      <c r="P1036" s="20">
        <f>Ugovori_OPULJP[[#This Row],[Bespovratna sredstva - EU dio - HRK]]/7.5345</f>
        <v>125712.4560355697</v>
      </c>
      <c r="Q1036" s="19">
        <f>Ugovori_OPULJP[[#This Row],[Bespovratna sredstva - Ukupno (EU+Nac) HRK
= Ukupna ugovorena vrijednost bespovratnih sredstava]]*Ugovori_OPULJP[[#This Row],[STOPA NACIONALNOG SUFINANCIRANJA %]]</f>
        <v>167149.5</v>
      </c>
      <c r="R1036" s="20">
        <f>Ugovori_OPULJP[[#This Row],[Bespovratna sredstva - Nacionalni dio - HRK]]/7.5345</f>
        <v>22184.551065100535</v>
      </c>
      <c r="S1036" s="21">
        <v>1114330</v>
      </c>
      <c r="T1036" s="22">
        <f>Ugovori_OPULJP[[#This Row],[Bespovratna sredstva - Ukupno (EU+Nac) HRK
= Ukupna ugovorena vrijednost bespovratnih sredstava]]/7.5345</f>
        <v>147897.00710067025</v>
      </c>
      <c r="U1036" s="19">
        <v>0</v>
      </c>
      <c r="V1036" s="20">
        <f>Ugovori_OPULJP[[#This Row],[Javni doprinos korisnika - HRK]]/7.5345</f>
        <v>0</v>
      </c>
      <c r="W1036" s="19">
        <v>0</v>
      </c>
      <c r="X1036" s="20">
        <f>Ugovori_OPULJP[[#This Row],[Privatni doprinos korisnika - HRK]]/7.5345</f>
        <v>0</v>
      </c>
      <c r="Y1036" s="21">
        <f>Ugovori_OPULJP[[#This Row],[Bespovratna sredstva - Ukupno (EU+Nac) HRK
= Ukupna ugovorena vrijednost bespovratnih sredstava]]+Ugovori_OPULJP[[#This Row],[Javni doprinos korisnika - HRK]]+Ugovori_OPULJP[[#This Row],[Privatni doprinos korisnika - HRK]]</f>
        <v>1114330</v>
      </c>
      <c r="Z1036" s="22">
        <f>Ugovori_OPULJP[[#This Row],[UKUPNI PRIHVATLJIVI IZDACI
TOTAL ELIGIBLE EXPENDITURE
= Bespovratna sredstva ukupno + doprinos korisnika
= Ukupni prihvatljivi troškovi
= Ukupna ugovorena vrijednost projekta HRK]]/7.5345</f>
        <v>147897.00710067025</v>
      </c>
      <c r="AA1036" s="27" t="s">
        <v>22</v>
      </c>
      <c r="AB1036" s="27" t="s">
        <v>19</v>
      </c>
      <c r="AC1036" s="26" t="s">
        <v>4054</v>
      </c>
      <c r="AD1036" s="26" t="s">
        <v>147</v>
      </c>
    </row>
    <row r="1037" spans="1:30" ht="51" customHeight="1" x14ac:dyDescent="0.3">
      <c r="A1037" s="31" t="s">
        <v>4055</v>
      </c>
      <c r="B1037" s="25" t="s">
        <v>139</v>
      </c>
      <c r="C1037" s="26" t="s">
        <v>140</v>
      </c>
      <c r="D1037" s="12" t="s">
        <v>3131</v>
      </c>
      <c r="E1037" s="27" t="s">
        <v>63</v>
      </c>
      <c r="F1037" s="32" t="s">
        <v>4056</v>
      </c>
      <c r="G1037" s="32" t="s">
        <v>4057</v>
      </c>
      <c r="H1037" s="29">
        <v>44204</v>
      </c>
      <c r="I1037" s="29">
        <v>44750</v>
      </c>
      <c r="J1037" s="17" t="str">
        <f>IF(Ugovori_OPULJP[[#This Row],[DATUM ZAVRŠETKA OPERACIJE]]&gt;DATE(2023,12,31),"u provedbi","završen")</f>
        <v>završen</v>
      </c>
      <c r="K1037" s="28" t="s">
        <v>21</v>
      </c>
      <c r="L1037" s="28" t="s">
        <v>21</v>
      </c>
      <c r="M1037" s="18">
        <v>0.85</v>
      </c>
      <c r="N1037" s="18">
        <v>0.15</v>
      </c>
      <c r="O1037" s="19">
        <f>Ugovori_OPULJP[[#This Row],[Bespovratna sredstva - Ukupno (EU+Nac) HRK
= Ukupna ugovorena vrijednost bespovratnih sredstava]]*Ugovori_OPULJP[[#This Row],[EU STOPA SUFINANCIRANJA %
EU CO-FINANCING RATE %]]</f>
        <v>394680.41500000004</v>
      </c>
      <c r="P1037" s="20">
        <f>Ugovori_OPULJP[[#This Row],[Bespovratna sredstva - EU dio - HRK]]/7.5345</f>
        <v>52383.093105050102</v>
      </c>
      <c r="Q1037" s="19">
        <f>Ugovori_OPULJP[[#This Row],[Bespovratna sredstva - Ukupno (EU+Nac) HRK
= Ukupna ugovorena vrijednost bespovratnih sredstava]]*Ugovori_OPULJP[[#This Row],[STOPA NACIONALNOG SUFINANCIRANJA %]]</f>
        <v>69649.485000000001</v>
      </c>
      <c r="R1037" s="20">
        <f>Ugovori_OPULJP[[#This Row],[Bespovratna sredstva - Nacionalni dio - HRK]]/7.5345</f>
        <v>9244.0752538323704</v>
      </c>
      <c r="S1037" s="21">
        <v>464329.9</v>
      </c>
      <c r="T1037" s="22">
        <f>Ugovori_OPULJP[[#This Row],[Bespovratna sredstva - Ukupno (EU+Nac) HRK
= Ukupna ugovorena vrijednost bespovratnih sredstava]]/7.5345</f>
        <v>61627.168358882474</v>
      </c>
      <c r="U1037" s="19">
        <v>0</v>
      </c>
      <c r="V1037" s="20">
        <f>Ugovori_OPULJP[[#This Row],[Javni doprinos korisnika - HRK]]/7.5345</f>
        <v>0</v>
      </c>
      <c r="W1037" s="19">
        <v>0</v>
      </c>
      <c r="X1037" s="20">
        <f>Ugovori_OPULJP[[#This Row],[Privatni doprinos korisnika - HRK]]/7.5345</f>
        <v>0</v>
      </c>
      <c r="Y1037" s="21">
        <f>Ugovori_OPULJP[[#This Row],[Bespovratna sredstva - Ukupno (EU+Nac) HRK
= Ukupna ugovorena vrijednost bespovratnih sredstava]]+Ugovori_OPULJP[[#This Row],[Javni doprinos korisnika - HRK]]+Ugovori_OPULJP[[#This Row],[Privatni doprinos korisnika - HRK]]</f>
        <v>464329.9</v>
      </c>
      <c r="Z1037" s="22">
        <f>Ugovori_OPULJP[[#This Row],[UKUPNI PRIHVATLJIVI IZDACI
TOTAL ELIGIBLE EXPENDITURE
= Bespovratna sredstva ukupno + doprinos korisnika
= Ukupni prihvatljivi troškovi
= Ukupna ugovorena vrijednost projekta HRK]]/7.5345</f>
        <v>61627.168358882474</v>
      </c>
      <c r="AA1037" s="27" t="s">
        <v>22</v>
      </c>
      <c r="AB1037" s="27" t="s">
        <v>19</v>
      </c>
      <c r="AC1037" s="26" t="s">
        <v>4058</v>
      </c>
      <c r="AD1037" s="26" t="s">
        <v>147</v>
      </c>
    </row>
    <row r="1038" spans="1:30" ht="51" customHeight="1" x14ac:dyDescent="0.3">
      <c r="A1038" s="31" t="s">
        <v>4059</v>
      </c>
      <c r="B1038" s="25" t="s">
        <v>139</v>
      </c>
      <c r="C1038" s="26" t="s">
        <v>140</v>
      </c>
      <c r="D1038" s="12" t="s">
        <v>3131</v>
      </c>
      <c r="E1038" s="27" t="s">
        <v>63</v>
      </c>
      <c r="F1038" s="32" t="s">
        <v>4060</v>
      </c>
      <c r="G1038" s="32" t="s">
        <v>4061</v>
      </c>
      <c r="H1038" s="29">
        <v>44203</v>
      </c>
      <c r="I1038" s="29">
        <v>44627</v>
      </c>
      <c r="J1038" s="17" t="str">
        <f>IF(Ugovori_OPULJP[[#This Row],[DATUM ZAVRŠETKA OPERACIJE]]&gt;DATE(2023,12,31),"u provedbi","završen")</f>
        <v>završen</v>
      </c>
      <c r="K1038" s="28" t="s">
        <v>362</v>
      </c>
      <c r="L1038" s="28" t="s">
        <v>362</v>
      </c>
      <c r="M1038" s="18">
        <v>0.85</v>
      </c>
      <c r="N1038" s="18">
        <v>0.15</v>
      </c>
      <c r="O1038" s="19">
        <f>Ugovori_OPULJP[[#This Row],[Bespovratna sredstva - Ukupno (EU+Nac) HRK
= Ukupna ugovorena vrijednost bespovratnih sredstava]]*Ugovori_OPULJP[[#This Row],[EU STOPA SUFINANCIRANJA %
EU CO-FINANCING RATE %]]</f>
        <v>789310</v>
      </c>
      <c r="P1038" s="20">
        <f>Ugovori_OPULJP[[#This Row],[Bespovratna sredstva - EU dio - HRK]]/7.5345</f>
        <v>104759.43990974849</v>
      </c>
      <c r="Q1038" s="19">
        <f>Ugovori_OPULJP[[#This Row],[Bespovratna sredstva - Ukupno (EU+Nac) HRK
= Ukupna ugovorena vrijednost bespovratnih sredstava]]*Ugovori_OPULJP[[#This Row],[STOPA NACIONALNOG SUFINANCIRANJA %]]</f>
        <v>139290</v>
      </c>
      <c r="R1038" s="20">
        <f>Ugovori_OPULJP[[#This Row],[Bespovratna sredstva - Nacionalni dio - HRK]]/7.5345</f>
        <v>18486.959984073263</v>
      </c>
      <c r="S1038" s="21">
        <v>928600</v>
      </c>
      <c r="T1038" s="22">
        <f>Ugovori_OPULJP[[#This Row],[Bespovratna sredstva - Ukupno (EU+Nac) HRK
= Ukupna ugovorena vrijednost bespovratnih sredstava]]/7.5345</f>
        <v>123246.39989382174</v>
      </c>
      <c r="U1038" s="19">
        <v>0</v>
      </c>
      <c r="V1038" s="20">
        <f>Ugovori_OPULJP[[#This Row],[Javni doprinos korisnika - HRK]]/7.5345</f>
        <v>0</v>
      </c>
      <c r="W1038" s="19">
        <v>0</v>
      </c>
      <c r="X1038" s="20">
        <f>Ugovori_OPULJP[[#This Row],[Privatni doprinos korisnika - HRK]]/7.5345</f>
        <v>0</v>
      </c>
      <c r="Y1038" s="21">
        <f>Ugovori_OPULJP[[#This Row],[Bespovratna sredstva - Ukupno (EU+Nac) HRK
= Ukupna ugovorena vrijednost bespovratnih sredstava]]+Ugovori_OPULJP[[#This Row],[Javni doprinos korisnika - HRK]]+Ugovori_OPULJP[[#This Row],[Privatni doprinos korisnika - HRK]]</f>
        <v>928600</v>
      </c>
      <c r="Z1038" s="22">
        <f>Ugovori_OPULJP[[#This Row],[UKUPNI PRIHVATLJIVI IZDACI
TOTAL ELIGIBLE EXPENDITURE
= Bespovratna sredstva ukupno + doprinos korisnika
= Ukupni prihvatljivi troškovi
= Ukupna ugovorena vrijednost projekta HRK]]/7.5345</f>
        <v>123246.39989382174</v>
      </c>
      <c r="AA1038" s="27" t="s">
        <v>22</v>
      </c>
      <c r="AB1038" s="27" t="s">
        <v>19</v>
      </c>
      <c r="AC1038" s="26" t="s">
        <v>4062</v>
      </c>
      <c r="AD1038" s="26" t="s">
        <v>147</v>
      </c>
    </row>
    <row r="1039" spans="1:30" ht="76.5" customHeight="1" x14ac:dyDescent="0.3">
      <c r="A1039" s="31" t="s">
        <v>4063</v>
      </c>
      <c r="B1039" s="25" t="s">
        <v>139</v>
      </c>
      <c r="C1039" s="26" t="s">
        <v>140</v>
      </c>
      <c r="D1039" s="12" t="s">
        <v>3131</v>
      </c>
      <c r="E1039" s="27" t="s">
        <v>63</v>
      </c>
      <c r="F1039" s="32" t="s">
        <v>4064</v>
      </c>
      <c r="G1039" s="32" t="s">
        <v>4065</v>
      </c>
      <c r="H1039" s="29">
        <v>44252</v>
      </c>
      <c r="I1039" s="29">
        <v>44798</v>
      </c>
      <c r="J1039" s="17" t="str">
        <f>IF(Ugovori_OPULJP[[#This Row],[DATUM ZAVRŠETKA OPERACIJE]]&gt;DATE(2023,12,31),"u provedbi","završen")</f>
        <v>završen</v>
      </c>
      <c r="K1039" s="28" t="s">
        <v>21</v>
      </c>
      <c r="L1039" s="28" t="s">
        <v>21</v>
      </c>
      <c r="M1039" s="18">
        <v>0.85</v>
      </c>
      <c r="N1039" s="18">
        <v>0.15</v>
      </c>
      <c r="O1039" s="19">
        <f>Ugovori_OPULJP[[#This Row],[Bespovratna sredstva - Ukupno (EU+Nac) HRK
= Ukupna ugovorena vrijednost bespovratnih sredstava]]*Ugovori_OPULJP[[#This Row],[EU STOPA SUFINANCIRANJA %
EU CO-FINANCING RATE %]]</f>
        <v>394679.64999999997</v>
      </c>
      <c r="P1039" s="20">
        <f>Ugovori_OPULJP[[#This Row],[Bespovratna sredstva - EU dio - HRK]]/7.5345</f>
        <v>52382.991572101659</v>
      </c>
      <c r="Q1039" s="19">
        <f>Ugovori_OPULJP[[#This Row],[Bespovratna sredstva - Ukupno (EU+Nac) HRK
= Ukupna ugovorena vrijednost bespovratnih sredstava]]*Ugovori_OPULJP[[#This Row],[STOPA NACIONALNOG SUFINANCIRANJA %]]</f>
        <v>69649.349999999991</v>
      </c>
      <c r="R1039" s="20">
        <f>Ugovori_OPULJP[[#This Row],[Bespovratna sredstva - Nacionalni dio - HRK]]/7.5345</f>
        <v>9244.0573362532341</v>
      </c>
      <c r="S1039" s="19">
        <v>464329</v>
      </c>
      <c r="T1039" s="20">
        <f>Ugovori_OPULJP[[#This Row],[Bespovratna sredstva - Ukupno (EU+Nac) HRK
= Ukupna ugovorena vrijednost bespovratnih sredstava]]/7.5345</f>
        <v>61627.048908354896</v>
      </c>
      <c r="U1039" s="19">
        <v>0</v>
      </c>
      <c r="V1039" s="20">
        <f>Ugovori_OPULJP[[#This Row],[Javni doprinos korisnika - HRK]]/7.5345</f>
        <v>0</v>
      </c>
      <c r="W1039" s="19">
        <v>0</v>
      </c>
      <c r="X1039" s="20">
        <f>Ugovori_OPULJP[[#This Row],[Privatni doprinos korisnika - HRK]]/7.5345</f>
        <v>0</v>
      </c>
      <c r="Y1039" s="21">
        <f>Ugovori_OPULJP[[#This Row],[Bespovratna sredstva - Ukupno (EU+Nac) HRK
= Ukupna ugovorena vrijednost bespovratnih sredstava]]+Ugovori_OPULJP[[#This Row],[Javni doprinos korisnika - HRK]]+Ugovori_OPULJP[[#This Row],[Privatni doprinos korisnika - HRK]]</f>
        <v>464329</v>
      </c>
      <c r="Z1039" s="22">
        <f>Ugovori_OPULJP[[#This Row],[UKUPNI PRIHVATLJIVI IZDACI
TOTAL ELIGIBLE EXPENDITURE
= Bespovratna sredstva ukupno + doprinos korisnika
= Ukupni prihvatljivi troškovi
= Ukupna ugovorena vrijednost projekta HRK]]/7.5345</f>
        <v>61627.048908354896</v>
      </c>
      <c r="AA1039" s="27" t="s">
        <v>22</v>
      </c>
      <c r="AB1039" s="27" t="s">
        <v>19</v>
      </c>
      <c r="AC1039" s="26" t="s">
        <v>4066</v>
      </c>
      <c r="AD1039" s="26" t="s">
        <v>147</v>
      </c>
    </row>
    <row r="1040" spans="1:30" ht="51" customHeight="1" x14ac:dyDescent="0.3">
      <c r="A1040" s="31" t="s">
        <v>4067</v>
      </c>
      <c r="B1040" s="25" t="s">
        <v>139</v>
      </c>
      <c r="C1040" s="26" t="s">
        <v>140</v>
      </c>
      <c r="D1040" s="12" t="s">
        <v>3131</v>
      </c>
      <c r="E1040" s="27" t="s">
        <v>63</v>
      </c>
      <c r="F1040" s="32" t="s">
        <v>4068</v>
      </c>
      <c r="G1040" s="14" t="s">
        <v>1455</v>
      </c>
      <c r="H1040" s="29">
        <v>44228</v>
      </c>
      <c r="I1040" s="29">
        <v>44835</v>
      </c>
      <c r="J1040" s="17" t="str">
        <f>IF(Ugovori_OPULJP[[#This Row],[DATUM ZAVRŠETKA OPERACIJE]]&gt;DATE(2023,12,31),"u provedbi","završen")</f>
        <v>završen</v>
      </c>
      <c r="K1040" s="28" t="s">
        <v>117</v>
      </c>
      <c r="L1040" s="28" t="s">
        <v>117</v>
      </c>
      <c r="M1040" s="18">
        <v>0.85</v>
      </c>
      <c r="N1040" s="18">
        <v>0.15</v>
      </c>
      <c r="O1040" s="19">
        <f>Ugovori_OPULJP[[#This Row],[Bespovratna sredstva - Ukupno (EU+Nac) HRK
= Ukupna ugovorena vrijednost bespovratnih sredstava]]*Ugovori_OPULJP[[#This Row],[EU STOPA SUFINANCIRANJA %
EU CO-FINANCING RATE %]]</f>
        <v>1550009</v>
      </c>
      <c r="P1040" s="20">
        <f>Ugovori_OPULJP[[#This Row],[Bespovratna sredstva - EU dio - HRK]]/7.5345</f>
        <v>205721.5475479461</v>
      </c>
      <c r="Q1040" s="19">
        <f>Ugovori_OPULJP[[#This Row],[Bespovratna sredstva - Ukupno (EU+Nac) HRK
= Ukupna ugovorena vrijednost bespovratnih sredstava]]*Ugovori_OPULJP[[#This Row],[STOPA NACIONALNOG SUFINANCIRANJA %]]</f>
        <v>273531</v>
      </c>
      <c r="R1040" s="20">
        <f>Ugovori_OPULJP[[#This Row],[Bespovratna sredstva - Nacionalni dio - HRK]]/7.5345</f>
        <v>36303.802508461078</v>
      </c>
      <c r="S1040" s="21">
        <v>1823540</v>
      </c>
      <c r="T1040" s="22">
        <f>Ugovori_OPULJP[[#This Row],[Bespovratna sredstva - Ukupno (EU+Nac) HRK
= Ukupna ugovorena vrijednost bespovratnih sredstava]]/7.5345</f>
        <v>242025.35005640719</v>
      </c>
      <c r="U1040" s="19">
        <v>0</v>
      </c>
      <c r="V1040" s="20">
        <f>Ugovori_OPULJP[[#This Row],[Javni doprinos korisnika - HRK]]/7.5345</f>
        <v>0</v>
      </c>
      <c r="W1040" s="19">
        <v>0</v>
      </c>
      <c r="X1040" s="20">
        <f>Ugovori_OPULJP[[#This Row],[Privatni doprinos korisnika - HRK]]/7.5345</f>
        <v>0</v>
      </c>
      <c r="Y1040" s="21">
        <f>Ugovori_OPULJP[[#This Row],[Bespovratna sredstva - Ukupno (EU+Nac) HRK
= Ukupna ugovorena vrijednost bespovratnih sredstava]]+Ugovori_OPULJP[[#This Row],[Javni doprinos korisnika - HRK]]+Ugovori_OPULJP[[#This Row],[Privatni doprinos korisnika - HRK]]</f>
        <v>1823540</v>
      </c>
      <c r="Z1040" s="22">
        <f>Ugovori_OPULJP[[#This Row],[UKUPNI PRIHVATLJIVI IZDACI
TOTAL ELIGIBLE EXPENDITURE
= Bespovratna sredstva ukupno + doprinos korisnika
= Ukupni prihvatljivi troškovi
= Ukupna ugovorena vrijednost projekta HRK]]/7.5345</f>
        <v>242025.35005640719</v>
      </c>
      <c r="AA1040" s="27" t="s">
        <v>22</v>
      </c>
      <c r="AB1040" s="27" t="s">
        <v>19</v>
      </c>
      <c r="AC1040" s="26" t="s">
        <v>4069</v>
      </c>
      <c r="AD1040" s="26" t="s">
        <v>147</v>
      </c>
    </row>
    <row r="1041" spans="1:30" ht="51" customHeight="1" x14ac:dyDescent="0.3">
      <c r="A1041" s="31" t="s">
        <v>4070</v>
      </c>
      <c r="B1041" s="25" t="s">
        <v>139</v>
      </c>
      <c r="C1041" s="26" t="s">
        <v>140</v>
      </c>
      <c r="D1041" s="12" t="s">
        <v>3131</v>
      </c>
      <c r="E1041" s="27" t="s">
        <v>63</v>
      </c>
      <c r="F1041" s="32" t="s">
        <v>4071</v>
      </c>
      <c r="G1041" s="32" t="s">
        <v>4072</v>
      </c>
      <c r="H1041" s="29">
        <v>44204</v>
      </c>
      <c r="I1041" s="29">
        <v>44750</v>
      </c>
      <c r="J1041" s="17" t="str">
        <f>IF(Ugovori_OPULJP[[#This Row],[DATUM ZAVRŠETKA OPERACIJE]]&gt;DATE(2023,12,31),"u provedbi","završen")</f>
        <v>završen</v>
      </c>
      <c r="K1041" s="28" t="s">
        <v>81</v>
      </c>
      <c r="L1041" s="28" t="s">
        <v>21</v>
      </c>
      <c r="M1041" s="18">
        <v>0.85</v>
      </c>
      <c r="N1041" s="18">
        <v>0.15</v>
      </c>
      <c r="O1041" s="19">
        <f>Ugovori_OPULJP[[#This Row],[Bespovratna sredstva - Ukupno (EU+Nac) HRK
= Ukupna ugovorena vrijednost bespovratnih sredstava]]*Ugovori_OPULJP[[#This Row],[EU STOPA SUFINANCIRANJA %
EU CO-FINANCING RATE %]]</f>
        <v>473603</v>
      </c>
      <c r="P1041" s="20">
        <f>Ugovori_OPULJP[[#This Row],[Bespovratna sredstva - EU dio - HRK]]/7.5345</f>
        <v>62857.920233592136</v>
      </c>
      <c r="Q1041" s="19">
        <f>Ugovori_OPULJP[[#This Row],[Bespovratna sredstva - Ukupno (EU+Nac) HRK
= Ukupna ugovorena vrijednost bespovratnih sredstava]]*Ugovori_OPULJP[[#This Row],[STOPA NACIONALNOG SUFINANCIRANJA %]]</f>
        <v>83577</v>
      </c>
      <c r="R1041" s="20">
        <f>Ugovori_OPULJP[[#This Row],[Bespovratna sredstva - Nacionalni dio - HRK]]/7.5345</f>
        <v>11092.574158869202</v>
      </c>
      <c r="S1041" s="21">
        <v>557180</v>
      </c>
      <c r="T1041" s="22">
        <f>Ugovori_OPULJP[[#This Row],[Bespovratna sredstva - Ukupno (EU+Nac) HRK
= Ukupna ugovorena vrijednost bespovratnih sredstava]]/7.5345</f>
        <v>73950.494392461347</v>
      </c>
      <c r="U1041" s="19">
        <v>0</v>
      </c>
      <c r="V1041" s="20">
        <f>Ugovori_OPULJP[[#This Row],[Javni doprinos korisnika - HRK]]/7.5345</f>
        <v>0</v>
      </c>
      <c r="W1041" s="19">
        <v>0</v>
      </c>
      <c r="X1041" s="20">
        <f>Ugovori_OPULJP[[#This Row],[Privatni doprinos korisnika - HRK]]/7.5345</f>
        <v>0</v>
      </c>
      <c r="Y1041" s="21">
        <f>Ugovori_OPULJP[[#This Row],[Bespovratna sredstva - Ukupno (EU+Nac) HRK
= Ukupna ugovorena vrijednost bespovratnih sredstava]]+Ugovori_OPULJP[[#This Row],[Javni doprinos korisnika - HRK]]+Ugovori_OPULJP[[#This Row],[Privatni doprinos korisnika - HRK]]</f>
        <v>557180</v>
      </c>
      <c r="Z1041" s="22">
        <f>Ugovori_OPULJP[[#This Row],[UKUPNI PRIHVATLJIVI IZDACI
TOTAL ELIGIBLE EXPENDITURE
= Bespovratna sredstva ukupno + doprinos korisnika
= Ukupni prihvatljivi troškovi
= Ukupna ugovorena vrijednost projekta HRK]]/7.5345</f>
        <v>73950.494392461347</v>
      </c>
      <c r="AA1041" s="27" t="s">
        <v>22</v>
      </c>
      <c r="AB1041" s="27" t="s">
        <v>19</v>
      </c>
      <c r="AC1041" s="26" t="s">
        <v>4073</v>
      </c>
      <c r="AD1041" s="26" t="s">
        <v>147</v>
      </c>
    </row>
    <row r="1042" spans="1:30" ht="51" customHeight="1" x14ac:dyDescent="0.3">
      <c r="A1042" s="31" t="s">
        <v>4074</v>
      </c>
      <c r="B1042" s="25" t="s">
        <v>139</v>
      </c>
      <c r="C1042" s="26" t="s">
        <v>140</v>
      </c>
      <c r="D1042" s="12" t="s">
        <v>3131</v>
      </c>
      <c r="E1042" s="27" t="s">
        <v>63</v>
      </c>
      <c r="F1042" s="32" t="s">
        <v>4075</v>
      </c>
      <c r="G1042" s="14" t="s">
        <v>1411</v>
      </c>
      <c r="H1042" s="29">
        <v>44203</v>
      </c>
      <c r="I1042" s="29">
        <v>44749</v>
      </c>
      <c r="J1042" s="17" t="str">
        <f>IF(Ugovori_OPULJP[[#This Row],[DATUM ZAVRŠETKA OPERACIJE]]&gt;DATE(2023,12,31),"u provedbi","završen")</f>
        <v>završen</v>
      </c>
      <c r="K1042" s="28" t="s">
        <v>144</v>
      </c>
      <c r="L1042" s="28" t="s">
        <v>144</v>
      </c>
      <c r="M1042" s="18">
        <v>0.85</v>
      </c>
      <c r="N1042" s="18">
        <v>0.15</v>
      </c>
      <c r="O1042" s="19">
        <f>Ugovori_OPULJP[[#This Row],[Bespovratna sredstva - Ukupno (EU+Nac) HRK
= Ukupna ugovorena vrijednost bespovratnih sredstava]]*Ugovori_OPULJP[[#This Row],[EU STOPA SUFINANCIRANJA %
EU CO-FINANCING RATE %]]</f>
        <v>3157367.5</v>
      </c>
      <c r="P1042" s="20">
        <f>Ugovori_OPULJP[[#This Row],[Bespovratna sredstva - EU dio - HRK]]/7.5345</f>
        <v>419054.68179706682</v>
      </c>
      <c r="Q1042" s="19">
        <f>Ugovori_OPULJP[[#This Row],[Bespovratna sredstva - Ukupno (EU+Nac) HRK
= Ukupna ugovorena vrijednost bespovratnih sredstava]]*Ugovori_OPULJP[[#This Row],[STOPA NACIONALNOG SUFINANCIRANJA %]]</f>
        <v>557182.5</v>
      </c>
      <c r="R1042" s="20">
        <f>Ugovori_OPULJP[[#This Row],[Bespovratna sredstva - Nacionalni dio - HRK]]/7.5345</f>
        <v>73950.82619948237</v>
      </c>
      <c r="S1042" s="21">
        <v>3714550</v>
      </c>
      <c r="T1042" s="22">
        <f>Ugovori_OPULJP[[#This Row],[Bespovratna sredstva - Ukupno (EU+Nac) HRK
= Ukupna ugovorena vrijednost bespovratnih sredstava]]/7.5345</f>
        <v>493005.50799654919</v>
      </c>
      <c r="U1042" s="19">
        <v>0</v>
      </c>
      <c r="V1042" s="20">
        <f>Ugovori_OPULJP[[#This Row],[Javni doprinos korisnika - HRK]]/7.5345</f>
        <v>0</v>
      </c>
      <c r="W1042" s="19">
        <v>0</v>
      </c>
      <c r="X1042" s="20">
        <f>Ugovori_OPULJP[[#This Row],[Privatni doprinos korisnika - HRK]]/7.5345</f>
        <v>0</v>
      </c>
      <c r="Y1042" s="21">
        <f>Ugovori_OPULJP[[#This Row],[Bespovratna sredstva - Ukupno (EU+Nac) HRK
= Ukupna ugovorena vrijednost bespovratnih sredstava]]+Ugovori_OPULJP[[#This Row],[Javni doprinos korisnika - HRK]]+Ugovori_OPULJP[[#This Row],[Privatni doprinos korisnika - HRK]]</f>
        <v>3714550</v>
      </c>
      <c r="Z1042" s="22">
        <f>Ugovori_OPULJP[[#This Row],[UKUPNI PRIHVATLJIVI IZDACI
TOTAL ELIGIBLE EXPENDITURE
= Bespovratna sredstva ukupno + doprinos korisnika
= Ukupni prihvatljivi troškovi
= Ukupna ugovorena vrijednost projekta HRK]]/7.5345</f>
        <v>493005.50799654919</v>
      </c>
      <c r="AA1042" s="27" t="s">
        <v>22</v>
      </c>
      <c r="AB1042" s="27" t="s">
        <v>19</v>
      </c>
      <c r="AC1042" s="26" t="s">
        <v>4076</v>
      </c>
      <c r="AD1042" s="26" t="s">
        <v>147</v>
      </c>
    </row>
    <row r="1043" spans="1:30" ht="51" customHeight="1" x14ac:dyDescent="0.3">
      <c r="A1043" s="31" t="s">
        <v>4077</v>
      </c>
      <c r="B1043" s="25" t="s">
        <v>139</v>
      </c>
      <c r="C1043" s="26" t="s">
        <v>140</v>
      </c>
      <c r="D1043" s="12" t="s">
        <v>3131</v>
      </c>
      <c r="E1043" s="27" t="s">
        <v>63</v>
      </c>
      <c r="F1043" s="32" t="s">
        <v>4078</v>
      </c>
      <c r="G1043" s="32" t="s">
        <v>1486</v>
      </c>
      <c r="H1043" s="29">
        <v>44201</v>
      </c>
      <c r="I1043" s="29">
        <v>44747</v>
      </c>
      <c r="J1043" s="17" t="str">
        <f>IF(Ugovori_OPULJP[[#This Row],[DATUM ZAVRŠETKA OPERACIJE]]&gt;DATE(2023,12,31),"u provedbi","završen")</f>
        <v>završen</v>
      </c>
      <c r="K1043" s="28" t="s">
        <v>178</v>
      </c>
      <c r="L1043" s="28" t="s">
        <v>178</v>
      </c>
      <c r="M1043" s="18">
        <v>0.85</v>
      </c>
      <c r="N1043" s="18">
        <v>0.15</v>
      </c>
      <c r="O1043" s="19">
        <f>Ugovori_OPULJP[[#This Row],[Bespovratna sredstva - Ukupno (EU+Nac) HRK
= Ukupna ugovorena vrijednost bespovratnih sredstava]]*Ugovori_OPULJP[[#This Row],[EU STOPA SUFINANCIRANJA %
EU CO-FINANCING RATE %]]</f>
        <v>4517860.5</v>
      </c>
      <c r="P1043" s="20">
        <f>Ugovori_OPULJP[[#This Row],[Bespovratna sredstva - EU dio - HRK]]/7.5345</f>
        <v>599623.13358550658</v>
      </c>
      <c r="Q1043" s="19">
        <f>Ugovori_OPULJP[[#This Row],[Bespovratna sredstva - Ukupno (EU+Nac) HRK
= Ukupna ugovorena vrijednost bespovratnih sredstava]]*Ugovori_OPULJP[[#This Row],[STOPA NACIONALNOG SUFINANCIRANJA %]]</f>
        <v>797269.5</v>
      </c>
      <c r="R1043" s="20">
        <f>Ugovori_OPULJP[[#This Row],[Bespovratna sredstva - Nacionalni dio - HRK]]/7.5345</f>
        <v>105815.8471033247</v>
      </c>
      <c r="S1043" s="21">
        <v>5315130</v>
      </c>
      <c r="T1043" s="22">
        <f>Ugovori_OPULJP[[#This Row],[Bespovratna sredstva - Ukupno (EU+Nac) HRK
= Ukupna ugovorena vrijednost bespovratnih sredstava]]/7.5345</f>
        <v>705438.9806888313</v>
      </c>
      <c r="U1043" s="19">
        <v>0</v>
      </c>
      <c r="V1043" s="20">
        <f>Ugovori_OPULJP[[#This Row],[Javni doprinos korisnika - HRK]]/7.5345</f>
        <v>0</v>
      </c>
      <c r="W1043" s="19">
        <v>0</v>
      </c>
      <c r="X1043" s="20">
        <f>Ugovori_OPULJP[[#This Row],[Privatni doprinos korisnika - HRK]]/7.5345</f>
        <v>0</v>
      </c>
      <c r="Y1043" s="21">
        <f>Ugovori_OPULJP[[#This Row],[Bespovratna sredstva - Ukupno (EU+Nac) HRK
= Ukupna ugovorena vrijednost bespovratnih sredstava]]+Ugovori_OPULJP[[#This Row],[Javni doprinos korisnika - HRK]]+Ugovori_OPULJP[[#This Row],[Privatni doprinos korisnika - HRK]]</f>
        <v>5315130</v>
      </c>
      <c r="Z1043" s="22">
        <f>Ugovori_OPULJP[[#This Row],[UKUPNI PRIHVATLJIVI IZDACI
TOTAL ELIGIBLE EXPENDITURE
= Bespovratna sredstva ukupno + doprinos korisnika
= Ukupni prihvatljivi troškovi
= Ukupna ugovorena vrijednost projekta HRK]]/7.5345</f>
        <v>705438.9806888313</v>
      </c>
      <c r="AA1043" s="27" t="s">
        <v>22</v>
      </c>
      <c r="AB1043" s="27" t="s">
        <v>19</v>
      </c>
      <c r="AC1043" s="26" t="s">
        <v>4079</v>
      </c>
      <c r="AD1043" s="26" t="s">
        <v>147</v>
      </c>
    </row>
    <row r="1044" spans="1:30" ht="51" customHeight="1" x14ac:dyDescent="0.3">
      <c r="A1044" s="31" t="s">
        <v>4080</v>
      </c>
      <c r="B1044" s="25" t="s">
        <v>139</v>
      </c>
      <c r="C1044" s="26" t="s">
        <v>140</v>
      </c>
      <c r="D1044" s="12" t="s">
        <v>3131</v>
      </c>
      <c r="E1044" s="27" t="s">
        <v>63</v>
      </c>
      <c r="F1044" s="32" t="s">
        <v>4081</v>
      </c>
      <c r="G1044" s="14" t="s">
        <v>905</v>
      </c>
      <c r="H1044" s="29">
        <v>44203</v>
      </c>
      <c r="I1044" s="29">
        <v>44749</v>
      </c>
      <c r="J1044" s="17" t="str">
        <f>IF(Ugovori_OPULJP[[#This Row],[DATUM ZAVRŠETKA OPERACIJE]]&gt;DATE(2023,12,31),"u provedbi","završen")</f>
        <v>završen</v>
      </c>
      <c r="K1044" s="28" t="s">
        <v>117</v>
      </c>
      <c r="L1044" s="28" t="s">
        <v>117</v>
      </c>
      <c r="M1044" s="18">
        <v>0.85</v>
      </c>
      <c r="N1044" s="18">
        <v>0.15</v>
      </c>
      <c r="O1044" s="19">
        <f>Ugovori_OPULJP[[#This Row],[Bespovratna sredstva - Ukupno (EU+Nac) HRK
= Ukupna ugovorena vrijednost bespovratnih sredstava]]*Ugovori_OPULJP[[#This Row],[EU STOPA SUFINANCIRANJA %
EU CO-FINANCING RATE %]]</f>
        <v>389810</v>
      </c>
      <c r="P1044" s="20">
        <f>Ugovori_OPULJP[[#This Row],[Bespovratna sredstva - EU dio - HRK]]/7.5345</f>
        <v>51736.677948105382</v>
      </c>
      <c r="Q1044" s="19">
        <f>Ugovori_OPULJP[[#This Row],[Bespovratna sredstva - Ukupno (EU+Nac) HRK
= Ukupna ugovorena vrijednost bespovratnih sredstava]]*Ugovori_OPULJP[[#This Row],[STOPA NACIONALNOG SUFINANCIRANJA %]]</f>
        <v>68790</v>
      </c>
      <c r="R1044" s="20">
        <f>Ugovori_OPULJP[[#This Row],[Bespovratna sredstva - Nacionalni dio - HRK]]/7.5345</f>
        <v>9130.0019908421255</v>
      </c>
      <c r="S1044" s="21">
        <v>458600</v>
      </c>
      <c r="T1044" s="22">
        <f>Ugovori_OPULJP[[#This Row],[Bespovratna sredstva - Ukupno (EU+Nac) HRK
= Ukupna ugovorena vrijednost bespovratnih sredstava]]/7.5345</f>
        <v>60866.679938947505</v>
      </c>
      <c r="U1044" s="19">
        <v>0</v>
      </c>
      <c r="V1044" s="20">
        <f>Ugovori_OPULJP[[#This Row],[Javni doprinos korisnika - HRK]]/7.5345</f>
        <v>0</v>
      </c>
      <c r="W1044" s="19">
        <v>0</v>
      </c>
      <c r="X1044" s="20">
        <f>Ugovori_OPULJP[[#This Row],[Privatni doprinos korisnika - HRK]]/7.5345</f>
        <v>0</v>
      </c>
      <c r="Y1044" s="21">
        <f>Ugovori_OPULJP[[#This Row],[Bespovratna sredstva - Ukupno (EU+Nac) HRK
= Ukupna ugovorena vrijednost bespovratnih sredstava]]+Ugovori_OPULJP[[#This Row],[Javni doprinos korisnika - HRK]]+Ugovori_OPULJP[[#This Row],[Privatni doprinos korisnika - HRK]]</f>
        <v>458600</v>
      </c>
      <c r="Z1044" s="22">
        <f>Ugovori_OPULJP[[#This Row],[UKUPNI PRIHVATLJIVI IZDACI
TOTAL ELIGIBLE EXPENDITURE
= Bespovratna sredstva ukupno + doprinos korisnika
= Ukupni prihvatljivi troškovi
= Ukupna ugovorena vrijednost projekta HRK]]/7.5345</f>
        <v>60866.679938947505</v>
      </c>
      <c r="AA1044" s="27" t="s">
        <v>22</v>
      </c>
      <c r="AB1044" s="27" t="s">
        <v>19</v>
      </c>
      <c r="AC1044" s="26" t="s">
        <v>4082</v>
      </c>
      <c r="AD1044" s="26" t="s">
        <v>147</v>
      </c>
    </row>
    <row r="1045" spans="1:30" ht="51" customHeight="1" x14ac:dyDescent="0.3">
      <c r="A1045" s="31" t="s">
        <v>4083</v>
      </c>
      <c r="B1045" s="25" t="s">
        <v>139</v>
      </c>
      <c r="C1045" s="26" t="s">
        <v>140</v>
      </c>
      <c r="D1045" s="12" t="s">
        <v>3131</v>
      </c>
      <c r="E1045" s="27" t="s">
        <v>63</v>
      </c>
      <c r="F1045" s="32" t="s">
        <v>4084</v>
      </c>
      <c r="G1045" s="32" t="s">
        <v>1458</v>
      </c>
      <c r="H1045" s="29">
        <v>44201</v>
      </c>
      <c r="I1045" s="29">
        <v>44747</v>
      </c>
      <c r="J1045" s="17" t="str">
        <f>IF(Ugovori_OPULJP[[#This Row],[DATUM ZAVRŠETKA OPERACIJE]]&gt;DATE(2023,12,31),"u provedbi","završen")</f>
        <v>završen</v>
      </c>
      <c r="K1045" s="28" t="s">
        <v>178</v>
      </c>
      <c r="L1045" s="28" t="s">
        <v>178</v>
      </c>
      <c r="M1045" s="18">
        <v>0.85</v>
      </c>
      <c r="N1045" s="18">
        <v>0.15</v>
      </c>
      <c r="O1045" s="19">
        <f>Ugovori_OPULJP[[#This Row],[Bespovratna sredstva - Ukupno (EU+Nac) HRK
= Ukupna ugovorena vrijednost bespovratnih sredstava]]*Ugovori_OPULJP[[#This Row],[EU STOPA SUFINANCIRANJA %
EU CO-FINANCING RATE %]]</f>
        <v>1309255.085</v>
      </c>
      <c r="P1045" s="20">
        <f>Ugovori_OPULJP[[#This Row],[Bespovratna sredstva - EU dio - HRK]]/7.5345</f>
        <v>173768.01181232993</v>
      </c>
      <c r="Q1045" s="19">
        <f>Ugovori_OPULJP[[#This Row],[Bespovratna sredstva - Ukupno (EU+Nac) HRK
= Ukupna ugovorena vrijednost bespovratnih sredstava]]*Ugovori_OPULJP[[#This Row],[STOPA NACIONALNOG SUFINANCIRANJA %]]</f>
        <v>231045.01500000001</v>
      </c>
      <c r="R1045" s="20">
        <f>Ugovori_OPULJP[[#This Row],[Bespovratna sredstva - Nacionalni dio - HRK]]/7.5345</f>
        <v>30664.943260999404</v>
      </c>
      <c r="S1045" s="21">
        <v>1540300.1</v>
      </c>
      <c r="T1045" s="22">
        <f>Ugovori_OPULJP[[#This Row],[Bespovratna sredstva - Ukupno (EU+Nac) HRK
= Ukupna ugovorena vrijednost bespovratnih sredstava]]/7.5345</f>
        <v>204432.95507332936</v>
      </c>
      <c r="U1045" s="19">
        <v>0</v>
      </c>
      <c r="V1045" s="20">
        <f>Ugovori_OPULJP[[#This Row],[Javni doprinos korisnika - HRK]]/7.5345</f>
        <v>0</v>
      </c>
      <c r="W1045" s="19">
        <v>0</v>
      </c>
      <c r="X1045" s="20">
        <f>Ugovori_OPULJP[[#This Row],[Privatni doprinos korisnika - HRK]]/7.5345</f>
        <v>0</v>
      </c>
      <c r="Y1045" s="21">
        <f>Ugovori_OPULJP[[#This Row],[Bespovratna sredstva - Ukupno (EU+Nac) HRK
= Ukupna ugovorena vrijednost bespovratnih sredstava]]+Ugovori_OPULJP[[#This Row],[Javni doprinos korisnika - HRK]]+Ugovori_OPULJP[[#This Row],[Privatni doprinos korisnika - HRK]]</f>
        <v>1540300.1</v>
      </c>
      <c r="Z1045" s="22">
        <f>Ugovori_OPULJP[[#This Row],[UKUPNI PRIHVATLJIVI IZDACI
TOTAL ELIGIBLE EXPENDITURE
= Bespovratna sredstva ukupno + doprinos korisnika
= Ukupni prihvatljivi troškovi
= Ukupna ugovorena vrijednost projekta HRK]]/7.5345</f>
        <v>204432.95507332936</v>
      </c>
      <c r="AA1045" s="27" t="s">
        <v>22</v>
      </c>
      <c r="AB1045" s="27" t="s">
        <v>19</v>
      </c>
      <c r="AC1045" s="26" t="s">
        <v>4085</v>
      </c>
      <c r="AD1045" s="26" t="s">
        <v>147</v>
      </c>
    </row>
    <row r="1046" spans="1:30" ht="51" customHeight="1" x14ac:dyDescent="0.3">
      <c r="A1046" s="31" t="s">
        <v>4086</v>
      </c>
      <c r="B1046" s="25" t="s">
        <v>139</v>
      </c>
      <c r="C1046" s="26" t="s">
        <v>140</v>
      </c>
      <c r="D1046" s="12" t="s">
        <v>3131</v>
      </c>
      <c r="E1046" s="27" t="s">
        <v>63</v>
      </c>
      <c r="F1046" s="32" t="s">
        <v>4087</v>
      </c>
      <c r="G1046" s="32" t="s">
        <v>4088</v>
      </c>
      <c r="H1046" s="29">
        <v>44201</v>
      </c>
      <c r="I1046" s="29">
        <v>44747</v>
      </c>
      <c r="J1046" s="17" t="str">
        <f>IF(Ugovori_OPULJP[[#This Row],[DATUM ZAVRŠETKA OPERACIJE]]&gt;DATE(2023,12,31),"u provedbi","završen")</f>
        <v>završen</v>
      </c>
      <c r="K1046" s="28" t="s">
        <v>262</v>
      </c>
      <c r="L1046" s="28" t="s">
        <v>262</v>
      </c>
      <c r="M1046" s="18">
        <v>0.85</v>
      </c>
      <c r="N1046" s="18">
        <v>0.15</v>
      </c>
      <c r="O1046" s="19">
        <f>Ugovori_OPULJP[[#This Row],[Bespovratna sredstva - Ukupno (EU+Nac) HRK
= Ukupna ugovorena vrijednost bespovratnih sredstava]]*Ugovori_OPULJP[[#This Row],[EU STOPA SUFINANCIRANJA %
EU CO-FINANCING RATE %]]</f>
        <v>394680.41500000004</v>
      </c>
      <c r="P1046" s="20">
        <f>Ugovori_OPULJP[[#This Row],[Bespovratna sredstva - EU dio - HRK]]/7.5345</f>
        <v>52383.093105050102</v>
      </c>
      <c r="Q1046" s="19">
        <f>Ugovori_OPULJP[[#This Row],[Bespovratna sredstva - Ukupno (EU+Nac) HRK
= Ukupna ugovorena vrijednost bespovratnih sredstava]]*Ugovori_OPULJP[[#This Row],[STOPA NACIONALNOG SUFINANCIRANJA %]]</f>
        <v>69649.485000000001</v>
      </c>
      <c r="R1046" s="20">
        <f>Ugovori_OPULJP[[#This Row],[Bespovratna sredstva - Nacionalni dio - HRK]]/7.5345</f>
        <v>9244.0752538323704</v>
      </c>
      <c r="S1046" s="21">
        <v>464329.9</v>
      </c>
      <c r="T1046" s="22">
        <f>Ugovori_OPULJP[[#This Row],[Bespovratna sredstva - Ukupno (EU+Nac) HRK
= Ukupna ugovorena vrijednost bespovratnih sredstava]]/7.5345</f>
        <v>61627.168358882474</v>
      </c>
      <c r="U1046" s="19">
        <v>0</v>
      </c>
      <c r="V1046" s="20">
        <f>Ugovori_OPULJP[[#This Row],[Javni doprinos korisnika - HRK]]/7.5345</f>
        <v>0</v>
      </c>
      <c r="W1046" s="19">
        <v>0</v>
      </c>
      <c r="X1046" s="20">
        <f>Ugovori_OPULJP[[#This Row],[Privatni doprinos korisnika - HRK]]/7.5345</f>
        <v>0</v>
      </c>
      <c r="Y1046" s="21">
        <f>Ugovori_OPULJP[[#This Row],[Bespovratna sredstva - Ukupno (EU+Nac) HRK
= Ukupna ugovorena vrijednost bespovratnih sredstava]]+Ugovori_OPULJP[[#This Row],[Javni doprinos korisnika - HRK]]+Ugovori_OPULJP[[#This Row],[Privatni doprinos korisnika - HRK]]</f>
        <v>464329.9</v>
      </c>
      <c r="Z1046" s="22">
        <f>Ugovori_OPULJP[[#This Row],[UKUPNI PRIHVATLJIVI IZDACI
TOTAL ELIGIBLE EXPENDITURE
= Bespovratna sredstva ukupno + doprinos korisnika
= Ukupni prihvatljivi troškovi
= Ukupna ugovorena vrijednost projekta HRK]]/7.5345</f>
        <v>61627.168358882474</v>
      </c>
      <c r="AA1046" s="27" t="s">
        <v>22</v>
      </c>
      <c r="AB1046" s="27" t="s">
        <v>19</v>
      </c>
      <c r="AC1046" s="26" t="s">
        <v>4089</v>
      </c>
      <c r="AD1046" s="26" t="s">
        <v>147</v>
      </c>
    </row>
    <row r="1047" spans="1:30" ht="51" customHeight="1" x14ac:dyDescent="0.3">
      <c r="A1047" s="31" t="s">
        <v>4090</v>
      </c>
      <c r="B1047" s="25" t="s">
        <v>139</v>
      </c>
      <c r="C1047" s="26" t="s">
        <v>140</v>
      </c>
      <c r="D1047" s="12" t="s">
        <v>3131</v>
      </c>
      <c r="E1047" s="27" t="s">
        <v>63</v>
      </c>
      <c r="F1047" s="32" t="s">
        <v>4091</v>
      </c>
      <c r="G1047" s="32" t="s">
        <v>4092</v>
      </c>
      <c r="H1047" s="29">
        <v>44201</v>
      </c>
      <c r="I1047" s="29">
        <v>44625</v>
      </c>
      <c r="J1047" s="17" t="str">
        <f>IF(Ugovori_OPULJP[[#This Row],[DATUM ZAVRŠETKA OPERACIJE]]&gt;DATE(2023,12,31),"u provedbi","završen")</f>
        <v>završen</v>
      </c>
      <c r="K1047" s="28" t="s">
        <v>117</v>
      </c>
      <c r="L1047" s="28" t="s">
        <v>117</v>
      </c>
      <c r="M1047" s="18">
        <v>0.85</v>
      </c>
      <c r="N1047" s="18">
        <v>0.15</v>
      </c>
      <c r="O1047" s="19">
        <f>Ugovori_OPULJP[[#This Row],[Bespovratna sredstva - Ukupno (EU+Nac) HRK
= Ukupna ugovorena vrijednost bespovratnih sredstava]]*Ugovori_OPULJP[[#This Row],[EU STOPA SUFINANCIRANJA %
EU CO-FINANCING RATE %]]</f>
        <v>547599.75</v>
      </c>
      <c r="P1047" s="20">
        <f>Ugovori_OPULJP[[#This Row],[Bespovratna sredstva - EU dio - HRK]]/7.5345</f>
        <v>72678.976707147114</v>
      </c>
      <c r="Q1047" s="19">
        <f>Ugovori_OPULJP[[#This Row],[Bespovratna sredstva - Ukupno (EU+Nac) HRK
= Ukupna ugovorena vrijednost bespovratnih sredstava]]*Ugovori_OPULJP[[#This Row],[STOPA NACIONALNOG SUFINANCIRANJA %]]</f>
        <v>96635.25</v>
      </c>
      <c r="R1047" s="20">
        <f>Ugovori_OPULJP[[#This Row],[Bespovratna sredstva - Nacionalni dio - HRK]]/7.5345</f>
        <v>12825.701771849492</v>
      </c>
      <c r="S1047" s="21">
        <v>644235</v>
      </c>
      <c r="T1047" s="22">
        <f>Ugovori_OPULJP[[#This Row],[Bespovratna sredstva - Ukupno (EU+Nac) HRK
= Ukupna ugovorena vrijednost bespovratnih sredstava]]/7.5345</f>
        <v>85504.678478996604</v>
      </c>
      <c r="U1047" s="19">
        <v>0</v>
      </c>
      <c r="V1047" s="20">
        <f>Ugovori_OPULJP[[#This Row],[Javni doprinos korisnika - HRK]]/7.5345</f>
        <v>0</v>
      </c>
      <c r="W1047" s="19">
        <v>0</v>
      </c>
      <c r="X1047" s="20">
        <f>Ugovori_OPULJP[[#This Row],[Privatni doprinos korisnika - HRK]]/7.5345</f>
        <v>0</v>
      </c>
      <c r="Y1047" s="21">
        <f>Ugovori_OPULJP[[#This Row],[Bespovratna sredstva - Ukupno (EU+Nac) HRK
= Ukupna ugovorena vrijednost bespovratnih sredstava]]+Ugovori_OPULJP[[#This Row],[Javni doprinos korisnika - HRK]]+Ugovori_OPULJP[[#This Row],[Privatni doprinos korisnika - HRK]]</f>
        <v>644235</v>
      </c>
      <c r="Z1047" s="22">
        <f>Ugovori_OPULJP[[#This Row],[UKUPNI PRIHVATLJIVI IZDACI
TOTAL ELIGIBLE EXPENDITURE
= Bespovratna sredstva ukupno + doprinos korisnika
= Ukupni prihvatljivi troškovi
= Ukupna ugovorena vrijednost projekta HRK]]/7.5345</f>
        <v>85504.678478996604</v>
      </c>
      <c r="AA1047" s="27" t="s">
        <v>22</v>
      </c>
      <c r="AB1047" s="27" t="s">
        <v>19</v>
      </c>
      <c r="AC1047" s="26" t="s">
        <v>4093</v>
      </c>
      <c r="AD1047" s="26" t="s">
        <v>147</v>
      </c>
    </row>
    <row r="1048" spans="1:30" ht="63.75" customHeight="1" x14ac:dyDescent="0.3">
      <c r="A1048" s="31" t="s">
        <v>4094</v>
      </c>
      <c r="B1048" s="25" t="s">
        <v>139</v>
      </c>
      <c r="C1048" s="26" t="s">
        <v>140</v>
      </c>
      <c r="D1048" s="12" t="s">
        <v>3131</v>
      </c>
      <c r="E1048" s="27" t="s">
        <v>63</v>
      </c>
      <c r="F1048" s="32" t="s">
        <v>4095</v>
      </c>
      <c r="G1048" s="32" t="s">
        <v>4096</v>
      </c>
      <c r="H1048" s="29">
        <v>44207</v>
      </c>
      <c r="I1048" s="29">
        <v>44631</v>
      </c>
      <c r="J1048" s="17" t="str">
        <f>IF(Ugovori_OPULJP[[#This Row],[DATUM ZAVRŠETKA OPERACIJE]]&gt;DATE(2023,12,31),"u provedbi","završen")</f>
        <v>završen</v>
      </c>
      <c r="K1048" s="28" t="s">
        <v>117</v>
      </c>
      <c r="L1048" s="28" t="s">
        <v>117</v>
      </c>
      <c r="M1048" s="18">
        <v>0.85</v>
      </c>
      <c r="N1048" s="18">
        <v>0.15</v>
      </c>
      <c r="O1048" s="19">
        <f>Ugovori_OPULJP[[#This Row],[Bespovratna sredstva - Ukupno (EU+Nac) HRK
= Ukupna ugovorena vrijednost bespovratnih sredstava]]*Ugovori_OPULJP[[#This Row],[EU STOPA SUFINANCIRANJA %
EU CO-FINANCING RATE %]]</f>
        <v>546749.75</v>
      </c>
      <c r="P1048" s="20">
        <f>Ugovori_OPULJP[[#This Row],[Bespovratna sredstva - EU dio - HRK]]/7.5345</f>
        <v>72566.162319994692</v>
      </c>
      <c r="Q1048" s="19">
        <f>Ugovori_OPULJP[[#This Row],[Bespovratna sredstva - Ukupno (EU+Nac) HRK
= Ukupna ugovorena vrijednost bespovratnih sredstava]]*Ugovori_OPULJP[[#This Row],[STOPA NACIONALNOG SUFINANCIRANJA %]]</f>
        <v>96485.25</v>
      </c>
      <c r="R1048" s="20">
        <f>Ugovori_OPULJP[[#This Row],[Bespovratna sredstva - Nacionalni dio - HRK]]/7.5345</f>
        <v>12805.793350587297</v>
      </c>
      <c r="S1048" s="21">
        <v>643235</v>
      </c>
      <c r="T1048" s="22">
        <f>Ugovori_OPULJP[[#This Row],[Bespovratna sredstva - Ukupno (EU+Nac) HRK
= Ukupna ugovorena vrijednost bespovratnih sredstava]]/7.5345</f>
        <v>85371.955670581985</v>
      </c>
      <c r="U1048" s="19">
        <v>0</v>
      </c>
      <c r="V1048" s="20">
        <f>Ugovori_OPULJP[[#This Row],[Javni doprinos korisnika - HRK]]/7.5345</f>
        <v>0</v>
      </c>
      <c r="W1048" s="19">
        <v>0</v>
      </c>
      <c r="X1048" s="20">
        <f>Ugovori_OPULJP[[#This Row],[Privatni doprinos korisnika - HRK]]/7.5345</f>
        <v>0</v>
      </c>
      <c r="Y1048" s="21">
        <f>Ugovori_OPULJP[[#This Row],[Bespovratna sredstva - Ukupno (EU+Nac) HRK
= Ukupna ugovorena vrijednost bespovratnih sredstava]]+Ugovori_OPULJP[[#This Row],[Javni doprinos korisnika - HRK]]+Ugovori_OPULJP[[#This Row],[Privatni doprinos korisnika - HRK]]</f>
        <v>643235</v>
      </c>
      <c r="Z1048" s="22">
        <f>Ugovori_OPULJP[[#This Row],[UKUPNI PRIHVATLJIVI IZDACI
TOTAL ELIGIBLE EXPENDITURE
= Bespovratna sredstva ukupno + doprinos korisnika
= Ukupni prihvatljivi troškovi
= Ukupna ugovorena vrijednost projekta HRK]]/7.5345</f>
        <v>85371.955670581985</v>
      </c>
      <c r="AA1048" s="27" t="s">
        <v>22</v>
      </c>
      <c r="AB1048" s="27" t="s">
        <v>19</v>
      </c>
      <c r="AC1048" s="26" t="s">
        <v>4097</v>
      </c>
      <c r="AD1048" s="26" t="s">
        <v>147</v>
      </c>
    </row>
    <row r="1049" spans="1:30" ht="38.25" customHeight="1" x14ac:dyDescent="0.3">
      <c r="A1049" s="31" t="s">
        <v>4098</v>
      </c>
      <c r="B1049" s="25" t="s">
        <v>139</v>
      </c>
      <c r="C1049" s="26" t="s">
        <v>140</v>
      </c>
      <c r="D1049" s="12" t="s">
        <v>3131</v>
      </c>
      <c r="E1049" s="27" t="s">
        <v>63</v>
      </c>
      <c r="F1049" s="32" t="s">
        <v>4099</v>
      </c>
      <c r="G1049" s="32" t="s">
        <v>4100</v>
      </c>
      <c r="H1049" s="29">
        <v>44201</v>
      </c>
      <c r="I1049" s="29">
        <v>44747</v>
      </c>
      <c r="J1049" s="17" t="str">
        <f>IF(Ugovori_OPULJP[[#This Row],[DATUM ZAVRŠETKA OPERACIJE]]&gt;DATE(2023,12,31),"u provedbi","završen")</f>
        <v>završen</v>
      </c>
      <c r="K1049" s="28" t="s">
        <v>71</v>
      </c>
      <c r="L1049" s="28" t="s">
        <v>71</v>
      </c>
      <c r="M1049" s="18">
        <v>0.85</v>
      </c>
      <c r="N1049" s="18">
        <v>0.15</v>
      </c>
      <c r="O1049" s="19">
        <f>Ugovori_OPULJP[[#This Row],[Bespovratna sredstva - Ukupno (EU+Nac) HRK
= Ukupna ugovorena vrijednost bespovratnih sredstava]]*Ugovori_OPULJP[[#This Row],[EU STOPA SUFINANCIRANJA %
EU CO-FINANCING RATE %]]</f>
        <v>315744.33199999999</v>
      </c>
      <c r="P1049" s="20">
        <f>Ugovori_OPULJP[[#This Row],[Bespovratna sredstva - EU dio - HRK]]/7.5345</f>
        <v>41906.474484040082</v>
      </c>
      <c r="Q1049" s="19">
        <f>Ugovori_OPULJP[[#This Row],[Bespovratna sredstva - Ukupno (EU+Nac) HRK
= Ukupna ugovorena vrijednost bespovratnih sredstava]]*Ugovori_OPULJP[[#This Row],[STOPA NACIONALNOG SUFINANCIRANJA %]]</f>
        <v>55719.587999999996</v>
      </c>
      <c r="R1049" s="20">
        <f>Ugovori_OPULJP[[#This Row],[Bespovratna sredstva - Nacionalni dio - HRK]]/7.5345</f>
        <v>7395.2602030658963</v>
      </c>
      <c r="S1049" s="21">
        <v>371463.92</v>
      </c>
      <c r="T1049" s="22">
        <f>Ugovori_OPULJP[[#This Row],[Bespovratna sredstva - Ukupno (EU+Nac) HRK
= Ukupna ugovorena vrijednost bespovratnih sredstava]]/7.5345</f>
        <v>49301.734687105971</v>
      </c>
      <c r="U1049" s="19">
        <v>0</v>
      </c>
      <c r="V1049" s="20">
        <f>Ugovori_OPULJP[[#This Row],[Javni doprinos korisnika - HRK]]/7.5345</f>
        <v>0</v>
      </c>
      <c r="W1049" s="19">
        <v>0</v>
      </c>
      <c r="X1049" s="20">
        <f>Ugovori_OPULJP[[#This Row],[Privatni doprinos korisnika - HRK]]/7.5345</f>
        <v>0</v>
      </c>
      <c r="Y1049" s="21">
        <f>Ugovori_OPULJP[[#This Row],[Bespovratna sredstva - Ukupno (EU+Nac) HRK
= Ukupna ugovorena vrijednost bespovratnih sredstava]]+Ugovori_OPULJP[[#This Row],[Javni doprinos korisnika - HRK]]+Ugovori_OPULJP[[#This Row],[Privatni doprinos korisnika - HRK]]</f>
        <v>371463.92</v>
      </c>
      <c r="Z1049" s="22">
        <f>Ugovori_OPULJP[[#This Row],[UKUPNI PRIHVATLJIVI IZDACI
TOTAL ELIGIBLE EXPENDITURE
= Bespovratna sredstva ukupno + doprinos korisnika
= Ukupni prihvatljivi troškovi
= Ukupna ugovorena vrijednost projekta HRK]]/7.5345</f>
        <v>49301.734687105971</v>
      </c>
      <c r="AA1049" s="27" t="s">
        <v>22</v>
      </c>
      <c r="AB1049" s="27" t="s">
        <v>19</v>
      </c>
      <c r="AC1049" s="26" t="s">
        <v>4101</v>
      </c>
      <c r="AD1049" s="26" t="s">
        <v>147</v>
      </c>
    </row>
    <row r="1050" spans="1:30" ht="38.25" customHeight="1" x14ac:dyDescent="0.3">
      <c r="A1050" s="31" t="s">
        <v>4102</v>
      </c>
      <c r="B1050" s="25" t="s">
        <v>139</v>
      </c>
      <c r="C1050" s="26" t="s">
        <v>140</v>
      </c>
      <c r="D1050" s="12" t="s">
        <v>3131</v>
      </c>
      <c r="E1050" s="27" t="s">
        <v>63</v>
      </c>
      <c r="F1050" s="32" t="s">
        <v>4103</v>
      </c>
      <c r="G1050" s="32" t="s">
        <v>4104</v>
      </c>
      <c r="H1050" s="29">
        <v>44211</v>
      </c>
      <c r="I1050" s="29">
        <v>44757</v>
      </c>
      <c r="J1050" s="17" t="str">
        <f>IF(Ugovori_OPULJP[[#This Row],[DATUM ZAVRŠETKA OPERACIJE]]&gt;DATE(2023,12,31),"u provedbi","završen")</f>
        <v>završen</v>
      </c>
      <c r="K1050" s="28" t="s">
        <v>591</v>
      </c>
      <c r="L1050" s="28" t="s">
        <v>591</v>
      </c>
      <c r="M1050" s="18">
        <v>0.85</v>
      </c>
      <c r="N1050" s="18">
        <v>0.15</v>
      </c>
      <c r="O1050" s="19">
        <f>Ugovori_OPULJP[[#This Row],[Bespovratna sredstva - Ukupno (EU+Nac) HRK
= Ukupna ugovorena vrijednost bespovratnih sredstava]]*Ugovori_OPULJP[[#This Row],[EU STOPA SUFINANCIRANJA %
EU CO-FINANCING RATE %]]</f>
        <v>1025999.0619999999</v>
      </c>
      <c r="P1050" s="20">
        <f>Ugovori_OPULJP[[#This Row],[Bespovratna sredstva - EU dio - HRK]]/7.5345</f>
        <v>136173.47693941201</v>
      </c>
      <c r="Q1050" s="19">
        <f>Ugovori_OPULJP[[#This Row],[Bespovratna sredstva - Ukupno (EU+Nac) HRK
= Ukupna ugovorena vrijednost bespovratnih sredstava]]*Ugovori_OPULJP[[#This Row],[STOPA NACIONALNOG SUFINANCIRANJA %]]</f>
        <v>181058.658</v>
      </c>
      <c r="R1050" s="20">
        <f>Ugovori_OPULJP[[#This Row],[Bespovratna sredstva - Nacionalni dio - HRK]]/7.5345</f>
        <v>24030.613577543299</v>
      </c>
      <c r="S1050" s="21">
        <v>1207057.72</v>
      </c>
      <c r="T1050" s="22">
        <f>Ugovori_OPULJP[[#This Row],[Bespovratna sredstva - Ukupno (EU+Nac) HRK
= Ukupna ugovorena vrijednost bespovratnih sredstava]]/7.5345</f>
        <v>160204.09051695533</v>
      </c>
      <c r="U1050" s="19">
        <v>0</v>
      </c>
      <c r="V1050" s="20">
        <f>Ugovori_OPULJP[[#This Row],[Javni doprinos korisnika - HRK]]/7.5345</f>
        <v>0</v>
      </c>
      <c r="W1050" s="19">
        <v>0</v>
      </c>
      <c r="X1050" s="20">
        <f>Ugovori_OPULJP[[#This Row],[Privatni doprinos korisnika - HRK]]/7.5345</f>
        <v>0</v>
      </c>
      <c r="Y1050" s="21">
        <f>Ugovori_OPULJP[[#This Row],[Bespovratna sredstva - Ukupno (EU+Nac) HRK
= Ukupna ugovorena vrijednost bespovratnih sredstava]]+Ugovori_OPULJP[[#This Row],[Javni doprinos korisnika - HRK]]+Ugovori_OPULJP[[#This Row],[Privatni doprinos korisnika - HRK]]</f>
        <v>1207057.72</v>
      </c>
      <c r="Z1050" s="22">
        <f>Ugovori_OPULJP[[#This Row],[UKUPNI PRIHVATLJIVI IZDACI
TOTAL ELIGIBLE EXPENDITURE
= Bespovratna sredstva ukupno + doprinos korisnika
= Ukupni prihvatljivi troškovi
= Ukupna ugovorena vrijednost projekta HRK]]/7.5345</f>
        <v>160204.09051695533</v>
      </c>
      <c r="AA1050" s="27" t="s">
        <v>22</v>
      </c>
      <c r="AB1050" s="27" t="s">
        <v>19</v>
      </c>
      <c r="AC1050" s="26" t="s">
        <v>4105</v>
      </c>
      <c r="AD1050" s="26" t="s">
        <v>147</v>
      </c>
    </row>
    <row r="1051" spans="1:30" ht="51" customHeight="1" x14ac:dyDescent="0.3">
      <c r="A1051" s="31" t="s">
        <v>4106</v>
      </c>
      <c r="B1051" s="25" t="s">
        <v>139</v>
      </c>
      <c r="C1051" s="26" t="s">
        <v>140</v>
      </c>
      <c r="D1051" s="12" t="s">
        <v>3131</v>
      </c>
      <c r="E1051" s="27" t="s">
        <v>63</v>
      </c>
      <c r="F1051" s="32" t="s">
        <v>4107</v>
      </c>
      <c r="G1051" s="14" t="s">
        <v>1505</v>
      </c>
      <c r="H1051" s="29">
        <v>44204</v>
      </c>
      <c r="I1051" s="29">
        <v>44628</v>
      </c>
      <c r="J1051" s="17" t="str">
        <f>IF(Ugovori_OPULJP[[#This Row],[DATUM ZAVRŠETKA OPERACIJE]]&gt;DATE(2023,12,31),"u provedbi","završen")</f>
        <v>završen</v>
      </c>
      <c r="K1051" s="28" t="s">
        <v>86</v>
      </c>
      <c r="L1051" s="28" t="s">
        <v>86</v>
      </c>
      <c r="M1051" s="18">
        <v>0.85</v>
      </c>
      <c r="N1051" s="18">
        <v>0.15</v>
      </c>
      <c r="O1051" s="19">
        <f>Ugovori_OPULJP[[#This Row],[Bespovratna sredstva - Ukupno (EU+Nac) HRK
= Ukupna ugovorena vrijednost bespovratnih sredstava]]*Ugovori_OPULJP[[#This Row],[EU STOPA SUFINANCIRANJA %
EU CO-FINANCING RATE %]]</f>
        <v>1184033</v>
      </c>
      <c r="P1051" s="20">
        <f>Ugovori_OPULJP[[#This Row],[Bespovratna sredstva - EU dio - HRK]]/7.5345</f>
        <v>157148.18501559491</v>
      </c>
      <c r="Q1051" s="19">
        <f>Ugovori_OPULJP[[#This Row],[Bespovratna sredstva - Ukupno (EU+Nac) HRK
= Ukupna ugovorena vrijednost bespovratnih sredstava]]*Ugovori_OPULJP[[#This Row],[STOPA NACIONALNOG SUFINANCIRANJA %]]</f>
        <v>208947</v>
      </c>
      <c r="R1051" s="20">
        <f>Ugovori_OPULJP[[#This Row],[Bespovratna sredstva - Nacionalni dio - HRK]]/7.5345</f>
        <v>27732.03264981087</v>
      </c>
      <c r="S1051" s="21">
        <v>1392980</v>
      </c>
      <c r="T1051" s="22">
        <f>Ugovori_OPULJP[[#This Row],[Bespovratna sredstva - Ukupno (EU+Nac) HRK
= Ukupna ugovorena vrijednost bespovratnih sredstava]]/7.5345</f>
        <v>184880.2176654058</v>
      </c>
      <c r="U1051" s="19">
        <v>0</v>
      </c>
      <c r="V1051" s="20">
        <f>Ugovori_OPULJP[[#This Row],[Javni doprinos korisnika - HRK]]/7.5345</f>
        <v>0</v>
      </c>
      <c r="W1051" s="19">
        <v>0</v>
      </c>
      <c r="X1051" s="20">
        <f>Ugovori_OPULJP[[#This Row],[Privatni doprinos korisnika - HRK]]/7.5345</f>
        <v>0</v>
      </c>
      <c r="Y1051" s="21">
        <f>Ugovori_OPULJP[[#This Row],[Bespovratna sredstva - Ukupno (EU+Nac) HRK
= Ukupna ugovorena vrijednost bespovratnih sredstava]]+Ugovori_OPULJP[[#This Row],[Javni doprinos korisnika - HRK]]+Ugovori_OPULJP[[#This Row],[Privatni doprinos korisnika - HRK]]</f>
        <v>1392980</v>
      </c>
      <c r="Z1051" s="22">
        <f>Ugovori_OPULJP[[#This Row],[UKUPNI PRIHVATLJIVI IZDACI
TOTAL ELIGIBLE EXPENDITURE
= Bespovratna sredstva ukupno + doprinos korisnika
= Ukupni prihvatljivi troškovi
= Ukupna ugovorena vrijednost projekta HRK]]/7.5345</f>
        <v>184880.2176654058</v>
      </c>
      <c r="AA1051" s="27" t="s">
        <v>22</v>
      </c>
      <c r="AB1051" s="27" t="s">
        <v>19</v>
      </c>
      <c r="AC1051" s="26" t="s">
        <v>4108</v>
      </c>
      <c r="AD1051" s="26" t="s">
        <v>147</v>
      </c>
    </row>
    <row r="1052" spans="1:30" ht="51" customHeight="1" x14ac:dyDescent="0.3">
      <c r="A1052" s="31" t="s">
        <v>4109</v>
      </c>
      <c r="B1052" s="25" t="s">
        <v>139</v>
      </c>
      <c r="C1052" s="26" t="s">
        <v>140</v>
      </c>
      <c r="D1052" s="12" t="s">
        <v>3131</v>
      </c>
      <c r="E1052" s="27" t="s">
        <v>63</v>
      </c>
      <c r="F1052" s="32" t="s">
        <v>4110</v>
      </c>
      <c r="G1052" s="32" t="s">
        <v>4111</v>
      </c>
      <c r="H1052" s="29">
        <v>44204</v>
      </c>
      <c r="I1052" s="29">
        <v>44628</v>
      </c>
      <c r="J1052" s="17" t="str">
        <f>IF(Ugovori_OPULJP[[#This Row],[DATUM ZAVRŠETKA OPERACIJE]]&gt;DATE(2023,12,31),"u provedbi","završen")</f>
        <v>završen</v>
      </c>
      <c r="K1052" s="28" t="s">
        <v>86</v>
      </c>
      <c r="L1052" s="28" t="s">
        <v>86</v>
      </c>
      <c r="M1052" s="18">
        <v>0.85</v>
      </c>
      <c r="N1052" s="18">
        <v>0.15</v>
      </c>
      <c r="O1052" s="19">
        <f>Ugovori_OPULJP[[#This Row],[Bespovratna sredstva - Ukupno (EU+Nac) HRK
= Ukupna ugovorena vrijednost bespovratnih sredstava]]*Ugovori_OPULJP[[#This Row],[EU STOPA SUFINANCIRANJA %
EU CO-FINANCING RATE %]]</f>
        <v>1183667.5</v>
      </c>
      <c r="P1052" s="20">
        <f>Ugovori_OPULJP[[#This Row],[Bespovratna sredstva - EU dio - HRK]]/7.5345</f>
        <v>157099.67482911938</v>
      </c>
      <c r="Q1052" s="19">
        <f>Ugovori_OPULJP[[#This Row],[Bespovratna sredstva - Ukupno (EU+Nac) HRK
= Ukupna ugovorena vrijednost bespovratnih sredstava]]*Ugovori_OPULJP[[#This Row],[STOPA NACIONALNOG SUFINANCIRANJA %]]</f>
        <v>208882.5</v>
      </c>
      <c r="R1052" s="20">
        <f>Ugovori_OPULJP[[#This Row],[Bespovratna sredstva - Nacionalni dio - HRK]]/7.5345</f>
        <v>27723.472028668126</v>
      </c>
      <c r="S1052" s="21">
        <v>1392550</v>
      </c>
      <c r="T1052" s="22">
        <f>Ugovori_OPULJP[[#This Row],[Bespovratna sredstva - Ukupno (EU+Nac) HRK
= Ukupna ugovorena vrijednost bespovratnih sredstava]]/7.5345</f>
        <v>184823.14685778751</v>
      </c>
      <c r="U1052" s="19">
        <v>0</v>
      </c>
      <c r="V1052" s="20">
        <f>Ugovori_OPULJP[[#This Row],[Javni doprinos korisnika - HRK]]/7.5345</f>
        <v>0</v>
      </c>
      <c r="W1052" s="19">
        <v>0</v>
      </c>
      <c r="X1052" s="20">
        <f>Ugovori_OPULJP[[#This Row],[Privatni doprinos korisnika - HRK]]/7.5345</f>
        <v>0</v>
      </c>
      <c r="Y1052" s="21">
        <f>Ugovori_OPULJP[[#This Row],[Bespovratna sredstva - Ukupno (EU+Nac) HRK
= Ukupna ugovorena vrijednost bespovratnih sredstava]]+Ugovori_OPULJP[[#This Row],[Javni doprinos korisnika - HRK]]+Ugovori_OPULJP[[#This Row],[Privatni doprinos korisnika - HRK]]</f>
        <v>1392550</v>
      </c>
      <c r="Z1052" s="22">
        <f>Ugovori_OPULJP[[#This Row],[UKUPNI PRIHVATLJIVI IZDACI
TOTAL ELIGIBLE EXPENDITURE
= Bespovratna sredstva ukupno + doprinos korisnika
= Ukupni prihvatljivi troškovi
= Ukupna ugovorena vrijednost projekta HRK]]/7.5345</f>
        <v>184823.14685778751</v>
      </c>
      <c r="AA1052" s="27" t="s">
        <v>22</v>
      </c>
      <c r="AB1052" s="27" t="s">
        <v>19</v>
      </c>
      <c r="AC1052" s="26" t="s">
        <v>4112</v>
      </c>
      <c r="AD1052" s="26" t="s">
        <v>147</v>
      </c>
    </row>
    <row r="1053" spans="1:30" ht="51" customHeight="1" x14ac:dyDescent="0.3">
      <c r="A1053" s="31" t="s">
        <v>4113</v>
      </c>
      <c r="B1053" s="25" t="s">
        <v>139</v>
      </c>
      <c r="C1053" s="26" t="s">
        <v>140</v>
      </c>
      <c r="D1053" s="12" t="s">
        <v>3131</v>
      </c>
      <c r="E1053" s="27" t="s">
        <v>63</v>
      </c>
      <c r="F1053" s="32" t="s">
        <v>4114</v>
      </c>
      <c r="G1053" s="32" t="s">
        <v>4115</v>
      </c>
      <c r="H1053" s="29">
        <v>44203</v>
      </c>
      <c r="I1053" s="29">
        <v>44627</v>
      </c>
      <c r="J1053" s="17" t="str">
        <f>IF(Ugovori_OPULJP[[#This Row],[DATUM ZAVRŠETKA OPERACIJE]]&gt;DATE(2023,12,31),"u provedbi","završen")</f>
        <v>završen</v>
      </c>
      <c r="K1053" s="28" t="s">
        <v>86</v>
      </c>
      <c r="L1053" s="28" t="s">
        <v>86</v>
      </c>
      <c r="M1053" s="18">
        <v>0.85</v>
      </c>
      <c r="N1053" s="18">
        <v>0.15</v>
      </c>
      <c r="O1053" s="19">
        <f>Ugovori_OPULJP[[#This Row],[Bespovratna sredstva - Ukupno (EU+Nac) HRK
= Ukupna ugovorena vrijednost bespovratnih sredstava]]*Ugovori_OPULJP[[#This Row],[EU STOPA SUFINANCIRANJA %
EU CO-FINANCING RATE %]]</f>
        <v>947121</v>
      </c>
      <c r="P1053" s="20">
        <f>Ugovori_OPULJP[[#This Row],[Bespovratna sredstva - EU dio - HRK]]/7.5345</f>
        <v>125704.55902846904</v>
      </c>
      <c r="Q1053" s="19">
        <f>Ugovori_OPULJP[[#This Row],[Bespovratna sredstva - Ukupno (EU+Nac) HRK
= Ukupna ugovorena vrijednost bespovratnih sredstava]]*Ugovori_OPULJP[[#This Row],[STOPA NACIONALNOG SUFINANCIRANJA %]]</f>
        <v>167139</v>
      </c>
      <c r="R1053" s="20">
        <f>Ugovori_OPULJP[[#This Row],[Bespovratna sredstva - Nacionalni dio - HRK]]/7.5345</f>
        <v>22183.157475612184</v>
      </c>
      <c r="S1053" s="21">
        <v>1114260</v>
      </c>
      <c r="T1053" s="22">
        <f>Ugovori_OPULJP[[#This Row],[Bespovratna sredstva - Ukupno (EU+Nac) HRK
= Ukupna ugovorena vrijednost bespovratnih sredstava]]/7.5345</f>
        <v>147887.71650408121</v>
      </c>
      <c r="U1053" s="19">
        <v>0</v>
      </c>
      <c r="V1053" s="20">
        <f>Ugovori_OPULJP[[#This Row],[Javni doprinos korisnika - HRK]]/7.5345</f>
        <v>0</v>
      </c>
      <c r="W1053" s="19">
        <v>0</v>
      </c>
      <c r="X1053" s="20">
        <f>Ugovori_OPULJP[[#This Row],[Privatni doprinos korisnika - HRK]]/7.5345</f>
        <v>0</v>
      </c>
      <c r="Y1053" s="21">
        <f>Ugovori_OPULJP[[#This Row],[Bespovratna sredstva - Ukupno (EU+Nac) HRK
= Ukupna ugovorena vrijednost bespovratnih sredstava]]+Ugovori_OPULJP[[#This Row],[Javni doprinos korisnika - HRK]]+Ugovori_OPULJP[[#This Row],[Privatni doprinos korisnika - HRK]]</f>
        <v>1114260</v>
      </c>
      <c r="Z1053" s="22">
        <f>Ugovori_OPULJP[[#This Row],[UKUPNI PRIHVATLJIVI IZDACI
TOTAL ELIGIBLE EXPENDITURE
= Bespovratna sredstva ukupno + doprinos korisnika
= Ukupni prihvatljivi troškovi
= Ukupna ugovorena vrijednost projekta HRK]]/7.5345</f>
        <v>147887.71650408121</v>
      </c>
      <c r="AA1053" s="27" t="s">
        <v>22</v>
      </c>
      <c r="AB1053" s="27" t="s">
        <v>19</v>
      </c>
      <c r="AC1053" s="26" t="s">
        <v>4116</v>
      </c>
      <c r="AD1053" s="26" t="s">
        <v>147</v>
      </c>
    </row>
    <row r="1054" spans="1:30" ht="51" customHeight="1" x14ac:dyDescent="0.3">
      <c r="A1054" s="31" t="s">
        <v>4117</v>
      </c>
      <c r="B1054" s="25" t="s">
        <v>139</v>
      </c>
      <c r="C1054" s="26" t="s">
        <v>140</v>
      </c>
      <c r="D1054" s="12" t="s">
        <v>3131</v>
      </c>
      <c r="E1054" s="27" t="s">
        <v>63</v>
      </c>
      <c r="F1054" s="32" t="s">
        <v>4118</v>
      </c>
      <c r="G1054" s="32" t="s">
        <v>4119</v>
      </c>
      <c r="H1054" s="29">
        <v>44204</v>
      </c>
      <c r="I1054" s="29">
        <v>44750</v>
      </c>
      <c r="J1054" s="17" t="str">
        <f>IF(Ugovori_OPULJP[[#This Row],[DATUM ZAVRŠETKA OPERACIJE]]&gt;DATE(2023,12,31),"u provedbi","završen")</f>
        <v>završen</v>
      </c>
      <c r="K1054" s="28" t="s">
        <v>192</v>
      </c>
      <c r="L1054" s="28" t="s">
        <v>192</v>
      </c>
      <c r="M1054" s="18">
        <v>0.85</v>
      </c>
      <c r="N1054" s="18">
        <v>0.15</v>
      </c>
      <c r="O1054" s="19">
        <f>Ugovori_OPULJP[[#This Row],[Bespovratna sredstva - Ukupno (EU+Nac) HRK
= Ukupna ugovorena vrijednost bespovratnih sredstava]]*Ugovori_OPULJP[[#This Row],[EU STOPA SUFINANCIRANJA %
EU CO-FINANCING RATE %]]</f>
        <v>786037.5</v>
      </c>
      <c r="P1054" s="20">
        <f>Ugovori_OPULJP[[#This Row],[Bespovratna sredstva - EU dio - HRK]]/7.5345</f>
        <v>104325.10451921161</v>
      </c>
      <c r="Q1054" s="19">
        <f>Ugovori_OPULJP[[#This Row],[Bespovratna sredstva - Ukupno (EU+Nac) HRK
= Ukupna ugovorena vrijednost bespovratnih sredstava]]*Ugovori_OPULJP[[#This Row],[STOPA NACIONALNOG SUFINANCIRANJA %]]</f>
        <v>138712.5</v>
      </c>
      <c r="R1054" s="20">
        <f>Ugovori_OPULJP[[#This Row],[Bespovratna sredstva - Nacionalni dio - HRK]]/7.5345</f>
        <v>18410.312562213814</v>
      </c>
      <c r="S1054" s="21">
        <v>924750</v>
      </c>
      <c r="T1054" s="22">
        <f>Ugovori_OPULJP[[#This Row],[Bespovratna sredstva - Ukupno (EU+Nac) HRK
= Ukupna ugovorena vrijednost bespovratnih sredstava]]/7.5345</f>
        <v>122735.41708142543</v>
      </c>
      <c r="U1054" s="19">
        <v>0</v>
      </c>
      <c r="V1054" s="20">
        <f>Ugovori_OPULJP[[#This Row],[Javni doprinos korisnika - HRK]]/7.5345</f>
        <v>0</v>
      </c>
      <c r="W1054" s="19">
        <v>0</v>
      </c>
      <c r="X1054" s="20">
        <f>Ugovori_OPULJP[[#This Row],[Privatni doprinos korisnika - HRK]]/7.5345</f>
        <v>0</v>
      </c>
      <c r="Y1054" s="21">
        <f>Ugovori_OPULJP[[#This Row],[Bespovratna sredstva - Ukupno (EU+Nac) HRK
= Ukupna ugovorena vrijednost bespovratnih sredstava]]+Ugovori_OPULJP[[#This Row],[Javni doprinos korisnika - HRK]]+Ugovori_OPULJP[[#This Row],[Privatni doprinos korisnika - HRK]]</f>
        <v>924750</v>
      </c>
      <c r="Z1054" s="22">
        <f>Ugovori_OPULJP[[#This Row],[UKUPNI PRIHVATLJIVI IZDACI
TOTAL ELIGIBLE EXPENDITURE
= Bespovratna sredstva ukupno + doprinos korisnika
= Ukupni prihvatljivi troškovi
= Ukupna ugovorena vrijednost projekta HRK]]/7.5345</f>
        <v>122735.41708142543</v>
      </c>
      <c r="AA1054" s="27" t="s">
        <v>22</v>
      </c>
      <c r="AB1054" s="27" t="s">
        <v>19</v>
      </c>
      <c r="AC1054" s="26" t="s">
        <v>4120</v>
      </c>
      <c r="AD1054" s="26" t="s">
        <v>147</v>
      </c>
    </row>
    <row r="1055" spans="1:30" ht="51" customHeight="1" x14ac:dyDescent="0.3">
      <c r="A1055" s="31" t="s">
        <v>4121</v>
      </c>
      <c r="B1055" s="25" t="s">
        <v>139</v>
      </c>
      <c r="C1055" s="26" t="s">
        <v>140</v>
      </c>
      <c r="D1055" s="12" t="s">
        <v>3131</v>
      </c>
      <c r="E1055" s="27" t="s">
        <v>63</v>
      </c>
      <c r="F1055" s="32" t="s">
        <v>4122</v>
      </c>
      <c r="G1055" s="32" t="s">
        <v>4123</v>
      </c>
      <c r="H1055" s="29">
        <v>44203</v>
      </c>
      <c r="I1055" s="29">
        <v>44749</v>
      </c>
      <c r="J1055" s="17" t="str">
        <f>IF(Ugovori_OPULJP[[#This Row],[DATUM ZAVRŠETKA OPERACIJE]]&gt;DATE(2023,12,31),"u provedbi","završen")</f>
        <v>završen</v>
      </c>
      <c r="K1055" s="28" t="s">
        <v>66</v>
      </c>
      <c r="L1055" s="28" t="s">
        <v>66</v>
      </c>
      <c r="M1055" s="18">
        <v>0.85</v>
      </c>
      <c r="N1055" s="18">
        <v>0.15</v>
      </c>
      <c r="O1055" s="19">
        <f>Ugovori_OPULJP[[#This Row],[Bespovratna sredstva - Ukupno (EU+Nac) HRK
= Ukupna ugovorena vrijednost bespovratnih sredstava]]*Ugovori_OPULJP[[#This Row],[EU STOPA SUFINANCIRANJA %
EU CO-FINANCING RATE %]]</f>
        <v>1182766.5</v>
      </c>
      <c r="P1055" s="20">
        <f>Ugovori_OPULJP[[#This Row],[Bespovratna sredstva - EU dio - HRK]]/7.5345</f>
        <v>156980.0915787378</v>
      </c>
      <c r="Q1055" s="19">
        <f>Ugovori_OPULJP[[#This Row],[Bespovratna sredstva - Ukupno (EU+Nac) HRK
= Ukupna ugovorena vrijednost bespovratnih sredstava]]*Ugovori_OPULJP[[#This Row],[STOPA NACIONALNOG SUFINANCIRANJA %]]</f>
        <v>208723.5</v>
      </c>
      <c r="R1055" s="20">
        <f>Ugovori_OPULJP[[#This Row],[Bespovratna sredstva - Nacionalni dio - HRK]]/7.5345</f>
        <v>27702.3691021302</v>
      </c>
      <c r="S1055" s="21">
        <v>1391490</v>
      </c>
      <c r="T1055" s="22">
        <f>Ugovori_OPULJP[[#This Row],[Bespovratna sredstva - Ukupno (EU+Nac) HRK
= Ukupna ugovorena vrijednost bespovratnih sredstava]]/7.5345</f>
        <v>184682.46068086801</v>
      </c>
      <c r="U1055" s="19">
        <v>0</v>
      </c>
      <c r="V1055" s="20">
        <f>Ugovori_OPULJP[[#This Row],[Javni doprinos korisnika - HRK]]/7.5345</f>
        <v>0</v>
      </c>
      <c r="W1055" s="19">
        <v>0</v>
      </c>
      <c r="X1055" s="20">
        <f>Ugovori_OPULJP[[#This Row],[Privatni doprinos korisnika - HRK]]/7.5345</f>
        <v>0</v>
      </c>
      <c r="Y1055" s="21">
        <f>Ugovori_OPULJP[[#This Row],[Bespovratna sredstva - Ukupno (EU+Nac) HRK
= Ukupna ugovorena vrijednost bespovratnih sredstava]]+Ugovori_OPULJP[[#This Row],[Javni doprinos korisnika - HRK]]+Ugovori_OPULJP[[#This Row],[Privatni doprinos korisnika - HRK]]</f>
        <v>1391490</v>
      </c>
      <c r="Z1055" s="22">
        <f>Ugovori_OPULJP[[#This Row],[UKUPNI PRIHVATLJIVI IZDACI
TOTAL ELIGIBLE EXPENDITURE
= Bespovratna sredstva ukupno + doprinos korisnika
= Ukupni prihvatljivi troškovi
= Ukupna ugovorena vrijednost projekta HRK]]/7.5345</f>
        <v>184682.46068086801</v>
      </c>
      <c r="AA1055" s="27" t="s">
        <v>22</v>
      </c>
      <c r="AB1055" s="27" t="s">
        <v>19</v>
      </c>
      <c r="AC1055" s="26" t="s">
        <v>4124</v>
      </c>
      <c r="AD1055" s="26" t="s">
        <v>147</v>
      </c>
    </row>
    <row r="1056" spans="1:30" ht="38.25" customHeight="1" x14ac:dyDescent="0.3">
      <c r="A1056" s="31" t="s">
        <v>4125</v>
      </c>
      <c r="B1056" s="25" t="s">
        <v>139</v>
      </c>
      <c r="C1056" s="26" t="s">
        <v>140</v>
      </c>
      <c r="D1056" s="12" t="s">
        <v>3131</v>
      </c>
      <c r="E1056" s="27" t="s">
        <v>63</v>
      </c>
      <c r="F1056" s="32" t="s">
        <v>4126</v>
      </c>
      <c r="G1056" s="32" t="s">
        <v>1478</v>
      </c>
      <c r="H1056" s="29">
        <v>44200</v>
      </c>
      <c r="I1056" s="29">
        <v>44746</v>
      </c>
      <c r="J1056" s="17" t="str">
        <f>IF(Ugovori_OPULJP[[#This Row],[DATUM ZAVRŠETKA OPERACIJE]]&gt;DATE(2023,12,31),"u provedbi","završen")</f>
        <v>završen</v>
      </c>
      <c r="K1056" s="28" t="s">
        <v>81</v>
      </c>
      <c r="L1056" s="28" t="s">
        <v>81</v>
      </c>
      <c r="M1056" s="18">
        <v>0.85</v>
      </c>
      <c r="N1056" s="18">
        <v>0.15</v>
      </c>
      <c r="O1056" s="19">
        <f>Ugovori_OPULJP[[#This Row],[Bespovratna sredstva - Ukupno (EU+Nac) HRK
= Ukupna ugovorena vrijednost bespovratnih sredstava]]*Ugovori_OPULJP[[#This Row],[EU STOPA SUFINANCIRANJA %
EU CO-FINANCING RATE %]]</f>
        <v>1979165.5</v>
      </c>
      <c r="P1056" s="20">
        <f>Ugovori_OPULJP[[#This Row],[Bespovratna sredstva - EU dio - HRK]]/7.5345</f>
        <v>262680.40347733756</v>
      </c>
      <c r="Q1056" s="19">
        <f>Ugovori_OPULJP[[#This Row],[Bespovratna sredstva - Ukupno (EU+Nac) HRK
= Ukupna ugovorena vrijednost bespovratnih sredstava]]*Ugovori_OPULJP[[#This Row],[STOPA NACIONALNOG SUFINANCIRANJA %]]</f>
        <v>349264.5</v>
      </c>
      <c r="R1056" s="20">
        <f>Ugovori_OPULJP[[#This Row],[Bespovratna sredstva - Nacionalni dio - HRK]]/7.5345</f>
        <v>46355.365319530159</v>
      </c>
      <c r="S1056" s="21">
        <v>2328430</v>
      </c>
      <c r="T1056" s="22">
        <f>Ugovori_OPULJP[[#This Row],[Bespovratna sredstva - Ukupno (EU+Nac) HRK
= Ukupna ugovorena vrijednost bespovratnih sredstava]]/7.5345</f>
        <v>309035.76879686775</v>
      </c>
      <c r="U1056" s="19">
        <v>0</v>
      </c>
      <c r="V1056" s="20">
        <f>Ugovori_OPULJP[[#This Row],[Javni doprinos korisnika - HRK]]/7.5345</f>
        <v>0</v>
      </c>
      <c r="W1056" s="19">
        <v>0</v>
      </c>
      <c r="X1056" s="20">
        <f>Ugovori_OPULJP[[#This Row],[Privatni doprinos korisnika - HRK]]/7.5345</f>
        <v>0</v>
      </c>
      <c r="Y1056" s="21">
        <f>Ugovori_OPULJP[[#This Row],[Bespovratna sredstva - Ukupno (EU+Nac) HRK
= Ukupna ugovorena vrijednost bespovratnih sredstava]]+Ugovori_OPULJP[[#This Row],[Javni doprinos korisnika - HRK]]+Ugovori_OPULJP[[#This Row],[Privatni doprinos korisnika - HRK]]</f>
        <v>2328430</v>
      </c>
      <c r="Z1056" s="22">
        <f>Ugovori_OPULJP[[#This Row],[UKUPNI PRIHVATLJIVI IZDACI
TOTAL ELIGIBLE EXPENDITURE
= Bespovratna sredstva ukupno + doprinos korisnika
= Ukupni prihvatljivi troškovi
= Ukupna ugovorena vrijednost projekta HRK]]/7.5345</f>
        <v>309035.76879686775</v>
      </c>
      <c r="AA1056" s="27" t="s">
        <v>22</v>
      </c>
      <c r="AB1056" s="27" t="s">
        <v>19</v>
      </c>
      <c r="AC1056" s="26" t="s">
        <v>4127</v>
      </c>
      <c r="AD1056" s="26" t="s">
        <v>147</v>
      </c>
    </row>
    <row r="1057" spans="1:30" ht="51" customHeight="1" x14ac:dyDescent="0.3">
      <c r="A1057" s="31" t="s">
        <v>4128</v>
      </c>
      <c r="B1057" s="25" t="s">
        <v>139</v>
      </c>
      <c r="C1057" s="26" t="s">
        <v>140</v>
      </c>
      <c r="D1057" s="12" t="s">
        <v>3131</v>
      </c>
      <c r="E1057" s="27" t="s">
        <v>63</v>
      </c>
      <c r="F1057" s="32" t="s">
        <v>4129</v>
      </c>
      <c r="G1057" s="32" t="s">
        <v>4130</v>
      </c>
      <c r="H1057" s="29">
        <v>44207</v>
      </c>
      <c r="I1057" s="29">
        <v>44753</v>
      </c>
      <c r="J1057" s="17" t="str">
        <f>IF(Ugovori_OPULJP[[#This Row],[DATUM ZAVRŠETKA OPERACIJE]]&gt;DATE(2023,12,31),"u provedbi","završen")</f>
        <v>završen</v>
      </c>
      <c r="K1057" s="28" t="s">
        <v>21</v>
      </c>
      <c r="L1057" s="28" t="s">
        <v>21</v>
      </c>
      <c r="M1057" s="18">
        <v>0.85</v>
      </c>
      <c r="N1057" s="18">
        <v>0.15</v>
      </c>
      <c r="O1057" s="19">
        <f>Ugovori_OPULJP[[#This Row],[Bespovratna sredstva - Ukupno (EU+Nac) HRK
= Ukupna ugovorena vrijednost bespovratnih sredstava]]*Ugovori_OPULJP[[#This Row],[EU STOPA SUFINANCIRANJA %
EU CO-FINANCING RATE %]]</f>
        <v>668559</v>
      </c>
      <c r="P1057" s="20">
        <f>Ugovori_OPULJP[[#This Row],[Bespovratna sredstva - EU dio - HRK]]/7.5345</f>
        <v>88733.028070873974</v>
      </c>
      <c r="Q1057" s="19">
        <f>Ugovori_OPULJP[[#This Row],[Bespovratna sredstva - Ukupno (EU+Nac) HRK
= Ukupna ugovorena vrijednost bespovratnih sredstava]]*Ugovori_OPULJP[[#This Row],[STOPA NACIONALNOG SUFINANCIRANJA %]]</f>
        <v>117981</v>
      </c>
      <c r="R1057" s="20">
        <f>Ugovori_OPULJP[[#This Row],[Bespovratna sredstva - Nacionalni dio - HRK]]/7.5345</f>
        <v>15658.769659565996</v>
      </c>
      <c r="S1057" s="21">
        <v>786540</v>
      </c>
      <c r="T1057" s="22">
        <f>Ugovori_OPULJP[[#This Row],[Bespovratna sredstva - Ukupno (EU+Nac) HRK
= Ukupna ugovorena vrijednost bespovratnih sredstava]]/7.5345</f>
        <v>104391.79773043997</v>
      </c>
      <c r="U1057" s="19">
        <v>0</v>
      </c>
      <c r="V1057" s="20">
        <f>Ugovori_OPULJP[[#This Row],[Javni doprinos korisnika - HRK]]/7.5345</f>
        <v>0</v>
      </c>
      <c r="W1057" s="19">
        <v>0</v>
      </c>
      <c r="X1057" s="20">
        <f>Ugovori_OPULJP[[#This Row],[Privatni doprinos korisnika - HRK]]/7.5345</f>
        <v>0</v>
      </c>
      <c r="Y1057" s="21">
        <f>Ugovori_OPULJP[[#This Row],[Bespovratna sredstva - Ukupno (EU+Nac) HRK
= Ukupna ugovorena vrijednost bespovratnih sredstava]]+Ugovori_OPULJP[[#This Row],[Javni doprinos korisnika - HRK]]+Ugovori_OPULJP[[#This Row],[Privatni doprinos korisnika - HRK]]</f>
        <v>786540</v>
      </c>
      <c r="Z1057" s="22">
        <f>Ugovori_OPULJP[[#This Row],[UKUPNI PRIHVATLJIVI IZDACI
TOTAL ELIGIBLE EXPENDITURE
= Bespovratna sredstva ukupno + doprinos korisnika
= Ukupni prihvatljivi troškovi
= Ukupna ugovorena vrijednost projekta HRK]]/7.5345</f>
        <v>104391.79773043997</v>
      </c>
      <c r="AA1057" s="27" t="s">
        <v>22</v>
      </c>
      <c r="AB1057" s="27" t="s">
        <v>19</v>
      </c>
      <c r="AC1057" s="26" t="s">
        <v>4131</v>
      </c>
      <c r="AD1057" s="26" t="s">
        <v>147</v>
      </c>
    </row>
    <row r="1058" spans="1:30" ht="51" customHeight="1" x14ac:dyDescent="0.3">
      <c r="A1058" s="10" t="s">
        <v>4132</v>
      </c>
      <c r="B1058" s="25" t="s">
        <v>139</v>
      </c>
      <c r="C1058" s="26" t="s">
        <v>140</v>
      </c>
      <c r="D1058" s="12" t="s">
        <v>3131</v>
      </c>
      <c r="E1058" s="27" t="s">
        <v>63</v>
      </c>
      <c r="F1058" s="11" t="s">
        <v>4133</v>
      </c>
      <c r="G1058" s="11" t="s">
        <v>4134</v>
      </c>
      <c r="H1058" s="29">
        <v>44196</v>
      </c>
      <c r="I1058" s="49">
        <v>44681</v>
      </c>
      <c r="J1058" s="17" t="str">
        <f>IF(Ugovori_OPULJP[[#This Row],[DATUM ZAVRŠETKA OPERACIJE]]&gt;DATE(2023,12,31),"u provedbi","završen")</f>
        <v>završen</v>
      </c>
      <c r="K1058" s="37" t="s">
        <v>240</v>
      </c>
      <c r="L1058" s="50" t="s">
        <v>240</v>
      </c>
      <c r="M1058" s="18">
        <v>0.85</v>
      </c>
      <c r="N1058" s="18">
        <v>0.15</v>
      </c>
      <c r="O1058" s="19">
        <f>Ugovori_OPULJP[[#This Row],[Bespovratna sredstva - Ukupno (EU+Nac) HRK
= Ukupna ugovorena vrijednost bespovratnih sredstava]]*Ugovori_OPULJP[[#This Row],[EU STOPA SUFINANCIRANJA %
EU CO-FINANCING RATE %]]</f>
        <v>1576495</v>
      </c>
      <c r="P1058" s="20">
        <f>Ugovori_OPULJP[[#This Row],[Bespovratna sredstva - EU dio - HRK]]/7.5345</f>
        <v>209236.84385161588</v>
      </c>
      <c r="Q1058" s="51">
        <f>Ugovori_OPULJP[[#This Row],[Bespovratna sredstva - Ukupno (EU+Nac) HRK
= Ukupna ugovorena vrijednost bespovratnih sredstava]]*Ugovori_OPULJP[[#This Row],[STOPA NACIONALNOG SUFINANCIRANJA %]]</f>
        <v>278205</v>
      </c>
      <c r="R1058" s="52">
        <f>Ugovori_OPULJP[[#This Row],[Bespovratna sredstva - Nacionalni dio - HRK]]/7.5345</f>
        <v>36924.148914991041</v>
      </c>
      <c r="S1058" s="21">
        <v>1854700</v>
      </c>
      <c r="T1058" s="22">
        <f>Ugovori_OPULJP[[#This Row],[Bespovratna sredstva - Ukupno (EU+Nac) HRK
= Ukupna ugovorena vrijednost bespovratnih sredstava]]/7.5345</f>
        <v>246160.99276660694</v>
      </c>
      <c r="U1058" s="51">
        <v>0</v>
      </c>
      <c r="V1058" s="52">
        <f>Ugovori_OPULJP[[#This Row],[Javni doprinos korisnika - HRK]]/7.5345</f>
        <v>0</v>
      </c>
      <c r="W1058" s="19">
        <v>0</v>
      </c>
      <c r="X1058" s="20">
        <f>Ugovori_OPULJP[[#This Row],[Privatni doprinos korisnika - HRK]]/7.5345</f>
        <v>0</v>
      </c>
      <c r="Y1058" s="21">
        <f>Ugovori_OPULJP[[#This Row],[Bespovratna sredstva - Ukupno (EU+Nac) HRK
= Ukupna ugovorena vrijednost bespovratnih sredstava]]+Ugovori_OPULJP[[#This Row],[Javni doprinos korisnika - HRK]]+Ugovori_OPULJP[[#This Row],[Privatni doprinos korisnika - HRK]]</f>
        <v>1854700</v>
      </c>
      <c r="Z1058" s="22">
        <f>Ugovori_OPULJP[[#This Row],[UKUPNI PRIHVATLJIVI IZDACI
TOTAL ELIGIBLE EXPENDITURE
= Bespovratna sredstva ukupno + doprinos korisnika
= Ukupni prihvatljivi troškovi
= Ukupna ugovorena vrijednost projekta HRK]]/7.5345</f>
        <v>246160.99276660694</v>
      </c>
      <c r="AA1058" s="13" t="s">
        <v>22</v>
      </c>
      <c r="AB1058" s="27" t="s">
        <v>19</v>
      </c>
      <c r="AC1058" s="26" t="s">
        <v>4135</v>
      </c>
      <c r="AD1058" s="12" t="s">
        <v>147</v>
      </c>
    </row>
    <row r="1059" spans="1:30" ht="51" customHeight="1" x14ac:dyDescent="0.3">
      <c r="A1059" s="31" t="s">
        <v>4136</v>
      </c>
      <c r="B1059" s="25" t="s">
        <v>139</v>
      </c>
      <c r="C1059" s="26" t="s">
        <v>140</v>
      </c>
      <c r="D1059" s="12" t="s">
        <v>3131</v>
      </c>
      <c r="E1059" s="27" t="s">
        <v>63</v>
      </c>
      <c r="F1059" s="32" t="s">
        <v>4137</v>
      </c>
      <c r="G1059" s="32" t="s">
        <v>4138</v>
      </c>
      <c r="H1059" s="29">
        <v>44200</v>
      </c>
      <c r="I1059" s="29">
        <v>44746</v>
      </c>
      <c r="J1059" s="17" t="str">
        <f>IF(Ugovori_OPULJP[[#This Row],[DATUM ZAVRŠETKA OPERACIJE]]&gt;DATE(2023,12,31),"u provedbi","završen")</f>
        <v>završen</v>
      </c>
      <c r="K1059" s="28" t="s">
        <v>81</v>
      </c>
      <c r="L1059" s="28" t="s">
        <v>81</v>
      </c>
      <c r="M1059" s="18">
        <v>0.85</v>
      </c>
      <c r="N1059" s="18">
        <v>0.15</v>
      </c>
      <c r="O1059" s="19">
        <f>Ugovori_OPULJP[[#This Row],[Bespovratna sredstva - Ukupno (EU+Nac) HRK
= Ukupna ugovorena vrijednost bespovratnih sredstava]]*Ugovori_OPULJP[[#This Row],[EU STOPA SUFINANCIRANJA %
EU CO-FINANCING RATE %]]</f>
        <v>764511.25</v>
      </c>
      <c r="P1059" s="20">
        <f>Ugovori_OPULJP[[#This Row],[Bespovratna sredstva - EU dio - HRK]]/7.5345</f>
        <v>101468.08016457628</v>
      </c>
      <c r="Q1059" s="19">
        <f>Ugovori_OPULJP[[#This Row],[Bespovratna sredstva - Ukupno (EU+Nac) HRK
= Ukupna ugovorena vrijednost bespovratnih sredstava]]*Ugovori_OPULJP[[#This Row],[STOPA NACIONALNOG SUFINANCIRANJA %]]</f>
        <v>134913.75</v>
      </c>
      <c r="R1059" s="20">
        <f>Ugovori_OPULJP[[#This Row],[Bespovratna sredstva - Nacionalni dio - HRK]]/7.5345</f>
        <v>17906.131793748755</v>
      </c>
      <c r="S1059" s="21">
        <v>899425</v>
      </c>
      <c r="T1059" s="22">
        <f>Ugovori_OPULJP[[#This Row],[Bespovratna sredstva - Ukupno (EU+Nac) HRK
= Ukupna ugovorena vrijednost bespovratnih sredstava]]/7.5345</f>
        <v>119374.21195832503</v>
      </c>
      <c r="U1059" s="19">
        <v>0</v>
      </c>
      <c r="V1059" s="20">
        <f>Ugovori_OPULJP[[#This Row],[Javni doprinos korisnika - HRK]]/7.5345</f>
        <v>0</v>
      </c>
      <c r="W1059" s="19">
        <v>0</v>
      </c>
      <c r="X1059" s="20">
        <f>Ugovori_OPULJP[[#This Row],[Privatni doprinos korisnika - HRK]]/7.5345</f>
        <v>0</v>
      </c>
      <c r="Y1059" s="21">
        <f>Ugovori_OPULJP[[#This Row],[Bespovratna sredstva - Ukupno (EU+Nac) HRK
= Ukupna ugovorena vrijednost bespovratnih sredstava]]+Ugovori_OPULJP[[#This Row],[Javni doprinos korisnika - HRK]]+Ugovori_OPULJP[[#This Row],[Privatni doprinos korisnika - HRK]]</f>
        <v>899425</v>
      </c>
      <c r="Z1059" s="22">
        <f>Ugovori_OPULJP[[#This Row],[UKUPNI PRIHVATLJIVI IZDACI
TOTAL ELIGIBLE EXPENDITURE
= Bespovratna sredstva ukupno + doprinos korisnika
= Ukupni prihvatljivi troškovi
= Ukupna ugovorena vrijednost projekta HRK]]/7.5345</f>
        <v>119374.21195832503</v>
      </c>
      <c r="AA1059" s="27" t="s">
        <v>22</v>
      </c>
      <c r="AB1059" s="27" t="s">
        <v>19</v>
      </c>
      <c r="AC1059" s="26" t="s">
        <v>4139</v>
      </c>
      <c r="AD1059" s="26" t="s">
        <v>147</v>
      </c>
    </row>
    <row r="1060" spans="1:30" ht="51" customHeight="1" x14ac:dyDescent="0.3">
      <c r="A1060" s="31" t="s">
        <v>4140</v>
      </c>
      <c r="B1060" s="25" t="s">
        <v>139</v>
      </c>
      <c r="C1060" s="26" t="s">
        <v>140</v>
      </c>
      <c r="D1060" s="12" t="s">
        <v>3131</v>
      </c>
      <c r="E1060" s="27" t="s">
        <v>63</v>
      </c>
      <c r="F1060" s="32" t="s">
        <v>4141</v>
      </c>
      <c r="G1060" s="32" t="s">
        <v>1939</v>
      </c>
      <c r="H1060" s="29">
        <v>44200</v>
      </c>
      <c r="I1060" s="29">
        <v>44746</v>
      </c>
      <c r="J1060" s="17" t="str">
        <f>IF(Ugovori_OPULJP[[#This Row],[DATUM ZAVRŠETKA OPERACIJE]]&gt;DATE(2023,12,31),"u provedbi","završen")</f>
        <v>završen</v>
      </c>
      <c r="K1060" s="28" t="s">
        <v>240</v>
      </c>
      <c r="L1060" s="28" t="s">
        <v>240</v>
      </c>
      <c r="M1060" s="18">
        <v>0.85</v>
      </c>
      <c r="N1060" s="18">
        <v>0.15</v>
      </c>
      <c r="O1060" s="19">
        <f>Ugovori_OPULJP[[#This Row],[Bespovratna sredstva - Ukupno (EU+Nac) HRK
= Ukupna ugovorena vrijednost bespovratnih sredstava]]*Ugovori_OPULJP[[#This Row],[EU STOPA SUFINANCIRANJA %
EU CO-FINANCING RATE %]]</f>
        <v>4249999.83</v>
      </c>
      <c r="P1060" s="20">
        <f>Ugovori_OPULJP[[#This Row],[Bespovratna sredstva - EU dio - HRK]]/7.5345</f>
        <v>564071.9131992833</v>
      </c>
      <c r="Q1060" s="19">
        <f>Ugovori_OPULJP[[#This Row],[Bespovratna sredstva - Ukupno (EU+Nac) HRK
= Ukupna ugovorena vrijednost bespovratnih sredstava]]*Ugovori_OPULJP[[#This Row],[STOPA NACIONALNOG SUFINANCIRANJA %]]</f>
        <v>749999.97</v>
      </c>
      <c r="R1060" s="20">
        <f>Ugovori_OPULJP[[#This Row],[Bespovratna sredstva - Nacionalni dio - HRK]]/7.5345</f>
        <v>99542.102329285277</v>
      </c>
      <c r="S1060" s="21">
        <v>4999999.8</v>
      </c>
      <c r="T1060" s="22">
        <f>Ugovori_OPULJP[[#This Row],[Bespovratna sredstva - Ukupno (EU+Nac) HRK
= Ukupna ugovorena vrijednost bespovratnih sredstava]]/7.5345</f>
        <v>663614.01552856853</v>
      </c>
      <c r="U1060" s="19">
        <v>0</v>
      </c>
      <c r="V1060" s="20">
        <f>Ugovori_OPULJP[[#This Row],[Javni doprinos korisnika - HRK]]/7.5345</f>
        <v>0</v>
      </c>
      <c r="W1060" s="19">
        <v>0</v>
      </c>
      <c r="X1060" s="20">
        <f>Ugovori_OPULJP[[#This Row],[Privatni doprinos korisnika - HRK]]/7.5345</f>
        <v>0</v>
      </c>
      <c r="Y1060" s="21">
        <f>Ugovori_OPULJP[[#This Row],[Bespovratna sredstva - Ukupno (EU+Nac) HRK
= Ukupna ugovorena vrijednost bespovratnih sredstava]]+Ugovori_OPULJP[[#This Row],[Javni doprinos korisnika - HRK]]+Ugovori_OPULJP[[#This Row],[Privatni doprinos korisnika - HRK]]</f>
        <v>4999999.8</v>
      </c>
      <c r="Z1060" s="22">
        <f>Ugovori_OPULJP[[#This Row],[UKUPNI PRIHVATLJIVI IZDACI
TOTAL ELIGIBLE EXPENDITURE
= Bespovratna sredstva ukupno + doprinos korisnika
= Ukupni prihvatljivi troškovi
= Ukupna ugovorena vrijednost projekta HRK]]/7.5345</f>
        <v>663614.01552856853</v>
      </c>
      <c r="AA1060" s="27" t="s">
        <v>22</v>
      </c>
      <c r="AB1060" s="27" t="s">
        <v>19</v>
      </c>
      <c r="AC1060" s="26" t="s">
        <v>4142</v>
      </c>
      <c r="AD1060" s="26" t="s">
        <v>147</v>
      </c>
    </row>
    <row r="1061" spans="1:30" ht="51" customHeight="1" x14ac:dyDescent="0.3">
      <c r="A1061" s="31" t="s">
        <v>4143</v>
      </c>
      <c r="B1061" s="25" t="s">
        <v>139</v>
      </c>
      <c r="C1061" s="26" t="s">
        <v>140</v>
      </c>
      <c r="D1061" s="12" t="s">
        <v>3131</v>
      </c>
      <c r="E1061" s="27" t="s">
        <v>63</v>
      </c>
      <c r="F1061" s="32" t="s">
        <v>4144</v>
      </c>
      <c r="G1061" s="32" t="s">
        <v>4145</v>
      </c>
      <c r="H1061" s="29">
        <v>44203</v>
      </c>
      <c r="I1061" s="29">
        <v>44658</v>
      </c>
      <c r="J1061" s="17" t="str">
        <f>IF(Ugovori_OPULJP[[#This Row],[DATUM ZAVRŠETKA OPERACIJE]]&gt;DATE(2023,12,31),"u provedbi","završen")</f>
        <v>završen</v>
      </c>
      <c r="K1061" s="28" t="s">
        <v>202</v>
      </c>
      <c r="L1061" s="28" t="s">
        <v>324</v>
      </c>
      <c r="M1061" s="18">
        <v>0.85</v>
      </c>
      <c r="N1061" s="18">
        <v>0.15</v>
      </c>
      <c r="O1061" s="19">
        <f>Ugovori_OPULJP[[#This Row],[Bespovratna sredstva - Ukupno (EU+Nac) HRK
= Ukupna ugovorena vrijednost bespovratnih sredstava]]*Ugovori_OPULJP[[#This Row],[EU STOPA SUFINANCIRANJA %
EU CO-FINANCING RATE %]]</f>
        <v>3157199.625</v>
      </c>
      <c r="P1061" s="20">
        <f>Ugovori_OPULJP[[#This Row],[Bespovratna sredstva - EU dio - HRK]]/7.5345</f>
        <v>419032.40095560421</v>
      </c>
      <c r="Q1061" s="19">
        <f>Ugovori_OPULJP[[#This Row],[Bespovratna sredstva - Ukupno (EU+Nac) HRK
= Ukupna ugovorena vrijednost bespovratnih sredstava]]*Ugovori_OPULJP[[#This Row],[STOPA NACIONALNOG SUFINANCIRANJA %]]</f>
        <v>557152.875</v>
      </c>
      <c r="R1061" s="20">
        <f>Ugovori_OPULJP[[#This Row],[Bespovratna sredstva - Nacionalni dio - HRK]]/7.5345</f>
        <v>73946.894286283088</v>
      </c>
      <c r="S1061" s="21">
        <v>3714352.5</v>
      </c>
      <c r="T1061" s="22">
        <f>Ugovori_OPULJP[[#This Row],[Bespovratna sredstva - Ukupno (EU+Nac) HRK
= Ukupna ugovorena vrijednost bespovratnih sredstava]]/7.5345</f>
        <v>492979.29524188727</v>
      </c>
      <c r="U1061" s="19">
        <v>0</v>
      </c>
      <c r="V1061" s="20">
        <f>Ugovori_OPULJP[[#This Row],[Javni doprinos korisnika - HRK]]/7.5345</f>
        <v>0</v>
      </c>
      <c r="W1061" s="19">
        <v>0</v>
      </c>
      <c r="X1061" s="20">
        <f>Ugovori_OPULJP[[#This Row],[Privatni doprinos korisnika - HRK]]/7.5345</f>
        <v>0</v>
      </c>
      <c r="Y1061" s="21">
        <f>Ugovori_OPULJP[[#This Row],[Bespovratna sredstva - Ukupno (EU+Nac) HRK
= Ukupna ugovorena vrijednost bespovratnih sredstava]]+Ugovori_OPULJP[[#This Row],[Javni doprinos korisnika - HRK]]+Ugovori_OPULJP[[#This Row],[Privatni doprinos korisnika - HRK]]</f>
        <v>3714352.5</v>
      </c>
      <c r="Z1061" s="22">
        <f>Ugovori_OPULJP[[#This Row],[UKUPNI PRIHVATLJIVI IZDACI
TOTAL ELIGIBLE EXPENDITURE
= Bespovratna sredstva ukupno + doprinos korisnika
= Ukupni prihvatljivi troškovi
= Ukupna ugovorena vrijednost projekta HRK]]/7.5345</f>
        <v>492979.29524188727</v>
      </c>
      <c r="AA1061" s="27" t="s">
        <v>22</v>
      </c>
      <c r="AB1061" s="27" t="s">
        <v>19</v>
      </c>
      <c r="AC1061" s="26" t="s">
        <v>4146</v>
      </c>
      <c r="AD1061" s="26" t="s">
        <v>147</v>
      </c>
    </row>
    <row r="1062" spans="1:30" ht="51" customHeight="1" x14ac:dyDescent="0.3">
      <c r="A1062" s="31" t="s">
        <v>4147</v>
      </c>
      <c r="B1062" s="25" t="s">
        <v>139</v>
      </c>
      <c r="C1062" s="26" t="s">
        <v>140</v>
      </c>
      <c r="D1062" s="12" t="s">
        <v>3131</v>
      </c>
      <c r="E1062" s="27" t="s">
        <v>63</v>
      </c>
      <c r="F1062" s="32" t="s">
        <v>1930</v>
      </c>
      <c r="G1062" s="32" t="s">
        <v>1931</v>
      </c>
      <c r="H1062" s="29">
        <v>44207</v>
      </c>
      <c r="I1062" s="29">
        <v>44753</v>
      </c>
      <c r="J1062" s="17" t="str">
        <f>IF(Ugovori_OPULJP[[#This Row],[DATUM ZAVRŠETKA OPERACIJE]]&gt;DATE(2023,12,31),"u provedbi","završen")</f>
        <v>završen</v>
      </c>
      <c r="K1062" s="28" t="s">
        <v>86</v>
      </c>
      <c r="L1062" s="28" t="s">
        <v>86</v>
      </c>
      <c r="M1062" s="18">
        <v>0.85</v>
      </c>
      <c r="N1062" s="18">
        <v>0.15</v>
      </c>
      <c r="O1062" s="19">
        <f>Ugovori_OPULJP[[#This Row],[Bespovratna sredstva - Ukupno (EU+Nac) HRK
= Ukupna ugovorena vrijednost bespovratnih sredstava]]*Ugovori_OPULJP[[#This Row],[EU STOPA SUFINANCIRANJA %
EU CO-FINANCING RATE %]]</f>
        <v>1574591</v>
      </c>
      <c r="P1062" s="20">
        <f>Ugovori_OPULJP[[#This Row],[Bespovratna sredstva - EU dio - HRK]]/7.5345</f>
        <v>208984.13962439445</v>
      </c>
      <c r="Q1062" s="19">
        <f>Ugovori_OPULJP[[#This Row],[Bespovratna sredstva - Ukupno (EU+Nac) HRK
= Ukupna ugovorena vrijednost bespovratnih sredstava]]*Ugovori_OPULJP[[#This Row],[STOPA NACIONALNOG SUFINANCIRANJA %]]</f>
        <v>277869</v>
      </c>
      <c r="R1062" s="20">
        <f>Ugovori_OPULJP[[#This Row],[Bespovratna sredstva - Nacionalni dio - HRK]]/7.5345</f>
        <v>36879.554051363724</v>
      </c>
      <c r="S1062" s="21">
        <v>1852460</v>
      </c>
      <c r="T1062" s="22">
        <f>Ugovori_OPULJP[[#This Row],[Bespovratna sredstva - Ukupno (EU+Nac) HRK
= Ukupna ugovorena vrijednost bespovratnih sredstava]]/7.5345</f>
        <v>245863.69367575817</v>
      </c>
      <c r="U1062" s="19">
        <v>0</v>
      </c>
      <c r="V1062" s="20">
        <f>Ugovori_OPULJP[[#This Row],[Javni doprinos korisnika - HRK]]/7.5345</f>
        <v>0</v>
      </c>
      <c r="W1062" s="19">
        <v>0</v>
      </c>
      <c r="X1062" s="20">
        <f>Ugovori_OPULJP[[#This Row],[Privatni doprinos korisnika - HRK]]/7.5345</f>
        <v>0</v>
      </c>
      <c r="Y1062" s="21">
        <f>Ugovori_OPULJP[[#This Row],[Bespovratna sredstva - Ukupno (EU+Nac) HRK
= Ukupna ugovorena vrijednost bespovratnih sredstava]]+Ugovori_OPULJP[[#This Row],[Javni doprinos korisnika - HRK]]+Ugovori_OPULJP[[#This Row],[Privatni doprinos korisnika - HRK]]</f>
        <v>1852460</v>
      </c>
      <c r="Z1062" s="22">
        <f>Ugovori_OPULJP[[#This Row],[UKUPNI PRIHVATLJIVI IZDACI
TOTAL ELIGIBLE EXPENDITURE
= Bespovratna sredstva ukupno + doprinos korisnika
= Ukupni prihvatljivi troškovi
= Ukupna ugovorena vrijednost projekta HRK]]/7.5345</f>
        <v>245863.69367575817</v>
      </c>
      <c r="AA1062" s="27" t="s">
        <v>22</v>
      </c>
      <c r="AB1062" s="27" t="s">
        <v>19</v>
      </c>
      <c r="AC1062" s="26" t="s">
        <v>4148</v>
      </c>
      <c r="AD1062" s="26" t="s">
        <v>147</v>
      </c>
    </row>
    <row r="1063" spans="1:30" ht="51" customHeight="1" x14ac:dyDescent="0.3">
      <c r="A1063" s="31" t="s">
        <v>4149</v>
      </c>
      <c r="B1063" s="25" t="s">
        <v>139</v>
      </c>
      <c r="C1063" s="26" t="s">
        <v>140</v>
      </c>
      <c r="D1063" s="12" t="s">
        <v>3131</v>
      </c>
      <c r="E1063" s="27" t="s">
        <v>63</v>
      </c>
      <c r="F1063" s="32" t="s">
        <v>4150</v>
      </c>
      <c r="G1063" s="32" t="s">
        <v>4151</v>
      </c>
      <c r="H1063" s="29">
        <v>44203</v>
      </c>
      <c r="I1063" s="29">
        <v>44749</v>
      </c>
      <c r="J1063" s="17" t="str">
        <f>IF(Ugovori_OPULJP[[#This Row],[DATUM ZAVRŠETKA OPERACIJE]]&gt;DATE(2023,12,31),"u provedbi","završen")</f>
        <v>završen</v>
      </c>
      <c r="K1063" s="28" t="s">
        <v>591</v>
      </c>
      <c r="L1063" s="28" t="s">
        <v>591</v>
      </c>
      <c r="M1063" s="18">
        <v>0.85</v>
      </c>
      <c r="N1063" s="18">
        <v>0.15</v>
      </c>
      <c r="O1063" s="19">
        <f>Ugovori_OPULJP[[#This Row],[Bespovratna sredstva - Ukupno (EU+Nac) HRK
= Ukupna ugovorena vrijednost bespovratnih sredstava]]*Ugovori_OPULJP[[#This Row],[EU STOPA SUFINANCIRANJA %
EU CO-FINANCING RATE %]]</f>
        <v>1183795</v>
      </c>
      <c r="P1063" s="20">
        <f>Ugovori_OPULJP[[#This Row],[Bespovratna sredstva - EU dio - HRK]]/7.5345</f>
        <v>157116.59698719223</v>
      </c>
      <c r="Q1063" s="19">
        <f>Ugovori_OPULJP[[#This Row],[Bespovratna sredstva - Ukupno (EU+Nac) HRK
= Ukupna ugovorena vrijednost bespovratnih sredstava]]*Ugovori_OPULJP[[#This Row],[STOPA NACIONALNOG SUFINANCIRANJA %]]</f>
        <v>208905</v>
      </c>
      <c r="R1063" s="20">
        <f>Ugovori_OPULJP[[#This Row],[Bespovratna sredstva - Nacionalni dio - HRK]]/7.5345</f>
        <v>27726.458291857452</v>
      </c>
      <c r="S1063" s="21">
        <v>1392700</v>
      </c>
      <c r="T1063" s="22">
        <f>Ugovori_OPULJP[[#This Row],[Bespovratna sredstva - Ukupno (EU+Nac) HRK
= Ukupna ugovorena vrijednost bespovratnih sredstava]]/7.5345</f>
        <v>184843.0552790497</v>
      </c>
      <c r="U1063" s="19">
        <v>0</v>
      </c>
      <c r="V1063" s="20">
        <f>Ugovori_OPULJP[[#This Row],[Javni doprinos korisnika - HRK]]/7.5345</f>
        <v>0</v>
      </c>
      <c r="W1063" s="19">
        <v>0</v>
      </c>
      <c r="X1063" s="20">
        <f>Ugovori_OPULJP[[#This Row],[Privatni doprinos korisnika - HRK]]/7.5345</f>
        <v>0</v>
      </c>
      <c r="Y1063" s="21">
        <f>Ugovori_OPULJP[[#This Row],[Bespovratna sredstva - Ukupno (EU+Nac) HRK
= Ukupna ugovorena vrijednost bespovratnih sredstava]]+Ugovori_OPULJP[[#This Row],[Javni doprinos korisnika - HRK]]+Ugovori_OPULJP[[#This Row],[Privatni doprinos korisnika - HRK]]</f>
        <v>1392700</v>
      </c>
      <c r="Z1063" s="22">
        <f>Ugovori_OPULJP[[#This Row],[UKUPNI PRIHVATLJIVI IZDACI
TOTAL ELIGIBLE EXPENDITURE
= Bespovratna sredstva ukupno + doprinos korisnika
= Ukupni prihvatljivi troškovi
= Ukupna ugovorena vrijednost projekta HRK]]/7.5345</f>
        <v>184843.0552790497</v>
      </c>
      <c r="AA1063" s="27" t="s">
        <v>22</v>
      </c>
      <c r="AB1063" s="27" t="s">
        <v>19</v>
      </c>
      <c r="AC1063" s="26" t="s">
        <v>4152</v>
      </c>
      <c r="AD1063" s="26" t="s">
        <v>147</v>
      </c>
    </row>
    <row r="1064" spans="1:30" ht="51" customHeight="1" x14ac:dyDescent="0.3">
      <c r="A1064" s="31" t="s">
        <v>4153</v>
      </c>
      <c r="B1064" s="25" t="s">
        <v>139</v>
      </c>
      <c r="C1064" s="26" t="s">
        <v>140</v>
      </c>
      <c r="D1064" s="12" t="s">
        <v>3131</v>
      </c>
      <c r="E1064" s="27" t="s">
        <v>63</v>
      </c>
      <c r="F1064" s="32" t="s">
        <v>4154</v>
      </c>
      <c r="G1064" s="14" t="s">
        <v>1951</v>
      </c>
      <c r="H1064" s="29">
        <v>44203</v>
      </c>
      <c r="I1064" s="29">
        <v>44568</v>
      </c>
      <c r="J1064" s="17" t="str">
        <f>IF(Ugovori_OPULJP[[#This Row],[DATUM ZAVRŠETKA OPERACIJE]]&gt;DATE(2023,12,31),"u provedbi","završen")</f>
        <v>završen</v>
      </c>
      <c r="K1064" s="28" t="s">
        <v>240</v>
      </c>
      <c r="L1064" s="28" t="s">
        <v>240</v>
      </c>
      <c r="M1064" s="18">
        <v>0.85</v>
      </c>
      <c r="N1064" s="18">
        <v>0.15</v>
      </c>
      <c r="O1064" s="19">
        <f>Ugovori_OPULJP[[#This Row],[Bespovratna sredstva - Ukupno (EU+Nac) HRK
= Ukupna ugovorena vrijednost bespovratnih sredstava]]*Ugovori_OPULJP[[#This Row],[EU STOPA SUFINANCIRANJA %
EU CO-FINANCING RATE %]]</f>
        <v>471308</v>
      </c>
      <c r="P1064" s="20">
        <f>Ugovori_OPULJP[[#This Row],[Bespovratna sredstva - EU dio - HRK]]/7.5345</f>
        <v>62553.321388280572</v>
      </c>
      <c r="Q1064" s="19">
        <f>Ugovori_OPULJP[[#This Row],[Bespovratna sredstva - Ukupno (EU+Nac) HRK
= Ukupna ugovorena vrijednost bespovratnih sredstava]]*Ugovori_OPULJP[[#This Row],[STOPA NACIONALNOG SUFINANCIRANJA %]]</f>
        <v>83172</v>
      </c>
      <c r="R1064" s="20">
        <f>Ugovori_OPULJP[[#This Row],[Bespovratna sredstva - Nacionalni dio - HRK]]/7.5345</f>
        <v>11038.821421461278</v>
      </c>
      <c r="S1064" s="21">
        <v>554480</v>
      </c>
      <c r="T1064" s="22">
        <f>Ugovori_OPULJP[[#This Row],[Bespovratna sredstva - Ukupno (EU+Nac) HRK
= Ukupna ugovorena vrijednost bespovratnih sredstava]]/7.5345</f>
        <v>73592.142809741854</v>
      </c>
      <c r="U1064" s="19">
        <v>0</v>
      </c>
      <c r="V1064" s="20">
        <f>Ugovori_OPULJP[[#This Row],[Javni doprinos korisnika - HRK]]/7.5345</f>
        <v>0</v>
      </c>
      <c r="W1064" s="19">
        <v>0</v>
      </c>
      <c r="X1064" s="20">
        <f>Ugovori_OPULJP[[#This Row],[Privatni doprinos korisnika - HRK]]/7.5345</f>
        <v>0</v>
      </c>
      <c r="Y1064" s="21">
        <f>Ugovori_OPULJP[[#This Row],[Bespovratna sredstva - Ukupno (EU+Nac) HRK
= Ukupna ugovorena vrijednost bespovratnih sredstava]]+Ugovori_OPULJP[[#This Row],[Javni doprinos korisnika - HRK]]+Ugovori_OPULJP[[#This Row],[Privatni doprinos korisnika - HRK]]</f>
        <v>554480</v>
      </c>
      <c r="Z1064" s="22">
        <f>Ugovori_OPULJP[[#This Row],[UKUPNI PRIHVATLJIVI IZDACI
TOTAL ELIGIBLE EXPENDITURE
= Bespovratna sredstva ukupno + doprinos korisnika
= Ukupni prihvatljivi troškovi
= Ukupna ugovorena vrijednost projekta HRK]]/7.5345</f>
        <v>73592.142809741854</v>
      </c>
      <c r="AA1064" s="27" t="s">
        <v>22</v>
      </c>
      <c r="AB1064" s="27" t="s">
        <v>19</v>
      </c>
      <c r="AC1064" s="26" t="s">
        <v>4155</v>
      </c>
      <c r="AD1064" s="26" t="s">
        <v>147</v>
      </c>
    </row>
    <row r="1065" spans="1:30" ht="38.25" customHeight="1" x14ac:dyDescent="0.3">
      <c r="A1065" s="31" t="s">
        <v>4156</v>
      </c>
      <c r="B1065" s="25" t="s">
        <v>139</v>
      </c>
      <c r="C1065" s="26" t="s">
        <v>140</v>
      </c>
      <c r="D1065" s="12" t="s">
        <v>3131</v>
      </c>
      <c r="E1065" s="27" t="s">
        <v>63</v>
      </c>
      <c r="F1065" s="32" t="s">
        <v>4157</v>
      </c>
      <c r="G1065" s="32" t="s">
        <v>4158</v>
      </c>
      <c r="H1065" s="29">
        <v>44204</v>
      </c>
      <c r="I1065" s="29">
        <v>44750</v>
      </c>
      <c r="J1065" s="17" t="str">
        <f>IF(Ugovori_OPULJP[[#This Row],[DATUM ZAVRŠETKA OPERACIJE]]&gt;DATE(2023,12,31),"u provedbi","završen")</f>
        <v>završen</v>
      </c>
      <c r="K1065" s="28" t="s">
        <v>81</v>
      </c>
      <c r="L1065" s="28" t="s">
        <v>81</v>
      </c>
      <c r="M1065" s="18">
        <v>0.85</v>
      </c>
      <c r="N1065" s="18">
        <v>0.15</v>
      </c>
      <c r="O1065" s="19">
        <f>Ugovori_OPULJP[[#This Row],[Bespovratna sredstva - Ukupno (EU+Nac) HRK
= Ukupna ugovorena vrijednost bespovratnih sredstava]]*Ugovori_OPULJP[[#This Row],[EU STOPA SUFINANCIRANJA %
EU CO-FINANCING RATE %]]</f>
        <v>473178</v>
      </c>
      <c r="P1065" s="20">
        <f>Ugovori_OPULJP[[#This Row],[Bespovratna sredstva - EU dio - HRK]]/7.5345</f>
        <v>62801.513040015925</v>
      </c>
      <c r="Q1065" s="19">
        <f>Ugovori_OPULJP[[#This Row],[Bespovratna sredstva - Ukupno (EU+Nac) HRK
= Ukupna ugovorena vrijednost bespovratnih sredstava]]*Ugovori_OPULJP[[#This Row],[STOPA NACIONALNOG SUFINANCIRANJA %]]</f>
        <v>83502</v>
      </c>
      <c r="R1065" s="20">
        <f>Ugovori_OPULJP[[#This Row],[Bespovratna sredstva - Nacionalni dio - HRK]]/7.5345</f>
        <v>11082.619948238103</v>
      </c>
      <c r="S1065" s="21">
        <v>556680</v>
      </c>
      <c r="T1065" s="22">
        <f>Ugovori_OPULJP[[#This Row],[Bespovratna sredstva - Ukupno (EU+Nac) HRK
= Ukupna ugovorena vrijednost bespovratnih sredstava]]/7.5345</f>
        <v>73884.13298825403</v>
      </c>
      <c r="U1065" s="19">
        <v>0</v>
      </c>
      <c r="V1065" s="20">
        <f>Ugovori_OPULJP[[#This Row],[Javni doprinos korisnika - HRK]]/7.5345</f>
        <v>0</v>
      </c>
      <c r="W1065" s="19">
        <v>0</v>
      </c>
      <c r="X1065" s="20">
        <f>Ugovori_OPULJP[[#This Row],[Privatni doprinos korisnika - HRK]]/7.5345</f>
        <v>0</v>
      </c>
      <c r="Y1065" s="21">
        <f>Ugovori_OPULJP[[#This Row],[Bespovratna sredstva - Ukupno (EU+Nac) HRK
= Ukupna ugovorena vrijednost bespovratnih sredstava]]+Ugovori_OPULJP[[#This Row],[Javni doprinos korisnika - HRK]]+Ugovori_OPULJP[[#This Row],[Privatni doprinos korisnika - HRK]]</f>
        <v>556680</v>
      </c>
      <c r="Z1065" s="22">
        <f>Ugovori_OPULJP[[#This Row],[UKUPNI PRIHVATLJIVI IZDACI
TOTAL ELIGIBLE EXPENDITURE
= Bespovratna sredstva ukupno + doprinos korisnika
= Ukupni prihvatljivi troškovi
= Ukupna ugovorena vrijednost projekta HRK]]/7.5345</f>
        <v>73884.13298825403</v>
      </c>
      <c r="AA1065" s="27" t="s">
        <v>22</v>
      </c>
      <c r="AB1065" s="27" t="s">
        <v>19</v>
      </c>
      <c r="AC1065" s="26" t="s">
        <v>4159</v>
      </c>
      <c r="AD1065" s="26" t="s">
        <v>147</v>
      </c>
    </row>
    <row r="1066" spans="1:30" ht="51" customHeight="1" x14ac:dyDescent="0.3">
      <c r="A1066" s="31" t="s">
        <v>4160</v>
      </c>
      <c r="B1066" s="25" t="s">
        <v>139</v>
      </c>
      <c r="C1066" s="26" t="s">
        <v>140</v>
      </c>
      <c r="D1066" s="12" t="s">
        <v>3131</v>
      </c>
      <c r="E1066" s="27" t="s">
        <v>63</v>
      </c>
      <c r="F1066" s="32" t="s">
        <v>4161</v>
      </c>
      <c r="G1066" s="32" t="s">
        <v>4162</v>
      </c>
      <c r="H1066" s="29">
        <v>44200</v>
      </c>
      <c r="I1066" s="29">
        <v>44655</v>
      </c>
      <c r="J1066" s="17" t="str">
        <f>IF(Ugovori_OPULJP[[#This Row],[DATUM ZAVRŠETKA OPERACIJE]]&gt;DATE(2023,12,31),"u provedbi","završen")</f>
        <v>završen</v>
      </c>
      <c r="K1066" s="28" t="s">
        <v>81</v>
      </c>
      <c r="L1066" s="28" t="s">
        <v>81</v>
      </c>
      <c r="M1066" s="18">
        <v>0.85</v>
      </c>
      <c r="N1066" s="18">
        <v>0.15</v>
      </c>
      <c r="O1066" s="19">
        <f>Ugovori_OPULJP[[#This Row],[Bespovratna sredstva - Ukupno (EU+Nac) HRK
= Ukupna ugovorena vrijednost bespovratnih sredstava]]*Ugovori_OPULJP[[#This Row],[EU STOPA SUFINANCIRANJA %
EU CO-FINANCING RATE %]]</f>
        <v>1578335.25</v>
      </c>
      <c r="P1066" s="20">
        <f>Ugovori_OPULJP[[#This Row],[Bespovratna sredstva - EU dio - HRK]]/7.5345</f>
        <v>209481.0869998009</v>
      </c>
      <c r="Q1066" s="19">
        <f>Ugovori_OPULJP[[#This Row],[Bespovratna sredstva - Ukupno (EU+Nac) HRK
= Ukupna ugovorena vrijednost bespovratnih sredstava]]*Ugovori_OPULJP[[#This Row],[STOPA NACIONALNOG SUFINANCIRANJA %]]</f>
        <v>278529.75</v>
      </c>
      <c r="R1066" s="20">
        <f>Ugovori_OPULJP[[#This Row],[Bespovratna sredstva - Nacionalni dio - HRK]]/7.5345</f>
        <v>36967.250647023691</v>
      </c>
      <c r="S1066" s="21">
        <v>1856865</v>
      </c>
      <c r="T1066" s="22">
        <f>Ugovori_OPULJP[[#This Row],[Bespovratna sredstva - Ukupno (EU+Nac) HRK
= Ukupna ugovorena vrijednost bespovratnih sredstava]]/7.5345</f>
        <v>246448.3376468246</v>
      </c>
      <c r="U1066" s="19">
        <v>0</v>
      </c>
      <c r="V1066" s="20">
        <f>Ugovori_OPULJP[[#This Row],[Javni doprinos korisnika - HRK]]/7.5345</f>
        <v>0</v>
      </c>
      <c r="W1066" s="19">
        <v>0</v>
      </c>
      <c r="X1066" s="20">
        <f>Ugovori_OPULJP[[#This Row],[Privatni doprinos korisnika - HRK]]/7.5345</f>
        <v>0</v>
      </c>
      <c r="Y1066" s="21">
        <f>Ugovori_OPULJP[[#This Row],[Bespovratna sredstva - Ukupno (EU+Nac) HRK
= Ukupna ugovorena vrijednost bespovratnih sredstava]]+Ugovori_OPULJP[[#This Row],[Javni doprinos korisnika - HRK]]+Ugovori_OPULJP[[#This Row],[Privatni doprinos korisnika - HRK]]</f>
        <v>1856865</v>
      </c>
      <c r="Z1066" s="22">
        <f>Ugovori_OPULJP[[#This Row],[UKUPNI PRIHVATLJIVI IZDACI
TOTAL ELIGIBLE EXPENDITURE
= Bespovratna sredstva ukupno + doprinos korisnika
= Ukupni prihvatljivi troškovi
= Ukupna ugovorena vrijednost projekta HRK]]/7.5345</f>
        <v>246448.3376468246</v>
      </c>
      <c r="AA1066" s="27" t="s">
        <v>22</v>
      </c>
      <c r="AB1066" s="27" t="s">
        <v>19</v>
      </c>
      <c r="AC1066" s="26" t="s">
        <v>4163</v>
      </c>
      <c r="AD1066" s="26" t="s">
        <v>147</v>
      </c>
    </row>
    <row r="1067" spans="1:30" ht="51" customHeight="1" x14ac:dyDescent="0.3">
      <c r="A1067" s="31" t="s">
        <v>4164</v>
      </c>
      <c r="B1067" s="25" t="s">
        <v>139</v>
      </c>
      <c r="C1067" s="26" t="s">
        <v>140</v>
      </c>
      <c r="D1067" s="12" t="s">
        <v>3131</v>
      </c>
      <c r="E1067" s="27" t="s">
        <v>63</v>
      </c>
      <c r="F1067" s="32" t="s">
        <v>4165</v>
      </c>
      <c r="G1067" s="32" t="s">
        <v>4166</v>
      </c>
      <c r="H1067" s="29">
        <v>44203</v>
      </c>
      <c r="I1067" s="29">
        <v>44749</v>
      </c>
      <c r="J1067" s="17" t="str">
        <f>IF(Ugovori_OPULJP[[#This Row],[DATUM ZAVRŠETKA OPERACIJE]]&gt;DATE(2023,12,31),"u provedbi","završen")</f>
        <v>završen</v>
      </c>
      <c r="K1067" s="28" t="s">
        <v>164</v>
      </c>
      <c r="L1067" s="28" t="s">
        <v>164</v>
      </c>
      <c r="M1067" s="18">
        <v>0.85</v>
      </c>
      <c r="N1067" s="18">
        <v>0.15</v>
      </c>
      <c r="O1067" s="19">
        <f>Ugovori_OPULJP[[#This Row],[Bespovratna sredstva - Ukupno (EU+Nac) HRK
= Ukupna ugovorena vrijednost bespovratnih sredstava]]*Ugovori_OPULJP[[#This Row],[EU STOPA SUFINANCIRANJA %
EU CO-FINANCING RATE %]]</f>
        <v>787142.5</v>
      </c>
      <c r="P1067" s="20">
        <f>Ugovori_OPULJP[[#This Row],[Bespovratna sredstva - EU dio - HRK]]/7.5345</f>
        <v>104471.76322250978</v>
      </c>
      <c r="Q1067" s="19">
        <f>Ugovori_OPULJP[[#This Row],[Bespovratna sredstva - Ukupno (EU+Nac) HRK
= Ukupna ugovorena vrijednost bespovratnih sredstava]]*Ugovori_OPULJP[[#This Row],[STOPA NACIONALNOG SUFINANCIRANJA %]]</f>
        <v>138907.5</v>
      </c>
      <c r="R1067" s="20">
        <f>Ugovori_OPULJP[[#This Row],[Bespovratna sredstva - Nacionalni dio - HRK]]/7.5345</f>
        <v>18436.193509854667</v>
      </c>
      <c r="S1067" s="21">
        <v>926050</v>
      </c>
      <c r="T1067" s="22">
        <f>Ugovori_OPULJP[[#This Row],[Bespovratna sredstva - Ukupno (EU+Nac) HRK
= Ukupna ugovorena vrijednost bespovratnih sredstava]]/7.5345</f>
        <v>122907.95673236444</v>
      </c>
      <c r="U1067" s="19">
        <v>0</v>
      </c>
      <c r="V1067" s="20">
        <f>Ugovori_OPULJP[[#This Row],[Javni doprinos korisnika - HRK]]/7.5345</f>
        <v>0</v>
      </c>
      <c r="W1067" s="19">
        <v>0</v>
      </c>
      <c r="X1067" s="20">
        <f>Ugovori_OPULJP[[#This Row],[Privatni doprinos korisnika - HRK]]/7.5345</f>
        <v>0</v>
      </c>
      <c r="Y1067" s="21">
        <f>Ugovori_OPULJP[[#This Row],[Bespovratna sredstva - Ukupno (EU+Nac) HRK
= Ukupna ugovorena vrijednost bespovratnih sredstava]]+Ugovori_OPULJP[[#This Row],[Javni doprinos korisnika - HRK]]+Ugovori_OPULJP[[#This Row],[Privatni doprinos korisnika - HRK]]</f>
        <v>926050</v>
      </c>
      <c r="Z1067" s="22">
        <f>Ugovori_OPULJP[[#This Row],[UKUPNI PRIHVATLJIVI IZDACI
TOTAL ELIGIBLE EXPENDITURE
= Bespovratna sredstva ukupno + doprinos korisnika
= Ukupni prihvatljivi troškovi
= Ukupna ugovorena vrijednost projekta HRK]]/7.5345</f>
        <v>122907.95673236444</v>
      </c>
      <c r="AA1067" s="27" t="s">
        <v>22</v>
      </c>
      <c r="AB1067" s="27" t="s">
        <v>19</v>
      </c>
      <c r="AC1067" s="26" t="s">
        <v>4167</v>
      </c>
      <c r="AD1067" s="26" t="s">
        <v>147</v>
      </c>
    </row>
    <row r="1068" spans="1:30" ht="51" customHeight="1" x14ac:dyDescent="0.3">
      <c r="A1068" s="10" t="s">
        <v>4168</v>
      </c>
      <c r="B1068" s="25" t="s">
        <v>139</v>
      </c>
      <c r="C1068" s="26" t="s">
        <v>140</v>
      </c>
      <c r="D1068" s="12" t="s">
        <v>3131</v>
      </c>
      <c r="E1068" s="27" t="s">
        <v>63</v>
      </c>
      <c r="F1068" s="53" t="s">
        <v>1438</v>
      </c>
      <c r="G1068" s="14" t="s">
        <v>1439</v>
      </c>
      <c r="H1068" s="49">
        <v>44196</v>
      </c>
      <c r="I1068" s="49">
        <v>44651</v>
      </c>
      <c r="J1068" s="17" t="str">
        <f>IF(Ugovori_OPULJP[[#This Row],[DATUM ZAVRŠETKA OPERACIJE]]&gt;DATE(2023,12,31),"u provedbi","završen")</f>
        <v>završen</v>
      </c>
      <c r="K1068" s="37" t="s">
        <v>81</v>
      </c>
      <c r="L1068" s="50" t="s">
        <v>81</v>
      </c>
      <c r="M1068" s="18">
        <v>0.85</v>
      </c>
      <c r="N1068" s="18">
        <v>0.15</v>
      </c>
      <c r="O1068" s="19">
        <f>Ugovori_OPULJP[[#This Row],[Bespovratna sredstva - Ukupno (EU+Nac) HRK
= Ukupna ugovorena vrijednost bespovratnih sredstava]]*Ugovori_OPULJP[[#This Row],[EU STOPA SUFINANCIRANJA %
EU CO-FINANCING RATE %]]</f>
        <v>4053514</v>
      </c>
      <c r="P1068" s="20">
        <f>Ugovori_OPULJP[[#This Row],[Bespovratna sredstva - EU dio - HRK]]/7.5345</f>
        <v>537993.76202800451</v>
      </c>
      <c r="Q1068" s="51">
        <f>Ugovori_OPULJP[[#This Row],[Bespovratna sredstva - Ukupno (EU+Nac) HRK
= Ukupna ugovorena vrijednost bespovratnih sredstava]]*Ugovori_OPULJP[[#This Row],[STOPA NACIONALNOG SUFINANCIRANJA %]]</f>
        <v>715326</v>
      </c>
      <c r="R1068" s="52">
        <f>Ugovori_OPULJP[[#This Row],[Bespovratna sredstva - Nacionalni dio - HRK]]/7.5345</f>
        <v>94940.075652000785</v>
      </c>
      <c r="S1068" s="21">
        <v>4768840</v>
      </c>
      <c r="T1068" s="22">
        <f>Ugovori_OPULJP[[#This Row],[Bespovratna sredstva - Ukupno (EU+Nac) HRK
= Ukupna ugovorena vrijednost bespovratnih sredstava]]/7.5345</f>
        <v>632933.83768000524</v>
      </c>
      <c r="U1068" s="51">
        <v>0</v>
      </c>
      <c r="V1068" s="52">
        <f>Ugovori_OPULJP[[#This Row],[Javni doprinos korisnika - HRK]]/7.5345</f>
        <v>0</v>
      </c>
      <c r="W1068" s="19">
        <v>0</v>
      </c>
      <c r="X1068" s="20">
        <f>Ugovori_OPULJP[[#This Row],[Privatni doprinos korisnika - HRK]]/7.5345</f>
        <v>0</v>
      </c>
      <c r="Y1068" s="21">
        <f>Ugovori_OPULJP[[#This Row],[Bespovratna sredstva - Ukupno (EU+Nac) HRK
= Ukupna ugovorena vrijednost bespovratnih sredstava]]+Ugovori_OPULJP[[#This Row],[Javni doprinos korisnika - HRK]]+Ugovori_OPULJP[[#This Row],[Privatni doprinos korisnika - HRK]]</f>
        <v>4768840</v>
      </c>
      <c r="Z1068" s="22">
        <f>Ugovori_OPULJP[[#This Row],[UKUPNI PRIHVATLJIVI IZDACI
TOTAL ELIGIBLE EXPENDITURE
= Bespovratna sredstva ukupno + doprinos korisnika
= Ukupni prihvatljivi troškovi
= Ukupna ugovorena vrijednost projekta HRK]]/7.5345</f>
        <v>632933.83768000524</v>
      </c>
      <c r="AA1068" s="27" t="s">
        <v>22</v>
      </c>
      <c r="AB1068" s="27" t="s">
        <v>19</v>
      </c>
      <c r="AC1068" s="26" t="s">
        <v>4169</v>
      </c>
      <c r="AD1068" s="26" t="s">
        <v>147</v>
      </c>
    </row>
    <row r="1069" spans="1:30" ht="51" customHeight="1" x14ac:dyDescent="0.3">
      <c r="A1069" s="31" t="s">
        <v>4170</v>
      </c>
      <c r="B1069" s="25" t="s">
        <v>139</v>
      </c>
      <c r="C1069" s="26" t="s">
        <v>140</v>
      </c>
      <c r="D1069" s="12" t="s">
        <v>3131</v>
      </c>
      <c r="E1069" s="27" t="s">
        <v>63</v>
      </c>
      <c r="F1069" s="32" t="s">
        <v>4171</v>
      </c>
      <c r="G1069" s="32" t="s">
        <v>4172</v>
      </c>
      <c r="H1069" s="29">
        <v>44214</v>
      </c>
      <c r="I1069" s="29">
        <v>44699</v>
      </c>
      <c r="J1069" s="17" t="str">
        <f>IF(Ugovori_OPULJP[[#This Row],[DATUM ZAVRŠETKA OPERACIJE]]&gt;DATE(2023,12,31),"u provedbi","završen")</f>
        <v>završen</v>
      </c>
      <c r="K1069" s="28" t="s">
        <v>240</v>
      </c>
      <c r="L1069" s="28" t="s">
        <v>240</v>
      </c>
      <c r="M1069" s="18">
        <v>0.85</v>
      </c>
      <c r="N1069" s="18">
        <v>0.15</v>
      </c>
      <c r="O1069" s="55">
        <f>Ugovori_OPULJP[[#This Row],[Bespovratna sredstva - Ukupno (EU+Nac) HRK
= Ukupna ugovorena vrijednost bespovratnih sredstava]]*Ugovori_OPULJP[[#This Row],[EU STOPA SUFINANCIRANJA %
EU CO-FINANCING RATE %]]</f>
        <v>1066977.375</v>
      </c>
      <c r="P1069" s="56">
        <f>Ugovori_OPULJP[[#This Row],[Bespovratna sredstva - EU dio - HRK]]/7.5345</f>
        <v>141612.2337248656</v>
      </c>
      <c r="Q1069" s="55">
        <f>Ugovori_OPULJP[[#This Row],[Bespovratna sredstva - Ukupno (EU+Nac) HRK
= Ukupna ugovorena vrijednost bespovratnih sredstava]]*Ugovori_OPULJP[[#This Row],[STOPA NACIONALNOG SUFINANCIRANJA %]]</f>
        <v>188290.125</v>
      </c>
      <c r="R1069" s="56">
        <f>Ugovori_OPULJP[[#This Row],[Bespovratna sredstva - Nacionalni dio - HRK]]/7.5345</f>
        <v>24990.394186740989</v>
      </c>
      <c r="S1069" s="57">
        <v>1255267.5</v>
      </c>
      <c r="T1069" s="58">
        <f>Ugovori_OPULJP[[#This Row],[Bespovratna sredstva - Ukupno (EU+Nac) HRK
= Ukupna ugovorena vrijednost bespovratnih sredstava]]/7.5345</f>
        <v>166602.6279116066</v>
      </c>
      <c r="U1069" s="55">
        <v>0</v>
      </c>
      <c r="V1069" s="56">
        <f>Ugovori_OPULJP[[#This Row],[Javni doprinos korisnika - HRK]]/7.5345</f>
        <v>0</v>
      </c>
      <c r="W1069" s="55">
        <v>0</v>
      </c>
      <c r="X1069" s="56">
        <f>Ugovori_OPULJP[[#This Row],[Privatni doprinos korisnika - HRK]]/7.5345</f>
        <v>0</v>
      </c>
      <c r="Y1069" s="57">
        <f>Ugovori_OPULJP[[#This Row],[Bespovratna sredstva - Ukupno (EU+Nac) HRK
= Ukupna ugovorena vrijednost bespovratnih sredstava]]+Ugovori_OPULJP[[#This Row],[Javni doprinos korisnika - HRK]]+Ugovori_OPULJP[[#This Row],[Privatni doprinos korisnika - HRK]]</f>
        <v>1255267.5</v>
      </c>
      <c r="Z1069" s="58">
        <f>Ugovori_OPULJP[[#This Row],[UKUPNI PRIHVATLJIVI IZDACI
TOTAL ELIGIBLE EXPENDITURE
= Bespovratna sredstva ukupno + doprinos korisnika
= Ukupni prihvatljivi troškovi
= Ukupna ugovorena vrijednost projekta HRK]]/7.5345</f>
        <v>166602.6279116066</v>
      </c>
      <c r="AA1069" s="27" t="s">
        <v>22</v>
      </c>
      <c r="AB1069" s="27" t="s">
        <v>19</v>
      </c>
      <c r="AC1069" s="26" t="s">
        <v>4173</v>
      </c>
      <c r="AD1069" s="26" t="s">
        <v>147</v>
      </c>
    </row>
    <row r="1070" spans="1:30" ht="38.25" customHeight="1" x14ac:dyDescent="0.3">
      <c r="A1070" s="31" t="s">
        <v>4174</v>
      </c>
      <c r="B1070" s="25" t="s">
        <v>139</v>
      </c>
      <c r="C1070" s="26" t="s">
        <v>140</v>
      </c>
      <c r="D1070" s="12" t="s">
        <v>3131</v>
      </c>
      <c r="E1070" s="27" t="s">
        <v>63</v>
      </c>
      <c r="F1070" s="32" t="s">
        <v>4175</v>
      </c>
      <c r="G1070" s="14" t="s">
        <v>1850</v>
      </c>
      <c r="H1070" s="29">
        <v>44207</v>
      </c>
      <c r="I1070" s="29">
        <v>44631</v>
      </c>
      <c r="J1070" s="17" t="str">
        <f>IF(Ugovori_OPULJP[[#This Row],[DATUM ZAVRŠETKA OPERACIJE]]&gt;DATE(2023,12,31),"u provedbi","završen")</f>
        <v>završen</v>
      </c>
      <c r="K1070" s="28" t="s">
        <v>380</v>
      </c>
      <c r="L1070" s="15" t="s">
        <v>380</v>
      </c>
      <c r="M1070" s="18">
        <v>0.85</v>
      </c>
      <c r="N1070" s="18">
        <v>0.15</v>
      </c>
      <c r="O1070" s="55">
        <f>Ugovori_OPULJP[[#This Row],[Bespovratna sredstva - Ukupno (EU+Nac) HRK
= Ukupna ugovorena vrijednost bespovratnih sredstava]]*Ugovori_OPULJP[[#This Row],[EU STOPA SUFINANCIRANJA %
EU CO-FINANCING RATE %]]</f>
        <v>789352.5</v>
      </c>
      <c r="P1070" s="56">
        <f>Ugovori_OPULJP[[#This Row],[Bespovratna sredstva - EU dio - HRK]]/7.5345</f>
        <v>104765.0806291061</v>
      </c>
      <c r="Q1070" s="55">
        <f>Ugovori_OPULJP[[#This Row],[Bespovratna sredstva - Ukupno (EU+Nac) HRK
= Ukupna ugovorena vrijednost bespovratnih sredstava]]*Ugovori_OPULJP[[#This Row],[STOPA NACIONALNOG SUFINANCIRANJA %]]</f>
        <v>139297.5</v>
      </c>
      <c r="R1070" s="56">
        <f>Ugovori_OPULJP[[#This Row],[Bespovratna sredstva - Nacionalni dio - HRK]]/7.5345</f>
        <v>18487.95540513637</v>
      </c>
      <c r="S1070" s="57">
        <v>928650</v>
      </c>
      <c r="T1070" s="58">
        <f>Ugovori_OPULJP[[#This Row],[Bespovratna sredstva - Ukupno (EU+Nac) HRK
= Ukupna ugovorena vrijednost bespovratnih sredstava]]/7.5345</f>
        <v>123253.03603424248</v>
      </c>
      <c r="U1070" s="55">
        <v>0</v>
      </c>
      <c r="V1070" s="56">
        <f>Ugovori_OPULJP[[#This Row],[Javni doprinos korisnika - HRK]]/7.5345</f>
        <v>0</v>
      </c>
      <c r="W1070" s="55">
        <v>0</v>
      </c>
      <c r="X1070" s="56">
        <f>Ugovori_OPULJP[[#This Row],[Privatni doprinos korisnika - HRK]]/7.5345</f>
        <v>0</v>
      </c>
      <c r="Y1070" s="57">
        <f>Ugovori_OPULJP[[#This Row],[Bespovratna sredstva - Ukupno (EU+Nac) HRK
= Ukupna ugovorena vrijednost bespovratnih sredstava]]+Ugovori_OPULJP[[#This Row],[Javni doprinos korisnika - HRK]]+Ugovori_OPULJP[[#This Row],[Privatni doprinos korisnika - HRK]]</f>
        <v>928650</v>
      </c>
      <c r="Z1070" s="58">
        <f>Ugovori_OPULJP[[#This Row],[UKUPNI PRIHVATLJIVI IZDACI
TOTAL ELIGIBLE EXPENDITURE
= Bespovratna sredstva ukupno + doprinos korisnika
= Ukupni prihvatljivi troškovi
= Ukupna ugovorena vrijednost projekta HRK]]/7.5345</f>
        <v>123253.03603424248</v>
      </c>
      <c r="AA1070" s="27" t="s">
        <v>22</v>
      </c>
      <c r="AB1070" s="27" t="s">
        <v>19</v>
      </c>
      <c r="AC1070" s="26" t="s">
        <v>4176</v>
      </c>
      <c r="AD1070" s="26" t="s">
        <v>147</v>
      </c>
    </row>
    <row r="1071" spans="1:30" ht="51" customHeight="1" x14ac:dyDescent="0.3">
      <c r="A1071" s="31" t="s">
        <v>4177</v>
      </c>
      <c r="B1071" s="25" t="s">
        <v>139</v>
      </c>
      <c r="C1071" s="26" t="s">
        <v>140</v>
      </c>
      <c r="D1071" s="12" t="s">
        <v>3131</v>
      </c>
      <c r="E1071" s="27" t="s">
        <v>63</v>
      </c>
      <c r="F1071" s="32" t="s">
        <v>4178</v>
      </c>
      <c r="G1071" s="32" t="s">
        <v>4179</v>
      </c>
      <c r="H1071" s="29">
        <v>44201</v>
      </c>
      <c r="I1071" s="29">
        <v>44747</v>
      </c>
      <c r="J1071" s="17" t="str">
        <f>IF(Ugovori_OPULJP[[#This Row],[DATUM ZAVRŠETKA OPERACIJE]]&gt;DATE(2023,12,31),"u provedbi","završen")</f>
        <v>završen</v>
      </c>
      <c r="K1071" s="28" t="s">
        <v>240</v>
      </c>
      <c r="L1071" s="28" t="s">
        <v>240</v>
      </c>
      <c r="M1071" s="18">
        <v>0.85</v>
      </c>
      <c r="N1071" s="18">
        <v>0.15</v>
      </c>
      <c r="O1071" s="55">
        <f>Ugovori_OPULJP[[#This Row],[Bespovratna sredstva - Ukupno (EU+Nac) HRK
= Ukupna ugovorena vrijednost bespovratnih sredstava]]*Ugovori_OPULJP[[#This Row],[EU STOPA SUFINANCIRANJA %
EU CO-FINANCING RATE %]]</f>
        <v>1577748.75</v>
      </c>
      <c r="P1071" s="56">
        <f>Ugovori_OPULJP[[#This Row],[Bespovratna sredstva - EU dio - HRK]]/7.5345</f>
        <v>209403.24507266571</v>
      </c>
      <c r="Q1071" s="55">
        <f>Ugovori_OPULJP[[#This Row],[Bespovratna sredstva - Ukupno (EU+Nac) HRK
= Ukupna ugovorena vrijednost bespovratnih sredstava]]*Ugovori_OPULJP[[#This Row],[STOPA NACIONALNOG SUFINANCIRANJA %]]</f>
        <v>278426.25</v>
      </c>
      <c r="R1071" s="56">
        <f>Ugovori_OPULJP[[#This Row],[Bespovratna sredstva - Nacionalni dio - HRK]]/7.5345</f>
        <v>36953.513836352773</v>
      </c>
      <c r="S1071" s="57">
        <v>1856175</v>
      </c>
      <c r="T1071" s="58">
        <f>Ugovori_OPULJP[[#This Row],[Bespovratna sredstva - Ukupno (EU+Nac) HRK
= Ukupna ugovorena vrijednost bespovratnih sredstava]]/7.5345</f>
        <v>246356.75890901851</v>
      </c>
      <c r="U1071" s="55">
        <v>0</v>
      </c>
      <c r="V1071" s="56">
        <f>Ugovori_OPULJP[[#This Row],[Javni doprinos korisnika - HRK]]/7.5345</f>
        <v>0</v>
      </c>
      <c r="W1071" s="55">
        <v>0</v>
      </c>
      <c r="X1071" s="56">
        <f>Ugovori_OPULJP[[#This Row],[Privatni doprinos korisnika - HRK]]/7.5345</f>
        <v>0</v>
      </c>
      <c r="Y1071" s="57">
        <f>Ugovori_OPULJP[[#This Row],[Bespovratna sredstva - Ukupno (EU+Nac) HRK
= Ukupna ugovorena vrijednost bespovratnih sredstava]]+Ugovori_OPULJP[[#This Row],[Javni doprinos korisnika - HRK]]+Ugovori_OPULJP[[#This Row],[Privatni doprinos korisnika - HRK]]</f>
        <v>1856175</v>
      </c>
      <c r="Z1071" s="58">
        <f>Ugovori_OPULJP[[#This Row],[UKUPNI PRIHVATLJIVI IZDACI
TOTAL ELIGIBLE EXPENDITURE
= Bespovratna sredstva ukupno + doprinos korisnika
= Ukupni prihvatljivi troškovi
= Ukupna ugovorena vrijednost projekta HRK]]/7.5345</f>
        <v>246356.75890901851</v>
      </c>
      <c r="AA1071" s="27" t="s">
        <v>22</v>
      </c>
      <c r="AB1071" s="27" t="s">
        <v>19</v>
      </c>
      <c r="AC1071" s="26" t="s">
        <v>4180</v>
      </c>
      <c r="AD1071" s="26" t="s">
        <v>147</v>
      </c>
    </row>
    <row r="1072" spans="1:30" ht="51" customHeight="1" x14ac:dyDescent="0.3">
      <c r="A1072" s="31" t="s">
        <v>4181</v>
      </c>
      <c r="B1072" s="25" t="s">
        <v>139</v>
      </c>
      <c r="C1072" s="26" t="s">
        <v>140</v>
      </c>
      <c r="D1072" s="12" t="s">
        <v>3131</v>
      </c>
      <c r="E1072" s="27" t="s">
        <v>63</v>
      </c>
      <c r="F1072" s="32" t="s">
        <v>4182</v>
      </c>
      <c r="G1072" s="14" t="s">
        <v>1817</v>
      </c>
      <c r="H1072" s="29">
        <v>44203</v>
      </c>
      <c r="I1072" s="29">
        <v>44627</v>
      </c>
      <c r="J1072" s="17" t="str">
        <f>IF(Ugovori_OPULJP[[#This Row],[DATUM ZAVRŠETKA OPERACIJE]]&gt;DATE(2023,12,31),"u provedbi","završen")</f>
        <v>završen</v>
      </c>
      <c r="K1072" s="28" t="s">
        <v>262</v>
      </c>
      <c r="L1072" s="28" t="s">
        <v>262</v>
      </c>
      <c r="M1072" s="18">
        <v>0.85</v>
      </c>
      <c r="N1072" s="18">
        <v>0.15</v>
      </c>
      <c r="O1072" s="55">
        <f>Ugovori_OPULJP[[#This Row],[Bespovratna sredstva - Ukupno (EU+Nac) HRK
= Ukupna ugovorena vrijednost bespovratnih sredstava]]*Ugovori_OPULJP[[#This Row],[EU STOPA SUFINANCIRANJA %
EU CO-FINANCING RATE %]]</f>
        <v>788630</v>
      </c>
      <c r="P1072" s="56">
        <f>Ugovori_OPULJP[[#This Row],[Bespovratna sredstva - EU dio - HRK]]/7.5345</f>
        <v>104669.18840002654</v>
      </c>
      <c r="Q1072" s="55">
        <f>Ugovori_OPULJP[[#This Row],[Bespovratna sredstva - Ukupno (EU+Nac) HRK
= Ukupna ugovorena vrijednost bespovratnih sredstava]]*Ugovori_OPULJP[[#This Row],[STOPA NACIONALNOG SUFINANCIRANJA %]]</f>
        <v>139170</v>
      </c>
      <c r="R1072" s="56">
        <f>Ugovori_OPULJP[[#This Row],[Bespovratna sredstva - Nacionalni dio - HRK]]/7.5345</f>
        <v>18471.033247063508</v>
      </c>
      <c r="S1072" s="57">
        <v>927800</v>
      </c>
      <c r="T1072" s="58">
        <f>Ugovori_OPULJP[[#This Row],[Bespovratna sredstva - Ukupno (EU+Nac) HRK
= Ukupna ugovorena vrijednost bespovratnih sredstava]]/7.5345</f>
        <v>123140.22164709005</v>
      </c>
      <c r="U1072" s="55">
        <v>0</v>
      </c>
      <c r="V1072" s="56">
        <f>Ugovori_OPULJP[[#This Row],[Javni doprinos korisnika - HRK]]/7.5345</f>
        <v>0</v>
      </c>
      <c r="W1072" s="55">
        <v>0</v>
      </c>
      <c r="X1072" s="56">
        <f>Ugovori_OPULJP[[#This Row],[Privatni doprinos korisnika - HRK]]/7.5345</f>
        <v>0</v>
      </c>
      <c r="Y1072" s="57">
        <f>Ugovori_OPULJP[[#This Row],[Bespovratna sredstva - Ukupno (EU+Nac) HRK
= Ukupna ugovorena vrijednost bespovratnih sredstava]]+Ugovori_OPULJP[[#This Row],[Javni doprinos korisnika - HRK]]+Ugovori_OPULJP[[#This Row],[Privatni doprinos korisnika - HRK]]</f>
        <v>927800</v>
      </c>
      <c r="Z1072" s="58">
        <f>Ugovori_OPULJP[[#This Row],[UKUPNI PRIHVATLJIVI IZDACI
TOTAL ELIGIBLE EXPENDITURE
= Bespovratna sredstva ukupno + doprinos korisnika
= Ukupni prihvatljivi troškovi
= Ukupna ugovorena vrijednost projekta HRK]]/7.5345</f>
        <v>123140.22164709005</v>
      </c>
      <c r="AA1072" s="27" t="s">
        <v>22</v>
      </c>
      <c r="AB1072" s="27" t="s">
        <v>19</v>
      </c>
      <c r="AC1072" s="26" t="s">
        <v>4183</v>
      </c>
      <c r="AD1072" s="26" t="s">
        <v>147</v>
      </c>
    </row>
    <row r="1073" spans="1:30" ht="51" customHeight="1" x14ac:dyDescent="0.3">
      <c r="A1073" s="31" t="s">
        <v>4184</v>
      </c>
      <c r="B1073" s="25" t="s">
        <v>139</v>
      </c>
      <c r="C1073" s="26" t="s">
        <v>140</v>
      </c>
      <c r="D1073" s="12" t="s">
        <v>3131</v>
      </c>
      <c r="E1073" s="27" t="s">
        <v>63</v>
      </c>
      <c r="F1073" s="32" t="s">
        <v>4185</v>
      </c>
      <c r="G1073" s="14" t="s">
        <v>1710</v>
      </c>
      <c r="H1073" s="29">
        <v>44211</v>
      </c>
      <c r="I1073" s="29">
        <v>44576</v>
      </c>
      <c r="J1073" s="17" t="str">
        <f>IF(Ugovori_OPULJP[[#This Row],[DATUM ZAVRŠETKA OPERACIJE]]&gt;DATE(2023,12,31),"u provedbi","završen")</f>
        <v>završen</v>
      </c>
      <c r="K1073" s="28" t="s">
        <v>380</v>
      </c>
      <c r="L1073" s="15" t="s">
        <v>380</v>
      </c>
      <c r="M1073" s="18">
        <v>0.85</v>
      </c>
      <c r="N1073" s="18">
        <v>0.15</v>
      </c>
      <c r="O1073" s="55">
        <f>Ugovori_OPULJP[[#This Row],[Bespovratna sredstva - Ukupno (EU+Nac) HRK
= Ukupna ugovorena vrijednost bespovratnih sredstava]]*Ugovori_OPULJP[[#This Row],[EU STOPA SUFINANCIRANJA %
EU CO-FINANCING RATE %]]</f>
        <v>947203.875</v>
      </c>
      <c r="P1073" s="56">
        <f>Ugovori_OPULJP[[#This Row],[Bespovratna sredstva - EU dio - HRK]]/7.5345</f>
        <v>125715.5584312164</v>
      </c>
      <c r="Q1073" s="55">
        <f>Ugovori_OPULJP[[#This Row],[Bespovratna sredstva - Ukupno (EU+Nac) HRK
= Ukupna ugovorena vrijednost bespovratnih sredstava]]*Ugovori_OPULJP[[#This Row],[STOPA NACIONALNOG SUFINANCIRANJA %]]</f>
        <v>167153.625</v>
      </c>
      <c r="R1073" s="56">
        <f>Ugovori_OPULJP[[#This Row],[Bespovratna sredstva - Nacionalni dio - HRK]]/7.5345</f>
        <v>22185.098546685247</v>
      </c>
      <c r="S1073" s="57">
        <v>1114357.5</v>
      </c>
      <c r="T1073" s="58">
        <f>Ugovori_OPULJP[[#This Row],[Bespovratna sredstva - Ukupno (EU+Nac) HRK
= Ukupna ugovorena vrijednost bespovratnih sredstava]]/7.5345</f>
        <v>147900.65697790164</v>
      </c>
      <c r="U1073" s="55">
        <v>0</v>
      </c>
      <c r="V1073" s="56">
        <f>Ugovori_OPULJP[[#This Row],[Javni doprinos korisnika - HRK]]/7.5345</f>
        <v>0</v>
      </c>
      <c r="W1073" s="55">
        <v>0</v>
      </c>
      <c r="X1073" s="56">
        <f>Ugovori_OPULJP[[#This Row],[Privatni doprinos korisnika - HRK]]/7.5345</f>
        <v>0</v>
      </c>
      <c r="Y1073" s="57">
        <f>Ugovori_OPULJP[[#This Row],[Bespovratna sredstva - Ukupno (EU+Nac) HRK
= Ukupna ugovorena vrijednost bespovratnih sredstava]]+Ugovori_OPULJP[[#This Row],[Javni doprinos korisnika - HRK]]+Ugovori_OPULJP[[#This Row],[Privatni doprinos korisnika - HRK]]</f>
        <v>1114357.5</v>
      </c>
      <c r="Z1073" s="58">
        <f>Ugovori_OPULJP[[#This Row],[UKUPNI PRIHVATLJIVI IZDACI
TOTAL ELIGIBLE EXPENDITURE
= Bespovratna sredstva ukupno + doprinos korisnika
= Ukupni prihvatljivi troškovi
= Ukupna ugovorena vrijednost projekta HRK]]/7.5345</f>
        <v>147900.65697790164</v>
      </c>
      <c r="AA1073" s="27" t="s">
        <v>22</v>
      </c>
      <c r="AB1073" s="27" t="s">
        <v>19</v>
      </c>
      <c r="AC1073" s="26" t="s">
        <v>4186</v>
      </c>
      <c r="AD1073" s="26" t="s">
        <v>147</v>
      </c>
    </row>
    <row r="1074" spans="1:30" ht="51" customHeight="1" x14ac:dyDescent="0.3">
      <c r="A1074" s="31" t="s">
        <v>4187</v>
      </c>
      <c r="B1074" s="25" t="s">
        <v>139</v>
      </c>
      <c r="C1074" s="26" t="s">
        <v>140</v>
      </c>
      <c r="D1074" s="12" t="s">
        <v>3131</v>
      </c>
      <c r="E1074" s="27" t="s">
        <v>63</v>
      </c>
      <c r="F1074" s="32" t="s">
        <v>4188</v>
      </c>
      <c r="G1074" s="14" t="s">
        <v>1688</v>
      </c>
      <c r="H1074" s="29">
        <v>44203</v>
      </c>
      <c r="I1074" s="29">
        <v>44627</v>
      </c>
      <c r="J1074" s="17" t="str">
        <f>IF(Ugovori_OPULJP[[#This Row],[DATUM ZAVRŠETKA OPERACIJE]]&gt;DATE(2023,12,31),"u provedbi","završen")</f>
        <v>završen</v>
      </c>
      <c r="K1074" s="28" t="s">
        <v>591</v>
      </c>
      <c r="L1074" s="28" t="s">
        <v>591</v>
      </c>
      <c r="M1074" s="18">
        <v>0.85</v>
      </c>
      <c r="N1074" s="18">
        <v>0.15</v>
      </c>
      <c r="O1074" s="55">
        <f>Ugovori_OPULJP[[#This Row],[Bespovratna sredstva - Ukupno (EU+Nac) HRK
= Ukupna ugovorena vrijednost bespovratnih sredstava]]*Ugovori_OPULJP[[#This Row],[EU STOPA SUFINANCIRANJA %
EU CO-FINANCING RATE %]]</f>
        <v>747094.75</v>
      </c>
      <c r="P1074" s="56">
        <f>Ugovori_OPULJP[[#This Row],[Bespovratna sredstva - EU dio - HRK]]/7.5345</f>
        <v>99156.513371822948</v>
      </c>
      <c r="Q1074" s="55">
        <f>Ugovori_OPULJP[[#This Row],[Bespovratna sredstva - Ukupno (EU+Nac) HRK
= Ukupna ugovorena vrijednost bespovratnih sredstava]]*Ugovori_OPULJP[[#This Row],[STOPA NACIONALNOG SUFINANCIRANJA %]]</f>
        <v>131840.25</v>
      </c>
      <c r="R1074" s="56">
        <f>Ugovori_OPULJP[[#This Row],[Bespovratna sredstva - Nacionalni dio - HRK]]/7.5345</f>
        <v>17498.208242086403</v>
      </c>
      <c r="S1074" s="57">
        <v>878935</v>
      </c>
      <c r="T1074" s="58">
        <f>Ugovori_OPULJP[[#This Row],[Bespovratna sredstva - Ukupno (EU+Nac) HRK
= Ukupna ugovorena vrijednost bespovratnih sredstava]]/7.5345</f>
        <v>116654.72161390935</v>
      </c>
      <c r="U1074" s="55">
        <v>0</v>
      </c>
      <c r="V1074" s="56">
        <f>Ugovori_OPULJP[[#This Row],[Javni doprinos korisnika - HRK]]/7.5345</f>
        <v>0</v>
      </c>
      <c r="W1074" s="55">
        <v>0</v>
      </c>
      <c r="X1074" s="56">
        <f>Ugovori_OPULJP[[#This Row],[Privatni doprinos korisnika - HRK]]/7.5345</f>
        <v>0</v>
      </c>
      <c r="Y1074" s="57">
        <f>Ugovori_OPULJP[[#This Row],[Bespovratna sredstva - Ukupno (EU+Nac) HRK
= Ukupna ugovorena vrijednost bespovratnih sredstava]]+Ugovori_OPULJP[[#This Row],[Javni doprinos korisnika - HRK]]+Ugovori_OPULJP[[#This Row],[Privatni doprinos korisnika - HRK]]</f>
        <v>878935</v>
      </c>
      <c r="Z1074" s="58">
        <f>Ugovori_OPULJP[[#This Row],[UKUPNI PRIHVATLJIVI IZDACI
TOTAL ELIGIBLE EXPENDITURE
= Bespovratna sredstva ukupno + doprinos korisnika
= Ukupni prihvatljivi troškovi
= Ukupna ugovorena vrijednost projekta HRK]]/7.5345</f>
        <v>116654.72161390935</v>
      </c>
      <c r="AA1074" s="27" t="s">
        <v>22</v>
      </c>
      <c r="AB1074" s="27" t="s">
        <v>19</v>
      </c>
      <c r="AC1074" s="26" t="s">
        <v>4189</v>
      </c>
      <c r="AD1074" s="26" t="s">
        <v>147</v>
      </c>
    </row>
    <row r="1075" spans="1:30" ht="38.25" customHeight="1" x14ac:dyDescent="0.3">
      <c r="A1075" s="31" t="s">
        <v>4190</v>
      </c>
      <c r="B1075" s="25" t="s">
        <v>139</v>
      </c>
      <c r="C1075" s="26" t="s">
        <v>140</v>
      </c>
      <c r="D1075" s="12" t="s">
        <v>3131</v>
      </c>
      <c r="E1075" s="27" t="s">
        <v>63</v>
      </c>
      <c r="F1075" s="32" t="s">
        <v>4191</v>
      </c>
      <c r="G1075" s="14" t="s">
        <v>1573</v>
      </c>
      <c r="H1075" s="29">
        <v>44249</v>
      </c>
      <c r="I1075" s="29">
        <v>44795</v>
      </c>
      <c r="J1075" s="17" t="str">
        <f>IF(Ugovori_OPULJP[[#This Row],[DATUM ZAVRŠETKA OPERACIJE]]&gt;DATE(2023,12,31),"u provedbi","završen")</f>
        <v>završen</v>
      </c>
      <c r="K1075" s="28" t="s">
        <v>86</v>
      </c>
      <c r="L1075" s="28" t="s">
        <v>86</v>
      </c>
      <c r="M1075" s="18">
        <v>0.85</v>
      </c>
      <c r="N1075" s="18">
        <v>0.15</v>
      </c>
      <c r="O1075" s="19">
        <f>Ugovori_OPULJP[[#This Row],[Bespovratna sredstva - Ukupno (EU+Nac) HRK
= Ukupna ugovorena vrijednost bespovratnih sredstava]]*Ugovori_OPULJP[[#This Row],[EU STOPA SUFINANCIRANJA %
EU CO-FINANCING RATE %]]</f>
        <v>4145985.5</v>
      </c>
      <c r="P1075" s="20">
        <f>Ugovori_OPULJP[[#This Row],[Bespovratna sredstva - EU dio - HRK]]/7.5345</f>
        <v>550266.83920631756</v>
      </c>
      <c r="Q1075" s="19">
        <f>Ugovori_OPULJP[[#This Row],[Bespovratna sredstva - Ukupno (EU+Nac) HRK
= Ukupna ugovorena vrijednost bespovratnih sredstava]]*Ugovori_OPULJP[[#This Row],[STOPA NACIONALNOG SUFINANCIRANJA %]]</f>
        <v>731644.5</v>
      </c>
      <c r="R1075" s="20">
        <f>Ugovori_OPULJP[[#This Row],[Bespovratna sredstva - Nacionalni dio - HRK]]/7.5345</f>
        <v>97105.912801114871</v>
      </c>
      <c r="S1075" s="21">
        <v>4877630</v>
      </c>
      <c r="T1075" s="22">
        <f>Ugovori_OPULJP[[#This Row],[Bespovratna sredstva - Ukupno (EU+Nac) HRK
= Ukupna ugovorena vrijednost bespovratnih sredstava]]/7.5345</f>
        <v>647372.7520074324</v>
      </c>
      <c r="U1075" s="19">
        <v>0</v>
      </c>
      <c r="V1075" s="20">
        <f>Ugovori_OPULJP[[#This Row],[Javni doprinos korisnika - HRK]]/7.5345</f>
        <v>0</v>
      </c>
      <c r="W1075" s="19">
        <v>0</v>
      </c>
      <c r="X1075" s="20">
        <f>Ugovori_OPULJP[[#This Row],[Privatni doprinos korisnika - HRK]]/7.5345</f>
        <v>0</v>
      </c>
      <c r="Y1075" s="21">
        <f>Ugovori_OPULJP[[#This Row],[Bespovratna sredstva - Ukupno (EU+Nac) HRK
= Ukupna ugovorena vrijednost bespovratnih sredstava]]+Ugovori_OPULJP[[#This Row],[Javni doprinos korisnika - HRK]]+Ugovori_OPULJP[[#This Row],[Privatni doprinos korisnika - HRK]]</f>
        <v>4877630</v>
      </c>
      <c r="Z1075" s="22">
        <f>Ugovori_OPULJP[[#This Row],[UKUPNI PRIHVATLJIVI IZDACI
TOTAL ELIGIBLE EXPENDITURE
= Bespovratna sredstva ukupno + doprinos korisnika
= Ukupni prihvatljivi troškovi
= Ukupna ugovorena vrijednost projekta HRK]]/7.5345</f>
        <v>647372.7520074324</v>
      </c>
      <c r="AA1075" s="27" t="s">
        <v>22</v>
      </c>
      <c r="AB1075" s="27" t="s">
        <v>19</v>
      </c>
      <c r="AC1075" s="26" t="s">
        <v>4192</v>
      </c>
      <c r="AD1075" s="26" t="s">
        <v>147</v>
      </c>
    </row>
    <row r="1076" spans="1:30" ht="51" customHeight="1" x14ac:dyDescent="0.3">
      <c r="A1076" s="31" t="s">
        <v>4193</v>
      </c>
      <c r="B1076" s="25" t="s">
        <v>139</v>
      </c>
      <c r="C1076" s="26" t="s">
        <v>140</v>
      </c>
      <c r="D1076" s="12" t="s">
        <v>3131</v>
      </c>
      <c r="E1076" s="27" t="s">
        <v>63</v>
      </c>
      <c r="F1076" s="32" t="s">
        <v>4194</v>
      </c>
      <c r="G1076" s="14" t="s">
        <v>1648</v>
      </c>
      <c r="H1076" s="29">
        <v>44208</v>
      </c>
      <c r="I1076" s="29">
        <v>44573</v>
      </c>
      <c r="J1076" s="17" t="str">
        <f>IF(Ugovori_OPULJP[[#This Row],[DATUM ZAVRŠETKA OPERACIJE]]&gt;DATE(2023,12,31),"u provedbi","završen")</f>
        <v>završen</v>
      </c>
      <c r="K1076" s="28" t="s">
        <v>380</v>
      </c>
      <c r="L1076" s="15" t="s">
        <v>380</v>
      </c>
      <c r="M1076" s="18">
        <v>0.85</v>
      </c>
      <c r="N1076" s="18">
        <v>0.15</v>
      </c>
      <c r="O1076" s="55">
        <f>Ugovori_OPULJP[[#This Row],[Bespovratna sredstva - Ukupno (EU+Nac) HRK
= Ukupna ugovorena vrijednost bespovratnih sredstava]]*Ugovori_OPULJP[[#This Row],[EU STOPA SUFINANCIRANJA %
EU CO-FINANCING RATE %]]</f>
        <v>2358056.4</v>
      </c>
      <c r="P1076" s="56">
        <f>Ugovori_OPULJP[[#This Row],[Bespovratna sredstva - EU dio - HRK]]/7.5345</f>
        <v>312967.86780808278</v>
      </c>
      <c r="Q1076" s="55">
        <f>Ugovori_OPULJP[[#This Row],[Bespovratna sredstva - Ukupno (EU+Nac) HRK
= Ukupna ugovorena vrijednost bespovratnih sredstava]]*Ugovori_OPULJP[[#This Row],[STOPA NACIONALNOG SUFINANCIRANJA %]]</f>
        <v>416127.6</v>
      </c>
      <c r="R1076" s="56">
        <f>Ugovori_OPULJP[[#This Row],[Bespovratna sredstva - Nacionalni dio - HRK]]/7.5345</f>
        <v>55229.623730838139</v>
      </c>
      <c r="S1076" s="57">
        <v>2774184</v>
      </c>
      <c r="T1076" s="58">
        <f>Ugovori_OPULJP[[#This Row],[Bespovratna sredstva - Ukupno (EU+Nac) HRK
= Ukupna ugovorena vrijednost bespovratnih sredstava]]/7.5345</f>
        <v>368197.49153892096</v>
      </c>
      <c r="U1076" s="55">
        <v>0</v>
      </c>
      <c r="V1076" s="56">
        <f>Ugovori_OPULJP[[#This Row],[Javni doprinos korisnika - HRK]]/7.5345</f>
        <v>0</v>
      </c>
      <c r="W1076" s="55">
        <v>0</v>
      </c>
      <c r="X1076" s="56">
        <f>Ugovori_OPULJP[[#This Row],[Privatni doprinos korisnika - HRK]]/7.5345</f>
        <v>0</v>
      </c>
      <c r="Y1076" s="57">
        <f>Ugovori_OPULJP[[#This Row],[Bespovratna sredstva - Ukupno (EU+Nac) HRK
= Ukupna ugovorena vrijednost bespovratnih sredstava]]+Ugovori_OPULJP[[#This Row],[Javni doprinos korisnika - HRK]]+Ugovori_OPULJP[[#This Row],[Privatni doprinos korisnika - HRK]]</f>
        <v>2774184</v>
      </c>
      <c r="Z1076" s="58">
        <f>Ugovori_OPULJP[[#This Row],[UKUPNI PRIHVATLJIVI IZDACI
TOTAL ELIGIBLE EXPENDITURE
= Bespovratna sredstva ukupno + doprinos korisnika
= Ukupni prihvatljivi troškovi
= Ukupna ugovorena vrijednost projekta HRK]]/7.5345</f>
        <v>368197.49153892096</v>
      </c>
      <c r="AA1076" s="27" t="s">
        <v>22</v>
      </c>
      <c r="AB1076" s="27" t="s">
        <v>19</v>
      </c>
      <c r="AC1076" s="26" t="s">
        <v>4195</v>
      </c>
      <c r="AD1076" s="26" t="s">
        <v>147</v>
      </c>
    </row>
    <row r="1077" spans="1:30" ht="51" customHeight="1" x14ac:dyDescent="0.3">
      <c r="A1077" s="31" t="s">
        <v>4196</v>
      </c>
      <c r="B1077" s="25" t="s">
        <v>139</v>
      </c>
      <c r="C1077" s="26" t="s">
        <v>140</v>
      </c>
      <c r="D1077" s="12" t="s">
        <v>3131</v>
      </c>
      <c r="E1077" s="27" t="s">
        <v>63</v>
      </c>
      <c r="F1077" s="32" t="s">
        <v>4197</v>
      </c>
      <c r="G1077" s="14" t="s">
        <v>1631</v>
      </c>
      <c r="H1077" s="29">
        <v>44203</v>
      </c>
      <c r="I1077" s="29">
        <v>44749</v>
      </c>
      <c r="J1077" s="17" t="str">
        <f>IF(Ugovori_OPULJP[[#This Row],[DATUM ZAVRŠETKA OPERACIJE]]&gt;DATE(2023,12,31),"u provedbi","završen")</f>
        <v>završen</v>
      </c>
      <c r="K1077" s="28" t="s">
        <v>86</v>
      </c>
      <c r="L1077" s="28" t="s">
        <v>86</v>
      </c>
      <c r="M1077" s="18">
        <v>0.85</v>
      </c>
      <c r="N1077" s="18">
        <v>0.15</v>
      </c>
      <c r="O1077" s="55">
        <f>Ugovori_OPULJP[[#This Row],[Bespovratna sredstva - Ukupno (EU+Nac) HRK
= Ukupna ugovorena vrijednost bespovratnih sredstava]]*Ugovori_OPULJP[[#This Row],[EU STOPA SUFINANCIRANJA %
EU CO-FINANCING RATE %]]</f>
        <v>2376810.7999999998</v>
      </c>
      <c r="P1077" s="56">
        <f>Ugovori_OPULJP[[#This Row],[Bespovratna sredstva - EU dio - HRK]]/7.5345</f>
        <v>315457.00444621406</v>
      </c>
      <c r="Q1077" s="55">
        <f>Ugovori_OPULJP[[#This Row],[Bespovratna sredstva - Ukupno (EU+Nac) HRK
= Ukupna ugovorena vrijednost bespovratnih sredstava]]*Ugovori_OPULJP[[#This Row],[STOPA NACIONALNOG SUFINANCIRANJA %]]</f>
        <v>419437.2</v>
      </c>
      <c r="R1077" s="56">
        <f>Ugovori_OPULJP[[#This Row],[Bespovratna sredstva - Nacionalni dio - HRK]]/7.5345</f>
        <v>55668.883137567187</v>
      </c>
      <c r="S1077" s="57">
        <v>2796248</v>
      </c>
      <c r="T1077" s="58">
        <f>Ugovori_OPULJP[[#This Row],[Bespovratna sredstva - Ukupno (EU+Nac) HRK
= Ukupna ugovorena vrijednost bespovratnih sredstava]]/7.5345</f>
        <v>371125.88758378127</v>
      </c>
      <c r="U1077" s="55">
        <v>0</v>
      </c>
      <c r="V1077" s="56">
        <f>Ugovori_OPULJP[[#This Row],[Javni doprinos korisnika - HRK]]/7.5345</f>
        <v>0</v>
      </c>
      <c r="W1077" s="55">
        <v>0</v>
      </c>
      <c r="X1077" s="56">
        <f>Ugovori_OPULJP[[#This Row],[Privatni doprinos korisnika - HRK]]/7.5345</f>
        <v>0</v>
      </c>
      <c r="Y1077" s="57">
        <f>Ugovori_OPULJP[[#This Row],[Bespovratna sredstva - Ukupno (EU+Nac) HRK
= Ukupna ugovorena vrijednost bespovratnih sredstava]]+Ugovori_OPULJP[[#This Row],[Javni doprinos korisnika - HRK]]+Ugovori_OPULJP[[#This Row],[Privatni doprinos korisnika - HRK]]</f>
        <v>2796248</v>
      </c>
      <c r="Z1077" s="58">
        <f>Ugovori_OPULJP[[#This Row],[UKUPNI PRIHVATLJIVI IZDACI
TOTAL ELIGIBLE EXPENDITURE
= Bespovratna sredstva ukupno + doprinos korisnika
= Ukupni prihvatljivi troškovi
= Ukupna ugovorena vrijednost projekta HRK]]/7.5345</f>
        <v>371125.88758378127</v>
      </c>
      <c r="AA1077" s="27" t="s">
        <v>22</v>
      </c>
      <c r="AB1077" s="27" t="s">
        <v>19</v>
      </c>
      <c r="AC1077" s="26" t="s">
        <v>4198</v>
      </c>
      <c r="AD1077" s="26" t="s">
        <v>147</v>
      </c>
    </row>
    <row r="1078" spans="1:30" ht="51" customHeight="1" x14ac:dyDescent="0.3">
      <c r="A1078" s="31" t="s">
        <v>4199</v>
      </c>
      <c r="B1078" s="25" t="s">
        <v>139</v>
      </c>
      <c r="C1078" s="26" t="s">
        <v>140</v>
      </c>
      <c r="D1078" s="12" t="s">
        <v>3131</v>
      </c>
      <c r="E1078" s="27" t="s">
        <v>63</v>
      </c>
      <c r="F1078" s="32" t="s">
        <v>4200</v>
      </c>
      <c r="G1078" s="32" t="s">
        <v>1589</v>
      </c>
      <c r="H1078" s="29">
        <v>44207</v>
      </c>
      <c r="I1078" s="29">
        <v>44753</v>
      </c>
      <c r="J1078" s="17" t="str">
        <f>IF(Ugovori_OPULJP[[#This Row],[DATUM ZAVRŠETKA OPERACIJE]]&gt;DATE(2023,12,31),"u provedbi","završen")</f>
        <v>završen</v>
      </c>
      <c r="K1078" s="28" t="s">
        <v>86</v>
      </c>
      <c r="L1078" s="28" t="s">
        <v>86</v>
      </c>
      <c r="M1078" s="18">
        <v>0.85</v>
      </c>
      <c r="N1078" s="18">
        <v>0.15</v>
      </c>
      <c r="O1078" s="55">
        <f>Ugovori_OPULJP[[#This Row],[Bespovratna sredstva - Ukupno (EU+Nac) HRK
= Ukupna ugovorena vrijednost bespovratnih sredstava]]*Ugovori_OPULJP[[#This Row],[EU STOPA SUFINANCIRANJA %
EU CO-FINANCING RATE %]]</f>
        <v>1545206.5</v>
      </c>
      <c r="P1078" s="56">
        <f>Ugovori_OPULJP[[#This Row],[Bespovratna sredstva - EU dio - HRK]]/7.5345</f>
        <v>205084.14626053485</v>
      </c>
      <c r="Q1078" s="55">
        <f>Ugovori_OPULJP[[#This Row],[Bespovratna sredstva - Ukupno (EU+Nac) HRK
= Ukupna ugovorena vrijednost bespovratnih sredstava]]*Ugovori_OPULJP[[#This Row],[STOPA NACIONALNOG SUFINANCIRANJA %]]</f>
        <v>272683.5</v>
      </c>
      <c r="R1078" s="56">
        <f>Ugovori_OPULJP[[#This Row],[Bespovratna sredstva - Nacionalni dio - HRK]]/7.5345</f>
        <v>36191.319928329678</v>
      </c>
      <c r="S1078" s="57">
        <v>1817890</v>
      </c>
      <c r="T1078" s="58">
        <f>Ugovori_OPULJP[[#This Row],[Bespovratna sredstva - Ukupno (EU+Nac) HRK
= Ukupna ugovorena vrijednost bespovratnih sredstava]]/7.5345</f>
        <v>241275.46618886455</v>
      </c>
      <c r="U1078" s="55">
        <v>0</v>
      </c>
      <c r="V1078" s="56">
        <f>Ugovori_OPULJP[[#This Row],[Javni doprinos korisnika - HRK]]/7.5345</f>
        <v>0</v>
      </c>
      <c r="W1078" s="55">
        <v>0</v>
      </c>
      <c r="X1078" s="56">
        <f>Ugovori_OPULJP[[#This Row],[Privatni doprinos korisnika - HRK]]/7.5345</f>
        <v>0</v>
      </c>
      <c r="Y1078" s="57">
        <f>Ugovori_OPULJP[[#This Row],[Bespovratna sredstva - Ukupno (EU+Nac) HRK
= Ukupna ugovorena vrijednost bespovratnih sredstava]]+Ugovori_OPULJP[[#This Row],[Javni doprinos korisnika - HRK]]+Ugovori_OPULJP[[#This Row],[Privatni doprinos korisnika - HRK]]</f>
        <v>1817890</v>
      </c>
      <c r="Z1078" s="58">
        <f>Ugovori_OPULJP[[#This Row],[UKUPNI PRIHVATLJIVI IZDACI
TOTAL ELIGIBLE EXPENDITURE
= Bespovratna sredstva ukupno + doprinos korisnika
= Ukupni prihvatljivi troškovi
= Ukupna ugovorena vrijednost projekta HRK]]/7.5345</f>
        <v>241275.46618886455</v>
      </c>
      <c r="AA1078" s="27" t="s">
        <v>22</v>
      </c>
      <c r="AB1078" s="27" t="s">
        <v>19</v>
      </c>
      <c r="AC1078" s="26" t="s">
        <v>4201</v>
      </c>
      <c r="AD1078" s="26" t="s">
        <v>147</v>
      </c>
    </row>
    <row r="1079" spans="1:30" ht="51" customHeight="1" x14ac:dyDescent="0.3">
      <c r="A1079" s="31" t="s">
        <v>4202</v>
      </c>
      <c r="B1079" s="25" t="s">
        <v>139</v>
      </c>
      <c r="C1079" s="26" t="s">
        <v>140</v>
      </c>
      <c r="D1079" s="12" t="s">
        <v>3131</v>
      </c>
      <c r="E1079" s="27" t="s">
        <v>63</v>
      </c>
      <c r="F1079" s="32" t="s">
        <v>1610</v>
      </c>
      <c r="G1079" s="32" t="s">
        <v>1611</v>
      </c>
      <c r="H1079" s="29">
        <v>44203</v>
      </c>
      <c r="I1079" s="29">
        <v>44568</v>
      </c>
      <c r="J1079" s="17" t="str">
        <f>IF(Ugovori_OPULJP[[#This Row],[DATUM ZAVRŠETKA OPERACIJE]]&gt;DATE(2023,12,31),"u provedbi","završen")</f>
        <v>završen</v>
      </c>
      <c r="K1079" s="28" t="s">
        <v>329</v>
      </c>
      <c r="L1079" s="28" t="s">
        <v>329</v>
      </c>
      <c r="M1079" s="18">
        <v>0.85</v>
      </c>
      <c r="N1079" s="18">
        <v>0.15</v>
      </c>
      <c r="O1079" s="55">
        <f>Ugovori_OPULJP[[#This Row],[Bespovratna sredstva - Ukupno (EU+Nac) HRK
= Ukupna ugovorena vrijednost bespovratnih sredstava]]*Ugovori_OPULJP[[#This Row],[EU STOPA SUFINANCIRANJA %
EU CO-FINANCING RATE %]]</f>
        <v>2228360</v>
      </c>
      <c r="P1079" s="56">
        <f>Ugovori_OPULJP[[#This Row],[Bespovratna sredstva - EU dio - HRK]]/7.5345</f>
        <v>295754.19735881611</v>
      </c>
      <c r="Q1079" s="55">
        <f>Ugovori_OPULJP[[#This Row],[Bespovratna sredstva - Ukupno (EU+Nac) HRK
= Ukupna ugovorena vrijednost bespovratnih sredstava]]*Ugovori_OPULJP[[#This Row],[STOPA NACIONALNOG SUFINANCIRANJA %]]</f>
        <v>393240</v>
      </c>
      <c r="R1079" s="56">
        <f>Ugovori_OPULJP[[#This Row],[Bespovratna sredstva - Nacionalni dio - HRK]]/7.5345</f>
        <v>52191.917180967546</v>
      </c>
      <c r="S1079" s="57">
        <v>2621600</v>
      </c>
      <c r="T1079" s="58">
        <f>Ugovori_OPULJP[[#This Row],[Bespovratna sredstva - Ukupno (EU+Nac) HRK
= Ukupna ugovorena vrijednost bespovratnih sredstava]]/7.5345</f>
        <v>347946.11453978362</v>
      </c>
      <c r="U1079" s="55">
        <v>0</v>
      </c>
      <c r="V1079" s="56">
        <f>Ugovori_OPULJP[[#This Row],[Javni doprinos korisnika - HRK]]/7.5345</f>
        <v>0</v>
      </c>
      <c r="W1079" s="55">
        <v>0</v>
      </c>
      <c r="X1079" s="56">
        <f>Ugovori_OPULJP[[#This Row],[Privatni doprinos korisnika - HRK]]/7.5345</f>
        <v>0</v>
      </c>
      <c r="Y1079" s="57">
        <f>Ugovori_OPULJP[[#This Row],[Bespovratna sredstva - Ukupno (EU+Nac) HRK
= Ukupna ugovorena vrijednost bespovratnih sredstava]]+Ugovori_OPULJP[[#This Row],[Javni doprinos korisnika - HRK]]+Ugovori_OPULJP[[#This Row],[Privatni doprinos korisnika - HRK]]</f>
        <v>2621600</v>
      </c>
      <c r="Z1079" s="58">
        <f>Ugovori_OPULJP[[#This Row],[UKUPNI PRIHVATLJIVI IZDACI
TOTAL ELIGIBLE EXPENDITURE
= Bespovratna sredstva ukupno + doprinos korisnika
= Ukupni prihvatljivi troškovi
= Ukupna ugovorena vrijednost projekta HRK]]/7.5345</f>
        <v>347946.11453978362</v>
      </c>
      <c r="AA1079" s="27" t="s">
        <v>22</v>
      </c>
      <c r="AB1079" s="27" t="s">
        <v>19</v>
      </c>
      <c r="AC1079" s="26" t="s">
        <v>4203</v>
      </c>
      <c r="AD1079" s="26" t="s">
        <v>147</v>
      </c>
    </row>
    <row r="1080" spans="1:30" ht="51" customHeight="1" x14ac:dyDescent="0.3">
      <c r="A1080" s="31" t="s">
        <v>4204</v>
      </c>
      <c r="B1080" s="25" t="s">
        <v>139</v>
      </c>
      <c r="C1080" s="26" t="s">
        <v>140</v>
      </c>
      <c r="D1080" s="12" t="s">
        <v>3131</v>
      </c>
      <c r="E1080" s="27" t="s">
        <v>63</v>
      </c>
      <c r="F1080" s="32" t="s">
        <v>4205</v>
      </c>
      <c r="G1080" s="32" t="s">
        <v>1565</v>
      </c>
      <c r="H1080" s="29">
        <v>44201</v>
      </c>
      <c r="I1080" s="29">
        <v>44656</v>
      </c>
      <c r="J1080" s="17" t="str">
        <f>IF(Ugovori_OPULJP[[#This Row],[DATUM ZAVRŠETKA OPERACIJE]]&gt;DATE(2023,12,31),"u provedbi","završen")</f>
        <v>završen</v>
      </c>
      <c r="K1080" s="28" t="s">
        <v>86</v>
      </c>
      <c r="L1080" s="28" t="s">
        <v>86</v>
      </c>
      <c r="M1080" s="18">
        <v>0.85</v>
      </c>
      <c r="N1080" s="18">
        <v>0.15</v>
      </c>
      <c r="O1080" s="55">
        <f>Ugovori_OPULJP[[#This Row],[Bespovratna sredstva - Ukupno (EU+Nac) HRK
= Ukupna ugovorena vrijednost bespovratnih sredstava]]*Ugovori_OPULJP[[#This Row],[EU STOPA SUFINANCIRANJA %
EU CO-FINANCING RATE %]]</f>
        <v>2879953</v>
      </c>
      <c r="P1080" s="56">
        <f>Ugovori_OPULJP[[#This Row],[Bespovratna sredstva - EU dio - HRK]]/7.5345</f>
        <v>382235.4502621275</v>
      </c>
      <c r="Q1080" s="55">
        <f>Ugovori_OPULJP[[#This Row],[Bespovratna sredstva - Ukupno (EU+Nac) HRK
= Ukupna ugovorena vrijednost bespovratnih sredstava]]*Ugovori_OPULJP[[#This Row],[STOPA NACIONALNOG SUFINANCIRANJA %]]</f>
        <v>508227</v>
      </c>
      <c r="R1080" s="56">
        <f>Ugovori_OPULJP[[#This Row],[Bespovratna sredstva - Nacionalni dio - HRK]]/7.5345</f>
        <v>67453.314752140155</v>
      </c>
      <c r="S1080" s="57">
        <v>3388180</v>
      </c>
      <c r="T1080" s="58">
        <f>Ugovori_OPULJP[[#This Row],[Bespovratna sredstva - Ukupno (EU+Nac) HRK
= Ukupna ugovorena vrijednost bespovratnih sredstava]]/7.5345</f>
        <v>449688.7650142677</v>
      </c>
      <c r="U1080" s="55">
        <v>0</v>
      </c>
      <c r="V1080" s="56">
        <f>Ugovori_OPULJP[[#This Row],[Javni doprinos korisnika - HRK]]/7.5345</f>
        <v>0</v>
      </c>
      <c r="W1080" s="55">
        <v>0</v>
      </c>
      <c r="X1080" s="56">
        <f>Ugovori_OPULJP[[#This Row],[Privatni doprinos korisnika - HRK]]/7.5345</f>
        <v>0</v>
      </c>
      <c r="Y1080" s="57">
        <f>Ugovori_OPULJP[[#This Row],[Bespovratna sredstva - Ukupno (EU+Nac) HRK
= Ukupna ugovorena vrijednost bespovratnih sredstava]]+Ugovori_OPULJP[[#This Row],[Javni doprinos korisnika - HRK]]+Ugovori_OPULJP[[#This Row],[Privatni doprinos korisnika - HRK]]</f>
        <v>3388180</v>
      </c>
      <c r="Z1080" s="58">
        <f>Ugovori_OPULJP[[#This Row],[UKUPNI PRIHVATLJIVI IZDACI
TOTAL ELIGIBLE EXPENDITURE
= Bespovratna sredstva ukupno + doprinos korisnika
= Ukupni prihvatljivi troškovi
= Ukupna ugovorena vrijednost projekta HRK]]/7.5345</f>
        <v>449688.7650142677</v>
      </c>
      <c r="AA1080" s="27" t="s">
        <v>22</v>
      </c>
      <c r="AB1080" s="27" t="s">
        <v>19</v>
      </c>
      <c r="AC1080" s="26" t="s">
        <v>4206</v>
      </c>
      <c r="AD1080" s="26" t="s">
        <v>147</v>
      </c>
    </row>
    <row r="1081" spans="1:30" ht="38.25" customHeight="1" x14ac:dyDescent="0.3">
      <c r="A1081" s="31" t="s">
        <v>4207</v>
      </c>
      <c r="B1081" s="25" t="s">
        <v>139</v>
      </c>
      <c r="C1081" s="26" t="s">
        <v>140</v>
      </c>
      <c r="D1081" s="12" t="s">
        <v>3131</v>
      </c>
      <c r="E1081" s="27" t="s">
        <v>63</v>
      </c>
      <c r="F1081" s="32" t="s">
        <v>4208</v>
      </c>
      <c r="G1081" s="14" t="s">
        <v>1745</v>
      </c>
      <c r="H1081" s="29">
        <v>44207</v>
      </c>
      <c r="I1081" s="29">
        <v>44662</v>
      </c>
      <c r="J1081" s="17" t="str">
        <f>IF(Ugovori_OPULJP[[#This Row],[DATUM ZAVRŠETKA OPERACIJE]]&gt;DATE(2023,12,31),"u provedbi","završen")</f>
        <v>završen</v>
      </c>
      <c r="K1081" s="28" t="s">
        <v>329</v>
      </c>
      <c r="L1081" s="28" t="s">
        <v>329</v>
      </c>
      <c r="M1081" s="18">
        <v>0.85</v>
      </c>
      <c r="N1081" s="18">
        <v>0.15</v>
      </c>
      <c r="O1081" s="55">
        <f>Ugovori_OPULJP[[#This Row],[Bespovratna sredstva - Ukupno (EU+Nac) HRK
= Ukupna ugovorena vrijednost bespovratnih sredstava]]*Ugovori_OPULJP[[#This Row],[EU STOPA SUFINANCIRANJA %
EU CO-FINANCING RATE %]]</f>
        <v>663867</v>
      </c>
      <c r="P1081" s="56">
        <f>Ugovori_OPULJP[[#This Row],[Bespovratna sredstva - EU dio - HRK]]/7.5345</f>
        <v>88110.292653792552</v>
      </c>
      <c r="Q1081" s="55">
        <f>Ugovori_OPULJP[[#This Row],[Bespovratna sredstva - Ukupno (EU+Nac) HRK
= Ukupna ugovorena vrijednost bespovratnih sredstava]]*Ugovori_OPULJP[[#This Row],[STOPA NACIONALNOG SUFINANCIRANJA %]]</f>
        <v>117153</v>
      </c>
      <c r="R1081" s="56">
        <f>Ugovori_OPULJP[[#This Row],[Bespovratna sredstva - Nacionalni dio - HRK]]/7.5345</f>
        <v>15548.875174198685</v>
      </c>
      <c r="S1081" s="57">
        <v>781020</v>
      </c>
      <c r="T1081" s="58">
        <f>Ugovori_OPULJP[[#This Row],[Bespovratna sredstva - Ukupno (EU+Nac) HRK
= Ukupna ugovorena vrijednost bespovratnih sredstava]]/7.5345</f>
        <v>103659.16782799123</v>
      </c>
      <c r="U1081" s="55">
        <v>0</v>
      </c>
      <c r="V1081" s="56">
        <f>Ugovori_OPULJP[[#This Row],[Javni doprinos korisnika - HRK]]/7.5345</f>
        <v>0</v>
      </c>
      <c r="W1081" s="55">
        <v>0</v>
      </c>
      <c r="X1081" s="56">
        <f>Ugovori_OPULJP[[#This Row],[Privatni doprinos korisnika - HRK]]/7.5345</f>
        <v>0</v>
      </c>
      <c r="Y1081" s="57">
        <f>Ugovori_OPULJP[[#This Row],[Bespovratna sredstva - Ukupno (EU+Nac) HRK
= Ukupna ugovorena vrijednost bespovratnih sredstava]]+Ugovori_OPULJP[[#This Row],[Javni doprinos korisnika - HRK]]+Ugovori_OPULJP[[#This Row],[Privatni doprinos korisnika - HRK]]</f>
        <v>781020</v>
      </c>
      <c r="Z1081" s="58">
        <f>Ugovori_OPULJP[[#This Row],[UKUPNI PRIHVATLJIVI IZDACI
TOTAL ELIGIBLE EXPENDITURE
= Bespovratna sredstva ukupno + doprinos korisnika
= Ukupni prihvatljivi troškovi
= Ukupna ugovorena vrijednost projekta HRK]]/7.5345</f>
        <v>103659.16782799123</v>
      </c>
      <c r="AA1081" s="27" t="s">
        <v>22</v>
      </c>
      <c r="AB1081" s="27" t="s">
        <v>19</v>
      </c>
      <c r="AC1081" s="26" t="s">
        <v>4209</v>
      </c>
      <c r="AD1081" s="26" t="s">
        <v>147</v>
      </c>
    </row>
    <row r="1082" spans="1:30" ht="51" customHeight="1" x14ac:dyDescent="0.3">
      <c r="A1082" s="31" t="s">
        <v>4210</v>
      </c>
      <c r="B1082" s="25" t="s">
        <v>139</v>
      </c>
      <c r="C1082" s="26" t="s">
        <v>140</v>
      </c>
      <c r="D1082" s="12" t="s">
        <v>3131</v>
      </c>
      <c r="E1082" s="27" t="s">
        <v>63</v>
      </c>
      <c r="F1082" s="32" t="s">
        <v>4211</v>
      </c>
      <c r="G1082" s="32" t="s">
        <v>1615</v>
      </c>
      <c r="H1082" s="29">
        <v>44204</v>
      </c>
      <c r="I1082" s="29">
        <v>44569</v>
      </c>
      <c r="J1082" s="17" t="str">
        <f>IF(Ugovori_OPULJP[[#This Row],[DATUM ZAVRŠETKA OPERACIJE]]&gt;DATE(2023,12,31),"u provedbi","završen")</f>
        <v>završen</v>
      </c>
      <c r="K1082" s="28" t="s">
        <v>66</v>
      </c>
      <c r="L1082" s="28" t="s">
        <v>66</v>
      </c>
      <c r="M1082" s="18">
        <v>0.85</v>
      </c>
      <c r="N1082" s="18">
        <v>0.15</v>
      </c>
      <c r="O1082" s="55">
        <f>Ugovori_OPULJP[[#This Row],[Bespovratna sredstva - Ukupno (EU+Nac) HRK
= Ukupna ugovorena vrijednost bespovratnih sredstava]]*Ugovori_OPULJP[[#This Row],[EU STOPA SUFINANCIRANJA %
EU CO-FINANCING RATE %]]</f>
        <v>593799.12</v>
      </c>
      <c r="P1082" s="56">
        <f>Ugovori_OPULJP[[#This Row],[Bespovratna sredstva - EU dio - HRK]]/7.5345</f>
        <v>78810.686840533541</v>
      </c>
      <c r="Q1082" s="55">
        <f>Ugovori_OPULJP[[#This Row],[Bespovratna sredstva - Ukupno (EU+Nac) HRK
= Ukupna ugovorena vrijednost bespovratnih sredstava]]*Ugovori_OPULJP[[#This Row],[STOPA NACIONALNOG SUFINANCIRANJA %]]</f>
        <v>104788.07999999999</v>
      </c>
      <c r="R1082" s="56">
        <f>Ugovori_OPULJP[[#This Row],[Bespovratna sredstva - Nacionalni dio - HRK]]/7.5345</f>
        <v>13907.768265976505</v>
      </c>
      <c r="S1082" s="57">
        <v>698587.2</v>
      </c>
      <c r="T1082" s="58">
        <f>Ugovori_OPULJP[[#This Row],[Bespovratna sredstva - Ukupno (EU+Nac) HRK
= Ukupna ugovorena vrijednost bespovratnih sredstava]]/7.5345</f>
        <v>92718.455106510039</v>
      </c>
      <c r="U1082" s="55">
        <v>0</v>
      </c>
      <c r="V1082" s="56">
        <f>Ugovori_OPULJP[[#This Row],[Javni doprinos korisnika - HRK]]/7.5345</f>
        <v>0</v>
      </c>
      <c r="W1082" s="55">
        <v>0</v>
      </c>
      <c r="X1082" s="56">
        <f>Ugovori_OPULJP[[#This Row],[Privatni doprinos korisnika - HRK]]/7.5345</f>
        <v>0</v>
      </c>
      <c r="Y1082" s="57">
        <f>Ugovori_OPULJP[[#This Row],[Bespovratna sredstva - Ukupno (EU+Nac) HRK
= Ukupna ugovorena vrijednost bespovratnih sredstava]]+Ugovori_OPULJP[[#This Row],[Javni doprinos korisnika - HRK]]+Ugovori_OPULJP[[#This Row],[Privatni doprinos korisnika - HRK]]</f>
        <v>698587.2</v>
      </c>
      <c r="Z1082" s="58">
        <f>Ugovori_OPULJP[[#This Row],[UKUPNI PRIHVATLJIVI IZDACI
TOTAL ELIGIBLE EXPENDITURE
= Bespovratna sredstva ukupno + doprinos korisnika
= Ukupni prihvatljivi troškovi
= Ukupna ugovorena vrijednost projekta HRK]]/7.5345</f>
        <v>92718.455106510039</v>
      </c>
      <c r="AA1082" s="27" t="s">
        <v>22</v>
      </c>
      <c r="AB1082" s="27" t="s">
        <v>19</v>
      </c>
      <c r="AC1082" s="26" t="s">
        <v>4212</v>
      </c>
      <c r="AD1082" s="26" t="s">
        <v>147</v>
      </c>
    </row>
    <row r="1083" spans="1:30" ht="51" customHeight="1" x14ac:dyDescent="0.3">
      <c r="A1083" s="31" t="s">
        <v>4213</v>
      </c>
      <c r="B1083" s="25" t="s">
        <v>139</v>
      </c>
      <c r="C1083" s="26" t="s">
        <v>140</v>
      </c>
      <c r="D1083" s="12" t="s">
        <v>3131</v>
      </c>
      <c r="E1083" s="27" t="s">
        <v>63</v>
      </c>
      <c r="F1083" s="32" t="s">
        <v>4214</v>
      </c>
      <c r="G1083" s="32" t="s">
        <v>1517</v>
      </c>
      <c r="H1083" s="29">
        <v>44201</v>
      </c>
      <c r="I1083" s="29">
        <v>44747</v>
      </c>
      <c r="J1083" s="17" t="str">
        <f>IF(Ugovori_OPULJP[[#This Row],[DATUM ZAVRŠETKA OPERACIJE]]&gt;DATE(2023,12,31),"u provedbi","završen")</f>
        <v>završen</v>
      </c>
      <c r="K1083" s="28" t="s">
        <v>144</v>
      </c>
      <c r="L1083" s="28" t="s">
        <v>144</v>
      </c>
      <c r="M1083" s="18">
        <v>0.85</v>
      </c>
      <c r="N1083" s="18">
        <v>0.15</v>
      </c>
      <c r="O1083" s="55">
        <f>Ugovori_OPULJP[[#This Row],[Bespovratna sredstva - Ukupno (EU+Nac) HRK
= Ukupna ugovorena vrijednost bespovratnih sredstava]]*Ugovori_OPULJP[[#This Row],[EU STOPA SUFINANCIRANJA %
EU CO-FINANCING RATE %]]</f>
        <v>2366740</v>
      </c>
      <c r="P1083" s="56">
        <f>Ugovori_OPULJP[[#This Row],[Bespovratna sredstva - EU dio - HRK]]/7.5345</f>
        <v>314120.37958723208</v>
      </c>
      <c r="Q1083" s="55">
        <f>Ugovori_OPULJP[[#This Row],[Bespovratna sredstva - Ukupno (EU+Nac) HRK
= Ukupna ugovorena vrijednost bespovratnih sredstava]]*Ugovori_OPULJP[[#This Row],[STOPA NACIONALNOG SUFINANCIRANJA %]]</f>
        <v>417660</v>
      </c>
      <c r="R1083" s="56">
        <f>Ugovori_OPULJP[[#This Row],[Bespovratna sredstva - Nacionalni dio - HRK]]/7.5345</f>
        <v>55433.008162452716</v>
      </c>
      <c r="S1083" s="57">
        <v>2784400</v>
      </c>
      <c r="T1083" s="58">
        <f>Ugovori_OPULJP[[#This Row],[Bespovratna sredstva - Ukupno (EU+Nac) HRK
= Ukupna ugovorena vrijednost bespovratnih sredstava]]/7.5345</f>
        <v>369553.38774968474</v>
      </c>
      <c r="U1083" s="55">
        <v>0</v>
      </c>
      <c r="V1083" s="56">
        <f>Ugovori_OPULJP[[#This Row],[Javni doprinos korisnika - HRK]]/7.5345</f>
        <v>0</v>
      </c>
      <c r="W1083" s="55">
        <v>0</v>
      </c>
      <c r="X1083" s="56">
        <f>Ugovori_OPULJP[[#This Row],[Privatni doprinos korisnika - HRK]]/7.5345</f>
        <v>0</v>
      </c>
      <c r="Y1083" s="57">
        <f>Ugovori_OPULJP[[#This Row],[Bespovratna sredstva - Ukupno (EU+Nac) HRK
= Ukupna ugovorena vrijednost bespovratnih sredstava]]+Ugovori_OPULJP[[#This Row],[Javni doprinos korisnika - HRK]]+Ugovori_OPULJP[[#This Row],[Privatni doprinos korisnika - HRK]]</f>
        <v>2784400</v>
      </c>
      <c r="Z1083" s="58">
        <f>Ugovori_OPULJP[[#This Row],[UKUPNI PRIHVATLJIVI IZDACI
TOTAL ELIGIBLE EXPENDITURE
= Bespovratna sredstva ukupno + doprinos korisnika
= Ukupni prihvatljivi troškovi
= Ukupna ugovorena vrijednost projekta HRK]]/7.5345</f>
        <v>369553.38774968474</v>
      </c>
      <c r="AA1083" s="27" t="s">
        <v>22</v>
      </c>
      <c r="AB1083" s="27" t="s">
        <v>19</v>
      </c>
      <c r="AC1083" s="26" t="s">
        <v>4215</v>
      </c>
      <c r="AD1083" s="26" t="s">
        <v>147</v>
      </c>
    </row>
    <row r="1084" spans="1:30" ht="38.25" customHeight="1" x14ac:dyDescent="0.3">
      <c r="A1084" s="31" t="s">
        <v>4216</v>
      </c>
      <c r="B1084" s="25" t="s">
        <v>139</v>
      </c>
      <c r="C1084" s="26" t="s">
        <v>140</v>
      </c>
      <c r="D1084" s="12" t="s">
        <v>3131</v>
      </c>
      <c r="E1084" s="27" t="s">
        <v>63</v>
      </c>
      <c r="F1084" s="32" t="s">
        <v>4217</v>
      </c>
      <c r="G1084" s="14" t="s">
        <v>1664</v>
      </c>
      <c r="H1084" s="29">
        <v>44203</v>
      </c>
      <c r="I1084" s="29">
        <v>44688</v>
      </c>
      <c r="J1084" s="17" t="str">
        <f>IF(Ugovori_OPULJP[[#This Row],[DATUM ZAVRŠETKA OPERACIJE]]&gt;DATE(2023,12,31),"u provedbi","završen")</f>
        <v>završen</v>
      </c>
      <c r="K1084" s="28" t="s">
        <v>591</v>
      </c>
      <c r="L1084" s="28" t="s">
        <v>591</v>
      </c>
      <c r="M1084" s="18">
        <v>0.85</v>
      </c>
      <c r="N1084" s="18">
        <v>0.15</v>
      </c>
      <c r="O1084" s="55">
        <f>Ugovori_OPULJP[[#This Row],[Bespovratna sredstva - Ukupno (EU+Nac) HRK
= Ukupna ugovorena vrijednost bespovratnih sredstava]]*Ugovori_OPULJP[[#This Row],[EU STOPA SUFINANCIRANJA %
EU CO-FINANCING RATE %]]</f>
        <v>2351869.25</v>
      </c>
      <c r="P1084" s="56">
        <f>Ugovori_OPULJP[[#This Row],[Bespovratna sredstva - EU dio - HRK]]/7.5345</f>
        <v>312146.69188400026</v>
      </c>
      <c r="Q1084" s="55">
        <f>Ugovori_OPULJP[[#This Row],[Bespovratna sredstva - Ukupno (EU+Nac) HRK
= Ukupna ugovorena vrijednost bespovratnih sredstava]]*Ugovori_OPULJP[[#This Row],[STOPA NACIONALNOG SUFINANCIRANJA %]]</f>
        <v>415035.75</v>
      </c>
      <c r="R1084" s="56">
        <f>Ugovori_OPULJP[[#This Row],[Bespovratna sredstva - Nacionalni dio - HRK]]/7.5345</f>
        <v>55084.710332470633</v>
      </c>
      <c r="S1084" s="57">
        <v>2766905</v>
      </c>
      <c r="T1084" s="58">
        <f>Ugovori_OPULJP[[#This Row],[Bespovratna sredstva - Ukupno (EU+Nac) HRK
= Ukupna ugovorena vrijednost bespovratnih sredstava]]/7.5345</f>
        <v>367231.40221647086</v>
      </c>
      <c r="U1084" s="55">
        <v>0</v>
      </c>
      <c r="V1084" s="56">
        <f>Ugovori_OPULJP[[#This Row],[Javni doprinos korisnika - HRK]]/7.5345</f>
        <v>0</v>
      </c>
      <c r="W1084" s="55">
        <v>0</v>
      </c>
      <c r="X1084" s="56">
        <f>Ugovori_OPULJP[[#This Row],[Privatni doprinos korisnika - HRK]]/7.5345</f>
        <v>0</v>
      </c>
      <c r="Y1084" s="57">
        <f>Ugovori_OPULJP[[#This Row],[Bespovratna sredstva - Ukupno (EU+Nac) HRK
= Ukupna ugovorena vrijednost bespovratnih sredstava]]+Ugovori_OPULJP[[#This Row],[Javni doprinos korisnika - HRK]]+Ugovori_OPULJP[[#This Row],[Privatni doprinos korisnika - HRK]]</f>
        <v>2766905</v>
      </c>
      <c r="Z1084" s="58">
        <f>Ugovori_OPULJP[[#This Row],[UKUPNI PRIHVATLJIVI IZDACI
TOTAL ELIGIBLE EXPENDITURE
= Bespovratna sredstva ukupno + doprinos korisnika
= Ukupni prihvatljivi troškovi
= Ukupna ugovorena vrijednost projekta HRK]]/7.5345</f>
        <v>367231.40221647086</v>
      </c>
      <c r="AA1084" s="27" t="s">
        <v>22</v>
      </c>
      <c r="AB1084" s="27" t="s">
        <v>19</v>
      </c>
      <c r="AC1084" s="26" t="s">
        <v>4218</v>
      </c>
      <c r="AD1084" s="26" t="s">
        <v>147</v>
      </c>
    </row>
    <row r="1085" spans="1:30" ht="51" customHeight="1" x14ac:dyDescent="0.3">
      <c r="A1085" s="31" t="s">
        <v>4219</v>
      </c>
      <c r="B1085" s="25" t="s">
        <v>139</v>
      </c>
      <c r="C1085" s="26" t="s">
        <v>140</v>
      </c>
      <c r="D1085" s="12" t="s">
        <v>3131</v>
      </c>
      <c r="E1085" s="27" t="s">
        <v>63</v>
      </c>
      <c r="F1085" s="32" t="s">
        <v>4220</v>
      </c>
      <c r="G1085" s="14" t="s">
        <v>1619</v>
      </c>
      <c r="H1085" s="29">
        <v>44201</v>
      </c>
      <c r="I1085" s="29">
        <v>44686</v>
      </c>
      <c r="J1085" s="17" t="str">
        <f>IF(Ugovori_OPULJP[[#This Row],[DATUM ZAVRŠETKA OPERACIJE]]&gt;DATE(2023,12,31),"u provedbi","završen")</f>
        <v>završen</v>
      </c>
      <c r="K1085" s="28" t="s">
        <v>144</v>
      </c>
      <c r="L1085" s="28" t="s">
        <v>144</v>
      </c>
      <c r="M1085" s="18">
        <v>0.85</v>
      </c>
      <c r="N1085" s="18">
        <v>0.15</v>
      </c>
      <c r="O1085" s="55">
        <f>Ugovori_OPULJP[[#This Row],[Bespovratna sredstva - Ukupno (EU+Nac) HRK
= Ukupna ugovorena vrijednost bespovratnih sredstava]]*Ugovori_OPULJP[[#This Row],[EU STOPA SUFINANCIRANJA %
EU CO-FINANCING RATE %]]</f>
        <v>788449.375</v>
      </c>
      <c r="P1085" s="56">
        <f>Ugovori_OPULJP[[#This Row],[Bespovratna sredstva - EU dio - HRK]]/7.5345</f>
        <v>104645.21534275665</v>
      </c>
      <c r="Q1085" s="55">
        <f>Ugovori_OPULJP[[#This Row],[Bespovratna sredstva - Ukupno (EU+Nac) HRK
= Ukupna ugovorena vrijednost bespovratnih sredstava]]*Ugovori_OPULJP[[#This Row],[STOPA NACIONALNOG SUFINANCIRANJA %]]</f>
        <v>139138.125</v>
      </c>
      <c r="R1085" s="56">
        <f>Ugovori_OPULJP[[#This Row],[Bespovratna sredstva - Nacionalni dio - HRK]]/7.5345</f>
        <v>18466.802707545292</v>
      </c>
      <c r="S1085" s="57">
        <v>927587.5</v>
      </c>
      <c r="T1085" s="58">
        <f>Ugovori_OPULJP[[#This Row],[Bespovratna sredstva - Ukupno (EU+Nac) HRK
= Ukupna ugovorena vrijednost bespovratnih sredstava]]/7.5345</f>
        <v>123112.01805030194</v>
      </c>
      <c r="U1085" s="55">
        <v>0</v>
      </c>
      <c r="V1085" s="56">
        <f>Ugovori_OPULJP[[#This Row],[Javni doprinos korisnika - HRK]]/7.5345</f>
        <v>0</v>
      </c>
      <c r="W1085" s="55">
        <v>0</v>
      </c>
      <c r="X1085" s="56">
        <f>Ugovori_OPULJP[[#This Row],[Privatni doprinos korisnika - HRK]]/7.5345</f>
        <v>0</v>
      </c>
      <c r="Y1085" s="57">
        <f>Ugovori_OPULJP[[#This Row],[Bespovratna sredstva - Ukupno (EU+Nac) HRK
= Ukupna ugovorena vrijednost bespovratnih sredstava]]+Ugovori_OPULJP[[#This Row],[Javni doprinos korisnika - HRK]]+Ugovori_OPULJP[[#This Row],[Privatni doprinos korisnika - HRK]]</f>
        <v>927587.5</v>
      </c>
      <c r="Z1085" s="58">
        <f>Ugovori_OPULJP[[#This Row],[UKUPNI PRIHVATLJIVI IZDACI
TOTAL ELIGIBLE EXPENDITURE
= Bespovratna sredstva ukupno + doprinos korisnika
= Ukupni prihvatljivi troškovi
= Ukupna ugovorena vrijednost projekta HRK]]/7.5345</f>
        <v>123112.01805030194</v>
      </c>
      <c r="AA1085" s="27" t="s">
        <v>22</v>
      </c>
      <c r="AB1085" s="27" t="s">
        <v>19</v>
      </c>
      <c r="AC1085" s="26" t="s">
        <v>4221</v>
      </c>
      <c r="AD1085" s="26" t="s">
        <v>147</v>
      </c>
    </row>
    <row r="1086" spans="1:30" ht="51" customHeight="1" x14ac:dyDescent="0.3">
      <c r="A1086" s="31" t="s">
        <v>4222</v>
      </c>
      <c r="B1086" s="25" t="s">
        <v>139</v>
      </c>
      <c r="C1086" s="26" t="s">
        <v>140</v>
      </c>
      <c r="D1086" s="12" t="s">
        <v>3131</v>
      </c>
      <c r="E1086" s="27" t="s">
        <v>63</v>
      </c>
      <c r="F1086" s="32" t="s">
        <v>4223</v>
      </c>
      <c r="G1086" s="32" t="s">
        <v>4224</v>
      </c>
      <c r="H1086" s="29">
        <v>44201</v>
      </c>
      <c r="I1086" s="29">
        <v>44747</v>
      </c>
      <c r="J1086" s="17" t="str">
        <f>IF(Ugovori_OPULJP[[#This Row],[DATUM ZAVRŠETKA OPERACIJE]]&gt;DATE(2023,12,31),"u provedbi","završen")</f>
        <v>završen</v>
      </c>
      <c r="K1086" s="28" t="s">
        <v>240</v>
      </c>
      <c r="L1086" s="28" t="s">
        <v>240</v>
      </c>
      <c r="M1086" s="18">
        <v>0.85</v>
      </c>
      <c r="N1086" s="18">
        <v>0.15</v>
      </c>
      <c r="O1086" s="55">
        <f>Ugovori_OPULJP[[#This Row],[Bespovratna sredstva - Ukupno (EU+Nac) HRK
= Ukupna ugovorena vrijednost bespovratnih sredstava]]*Ugovori_OPULJP[[#This Row],[EU STOPA SUFINANCIRANJA %
EU CO-FINANCING RATE %]]</f>
        <v>1181670</v>
      </c>
      <c r="P1086" s="56">
        <f>Ugovori_OPULJP[[#This Row],[Bespovratna sredstva - EU dio - HRK]]/7.5345</f>
        <v>156834.56101931116</v>
      </c>
      <c r="Q1086" s="55">
        <f>Ugovori_OPULJP[[#This Row],[Bespovratna sredstva - Ukupno (EU+Nac) HRK
= Ukupna ugovorena vrijednost bespovratnih sredstava]]*Ugovori_OPULJP[[#This Row],[STOPA NACIONALNOG SUFINANCIRANJA %]]</f>
        <v>208530</v>
      </c>
      <c r="R1086" s="56">
        <f>Ugovori_OPULJP[[#This Row],[Bespovratna sredstva - Nacionalni dio - HRK]]/7.5345</f>
        <v>27676.687238701968</v>
      </c>
      <c r="S1086" s="57">
        <v>1390200</v>
      </c>
      <c r="T1086" s="58">
        <f>Ugovori_OPULJP[[#This Row],[Bespovratna sredstva - Ukupno (EU+Nac) HRK
= Ukupna ugovorena vrijednost bespovratnih sredstava]]/7.5345</f>
        <v>184511.24825801313</v>
      </c>
      <c r="U1086" s="55">
        <v>0</v>
      </c>
      <c r="V1086" s="56">
        <f>Ugovori_OPULJP[[#This Row],[Javni doprinos korisnika - HRK]]/7.5345</f>
        <v>0</v>
      </c>
      <c r="W1086" s="55">
        <v>0</v>
      </c>
      <c r="X1086" s="56">
        <f>Ugovori_OPULJP[[#This Row],[Privatni doprinos korisnika - HRK]]/7.5345</f>
        <v>0</v>
      </c>
      <c r="Y1086" s="57">
        <f>Ugovori_OPULJP[[#This Row],[Bespovratna sredstva - Ukupno (EU+Nac) HRK
= Ukupna ugovorena vrijednost bespovratnih sredstava]]+Ugovori_OPULJP[[#This Row],[Javni doprinos korisnika - HRK]]+Ugovori_OPULJP[[#This Row],[Privatni doprinos korisnika - HRK]]</f>
        <v>1390200</v>
      </c>
      <c r="Z1086" s="58">
        <f>Ugovori_OPULJP[[#This Row],[UKUPNI PRIHVATLJIVI IZDACI
TOTAL ELIGIBLE EXPENDITURE
= Bespovratna sredstva ukupno + doprinos korisnika
= Ukupni prihvatljivi troškovi
= Ukupna ugovorena vrijednost projekta HRK]]/7.5345</f>
        <v>184511.24825801313</v>
      </c>
      <c r="AA1086" s="27" t="s">
        <v>22</v>
      </c>
      <c r="AB1086" s="27" t="s">
        <v>19</v>
      </c>
      <c r="AC1086" s="26" t="s">
        <v>4225</v>
      </c>
      <c r="AD1086" s="26" t="s">
        <v>147</v>
      </c>
    </row>
    <row r="1087" spans="1:30" ht="38.25" customHeight="1" x14ac:dyDescent="0.3">
      <c r="A1087" s="31" t="s">
        <v>4226</v>
      </c>
      <c r="B1087" s="25" t="s">
        <v>139</v>
      </c>
      <c r="C1087" s="26" t="s">
        <v>140</v>
      </c>
      <c r="D1087" s="12" t="s">
        <v>3131</v>
      </c>
      <c r="E1087" s="27" t="s">
        <v>63</v>
      </c>
      <c r="F1087" s="32" t="s">
        <v>4227</v>
      </c>
      <c r="G1087" s="14" t="s">
        <v>1607</v>
      </c>
      <c r="H1087" s="29">
        <v>44207</v>
      </c>
      <c r="I1087" s="29">
        <v>44603</v>
      </c>
      <c r="J1087" s="17" t="str">
        <f>IF(Ugovori_OPULJP[[#This Row],[DATUM ZAVRŠETKA OPERACIJE]]&gt;DATE(2023,12,31),"u provedbi","završen")</f>
        <v>završen</v>
      </c>
      <c r="K1087" s="28" t="s">
        <v>362</v>
      </c>
      <c r="L1087" s="28" t="s">
        <v>362</v>
      </c>
      <c r="M1087" s="18">
        <v>0.85</v>
      </c>
      <c r="N1087" s="18">
        <v>0.15</v>
      </c>
      <c r="O1087" s="55">
        <f>Ugovori_OPULJP[[#This Row],[Bespovratna sredstva - Ukupno (EU+Nac) HRK
= Ukupna ugovorena vrijednost bespovratnih sredstava]]*Ugovori_OPULJP[[#This Row],[EU STOPA SUFINANCIRANJA %
EU CO-FINANCING RATE %]]</f>
        <v>629501.5</v>
      </c>
      <c r="P1087" s="56">
        <f>Ugovori_OPULJP[[#This Row],[Bespovratna sredstva - EU dio - HRK]]/7.5345</f>
        <v>83549.206981219715</v>
      </c>
      <c r="Q1087" s="55">
        <f>Ugovori_OPULJP[[#This Row],[Bespovratna sredstva - Ukupno (EU+Nac) HRK
= Ukupna ugovorena vrijednost bespovratnih sredstava]]*Ugovori_OPULJP[[#This Row],[STOPA NACIONALNOG SUFINANCIRANJA %]]</f>
        <v>111088.5</v>
      </c>
      <c r="R1087" s="56">
        <f>Ugovori_OPULJP[[#This Row],[Bespovratna sredstva - Nacionalni dio - HRK]]/7.5345</f>
        <v>14743.977702568185</v>
      </c>
      <c r="S1087" s="57">
        <v>740590</v>
      </c>
      <c r="T1087" s="58">
        <f>Ugovori_OPULJP[[#This Row],[Bespovratna sredstva - Ukupno (EU+Nac) HRK
= Ukupna ugovorena vrijednost bespovratnih sredstava]]/7.5345</f>
        <v>98293.184683787898</v>
      </c>
      <c r="U1087" s="55">
        <v>0</v>
      </c>
      <c r="V1087" s="56">
        <f>Ugovori_OPULJP[[#This Row],[Javni doprinos korisnika - HRK]]/7.5345</f>
        <v>0</v>
      </c>
      <c r="W1087" s="55">
        <v>0</v>
      </c>
      <c r="X1087" s="56">
        <f>Ugovori_OPULJP[[#This Row],[Privatni doprinos korisnika - HRK]]/7.5345</f>
        <v>0</v>
      </c>
      <c r="Y1087" s="57">
        <f>Ugovori_OPULJP[[#This Row],[Bespovratna sredstva - Ukupno (EU+Nac) HRK
= Ukupna ugovorena vrijednost bespovratnih sredstava]]+Ugovori_OPULJP[[#This Row],[Javni doprinos korisnika - HRK]]+Ugovori_OPULJP[[#This Row],[Privatni doprinos korisnika - HRK]]</f>
        <v>740590</v>
      </c>
      <c r="Z1087" s="58">
        <f>Ugovori_OPULJP[[#This Row],[UKUPNI PRIHVATLJIVI IZDACI
TOTAL ELIGIBLE EXPENDITURE
= Bespovratna sredstva ukupno + doprinos korisnika
= Ukupni prihvatljivi troškovi
= Ukupna ugovorena vrijednost projekta HRK]]/7.5345</f>
        <v>98293.184683787898</v>
      </c>
      <c r="AA1087" s="27" t="s">
        <v>22</v>
      </c>
      <c r="AB1087" s="27" t="s">
        <v>19</v>
      </c>
      <c r="AC1087" s="26" t="s">
        <v>4228</v>
      </c>
      <c r="AD1087" s="26" t="s">
        <v>147</v>
      </c>
    </row>
    <row r="1088" spans="1:30" ht="38.25" customHeight="1" x14ac:dyDescent="0.3">
      <c r="A1088" s="31" t="s">
        <v>4229</v>
      </c>
      <c r="B1088" s="25" t="s">
        <v>139</v>
      </c>
      <c r="C1088" s="26" t="s">
        <v>140</v>
      </c>
      <c r="D1088" s="12" t="s">
        <v>3131</v>
      </c>
      <c r="E1088" s="27" t="s">
        <v>63</v>
      </c>
      <c r="F1088" s="32" t="s">
        <v>4230</v>
      </c>
      <c r="G1088" s="14" t="s">
        <v>1533</v>
      </c>
      <c r="H1088" s="29">
        <v>44201</v>
      </c>
      <c r="I1088" s="29">
        <v>44747</v>
      </c>
      <c r="J1088" s="17" t="str">
        <f>IF(Ugovori_OPULJP[[#This Row],[DATUM ZAVRŠETKA OPERACIJE]]&gt;DATE(2023,12,31),"u provedbi","završen")</f>
        <v>završen</v>
      </c>
      <c r="K1088" s="28" t="s">
        <v>71</v>
      </c>
      <c r="L1088" s="28" t="s">
        <v>71</v>
      </c>
      <c r="M1088" s="18">
        <v>0.85</v>
      </c>
      <c r="N1088" s="18">
        <v>0.15</v>
      </c>
      <c r="O1088" s="55">
        <f>Ugovori_OPULJP[[#This Row],[Bespovratna sredstva - Ukupno (EU+Nac) HRK
= Ukupna ugovorena vrijednost bespovratnih sredstava]]*Ugovori_OPULJP[[#This Row],[EU STOPA SUFINANCIRANJA %
EU CO-FINANCING RATE %]]</f>
        <v>445723</v>
      </c>
      <c r="P1088" s="56">
        <f>Ugovori_OPULJP[[#This Row],[Bespovratna sredstva - EU dio - HRK]]/7.5345</f>
        <v>59157.608334992365</v>
      </c>
      <c r="Q1088" s="55">
        <f>Ugovori_OPULJP[[#This Row],[Bespovratna sredstva - Ukupno (EU+Nac) HRK
= Ukupna ugovorena vrijednost bespovratnih sredstava]]*Ugovori_OPULJP[[#This Row],[STOPA NACIONALNOG SUFINANCIRANJA %]]</f>
        <v>78657</v>
      </c>
      <c r="R1088" s="56">
        <f>Ugovori_OPULJP[[#This Row],[Bespovratna sredstva - Nacionalni dio - HRK]]/7.5345</f>
        <v>10439.577941469241</v>
      </c>
      <c r="S1088" s="57">
        <v>524380</v>
      </c>
      <c r="T1088" s="58">
        <f>Ugovori_OPULJP[[#This Row],[Bespovratna sredstva - Ukupno (EU+Nac) HRK
= Ukupna ugovorena vrijednost bespovratnih sredstava]]/7.5345</f>
        <v>69597.186276461609</v>
      </c>
      <c r="U1088" s="55">
        <v>0</v>
      </c>
      <c r="V1088" s="56">
        <f>Ugovori_OPULJP[[#This Row],[Javni doprinos korisnika - HRK]]/7.5345</f>
        <v>0</v>
      </c>
      <c r="W1088" s="55">
        <v>0</v>
      </c>
      <c r="X1088" s="56">
        <f>Ugovori_OPULJP[[#This Row],[Privatni doprinos korisnika - HRK]]/7.5345</f>
        <v>0</v>
      </c>
      <c r="Y1088" s="57">
        <f>Ugovori_OPULJP[[#This Row],[Bespovratna sredstva - Ukupno (EU+Nac) HRK
= Ukupna ugovorena vrijednost bespovratnih sredstava]]+Ugovori_OPULJP[[#This Row],[Javni doprinos korisnika - HRK]]+Ugovori_OPULJP[[#This Row],[Privatni doprinos korisnika - HRK]]</f>
        <v>524380</v>
      </c>
      <c r="Z1088" s="58">
        <f>Ugovori_OPULJP[[#This Row],[UKUPNI PRIHVATLJIVI IZDACI
TOTAL ELIGIBLE EXPENDITURE
= Bespovratna sredstva ukupno + doprinos korisnika
= Ukupni prihvatljivi troškovi
= Ukupna ugovorena vrijednost projekta HRK]]/7.5345</f>
        <v>69597.186276461609</v>
      </c>
      <c r="AA1088" s="27" t="s">
        <v>22</v>
      </c>
      <c r="AB1088" s="27" t="s">
        <v>19</v>
      </c>
      <c r="AC1088" s="26" t="s">
        <v>4231</v>
      </c>
      <c r="AD1088" s="26" t="s">
        <v>147</v>
      </c>
    </row>
    <row r="1089" spans="1:30" ht="51" customHeight="1" x14ac:dyDescent="0.3">
      <c r="A1089" s="31" t="s">
        <v>4232</v>
      </c>
      <c r="B1089" s="25" t="s">
        <v>139</v>
      </c>
      <c r="C1089" s="26" t="s">
        <v>140</v>
      </c>
      <c r="D1089" s="12" t="s">
        <v>3131</v>
      </c>
      <c r="E1089" s="27" t="s">
        <v>63</v>
      </c>
      <c r="F1089" s="32" t="s">
        <v>4233</v>
      </c>
      <c r="G1089" s="32" t="s">
        <v>1557</v>
      </c>
      <c r="H1089" s="29">
        <v>44249</v>
      </c>
      <c r="I1089" s="29">
        <v>44795</v>
      </c>
      <c r="J1089" s="17" t="str">
        <f>IF(Ugovori_OPULJP[[#This Row],[DATUM ZAVRŠETKA OPERACIJE]]&gt;DATE(2023,12,31),"u provedbi","završen")</f>
        <v>završen</v>
      </c>
      <c r="K1089" s="28" t="s">
        <v>71</v>
      </c>
      <c r="L1089" s="15" t="s">
        <v>71</v>
      </c>
      <c r="M1089" s="18">
        <v>0.85</v>
      </c>
      <c r="N1089" s="18">
        <v>0.15</v>
      </c>
      <c r="O1089" s="19">
        <f>Ugovori_OPULJP[[#This Row],[Bespovratna sredstva - Ukupno (EU+Nac) HRK
= Ukupna ugovorena vrijednost bespovratnih sredstava]]*Ugovori_OPULJP[[#This Row],[EU STOPA SUFINANCIRANJA %
EU CO-FINANCING RATE %]]</f>
        <v>1508941.25</v>
      </c>
      <c r="P1089" s="20">
        <f>Ugovori_OPULJP[[#This Row],[Bespovratna sredstva - EU dio - HRK]]/7.5345</f>
        <v>200270.92043267636</v>
      </c>
      <c r="Q1089" s="19">
        <f>Ugovori_OPULJP[[#This Row],[Bespovratna sredstva - Ukupno (EU+Nac) HRK
= Ukupna ugovorena vrijednost bespovratnih sredstava]]*Ugovori_OPULJP[[#This Row],[STOPA NACIONALNOG SUFINANCIRANJA %]]</f>
        <v>266283.75</v>
      </c>
      <c r="R1089" s="20">
        <f>Ugovori_OPULJP[[#This Row],[Bespovratna sredstva - Nacionalni dio - HRK]]/7.5345</f>
        <v>35341.927135178179</v>
      </c>
      <c r="S1089" s="21">
        <v>1775225</v>
      </c>
      <c r="T1089" s="22">
        <f>Ugovori_OPULJP[[#This Row],[Bespovratna sredstva - Ukupno (EU+Nac) HRK
= Ukupna ugovorena vrijednost bespovratnih sredstava]]/7.5345</f>
        <v>235612.84756785454</v>
      </c>
      <c r="U1089" s="19">
        <v>0</v>
      </c>
      <c r="V1089" s="20">
        <f>Ugovori_OPULJP[[#This Row],[Javni doprinos korisnika - HRK]]/7.5345</f>
        <v>0</v>
      </c>
      <c r="W1089" s="19">
        <v>0</v>
      </c>
      <c r="X1089" s="20">
        <f>Ugovori_OPULJP[[#This Row],[Privatni doprinos korisnika - HRK]]/7.5345</f>
        <v>0</v>
      </c>
      <c r="Y1089" s="21">
        <f>Ugovori_OPULJP[[#This Row],[Bespovratna sredstva - Ukupno (EU+Nac) HRK
= Ukupna ugovorena vrijednost bespovratnih sredstava]]+Ugovori_OPULJP[[#This Row],[Javni doprinos korisnika - HRK]]+Ugovori_OPULJP[[#This Row],[Privatni doprinos korisnika - HRK]]</f>
        <v>1775225</v>
      </c>
      <c r="Z1089" s="22">
        <f>Ugovori_OPULJP[[#This Row],[UKUPNI PRIHVATLJIVI IZDACI
TOTAL ELIGIBLE EXPENDITURE
= Bespovratna sredstva ukupno + doprinos korisnika
= Ukupni prihvatljivi troškovi
= Ukupna ugovorena vrijednost projekta HRK]]/7.5345</f>
        <v>235612.84756785454</v>
      </c>
      <c r="AA1089" s="27" t="s">
        <v>22</v>
      </c>
      <c r="AB1089" s="27" t="s">
        <v>19</v>
      </c>
      <c r="AC1089" s="26" t="s">
        <v>4234</v>
      </c>
      <c r="AD1089" s="26" t="s">
        <v>147</v>
      </c>
    </row>
    <row r="1090" spans="1:30" ht="42.75" customHeight="1" x14ac:dyDescent="0.3">
      <c r="A1090" s="31" t="s">
        <v>4235</v>
      </c>
      <c r="B1090" s="25" t="s">
        <v>139</v>
      </c>
      <c r="C1090" s="26" t="s">
        <v>140</v>
      </c>
      <c r="D1090" s="12" t="s">
        <v>3131</v>
      </c>
      <c r="E1090" s="27" t="s">
        <v>63</v>
      </c>
      <c r="F1090" s="32" t="s">
        <v>4236</v>
      </c>
      <c r="G1090" s="14" t="s">
        <v>163</v>
      </c>
      <c r="H1090" s="29">
        <v>44249</v>
      </c>
      <c r="I1090" s="29">
        <v>44734</v>
      </c>
      <c r="J1090" s="17" t="str">
        <f>IF(Ugovori_OPULJP[[#This Row],[DATUM ZAVRŠETKA OPERACIJE]]&gt;DATE(2023,12,31),"u provedbi","završen")</f>
        <v>završen</v>
      </c>
      <c r="K1090" s="28" t="s">
        <v>164</v>
      </c>
      <c r="L1090" s="28" t="s">
        <v>164</v>
      </c>
      <c r="M1090" s="18">
        <v>0.85</v>
      </c>
      <c r="N1090" s="18">
        <v>0.15</v>
      </c>
      <c r="O1090" s="19">
        <f>Ugovori_OPULJP[[#This Row],[Bespovratna sredstva - Ukupno (EU+Nac) HRK
= Ukupna ugovorena vrijednost bespovratnih sredstava]]*Ugovori_OPULJP[[#This Row],[EU STOPA SUFINANCIRANJA %
EU CO-FINANCING RATE %]]</f>
        <v>4218483.0625</v>
      </c>
      <c r="P1090" s="20">
        <f>Ugovori_OPULJP[[#This Row],[Bespovratna sredstva - EU dio - HRK]]/7.5345</f>
        <v>559888.91930453246</v>
      </c>
      <c r="Q1090" s="19">
        <f>Ugovori_OPULJP[[#This Row],[Bespovratna sredstva - Ukupno (EU+Nac) HRK
= Ukupna ugovorena vrijednost bespovratnih sredstava]]*Ugovori_OPULJP[[#This Row],[STOPA NACIONALNOG SUFINANCIRANJA %]]</f>
        <v>744438.1875</v>
      </c>
      <c r="R1090" s="20">
        <f>Ugovori_OPULJP[[#This Row],[Bespovratna sredstva - Nacionalni dio - HRK]]/7.5345</f>
        <v>98803.926936093965</v>
      </c>
      <c r="S1090" s="21">
        <v>4962921.25</v>
      </c>
      <c r="T1090" s="22">
        <f>Ugovori_OPULJP[[#This Row],[Bespovratna sredstva - Ukupno (EU+Nac) HRK
= Ukupna ugovorena vrijednost bespovratnih sredstava]]/7.5345</f>
        <v>658692.84624062642</v>
      </c>
      <c r="U1090" s="19">
        <v>0</v>
      </c>
      <c r="V1090" s="20">
        <f>Ugovori_OPULJP[[#This Row],[Javni doprinos korisnika - HRK]]/7.5345</f>
        <v>0</v>
      </c>
      <c r="W1090" s="19">
        <v>0</v>
      </c>
      <c r="X1090" s="20">
        <f>Ugovori_OPULJP[[#This Row],[Privatni doprinos korisnika - HRK]]/7.5345</f>
        <v>0</v>
      </c>
      <c r="Y1090" s="21">
        <f>Ugovori_OPULJP[[#This Row],[Bespovratna sredstva - Ukupno (EU+Nac) HRK
= Ukupna ugovorena vrijednost bespovratnih sredstava]]+Ugovori_OPULJP[[#This Row],[Javni doprinos korisnika - HRK]]+Ugovori_OPULJP[[#This Row],[Privatni doprinos korisnika - HRK]]</f>
        <v>4962921.25</v>
      </c>
      <c r="Z1090" s="22">
        <f>Ugovori_OPULJP[[#This Row],[UKUPNI PRIHVATLJIVI IZDACI
TOTAL ELIGIBLE EXPENDITURE
= Bespovratna sredstva ukupno + doprinos korisnika
= Ukupni prihvatljivi troškovi
= Ukupna ugovorena vrijednost projekta HRK]]/7.5345</f>
        <v>658692.84624062642</v>
      </c>
      <c r="AA1090" s="27" t="s">
        <v>22</v>
      </c>
      <c r="AB1090" s="27" t="s">
        <v>19</v>
      </c>
      <c r="AC1090" s="26" t="s">
        <v>4237</v>
      </c>
      <c r="AD1090" s="26" t="s">
        <v>147</v>
      </c>
    </row>
    <row r="1091" spans="1:30" ht="51" customHeight="1" x14ac:dyDescent="0.3">
      <c r="A1091" s="31" t="s">
        <v>4238</v>
      </c>
      <c r="B1091" s="25" t="s">
        <v>139</v>
      </c>
      <c r="C1091" s="26" t="s">
        <v>140</v>
      </c>
      <c r="D1091" s="12" t="s">
        <v>3131</v>
      </c>
      <c r="E1091" s="27" t="s">
        <v>63</v>
      </c>
      <c r="F1091" s="32" t="s">
        <v>4239</v>
      </c>
      <c r="G1091" s="14" t="s">
        <v>1521</v>
      </c>
      <c r="H1091" s="29">
        <v>44203</v>
      </c>
      <c r="I1091" s="29">
        <v>44627</v>
      </c>
      <c r="J1091" s="17" t="str">
        <f>IF(Ugovori_OPULJP[[#This Row],[DATUM ZAVRŠETKA OPERACIJE]]&gt;DATE(2023,12,31),"u provedbi","završen")</f>
        <v>završen</v>
      </c>
      <c r="K1091" s="28" t="s">
        <v>586</v>
      </c>
      <c r="L1091" s="28" t="s">
        <v>586</v>
      </c>
      <c r="M1091" s="18">
        <v>0.85</v>
      </c>
      <c r="N1091" s="18">
        <v>0.15</v>
      </c>
      <c r="O1091" s="55">
        <f>Ugovori_OPULJP[[#This Row],[Bespovratna sredstva - Ukupno (EU+Nac) HRK
= Ukupna ugovorena vrijednost bespovratnih sredstava]]*Ugovori_OPULJP[[#This Row],[EU STOPA SUFINANCIRANJA %
EU CO-FINANCING RATE %]]</f>
        <v>835745.5</v>
      </c>
      <c r="P1091" s="56">
        <f>Ugovori_OPULJP[[#This Row],[Bespovratna sredstva - EU dio - HRK]]/7.5345</f>
        <v>110922.48987988585</v>
      </c>
      <c r="Q1091" s="55">
        <f>Ugovori_OPULJP[[#This Row],[Bespovratna sredstva - Ukupno (EU+Nac) HRK
= Ukupna ugovorena vrijednost bespovratnih sredstava]]*Ugovori_OPULJP[[#This Row],[STOPA NACIONALNOG SUFINANCIRANJA %]]</f>
        <v>147484.5</v>
      </c>
      <c r="R1091" s="56">
        <f>Ugovori_OPULJP[[#This Row],[Bespovratna sredstva - Nacionalni dio - HRK]]/7.5345</f>
        <v>19574.557037626913</v>
      </c>
      <c r="S1091" s="57">
        <v>983230</v>
      </c>
      <c r="T1091" s="58">
        <f>Ugovori_OPULJP[[#This Row],[Bespovratna sredstva - Ukupno (EU+Nac) HRK
= Ukupna ugovorena vrijednost bespovratnih sredstava]]/7.5345</f>
        <v>130497.04691751277</v>
      </c>
      <c r="U1091" s="55">
        <v>0</v>
      </c>
      <c r="V1091" s="56">
        <f>Ugovori_OPULJP[[#This Row],[Javni doprinos korisnika - HRK]]/7.5345</f>
        <v>0</v>
      </c>
      <c r="W1091" s="55">
        <v>0</v>
      </c>
      <c r="X1091" s="56">
        <f>Ugovori_OPULJP[[#This Row],[Privatni doprinos korisnika - HRK]]/7.5345</f>
        <v>0</v>
      </c>
      <c r="Y1091" s="57">
        <f>Ugovori_OPULJP[[#This Row],[Bespovratna sredstva - Ukupno (EU+Nac) HRK
= Ukupna ugovorena vrijednost bespovratnih sredstava]]+Ugovori_OPULJP[[#This Row],[Javni doprinos korisnika - HRK]]+Ugovori_OPULJP[[#This Row],[Privatni doprinos korisnika - HRK]]</f>
        <v>983230</v>
      </c>
      <c r="Z1091" s="58">
        <f>Ugovori_OPULJP[[#This Row],[UKUPNI PRIHVATLJIVI IZDACI
TOTAL ELIGIBLE EXPENDITURE
= Bespovratna sredstva ukupno + doprinos korisnika
= Ukupni prihvatljivi troškovi
= Ukupna ugovorena vrijednost projekta HRK]]/7.5345</f>
        <v>130497.04691751277</v>
      </c>
      <c r="AA1091" s="27" t="s">
        <v>22</v>
      </c>
      <c r="AB1091" s="27" t="s">
        <v>19</v>
      </c>
      <c r="AC1091" s="26" t="s">
        <v>4240</v>
      </c>
      <c r="AD1091" s="26" t="s">
        <v>147</v>
      </c>
    </row>
    <row r="1092" spans="1:30" ht="51" customHeight="1" x14ac:dyDescent="0.3">
      <c r="A1092" s="31" t="s">
        <v>4241</v>
      </c>
      <c r="B1092" s="25" t="s">
        <v>139</v>
      </c>
      <c r="C1092" s="26" t="s">
        <v>140</v>
      </c>
      <c r="D1092" s="12" t="s">
        <v>3131</v>
      </c>
      <c r="E1092" s="27" t="s">
        <v>63</v>
      </c>
      <c r="F1092" s="32" t="s">
        <v>4242</v>
      </c>
      <c r="G1092" s="14" t="s">
        <v>1600</v>
      </c>
      <c r="H1092" s="29">
        <v>44253</v>
      </c>
      <c r="I1092" s="29">
        <v>44707</v>
      </c>
      <c r="J1092" s="17" t="str">
        <f>IF(Ugovori_OPULJP[[#This Row],[DATUM ZAVRŠETKA OPERACIJE]]&gt;DATE(2023,12,31),"u provedbi","završen")</f>
        <v>završen</v>
      </c>
      <c r="K1092" s="28" t="s">
        <v>262</v>
      </c>
      <c r="L1092" s="28" t="s">
        <v>262</v>
      </c>
      <c r="M1092" s="18">
        <v>0.85</v>
      </c>
      <c r="N1092" s="18">
        <v>0.15</v>
      </c>
      <c r="O1092" s="19">
        <f>Ugovori_OPULJP[[#This Row],[Bespovratna sredstva - Ukupno (EU+Nac) HRK
= Ukupna ugovorena vrijednost bespovratnih sredstava]]*Ugovori_OPULJP[[#This Row],[EU STOPA SUFINANCIRANJA %
EU CO-FINANCING RATE %]]</f>
        <v>3853900</v>
      </c>
      <c r="P1092" s="20">
        <f>Ugovori_OPULJP[[#This Row],[Bespovratna sredstva - EU dio - HRK]]/7.5345</f>
        <v>511500.43134912732</v>
      </c>
      <c r="Q1092" s="19">
        <f>Ugovori_OPULJP[[#This Row],[Bespovratna sredstva - Ukupno (EU+Nac) HRK
= Ukupna ugovorena vrijednost bespovratnih sredstava]]*Ugovori_OPULJP[[#This Row],[STOPA NACIONALNOG SUFINANCIRANJA %]]</f>
        <v>680100</v>
      </c>
      <c r="R1092" s="20">
        <f>Ugovori_OPULJP[[#This Row],[Bespovratna sredstva - Nacionalni dio - HRK]]/7.5345</f>
        <v>90264.782002787178</v>
      </c>
      <c r="S1092" s="19">
        <v>4534000</v>
      </c>
      <c r="T1092" s="20">
        <f>Ugovori_OPULJP[[#This Row],[Bespovratna sredstva - Ukupno (EU+Nac) HRK
= Ukupna ugovorena vrijednost bespovratnih sredstava]]/7.5345</f>
        <v>601765.21335191454</v>
      </c>
      <c r="U1092" s="19">
        <v>0</v>
      </c>
      <c r="V1092" s="20">
        <f>Ugovori_OPULJP[[#This Row],[Javni doprinos korisnika - HRK]]/7.5345</f>
        <v>0</v>
      </c>
      <c r="W1092" s="19">
        <v>0</v>
      </c>
      <c r="X1092" s="20">
        <f>Ugovori_OPULJP[[#This Row],[Privatni doprinos korisnika - HRK]]/7.5345</f>
        <v>0</v>
      </c>
      <c r="Y1092" s="21">
        <f>Ugovori_OPULJP[[#This Row],[Bespovratna sredstva - Ukupno (EU+Nac) HRK
= Ukupna ugovorena vrijednost bespovratnih sredstava]]+Ugovori_OPULJP[[#This Row],[Javni doprinos korisnika - HRK]]+Ugovori_OPULJP[[#This Row],[Privatni doprinos korisnika - HRK]]</f>
        <v>4534000</v>
      </c>
      <c r="Z1092" s="22">
        <f>Ugovori_OPULJP[[#This Row],[UKUPNI PRIHVATLJIVI IZDACI
TOTAL ELIGIBLE EXPENDITURE
= Bespovratna sredstva ukupno + doprinos korisnika
= Ukupni prihvatljivi troškovi
= Ukupna ugovorena vrijednost projekta HRK]]/7.5345</f>
        <v>601765.21335191454</v>
      </c>
      <c r="AA1092" s="27" t="s">
        <v>22</v>
      </c>
      <c r="AB1092" s="27" t="s">
        <v>19</v>
      </c>
      <c r="AC1092" s="26" t="s">
        <v>4243</v>
      </c>
      <c r="AD1092" s="26" t="s">
        <v>147</v>
      </c>
    </row>
    <row r="1093" spans="1:30" ht="51" customHeight="1" x14ac:dyDescent="0.3">
      <c r="A1093" s="31" t="s">
        <v>4244</v>
      </c>
      <c r="B1093" s="25" t="s">
        <v>139</v>
      </c>
      <c r="C1093" s="26" t="s">
        <v>140</v>
      </c>
      <c r="D1093" s="12" t="s">
        <v>3131</v>
      </c>
      <c r="E1093" s="27" t="s">
        <v>63</v>
      </c>
      <c r="F1093" s="32" t="s">
        <v>4245</v>
      </c>
      <c r="G1093" s="14" t="s">
        <v>1978</v>
      </c>
      <c r="H1093" s="29">
        <v>44201</v>
      </c>
      <c r="I1093" s="29">
        <v>44686</v>
      </c>
      <c r="J1093" s="17" t="str">
        <f>IF(Ugovori_OPULJP[[#This Row],[DATUM ZAVRŠETKA OPERACIJE]]&gt;DATE(2023,12,31),"u provedbi","završen")</f>
        <v>završen</v>
      </c>
      <c r="K1093" s="28" t="s">
        <v>262</v>
      </c>
      <c r="L1093" s="28" t="s">
        <v>262</v>
      </c>
      <c r="M1093" s="18">
        <v>0.85</v>
      </c>
      <c r="N1093" s="18">
        <v>0.15</v>
      </c>
      <c r="O1093" s="55">
        <f>Ugovori_OPULJP[[#This Row],[Bespovratna sredstva - Ukupno (EU+Nac) HRK
= Ukupna ugovorena vrijednost bespovratnih sredstava]]*Ugovori_OPULJP[[#This Row],[EU STOPA SUFINANCIRANJA %
EU CO-FINANCING RATE %]]</f>
        <v>1669995</v>
      </c>
      <c r="P1093" s="56">
        <f>Ugovori_OPULJP[[#This Row],[Bespovratna sredstva - EU dio - HRK]]/7.5345</f>
        <v>221646.42643838344</v>
      </c>
      <c r="Q1093" s="55">
        <f>Ugovori_OPULJP[[#This Row],[Bespovratna sredstva - Ukupno (EU+Nac) HRK
= Ukupna ugovorena vrijednost bespovratnih sredstava]]*Ugovori_OPULJP[[#This Row],[STOPA NACIONALNOG SUFINANCIRANJA %]]</f>
        <v>294705</v>
      </c>
      <c r="R1093" s="56">
        <f>Ugovori_OPULJP[[#This Row],[Bespovratna sredstva - Nacionalni dio - HRK]]/7.5345</f>
        <v>39114.075253832372</v>
      </c>
      <c r="S1093" s="57">
        <v>1964700</v>
      </c>
      <c r="T1093" s="58">
        <f>Ugovori_OPULJP[[#This Row],[Bespovratna sredstva - Ukupno (EU+Nac) HRK
= Ukupna ugovorena vrijednost bespovratnih sredstava]]/7.5345</f>
        <v>260760.5016922158</v>
      </c>
      <c r="U1093" s="55">
        <v>0</v>
      </c>
      <c r="V1093" s="56">
        <f>Ugovori_OPULJP[[#This Row],[Javni doprinos korisnika - HRK]]/7.5345</f>
        <v>0</v>
      </c>
      <c r="W1093" s="55">
        <v>0</v>
      </c>
      <c r="X1093" s="56">
        <f>Ugovori_OPULJP[[#This Row],[Privatni doprinos korisnika - HRK]]/7.5345</f>
        <v>0</v>
      </c>
      <c r="Y1093" s="57">
        <f>Ugovori_OPULJP[[#This Row],[Bespovratna sredstva - Ukupno (EU+Nac) HRK
= Ukupna ugovorena vrijednost bespovratnih sredstava]]+Ugovori_OPULJP[[#This Row],[Javni doprinos korisnika - HRK]]+Ugovori_OPULJP[[#This Row],[Privatni doprinos korisnika - HRK]]</f>
        <v>1964700</v>
      </c>
      <c r="Z1093" s="58">
        <f>Ugovori_OPULJP[[#This Row],[UKUPNI PRIHVATLJIVI IZDACI
TOTAL ELIGIBLE EXPENDITURE
= Bespovratna sredstva ukupno + doprinos korisnika
= Ukupni prihvatljivi troškovi
= Ukupna ugovorena vrijednost projekta HRK]]/7.5345</f>
        <v>260760.5016922158</v>
      </c>
      <c r="AA1093" s="27" t="s">
        <v>22</v>
      </c>
      <c r="AB1093" s="27" t="s">
        <v>19</v>
      </c>
      <c r="AC1093" s="26" t="s">
        <v>4246</v>
      </c>
      <c r="AD1093" s="26" t="s">
        <v>147</v>
      </c>
    </row>
    <row r="1094" spans="1:30" ht="51" customHeight="1" x14ac:dyDescent="0.3">
      <c r="A1094" s="31" t="s">
        <v>4247</v>
      </c>
      <c r="B1094" s="25" t="s">
        <v>139</v>
      </c>
      <c r="C1094" s="26" t="s">
        <v>140</v>
      </c>
      <c r="D1094" s="12" t="s">
        <v>3131</v>
      </c>
      <c r="E1094" s="27" t="s">
        <v>63</v>
      </c>
      <c r="F1094" s="32" t="s">
        <v>4248</v>
      </c>
      <c r="G1094" s="14" t="s">
        <v>1545</v>
      </c>
      <c r="H1094" s="29">
        <v>44249</v>
      </c>
      <c r="I1094" s="29">
        <v>44642</v>
      </c>
      <c r="J1094" s="17" t="str">
        <f>IF(Ugovori_OPULJP[[#This Row],[DATUM ZAVRŠETKA OPERACIJE]]&gt;DATE(2023,12,31),"u provedbi","završen")</f>
        <v>završen</v>
      </c>
      <c r="K1094" s="28" t="s">
        <v>71</v>
      </c>
      <c r="L1094" s="28" t="s">
        <v>71</v>
      </c>
      <c r="M1094" s="18">
        <v>0.85</v>
      </c>
      <c r="N1094" s="18">
        <v>0.15</v>
      </c>
      <c r="O1094" s="19">
        <f>Ugovori_OPULJP[[#This Row],[Bespovratna sredstva - Ukupno (EU+Nac) HRK
= Ukupna ugovorena vrijednost bespovratnih sredstava]]*Ugovori_OPULJP[[#This Row],[EU STOPA SUFINANCIRANJA %
EU CO-FINANCING RATE %]]</f>
        <v>2244680</v>
      </c>
      <c r="P1094" s="20">
        <f>Ugovori_OPULJP[[#This Row],[Bespovratna sredstva - EU dio - HRK]]/7.5345</f>
        <v>297920.23359214282</v>
      </c>
      <c r="Q1094" s="19">
        <f>Ugovori_OPULJP[[#This Row],[Bespovratna sredstva - Ukupno (EU+Nac) HRK
= Ukupna ugovorena vrijednost bespovratnih sredstava]]*Ugovori_OPULJP[[#This Row],[STOPA NACIONALNOG SUFINANCIRANJA %]]</f>
        <v>396120</v>
      </c>
      <c r="R1094" s="20">
        <f>Ugovori_OPULJP[[#This Row],[Bespovratna sredstva - Nacionalni dio - HRK]]/7.5345</f>
        <v>52574.158869201667</v>
      </c>
      <c r="S1094" s="21">
        <v>2640800</v>
      </c>
      <c r="T1094" s="22">
        <f>Ugovori_OPULJP[[#This Row],[Bespovratna sredstva - Ukupno (EU+Nac) HRK
= Ukupna ugovorena vrijednost bespovratnih sredstava]]/7.5345</f>
        <v>350494.39246134448</v>
      </c>
      <c r="U1094" s="19">
        <v>0</v>
      </c>
      <c r="V1094" s="20">
        <f>Ugovori_OPULJP[[#This Row],[Javni doprinos korisnika - HRK]]/7.5345</f>
        <v>0</v>
      </c>
      <c r="W1094" s="19">
        <v>0</v>
      </c>
      <c r="X1094" s="20">
        <f>Ugovori_OPULJP[[#This Row],[Privatni doprinos korisnika - HRK]]/7.5345</f>
        <v>0</v>
      </c>
      <c r="Y1094" s="21">
        <f>Ugovori_OPULJP[[#This Row],[Bespovratna sredstva - Ukupno (EU+Nac) HRK
= Ukupna ugovorena vrijednost bespovratnih sredstava]]+Ugovori_OPULJP[[#This Row],[Javni doprinos korisnika - HRK]]+Ugovori_OPULJP[[#This Row],[Privatni doprinos korisnika - HRK]]</f>
        <v>2640800</v>
      </c>
      <c r="Z1094" s="22">
        <f>Ugovori_OPULJP[[#This Row],[UKUPNI PRIHVATLJIVI IZDACI
TOTAL ELIGIBLE EXPENDITURE
= Bespovratna sredstva ukupno + doprinos korisnika
= Ukupni prihvatljivi troškovi
= Ukupna ugovorena vrijednost projekta HRK]]/7.5345</f>
        <v>350494.39246134448</v>
      </c>
      <c r="AA1094" s="27" t="s">
        <v>22</v>
      </c>
      <c r="AB1094" s="27" t="s">
        <v>19</v>
      </c>
      <c r="AC1094" s="26" t="s">
        <v>4249</v>
      </c>
      <c r="AD1094" s="26" t="s">
        <v>147</v>
      </c>
    </row>
    <row r="1095" spans="1:30" ht="38.25" customHeight="1" x14ac:dyDescent="0.3">
      <c r="A1095" s="31" t="s">
        <v>4250</v>
      </c>
      <c r="B1095" s="25" t="s">
        <v>139</v>
      </c>
      <c r="C1095" s="26" t="s">
        <v>140</v>
      </c>
      <c r="D1095" s="12" t="s">
        <v>3131</v>
      </c>
      <c r="E1095" s="27" t="s">
        <v>63</v>
      </c>
      <c r="F1095" s="32" t="s">
        <v>4251</v>
      </c>
      <c r="G1095" s="32" t="s">
        <v>1513</v>
      </c>
      <c r="H1095" s="29">
        <v>44207</v>
      </c>
      <c r="I1095" s="29">
        <v>44662</v>
      </c>
      <c r="J1095" s="17" t="str">
        <f>IF(Ugovori_OPULJP[[#This Row],[DATUM ZAVRŠETKA OPERACIJE]]&gt;DATE(2023,12,31),"u provedbi","završen")</f>
        <v>završen</v>
      </c>
      <c r="K1095" s="28" t="s">
        <v>178</v>
      </c>
      <c r="L1095" s="28" t="s">
        <v>178</v>
      </c>
      <c r="M1095" s="18">
        <v>0.85</v>
      </c>
      <c r="N1095" s="18">
        <v>0.15</v>
      </c>
      <c r="O1095" s="55">
        <f>Ugovori_OPULJP[[#This Row],[Bespovratna sredstva - Ukupno (EU+Nac) HRK
= Ukupna ugovorena vrijednost bespovratnih sredstava]]*Ugovori_OPULJP[[#This Row],[EU STOPA SUFINANCIRANJA %
EU CO-FINANCING RATE %]]</f>
        <v>1972977.5</v>
      </c>
      <c r="P1095" s="56">
        <f>Ugovori_OPULJP[[#This Row],[Bespovratna sredstva - EU dio - HRK]]/7.5345</f>
        <v>261859.11473886785</v>
      </c>
      <c r="Q1095" s="55">
        <f>Ugovori_OPULJP[[#This Row],[Bespovratna sredstva - Ukupno (EU+Nac) HRK
= Ukupna ugovorena vrijednost bespovratnih sredstava]]*Ugovori_OPULJP[[#This Row],[STOPA NACIONALNOG SUFINANCIRANJA %]]</f>
        <v>348172.5</v>
      </c>
      <c r="R1095" s="56">
        <f>Ugovori_OPULJP[[#This Row],[Bespovratna sredstva - Nacionalni dio - HRK]]/7.5345</f>
        <v>46210.432012741388</v>
      </c>
      <c r="S1095" s="57">
        <v>2321150</v>
      </c>
      <c r="T1095" s="58">
        <f>Ugovori_OPULJP[[#This Row],[Bespovratna sredstva - Ukupno (EU+Nac) HRK
= Ukupna ugovorena vrijednost bespovratnih sredstava]]/7.5345</f>
        <v>308069.54675160925</v>
      </c>
      <c r="U1095" s="55">
        <v>0</v>
      </c>
      <c r="V1095" s="56">
        <f>Ugovori_OPULJP[[#This Row],[Javni doprinos korisnika - HRK]]/7.5345</f>
        <v>0</v>
      </c>
      <c r="W1095" s="55">
        <v>0</v>
      </c>
      <c r="X1095" s="56">
        <f>Ugovori_OPULJP[[#This Row],[Privatni doprinos korisnika - HRK]]/7.5345</f>
        <v>0</v>
      </c>
      <c r="Y1095" s="57">
        <f>Ugovori_OPULJP[[#This Row],[Bespovratna sredstva - Ukupno (EU+Nac) HRK
= Ukupna ugovorena vrijednost bespovratnih sredstava]]+Ugovori_OPULJP[[#This Row],[Javni doprinos korisnika - HRK]]+Ugovori_OPULJP[[#This Row],[Privatni doprinos korisnika - HRK]]</f>
        <v>2321150</v>
      </c>
      <c r="Z1095" s="58">
        <f>Ugovori_OPULJP[[#This Row],[UKUPNI PRIHVATLJIVI IZDACI
TOTAL ELIGIBLE EXPENDITURE
= Bespovratna sredstva ukupno + doprinos korisnika
= Ukupni prihvatljivi troškovi
= Ukupna ugovorena vrijednost projekta HRK]]/7.5345</f>
        <v>308069.54675160925</v>
      </c>
      <c r="AA1095" s="27" t="s">
        <v>22</v>
      </c>
      <c r="AB1095" s="27" t="s">
        <v>19</v>
      </c>
      <c r="AC1095" s="26" t="s">
        <v>4252</v>
      </c>
      <c r="AD1095" s="26" t="s">
        <v>147</v>
      </c>
    </row>
    <row r="1096" spans="1:30" ht="51" customHeight="1" x14ac:dyDescent="0.3">
      <c r="A1096" s="31" t="s">
        <v>4253</v>
      </c>
      <c r="B1096" s="25" t="s">
        <v>139</v>
      </c>
      <c r="C1096" s="26" t="s">
        <v>140</v>
      </c>
      <c r="D1096" s="12" t="s">
        <v>3131</v>
      </c>
      <c r="E1096" s="27" t="s">
        <v>63</v>
      </c>
      <c r="F1096" s="32" t="s">
        <v>4254</v>
      </c>
      <c r="G1096" s="14" t="s">
        <v>1509</v>
      </c>
      <c r="H1096" s="29">
        <v>44208</v>
      </c>
      <c r="I1096" s="29">
        <v>44754</v>
      </c>
      <c r="J1096" s="17" t="str">
        <f>IF(Ugovori_OPULJP[[#This Row],[DATUM ZAVRŠETKA OPERACIJE]]&gt;DATE(2023,12,31),"u provedbi","završen")</f>
        <v>završen</v>
      </c>
      <c r="K1096" s="28" t="s">
        <v>86</v>
      </c>
      <c r="L1096" s="28" t="s">
        <v>86</v>
      </c>
      <c r="M1096" s="18">
        <v>0.85</v>
      </c>
      <c r="N1096" s="18">
        <v>0.15</v>
      </c>
      <c r="O1096" s="55">
        <f>Ugovori_OPULJP[[#This Row],[Bespovratna sredstva - Ukupno (EU+Nac) HRK
= Ukupna ugovorena vrijednost bespovratnih sredstava]]*Ugovori_OPULJP[[#This Row],[EU STOPA SUFINANCIRANJA %
EU CO-FINANCING RATE %]]</f>
        <v>1182911</v>
      </c>
      <c r="P1096" s="56">
        <f>Ugovori_OPULJP[[#This Row],[Bespovratna sredstva - EU dio - HRK]]/7.5345</f>
        <v>156999.2700245537</v>
      </c>
      <c r="Q1096" s="55">
        <f>Ugovori_OPULJP[[#This Row],[Bespovratna sredstva - Ukupno (EU+Nac) HRK
= Ukupna ugovorena vrijednost bespovratnih sredstava]]*Ugovori_OPULJP[[#This Row],[STOPA NACIONALNOG SUFINANCIRANJA %]]</f>
        <v>208749</v>
      </c>
      <c r="R1096" s="56">
        <f>Ugovori_OPULJP[[#This Row],[Bespovratna sredstva - Nacionalni dio - HRK]]/7.5345</f>
        <v>27705.753533744773</v>
      </c>
      <c r="S1096" s="57">
        <v>1391660</v>
      </c>
      <c r="T1096" s="58">
        <f>Ugovori_OPULJP[[#This Row],[Bespovratna sredstva - Ukupno (EU+Nac) HRK
= Ukupna ugovorena vrijednost bespovratnih sredstava]]/7.5345</f>
        <v>184705.02355829848</v>
      </c>
      <c r="U1096" s="55">
        <v>0</v>
      </c>
      <c r="V1096" s="56">
        <f>Ugovori_OPULJP[[#This Row],[Javni doprinos korisnika - HRK]]/7.5345</f>
        <v>0</v>
      </c>
      <c r="W1096" s="55">
        <v>0</v>
      </c>
      <c r="X1096" s="56">
        <f>Ugovori_OPULJP[[#This Row],[Privatni doprinos korisnika - HRK]]/7.5345</f>
        <v>0</v>
      </c>
      <c r="Y1096" s="57">
        <f>Ugovori_OPULJP[[#This Row],[Bespovratna sredstva - Ukupno (EU+Nac) HRK
= Ukupna ugovorena vrijednost bespovratnih sredstava]]+Ugovori_OPULJP[[#This Row],[Javni doprinos korisnika - HRK]]+Ugovori_OPULJP[[#This Row],[Privatni doprinos korisnika - HRK]]</f>
        <v>1391660</v>
      </c>
      <c r="Z1096" s="58">
        <f>Ugovori_OPULJP[[#This Row],[UKUPNI PRIHVATLJIVI IZDACI
TOTAL ELIGIBLE EXPENDITURE
= Bespovratna sredstva ukupno + doprinos korisnika
= Ukupni prihvatljivi troškovi
= Ukupna ugovorena vrijednost projekta HRK]]/7.5345</f>
        <v>184705.02355829848</v>
      </c>
      <c r="AA1096" s="27" t="s">
        <v>22</v>
      </c>
      <c r="AB1096" s="27" t="s">
        <v>19</v>
      </c>
      <c r="AC1096" s="26" t="s">
        <v>4255</v>
      </c>
      <c r="AD1096" s="26" t="s">
        <v>147</v>
      </c>
    </row>
    <row r="1097" spans="1:30" ht="51" customHeight="1" x14ac:dyDescent="0.3">
      <c r="A1097" s="31" t="s">
        <v>4256</v>
      </c>
      <c r="B1097" s="25" t="s">
        <v>139</v>
      </c>
      <c r="C1097" s="26" t="s">
        <v>140</v>
      </c>
      <c r="D1097" s="12" t="s">
        <v>3131</v>
      </c>
      <c r="E1097" s="27" t="s">
        <v>63</v>
      </c>
      <c r="F1097" s="32" t="s">
        <v>4257</v>
      </c>
      <c r="G1097" s="14" t="s">
        <v>1537</v>
      </c>
      <c r="H1097" s="29">
        <v>44204</v>
      </c>
      <c r="I1097" s="29">
        <v>44659</v>
      </c>
      <c r="J1097" s="17" t="str">
        <f>IF(Ugovori_OPULJP[[#This Row],[DATUM ZAVRŠETKA OPERACIJE]]&gt;DATE(2023,12,31),"u provedbi","završen")</f>
        <v>završen</v>
      </c>
      <c r="K1097" s="28" t="s">
        <v>86</v>
      </c>
      <c r="L1097" s="28" t="s">
        <v>86</v>
      </c>
      <c r="M1097" s="18">
        <v>0.85</v>
      </c>
      <c r="N1097" s="18">
        <v>0.15</v>
      </c>
      <c r="O1097" s="55">
        <f>Ugovori_OPULJP[[#This Row],[Bespovratna sredstva - Ukupno (EU+Nac) HRK
= Ukupna ugovorena vrijednost bespovratnih sredstava]]*Ugovori_OPULJP[[#This Row],[EU STOPA SUFINANCIRANJA %
EU CO-FINANCING RATE %]]</f>
        <v>1910800</v>
      </c>
      <c r="P1097" s="56">
        <f>Ugovori_OPULJP[[#This Row],[Bespovratna sredstva - EU dio - HRK]]/7.5345</f>
        <v>253606.74231866744</v>
      </c>
      <c r="Q1097" s="55">
        <f>Ugovori_OPULJP[[#This Row],[Bespovratna sredstva - Ukupno (EU+Nac) HRK
= Ukupna ugovorena vrijednost bespovratnih sredstava]]*Ugovori_OPULJP[[#This Row],[STOPA NACIONALNOG SUFINANCIRANJA %]]</f>
        <v>337200</v>
      </c>
      <c r="R1097" s="56">
        <f>Ugovori_OPULJP[[#This Row],[Bespovratna sredstva - Nacionalni dio - HRK]]/7.5345</f>
        <v>44754.130997411899</v>
      </c>
      <c r="S1097" s="57">
        <v>2248000</v>
      </c>
      <c r="T1097" s="58">
        <f>Ugovori_OPULJP[[#This Row],[Bespovratna sredstva - Ukupno (EU+Nac) HRK
= Ukupna ugovorena vrijednost bespovratnih sredstava]]/7.5345</f>
        <v>298360.87331607938</v>
      </c>
      <c r="U1097" s="55">
        <v>0</v>
      </c>
      <c r="V1097" s="56">
        <f>Ugovori_OPULJP[[#This Row],[Javni doprinos korisnika - HRK]]/7.5345</f>
        <v>0</v>
      </c>
      <c r="W1097" s="55">
        <v>0</v>
      </c>
      <c r="X1097" s="56">
        <f>Ugovori_OPULJP[[#This Row],[Privatni doprinos korisnika - HRK]]/7.5345</f>
        <v>0</v>
      </c>
      <c r="Y1097" s="57">
        <f>Ugovori_OPULJP[[#This Row],[Bespovratna sredstva - Ukupno (EU+Nac) HRK
= Ukupna ugovorena vrijednost bespovratnih sredstava]]+Ugovori_OPULJP[[#This Row],[Javni doprinos korisnika - HRK]]+Ugovori_OPULJP[[#This Row],[Privatni doprinos korisnika - HRK]]</f>
        <v>2248000</v>
      </c>
      <c r="Z1097" s="58">
        <f>Ugovori_OPULJP[[#This Row],[UKUPNI PRIHVATLJIVI IZDACI
TOTAL ELIGIBLE EXPENDITURE
= Bespovratna sredstva ukupno + doprinos korisnika
= Ukupni prihvatljivi troškovi
= Ukupna ugovorena vrijednost projekta HRK]]/7.5345</f>
        <v>298360.87331607938</v>
      </c>
      <c r="AA1097" s="27" t="s">
        <v>22</v>
      </c>
      <c r="AB1097" s="27" t="s">
        <v>19</v>
      </c>
      <c r="AC1097" s="26" t="s">
        <v>4258</v>
      </c>
      <c r="AD1097" s="26" t="s">
        <v>147</v>
      </c>
    </row>
    <row r="1098" spans="1:30" ht="51" customHeight="1" x14ac:dyDescent="0.3">
      <c r="A1098" s="31" t="s">
        <v>4259</v>
      </c>
      <c r="B1098" s="25" t="s">
        <v>139</v>
      </c>
      <c r="C1098" s="26" t="s">
        <v>140</v>
      </c>
      <c r="D1098" s="12" t="s">
        <v>3131</v>
      </c>
      <c r="E1098" s="27" t="s">
        <v>63</v>
      </c>
      <c r="F1098" s="32" t="s">
        <v>4260</v>
      </c>
      <c r="G1098" s="14" t="s">
        <v>1627</v>
      </c>
      <c r="H1098" s="29">
        <v>44251</v>
      </c>
      <c r="I1098" s="29">
        <v>44705</v>
      </c>
      <c r="J1098" s="17" t="str">
        <f>IF(Ugovori_OPULJP[[#This Row],[DATUM ZAVRŠETKA OPERACIJE]]&gt;DATE(2023,12,31),"u provedbi","završen")</f>
        <v>završen</v>
      </c>
      <c r="K1098" s="28" t="s">
        <v>86</v>
      </c>
      <c r="L1098" s="28" t="s">
        <v>86</v>
      </c>
      <c r="M1098" s="18">
        <v>0.85</v>
      </c>
      <c r="N1098" s="18">
        <v>0.15</v>
      </c>
      <c r="O1098" s="19">
        <f>Ugovori_OPULJP[[#This Row],[Bespovratna sredstva - Ukupno (EU+Nac) HRK
= Ukupna ugovorena vrijednost bespovratnih sredstava]]*Ugovori_OPULJP[[#This Row],[EU STOPA SUFINANCIRANJA %
EU CO-FINANCING RATE %]]</f>
        <v>1220158</v>
      </c>
      <c r="P1098" s="20">
        <f>Ugovori_OPULJP[[#This Row],[Bespovratna sredstva - EU dio - HRK]]/7.5345</f>
        <v>161942.79646957328</v>
      </c>
      <c r="Q1098" s="19">
        <f>Ugovori_OPULJP[[#This Row],[Bespovratna sredstva - Ukupno (EU+Nac) HRK
= Ukupna ugovorena vrijednost bespovratnih sredstava]]*Ugovori_OPULJP[[#This Row],[STOPA NACIONALNOG SUFINANCIRANJA %]]</f>
        <v>215322</v>
      </c>
      <c r="R1098" s="20">
        <f>Ugovori_OPULJP[[#This Row],[Bespovratna sredstva - Nacionalni dio - HRK]]/7.5345</f>
        <v>28578.140553454108</v>
      </c>
      <c r="S1098" s="19">
        <v>1435480</v>
      </c>
      <c r="T1098" s="20">
        <f>Ugovori_OPULJP[[#This Row],[Bespovratna sredstva - Ukupno (EU+Nac) HRK
= Ukupna ugovorena vrijednost bespovratnih sredstava]]/7.5345</f>
        <v>190520.93702302739</v>
      </c>
      <c r="U1098" s="19">
        <v>0</v>
      </c>
      <c r="V1098" s="20">
        <f>Ugovori_OPULJP[[#This Row],[Javni doprinos korisnika - HRK]]/7.5345</f>
        <v>0</v>
      </c>
      <c r="W1098" s="19">
        <v>0</v>
      </c>
      <c r="X1098" s="20">
        <f>Ugovori_OPULJP[[#This Row],[Privatni doprinos korisnika - HRK]]/7.5345</f>
        <v>0</v>
      </c>
      <c r="Y1098" s="21">
        <f>Ugovori_OPULJP[[#This Row],[Bespovratna sredstva - Ukupno (EU+Nac) HRK
= Ukupna ugovorena vrijednost bespovratnih sredstava]]+Ugovori_OPULJP[[#This Row],[Javni doprinos korisnika - HRK]]+Ugovori_OPULJP[[#This Row],[Privatni doprinos korisnika - HRK]]</f>
        <v>1435480</v>
      </c>
      <c r="Z1098" s="22">
        <f>Ugovori_OPULJP[[#This Row],[UKUPNI PRIHVATLJIVI IZDACI
TOTAL ELIGIBLE EXPENDITURE
= Bespovratna sredstva ukupno + doprinos korisnika
= Ukupni prihvatljivi troškovi
= Ukupna ugovorena vrijednost projekta HRK]]/7.5345</f>
        <v>190520.93702302739</v>
      </c>
      <c r="AA1098" s="27" t="s">
        <v>22</v>
      </c>
      <c r="AB1098" s="27" t="s">
        <v>19</v>
      </c>
      <c r="AC1098" s="26" t="s">
        <v>4261</v>
      </c>
      <c r="AD1098" s="26" t="s">
        <v>147</v>
      </c>
    </row>
    <row r="1099" spans="1:30" ht="51" customHeight="1" x14ac:dyDescent="0.3">
      <c r="A1099" s="31" t="s">
        <v>4262</v>
      </c>
      <c r="B1099" s="25" t="s">
        <v>139</v>
      </c>
      <c r="C1099" s="26" t="s">
        <v>140</v>
      </c>
      <c r="D1099" s="12" t="s">
        <v>3131</v>
      </c>
      <c r="E1099" s="27" t="s">
        <v>63</v>
      </c>
      <c r="F1099" s="32" t="s">
        <v>1716</v>
      </c>
      <c r="G1099" s="14" t="s">
        <v>1717</v>
      </c>
      <c r="H1099" s="29">
        <v>44252</v>
      </c>
      <c r="I1099" s="29">
        <v>44706</v>
      </c>
      <c r="J1099" s="17" t="str">
        <f>IF(Ugovori_OPULJP[[#This Row],[DATUM ZAVRŠETKA OPERACIJE]]&gt;DATE(2023,12,31),"u provedbi","završen")</f>
        <v>završen</v>
      </c>
      <c r="K1099" s="28" t="s">
        <v>329</v>
      </c>
      <c r="L1099" s="28" t="s">
        <v>329</v>
      </c>
      <c r="M1099" s="18">
        <v>0.85</v>
      </c>
      <c r="N1099" s="18">
        <v>0.15</v>
      </c>
      <c r="O1099" s="19">
        <f>Ugovori_OPULJP[[#This Row],[Bespovratna sredstva - Ukupno (EU+Nac) HRK
= Ukupna ugovorena vrijednost bespovratnih sredstava]]*Ugovori_OPULJP[[#This Row],[EU STOPA SUFINANCIRANJA %
EU CO-FINANCING RATE %]]</f>
        <v>3157443.15</v>
      </c>
      <c r="P1099" s="20">
        <f>Ugovori_OPULJP[[#This Row],[Bespovratna sredstva - EU dio - HRK]]/7.5345</f>
        <v>419064.72227752337</v>
      </c>
      <c r="Q1099" s="19">
        <f>Ugovori_OPULJP[[#This Row],[Bespovratna sredstva - Ukupno (EU+Nac) HRK
= Ukupna ugovorena vrijednost bespovratnih sredstava]]*Ugovori_OPULJP[[#This Row],[STOPA NACIONALNOG SUFINANCIRANJA %]]</f>
        <v>557195.85</v>
      </c>
      <c r="R1099" s="20">
        <f>Ugovori_OPULJP[[#This Row],[Bespovratna sredstva - Nacionalni dio - HRK]]/7.5345</f>
        <v>73952.598048974716</v>
      </c>
      <c r="S1099" s="21">
        <v>3714639</v>
      </c>
      <c r="T1099" s="22">
        <f>Ugovori_OPULJP[[#This Row],[Bespovratna sredstva - Ukupno (EU+Nac) HRK
= Ukupna ugovorena vrijednost bespovratnih sredstava]]/7.5345</f>
        <v>493017.32032649807</v>
      </c>
      <c r="U1099" s="19">
        <v>0</v>
      </c>
      <c r="V1099" s="20">
        <f>Ugovori_OPULJP[[#This Row],[Javni doprinos korisnika - HRK]]/7.5345</f>
        <v>0</v>
      </c>
      <c r="W1099" s="19">
        <v>0</v>
      </c>
      <c r="X1099" s="20">
        <f>Ugovori_OPULJP[[#This Row],[Privatni doprinos korisnika - HRK]]/7.5345</f>
        <v>0</v>
      </c>
      <c r="Y1099" s="21">
        <f>Ugovori_OPULJP[[#This Row],[Bespovratna sredstva - Ukupno (EU+Nac) HRK
= Ukupna ugovorena vrijednost bespovratnih sredstava]]+Ugovori_OPULJP[[#This Row],[Javni doprinos korisnika - HRK]]+Ugovori_OPULJP[[#This Row],[Privatni doprinos korisnika - HRK]]</f>
        <v>3714639</v>
      </c>
      <c r="Z1099" s="22">
        <f>Ugovori_OPULJP[[#This Row],[UKUPNI PRIHVATLJIVI IZDACI
TOTAL ELIGIBLE EXPENDITURE
= Bespovratna sredstva ukupno + doprinos korisnika
= Ukupni prihvatljivi troškovi
= Ukupna ugovorena vrijednost projekta HRK]]/7.5345</f>
        <v>493017.32032649807</v>
      </c>
      <c r="AA1099" s="27" t="s">
        <v>22</v>
      </c>
      <c r="AB1099" s="27" t="s">
        <v>19</v>
      </c>
      <c r="AC1099" s="26" t="s">
        <v>4263</v>
      </c>
      <c r="AD1099" s="26" t="s">
        <v>147</v>
      </c>
    </row>
    <row r="1100" spans="1:30" ht="51" customHeight="1" x14ac:dyDescent="0.3">
      <c r="A1100" s="31" t="s">
        <v>4264</v>
      </c>
      <c r="B1100" s="25" t="s">
        <v>139</v>
      </c>
      <c r="C1100" s="26" t="s">
        <v>140</v>
      </c>
      <c r="D1100" s="12" t="s">
        <v>3131</v>
      </c>
      <c r="E1100" s="27" t="s">
        <v>63</v>
      </c>
      <c r="F1100" s="32" t="s">
        <v>4265</v>
      </c>
      <c r="G1100" s="32" t="s">
        <v>1721</v>
      </c>
      <c r="H1100" s="29">
        <v>44251</v>
      </c>
      <c r="I1100" s="29">
        <v>44705</v>
      </c>
      <c r="J1100" s="17" t="str">
        <f>IF(Ugovori_OPULJP[[#This Row],[DATUM ZAVRŠETKA OPERACIJE]]&gt;DATE(2023,12,31),"u provedbi","završen")</f>
        <v>završen</v>
      </c>
      <c r="K1100" s="28" t="s">
        <v>240</v>
      </c>
      <c r="L1100" s="28" t="s">
        <v>240</v>
      </c>
      <c r="M1100" s="18">
        <v>0.85</v>
      </c>
      <c r="N1100" s="18">
        <v>0.15</v>
      </c>
      <c r="O1100" s="19">
        <f>Ugovori_OPULJP[[#This Row],[Bespovratna sredstva - Ukupno (EU+Nac) HRK
= Ukupna ugovorena vrijednost bespovratnih sredstava]]*Ugovori_OPULJP[[#This Row],[EU STOPA SUFINANCIRANJA %
EU CO-FINANCING RATE %]]</f>
        <v>1180896.5</v>
      </c>
      <c r="P1100" s="20">
        <f>Ugovori_OPULJP[[#This Row],[Bespovratna sredstva - EU dio - HRK]]/7.5345</f>
        <v>156731.89992700244</v>
      </c>
      <c r="Q1100" s="19">
        <f>Ugovori_OPULJP[[#This Row],[Bespovratna sredstva - Ukupno (EU+Nac) HRK
= Ukupna ugovorena vrijednost bespovratnih sredstava]]*Ugovori_OPULJP[[#This Row],[STOPA NACIONALNOG SUFINANCIRANJA %]]</f>
        <v>208393.5</v>
      </c>
      <c r="R1100" s="20">
        <f>Ugovori_OPULJP[[#This Row],[Bespovratna sredstva - Nacionalni dio - HRK]]/7.5345</f>
        <v>27658.570575353373</v>
      </c>
      <c r="S1100" s="21">
        <v>1389290</v>
      </c>
      <c r="T1100" s="22">
        <f>Ugovori_OPULJP[[#This Row],[Bespovratna sredstva - Ukupno (EU+Nac) HRK
= Ukupna ugovorena vrijednost bespovratnih sredstava]]/7.5345</f>
        <v>184390.47050235581</v>
      </c>
      <c r="U1100" s="19">
        <v>0</v>
      </c>
      <c r="V1100" s="20">
        <f>Ugovori_OPULJP[[#This Row],[Javni doprinos korisnika - HRK]]/7.5345</f>
        <v>0</v>
      </c>
      <c r="W1100" s="19">
        <v>0</v>
      </c>
      <c r="X1100" s="20">
        <f>Ugovori_OPULJP[[#This Row],[Privatni doprinos korisnika - HRK]]/7.5345</f>
        <v>0</v>
      </c>
      <c r="Y1100" s="21">
        <f>Ugovori_OPULJP[[#This Row],[Bespovratna sredstva - Ukupno (EU+Nac) HRK
= Ukupna ugovorena vrijednost bespovratnih sredstava]]+Ugovori_OPULJP[[#This Row],[Javni doprinos korisnika - HRK]]+Ugovori_OPULJP[[#This Row],[Privatni doprinos korisnika - HRK]]</f>
        <v>1389290</v>
      </c>
      <c r="Z1100" s="22">
        <f>Ugovori_OPULJP[[#This Row],[UKUPNI PRIHVATLJIVI IZDACI
TOTAL ELIGIBLE EXPENDITURE
= Bespovratna sredstva ukupno + doprinos korisnika
= Ukupni prihvatljivi troškovi
= Ukupna ugovorena vrijednost projekta HRK]]/7.5345</f>
        <v>184390.47050235581</v>
      </c>
      <c r="AA1100" s="27" t="s">
        <v>22</v>
      </c>
      <c r="AB1100" s="27" t="s">
        <v>19</v>
      </c>
      <c r="AC1100" s="26" t="s">
        <v>4266</v>
      </c>
      <c r="AD1100" s="26" t="s">
        <v>147</v>
      </c>
    </row>
    <row r="1101" spans="1:30" ht="51" customHeight="1" x14ac:dyDescent="0.3">
      <c r="A1101" s="31" t="s">
        <v>4267</v>
      </c>
      <c r="B1101" s="25" t="s">
        <v>139</v>
      </c>
      <c r="C1101" s="26" t="s">
        <v>140</v>
      </c>
      <c r="D1101" s="12" t="s">
        <v>3131</v>
      </c>
      <c r="E1101" s="27" t="s">
        <v>63</v>
      </c>
      <c r="F1101" s="32" t="s">
        <v>4268</v>
      </c>
      <c r="G1101" s="32" t="s">
        <v>1702</v>
      </c>
      <c r="H1101" s="29">
        <v>44245</v>
      </c>
      <c r="I1101" s="29">
        <v>44791</v>
      </c>
      <c r="J1101" s="17" t="str">
        <f>IF(Ugovori_OPULJP[[#This Row],[DATUM ZAVRŠETKA OPERACIJE]]&gt;DATE(2023,12,31),"u provedbi","završen")</f>
        <v>završen</v>
      </c>
      <c r="K1101" s="28" t="s">
        <v>178</v>
      </c>
      <c r="L1101" s="28" t="s">
        <v>178</v>
      </c>
      <c r="M1101" s="18">
        <v>0.85</v>
      </c>
      <c r="N1101" s="18">
        <v>0.15</v>
      </c>
      <c r="O1101" s="19">
        <f>Ugovori_OPULJP[[#This Row],[Bespovratna sredstva - Ukupno (EU+Nac) HRK
= Ukupna ugovorena vrijednost bespovratnih sredstava]]*Ugovori_OPULJP[[#This Row],[EU STOPA SUFINANCIRANJA %
EU CO-FINANCING RATE %]]</f>
        <v>2318910.5</v>
      </c>
      <c r="P1101" s="20">
        <f>Ugovori_OPULJP[[#This Row],[Bespovratna sredstva - EU dio - HRK]]/7.5345</f>
        <v>307772.31402216468</v>
      </c>
      <c r="Q1101" s="19">
        <f>Ugovori_OPULJP[[#This Row],[Bespovratna sredstva - Ukupno (EU+Nac) HRK
= Ukupna ugovorena vrijednost bespovratnih sredstava]]*Ugovori_OPULJP[[#This Row],[STOPA NACIONALNOG SUFINANCIRANJA %]]</f>
        <v>409219.5</v>
      </c>
      <c r="R1101" s="20">
        <f>Ugovori_OPULJP[[#This Row],[Bespovratna sredstva - Nacionalni dio - HRK]]/7.5345</f>
        <v>54312.761298029065</v>
      </c>
      <c r="S1101" s="21">
        <v>2728130</v>
      </c>
      <c r="T1101" s="22">
        <f>Ugovori_OPULJP[[#This Row],[Bespovratna sredstva - Ukupno (EU+Nac) HRK
= Ukupna ugovorena vrijednost bespovratnih sredstava]]/7.5345</f>
        <v>362085.07532019378</v>
      </c>
      <c r="U1101" s="19">
        <v>0</v>
      </c>
      <c r="V1101" s="20">
        <f>Ugovori_OPULJP[[#This Row],[Javni doprinos korisnika - HRK]]/7.5345</f>
        <v>0</v>
      </c>
      <c r="W1101" s="19">
        <v>0</v>
      </c>
      <c r="X1101" s="20">
        <f>Ugovori_OPULJP[[#This Row],[Privatni doprinos korisnika - HRK]]/7.5345</f>
        <v>0</v>
      </c>
      <c r="Y1101" s="21">
        <f>Ugovori_OPULJP[[#This Row],[Bespovratna sredstva - Ukupno (EU+Nac) HRK
= Ukupna ugovorena vrijednost bespovratnih sredstava]]+Ugovori_OPULJP[[#This Row],[Javni doprinos korisnika - HRK]]+Ugovori_OPULJP[[#This Row],[Privatni doprinos korisnika - HRK]]</f>
        <v>2728130</v>
      </c>
      <c r="Z1101" s="22">
        <f>Ugovori_OPULJP[[#This Row],[UKUPNI PRIHVATLJIVI IZDACI
TOTAL ELIGIBLE EXPENDITURE
= Bespovratna sredstva ukupno + doprinos korisnika
= Ukupni prihvatljivi troškovi
= Ukupna ugovorena vrijednost projekta HRK]]/7.5345</f>
        <v>362085.07532019378</v>
      </c>
      <c r="AA1101" s="27" t="s">
        <v>22</v>
      </c>
      <c r="AB1101" s="27" t="s">
        <v>19</v>
      </c>
      <c r="AC1101" s="26" t="s">
        <v>4269</v>
      </c>
      <c r="AD1101" s="26" t="s">
        <v>147</v>
      </c>
    </row>
    <row r="1102" spans="1:30" ht="38.25" customHeight="1" x14ac:dyDescent="0.3">
      <c r="A1102" s="31" t="s">
        <v>4270</v>
      </c>
      <c r="B1102" s="25" t="s">
        <v>139</v>
      </c>
      <c r="C1102" s="26" t="s">
        <v>140</v>
      </c>
      <c r="D1102" s="12" t="s">
        <v>3131</v>
      </c>
      <c r="E1102" s="27" t="s">
        <v>63</v>
      </c>
      <c r="F1102" s="32" t="s">
        <v>4271</v>
      </c>
      <c r="G1102" s="14" t="s">
        <v>2097</v>
      </c>
      <c r="H1102" s="29">
        <v>44247</v>
      </c>
      <c r="I1102" s="29">
        <v>44671</v>
      </c>
      <c r="J1102" s="17" t="str">
        <f>IF(Ugovori_OPULJP[[#This Row],[DATUM ZAVRŠETKA OPERACIJE]]&gt;DATE(2023,12,31),"u provedbi","završen")</f>
        <v>završen</v>
      </c>
      <c r="K1102" s="28" t="s">
        <v>86</v>
      </c>
      <c r="L1102" s="28" t="s">
        <v>86</v>
      </c>
      <c r="M1102" s="18">
        <v>0.85</v>
      </c>
      <c r="N1102" s="18">
        <v>0.15</v>
      </c>
      <c r="O1102" s="19">
        <f>Ugovori_OPULJP[[#This Row],[Bespovratna sredstva - Ukupno (EU+Nac) HRK
= Ukupna ugovorena vrijednost bespovratnih sredstava]]*Ugovori_OPULJP[[#This Row],[EU STOPA SUFINANCIRANJA %
EU CO-FINANCING RATE %]]</f>
        <v>4250000</v>
      </c>
      <c r="P1102" s="20">
        <f>Ugovori_OPULJP[[#This Row],[Bespovratna sredstva - EU dio - HRK]]/7.5345</f>
        <v>564071.93576216069</v>
      </c>
      <c r="Q1102" s="19">
        <f>Ugovori_OPULJP[[#This Row],[Bespovratna sredstva - Ukupno (EU+Nac) HRK
= Ukupna ugovorena vrijednost bespovratnih sredstava]]*Ugovori_OPULJP[[#This Row],[STOPA NACIONALNOG SUFINANCIRANJA %]]</f>
        <v>750000</v>
      </c>
      <c r="R1102" s="20">
        <f>Ugovori_OPULJP[[#This Row],[Bespovratna sredstva - Nacionalni dio - HRK]]/7.5345</f>
        <v>99542.106310969539</v>
      </c>
      <c r="S1102" s="21">
        <v>5000000</v>
      </c>
      <c r="T1102" s="22">
        <f>Ugovori_OPULJP[[#This Row],[Bespovratna sredstva - Ukupno (EU+Nac) HRK
= Ukupna ugovorena vrijednost bespovratnih sredstava]]/7.5345</f>
        <v>663614.04207313026</v>
      </c>
      <c r="U1102" s="19">
        <v>0</v>
      </c>
      <c r="V1102" s="20">
        <f>Ugovori_OPULJP[[#This Row],[Javni doprinos korisnika - HRK]]/7.5345</f>
        <v>0</v>
      </c>
      <c r="W1102" s="19">
        <v>0</v>
      </c>
      <c r="X1102" s="20">
        <f>Ugovori_OPULJP[[#This Row],[Privatni doprinos korisnika - HRK]]/7.5345</f>
        <v>0</v>
      </c>
      <c r="Y1102" s="21">
        <f>Ugovori_OPULJP[[#This Row],[Bespovratna sredstva - Ukupno (EU+Nac) HRK
= Ukupna ugovorena vrijednost bespovratnih sredstava]]+Ugovori_OPULJP[[#This Row],[Javni doprinos korisnika - HRK]]+Ugovori_OPULJP[[#This Row],[Privatni doprinos korisnika - HRK]]</f>
        <v>5000000</v>
      </c>
      <c r="Z1102" s="22">
        <f>Ugovori_OPULJP[[#This Row],[UKUPNI PRIHVATLJIVI IZDACI
TOTAL ELIGIBLE EXPENDITURE
= Bespovratna sredstva ukupno + doprinos korisnika
= Ukupni prihvatljivi troškovi
= Ukupna ugovorena vrijednost projekta HRK]]/7.5345</f>
        <v>663614.04207313026</v>
      </c>
      <c r="AA1102" s="27" t="s">
        <v>22</v>
      </c>
      <c r="AB1102" s="27" t="s">
        <v>19</v>
      </c>
      <c r="AC1102" s="26" t="s">
        <v>4272</v>
      </c>
      <c r="AD1102" s="26" t="s">
        <v>147</v>
      </c>
    </row>
    <row r="1103" spans="1:30" ht="38.25" customHeight="1" x14ac:dyDescent="0.3">
      <c r="A1103" s="31" t="s">
        <v>4273</v>
      </c>
      <c r="B1103" s="25" t="s">
        <v>139</v>
      </c>
      <c r="C1103" s="26" t="s">
        <v>140</v>
      </c>
      <c r="D1103" s="12" t="s">
        <v>3131</v>
      </c>
      <c r="E1103" s="27" t="s">
        <v>63</v>
      </c>
      <c r="F1103" s="32" t="s">
        <v>4274</v>
      </c>
      <c r="G1103" s="32" t="s">
        <v>1577</v>
      </c>
      <c r="H1103" s="29">
        <v>44256</v>
      </c>
      <c r="I1103" s="29">
        <v>44805</v>
      </c>
      <c r="J1103" s="17" t="str">
        <f>IF(Ugovori_OPULJP[[#This Row],[DATUM ZAVRŠETKA OPERACIJE]]&gt;DATE(2023,12,31),"u provedbi","završen")</f>
        <v>završen</v>
      </c>
      <c r="K1103" s="28" t="s">
        <v>86</v>
      </c>
      <c r="L1103" s="28" t="s">
        <v>86</v>
      </c>
      <c r="M1103" s="18">
        <v>0.85</v>
      </c>
      <c r="N1103" s="18">
        <v>0.15</v>
      </c>
      <c r="O1103" s="19">
        <f>Ugovori_OPULJP[[#This Row],[Bespovratna sredstva - Ukupno (EU+Nac) HRK
= Ukupna ugovorena vrijednost bespovratnih sredstava]]*Ugovori_OPULJP[[#This Row],[EU STOPA SUFINANCIRANJA %
EU CO-FINANCING RATE %]]</f>
        <v>1578195</v>
      </c>
      <c r="P1103" s="20">
        <f>Ugovori_OPULJP[[#This Row],[Bespovratna sredstva - EU dio - HRK]]/7.5345</f>
        <v>209462.47262592075</v>
      </c>
      <c r="Q1103" s="19">
        <f>Ugovori_OPULJP[[#This Row],[Bespovratna sredstva - Ukupno (EU+Nac) HRK
= Ukupna ugovorena vrijednost bespovratnih sredstava]]*Ugovori_OPULJP[[#This Row],[STOPA NACIONALNOG SUFINANCIRANJA %]]</f>
        <v>278505</v>
      </c>
      <c r="R1103" s="20">
        <f>Ugovori_OPULJP[[#This Row],[Bespovratna sredstva - Nacionalni dio - HRK]]/7.5345</f>
        <v>36963.965757515427</v>
      </c>
      <c r="S1103" s="19">
        <v>1856700</v>
      </c>
      <c r="T1103" s="20">
        <f>Ugovori_OPULJP[[#This Row],[Bespovratna sredstva - Ukupno (EU+Nac) HRK
= Ukupna ugovorena vrijednost bespovratnih sredstava]]/7.5345</f>
        <v>246426.43838343618</v>
      </c>
      <c r="U1103" s="19">
        <v>0</v>
      </c>
      <c r="V1103" s="20">
        <f>Ugovori_OPULJP[[#This Row],[Javni doprinos korisnika - HRK]]/7.5345</f>
        <v>0</v>
      </c>
      <c r="W1103" s="19">
        <v>0</v>
      </c>
      <c r="X1103" s="20">
        <f>Ugovori_OPULJP[[#This Row],[Privatni doprinos korisnika - HRK]]/7.5345</f>
        <v>0</v>
      </c>
      <c r="Y1103" s="21">
        <f>Ugovori_OPULJP[[#This Row],[Bespovratna sredstva - Ukupno (EU+Nac) HRK
= Ukupna ugovorena vrijednost bespovratnih sredstava]]+Ugovori_OPULJP[[#This Row],[Javni doprinos korisnika - HRK]]+Ugovori_OPULJP[[#This Row],[Privatni doprinos korisnika - HRK]]</f>
        <v>1856700</v>
      </c>
      <c r="Z1103" s="22">
        <f>Ugovori_OPULJP[[#This Row],[UKUPNI PRIHVATLJIVI IZDACI
TOTAL ELIGIBLE EXPENDITURE
= Bespovratna sredstva ukupno + doprinos korisnika
= Ukupni prihvatljivi troškovi
= Ukupna ugovorena vrijednost projekta HRK]]/7.5345</f>
        <v>246426.43838343618</v>
      </c>
      <c r="AA1103" s="27" t="s">
        <v>22</v>
      </c>
      <c r="AB1103" s="27" t="s">
        <v>19</v>
      </c>
      <c r="AC1103" s="26" t="s">
        <v>4275</v>
      </c>
      <c r="AD1103" s="26" t="s">
        <v>147</v>
      </c>
    </row>
    <row r="1104" spans="1:30" ht="51" customHeight="1" x14ac:dyDescent="0.3">
      <c r="A1104" s="31" t="s">
        <v>4276</v>
      </c>
      <c r="B1104" s="25" t="s">
        <v>139</v>
      </c>
      <c r="C1104" s="26" t="s">
        <v>140</v>
      </c>
      <c r="D1104" s="12" t="s">
        <v>3131</v>
      </c>
      <c r="E1104" s="27" t="s">
        <v>63</v>
      </c>
      <c r="F1104" s="32" t="s">
        <v>4277</v>
      </c>
      <c r="G1104" s="32" t="s">
        <v>1623</v>
      </c>
      <c r="H1104" s="29">
        <v>44249</v>
      </c>
      <c r="I1104" s="29">
        <v>44703</v>
      </c>
      <c r="J1104" s="17" t="str">
        <f>IF(Ugovori_OPULJP[[#This Row],[DATUM ZAVRŠETKA OPERACIJE]]&gt;DATE(2023,12,31),"u provedbi","završen")</f>
        <v>završen</v>
      </c>
      <c r="K1104" s="28" t="s">
        <v>86</v>
      </c>
      <c r="L1104" s="28" t="s">
        <v>86</v>
      </c>
      <c r="M1104" s="18">
        <v>0.85</v>
      </c>
      <c r="N1104" s="18">
        <v>0.15</v>
      </c>
      <c r="O1104" s="19">
        <f>Ugovori_OPULJP[[#This Row],[Bespovratna sredstva - Ukupno (EU+Nac) HRK
= Ukupna ugovorena vrijednost bespovratnih sredstava]]*Ugovori_OPULJP[[#This Row],[EU STOPA SUFINANCIRANJA %
EU CO-FINANCING RATE %]]</f>
        <v>988679.2</v>
      </c>
      <c r="P1104" s="20">
        <f>Ugovori_OPULJP[[#This Row],[Bespovratna sredstva - EU dio - HRK]]/7.5345</f>
        <v>131220.28004512575</v>
      </c>
      <c r="Q1104" s="19">
        <f>Ugovori_OPULJP[[#This Row],[Bespovratna sredstva - Ukupno (EU+Nac) HRK
= Ukupna ugovorena vrijednost bespovratnih sredstava]]*Ugovori_OPULJP[[#This Row],[STOPA NACIONALNOG SUFINANCIRANJA %]]</f>
        <v>174472.8</v>
      </c>
      <c r="R1104" s="20">
        <f>Ugovori_OPULJP[[#This Row],[Bespovratna sredstva - Nacionalni dio - HRK]]/7.5345</f>
        <v>23156.520007963365</v>
      </c>
      <c r="S1104" s="21">
        <v>1163152</v>
      </c>
      <c r="T1104" s="22">
        <f>Ugovori_OPULJP[[#This Row],[Bespovratna sredstva - Ukupno (EU+Nac) HRK
= Ukupna ugovorena vrijednost bespovratnih sredstava]]/7.5345</f>
        <v>154376.8000530891</v>
      </c>
      <c r="U1104" s="19">
        <v>0</v>
      </c>
      <c r="V1104" s="20">
        <f>Ugovori_OPULJP[[#This Row],[Javni doprinos korisnika - HRK]]/7.5345</f>
        <v>0</v>
      </c>
      <c r="W1104" s="19">
        <v>0</v>
      </c>
      <c r="X1104" s="20">
        <f>Ugovori_OPULJP[[#This Row],[Privatni doprinos korisnika - HRK]]/7.5345</f>
        <v>0</v>
      </c>
      <c r="Y1104" s="21">
        <f>Ugovori_OPULJP[[#This Row],[Bespovratna sredstva - Ukupno (EU+Nac) HRK
= Ukupna ugovorena vrijednost bespovratnih sredstava]]+Ugovori_OPULJP[[#This Row],[Javni doprinos korisnika - HRK]]+Ugovori_OPULJP[[#This Row],[Privatni doprinos korisnika - HRK]]</f>
        <v>1163152</v>
      </c>
      <c r="Z1104" s="22">
        <f>Ugovori_OPULJP[[#This Row],[UKUPNI PRIHVATLJIVI IZDACI
TOTAL ELIGIBLE EXPENDITURE
= Bespovratna sredstva ukupno + doprinos korisnika
= Ukupni prihvatljivi troškovi
= Ukupna ugovorena vrijednost projekta HRK]]/7.5345</f>
        <v>154376.8000530891</v>
      </c>
      <c r="AA1104" s="27" t="s">
        <v>22</v>
      </c>
      <c r="AB1104" s="27" t="s">
        <v>19</v>
      </c>
      <c r="AC1104" s="26" t="s">
        <v>4278</v>
      </c>
      <c r="AD1104" s="26" t="s">
        <v>147</v>
      </c>
    </row>
    <row r="1105" spans="1:30" ht="38.25" customHeight="1" x14ac:dyDescent="0.3">
      <c r="A1105" s="31" t="s">
        <v>4279</v>
      </c>
      <c r="B1105" s="25" t="s">
        <v>139</v>
      </c>
      <c r="C1105" s="12" t="s">
        <v>140</v>
      </c>
      <c r="D1105" s="12" t="s">
        <v>3131</v>
      </c>
      <c r="E1105" s="27" t="s">
        <v>63</v>
      </c>
      <c r="F1105" s="32" t="s">
        <v>4280</v>
      </c>
      <c r="G1105" s="14" t="s">
        <v>4281</v>
      </c>
      <c r="H1105" s="29">
        <v>44245</v>
      </c>
      <c r="I1105" s="29">
        <v>44791</v>
      </c>
      <c r="J1105" s="17" t="str">
        <f>IF(Ugovori_OPULJP[[#This Row],[DATUM ZAVRŠETKA OPERACIJE]]&gt;DATE(2023,12,31),"u provedbi","završen")</f>
        <v>završen</v>
      </c>
      <c r="K1105" s="28" t="s">
        <v>324</v>
      </c>
      <c r="L1105" s="28" t="s">
        <v>324</v>
      </c>
      <c r="M1105" s="18">
        <v>0.85</v>
      </c>
      <c r="N1105" s="18">
        <v>0.15</v>
      </c>
      <c r="O1105" s="19">
        <f>Ugovori_OPULJP[[#This Row],[Bespovratna sredstva - Ukupno (EU+Nac) HRK
= Ukupna ugovorena vrijednost bespovratnih sredstava]]*Ugovori_OPULJP[[#This Row],[EU STOPA SUFINANCIRANJA %
EU CO-FINANCING RATE %]]</f>
        <v>1578705</v>
      </c>
      <c r="P1105" s="20">
        <f>Ugovori_OPULJP[[#This Row],[Bespovratna sredstva - EU dio - HRK]]/7.5345</f>
        <v>209530.1612582122</v>
      </c>
      <c r="Q1105" s="19">
        <f>Ugovori_OPULJP[[#This Row],[Bespovratna sredstva - Ukupno (EU+Nac) HRK
= Ukupna ugovorena vrijednost bespovratnih sredstava]]*Ugovori_OPULJP[[#This Row],[STOPA NACIONALNOG SUFINANCIRANJA %]]</f>
        <v>278595</v>
      </c>
      <c r="R1105" s="20">
        <f>Ugovori_OPULJP[[#This Row],[Bespovratna sredstva - Nacionalni dio - HRK]]/7.5345</f>
        <v>36975.91081027274</v>
      </c>
      <c r="S1105" s="21">
        <v>1857300</v>
      </c>
      <c r="T1105" s="22">
        <f>Ugovori_OPULJP[[#This Row],[Bespovratna sredstva - Ukupno (EU+Nac) HRK
= Ukupna ugovorena vrijednost bespovratnih sredstava]]/7.5345</f>
        <v>246506.07206848497</v>
      </c>
      <c r="U1105" s="19">
        <v>0</v>
      </c>
      <c r="V1105" s="20">
        <f>Ugovori_OPULJP[[#This Row],[Javni doprinos korisnika - HRK]]/7.5345</f>
        <v>0</v>
      </c>
      <c r="W1105" s="19">
        <v>0</v>
      </c>
      <c r="X1105" s="20">
        <f>Ugovori_OPULJP[[#This Row],[Privatni doprinos korisnika - HRK]]/7.5345</f>
        <v>0</v>
      </c>
      <c r="Y1105" s="21">
        <f>Ugovori_OPULJP[[#This Row],[Bespovratna sredstva - Ukupno (EU+Nac) HRK
= Ukupna ugovorena vrijednost bespovratnih sredstava]]+Ugovori_OPULJP[[#This Row],[Javni doprinos korisnika - HRK]]+Ugovori_OPULJP[[#This Row],[Privatni doprinos korisnika - HRK]]</f>
        <v>1857300</v>
      </c>
      <c r="Z1105" s="22">
        <f>Ugovori_OPULJP[[#This Row],[UKUPNI PRIHVATLJIVI IZDACI
TOTAL ELIGIBLE EXPENDITURE
= Bespovratna sredstva ukupno + doprinos korisnika
= Ukupni prihvatljivi troškovi
= Ukupna ugovorena vrijednost projekta HRK]]/7.5345</f>
        <v>246506.07206848497</v>
      </c>
      <c r="AA1105" s="27" t="s">
        <v>22</v>
      </c>
      <c r="AB1105" s="27" t="s">
        <v>19</v>
      </c>
      <c r="AC1105" s="26" t="s">
        <v>4282</v>
      </c>
      <c r="AD1105" s="26" t="s">
        <v>147</v>
      </c>
    </row>
    <row r="1106" spans="1:30" ht="38.25" customHeight="1" x14ac:dyDescent="0.3">
      <c r="A1106" s="31" t="s">
        <v>4283</v>
      </c>
      <c r="B1106" s="25" t="s">
        <v>139</v>
      </c>
      <c r="C1106" s="26" t="s">
        <v>140</v>
      </c>
      <c r="D1106" s="12" t="s">
        <v>3131</v>
      </c>
      <c r="E1106" s="27" t="s">
        <v>63</v>
      </c>
      <c r="F1106" s="32" t="s">
        <v>4284</v>
      </c>
      <c r="G1106" s="32" t="s">
        <v>1768</v>
      </c>
      <c r="H1106" s="29">
        <v>44249</v>
      </c>
      <c r="I1106" s="29">
        <v>44734</v>
      </c>
      <c r="J1106" s="17" t="str">
        <f>IF(Ugovori_OPULJP[[#This Row],[DATUM ZAVRŠETKA OPERACIJE]]&gt;DATE(2023,12,31),"u provedbi","završen")</f>
        <v>završen</v>
      </c>
      <c r="K1106" s="28" t="s">
        <v>81</v>
      </c>
      <c r="L1106" s="28" t="s">
        <v>81</v>
      </c>
      <c r="M1106" s="18">
        <v>0.85</v>
      </c>
      <c r="N1106" s="18">
        <v>0.15</v>
      </c>
      <c r="O1106" s="19">
        <f>Ugovori_OPULJP[[#This Row],[Bespovratna sredstva - Ukupno (EU+Nac) HRK
= Ukupna ugovorena vrijednost bespovratnih sredstava]]*Ugovori_OPULJP[[#This Row],[EU STOPA SUFINANCIRANJA %
EU CO-FINANCING RATE %]]</f>
        <v>4248780.25</v>
      </c>
      <c r="P1106" s="20">
        <f>Ugovori_OPULJP[[#This Row],[Bespovratna sredstva - EU dio - HRK]]/7.5345</f>
        <v>563910.04711659695</v>
      </c>
      <c r="Q1106" s="19">
        <f>Ugovori_OPULJP[[#This Row],[Bespovratna sredstva - Ukupno (EU+Nac) HRK
= Ukupna ugovorena vrijednost bespovratnih sredstava]]*Ugovori_OPULJP[[#This Row],[STOPA NACIONALNOG SUFINANCIRANJA %]]</f>
        <v>749784.75</v>
      </c>
      <c r="R1106" s="20">
        <f>Ugovori_OPULJP[[#This Row],[Bespovratna sredstva - Nacionalni dio - HRK]]/7.5345</f>
        <v>99513.537726458293</v>
      </c>
      <c r="S1106" s="21">
        <v>4998565</v>
      </c>
      <c r="T1106" s="22">
        <f>Ugovori_OPULJP[[#This Row],[Bespovratna sredstva - Ukupno (EU+Nac) HRK
= Ukupna ugovorena vrijednost bespovratnih sredstava]]/7.5345</f>
        <v>663423.58484305523</v>
      </c>
      <c r="U1106" s="19">
        <v>0</v>
      </c>
      <c r="V1106" s="20">
        <f>Ugovori_OPULJP[[#This Row],[Javni doprinos korisnika - HRK]]/7.5345</f>
        <v>0</v>
      </c>
      <c r="W1106" s="19">
        <v>0</v>
      </c>
      <c r="X1106" s="20">
        <f>Ugovori_OPULJP[[#This Row],[Privatni doprinos korisnika - HRK]]/7.5345</f>
        <v>0</v>
      </c>
      <c r="Y1106" s="21">
        <f>Ugovori_OPULJP[[#This Row],[Bespovratna sredstva - Ukupno (EU+Nac) HRK
= Ukupna ugovorena vrijednost bespovratnih sredstava]]+Ugovori_OPULJP[[#This Row],[Javni doprinos korisnika - HRK]]+Ugovori_OPULJP[[#This Row],[Privatni doprinos korisnika - HRK]]</f>
        <v>4998565</v>
      </c>
      <c r="Z1106" s="22">
        <f>Ugovori_OPULJP[[#This Row],[UKUPNI PRIHVATLJIVI IZDACI
TOTAL ELIGIBLE EXPENDITURE
= Bespovratna sredstva ukupno + doprinos korisnika
= Ukupni prihvatljivi troškovi
= Ukupna ugovorena vrijednost projekta HRK]]/7.5345</f>
        <v>663423.58484305523</v>
      </c>
      <c r="AA1106" s="27" t="s">
        <v>22</v>
      </c>
      <c r="AB1106" s="27" t="s">
        <v>19</v>
      </c>
      <c r="AC1106" s="26" t="s">
        <v>4285</v>
      </c>
      <c r="AD1106" s="26" t="s">
        <v>147</v>
      </c>
    </row>
    <row r="1107" spans="1:30" ht="51" customHeight="1" x14ac:dyDescent="0.3">
      <c r="A1107" s="31" t="s">
        <v>4286</v>
      </c>
      <c r="B1107" s="25" t="s">
        <v>139</v>
      </c>
      <c r="C1107" s="26" t="s">
        <v>140</v>
      </c>
      <c r="D1107" s="12" t="s">
        <v>3131</v>
      </c>
      <c r="E1107" s="27" t="s">
        <v>63</v>
      </c>
      <c r="F1107" s="32" t="s">
        <v>4287</v>
      </c>
      <c r="G1107" s="32" t="s">
        <v>1706</v>
      </c>
      <c r="H1107" s="29">
        <v>44250</v>
      </c>
      <c r="I1107" s="29">
        <v>44796</v>
      </c>
      <c r="J1107" s="17" t="str">
        <f>IF(Ugovori_OPULJP[[#This Row],[DATUM ZAVRŠETKA OPERACIJE]]&gt;DATE(2023,12,31),"u provedbi","završen")</f>
        <v>završen</v>
      </c>
      <c r="K1107" s="28" t="s">
        <v>586</v>
      </c>
      <c r="L1107" s="28" t="s">
        <v>586</v>
      </c>
      <c r="M1107" s="18">
        <v>0.85</v>
      </c>
      <c r="N1107" s="18">
        <v>0.15</v>
      </c>
      <c r="O1107" s="19">
        <f>Ugovori_OPULJP[[#This Row],[Bespovratna sredstva - Ukupno (EU+Nac) HRK
= Ukupna ugovorena vrijednost bespovratnih sredstava]]*Ugovori_OPULJP[[#This Row],[EU STOPA SUFINANCIRANJA %
EU CO-FINANCING RATE %]]</f>
        <v>742917</v>
      </c>
      <c r="P1107" s="20">
        <f>Ugovori_OPULJP[[#This Row],[Bespovratna sredstva - EU dio - HRK]]/7.5345</f>
        <v>98602.030658968739</v>
      </c>
      <c r="Q1107" s="19">
        <f>Ugovori_OPULJP[[#This Row],[Bespovratna sredstva - Ukupno (EU+Nac) HRK
= Ukupna ugovorena vrijednost bespovratnih sredstava]]*Ugovori_OPULJP[[#This Row],[STOPA NACIONALNOG SUFINANCIRANJA %]]</f>
        <v>131103</v>
      </c>
      <c r="R1107" s="20">
        <f>Ugovori_OPULJP[[#This Row],[Bespovratna sredstva - Nacionalni dio - HRK]]/7.5345</f>
        <v>17400.358351582719</v>
      </c>
      <c r="S1107" s="21">
        <v>874020</v>
      </c>
      <c r="T1107" s="22">
        <f>Ugovori_OPULJP[[#This Row],[Bespovratna sredstva - Ukupno (EU+Nac) HRK
= Ukupna ugovorena vrijednost bespovratnih sredstava]]/7.5345</f>
        <v>116002.38901055146</v>
      </c>
      <c r="U1107" s="19">
        <v>0</v>
      </c>
      <c r="V1107" s="20">
        <f>Ugovori_OPULJP[[#This Row],[Javni doprinos korisnika - HRK]]/7.5345</f>
        <v>0</v>
      </c>
      <c r="W1107" s="19">
        <v>0</v>
      </c>
      <c r="X1107" s="20">
        <f>Ugovori_OPULJP[[#This Row],[Privatni doprinos korisnika - HRK]]/7.5345</f>
        <v>0</v>
      </c>
      <c r="Y1107" s="21">
        <f>Ugovori_OPULJP[[#This Row],[Bespovratna sredstva - Ukupno (EU+Nac) HRK
= Ukupna ugovorena vrijednost bespovratnih sredstava]]+Ugovori_OPULJP[[#This Row],[Javni doprinos korisnika - HRK]]+Ugovori_OPULJP[[#This Row],[Privatni doprinos korisnika - HRK]]</f>
        <v>874020</v>
      </c>
      <c r="Z1107" s="22">
        <f>Ugovori_OPULJP[[#This Row],[UKUPNI PRIHVATLJIVI IZDACI
TOTAL ELIGIBLE EXPENDITURE
= Bespovratna sredstva ukupno + doprinos korisnika
= Ukupni prihvatljivi troškovi
= Ukupna ugovorena vrijednost projekta HRK]]/7.5345</f>
        <v>116002.38901055146</v>
      </c>
      <c r="AA1107" s="27" t="s">
        <v>22</v>
      </c>
      <c r="AB1107" s="27" t="s">
        <v>19</v>
      </c>
      <c r="AC1107" s="26" t="s">
        <v>4288</v>
      </c>
      <c r="AD1107" s="26" t="s">
        <v>147</v>
      </c>
    </row>
    <row r="1108" spans="1:30" ht="38.25" customHeight="1" x14ac:dyDescent="0.3">
      <c r="A1108" s="31" t="s">
        <v>4289</v>
      </c>
      <c r="B1108" s="25" t="s">
        <v>139</v>
      </c>
      <c r="C1108" s="26" t="s">
        <v>140</v>
      </c>
      <c r="D1108" s="12" t="s">
        <v>3131</v>
      </c>
      <c r="E1108" s="27" t="s">
        <v>63</v>
      </c>
      <c r="F1108" s="32" t="s">
        <v>4290</v>
      </c>
      <c r="G1108" s="32" t="s">
        <v>1660</v>
      </c>
      <c r="H1108" s="29">
        <v>44249</v>
      </c>
      <c r="I1108" s="29">
        <v>44642</v>
      </c>
      <c r="J1108" s="17" t="str">
        <f>IF(Ugovori_OPULJP[[#This Row],[DATUM ZAVRŠETKA OPERACIJE]]&gt;DATE(2023,12,31),"u provedbi","završen")</f>
        <v>završen</v>
      </c>
      <c r="K1108" s="28" t="s">
        <v>362</v>
      </c>
      <c r="L1108" s="28" t="s">
        <v>362</v>
      </c>
      <c r="M1108" s="18">
        <v>0.85</v>
      </c>
      <c r="N1108" s="18">
        <v>0.15</v>
      </c>
      <c r="O1108" s="19">
        <f>Ugovori_OPULJP[[#This Row],[Bespovratna sredstva - Ukupno (EU+Nac) HRK
= Ukupna ugovorena vrijednost bespovratnih sredstava]]*Ugovori_OPULJP[[#This Row],[EU STOPA SUFINANCIRANJA %
EU CO-FINANCING RATE %]]</f>
        <v>779747.5</v>
      </c>
      <c r="P1108" s="20">
        <f>Ugovori_OPULJP[[#This Row],[Bespovratna sredstva - EU dio - HRK]]/7.5345</f>
        <v>103490.27805428363</v>
      </c>
      <c r="Q1108" s="19">
        <f>Ugovori_OPULJP[[#This Row],[Bespovratna sredstva - Ukupno (EU+Nac) HRK
= Ukupna ugovorena vrijednost bespovratnih sredstava]]*Ugovori_OPULJP[[#This Row],[STOPA NACIONALNOG SUFINANCIRANJA %]]</f>
        <v>137602.5</v>
      </c>
      <c r="R1108" s="20">
        <f>Ugovori_OPULJP[[#This Row],[Bespovratna sredstva - Nacionalni dio - HRK]]/7.5345</f>
        <v>18262.990244873581</v>
      </c>
      <c r="S1108" s="21">
        <v>917350</v>
      </c>
      <c r="T1108" s="22">
        <f>Ugovori_OPULJP[[#This Row],[Bespovratna sredstva - Ukupno (EU+Nac) HRK
= Ukupna ugovorena vrijednost bespovratnih sredstava]]/7.5345</f>
        <v>121753.26829915721</v>
      </c>
      <c r="U1108" s="19">
        <v>0</v>
      </c>
      <c r="V1108" s="20">
        <f>Ugovori_OPULJP[[#This Row],[Javni doprinos korisnika - HRK]]/7.5345</f>
        <v>0</v>
      </c>
      <c r="W1108" s="19">
        <v>0</v>
      </c>
      <c r="X1108" s="20">
        <f>Ugovori_OPULJP[[#This Row],[Privatni doprinos korisnika - HRK]]/7.5345</f>
        <v>0</v>
      </c>
      <c r="Y1108" s="21">
        <f>Ugovori_OPULJP[[#This Row],[Bespovratna sredstva - Ukupno (EU+Nac) HRK
= Ukupna ugovorena vrijednost bespovratnih sredstava]]+Ugovori_OPULJP[[#This Row],[Javni doprinos korisnika - HRK]]+Ugovori_OPULJP[[#This Row],[Privatni doprinos korisnika - HRK]]</f>
        <v>917350</v>
      </c>
      <c r="Z1108" s="22">
        <f>Ugovori_OPULJP[[#This Row],[UKUPNI PRIHVATLJIVI IZDACI
TOTAL ELIGIBLE EXPENDITURE
= Bespovratna sredstva ukupno + doprinos korisnika
= Ukupni prihvatljivi troškovi
= Ukupna ugovorena vrijednost projekta HRK]]/7.5345</f>
        <v>121753.26829915721</v>
      </c>
      <c r="AA1108" s="27" t="s">
        <v>22</v>
      </c>
      <c r="AB1108" s="27" t="s">
        <v>19</v>
      </c>
      <c r="AC1108" s="26" t="s">
        <v>4291</v>
      </c>
      <c r="AD1108" s="26" t="s">
        <v>147</v>
      </c>
    </row>
    <row r="1109" spans="1:30" ht="51" customHeight="1" x14ac:dyDescent="0.3">
      <c r="A1109" s="31" t="s">
        <v>4292</v>
      </c>
      <c r="B1109" s="25" t="s">
        <v>139</v>
      </c>
      <c r="C1109" s="26" t="s">
        <v>140</v>
      </c>
      <c r="D1109" s="12" t="s">
        <v>3131</v>
      </c>
      <c r="E1109" s="27" t="s">
        <v>63</v>
      </c>
      <c r="F1109" s="32" t="s">
        <v>4293</v>
      </c>
      <c r="G1109" s="32" t="s">
        <v>1672</v>
      </c>
      <c r="H1109" s="29">
        <v>44251</v>
      </c>
      <c r="I1109" s="29">
        <v>44644</v>
      </c>
      <c r="J1109" s="17" t="str">
        <f>IF(Ugovori_OPULJP[[#This Row],[DATUM ZAVRŠETKA OPERACIJE]]&gt;DATE(2023,12,31),"u provedbi","završen")</f>
        <v>završen</v>
      </c>
      <c r="K1109" s="28" t="s">
        <v>362</v>
      </c>
      <c r="L1109" s="28" t="s">
        <v>362</v>
      </c>
      <c r="M1109" s="18">
        <v>0.85</v>
      </c>
      <c r="N1109" s="18">
        <v>0.15</v>
      </c>
      <c r="O1109" s="19">
        <f>Ugovori_OPULJP[[#This Row],[Bespovratna sredstva - Ukupno (EU+Nac) HRK
= Ukupna ugovorena vrijednost bespovratnih sredstava]]*Ugovori_OPULJP[[#This Row],[EU STOPA SUFINANCIRANJA %
EU CO-FINANCING RATE %]]</f>
        <v>1170577.5</v>
      </c>
      <c r="P1109" s="20">
        <f>Ugovori_OPULJP[[#This Row],[Bespovratna sredstva - EU dio - HRK]]/7.5345</f>
        <v>155362.33326697192</v>
      </c>
      <c r="Q1109" s="19">
        <f>Ugovori_OPULJP[[#This Row],[Bespovratna sredstva - Ukupno (EU+Nac) HRK
= Ukupna ugovorena vrijednost bespovratnih sredstava]]*Ugovori_OPULJP[[#This Row],[STOPA NACIONALNOG SUFINANCIRANJA %]]</f>
        <v>206572.5</v>
      </c>
      <c r="R1109" s="20">
        <f>Ugovori_OPULJP[[#This Row],[Bespovratna sredstva - Nacionalni dio - HRK]]/7.5345</f>
        <v>27416.882341230339</v>
      </c>
      <c r="S1109" s="19">
        <v>1377150</v>
      </c>
      <c r="T1109" s="20">
        <f>Ugovori_OPULJP[[#This Row],[Bespovratna sredstva - Ukupno (EU+Nac) HRK
= Ukupna ugovorena vrijednost bespovratnih sredstava]]/7.5345</f>
        <v>182779.21560820227</v>
      </c>
      <c r="U1109" s="19">
        <v>0</v>
      </c>
      <c r="V1109" s="20">
        <f>Ugovori_OPULJP[[#This Row],[Javni doprinos korisnika - HRK]]/7.5345</f>
        <v>0</v>
      </c>
      <c r="W1109" s="19">
        <v>0</v>
      </c>
      <c r="X1109" s="20">
        <f>Ugovori_OPULJP[[#This Row],[Privatni doprinos korisnika - HRK]]/7.5345</f>
        <v>0</v>
      </c>
      <c r="Y1109" s="21">
        <f>Ugovori_OPULJP[[#This Row],[Bespovratna sredstva - Ukupno (EU+Nac) HRK
= Ukupna ugovorena vrijednost bespovratnih sredstava]]+Ugovori_OPULJP[[#This Row],[Javni doprinos korisnika - HRK]]+Ugovori_OPULJP[[#This Row],[Privatni doprinos korisnika - HRK]]</f>
        <v>1377150</v>
      </c>
      <c r="Z1109" s="22">
        <f>Ugovori_OPULJP[[#This Row],[UKUPNI PRIHVATLJIVI IZDACI
TOTAL ELIGIBLE EXPENDITURE
= Bespovratna sredstva ukupno + doprinos korisnika
= Ukupni prihvatljivi troškovi
= Ukupna ugovorena vrijednost projekta HRK]]/7.5345</f>
        <v>182779.21560820227</v>
      </c>
      <c r="AA1109" s="27" t="s">
        <v>22</v>
      </c>
      <c r="AB1109" s="27" t="s">
        <v>19</v>
      </c>
      <c r="AC1109" s="26" t="s">
        <v>4294</v>
      </c>
      <c r="AD1109" s="26" t="s">
        <v>147</v>
      </c>
    </row>
    <row r="1110" spans="1:30" ht="51" customHeight="1" x14ac:dyDescent="0.3">
      <c r="A1110" s="31" t="s">
        <v>4295</v>
      </c>
      <c r="B1110" s="25" t="s">
        <v>139</v>
      </c>
      <c r="C1110" s="26" t="s">
        <v>140</v>
      </c>
      <c r="D1110" s="12" t="s">
        <v>3131</v>
      </c>
      <c r="E1110" s="27" t="s">
        <v>63</v>
      </c>
      <c r="F1110" s="32" t="s">
        <v>4296</v>
      </c>
      <c r="G1110" s="14" t="s">
        <v>1756</v>
      </c>
      <c r="H1110" s="29">
        <v>44249</v>
      </c>
      <c r="I1110" s="29">
        <v>44795</v>
      </c>
      <c r="J1110" s="17" t="str">
        <f>IF(Ugovori_OPULJP[[#This Row],[DATUM ZAVRŠETKA OPERACIJE]]&gt;DATE(2023,12,31),"u provedbi","završen")</f>
        <v>završen</v>
      </c>
      <c r="K1110" s="28" t="s">
        <v>66</v>
      </c>
      <c r="L1110" s="28" t="s">
        <v>66</v>
      </c>
      <c r="M1110" s="18">
        <v>0.85</v>
      </c>
      <c r="N1110" s="18">
        <v>0.15</v>
      </c>
      <c r="O1110" s="19">
        <f>Ugovori_OPULJP[[#This Row],[Bespovratna sredstva - Ukupno (EU+Nac) HRK
= Ukupna ugovorena vrijednost bespovratnih sredstava]]*Ugovori_OPULJP[[#This Row],[EU STOPA SUFINANCIRANJA %
EU CO-FINANCING RATE %]]</f>
        <v>732020</v>
      </c>
      <c r="P1110" s="20">
        <f>Ugovori_OPULJP[[#This Row],[Bespovratna sredstva - EU dio - HRK]]/7.5345</f>
        <v>97155.750215674561</v>
      </c>
      <c r="Q1110" s="19">
        <f>Ugovori_OPULJP[[#This Row],[Bespovratna sredstva - Ukupno (EU+Nac) HRK
= Ukupna ugovorena vrijednost bespovratnih sredstava]]*Ugovori_OPULJP[[#This Row],[STOPA NACIONALNOG SUFINANCIRANJA %]]</f>
        <v>129180</v>
      </c>
      <c r="R1110" s="20">
        <f>Ugovori_OPULJP[[#This Row],[Bespovratna sredstva - Nacionalni dio - HRK]]/7.5345</f>
        <v>17145.132391001393</v>
      </c>
      <c r="S1110" s="21">
        <v>861200</v>
      </c>
      <c r="T1110" s="22">
        <f>Ugovori_OPULJP[[#This Row],[Bespovratna sredstva - Ukupno (EU+Nac) HRK
= Ukupna ugovorena vrijednost bespovratnih sredstava]]/7.5345</f>
        <v>114300.88260667595</v>
      </c>
      <c r="U1110" s="19">
        <v>0</v>
      </c>
      <c r="V1110" s="20">
        <f>Ugovori_OPULJP[[#This Row],[Javni doprinos korisnika - HRK]]/7.5345</f>
        <v>0</v>
      </c>
      <c r="W1110" s="19">
        <v>0</v>
      </c>
      <c r="X1110" s="20">
        <f>Ugovori_OPULJP[[#This Row],[Privatni doprinos korisnika - HRK]]/7.5345</f>
        <v>0</v>
      </c>
      <c r="Y1110" s="21">
        <f>Ugovori_OPULJP[[#This Row],[Bespovratna sredstva - Ukupno (EU+Nac) HRK
= Ukupna ugovorena vrijednost bespovratnih sredstava]]+Ugovori_OPULJP[[#This Row],[Javni doprinos korisnika - HRK]]+Ugovori_OPULJP[[#This Row],[Privatni doprinos korisnika - HRK]]</f>
        <v>861200</v>
      </c>
      <c r="Z1110" s="22">
        <f>Ugovori_OPULJP[[#This Row],[UKUPNI PRIHVATLJIVI IZDACI
TOTAL ELIGIBLE EXPENDITURE
= Bespovratna sredstva ukupno + doprinos korisnika
= Ukupni prihvatljivi troškovi
= Ukupna ugovorena vrijednost projekta HRK]]/7.5345</f>
        <v>114300.88260667595</v>
      </c>
      <c r="AA1110" s="27" t="s">
        <v>22</v>
      </c>
      <c r="AB1110" s="27" t="s">
        <v>19</v>
      </c>
      <c r="AC1110" s="26" t="s">
        <v>4297</v>
      </c>
      <c r="AD1110" s="26" t="s">
        <v>147</v>
      </c>
    </row>
    <row r="1111" spans="1:30" ht="38.25" customHeight="1" x14ac:dyDescent="0.3">
      <c r="A1111" s="31" t="s">
        <v>4298</v>
      </c>
      <c r="B1111" s="25" t="s">
        <v>139</v>
      </c>
      <c r="C1111" s="26" t="s">
        <v>140</v>
      </c>
      <c r="D1111" s="12" t="s">
        <v>3131</v>
      </c>
      <c r="E1111" s="27" t="s">
        <v>63</v>
      </c>
      <c r="F1111" s="32" t="s">
        <v>4299</v>
      </c>
      <c r="G1111" s="32" t="s">
        <v>1585</v>
      </c>
      <c r="H1111" s="29">
        <v>44252</v>
      </c>
      <c r="I1111" s="29">
        <v>44645</v>
      </c>
      <c r="J1111" s="17" t="str">
        <f>IF(Ugovori_OPULJP[[#This Row],[DATUM ZAVRŠETKA OPERACIJE]]&gt;DATE(2023,12,31),"u provedbi","završen")</f>
        <v>završen</v>
      </c>
      <c r="K1111" s="28" t="s">
        <v>362</v>
      </c>
      <c r="L1111" s="28" t="s">
        <v>362</v>
      </c>
      <c r="M1111" s="18">
        <v>0.85</v>
      </c>
      <c r="N1111" s="18">
        <v>0.15</v>
      </c>
      <c r="O1111" s="19">
        <f>Ugovori_OPULJP[[#This Row],[Bespovratna sredstva - Ukupno (EU+Nac) HRK
= Ukupna ugovorena vrijednost bespovratnih sredstava]]*Ugovori_OPULJP[[#This Row],[EU STOPA SUFINANCIRANJA %
EU CO-FINANCING RATE %]]</f>
        <v>777070</v>
      </c>
      <c r="P1111" s="20">
        <f>Ugovori_OPULJP[[#This Row],[Bespovratna sredstva - EU dio - HRK]]/7.5345</f>
        <v>103134.91273475347</v>
      </c>
      <c r="Q1111" s="19">
        <f>Ugovori_OPULJP[[#This Row],[Bespovratna sredstva - Ukupno (EU+Nac) HRK
= Ukupna ugovorena vrijednost bespovratnih sredstava]]*Ugovori_OPULJP[[#This Row],[STOPA NACIONALNOG SUFINANCIRANJA %]]</f>
        <v>137130</v>
      </c>
      <c r="R1111" s="20">
        <f>Ugovori_OPULJP[[#This Row],[Bespovratna sredstva - Nacionalni dio - HRK]]/7.5345</f>
        <v>18200.278717897669</v>
      </c>
      <c r="S1111" s="19">
        <v>914200</v>
      </c>
      <c r="T1111" s="20">
        <f>Ugovori_OPULJP[[#This Row],[Bespovratna sredstva - Ukupno (EU+Nac) HRK
= Ukupna ugovorena vrijednost bespovratnih sredstava]]/7.5345</f>
        <v>121335.19145265112</v>
      </c>
      <c r="U1111" s="19">
        <v>0</v>
      </c>
      <c r="V1111" s="20">
        <f>Ugovori_OPULJP[[#This Row],[Javni doprinos korisnika - HRK]]/7.5345</f>
        <v>0</v>
      </c>
      <c r="W1111" s="19">
        <v>0</v>
      </c>
      <c r="X1111" s="20">
        <f>Ugovori_OPULJP[[#This Row],[Privatni doprinos korisnika - HRK]]/7.5345</f>
        <v>0</v>
      </c>
      <c r="Y1111" s="21">
        <f>Ugovori_OPULJP[[#This Row],[Bespovratna sredstva - Ukupno (EU+Nac) HRK
= Ukupna ugovorena vrijednost bespovratnih sredstava]]+Ugovori_OPULJP[[#This Row],[Javni doprinos korisnika - HRK]]+Ugovori_OPULJP[[#This Row],[Privatni doprinos korisnika - HRK]]</f>
        <v>914200</v>
      </c>
      <c r="Z1111" s="22">
        <f>Ugovori_OPULJP[[#This Row],[UKUPNI PRIHVATLJIVI IZDACI
TOTAL ELIGIBLE EXPENDITURE
= Bespovratna sredstva ukupno + doprinos korisnika
= Ukupni prihvatljivi troškovi
= Ukupna ugovorena vrijednost projekta HRK]]/7.5345</f>
        <v>121335.19145265112</v>
      </c>
      <c r="AA1111" s="27" t="s">
        <v>22</v>
      </c>
      <c r="AB1111" s="27" t="s">
        <v>19</v>
      </c>
      <c r="AC1111" s="26" t="s">
        <v>4300</v>
      </c>
      <c r="AD1111" s="26" t="s">
        <v>147</v>
      </c>
    </row>
    <row r="1112" spans="1:30" ht="38.25" customHeight="1" x14ac:dyDescent="0.3">
      <c r="A1112" s="31" t="s">
        <v>4301</v>
      </c>
      <c r="B1112" s="25" t="s">
        <v>139</v>
      </c>
      <c r="C1112" s="26" t="s">
        <v>140</v>
      </c>
      <c r="D1112" s="12" t="s">
        <v>3131</v>
      </c>
      <c r="E1112" s="27" t="s">
        <v>63</v>
      </c>
      <c r="F1112" s="32" t="s">
        <v>4302</v>
      </c>
      <c r="G1112" s="14" t="s">
        <v>1680</v>
      </c>
      <c r="H1112" s="29">
        <v>44251</v>
      </c>
      <c r="I1112" s="29">
        <v>44736</v>
      </c>
      <c r="J1112" s="17" t="str">
        <f>IF(Ugovori_OPULJP[[#This Row],[DATUM ZAVRŠETKA OPERACIJE]]&gt;DATE(2023,12,31),"u provedbi","završen")</f>
        <v>završen</v>
      </c>
      <c r="K1112" s="28" t="s">
        <v>117</v>
      </c>
      <c r="L1112" s="28" t="s">
        <v>117</v>
      </c>
      <c r="M1112" s="18">
        <v>0.85</v>
      </c>
      <c r="N1112" s="18">
        <v>0.15</v>
      </c>
      <c r="O1112" s="19">
        <f>Ugovori_OPULJP[[#This Row],[Bespovratna sredstva - Ukupno (EU+Nac) HRK
= Ukupna ugovorena vrijednost bespovratnih sredstava]]*Ugovori_OPULJP[[#This Row],[EU STOPA SUFINANCIRANJA %
EU CO-FINANCING RATE %]]</f>
        <v>2414153</v>
      </c>
      <c r="P1112" s="20">
        <f>Ugovori_OPULJP[[#This Row],[Bespovratna sredstva - EU dio - HRK]]/7.5345</f>
        <v>320413.1661025947</v>
      </c>
      <c r="Q1112" s="19">
        <f>Ugovori_OPULJP[[#This Row],[Bespovratna sredstva - Ukupno (EU+Nac) HRK
= Ukupna ugovorena vrijednost bespovratnih sredstava]]*Ugovori_OPULJP[[#This Row],[STOPA NACIONALNOG SUFINANCIRANJA %]]</f>
        <v>426027</v>
      </c>
      <c r="R1112" s="20">
        <f>Ugovori_OPULJP[[#This Row],[Bespovratna sredstva - Nacionalni dio - HRK]]/7.5345</f>
        <v>56543.499900457893</v>
      </c>
      <c r="S1112" s="21">
        <v>2840180</v>
      </c>
      <c r="T1112" s="22">
        <f>Ugovori_OPULJP[[#This Row],[Bespovratna sredstva - Ukupno (EU+Nac) HRK
= Ukupna ugovorena vrijednost bespovratnih sredstava]]/7.5345</f>
        <v>376956.66600305261</v>
      </c>
      <c r="U1112" s="19">
        <v>0</v>
      </c>
      <c r="V1112" s="20">
        <f>Ugovori_OPULJP[[#This Row],[Javni doprinos korisnika - HRK]]/7.5345</f>
        <v>0</v>
      </c>
      <c r="W1112" s="19">
        <v>0</v>
      </c>
      <c r="X1112" s="20">
        <f>Ugovori_OPULJP[[#This Row],[Privatni doprinos korisnika - HRK]]/7.5345</f>
        <v>0</v>
      </c>
      <c r="Y1112" s="21">
        <f>Ugovori_OPULJP[[#This Row],[Bespovratna sredstva - Ukupno (EU+Nac) HRK
= Ukupna ugovorena vrijednost bespovratnih sredstava]]+Ugovori_OPULJP[[#This Row],[Javni doprinos korisnika - HRK]]+Ugovori_OPULJP[[#This Row],[Privatni doprinos korisnika - HRK]]</f>
        <v>2840180</v>
      </c>
      <c r="Z1112" s="22">
        <f>Ugovori_OPULJP[[#This Row],[UKUPNI PRIHVATLJIVI IZDACI
TOTAL ELIGIBLE EXPENDITURE
= Bespovratna sredstva ukupno + doprinos korisnika
= Ukupni prihvatljivi troškovi
= Ukupna ugovorena vrijednost projekta HRK]]/7.5345</f>
        <v>376956.66600305261</v>
      </c>
      <c r="AA1112" s="27" t="s">
        <v>22</v>
      </c>
      <c r="AB1112" s="27" t="s">
        <v>19</v>
      </c>
      <c r="AC1112" s="26" t="s">
        <v>4303</v>
      </c>
      <c r="AD1112" s="26" t="s">
        <v>147</v>
      </c>
    </row>
    <row r="1113" spans="1:30" ht="51" customHeight="1" x14ac:dyDescent="0.3">
      <c r="A1113" s="31" t="s">
        <v>4304</v>
      </c>
      <c r="B1113" s="25" t="s">
        <v>139</v>
      </c>
      <c r="C1113" s="26" t="s">
        <v>140</v>
      </c>
      <c r="D1113" s="12" t="s">
        <v>3131</v>
      </c>
      <c r="E1113" s="27" t="s">
        <v>63</v>
      </c>
      <c r="F1113" s="32" t="s">
        <v>4305</v>
      </c>
      <c r="G1113" s="32" t="s">
        <v>4306</v>
      </c>
      <c r="H1113" s="29">
        <v>44249</v>
      </c>
      <c r="I1113" s="29">
        <v>44795</v>
      </c>
      <c r="J1113" s="17" t="str">
        <f>IF(Ugovori_OPULJP[[#This Row],[DATUM ZAVRŠETKA OPERACIJE]]&gt;DATE(2023,12,31),"u provedbi","završen")</f>
        <v>završen</v>
      </c>
      <c r="K1113" s="28" t="s">
        <v>21</v>
      </c>
      <c r="L1113" s="28" t="s">
        <v>21</v>
      </c>
      <c r="M1113" s="18">
        <v>0.85</v>
      </c>
      <c r="N1113" s="18">
        <v>0.15</v>
      </c>
      <c r="O1113" s="19">
        <f>Ugovori_OPULJP[[#This Row],[Bespovratna sredstva - Ukupno (EU+Nac) HRK
= Ukupna ugovorena vrijednost bespovratnih sredstava]]*Ugovori_OPULJP[[#This Row],[EU STOPA SUFINANCIRANJA %
EU CO-FINANCING RATE %]]</f>
        <v>1104110.56</v>
      </c>
      <c r="P1113" s="20">
        <f>Ugovori_OPULJP[[#This Row],[Bespovratna sredstva - EU dio - HRK]]/7.5345</f>
        <v>146540.65432344549</v>
      </c>
      <c r="Q1113" s="19">
        <f>Ugovori_OPULJP[[#This Row],[Bespovratna sredstva - Ukupno (EU+Nac) HRK
= Ukupna ugovorena vrijednost bespovratnih sredstava]]*Ugovori_OPULJP[[#This Row],[STOPA NACIONALNOG SUFINANCIRANJA %]]</f>
        <v>194843.04</v>
      </c>
      <c r="R1113" s="20">
        <f>Ugovori_OPULJP[[#This Row],[Bespovratna sredstva - Nacionalni dio - HRK]]/7.5345</f>
        <v>25860.11546884332</v>
      </c>
      <c r="S1113" s="19">
        <v>1298953.6000000001</v>
      </c>
      <c r="T1113" s="20">
        <f>Ugovori_OPULJP[[#This Row],[Bespovratna sredstva - Ukupno (EU+Nac) HRK
= Ukupna ugovorena vrijednost bespovratnih sredstava]]/7.5345</f>
        <v>172400.7697922888</v>
      </c>
      <c r="U1113" s="19">
        <v>0</v>
      </c>
      <c r="V1113" s="20">
        <f>Ugovori_OPULJP[[#This Row],[Javni doprinos korisnika - HRK]]/7.5345</f>
        <v>0</v>
      </c>
      <c r="W1113" s="19">
        <v>0</v>
      </c>
      <c r="X1113" s="20">
        <f>Ugovori_OPULJP[[#This Row],[Privatni doprinos korisnika - HRK]]/7.5345</f>
        <v>0</v>
      </c>
      <c r="Y1113" s="21">
        <f>Ugovori_OPULJP[[#This Row],[Bespovratna sredstva - Ukupno (EU+Nac) HRK
= Ukupna ugovorena vrijednost bespovratnih sredstava]]+Ugovori_OPULJP[[#This Row],[Javni doprinos korisnika - HRK]]+Ugovori_OPULJP[[#This Row],[Privatni doprinos korisnika - HRK]]</f>
        <v>1298953.6000000001</v>
      </c>
      <c r="Z1113" s="22">
        <f>Ugovori_OPULJP[[#This Row],[UKUPNI PRIHVATLJIVI IZDACI
TOTAL ELIGIBLE EXPENDITURE
= Bespovratna sredstva ukupno + doprinos korisnika
= Ukupni prihvatljivi troškovi
= Ukupna ugovorena vrijednost projekta HRK]]/7.5345</f>
        <v>172400.7697922888</v>
      </c>
      <c r="AA1113" s="27" t="s">
        <v>22</v>
      </c>
      <c r="AB1113" s="27" t="s">
        <v>19</v>
      </c>
      <c r="AC1113" s="26" t="s">
        <v>4307</v>
      </c>
      <c r="AD1113" s="26" t="s">
        <v>147</v>
      </c>
    </row>
    <row r="1114" spans="1:30" ht="51" customHeight="1" x14ac:dyDescent="0.3">
      <c r="A1114" s="31" t="s">
        <v>4308</v>
      </c>
      <c r="B1114" s="25" t="s">
        <v>139</v>
      </c>
      <c r="C1114" s="26" t="s">
        <v>140</v>
      </c>
      <c r="D1114" s="12" t="s">
        <v>3131</v>
      </c>
      <c r="E1114" s="27" t="s">
        <v>63</v>
      </c>
      <c r="F1114" s="32" t="s">
        <v>4309</v>
      </c>
      <c r="G1114" s="32" t="s">
        <v>1581</v>
      </c>
      <c r="H1114" s="29">
        <v>44250</v>
      </c>
      <c r="I1114" s="29">
        <v>44704</v>
      </c>
      <c r="J1114" s="17" t="str">
        <f>IF(Ugovori_OPULJP[[#This Row],[DATUM ZAVRŠETKA OPERACIJE]]&gt;DATE(2023,12,31),"u provedbi","završen")</f>
        <v>završen</v>
      </c>
      <c r="K1114" s="28" t="s">
        <v>86</v>
      </c>
      <c r="L1114" s="28" t="s">
        <v>86</v>
      </c>
      <c r="M1114" s="18">
        <v>0.85</v>
      </c>
      <c r="N1114" s="18">
        <v>0.15</v>
      </c>
      <c r="O1114" s="19">
        <f>Ugovori_OPULJP[[#This Row],[Bespovratna sredstva - Ukupno (EU+Nac) HRK
= Ukupna ugovorena vrijednost bespovratnih sredstava]]*Ugovori_OPULJP[[#This Row],[EU STOPA SUFINANCIRANJA %
EU CO-FINANCING RATE %]]</f>
        <v>3084395</v>
      </c>
      <c r="P1114" s="20">
        <f>Ugovori_OPULJP[[#This Row],[Bespovratna sredstva - EU dio - HRK]]/7.5345</f>
        <v>409369.56666003051</v>
      </c>
      <c r="Q1114" s="19">
        <f>Ugovori_OPULJP[[#This Row],[Bespovratna sredstva - Ukupno (EU+Nac) HRK
= Ukupna ugovorena vrijednost bespovratnih sredstava]]*Ugovori_OPULJP[[#This Row],[STOPA NACIONALNOG SUFINANCIRANJA %]]</f>
        <v>544305</v>
      </c>
      <c r="R1114" s="20">
        <f>Ugovori_OPULJP[[#This Row],[Bespovratna sredstva - Nacionalni dio - HRK]]/7.5345</f>
        <v>72241.688234123023</v>
      </c>
      <c r="S1114" s="21">
        <v>3628700</v>
      </c>
      <c r="T1114" s="22">
        <f>Ugovori_OPULJP[[#This Row],[Bespovratna sredstva - Ukupno (EU+Nac) HRK
= Ukupna ugovorena vrijednost bespovratnih sredstava]]/7.5345</f>
        <v>481611.25489415351</v>
      </c>
      <c r="U1114" s="19">
        <v>0</v>
      </c>
      <c r="V1114" s="20">
        <f>Ugovori_OPULJP[[#This Row],[Javni doprinos korisnika - HRK]]/7.5345</f>
        <v>0</v>
      </c>
      <c r="W1114" s="19">
        <v>0</v>
      </c>
      <c r="X1114" s="20">
        <f>Ugovori_OPULJP[[#This Row],[Privatni doprinos korisnika - HRK]]/7.5345</f>
        <v>0</v>
      </c>
      <c r="Y1114" s="21">
        <f>Ugovori_OPULJP[[#This Row],[Bespovratna sredstva - Ukupno (EU+Nac) HRK
= Ukupna ugovorena vrijednost bespovratnih sredstava]]+Ugovori_OPULJP[[#This Row],[Javni doprinos korisnika - HRK]]+Ugovori_OPULJP[[#This Row],[Privatni doprinos korisnika - HRK]]</f>
        <v>3628700</v>
      </c>
      <c r="Z1114" s="22">
        <f>Ugovori_OPULJP[[#This Row],[UKUPNI PRIHVATLJIVI IZDACI
TOTAL ELIGIBLE EXPENDITURE
= Bespovratna sredstva ukupno + doprinos korisnika
= Ukupni prihvatljivi troškovi
= Ukupna ugovorena vrijednost projekta HRK]]/7.5345</f>
        <v>481611.25489415351</v>
      </c>
      <c r="AA1114" s="27" t="s">
        <v>22</v>
      </c>
      <c r="AB1114" s="27" t="s">
        <v>19</v>
      </c>
      <c r="AC1114" s="26" t="s">
        <v>4310</v>
      </c>
      <c r="AD1114" s="26" t="s">
        <v>147</v>
      </c>
    </row>
    <row r="1115" spans="1:30" ht="51" customHeight="1" x14ac:dyDescent="0.3">
      <c r="A1115" s="31" t="s">
        <v>4311</v>
      </c>
      <c r="B1115" s="25" t="s">
        <v>139</v>
      </c>
      <c r="C1115" s="26" t="s">
        <v>140</v>
      </c>
      <c r="D1115" s="12" t="s">
        <v>3131</v>
      </c>
      <c r="E1115" s="27" t="s">
        <v>63</v>
      </c>
      <c r="F1115" s="14" t="s">
        <v>4312</v>
      </c>
      <c r="G1115" s="32" t="s">
        <v>836</v>
      </c>
      <c r="H1115" s="29">
        <v>44245</v>
      </c>
      <c r="I1115" s="29">
        <v>44638</v>
      </c>
      <c r="J1115" s="17" t="str">
        <f>IF(Ugovori_OPULJP[[#This Row],[DATUM ZAVRŠETKA OPERACIJE]]&gt;DATE(2023,12,31),"u provedbi","završen")</f>
        <v>završen</v>
      </c>
      <c r="K1115" s="28" t="s">
        <v>240</v>
      </c>
      <c r="L1115" s="28" t="s">
        <v>240</v>
      </c>
      <c r="M1115" s="18">
        <v>0.85</v>
      </c>
      <c r="N1115" s="18">
        <v>0.15</v>
      </c>
      <c r="O1115" s="19">
        <f>Ugovori_OPULJP[[#This Row],[Bespovratna sredstva - Ukupno (EU+Nac) HRK
= Ukupna ugovorena vrijednost bespovratnih sredstava]]*Ugovori_OPULJP[[#This Row],[EU STOPA SUFINANCIRANJA %
EU CO-FINANCING RATE %]]</f>
        <v>816473.79</v>
      </c>
      <c r="P1115" s="20">
        <f>Ugovori_OPULJP[[#This Row],[Bespovratna sredstva - EU dio - HRK]]/7.5345</f>
        <v>108364.69440573362</v>
      </c>
      <c r="Q1115" s="19">
        <f>Ugovori_OPULJP[[#This Row],[Bespovratna sredstva - Ukupno (EU+Nac) HRK
= Ukupna ugovorena vrijednost bespovratnih sredstava]]*Ugovori_OPULJP[[#This Row],[STOPA NACIONALNOG SUFINANCIRANJA %]]</f>
        <v>144083.60999999999</v>
      </c>
      <c r="R1115" s="20">
        <f>Ugovori_OPULJP[[#This Row],[Bespovratna sredstva - Nacionalni dio - HRK]]/7.5345</f>
        <v>19123.181365717697</v>
      </c>
      <c r="S1115" s="21">
        <v>960557.4</v>
      </c>
      <c r="T1115" s="22">
        <f>Ugovori_OPULJP[[#This Row],[Bespovratna sredstva - Ukupno (EU+Nac) HRK
= Ukupna ugovorena vrijednost bespovratnih sredstava]]/7.5345</f>
        <v>127487.87577145132</v>
      </c>
      <c r="U1115" s="19">
        <v>0</v>
      </c>
      <c r="V1115" s="20">
        <f>Ugovori_OPULJP[[#This Row],[Javni doprinos korisnika - HRK]]/7.5345</f>
        <v>0</v>
      </c>
      <c r="W1115" s="19">
        <v>0</v>
      </c>
      <c r="X1115" s="20">
        <f>Ugovori_OPULJP[[#This Row],[Privatni doprinos korisnika - HRK]]/7.5345</f>
        <v>0</v>
      </c>
      <c r="Y1115" s="21">
        <f>Ugovori_OPULJP[[#This Row],[Bespovratna sredstva - Ukupno (EU+Nac) HRK
= Ukupna ugovorena vrijednost bespovratnih sredstava]]+Ugovori_OPULJP[[#This Row],[Javni doprinos korisnika - HRK]]+Ugovori_OPULJP[[#This Row],[Privatni doprinos korisnika - HRK]]</f>
        <v>960557.4</v>
      </c>
      <c r="Z1115" s="22">
        <f>Ugovori_OPULJP[[#This Row],[UKUPNI PRIHVATLJIVI IZDACI
TOTAL ELIGIBLE EXPENDITURE
= Bespovratna sredstva ukupno + doprinos korisnika
= Ukupni prihvatljivi troškovi
= Ukupna ugovorena vrijednost projekta HRK]]/7.5345</f>
        <v>127487.87577145132</v>
      </c>
      <c r="AA1115" s="27" t="s">
        <v>22</v>
      </c>
      <c r="AB1115" s="27" t="s">
        <v>19</v>
      </c>
      <c r="AC1115" s="26" t="s">
        <v>4313</v>
      </c>
      <c r="AD1115" s="26" t="s">
        <v>147</v>
      </c>
    </row>
    <row r="1116" spans="1:30" ht="51" customHeight="1" x14ac:dyDescent="0.3">
      <c r="A1116" s="31" t="s">
        <v>4314</v>
      </c>
      <c r="B1116" s="25" t="s">
        <v>139</v>
      </c>
      <c r="C1116" s="26" t="s">
        <v>140</v>
      </c>
      <c r="D1116" s="12" t="s">
        <v>3131</v>
      </c>
      <c r="E1116" s="27" t="s">
        <v>63</v>
      </c>
      <c r="F1116" s="32" t="s">
        <v>4315</v>
      </c>
      <c r="G1116" s="32" t="s">
        <v>4316</v>
      </c>
      <c r="H1116" s="29">
        <v>44249</v>
      </c>
      <c r="I1116" s="29">
        <v>44734</v>
      </c>
      <c r="J1116" s="17" t="str">
        <f>IF(Ugovori_OPULJP[[#This Row],[DATUM ZAVRŠETKA OPERACIJE]]&gt;DATE(2023,12,31),"u provedbi","završen")</f>
        <v>završen</v>
      </c>
      <c r="K1116" s="28" t="s">
        <v>81</v>
      </c>
      <c r="L1116" s="28" t="s">
        <v>81</v>
      </c>
      <c r="M1116" s="18">
        <v>0.85</v>
      </c>
      <c r="N1116" s="18">
        <v>0.15</v>
      </c>
      <c r="O1116" s="19">
        <f>Ugovori_OPULJP[[#This Row],[Bespovratna sredstva - Ukupno (EU+Nac) HRK
= Ukupna ugovorena vrijednost bespovratnih sredstava]]*Ugovori_OPULJP[[#This Row],[EU STOPA SUFINANCIRANJA %
EU CO-FINANCING RATE %]]</f>
        <v>789352.5</v>
      </c>
      <c r="P1116" s="20">
        <f>Ugovori_OPULJP[[#This Row],[Bespovratna sredstva - EU dio - HRK]]/7.5345</f>
        <v>104765.0806291061</v>
      </c>
      <c r="Q1116" s="19">
        <f>Ugovori_OPULJP[[#This Row],[Bespovratna sredstva - Ukupno (EU+Nac) HRK
= Ukupna ugovorena vrijednost bespovratnih sredstava]]*Ugovori_OPULJP[[#This Row],[STOPA NACIONALNOG SUFINANCIRANJA %]]</f>
        <v>139297.5</v>
      </c>
      <c r="R1116" s="20">
        <f>Ugovori_OPULJP[[#This Row],[Bespovratna sredstva - Nacionalni dio - HRK]]/7.5345</f>
        <v>18487.95540513637</v>
      </c>
      <c r="S1116" s="21">
        <v>928650</v>
      </c>
      <c r="T1116" s="22">
        <f>Ugovori_OPULJP[[#This Row],[Bespovratna sredstva - Ukupno (EU+Nac) HRK
= Ukupna ugovorena vrijednost bespovratnih sredstava]]/7.5345</f>
        <v>123253.03603424248</v>
      </c>
      <c r="U1116" s="19">
        <v>0</v>
      </c>
      <c r="V1116" s="20">
        <f>Ugovori_OPULJP[[#This Row],[Javni doprinos korisnika - HRK]]/7.5345</f>
        <v>0</v>
      </c>
      <c r="W1116" s="19">
        <v>0</v>
      </c>
      <c r="X1116" s="20">
        <f>Ugovori_OPULJP[[#This Row],[Privatni doprinos korisnika - HRK]]/7.5345</f>
        <v>0</v>
      </c>
      <c r="Y1116" s="21">
        <f>Ugovori_OPULJP[[#This Row],[Bespovratna sredstva - Ukupno (EU+Nac) HRK
= Ukupna ugovorena vrijednost bespovratnih sredstava]]+Ugovori_OPULJP[[#This Row],[Javni doprinos korisnika - HRK]]+Ugovori_OPULJP[[#This Row],[Privatni doprinos korisnika - HRK]]</f>
        <v>928650</v>
      </c>
      <c r="Z1116" s="22">
        <f>Ugovori_OPULJP[[#This Row],[UKUPNI PRIHVATLJIVI IZDACI
TOTAL ELIGIBLE EXPENDITURE
= Bespovratna sredstva ukupno + doprinos korisnika
= Ukupni prihvatljivi troškovi
= Ukupna ugovorena vrijednost projekta HRK]]/7.5345</f>
        <v>123253.03603424248</v>
      </c>
      <c r="AA1116" s="27" t="s">
        <v>22</v>
      </c>
      <c r="AB1116" s="27" t="s">
        <v>19</v>
      </c>
      <c r="AC1116" s="26" t="s">
        <v>4317</v>
      </c>
      <c r="AD1116" s="26" t="s">
        <v>147</v>
      </c>
    </row>
    <row r="1117" spans="1:30" ht="63.75" customHeight="1" x14ac:dyDescent="0.3">
      <c r="A1117" s="31" t="s">
        <v>4318</v>
      </c>
      <c r="B1117" s="25" t="s">
        <v>139</v>
      </c>
      <c r="C1117" s="26" t="s">
        <v>140</v>
      </c>
      <c r="D1117" s="12" t="s">
        <v>3131</v>
      </c>
      <c r="E1117" s="27" t="s">
        <v>63</v>
      </c>
      <c r="F1117" s="32" t="s">
        <v>4319</v>
      </c>
      <c r="G1117" s="14" t="s">
        <v>2010</v>
      </c>
      <c r="H1117" s="29">
        <v>44253</v>
      </c>
      <c r="I1117" s="29">
        <v>44799</v>
      </c>
      <c r="J1117" s="17" t="str">
        <f>IF(Ugovori_OPULJP[[#This Row],[DATUM ZAVRŠETKA OPERACIJE]]&gt;DATE(2023,12,31),"u provedbi","završen")</f>
        <v>završen</v>
      </c>
      <c r="K1117" s="28" t="s">
        <v>262</v>
      </c>
      <c r="L1117" s="28" t="s">
        <v>262</v>
      </c>
      <c r="M1117" s="18">
        <v>0.85</v>
      </c>
      <c r="N1117" s="18">
        <v>0.15</v>
      </c>
      <c r="O1117" s="19">
        <f>Ugovori_OPULJP[[#This Row],[Bespovratna sredstva - Ukupno (EU+Nac) HRK
= Ukupna ugovorena vrijednost bespovratnih sredstava]]*Ugovori_OPULJP[[#This Row],[EU STOPA SUFINANCIRANJA %
EU CO-FINANCING RATE %]]</f>
        <v>787142.5</v>
      </c>
      <c r="P1117" s="20">
        <f>Ugovori_OPULJP[[#This Row],[Bespovratna sredstva - EU dio - HRK]]/7.5345</f>
        <v>104471.76322250978</v>
      </c>
      <c r="Q1117" s="19">
        <f>Ugovori_OPULJP[[#This Row],[Bespovratna sredstva - Ukupno (EU+Nac) HRK
= Ukupna ugovorena vrijednost bespovratnih sredstava]]*Ugovori_OPULJP[[#This Row],[STOPA NACIONALNOG SUFINANCIRANJA %]]</f>
        <v>138907.5</v>
      </c>
      <c r="R1117" s="20">
        <f>Ugovori_OPULJP[[#This Row],[Bespovratna sredstva - Nacionalni dio - HRK]]/7.5345</f>
        <v>18436.193509854667</v>
      </c>
      <c r="S1117" s="19">
        <v>926050</v>
      </c>
      <c r="T1117" s="20">
        <f>Ugovori_OPULJP[[#This Row],[Bespovratna sredstva - Ukupno (EU+Nac) HRK
= Ukupna ugovorena vrijednost bespovratnih sredstava]]/7.5345</f>
        <v>122907.95673236444</v>
      </c>
      <c r="U1117" s="19">
        <v>0</v>
      </c>
      <c r="V1117" s="20">
        <f>Ugovori_OPULJP[[#This Row],[Javni doprinos korisnika - HRK]]/7.5345</f>
        <v>0</v>
      </c>
      <c r="W1117" s="19">
        <v>0</v>
      </c>
      <c r="X1117" s="20">
        <f>Ugovori_OPULJP[[#This Row],[Privatni doprinos korisnika - HRK]]/7.5345</f>
        <v>0</v>
      </c>
      <c r="Y1117" s="21">
        <f>Ugovori_OPULJP[[#This Row],[Bespovratna sredstva - Ukupno (EU+Nac) HRK
= Ukupna ugovorena vrijednost bespovratnih sredstava]]+Ugovori_OPULJP[[#This Row],[Javni doprinos korisnika - HRK]]+Ugovori_OPULJP[[#This Row],[Privatni doprinos korisnika - HRK]]</f>
        <v>926050</v>
      </c>
      <c r="Z1117" s="22">
        <f>Ugovori_OPULJP[[#This Row],[UKUPNI PRIHVATLJIVI IZDACI
TOTAL ELIGIBLE EXPENDITURE
= Bespovratna sredstva ukupno + doprinos korisnika
= Ukupni prihvatljivi troškovi
= Ukupna ugovorena vrijednost projekta HRK]]/7.5345</f>
        <v>122907.95673236444</v>
      </c>
      <c r="AA1117" s="27" t="s">
        <v>22</v>
      </c>
      <c r="AB1117" s="27" t="s">
        <v>19</v>
      </c>
      <c r="AC1117" s="26" t="s">
        <v>4320</v>
      </c>
      <c r="AD1117" s="26" t="s">
        <v>147</v>
      </c>
    </row>
    <row r="1118" spans="1:30" ht="51" customHeight="1" x14ac:dyDescent="0.3">
      <c r="A1118" s="31" t="s">
        <v>4321</v>
      </c>
      <c r="B1118" s="25" t="s">
        <v>139</v>
      </c>
      <c r="C1118" s="26" t="s">
        <v>140</v>
      </c>
      <c r="D1118" s="12" t="s">
        <v>3131</v>
      </c>
      <c r="E1118" s="27" t="s">
        <v>63</v>
      </c>
      <c r="F1118" s="32" t="s">
        <v>4322</v>
      </c>
      <c r="G1118" s="32" t="s">
        <v>4323</v>
      </c>
      <c r="H1118" s="29">
        <v>44368</v>
      </c>
      <c r="I1118" s="29">
        <v>44794</v>
      </c>
      <c r="J1118" s="17" t="str">
        <f>IF(Ugovori_OPULJP[[#This Row],[DATUM ZAVRŠETKA OPERACIJE]]&gt;DATE(2023,12,31),"u provedbi","završen")</f>
        <v>završen</v>
      </c>
      <c r="K1118" s="37" t="s">
        <v>21</v>
      </c>
      <c r="L1118" s="28" t="s">
        <v>21</v>
      </c>
      <c r="M1118" s="46" t="s">
        <v>3114</v>
      </c>
      <c r="N1118" s="18">
        <v>0.15</v>
      </c>
      <c r="O1118" s="19">
        <f>Ugovori_OPULJP[[#This Row],[Bespovratna sredstva - Ukupno (EU+Nac) HRK
= Ukupna ugovorena vrijednost bespovratnih sredstava]]*Ugovori_OPULJP[[#This Row],[EU STOPA SUFINANCIRANJA %
EU CO-FINANCING RATE %]]</f>
        <v>4145229</v>
      </c>
      <c r="P1118" s="20">
        <f>Ugovori_OPULJP[[#This Row],[Bespovratna sredstva - EU dio - HRK]]/7.5345</f>
        <v>550166.43440175196</v>
      </c>
      <c r="Q1118" s="19">
        <f>Ugovori_OPULJP[[#This Row],[Bespovratna sredstva - Ukupno (EU+Nac) HRK
= Ukupna ugovorena vrijednost bespovratnih sredstava]]*Ugovori_OPULJP[[#This Row],[STOPA NACIONALNOG SUFINANCIRANJA %]]</f>
        <v>731511</v>
      </c>
      <c r="R1118" s="20">
        <f>Ugovori_OPULJP[[#This Row],[Bespovratna sredstva - Nacionalni dio - HRK]]/7.5345</f>
        <v>97088.194306191508</v>
      </c>
      <c r="S1118" s="21">
        <v>4876740</v>
      </c>
      <c r="T1118" s="22">
        <f>Ugovori_OPULJP[[#This Row],[Bespovratna sredstva - Ukupno (EU+Nac) HRK
= Ukupna ugovorena vrijednost bespovratnih sredstava]]/7.5345</f>
        <v>647254.62870794337</v>
      </c>
      <c r="U1118" s="19">
        <v>0</v>
      </c>
      <c r="V1118" s="20">
        <f>Ugovori_OPULJP[[#This Row],[Javni doprinos korisnika - HRK]]/7.5345</f>
        <v>0</v>
      </c>
      <c r="W1118" s="19">
        <v>0</v>
      </c>
      <c r="X1118" s="20">
        <f>Ugovori_OPULJP[[#This Row],[Privatni doprinos korisnika - HRK]]/7.5345</f>
        <v>0</v>
      </c>
      <c r="Y1118" s="21">
        <f>Ugovori_OPULJP[[#This Row],[Bespovratna sredstva - Ukupno (EU+Nac) HRK
= Ukupna ugovorena vrijednost bespovratnih sredstava]]+Ugovori_OPULJP[[#This Row],[Javni doprinos korisnika - HRK]]+Ugovori_OPULJP[[#This Row],[Privatni doprinos korisnika - HRK]]</f>
        <v>4876740</v>
      </c>
      <c r="Z1118" s="22">
        <f>Ugovori_OPULJP[[#This Row],[UKUPNI PRIHVATLJIVI IZDACI
TOTAL ELIGIBLE EXPENDITURE
= Bespovratna sredstva ukupno + doprinos korisnika
= Ukupni prihvatljivi troškovi
= Ukupna ugovorena vrijednost projekta HRK]]/7.5345</f>
        <v>647254.62870794337</v>
      </c>
      <c r="AA1118" s="27" t="s">
        <v>22</v>
      </c>
      <c r="AB1118" s="27" t="s">
        <v>19</v>
      </c>
      <c r="AC1118" s="26" t="s">
        <v>4324</v>
      </c>
      <c r="AD1118" s="12" t="s">
        <v>147</v>
      </c>
    </row>
    <row r="1119" spans="1:30" ht="51" customHeight="1" x14ac:dyDescent="0.3">
      <c r="A1119" s="31" t="s">
        <v>4325</v>
      </c>
      <c r="B1119" s="25" t="s">
        <v>139</v>
      </c>
      <c r="C1119" s="12" t="s">
        <v>140</v>
      </c>
      <c r="D1119" s="12" t="s">
        <v>3131</v>
      </c>
      <c r="E1119" s="27" t="s">
        <v>63</v>
      </c>
      <c r="F1119" s="32" t="s">
        <v>4326</v>
      </c>
      <c r="G1119" s="32" t="s">
        <v>1593</v>
      </c>
      <c r="H1119" s="29">
        <v>44370</v>
      </c>
      <c r="I1119" s="29">
        <v>44918</v>
      </c>
      <c r="J1119" s="17" t="str">
        <f>IF(Ugovori_OPULJP[[#This Row],[DATUM ZAVRŠETKA OPERACIJE]]&gt;DATE(2023,12,31),"u provedbi","završen")</f>
        <v>završen</v>
      </c>
      <c r="K1119" s="28" t="s">
        <v>86</v>
      </c>
      <c r="L1119" s="28" t="s">
        <v>86</v>
      </c>
      <c r="M1119" s="46" t="s">
        <v>3114</v>
      </c>
      <c r="N1119" s="18">
        <v>0.15</v>
      </c>
      <c r="O1119" s="19">
        <f>Ugovori_OPULJP[[#This Row],[Bespovratna sredstva - Ukupno (EU+Nac) HRK
= Ukupna ugovorena vrijednost bespovratnih sredstava]]*Ugovori_OPULJP[[#This Row],[EU STOPA SUFINANCIRANJA %
EU CO-FINANCING RATE %]]</f>
        <v>1168941.25</v>
      </c>
      <c r="P1119" s="20">
        <f>Ugovori_OPULJP[[#This Row],[Bespovratna sredstva - EU dio - HRK]]/7.5345</f>
        <v>155145.16557170349</v>
      </c>
      <c r="Q1119" s="19">
        <f>Ugovori_OPULJP[[#This Row],[Bespovratna sredstva - Ukupno (EU+Nac) HRK
= Ukupna ugovorena vrijednost bespovratnih sredstava]]*Ugovori_OPULJP[[#This Row],[STOPA NACIONALNOG SUFINANCIRANJA %]]</f>
        <v>206283.75</v>
      </c>
      <c r="R1119" s="20">
        <f>Ugovori_OPULJP[[#This Row],[Bespovratna sredstva - Nacionalni dio - HRK]]/7.5345</f>
        <v>27378.558630300617</v>
      </c>
      <c r="S1119" s="21">
        <v>1375225</v>
      </c>
      <c r="T1119" s="22">
        <f>Ugovori_OPULJP[[#This Row],[Bespovratna sredstva - Ukupno (EU+Nac) HRK
= Ukupna ugovorena vrijednost bespovratnih sredstava]]/7.5345</f>
        <v>182523.72420200412</v>
      </c>
      <c r="U1119" s="19">
        <v>0</v>
      </c>
      <c r="V1119" s="20">
        <f>Ugovori_OPULJP[[#This Row],[Javni doprinos korisnika - HRK]]/7.5345</f>
        <v>0</v>
      </c>
      <c r="W1119" s="19">
        <v>0</v>
      </c>
      <c r="X1119" s="20">
        <f>Ugovori_OPULJP[[#This Row],[Privatni doprinos korisnika - HRK]]/7.5345</f>
        <v>0</v>
      </c>
      <c r="Y1119" s="21">
        <f>Ugovori_OPULJP[[#This Row],[Bespovratna sredstva - Ukupno (EU+Nac) HRK
= Ukupna ugovorena vrijednost bespovratnih sredstava]]+Ugovori_OPULJP[[#This Row],[Javni doprinos korisnika - HRK]]+Ugovori_OPULJP[[#This Row],[Privatni doprinos korisnika - HRK]]</f>
        <v>1375225</v>
      </c>
      <c r="Z1119" s="22">
        <f>Ugovori_OPULJP[[#This Row],[UKUPNI PRIHVATLJIVI IZDACI
TOTAL ELIGIBLE EXPENDITURE
= Bespovratna sredstva ukupno + doprinos korisnika
= Ukupni prihvatljivi troškovi
= Ukupna ugovorena vrijednost projekta HRK]]/7.5345</f>
        <v>182523.72420200412</v>
      </c>
      <c r="AA1119" s="27" t="s">
        <v>22</v>
      </c>
      <c r="AB1119" s="27" t="s">
        <v>19</v>
      </c>
      <c r="AC1119" s="26" t="s">
        <v>4327</v>
      </c>
      <c r="AD1119" s="33" t="s">
        <v>147</v>
      </c>
    </row>
    <row r="1120" spans="1:30" ht="51" customHeight="1" x14ac:dyDescent="0.3">
      <c r="A1120" s="31" t="s">
        <v>4328</v>
      </c>
      <c r="B1120" s="25" t="s">
        <v>139</v>
      </c>
      <c r="C1120" s="26" t="s">
        <v>140</v>
      </c>
      <c r="D1120" s="12" t="s">
        <v>3131</v>
      </c>
      <c r="E1120" s="27" t="s">
        <v>63</v>
      </c>
      <c r="F1120" s="32" t="s">
        <v>4329</v>
      </c>
      <c r="G1120" s="32" t="s">
        <v>4330</v>
      </c>
      <c r="H1120" s="29">
        <v>44341</v>
      </c>
      <c r="I1120" s="29">
        <v>44890</v>
      </c>
      <c r="J1120" s="17" t="str">
        <f>IF(Ugovori_OPULJP[[#This Row],[DATUM ZAVRŠETKA OPERACIJE]]&gt;DATE(2023,12,31),"u provedbi","završen")</f>
        <v>završen</v>
      </c>
      <c r="K1120" s="28" t="s">
        <v>240</v>
      </c>
      <c r="L1120" s="28" t="s">
        <v>240</v>
      </c>
      <c r="M1120" s="18">
        <v>0.85</v>
      </c>
      <c r="N1120" s="18">
        <v>0.15</v>
      </c>
      <c r="O1120" s="19">
        <f>Ugovori_OPULJP[[#This Row],[Bespovratna sredstva - Ukupno (EU+Nac) HRK
= Ukupna ugovorena vrijednost bespovratnih sredstava]]*Ugovori_OPULJP[[#This Row],[EU STOPA SUFINANCIRANJA %
EU CO-FINANCING RATE %]]</f>
        <v>946379.79999999993</v>
      </c>
      <c r="P1120" s="20">
        <f>Ugovori_OPULJP[[#This Row],[Bespovratna sredstva - EU dio - HRK]]/7.5345</f>
        <v>125606.18488287211</v>
      </c>
      <c r="Q1120" s="19">
        <f>Ugovori_OPULJP[[#This Row],[Bespovratna sredstva - Ukupno (EU+Nac) HRK
= Ukupna ugovorena vrijednost bespovratnih sredstava]]*Ugovori_OPULJP[[#This Row],[STOPA NACIONALNOG SUFINANCIRANJA %]]</f>
        <v>167008.19999999998</v>
      </c>
      <c r="R1120" s="20">
        <f>Ugovori_OPULJP[[#This Row],[Bespovratna sredstva - Nacionalni dio - HRK]]/7.5345</f>
        <v>22165.797332271548</v>
      </c>
      <c r="S1120" s="21">
        <v>1113388</v>
      </c>
      <c r="T1120" s="22">
        <f>Ugovori_OPULJP[[#This Row],[Bespovratna sredstva - Ukupno (EU+Nac) HRK
= Ukupna ugovorena vrijednost bespovratnih sredstava]]/7.5345</f>
        <v>147771.98221514365</v>
      </c>
      <c r="U1120" s="19">
        <v>0</v>
      </c>
      <c r="V1120" s="20">
        <f>Ugovori_OPULJP[[#This Row],[Javni doprinos korisnika - HRK]]/7.5345</f>
        <v>0</v>
      </c>
      <c r="W1120" s="19">
        <v>0</v>
      </c>
      <c r="X1120" s="20">
        <f>Ugovori_OPULJP[[#This Row],[Privatni doprinos korisnika - HRK]]/7.5345</f>
        <v>0</v>
      </c>
      <c r="Y1120" s="21">
        <f>Ugovori_OPULJP[[#This Row],[Bespovratna sredstva - Ukupno (EU+Nac) HRK
= Ukupna ugovorena vrijednost bespovratnih sredstava]]+Ugovori_OPULJP[[#This Row],[Javni doprinos korisnika - HRK]]+Ugovori_OPULJP[[#This Row],[Privatni doprinos korisnika - HRK]]</f>
        <v>1113388</v>
      </c>
      <c r="Z1120" s="22">
        <f>Ugovori_OPULJP[[#This Row],[UKUPNI PRIHVATLJIVI IZDACI
TOTAL ELIGIBLE EXPENDITURE
= Bespovratna sredstva ukupno + doprinos korisnika
= Ukupni prihvatljivi troškovi
= Ukupna ugovorena vrijednost projekta HRK]]/7.5345</f>
        <v>147771.98221514365</v>
      </c>
      <c r="AA1120" s="13" t="s">
        <v>22</v>
      </c>
      <c r="AB1120" s="13" t="s">
        <v>19</v>
      </c>
      <c r="AC1120" s="26" t="s">
        <v>4331</v>
      </c>
      <c r="AD1120" s="33" t="s">
        <v>147</v>
      </c>
    </row>
    <row r="1121" spans="1:30" ht="51" customHeight="1" x14ac:dyDescent="0.3">
      <c r="A1121" s="31" t="s">
        <v>4332</v>
      </c>
      <c r="B1121" s="25" t="s">
        <v>139</v>
      </c>
      <c r="C1121" s="26" t="s">
        <v>140</v>
      </c>
      <c r="D1121" s="12" t="s">
        <v>3131</v>
      </c>
      <c r="E1121" s="27" t="s">
        <v>63</v>
      </c>
      <c r="F1121" s="32" t="s">
        <v>4333</v>
      </c>
      <c r="G1121" s="32" t="s">
        <v>4334</v>
      </c>
      <c r="H1121" s="29">
        <v>44341</v>
      </c>
      <c r="I1121" s="29">
        <v>44890</v>
      </c>
      <c r="J1121" s="17" t="str">
        <f>IF(Ugovori_OPULJP[[#This Row],[DATUM ZAVRŠETKA OPERACIJE]]&gt;DATE(2023,12,31),"u provedbi","završen")</f>
        <v>završen</v>
      </c>
      <c r="K1121" s="28" t="s">
        <v>240</v>
      </c>
      <c r="L1121" s="28" t="s">
        <v>240</v>
      </c>
      <c r="M1121" s="18">
        <v>0.85</v>
      </c>
      <c r="N1121" s="18">
        <v>0.15</v>
      </c>
      <c r="O1121" s="19">
        <f>Ugovori_OPULJP[[#This Row],[Bespovratna sredstva - Ukupno (EU+Nac) HRK
= Ukupna ugovorena vrijednost bespovratnih sredstava]]*Ugovori_OPULJP[[#This Row],[EU STOPA SUFINANCIRANJA %
EU CO-FINANCING RATE %]]</f>
        <v>551148.5</v>
      </c>
      <c r="P1121" s="20">
        <f>Ugovori_OPULJP[[#This Row],[Bespovratna sredstva - EU dio - HRK]]/7.5345</f>
        <v>73149.976773508519</v>
      </c>
      <c r="Q1121" s="19">
        <f>Ugovori_OPULJP[[#This Row],[Bespovratna sredstva - Ukupno (EU+Nac) HRK
= Ukupna ugovorena vrijednost bespovratnih sredstava]]*Ugovori_OPULJP[[#This Row],[STOPA NACIONALNOG SUFINANCIRANJA %]]</f>
        <v>97261.5</v>
      </c>
      <c r="R1121" s="20">
        <f>Ugovori_OPULJP[[#This Row],[Bespovratna sredstva - Nacionalni dio - HRK]]/7.5345</f>
        <v>12908.819430619151</v>
      </c>
      <c r="S1121" s="21">
        <v>648410</v>
      </c>
      <c r="T1121" s="22">
        <f>Ugovori_OPULJP[[#This Row],[Bespovratna sredstva - Ukupno (EU+Nac) HRK
= Ukupna ugovorena vrijednost bespovratnih sredstava]]/7.5345</f>
        <v>86058.796204127677</v>
      </c>
      <c r="U1121" s="19">
        <v>0</v>
      </c>
      <c r="V1121" s="20">
        <f>Ugovori_OPULJP[[#This Row],[Javni doprinos korisnika - HRK]]/7.5345</f>
        <v>0</v>
      </c>
      <c r="W1121" s="19">
        <v>0</v>
      </c>
      <c r="X1121" s="20">
        <f>Ugovori_OPULJP[[#This Row],[Privatni doprinos korisnika - HRK]]/7.5345</f>
        <v>0</v>
      </c>
      <c r="Y1121" s="21">
        <f>Ugovori_OPULJP[[#This Row],[Bespovratna sredstva - Ukupno (EU+Nac) HRK
= Ukupna ugovorena vrijednost bespovratnih sredstava]]+Ugovori_OPULJP[[#This Row],[Javni doprinos korisnika - HRK]]+Ugovori_OPULJP[[#This Row],[Privatni doprinos korisnika - HRK]]</f>
        <v>648410</v>
      </c>
      <c r="Z1121" s="22">
        <f>Ugovori_OPULJP[[#This Row],[UKUPNI PRIHVATLJIVI IZDACI
TOTAL ELIGIBLE EXPENDITURE
= Bespovratna sredstva ukupno + doprinos korisnika
= Ukupni prihvatljivi troškovi
= Ukupna ugovorena vrijednost projekta HRK]]/7.5345</f>
        <v>86058.796204127677</v>
      </c>
      <c r="AA1121" s="13" t="s">
        <v>22</v>
      </c>
      <c r="AB1121" s="13" t="s">
        <v>19</v>
      </c>
      <c r="AC1121" s="26" t="s">
        <v>4335</v>
      </c>
      <c r="AD1121" s="33" t="s">
        <v>147</v>
      </c>
    </row>
    <row r="1122" spans="1:30" ht="51" customHeight="1" x14ac:dyDescent="0.3">
      <c r="A1122" s="31" t="s">
        <v>4336</v>
      </c>
      <c r="B1122" s="25" t="s">
        <v>139</v>
      </c>
      <c r="C1122" s="26" t="s">
        <v>140</v>
      </c>
      <c r="D1122" s="12" t="s">
        <v>3131</v>
      </c>
      <c r="E1122" s="27" t="s">
        <v>63</v>
      </c>
      <c r="F1122" s="32" t="s">
        <v>3830</v>
      </c>
      <c r="G1122" s="32" t="s">
        <v>4337</v>
      </c>
      <c r="H1122" s="29">
        <v>44341</v>
      </c>
      <c r="I1122" s="29">
        <v>44890</v>
      </c>
      <c r="J1122" s="17" t="str">
        <f>IF(Ugovori_OPULJP[[#This Row],[DATUM ZAVRŠETKA OPERACIJE]]&gt;DATE(2023,12,31),"u provedbi","završen")</f>
        <v>završen</v>
      </c>
      <c r="K1122" s="28" t="s">
        <v>240</v>
      </c>
      <c r="L1122" s="28" t="s">
        <v>240</v>
      </c>
      <c r="M1122" s="18">
        <v>0.85</v>
      </c>
      <c r="N1122" s="18">
        <v>0.15</v>
      </c>
      <c r="O1122" s="19">
        <f>Ugovori_OPULJP[[#This Row],[Bespovratna sredstva - Ukupno (EU+Nac) HRK
= Ukupna ugovorena vrijednost bespovratnih sredstava]]*Ugovori_OPULJP[[#This Row],[EU STOPA SUFINANCIRANJA %
EU CO-FINANCING RATE %]]</f>
        <v>1134495</v>
      </c>
      <c r="P1122" s="20">
        <f>Ugovori_OPULJP[[#This Row],[Bespovratna sredstva - EU dio - HRK]]/7.5345</f>
        <v>150573.36253235117</v>
      </c>
      <c r="Q1122" s="19">
        <f>Ugovori_OPULJP[[#This Row],[Bespovratna sredstva - Ukupno (EU+Nac) HRK
= Ukupna ugovorena vrijednost bespovratnih sredstava]]*Ugovori_OPULJP[[#This Row],[STOPA NACIONALNOG SUFINANCIRANJA %]]</f>
        <v>200205</v>
      </c>
      <c r="R1122" s="20">
        <f>Ugovori_OPULJP[[#This Row],[Bespovratna sredstva - Nacionalni dio - HRK]]/7.5345</f>
        <v>26571.769858650208</v>
      </c>
      <c r="S1122" s="21">
        <v>1334700</v>
      </c>
      <c r="T1122" s="22">
        <f>Ugovori_OPULJP[[#This Row],[Bespovratna sredstva - Ukupno (EU+Nac) HRK
= Ukupna ugovorena vrijednost bespovratnih sredstava]]/7.5345</f>
        <v>177145.13239100139</v>
      </c>
      <c r="U1122" s="19">
        <v>0</v>
      </c>
      <c r="V1122" s="20">
        <f>Ugovori_OPULJP[[#This Row],[Javni doprinos korisnika - HRK]]/7.5345</f>
        <v>0</v>
      </c>
      <c r="W1122" s="19">
        <v>0</v>
      </c>
      <c r="X1122" s="20">
        <f>Ugovori_OPULJP[[#This Row],[Privatni doprinos korisnika - HRK]]/7.5345</f>
        <v>0</v>
      </c>
      <c r="Y1122" s="21">
        <f>Ugovori_OPULJP[[#This Row],[Bespovratna sredstva - Ukupno (EU+Nac) HRK
= Ukupna ugovorena vrijednost bespovratnih sredstava]]+Ugovori_OPULJP[[#This Row],[Javni doprinos korisnika - HRK]]+Ugovori_OPULJP[[#This Row],[Privatni doprinos korisnika - HRK]]</f>
        <v>1334700</v>
      </c>
      <c r="Z1122" s="22">
        <f>Ugovori_OPULJP[[#This Row],[UKUPNI PRIHVATLJIVI IZDACI
TOTAL ELIGIBLE EXPENDITURE
= Bespovratna sredstva ukupno + doprinos korisnika
= Ukupni prihvatljivi troškovi
= Ukupna ugovorena vrijednost projekta HRK]]/7.5345</f>
        <v>177145.13239100139</v>
      </c>
      <c r="AA1122" s="13" t="s">
        <v>22</v>
      </c>
      <c r="AB1122" s="13" t="s">
        <v>19</v>
      </c>
      <c r="AC1122" s="26" t="s">
        <v>4338</v>
      </c>
      <c r="AD1122" s="33" t="s">
        <v>147</v>
      </c>
    </row>
    <row r="1123" spans="1:30" ht="51" customHeight="1" x14ac:dyDescent="0.3">
      <c r="A1123" s="31" t="s">
        <v>4339</v>
      </c>
      <c r="B1123" s="25" t="s">
        <v>139</v>
      </c>
      <c r="C1123" s="26" t="s">
        <v>140</v>
      </c>
      <c r="D1123" s="12" t="s">
        <v>3131</v>
      </c>
      <c r="E1123" s="27" t="s">
        <v>63</v>
      </c>
      <c r="F1123" s="32" t="s">
        <v>4340</v>
      </c>
      <c r="G1123" s="32" t="s">
        <v>1842</v>
      </c>
      <c r="H1123" s="29">
        <v>44341</v>
      </c>
      <c r="I1123" s="29">
        <v>44798</v>
      </c>
      <c r="J1123" s="17" t="str">
        <f>IF(Ugovori_OPULJP[[#This Row],[DATUM ZAVRŠETKA OPERACIJE]]&gt;DATE(2023,12,31),"u provedbi","završen")</f>
        <v>završen</v>
      </c>
      <c r="K1123" s="28" t="s">
        <v>240</v>
      </c>
      <c r="L1123" s="28" t="s">
        <v>240</v>
      </c>
      <c r="M1123" s="18">
        <v>0.85</v>
      </c>
      <c r="N1123" s="18">
        <v>0.15</v>
      </c>
      <c r="O1123" s="19">
        <f>Ugovori_OPULJP[[#This Row],[Bespovratna sredstva - Ukupno (EU+Nac) HRK
= Ukupna ugovorena vrijednost bespovratnih sredstava]]*Ugovori_OPULJP[[#This Row],[EU STOPA SUFINANCIRANJA %
EU CO-FINANCING RATE %]]</f>
        <v>1855975</v>
      </c>
      <c r="P1123" s="20">
        <f>Ugovori_OPULJP[[#This Row],[Bespovratna sredstva - EU dio - HRK]]/7.5345</f>
        <v>246330.21434733557</v>
      </c>
      <c r="Q1123" s="19">
        <f>Ugovori_OPULJP[[#This Row],[Bespovratna sredstva - Ukupno (EU+Nac) HRK
= Ukupna ugovorena vrijednost bespovratnih sredstava]]*Ugovori_OPULJP[[#This Row],[STOPA NACIONALNOG SUFINANCIRANJA %]]</f>
        <v>327525</v>
      </c>
      <c r="R1123" s="20">
        <f>Ugovori_OPULJP[[#This Row],[Bespovratna sredstva - Nacionalni dio - HRK]]/7.5345</f>
        <v>43470.037826000393</v>
      </c>
      <c r="S1123" s="21">
        <v>2183500</v>
      </c>
      <c r="T1123" s="22">
        <f>Ugovori_OPULJP[[#This Row],[Bespovratna sredstva - Ukupno (EU+Nac) HRK
= Ukupna ugovorena vrijednost bespovratnih sredstava]]/7.5345</f>
        <v>289800.25217333599</v>
      </c>
      <c r="U1123" s="19">
        <v>0</v>
      </c>
      <c r="V1123" s="20">
        <f>Ugovori_OPULJP[[#This Row],[Javni doprinos korisnika - HRK]]/7.5345</f>
        <v>0</v>
      </c>
      <c r="W1123" s="19">
        <v>0</v>
      </c>
      <c r="X1123" s="20">
        <f>Ugovori_OPULJP[[#This Row],[Privatni doprinos korisnika - HRK]]/7.5345</f>
        <v>0</v>
      </c>
      <c r="Y1123" s="21">
        <f>Ugovori_OPULJP[[#This Row],[Bespovratna sredstva - Ukupno (EU+Nac) HRK
= Ukupna ugovorena vrijednost bespovratnih sredstava]]+Ugovori_OPULJP[[#This Row],[Javni doprinos korisnika - HRK]]+Ugovori_OPULJP[[#This Row],[Privatni doprinos korisnika - HRK]]</f>
        <v>2183500</v>
      </c>
      <c r="Z1123" s="22">
        <f>Ugovori_OPULJP[[#This Row],[UKUPNI PRIHVATLJIVI IZDACI
TOTAL ELIGIBLE EXPENDITURE
= Bespovratna sredstva ukupno + doprinos korisnika
= Ukupni prihvatljivi troškovi
= Ukupna ugovorena vrijednost projekta HRK]]/7.5345</f>
        <v>289800.25217333599</v>
      </c>
      <c r="AA1123" s="13" t="s">
        <v>22</v>
      </c>
      <c r="AB1123" s="13" t="s">
        <v>19</v>
      </c>
      <c r="AC1123" s="26" t="s">
        <v>4341</v>
      </c>
      <c r="AD1123" s="33" t="s">
        <v>147</v>
      </c>
    </row>
    <row r="1124" spans="1:30" ht="51" customHeight="1" x14ac:dyDescent="0.3">
      <c r="A1124" s="31" t="s">
        <v>4342</v>
      </c>
      <c r="B1124" s="25" t="s">
        <v>139</v>
      </c>
      <c r="C1124" s="26" t="s">
        <v>140</v>
      </c>
      <c r="D1124" s="12" t="s">
        <v>3131</v>
      </c>
      <c r="E1124" s="27" t="s">
        <v>63</v>
      </c>
      <c r="F1124" s="32" t="s">
        <v>4343</v>
      </c>
      <c r="G1124" s="32" t="s">
        <v>1935</v>
      </c>
      <c r="H1124" s="29">
        <v>44341</v>
      </c>
      <c r="I1124" s="29">
        <v>44706</v>
      </c>
      <c r="J1124" s="17" t="str">
        <f>IF(Ugovori_OPULJP[[#This Row],[DATUM ZAVRŠETKA OPERACIJE]]&gt;DATE(2023,12,31),"u provedbi","završen")</f>
        <v>završen</v>
      </c>
      <c r="K1124" s="28" t="s">
        <v>240</v>
      </c>
      <c r="L1124" s="28" t="s">
        <v>240</v>
      </c>
      <c r="M1124" s="18">
        <v>0.85</v>
      </c>
      <c r="N1124" s="18">
        <v>0.15</v>
      </c>
      <c r="O1124" s="19">
        <f>Ugovori_OPULJP[[#This Row],[Bespovratna sredstva - Ukupno (EU+Nac) HRK
= Ukupna ugovorena vrijednost bespovratnih sredstava]]*Ugovori_OPULJP[[#This Row],[EU STOPA SUFINANCIRANJA %
EU CO-FINANCING RATE %]]</f>
        <v>1088924.375</v>
      </c>
      <c r="P1124" s="20">
        <f>Ugovori_OPULJP[[#This Row],[Bespovratna sredstva - EU dio - HRK]]/7.5345</f>
        <v>144525.1012011414</v>
      </c>
      <c r="Q1124" s="19">
        <f>Ugovori_OPULJP[[#This Row],[Bespovratna sredstva - Ukupno (EU+Nac) HRK
= Ukupna ugovorena vrijednost bespovratnih sredstava]]*Ugovori_OPULJP[[#This Row],[STOPA NACIONALNOG SUFINANCIRANJA %]]</f>
        <v>192163.125</v>
      </c>
      <c r="R1124" s="20">
        <f>Ugovori_OPULJP[[#This Row],[Bespovratna sredstva - Nacionalni dio - HRK]]/7.5345</f>
        <v>25504.429623730837</v>
      </c>
      <c r="S1124" s="21">
        <v>1281087.5</v>
      </c>
      <c r="T1124" s="22">
        <f>Ugovori_OPULJP[[#This Row],[Bespovratna sredstva - Ukupno (EU+Nac) HRK
= Ukupna ugovorena vrijednost bespovratnih sredstava]]/7.5345</f>
        <v>170029.53082487226</v>
      </c>
      <c r="U1124" s="19">
        <v>0</v>
      </c>
      <c r="V1124" s="20">
        <f>Ugovori_OPULJP[[#This Row],[Javni doprinos korisnika - HRK]]/7.5345</f>
        <v>0</v>
      </c>
      <c r="W1124" s="19">
        <v>0</v>
      </c>
      <c r="X1124" s="20">
        <f>Ugovori_OPULJP[[#This Row],[Privatni doprinos korisnika - HRK]]/7.5345</f>
        <v>0</v>
      </c>
      <c r="Y1124" s="21">
        <f>Ugovori_OPULJP[[#This Row],[Bespovratna sredstva - Ukupno (EU+Nac) HRK
= Ukupna ugovorena vrijednost bespovratnih sredstava]]+Ugovori_OPULJP[[#This Row],[Javni doprinos korisnika - HRK]]+Ugovori_OPULJP[[#This Row],[Privatni doprinos korisnika - HRK]]</f>
        <v>1281087.5</v>
      </c>
      <c r="Z1124" s="22">
        <f>Ugovori_OPULJP[[#This Row],[UKUPNI PRIHVATLJIVI IZDACI
TOTAL ELIGIBLE EXPENDITURE
= Bespovratna sredstva ukupno + doprinos korisnika
= Ukupni prihvatljivi troškovi
= Ukupna ugovorena vrijednost projekta HRK]]/7.5345</f>
        <v>170029.53082487226</v>
      </c>
      <c r="AA1124" s="13" t="s">
        <v>22</v>
      </c>
      <c r="AB1124" s="13" t="s">
        <v>19</v>
      </c>
      <c r="AC1124" s="26" t="s">
        <v>4344</v>
      </c>
      <c r="AD1124" s="33" t="s">
        <v>147</v>
      </c>
    </row>
    <row r="1125" spans="1:30" ht="51" customHeight="1" x14ac:dyDescent="0.3">
      <c r="A1125" s="31" t="s">
        <v>4345</v>
      </c>
      <c r="B1125" s="25" t="s">
        <v>139</v>
      </c>
      <c r="C1125" s="12" t="s">
        <v>140</v>
      </c>
      <c r="D1125" s="12" t="s">
        <v>3131</v>
      </c>
      <c r="E1125" s="27" t="s">
        <v>63</v>
      </c>
      <c r="F1125" s="32" t="s">
        <v>4346</v>
      </c>
      <c r="G1125" s="32" t="s">
        <v>4347</v>
      </c>
      <c r="H1125" s="29">
        <v>44341</v>
      </c>
      <c r="I1125" s="29">
        <v>44798</v>
      </c>
      <c r="J1125" s="17" t="str">
        <f>IF(Ugovori_OPULJP[[#This Row],[DATUM ZAVRŠETKA OPERACIJE]]&gt;DATE(2023,12,31),"u provedbi","završen")</f>
        <v>završen</v>
      </c>
      <c r="K1125" s="37" t="s">
        <v>240</v>
      </c>
      <c r="L1125" s="37" t="s">
        <v>240</v>
      </c>
      <c r="M1125" s="18">
        <v>0.85</v>
      </c>
      <c r="N1125" s="18">
        <v>0.15</v>
      </c>
      <c r="O1125" s="19">
        <f>Ugovori_OPULJP[[#This Row],[Bespovratna sredstva - Ukupno (EU+Nac) HRK
= Ukupna ugovorena vrijednost bespovratnih sredstava]]*Ugovori_OPULJP[[#This Row],[EU STOPA SUFINANCIRANJA %
EU CO-FINANCING RATE %]]</f>
        <v>1660674.75</v>
      </c>
      <c r="P1125" s="20">
        <f>Ugovori_OPULJP[[#This Row],[Bespovratna sredstva - EU dio - HRK]]/7.5345</f>
        <v>220409.416683257</v>
      </c>
      <c r="Q1125" s="19">
        <f>Ugovori_OPULJP[[#This Row],[Bespovratna sredstva - Ukupno (EU+Nac) HRK
= Ukupna ugovorena vrijednost bespovratnih sredstava]]*Ugovori_OPULJP[[#This Row],[STOPA NACIONALNOG SUFINANCIRANJA %]]</f>
        <v>293060.25</v>
      </c>
      <c r="R1125" s="20">
        <f>Ugovori_OPULJP[[#This Row],[Bespovratna sredstva - Nacionalni dio - HRK]]/7.5345</f>
        <v>38895.779414692413</v>
      </c>
      <c r="S1125" s="21">
        <v>1953735</v>
      </c>
      <c r="T1125" s="22">
        <f>Ugovori_OPULJP[[#This Row],[Bespovratna sredstva - Ukupno (EU+Nac) HRK
= Ukupna ugovorena vrijednost bespovratnih sredstava]]/7.5345</f>
        <v>259305.19609794943</v>
      </c>
      <c r="U1125" s="19">
        <v>0</v>
      </c>
      <c r="V1125" s="20">
        <f>Ugovori_OPULJP[[#This Row],[Javni doprinos korisnika - HRK]]/7.5345</f>
        <v>0</v>
      </c>
      <c r="W1125" s="19">
        <v>0</v>
      </c>
      <c r="X1125" s="20">
        <f>Ugovori_OPULJP[[#This Row],[Privatni doprinos korisnika - HRK]]/7.5345</f>
        <v>0</v>
      </c>
      <c r="Y1125" s="21">
        <f>Ugovori_OPULJP[[#This Row],[Bespovratna sredstva - Ukupno (EU+Nac) HRK
= Ukupna ugovorena vrijednost bespovratnih sredstava]]+Ugovori_OPULJP[[#This Row],[Javni doprinos korisnika - HRK]]+Ugovori_OPULJP[[#This Row],[Privatni doprinos korisnika - HRK]]</f>
        <v>1953735</v>
      </c>
      <c r="Z1125" s="22">
        <f>Ugovori_OPULJP[[#This Row],[UKUPNI PRIHVATLJIVI IZDACI
TOTAL ELIGIBLE EXPENDITURE
= Bespovratna sredstva ukupno + doprinos korisnika
= Ukupni prihvatljivi troškovi
= Ukupna ugovorena vrijednost projekta HRK]]/7.5345</f>
        <v>259305.19609794943</v>
      </c>
      <c r="AA1125" s="27" t="s">
        <v>22</v>
      </c>
      <c r="AB1125" s="27" t="s">
        <v>19</v>
      </c>
      <c r="AC1125" s="26" t="s">
        <v>4348</v>
      </c>
      <c r="AD1125" s="33" t="s">
        <v>147</v>
      </c>
    </row>
    <row r="1126" spans="1:30" ht="51" customHeight="1" x14ac:dyDescent="0.3">
      <c r="A1126" s="31" t="s">
        <v>4349</v>
      </c>
      <c r="B1126" s="25" t="s">
        <v>139</v>
      </c>
      <c r="C1126" s="26" t="s">
        <v>140</v>
      </c>
      <c r="D1126" s="12" t="s">
        <v>3131</v>
      </c>
      <c r="E1126" s="27" t="s">
        <v>63</v>
      </c>
      <c r="F1126" s="32" t="s">
        <v>4350</v>
      </c>
      <c r="G1126" s="14" t="s">
        <v>1893</v>
      </c>
      <c r="H1126" s="29">
        <v>44341</v>
      </c>
      <c r="I1126" s="29">
        <v>44890</v>
      </c>
      <c r="J1126" s="17" t="str">
        <f>IF(Ugovori_OPULJP[[#This Row],[DATUM ZAVRŠETKA OPERACIJE]]&gt;DATE(2023,12,31),"u provedbi","završen")</f>
        <v>završen</v>
      </c>
      <c r="K1126" s="28" t="s">
        <v>240</v>
      </c>
      <c r="L1126" s="28" t="s">
        <v>240</v>
      </c>
      <c r="M1126" s="18">
        <v>0.85</v>
      </c>
      <c r="N1126" s="18">
        <v>0.15</v>
      </c>
      <c r="O1126" s="19">
        <f>Ugovori_OPULJP[[#This Row],[Bespovratna sredstva - Ukupno (EU+Nac) HRK
= Ukupna ugovorena vrijednost bespovratnih sredstava]]*Ugovori_OPULJP[[#This Row],[EU STOPA SUFINANCIRANJA %
EU CO-FINANCING RATE %]]</f>
        <v>4250000</v>
      </c>
      <c r="P1126" s="20">
        <f>Ugovori_OPULJP[[#This Row],[Bespovratna sredstva - EU dio - HRK]]/7.5345</f>
        <v>564071.93576216069</v>
      </c>
      <c r="Q1126" s="19">
        <f>Ugovori_OPULJP[[#This Row],[Bespovratna sredstva - Ukupno (EU+Nac) HRK
= Ukupna ugovorena vrijednost bespovratnih sredstava]]*Ugovori_OPULJP[[#This Row],[STOPA NACIONALNOG SUFINANCIRANJA %]]</f>
        <v>750000</v>
      </c>
      <c r="R1126" s="20">
        <f>Ugovori_OPULJP[[#This Row],[Bespovratna sredstva - Nacionalni dio - HRK]]/7.5345</f>
        <v>99542.106310969539</v>
      </c>
      <c r="S1126" s="21">
        <v>5000000</v>
      </c>
      <c r="T1126" s="22">
        <f>Ugovori_OPULJP[[#This Row],[Bespovratna sredstva - Ukupno (EU+Nac) HRK
= Ukupna ugovorena vrijednost bespovratnih sredstava]]/7.5345</f>
        <v>663614.04207313026</v>
      </c>
      <c r="U1126" s="19">
        <v>438900</v>
      </c>
      <c r="V1126" s="20">
        <f>Ugovori_OPULJP[[#This Row],[Javni doprinos korisnika - HRK]]/7.5345</f>
        <v>58252.040613179372</v>
      </c>
      <c r="W1126" s="19">
        <v>0</v>
      </c>
      <c r="X1126" s="20">
        <f>Ugovori_OPULJP[[#This Row],[Privatni doprinos korisnika - HRK]]/7.5345</f>
        <v>0</v>
      </c>
      <c r="Y1126" s="21">
        <f>Ugovori_OPULJP[[#This Row],[Bespovratna sredstva - Ukupno (EU+Nac) HRK
= Ukupna ugovorena vrijednost bespovratnih sredstava]]+Ugovori_OPULJP[[#This Row],[Javni doprinos korisnika - HRK]]+Ugovori_OPULJP[[#This Row],[Privatni doprinos korisnika - HRK]]</f>
        <v>5438900</v>
      </c>
      <c r="Z1126" s="22">
        <f>Ugovori_OPULJP[[#This Row],[UKUPNI PRIHVATLJIVI IZDACI
TOTAL ELIGIBLE EXPENDITURE
= Bespovratna sredstva ukupno + doprinos korisnika
= Ukupni prihvatljivi troškovi
= Ukupna ugovorena vrijednost projekta HRK]]/7.5345</f>
        <v>721866.08268630959</v>
      </c>
      <c r="AA1126" s="13" t="s">
        <v>22</v>
      </c>
      <c r="AB1126" s="13" t="s">
        <v>19</v>
      </c>
      <c r="AC1126" s="26" t="s">
        <v>4351</v>
      </c>
      <c r="AD1126" s="33" t="s">
        <v>147</v>
      </c>
    </row>
    <row r="1127" spans="1:30" ht="51" customHeight="1" x14ac:dyDescent="0.3">
      <c r="A1127" s="31" t="s">
        <v>4352</v>
      </c>
      <c r="B1127" s="25" t="s">
        <v>139</v>
      </c>
      <c r="C1127" s="26" t="s">
        <v>140</v>
      </c>
      <c r="D1127" s="12" t="s">
        <v>3131</v>
      </c>
      <c r="E1127" s="27" t="s">
        <v>63</v>
      </c>
      <c r="F1127" s="32" t="s">
        <v>4353</v>
      </c>
      <c r="G1127" s="14" t="s">
        <v>1919</v>
      </c>
      <c r="H1127" s="29">
        <v>44341</v>
      </c>
      <c r="I1127" s="29">
        <v>44767</v>
      </c>
      <c r="J1127" s="17" t="str">
        <f>IF(Ugovori_OPULJP[[#This Row],[DATUM ZAVRŠETKA OPERACIJE]]&gt;DATE(2023,12,31),"u provedbi","završen")</f>
        <v>završen</v>
      </c>
      <c r="K1127" s="28" t="s">
        <v>240</v>
      </c>
      <c r="L1127" s="28" t="s">
        <v>240</v>
      </c>
      <c r="M1127" s="18">
        <v>0.85</v>
      </c>
      <c r="N1127" s="18">
        <v>0.15</v>
      </c>
      <c r="O1127" s="19">
        <f>Ugovori_OPULJP[[#This Row],[Bespovratna sredstva - Ukupno (EU+Nac) HRK
= Ukupna ugovorena vrijednost bespovratnih sredstava]]*Ugovori_OPULJP[[#This Row],[EU STOPA SUFINANCIRANJA %
EU CO-FINANCING RATE %]]</f>
        <v>1878770.9375</v>
      </c>
      <c r="P1127" s="20">
        <f>Ugovori_OPULJP[[#This Row],[Bespovratna sredstva - EU dio - HRK]]/7.5345</f>
        <v>249355.75519277988</v>
      </c>
      <c r="Q1127" s="19">
        <f>Ugovori_OPULJP[[#This Row],[Bespovratna sredstva - Ukupno (EU+Nac) HRK
= Ukupna ugovorena vrijednost bespovratnih sredstava]]*Ugovori_OPULJP[[#This Row],[STOPA NACIONALNOG SUFINANCIRANJA %]]</f>
        <v>331547.8125</v>
      </c>
      <c r="R1127" s="20">
        <f>Ugovori_OPULJP[[#This Row],[Bespovratna sredstva - Nacionalni dio - HRK]]/7.5345</f>
        <v>44003.956798725856</v>
      </c>
      <c r="S1127" s="21">
        <v>2210318.75</v>
      </c>
      <c r="T1127" s="22">
        <f>Ugovori_OPULJP[[#This Row],[Bespovratna sredstva - Ukupno (EU+Nac) HRK
= Ukupna ugovorena vrijednost bespovratnih sredstava]]/7.5345</f>
        <v>293359.7119915057</v>
      </c>
      <c r="U1127" s="19">
        <v>0</v>
      </c>
      <c r="V1127" s="20">
        <f>Ugovori_OPULJP[[#This Row],[Javni doprinos korisnika - HRK]]/7.5345</f>
        <v>0</v>
      </c>
      <c r="W1127" s="19">
        <v>0</v>
      </c>
      <c r="X1127" s="20">
        <f>Ugovori_OPULJP[[#This Row],[Privatni doprinos korisnika - HRK]]/7.5345</f>
        <v>0</v>
      </c>
      <c r="Y1127" s="21">
        <f>Ugovori_OPULJP[[#This Row],[Bespovratna sredstva - Ukupno (EU+Nac) HRK
= Ukupna ugovorena vrijednost bespovratnih sredstava]]+Ugovori_OPULJP[[#This Row],[Javni doprinos korisnika - HRK]]+Ugovori_OPULJP[[#This Row],[Privatni doprinos korisnika - HRK]]</f>
        <v>2210318.75</v>
      </c>
      <c r="Z1127" s="22">
        <f>Ugovori_OPULJP[[#This Row],[UKUPNI PRIHVATLJIVI IZDACI
TOTAL ELIGIBLE EXPENDITURE
= Bespovratna sredstva ukupno + doprinos korisnika
= Ukupni prihvatljivi troškovi
= Ukupna ugovorena vrijednost projekta HRK]]/7.5345</f>
        <v>293359.7119915057</v>
      </c>
      <c r="AA1127" s="13" t="s">
        <v>22</v>
      </c>
      <c r="AB1127" s="13" t="s">
        <v>19</v>
      </c>
      <c r="AC1127" s="26" t="s">
        <v>4354</v>
      </c>
      <c r="AD1127" s="33" t="s">
        <v>147</v>
      </c>
    </row>
    <row r="1128" spans="1:30" ht="51" customHeight="1" x14ac:dyDescent="0.3">
      <c r="A1128" s="31" t="s">
        <v>4355</v>
      </c>
      <c r="B1128" s="25" t="s">
        <v>139</v>
      </c>
      <c r="C1128" s="26" t="s">
        <v>140</v>
      </c>
      <c r="D1128" s="12" t="s">
        <v>3131</v>
      </c>
      <c r="E1128" s="27" t="s">
        <v>63</v>
      </c>
      <c r="F1128" s="32" t="s">
        <v>4356</v>
      </c>
      <c r="G1128" s="32" t="s">
        <v>1912</v>
      </c>
      <c r="H1128" s="29">
        <v>44341</v>
      </c>
      <c r="I1128" s="29">
        <v>44890</v>
      </c>
      <c r="J1128" s="17" t="str">
        <f>IF(Ugovori_OPULJP[[#This Row],[DATUM ZAVRŠETKA OPERACIJE]]&gt;DATE(2023,12,31),"u provedbi","završen")</f>
        <v>završen</v>
      </c>
      <c r="K1128" s="28" t="s">
        <v>240</v>
      </c>
      <c r="L1128" s="28" t="s">
        <v>240</v>
      </c>
      <c r="M1128" s="18">
        <v>0.85</v>
      </c>
      <c r="N1128" s="18">
        <v>0.15</v>
      </c>
      <c r="O1128" s="19">
        <f>Ugovori_OPULJP[[#This Row],[Bespovratna sredstva - Ukupno (EU+Nac) HRK
= Ukupna ugovorena vrijednost bespovratnih sredstava]]*Ugovori_OPULJP[[#This Row],[EU STOPA SUFINANCIRANJA %
EU CO-FINANCING RATE %]]</f>
        <v>1170885.8800000001</v>
      </c>
      <c r="P1128" s="20">
        <f>Ugovori_OPULJP[[#This Row],[Bespovratna sredstva - EU dio - HRK]]/7.5345</f>
        <v>155403.26232663085</v>
      </c>
      <c r="Q1128" s="19">
        <f>Ugovori_OPULJP[[#This Row],[Bespovratna sredstva - Ukupno (EU+Nac) HRK
= Ukupna ugovorena vrijednost bespovratnih sredstava]]*Ugovori_OPULJP[[#This Row],[STOPA NACIONALNOG SUFINANCIRANJA %]]</f>
        <v>206626.92</v>
      </c>
      <c r="R1128" s="20">
        <f>Ugovori_OPULJP[[#This Row],[Bespovratna sredstva - Nacionalni dio - HRK]]/7.5345</f>
        <v>27424.105116464263</v>
      </c>
      <c r="S1128" s="21">
        <v>1377512.8</v>
      </c>
      <c r="T1128" s="22">
        <f>Ugovori_OPULJP[[#This Row],[Bespovratna sredstva - Ukupno (EU+Nac) HRK
= Ukupna ugovorena vrijednost bespovratnih sredstava]]/7.5345</f>
        <v>182827.36744309508</v>
      </c>
      <c r="U1128" s="19">
        <v>0</v>
      </c>
      <c r="V1128" s="20">
        <f>Ugovori_OPULJP[[#This Row],[Javni doprinos korisnika - HRK]]/7.5345</f>
        <v>0</v>
      </c>
      <c r="W1128" s="19">
        <v>0</v>
      </c>
      <c r="X1128" s="20">
        <f>Ugovori_OPULJP[[#This Row],[Privatni doprinos korisnika - HRK]]/7.5345</f>
        <v>0</v>
      </c>
      <c r="Y1128" s="21">
        <f>Ugovori_OPULJP[[#This Row],[Bespovratna sredstva - Ukupno (EU+Nac) HRK
= Ukupna ugovorena vrijednost bespovratnih sredstava]]+Ugovori_OPULJP[[#This Row],[Javni doprinos korisnika - HRK]]+Ugovori_OPULJP[[#This Row],[Privatni doprinos korisnika - HRK]]</f>
        <v>1377512.8</v>
      </c>
      <c r="Z1128" s="22">
        <f>Ugovori_OPULJP[[#This Row],[UKUPNI PRIHVATLJIVI IZDACI
TOTAL ELIGIBLE EXPENDITURE
= Bespovratna sredstva ukupno + doprinos korisnika
= Ukupni prihvatljivi troškovi
= Ukupna ugovorena vrijednost projekta HRK]]/7.5345</f>
        <v>182827.36744309508</v>
      </c>
      <c r="AA1128" s="13" t="s">
        <v>22</v>
      </c>
      <c r="AB1128" s="13" t="s">
        <v>19</v>
      </c>
      <c r="AC1128" s="26" t="s">
        <v>4357</v>
      </c>
      <c r="AD1128" s="33" t="s">
        <v>147</v>
      </c>
    </row>
    <row r="1129" spans="1:30" ht="38.25" customHeight="1" x14ac:dyDescent="0.3">
      <c r="A1129" s="31" t="s">
        <v>4358</v>
      </c>
      <c r="B1129" s="25" t="s">
        <v>139</v>
      </c>
      <c r="C1129" s="26" t="s">
        <v>140</v>
      </c>
      <c r="D1129" s="12" t="s">
        <v>3131</v>
      </c>
      <c r="E1129" s="27" t="s">
        <v>63</v>
      </c>
      <c r="F1129" s="32" t="s">
        <v>4359</v>
      </c>
      <c r="G1129" s="14" t="s">
        <v>1927</v>
      </c>
      <c r="H1129" s="29">
        <v>44341</v>
      </c>
      <c r="I1129" s="29">
        <v>44798</v>
      </c>
      <c r="J1129" s="17" t="str">
        <f>IF(Ugovori_OPULJP[[#This Row],[DATUM ZAVRŠETKA OPERACIJE]]&gt;DATE(2023,12,31),"u provedbi","završen")</f>
        <v>završen</v>
      </c>
      <c r="K1129" s="28" t="s">
        <v>240</v>
      </c>
      <c r="L1129" s="28" t="s">
        <v>240</v>
      </c>
      <c r="M1129" s="18">
        <v>0.85</v>
      </c>
      <c r="N1129" s="18">
        <v>0.15</v>
      </c>
      <c r="O1129" s="19">
        <f>Ugovori_OPULJP[[#This Row],[Bespovratna sredstva - Ukupno (EU+Nac) HRK
= Ukupna ugovorena vrijednost bespovratnih sredstava]]*Ugovori_OPULJP[[#This Row],[EU STOPA SUFINANCIRANJA %
EU CO-FINANCING RATE %]]</f>
        <v>1181670</v>
      </c>
      <c r="P1129" s="20">
        <f>Ugovori_OPULJP[[#This Row],[Bespovratna sredstva - EU dio - HRK]]/7.5345</f>
        <v>156834.56101931116</v>
      </c>
      <c r="Q1129" s="19">
        <f>Ugovori_OPULJP[[#This Row],[Bespovratna sredstva - Ukupno (EU+Nac) HRK
= Ukupna ugovorena vrijednost bespovratnih sredstava]]*Ugovori_OPULJP[[#This Row],[STOPA NACIONALNOG SUFINANCIRANJA %]]</f>
        <v>208530</v>
      </c>
      <c r="R1129" s="20">
        <f>Ugovori_OPULJP[[#This Row],[Bespovratna sredstva - Nacionalni dio - HRK]]/7.5345</f>
        <v>27676.687238701968</v>
      </c>
      <c r="S1129" s="21">
        <v>1390200</v>
      </c>
      <c r="T1129" s="22">
        <f>Ugovori_OPULJP[[#This Row],[Bespovratna sredstva - Ukupno (EU+Nac) HRK
= Ukupna ugovorena vrijednost bespovratnih sredstava]]/7.5345</f>
        <v>184511.24825801313</v>
      </c>
      <c r="U1129" s="19">
        <v>0</v>
      </c>
      <c r="V1129" s="20">
        <f>Ugovori_OPULJP[[#This Row],[Javni doprinos korisnika - HRK]]/7.5345</f>
        <v>0</v>
      </c>
      <c r="W1129" s="19">
        <v>0</v>
      </c>
      <c r="X1129" s="20">
        <f>Ugovori_OPULJP[[#This Row],[Privatni doprinos korisnika - HRK]]/7.5345</f>
        <v>0</v>
      </c>
      <c r="Y1129" s="21">
        <f>Ugovori_OPULJP[[#This Row],[Bespovratna sredstva - Ukupno (EU+Nac) HRK
= Ukupna ugovorena vrijednost bespovratnih sredstava]]+Ugovori_OPULJP[[#This Row],[Javni doprinos korisnika - HRK]]+Ugovori_OPULJP[[#This Row],[Privatni doprinos korisnika - HRK]]</f>
        <v>1390200</v>
      </c>
      <c r="Z1129" s="22">
        <f>Ugovori_OPULJP[[#This Row],[UKUPNI PRIHVATLJIVI IZDACI
TOTAL ELIGIBLE EXPENDITURE
= Bespovratna sredstva ukupno + doprinos korisnika
= Ukupni prihvatljivi troškovi
= Ukupna ugovorena vrijednost projekta HRK]]/7.5345</f>
        <v>184511.24825801313</v>
      </c>
      <c r="AA1129" s="13" t="s">
        <v>22</v>
      </c>
      <c r="AB1129" s="13" t="s">
        <v>19</v>
      </c>
      <c r="AC1129" s="26" t="s">
        <v>4360</v>
      </c>
      <c r="AD1129" s="33" t="s">
        <v>147</v>
      </c>
    </row>
    <row r="1130" spans="1:30" ht="51" customHeight="1" x14ac:dyDescent="0.3">
      <c r="A1130" s="31" t="s">
        <v>4361</v>
      </c>
      <c r="B1130" s="25" t="s">
        <v>139</v>
      </c>
      <c r="C1130" s="12" t="s">
        <v>140</v>
      </c>
      <c r="D1130" s="12" t="s">
        <v>3131</v>
      </c>
      <c r="E1130" s="27" t="s">
        <v>63</v>
      </c>
      <c r="F1130" s="32" t="s">
        <v>4362</v>
      </c>
      <c r="G1130" s="14" t="s">
        <v>2104</v>
      </c>
      <c r="H1130" s="29">
        <v>44342</v>
      </c>
      <c r="I1130" s="29">
        <v>44768</v>
      </c>
      <c r="J1130" s="17" t="str">
        <f>IF(Ugovori_OPULJP[[#This Row],[DATUM ZAVRŠETKA OPERACIJE]]&gt;DATE(2023,12,31),"u provedbi","završen")</f>
        <v>završen</v>
      </c>
      <c r="K1130" s="37" t="s">
        <v>86</v>
      </c>
      <c r="L1130" s="37" t="s">
        <v>86</v>
      </c>
      <c r="M1130" s="18">
        <v>0.85</v>
      </c>
      <c r="N1130" s="18">
        <v>0.15</v>
      </c>
      <c r="O1130" s="19">
        <f>Ugovori_OPULJP[[#This Row],[Bespovratna sredstva - Ukupno (EU+Nac) HRK
= Ukupna ugovorena vrijednost bespovratnih sredstava]]*Ugovori_OPULJP[[#This Row],[EU STOPA SUFINANCIRANJA %
EU CO-FINANCING RATE %]]</f>
        <v>890800</v>
      </c>
      <c r="P1130" s="20">
        <f>Ugovori_OPULJP[[#This Row],[Bespovratna sredstva - EU dio - HRK]]/7.5345</f>
        <v>118229.47773574888</v>
      </c>
      <c r="Q1130" s="19">
        <f>Ugovori_OPULJP[[#This Row],[Bespovratna sredstva - Ukupno (EU+Nac) HRK
= Ukupna ugovorena vrijednost bespovratnih sredstava]]*Ugovori_OPULJP[[#This Row],[STOPA NACIONALNOG SUFINANCIRANJA %]]</f>
        <v>157200</v>
      </c>
      <c r="R1130" s="20">
        <f>Ugovori_OPULJP[[#This Row],[Bespovratna sredstva - Nacionalni dio - HRK]]/7.5345</f>
        <v>20864.025482779216</v>
      </c>
      <c r="S1130" s="21">
        <v>1048000</v>
      </c>
      <c r="T1130" s="22">
        <f>Ugovori_OPULJP[[#This Row],[Bespovratna sredstva - Ukupno (EU+Nac) HRK
= Ukupna ugovorena vrijednost bespovratnih sredstava]]/7.5345</f>
        <v>139093.50321852809</v>
      </c>
      <c r="U1130" s="19">
        <v>0</v>
      </c>
      <c r="V1130" s="20">
        <f>Ugovori_OPULJP[[#This Row],[Javni doprinos korisnika - HRK]]/7.5345</f>
        <v>0</v>
      </c>
      <c r="W1130" s="19">
        <v>0</v>
      </c>
      <c r="X1130" s="20">
        <f>Ugovori_OPULJP[[#This Row],[Privatni doprinos korisnika - HRK]]/7.5345</f>
        <v>0</v>
      </c>
      <c r="Y1130" s="21">
        <f>Ugovori_OPULJP[[#This Row],[Bespovratna sredstva - Ukupno (EU+Nac) HRK
= Ukupna ugovorena vrijednost bespovratnih sredstava]]+Ugovori_OPULJP[[#This Row],[Javni doprinos korisnika - HRK]]+Ugovori_OPULJP[[#This Row],[Privatni doprinos korisnika - HRK]]</f>
        <v>1048000</v>
      </c>
      <c r="Z1130" s="22">
        <f>Ugovori_OPULJP[[#This Row],[UKUPNI PRIHVATLJIVI IZDACI
TOTAL ELIGIBLE EXPENDITURE
= Bespovratna sredstva ukupno + doprinos korisnika
= Ukupni prihvatljivi troškovi
= Ukupna ugovorena vrijednost projekta HRK]]/7.5345</f>
        <v>139093.50321852809</v>
      </c>
      <c r="AA1130" s="27" t="s">
        <v>22</v>
      </c>
      <c r="AB1130" s="27" t="s">
        <v>19</v>
      </c>
      <c r="AC1130" s="26" t="s">
        <v>4363</v>
      </c>
      <c r="AD1130" s="33" t="s">
        <v>147</v>
      </c>
    </row>
    <row r="1131" spans="1:30" ht="38.25" customHeight="1" x14ac:dyDescent="0.3">
      <c r="A1131" s="31" t="s">
        <v>4364</v>
      </c>
      <c r="B1131" s="25" t="s">
        <v>139</v>
      </c>
      <c r="C1131" s="12" t="s">
        <v>140</v>
      </c>
      <c r="D1131" s="12" t="s">
        <v>3131</v>
      </c>
      <c r="E1131" s="27" t="s">
        <v>63</v>
      </c>
      <c r="F1131" s="32" t="s">
        <v>4365</v>
      </c>
      <c r="G1131" s="32" t="s">
        <v>4366</v>
      </c>
      <c r="H1131" s="29">
        <v>44340</v>
      </c>
      <c r="I1131" s="29">
        <v>44889</v>
      </c>
      <c r="J1131" s="17" t="str">
        <f>IF(Ugovori_OPULJP[[#This Row],[DATUM ZAVRŠETKA OPERACIJE]]&gt;DATE(2023,12,31),"u provedbi","završen")</f>
        <v>završen</v>
      </c>
      <c r="K1131" s="37" t="s">
        <v>86</v>
      </c>
      <c r="L1131" s="37" t="s">
        <v>86</v>
      </c>
      <c r="M1131" s="18">
        <v>0.85</v>
      </c>
      <c r="N1131" s="18">
        <v>0.15</v>
      </c>
      <c r="O1131" s="19">
        <f>Ugovori_OPULJP[[#This Row],[Bespovratna sredstva - Ukupno (EU+Nac) HRK
= Ukupna ugovorena vrijednost bespovratnih sredstava]]*Ugovori_OPULJP[[#This Row],[EU STOPA SUFINANCIRANJA %
EU CO-FINANCING RATE %]]</f>
        <v>1564055.25</v>
      </c>
      <c r="P1131" s="20">
        <f>Ugovori_OPULJP[[#This Row],[Bespovratna sredstva - EU dio - HRK]]/7.5345</f>
        <v>207585.80529564005</v>
      </c>
      <c r="Q1131" s="19">
        <f>Ugovori_OPULJP[[#This Row],[Bespovratna sredstva - Ukupno (EU+Nac) HRK
= Ukupna ugovorena vrijednost bespovratnih sredstava]]*Ugovori_OPULJP[[#This Row],[STOPA NACIONALNOG SUFINANCIRANJA %]]</f>
        <v>276009.75</v>
      </c>
      <c r="R1131" s="20">
        <f>Ugovori_OPULJP[[#This Row],[Bespovratna sredstva - Nacionalni dio - HRK]]/7.5345</f>
        <v>36632.789169818832</v>
      </c>
      <c r="S1131" s="21">
        <v>1840065</v>
      </c>
      <c r="T1131" s="22">
        <f>Ugovori_OPULJP[[#This Row],[Bespovratna sredstva - Ukupno (EU+Nac) HRK
= Ukupna ugovorena vrijednost bespovratnih sredstava]]/7.5345</f>
        <v>244218.59446545888</v>
      </c>
      <c r="U1131" s="19">
        <v>0</v>
      </c>
      <c r="V1131" s="20">
        <f>Ugovori_OPULJP[[#This Row],[Javni doprinos korisnika - HRK]]/7.5345</f>
        <v>0</v>
      </c>
      <c r="W1131" s="19">
        <v>0</v>
      </c>
      <c r="X1131" s="20">
        <f>Ugovori_OPULJP[[#This Row],[Privatni doprinos korisnika - HRK]]/7.5345</f>
        <v>0</v>
      </c>
      <c r="Y1131" s="21">
        <f>Ugovori_OPULJP[[#This Row],[Bespovratna sredstva - Ukupno (EU+Nac) HRK
= Ukupna ugovorena vrijednost bespovratnih sredstava]]+Ugovori_OPULJP[[#This Row],[Javni doprinos korisnika - HRK]]+Ugovori_OPULJP[[#This Row],[Privatni doprinos korisnika - HRK]]</f>
        <v>1840065</v>
      </c>
      <c r="Z1131" s="22">
        <f>Ugovori_OPULJP[[#This Row],[UKUPNI PRIHVATLJIVI IZDACI
TOTAL ELIGIBLE EXPENDITURE
= Bespovratna sredstva ukupno + doprinos korisnika
= Ukupni prihvatljivi troškovi
= Ukupna ugovorena vrijednost projekta HRK]]/7.5345</f>
        <v>244218.59446545888</v>
      </c>
      <c r="AA1131" s="27" t="s">
        <v>22</v>
      </c>
      <c r="AB1131" s="27" t="s">
        <v>19</v>
      </c>
      <c r="AC1131" s="26" t="s">
        <v>4367</v>
      </c>
      <c r="AD1131" s="33" t="s">
        <v>147</v>
      </c>
    </row>
    <row r="1132" spans="1:30" ht="38.25" customHeight="1" x14ac:dyDescent="0.3">
      <c r="A1132" s="31" t="s">
        <v>4368</v>
      </c>
      <c r="B1132" s="25" t="s">
        <v>139</v>
      </c>
      <c r="C1132" s="12" t="s">
        <v>140</v>
      </c>
      <c r="D1132" s="12" t="s">
        <v>3131</v>
      </c>
      <c r="E1132" s="27" t="s">
        <v>63</v>
      </c>
      <c r="F1132" s="32" t="s">
        <v>4369</v>
      </c>
      <c r="G1132" s="32" t="s">
        <v>1749</v>
      </c>
      <c r="H1132" s="29">
        <v>44370</v>
      </c>
      <c r="I1132" s="29">
        <v>44918</v>
      </c>
      <c r="J1132" s="17" t="str">
        <f>IF(Ugovori_OPULJP[[#This Row],[DATUM ZAVRŠETKA OPERACIJE]]&gt;DATE(2023,12,31),"u provedbi","završen")</f>
        <v>završen</v>
      </c>
      <c r="K1132" s="28" t="s">
        <v>86</v>
      </c>
      <c r="L1132" s="28" t="s">
        <v>86</v>
      </c>
      <c r="M1132" s="46" t="s">
        <v>3114</v>
      </c>
      <c r="N1132" s="18">
        <v>0.15</v>
      </c>
      <c r="O1132" s="19">
        <f>Ugovori_OPULJP[[#This Row],[Bespovratna sredstva - Ukupno (EU+Nac) HRK
= Ukupna ugovorena vrijednost bespovratnih sredstava]]*Ugovori_OPULJP[[#This Row],[EU STOPA SUFINANCIRANJA %
EU CO-FINANCING RATE %]]</f>
        <v>946560</v>
      </c>
      <c r="P1132" s="20">
        <f>Ugovori_OPULJP[[#This Row],[Bespovratna sredstva - EU dio - HRK]]/7.5345</f>
        <v>125630.10153294844</v>
      </c>
      <c r="Q1132" s="19">
        <f>Ugovori_OPULJP[[#This Row],[Bespovratna sredstva - Ukupno (EU+Nac) HRK
= Ukupna ugovorena vrijednost bespovratnih sredstava]]*Ugovori_OPULJP[[#This Row],[STOPA NACIONALNOG SUFINANCIRANJA %]]</f>
        <v>167040</v>
      </c>
      <c r="R1132" s="20">
        <f>Ugovori_OPULJP[[#This Row],[Bespovratna sredstva - Nacionalni dio - HRK]]/7.5345</f>
        <v>22170.017917579135</v>
      </c>
      <c r="S1132" s="21">
        <v>1113600</v>
      </c>
      <c r="T1132" s="22">
        <f>Ugovori_OPULJP[[#This Row],[Bespovratna sredstva - Ukupno (EU+Nac) HRK
= Ukupna ugovorena vrijednost bespovratnih sredstava]]/7.5345</f>
        <v>147800.11945052756</v>
      </c>
      <c r="U1132" s="19">
        <v>0</v>
      </c>
      <c r="V1132" s="20">
        <f>Ugovori_OPULJP[[#This Row],[Javni doprinos korisnika - HRK]]/7.5345</f>
        <v>0</v>
      </c>
      <c r="W1132" s="19">
        <v>0</v>
      </c>
      <c r="X1132" s="20">
        <f>Ugovori_OPULJP[[#This Row],[Privatni doprinos korisnika - HRK]]/7.5345</f>
        <v>0</v>
      </c>
      <c r="Y1132" s="21">
        <f>Ugovori_OPULJP[[#This Row],[Bespovratna sredstva - Ukupno (EU+Nac) HRK
= Ukupna ugovorena vrijednost bespovratnih sredstava]]+Ugovori_OPULJP[[#This Row],[Javni doprinos korisnika - HRK]]+Ugovori_OPULJP[[#This Row],[Privatni doprinos korisnika - HRK]]</f>
        <v>1113600</v>
      </c>
      <c r="Z1132" s="22">
        <f>Ugovori_OPULJP[[#This Row],[UKUPNI PRIHVATLJIVI IZDACI
TOTAL ELIGIBLE EXPENDITURE
= Bespovratna sredstva ukupno + doprinos korisnika
= Ukupni prihvatljivi troškovi
= Ukupna ugovorena vrijednost projekta HRK]]/7.5345</f>
        <v>147800.11945052756</v>
      </c>
      <c r="AA1132" s="27" t="s">
        <v>22</v>
      </c>
      <c r="AB1132" s="27" t="s">
        <v>19</v>
      </c>
      <c r="AC1132" s="26" t="s">
        <v>4370</v>
      </c>
      <c r="AD1132" s="33" t="s">
        <v>147</v>
      </c>
    </row>
    <row r="1133" spans="1:30" ht="51" customHeight="1" x14ac:dyDescent="0.3">
      <c r="A1133" s="31" t="s">
        <v>4371</v>
      </c>
      <c r="B1133" s="25" t="s">
        <v>139</v>
      </c>
      <c r="C1133" s="12" t="s">
        <v>140</v>
      </c>
      <c r="D1133" s="12" t="s">
        <v>3131</v>
      </c>
      <c r="E1133" s="27" t="s">
        <v>63</v>
      </c>
      <c r="F1133" s="32" t="s">
        <v>4372</v>
      </c>
      <c r="G1133" s="32" t="s">
        <v>1897</v>
      </c>
      <c r="H1133" s="29">
        <v>44347</v>
      </c>
      <c r="I1133" s="29">
        <v>44895</v>
      </c>
      <c r="J1133" s="17" t="str">
        <f>IF(Ugovori_OPULJP[[#This Row],[DATUM ZAVRŠETKA OPERACIJE]]&gt;DATE(2023,12,31),"u provedbi","završen")</f>
        <v>završen</v>
      </c>
      <c r="K1133" s="37" t="s">
        <v>71</v>
      </c>
      <c r="L1133" s="15" t="s">
        <v>71</v>
      </c>
      <c r="M1133" s="18">
        <v>0.85</v>
      </c>
      <c r="N1133" s="18">
        <v>0.15</v>
      </c>
      <c r="O1133" s="19">
        <f>Ugovori_OPULJP[[#This Row],[Bespovratna sredstva - Ukupno (EU+Nac) HRK
= Ukupna ugovorena vrijednost bespovratnih sredstava]]*Ugovori_OPULJP[[#This Row],[EU STOPA SUFINANCIRANJA %
EU CO-FINANCING RATE %]]</f>
        <v>761325.875</v>
      </c>
      <c r="P1133" s="20">
        <f>Ugovori_OPULJP[[#This Row],[Bespovratna sredstva - EU dio - HRK]]/7.5345</f>
        <v>101045.30824872253</v>
      </c>
      <c r="Q1133" s="19">
        <f>Ugovori_OPULJP[[#This Row],[Bespovratna sredstva - Ukupno (EU+Nac) HRK
= Ukupna ugovorena vrijednost bespovratnih sredstava]]*Ugovori_OPULJP[[#This Row],[STOPA NACIONALNOG SUFINANCIRANJA %]]</f>
        <v>134351.625</v>
      </c>
      <c r="R1133" s="20">
        <f>Ugovori_OPULJP[[#This Row],[Bespovratna sredstva - Nacionalni dio - HRK]]/7.5345</f>
        <v>17831.524985068681</v>
      </c>
      <c r="S1133" s="21">
        <v>895677.5</v>
      </c>
      <c r="T1133" s="22">
        <f>Ugovori_OPULJP[[#This Row],[Bespovratna sredstva - Ukupno (EU+Nac) HRK
= Ukupna ugovorena vrijednost bespovratnih sredstava]]/7.5345</f>
        <v>118876.83323379121</v>
      </c>
      <c r="U1133" s="19">
        <v>0</v>
      </c>
      <c r="V1133" s="20">
        <f>Ugovori_OPULJP[[#This Row],[Javni doprinos korisnika - HRK]]/7.5345</f>
        <v>0</v>
      </c>
      <c r="W1133" s="19">
        <v>0</v>
      </c>
      <c r="X1133" s="20">
        <f>Ugovori_OPULJP[[#This Row],[Privatni doprinos korisnika - HRK]]/7.5345</f>
        <v>0</v>
      </c>
      <c r="Y1133" s="21">
        <f>Ugovori_OPULJP[[#This Row],[Bespovratna sredstva - Ukupno (EU+Nac) HRK
= Ukupna ugovorena vrijednost bespovratnih sredstava]]+Ugovori_OPULJP[[#This Row],[Javni doprinos korisnika - HRK]]+Ugovori_OPULJP[[#This Row],[Privatni doprinos korisnika - HRK]]</f>
        <v>895677.5</v>
      </c>
      <c r="Z1133" s="22">
        <f>Ugovori_OPULJP[[#This Row],[UKUPNI PRIHVATLJIVI IZDACI
TOTAL ELIGIBLE EXPENDITURE
= Bespovratna sredstva ukupno + doprinos korisnika
= Ukupni prihvatljivi troškovi
= Ukupna ugovorena vrijednost projekta HRK]]/7.5345</f>
        <v>118876.83323379121</v>
      </c>
      <c r="AA1133" s="27" t="s">
        <v>22</v>
      </c>
      <c r="AB1133" s="27" t="s">
        <v>19</v>
      </c>
      <c r="AC1133" s="26" t="s">
        <v>4373</v>
      </c>
      <c r="AD1133" s="33" t="s">
        <v>147</v>
      </c>
    </row>
    <row r="1134" spans="1:30" ht="51" customHeight="1" x14ac:dyDescent="0.3">
      <c r="A1134" s="31" t="s">
        <v>4374</v>
      </c>
      <c r="B1134" s="25" t="s">
        <v>139</v>
      </c>
      <c r="C1134" s="12" t="s">
        <v>140</v>
      </c>
      <c r="D1134" s="12" t="s">
        <v>3131</v>
      </c>
      <c r="E1134" s="27" t="s">
        <v>63</v>
      </c>
      <c r="F1134" s="32" t="s">
        <v>4375</v>
      </c>
      <c r="G1134" s="32" t="s">
        <v>1959</v>
      </c>
      <c r="H1134" s="29">
        <v>44372</v>
      </c>
      <c r="I1134" s="29">
        <v>44920</v>
      </c>
      <c r="J1134" s="17" t="str">
        <f>IF(Ugovori_OPULJP[[#This Row],[DATUM ZAVRŠETKA OPERACIJE]]&gt;DATE(2023,12,31),"u provedbi","završen")</f>
        <v>završen</v>
      </c>
      <c r="K1134" s="28" t="s">
        <v>329</v>
      </c>
      <c r="L1134" s="28" t="s">
        <v>329</v>
      </c>
      <c r="M1134" s="46" t="s">
        <v>3114</v>
      </c>
      <c r="N1134" s="18">
        <v>0.15</v>
      </c>
      <c r="O1134" s="19">
        <f>Ugovori_OPULJP[[#This Row],[Bespovratna sredstva - Ukupno (EU+Nac) HRK
= Ukupna ugovorena vrijednost bespovratnih sredstava]]*Ugovori_OPULJP[[#This Row],[EU STOPA SUFINANCIRANJA %
EU CO-FINANCING RATE %]]</f>
        <v>2865698.5</v>
      </c>
      <c r="P1134" s="20">
        <f>Ugovori_OPULJP[[#This Row],[Bespovratna sredstva - EU dio - HRK]]/7.5345</f>
        <v>380343.55298958125</v>
      </c>
      <c r="Q1134" s="19">
        <f>Ugovori_OPULJP[[#This Row],[Bespovratna sredstva - Ukupno (EU+Nac) HRK
= Ukupna ugovorena vrijednost bespovratnih sredstava]]*Ugovori_OPULJP[[#This Row],[STOPA NACIONALNOG SUFINANCIRANJA %]]</f>
        <v>505711.5</v>
      </c>
      <c r="R1134" s="20">
        <f>Ugovori_OPULJP[[#This Row],[Bespovratna sredstva - Nacionalni dio - HRK]]/7.5345</f>
        <v>67119.450527573164</v>
      </c>
      <c r="S1134" s="21">
        <v>3371410</v>
      </c>
      <c r="T1134" s="22">
        <f>Ugovori_OPULJP[[#This Row],[Bespovratna sredstva - Ukupno (EU+Nac) HRK
= Ukupna ugovorena vrijednost bespovratnih sredstava]]/7.5345</f>
        <v>447463.00351715437</v>
      </c>
      <c r="U1134" s="19">
        <v>0</v>
      </c>
      <c r="V1134" s="20">
        <f>Ugovori_OPULJP[[#This Row],[Javni doprinos korisnika - HRK]]/7.5345</f>
        <v>0</v>
      </c>
      <c r="W1134" s="19">
        <v>0</v>
      </c>
      <c r="X1134" s="20">
        <f>Ugovori_OPULJP[[#This Row],[Privatni doprinos korisnika - HRK]]/7.5345</f>
        <v>0</v>
      </c>
      <c r="Y1134" s="21">
        <f>Ugovori_OPULJP[[#This Row],[Bespovratna sredstva - Ukupno (EU+Nac) HRK
= Ukupna ugovorena vrijednost bespovratnih sredstava]]+Ugovori_OPULJP[[#This Row],[Javni doprinos korisnika - HRK]]+Ugovori_OPULJP[[#This Row],[Privatni doprinos korisnika - HRK]]</f>
        <v>3371410</v>
      </c>
      <c r="Z1134" s="22">
        <f>Ugovori_OPULJP[[#This Row],[UKUPNI PRIHVATLJIVI IZDACI
TOTAL ELIGIBLE EXPENDITURE
= Bespovratna sredstva ukupno + doprinos korisnika
= Ukupni prihvatljivi troškovi
= Ukupna ugovorena vrijednost projekta HRK]]/7.5345</f>
        <v>447463.00351715437</v>
      </c>
      <c r="AA1134" s="27" t="s">
        <v>22</v>
      </c>
      <c r="AB1134" s="27" t="s">
        <v>19</v>
      </c>
      <c r="AC1134" s="26" t="s">
        <v>4376</v>
      </c>
      <c r="AD1134" s="33" t="s">
        <v>147</v>
      </c>
    </row>
    <row r="1135" spans="1:30" ht="51" customHeight="1" x14ac:dyDescent="0.3">
      <c r="A1135" s="31" t="s">
        <v>4377</v>
      </c>
      <c r="B1135" s="25" t="s">
        <v>139</v>
      </c>
      <c r="C1135" s="26" t="s">
        <v>140</v>
      </c>
      <c r="D1135" s="12" t="s">
        <v>3131</v>
      </c>
      <c r="E1135" s="27" t="s">
        <v>63</v>
      </c>
      <c r="F1135" s="32" t="s">
        <v>4378</v>
      </c>
      <c r="G1135" s="14" t="s">
        <v>2054</v>
      </c>
      <c r="H1135" s="29">
        <v>44341</v>
      </c>
      <c r="I1135" s="29">
        <v>44798</v>
      </c>
      <c r="J1135" s="17" t="str">
        <f>IF(Ugovori_OPULJP[[#This Row],[DATUM ZAVRŠETKA OPERACIJE]]&gt;DATE(2023,12,31),"u provedbi","završen")</f>
        <v>završen</v>
      </c>
      <c r="K1135" s="28" t="s">
        <v>240</v>
      </c>
      <c r="L1135" s="28" t="s">
        <v>240</v>
      </c>
      <c r="M1135" s="18">
        <v>0.85</v>
      </c>
      <c r="N1135" s="18">
        <v>0.15</v>
      </c>
      <c r="O1135" s="19">
        <f>Ugovori_OPULJP[[#This Row],[Bespovratna sredstva - Ukupno (EU+Nac) HRK
= Ukupna ugovorena vrijednost bespovratnih sredstava]]*Ugovori_OPULJP[[#This Row],[EU STOPA SUFINANCIRANJA %
EU CO-FINANCING RATE %]]</f>
        <v>2963227.5</v>
      </c>
      <c r="P1135" s="20">
        <f>Ugovori_OPULJP[[#This Row],[Bespovratna sredstva - EU dio - HRK]]/7.5345</f>
        <v>393287.87577145128</v>
      </c>
      <c r="Q1135" s="19">
        <f>Ugovori_OPULJP[[#This Row],[Bespovratna sredstva - Ukupno (EU+Nac) HRK
= Ukupna ugovorena vrijednost bespovratnih sredstava]]*Ugovori_OPULJP[[#This Row],[STOPA NACIONALNOG SUFINANCIRANJA %]]</f>
        <v>522922.5</v>
      </c>
      <c r="R1135" s="20">
        <f>Ugovori_OPULJP[[#This Row],[Bespovratna sredstva - Nacionalni dio - HRK]]/7.5345</f>
        <v>69403.742783197289</v>
      </c>
      <c r="S1135" s="21">
        <v>3486150</v>
      </c>
      <c r="T1135" s="22">
        <f>Ugovori_OPULJP[[#This Row],[Bespovratna sredstva - Ukupno (EU+Nac) HRK
= Ukupna ugovorena vrijednost bespovratnih sredstava]]/7.5345</f>
        <v>462691.61855464859</v>
      </c>
      <c r="U1135" s="19">
        <v>0</v>
      </c>
      <c r="V1135" s="20">
        <f>Ugovori_OPULJP[[#This Row],[Javni doprinos korisnika - HRK]]/7.5345</f>
        <v>0</v>
      </c>
      <c r="W1135" s="19">
        <v>0</v>
      </c>
      <c r="X1135" s="20">
        <f>Ugovori_OPULJP[[#This Row],[Privatni doprinos korisnika - HRK]]/7.5345</f>
        <v>0</v>
      </c>
      <c r="Y1135" s="21">
        <f>Ugovori_OPULJP[[#This Row],[Bespovratna sredstva - Ukupno (EU+Nac) HRK
= Ukupna ugovorena vrijednost bespovratnih sredstava]]+Ugovori_OPULJP[[#This Row],[Javni doprinos korisnika - HRK]]+Ugovori_OPULJP[[#This Row],[Privatni doprinos korisnika - HRK]]</f>
        <v>3486150</v>
      </c>
      <c r="Z1135" s="22">
        <f>Ugovori_OPULJP[[#This Row],[UKUPNI PRIHVATLJIVI IZDACI
TOTAL ELIGIBLE EXPENDITURE
= Bespovratna sredstva ukupno + doprinos korisnika
= Ukupni prihvatljivi troškovi
= Ukupna ugovorena vrijednost projekta HRK]]/7.5345</f>
        <v>462691.61855464859</v>
      </c>
      <c r="AA1135" s="13" t="s">
        <v>22</v>
      </c>
      <c r="AB1135" s="13" t="s">
        <v>19</v>
      </c>
      <c r="AC1135" s="26" t="s">
        <v>4379</v>
      </c>
      <c r="AD1135" s="33" t="s">
        <v>147</v>
      </c>
    </row>
    <row r="1136" spans="1:30" ht="51" customHeight="1" x14ac:dyDescent="0.3">
      <c r="A1136" s="31" t="s">
        <v>4380</v>
      </c>
      <c r="B1136" s="25" t="s">
        <v>139</v>
      </c>
      <c r="C1136" s="12" t="s">
        <v>140</v>
      </c>
      <c r="D1136" s="12" t="s">
        <v>3131</v>
      </c>
      <c r="E1136" s="27" t="s">
        <v>63</v>
      </c>
      <c r="F1136" s="32" t="s">
        <v>4381</v>
      </c>
      <c r="G1136" s="14" t="s">
        <v>633</v>
      </c>
      <c r="H1136" s="29">
        <v>44370</v>
      </c>
      <c r="I1136" s="29">
        <v>44827</v>
      </c>
      <c r="J1136" s="17" t="str">
        <f>IF(Ugovori_OPULJP[[#This Row],[DATUM ZAVRŠETKA OPERACIJE]]&gt;DATE(2023,12,31),"u provedbi","završen")</f>
        <v>završen</v>
      </c>
      <c r="K1136" s="28" t="s">
        <v>91</v>
      </c>
      <c r="L1136" s="28" t="s">
        <v>91</v>
      </c>
      <c r="M1136" s="46" t="s">
        <v>3114</v>
      </c>
      <c r="N1136" s="18">
        <v>0.15</v>
      </c>
      <c r="O1136" s="19">
        <f>Ugovori_OPULJP[[#This Row],[Bespovratna sredstva - Ukupno (EU+Nac) HRK
= Ukupna ugovorena vrijednost bespovratnih sredstava]]*Ugovori_OPULJP[[#This Row],[EU STOPA SUFINANCIRANJA %
EU CO-FINANCING RATE %]]</f>
        <v>742917</v>
      </c>
      <c r="P1136" s="20">
        <f>Ugovori_OPULJP[[#This Row],[Bespovratna sredstva - EU dio - HRK]]/7.5345</f>
        <v>98602.030658968739</v>
      </c>
      <c r="Q1136" s="19">
        <f>Ugovori_OPULJP[[#This Row],[Bespovratna sredstva - Ukupno (EU+Nac) HRK
= Ukupna ugovorena vrijednost bespovratnih sredstava]]*Ugovori_OPULJP[[#This Row],[STOPA NACIONALNOG SUFINANCIRANJA %]]</f>
        <v>131103</v>
      </c>
      <c r="R1136" s="20">
        <f>Ugovori_OPULJP[[#This Row],[Bespovratna sredstva - Nacionalni dio - HRK]]/7.5345</f>
        <v>17400.358351582719</v>
      </c>
      <c r="S1136" s="21">
        <v>874020</v>
      </c>
      <c r="T1136" s="22">
        <f>Ugovori_OPULJP[[#This Row],[Bespovratna sredstva - Ukupno (EU+Nac) HRK
= Ukupna ugovorena vrijednost bespovratnih sredstava]]/7.5345</f>
        <v>116002.38901055146</v>
      </c>
      <c r="U1136" s="19">
        <v>0</v>
      </c>
      <c r="V1136" s="20">
        <f>Ugovori_OPULJP[[#This Row],[Javni doprinos korisnika - HRK]]/7.5345</f>
        <v>0</v>
      </c>
      <c r="W1136" s="19">
        <v>0</v>
      </c>
      <c r="X1136" s="20">
        <f>Ugovori_OPULJP[[#This Row],[Privatni doprinos korisnika - HRK]]/7.5345</f>
        <v>0</v>
      </c>
      <c r="Y1136" s="21">
        <f>Ugovori_OPULJP[[#This Row],[Bespovratna sredstva - Ukupno (EU+Nac) HRK
= Ukupna ugovorena vrijednost bespovratnih sredstava]]+Ugovori_OPULJP[[#This Row],[Javni doprinos korisnika - HRK]]+Ugovori_OPULJP[[#This Row],[Privatni doprinos korisnika - HRK]]</f>
        <v>874020</v>
      </c>
      <c r="Z1136" s="22">
        <f>Ugovori_OPULJP[[#This Row],[UKUPNI PRIHVATLJIVI IZDACI
TOTAL ELIGIBLE EXPENDITURE
= Bespovratna sredstva ukupno + doprinos korisnika
= Ukupni prihvatljivi troškovi
= Ukupna ugovorena vrijednost projekta HRK]]/7.5345</f>
        <v>116002.38901055146</v>
      </c>
      <c r="AA1136" s="27" t="s">
        <v>22</v>
      </c>
      <c r="AB1136" s="27" t="s">
        <v>19</v>
      </c>
      <c r="AC1136" s="26" t="s">
        <v>4382</v>
      </c>
      <c r="AD1136" s="33" t="s">
        <v>147</v>
      </c>
    </row>
    <row r="1137" spans="1:30" ht="51" customHeight="1" x14ac:dyDescent="0.3">
      <c r="A1137" s="31" t="s">
        <v>4383</v>
      </c>
      <c r="B1137" s="25" t="s">
        <v>139</v>
      </c>
      <c r="C1137" s="12" t="s">
        <v>140</v>
      </c>
      <c r="D1137" s="12" t="s">
        <v>3131</v>
      </c>
      <c r="E1137" s="27" t="s">
        <v>63</v>
      </c>
      <c r="F1137" s="32" t="s">
        <v>4384</v>
      </c>
      <c r="G1137" s="32" t="s">
        <v>4385</v>
      </c>
      <c r="H1137" s="29">
        <v>44370</v>
      </c>
      <c r="I1137" s="29">
        <v>44857</v>
      </c>
      <c r="J1137" s="17" t="str">
        <f>IF(Ugovori_OPULJP[[#This Row],[DATUM ZAVRŠETKA OPERACIJE]]&gt;DATE(2023,12,31),"u provedbi","završen")</f>
        <v>završen</v>
      </c>
      <c r="K1137" s="28" t="s">
        <v>81</v>
      </c>
      <c r="L1137" s="28" t="s">
        <v>81</v>
      </c>
      <c r="M1137" s="46" t="s">
        <v>3114</v>
      </c>
      <c r="N1137" s="18">
        <v>0.15</v>
      </c>
      <c r="O1137" s="19">
        <f>Ugovori_OPULJP[[#This Row],[Bespovratna sredstva - Ukupno (EU+Nac) HRK
= Ukupna ugovorena vrijednost bespovratnih sredstava]]*Ugovori_OPULJP[[#This Row],[EU STOPA SUFINANCIRANJA %
EU CO-FINANCING RATE %]]</f>
        <v>789352.5</v>
      </c>
      <c r="P1137" s="20">
        <f>Ugovori_OPULJP[[#This Row],[Bespovratna sredstva - EU dio - HRK]]/7.5345</f>
        <v>104765.0806291061</v>
      </c>
      <c r="Q1137" s="19">
        <f>Ugovori_OPULJP[[#This Row],[Bespovratna sredstva - Ukupno (EU+Nac) HRK
= Ukupna ugovorena vrijednost bespovratnih sredstava]]*Ugovori_OPULJP[[#This Row],[STOPA NACIONALNOG SUFINANCIRANJA %]]</f>
        <v>139297.5</v>
      </c>
      <c r="R1137" s="20">
        <f>Ugovori_OPULJP[[#This Row],[Bespovratna sredstva - Nacionalni dio - HRK]]/7.5345</f>
        <v>18487.95540513637</v>
      </c>
      <c r="S1137" s="21">
        <v>928650</v>
      </c>
      <c r="T1137" s="22">
        <f>Ugovori_OPULJP[[#This Row],[Bespovratna sredstva - Ukupno (EU+Nac) HRK
= Ukupna ugovorena vrijednost bespovratnih sredstava]]/7.5345</f>
        <v>123253.03603424248</v>
      </c>
      <c r="U1137" s="19">
        <v>0</v>
      </c>
      <c r="V1137" s="20">
        <f>Ugovori_OPULJP[[#This Row],[Javni doprinos korisnika - HRK]]/7.5345</f>
        <v>0</v>
      </c>
      <c r="W1137" s="19">
        <v>0</v>
      </c>
      <c r="X1137" s="20">
        <f>Ugovori_OPULJP[[#This Row],[Privatni doprinos korisnika - HRK]]/7.5345</f>
        <v>0</v>
      </c>
      <c r="Y1137" s="21">
        <f>Ugovori_OPULJP[[#This Row],[Bespovratna sredstva - Ukupno (EU+Nac) HRK
= Ukupna ugovorena vrijednost bespovratnih sredstava]]+Ugovori_OPULJP[[#This Row],[Javni doprinos korisnika - HRK]]+Ugovori_OPULJP[[#This Row],[Privatni doprinos korisnika - HRK]]</f>
        <v>928650</v>
      </c>
      <c r="Z1137" s="22">
        <f>Ugovori_OPULJP[[#This Row],[UKUPNI PRIHVATLJIVI IZDACI
TOTAL ELIGIBLE EXPENDITURE
= Bespovratna sredstva ukupno + doprinos korisnika
= Ukupni prihvatljivi troškovi
= Ukupna ugovorena vrijednost projekta HRK]]/7.5345</f>
        <v>123253.03603424248</v>
      </c>
      <c r="AA1137" s="27" t="s">
        <v>22</v>
      </c>
      <c r="AB1137" s="27" t="s">
        <v>19</v>
      </c>
      <c r="AC1137" s="26" t="s">
        <v>4386</v>
      </c>
      <c r="AD1137" s="33" t="s">
        <v>147</v>
      </c>
    </row>
    <row r="1138" spans="1:30" ht="51" customHeight="1" x14ac:dyDescent="0.3">
      <c r="A1138" s="31" t="s">
        <v>4387</v>
      </c>
      <c r="B1138" s="25" t="s">
        <v>139</v>
      </c>
      <c r="C1138" s="26" t="s">
        <v>140</v>
      </c>
      <c r="D1138" s="12" t="s">
        <v>3131</v>
      </c>
      <c r="E1138" s="27" t="s">
        <v>63</v>
      </c>
      <c r="F1138" s="32" t="s">
        <v>4388</v>
      </c>
      <c r="G1138" s="32" t="s">
        <v>2116</v>
      </c>
      <c r="H1138" s="29">
        <v>44365</v>
      </c>
      <c r="I1138" s="29">
        <v>44822</v>
      </c>
      <c r="J1138" s="17" t="str">
        <f>IF(Ugovori_OPULJP[[#This Row],[DATUM ZAVRŠETKA OPERACIJE]]&gt;DATE(2023,12,31),"u provedbi","završen")</f>
        <v>završen</v>
      </c>
      <c r="K1138" s="28" t="s">
        <v>86</v>
      </c>
      <c r="L1138" s="28" t="s">
        <v>86</v>
      </c>
      <c r="M1138" s="46" t="s">
        <v>3114</v>
      </c>
      <c r="N1138" s="18">
        <v>0.15</v>
      </c>
      <c r="O1138" s="19">
        <f>Ugovori_OPULJP[[#This Row],[Bespovratna sredstva - Ukupno (EU+Nac) HRK
= Ukupna ugovorena vrijednost bespovratnih sredstava]]*Ugovori_OPULJP[[#This Row],[EU STOPA SUFINANCIRANJA %
EU CO-FINANCING RATE %]]</f>
        <v>1970725</v>
      </c>
      <c r="P1138" s="20">
        <f>Ugovori_OPULJP[[#This Row],[Bespovratna sredstva - EU dio - HRK]]/7.5345</f>
        <v>261560.15661291391</v>
      </c>
      <c r="Q1138" s="19">
        <f>Ugovori_OPULJP[[#This Row],[Bespovratna sredstva - Ukupno (EU+Nac) HRK
= Ukupna ugovorena vrijednost bespovratnih sredstava]]*Ugovori_OPULJP[[#This Row],[STOPA NACIONALNOG SUFINANCIRANJA %]]</f>
        <v>347775</v>
      </c>
      <c r="R1138" s="20">
        <f>Ugovori_OPULJP[[#This Row],[Bespovratna sredstva - Nacionalni dio - HRK]]/7.5345</f>
        <v>46157.674696396571</v>
      </c>
      <c r="S1138" s="21">
        <v>2318500</v>
      </c>
      <c r="T1138" s="22">
        <f>Ugovori_OPULJP[[#This Row],[Bespovratna sredstva - Ukupno (EU+Nac) HRK
= Ukupna ugovorena vrijednost bespovratnih sredstava]]/7.5345</f>
        <v>307717.83130931051</v>
      </c>
      <c r="U1138" s="19">
        <v>0</v>
      </c>
      <c r="V1138" s="20">
        <f>Ugovori_OPULJP[[#This Row],[Javni doprinos korisnika - HRK]]/7.5345</f>
        <v>0</v>
      </c>
      <c r="W1138" s="19">
        <v>0</v>
      </c>
      <c r="X1138" s="20">
        <f>Ugovori_OPULJP[[#This Row],[Privatni doprinos korisnika - HRK]]/7.5345</f>
        <v>0</v>
      </c>
      <c r="Y1138" s="21">
        <f>Ugovori_OPULJP[[#This Row],[Bespovratna sredstva - Ukupno (EU+Nac) HRK
= Ukupna ugovorena vrijednost bespovratnih sredstava]]+Ugovori_OPULJP[[#This Row],[Javni doprinos korisnika - HRK]]+Ugovori_OPULJP[[#This Row],[Privatni doprinos korisnika - HRK]]</f>
        <v>2318500</v>
      </c>
      <c r="Z1138" s="22">
        <f>Ugovori_OPULJP[[#This Row],[UKUPNI PRIHVATLJIVI IZDACI
TOTAL ELIGIBLE EXPENDITURE
= Bespovratna sredstva ukupno + doprinos korisnika
= Ukupni prihvatljivi troškovi
= Ukupna ugovorena vrijednost projekta HRK]]/7.5345</f>
        <v>307717.83130931051</v>
      </c>
      <c r="AA1138" s="27" t="s">
        <v>22</v>
      </c>
      <c r="AB1138" s="27" t="s">
        <v>19</v>
      </c>
      <c r="AC1138" s="26" t="s">
        <v>4389</v>
      </c>
      <c r="AD1138" s="12" t="s">
        <v>147</v>
      </c>
    </row>
    <row r="1139" spans="1:30" ht="51" customHeight="1" x14ac:dyDescent="0.3">
      <c r="A1139" s="31" t="s">
        <v>4390</v>
      </c>
      <c r="B1139" s="25" t="s">
        <v>139</v>
      </c>
      <c r="C1139" s="12" t="s">
        <v>140</v>
      </c>
      <c r="D1139" s="12" t="s">
        <v>3131</v>
      </c>
      <c r="E1139" s="27" t="s">
        <v>63</v>
      </c>
      <c r="F1139" s="32" t="s">
        <v>4391</v>
      </c>
      <c r="G1139" s="14" t="s">
        <v>1656</v>
      </c>
      <c r="H1139" s="29">
        <v>44370</v>
      </c>
      <c r="I1139" s="29">
        <v>44918</v>
      </c>
      <c r="J1139" s="17" t="str">
        <f>IF(Ugovori_OPULJP[[#This Row],[DATUM ZAVRŠETKA OPERACIJE]]&gt;DATE(2023,12,31),"u provedbi","završen")</f>
        <v>završen</v>
      </c>
      <c r="K1139" s="28" t="s">
        <v>81</v>
      </c>
      <c r="L1139" s="28" t="s">
        <v>81</v>
      </c>
      <c r="M1139" s="46" t="s">
        <v>3114</v>
      </c>
      <c r="N1139" s="18">
        <v>0.15</v>
      </c>
      <c r="O1139" s="19">
        <f>Ugovori_OPULJP[[#This Row],[Bespovratna sredstva - Ukupno (EU+Nac) HRK
= Ukupna ugovorena vrijednost bespovratnih sredstava]]*Ugovori_OPULJP[[#This Row],[EU STOPA SUFINANCIRANJA %
EU CO-FINANCING RATE %]]</f>
        <v>789225</v>
      </c>
      <c r="P1139" s="20">
        <f>Ugovori_OPULJP[[#This Row],[Bespovratna sredstva - EU dio - HRK]]/7.5345</f>
        <v>104748.15847103324</v>
      </c>
      <c r="Q1139" s="19">
        <f>Ugovori_OPULJP[[#This Row],[Bespovratna sredstva - Ukupno (EU+Nac) HRK
= Ukupna ugovorena vrijednost bespovratnih sredstava]]*Ugovori_OPULJP[[#This Row],[STOPA NACIONALNOG SUFINANCIRANJA %]]</f>
        <v>139275</v>
      </c>
      <c r="R1139" s="20">
        <f>Ugovori_OPULJP[[#This Row],[Bespovratna sredstva - Nacionalni dio - HRK]]/7.5345</f>
        <v>18484.969141947044</v>
      </c>
      <c r="S1139" s="21">
        <v>928500</v>
      </c>
      <c r="T1139" s="22">
        <f>Ugovori_OPULJP[[#This Row],[Bespovratna sredstva - Ukupno (EU+Nac) HRK
= Ukupna ugovorena vrijednost bespovratnih sredstava]]/7.5345</f>
        <v>123233.12761298029</v>
      </c>
      <c r="U1139" s="19">
        <v>0</v>
      </c>
      <c r="V1139" s="20">
        <f>Ugovori_OPULJP[[#This Row],[Javni doprinos korisnika - HRK]]/7.5345</f>
        <v>0</v>
      </c>
      <c r="W1139" s="19">
        <v>0</v>
      </c>
      <c r="X1139" s="20">
        <f>Ugovori_OPULJP[[#This Row],[Privatni doprinos korisnika - HRK]]/7.5345</f>
        <v>0</v>
      </c>
      <c r="Y1139" s="21">
        <f>Ugovori_OPULJP[[#This Row],[Bespovratna sredstva - Ukupno (EU+Nac) HRK
= Ukupna ugovorena vrijednost bespovratnih sredstava]]+Ugovori_OPULJP[[#This Row],[Javni doprinos korisnika - HRK]]+Ugovori_OPULJP[[#This Row],[Privatni doprinos korisnika - HRK]]</f>
        <v>928500</v>
      </c>
      <c r="Z1139" s="22">
        <f>Ugovori_OPULJP[[#This Row],[UKUPNI PRIHVATLJIVI IZDACI
TOTAL ELIGIBLE EXPENDITURE
= Bespovratna sredstva ukupno + doprinos korisnika
= Ukupni prihvatljivi troškovi
= Ukupna ugovorena vrijednost projekta HRK]]/7.5345</f>
        <v>123233.12761298029</v>
      </c>
      <c r="AA1139" s="27" t="s">
        <v>22</v>
      </c>
      <c r="AB1139" s="27" t="s">
        <v>19</v>
      </c>
      <c r="AC1139" s="26" t="s">
        <v>4392</v>
      </c>
      <c r="AD1139" s="33" t="s">
        <v>147</v>
      </c>
    </row>
    <row r="1140" spans="1:30" ht="51" customHeight="1" x14ac:dyDescent="0.3">
      <c r="A1140" s="36" t="s">
        <v>4393</v>
      </c>
      <c r="B1140" s="25" t="s">
        <v>139</v>
      </c>
      <c r="C1140" s="26" t="s">
        <v>140</v>
      </c>
      <c r="D1140" s="12" t="s">
        <v>3131</v>
      </c>
      <c r="E1140" s="27" t="s">
        <v>63</v>
      </c>
      <c r="F1140" s="32" t="s">
        <v>4394</v>
      </c>
      <c r="G1140" s="32" t="s">
        <v>4395</v>
      </c>
      <c r="H1140" s="29">
        <v>44370</v>
      </c>
      <c r="I1140" s="29">
        <v>44857</v>
      </c>
      <c r="J1140" s="17" t="str">
        <f>IF(Ugovori_OPULJP[[#This Row],[DATUM ZAVRŠETKA OPERACIJE]]&gt;DATE(2023,12,31),"u provedbi","završen")</f>
        <v>završen</v>
      </c>
      <c r="K1140" s="37" t="s">
        <v>362</v>
      </c>
      <c r="L1140" s="28" t="s">
        <v>362</v>
      </c>
      <c r="M1140" s="18">
        <v>0.85</v>
      </c>
      <c r="N1140" s="18">
        <v>0.15</v>
      </c>
      <c r="O1140" s="19">
        <f>Ugovori_OPULJP[[#This Row],[Bespovratna sredstva - Ukupno (EU+Nac) HRK
= Ukupna ugovorena vrijednost bespovratnih sredstava]]*Ugovori_OPULJP[[#This Row],[EU STOPA SUFINANCIRANJA %
EU CO-FINANCING RATE %]]</f>
        <v>1967877.5</v>
      </c>
      <c r="P1140" s="20">
        <f>Ugovori_OPULJP[[#This Row],[Bespovratna sredstva - EU dio - HRK]]/7.5345</f>
        <v>261182.22841595326</v>
      </c>
      <c r="Q1140" s="19">
        <f>Ugovori_OPULJP[[#This Row],[Bespovratna sredstva - Ukupno (EU+Nac) HRK
= Ukupna ugovorena vrijednost bespovratnih sredstava]]*Ugovori_OPULJP[[#This Row],[STOPA NACIONALNOG SUFINANCIRANJA %]]</f>
        <v>347272.5</v>
      </c>
      <c r="R1140" s="20">
        <f>Ugovori_OPULJP[[#This Row],[Bespovratna sredstva - Nacionalni dio - HRK]]/7.5345</f>
        <v>46090.981485168224</v>
      </c>
      <c r="S1140" s="21">
        <v>2315150</v>
      </c>
      <c r="T1140" s="22">
        <f>Ugovori_OPULJP[[#This Row],[Bespovratna sredstva - Ukupno (EU+Nac) HRK
= Ukupna ugovorena vrijednost bespovratnih sredstava]]/7.5345</f>
        <v>307273.2099011215</v>
      </c>
      <c r="U1140" s="19">
        <v>0</v>
      </c>
      <c r="V1140" s="20">
        <f>Ugovori_OPULJP[[#This Row],[Javni doprinos korisnika - HRK]]/7.5345</f>
        <v>0</v>
      </c>
      <c r="W1140" s="19">
        <v>0</v>
      </c>
      <c r="X1140" s="20">
        <f>Ugovori_OPULJP[[#This Row],[Privatni doprinos korisnika - HRK]]/7.5345</f>
        <v>0</v>
      </c>
      <c r="Y1140" s="21">
        <f>Ugovori_OPULJP[[#This Row],[Bespovratna sredstva - Ukupno (EU+Nac) HRK
= Ukupna ugovorena vrijednost bespovratnih sredstava]]+Ugovori_OPULJP[[#This Row],[Javni doprinos korisnika - HRK]]+Ugovori_OPULJP[[#This Row],[Privatni doprinos korisnika - HRK]]</f>
        <v>2315150</v>
      </c>
      <c r="Z1140" s="22">
        <f>Ugovori_OPULJP[[#This Row],[UKUPNI PRIHVATLJIVI IZDACI
TOTAL ELIGIBLE EXPENDITURE
= Bespovratna sredstva ukupno + doprinos korisnika
= Ukupni prihvatljivi troškovi
= Ukupna ugovorena vrijednost projekta HRK]]/7.5345</f>
        <v>307273.2099011215</v>
      </c>
      <c r="AA1140" s="13" t="s">
        <v>22</v>
      </c>
      <c r="AB1140" s="13" t="s">
        <v>19</v>
      </c>
      <c r="AC1140" s="26" t="s">
        <v>4396</v>
      </c>
      <c r="AD1140" s="33" t="s">
        <v>147</v>
      </c>
    </row>
    <row r="1141" spans="1:30" ht="51" customHeight="1" x14ac:dyDescent="0.3">
      <c r="A1141" s="31" t="s">
        <v>4397</v>
      </c>
      <c r="B1141" s="25" t="s">
        <v>139</v>
      </c>
      <c r="C1141" s="12" t="s">
        <v>140</v>
      </c>
      <c r="D1141" s="12" t="s">
        <v>3131</v>
      </c>
      <c r="E1141" s="27" t="s">
        <v>63</v>
      </c>
      <c r="F1141" s="32" t="s">
        <v>4398</v>
      </c>
      <c r="G1141" s="32" t="s">
        <v>1525</v>
      </c>
      <c r="H1141" s="29">
        <v>44370</v>
      </c>
      <c r="I1141" s="29">
        <v>44827</v>
      </c>
      <c r="J1141" s="17" t="str">
        <f>IF(Ugovori_OPULJP[[#This Row],[DATUM ZAVRŠETKA OPERACIJE]]&gt;DATE(2023,12,31),"u provedbi","završen")</f>
        <v>završen</v>
      </c>
      <c r="K1141" s="37" t="s">
        <v>81</v>
      </c>
      <c r="L1141" s="37" t="s">
        <v>81</v>
      </c>
      <c r="M1141" s="18">
        <v>0.85</v>
      </c>
      <c r="N1141" s="18">
        <v>0.15</v>
      </c>
      <c r="O1141" s="19">
        <f>Ugovori_OPULJP[[#This Row],[Bespovratna sredstva - Ukupno (EU+Nac) HRK
= Ukupna ugovorena vrijednost bespovratnih sredstava]]*Ugovori_OPULJP[[#This Row],[EU STOPA SUFINANCIRANJA %
EU CO-FINANCING RATE %]]</f>
        <v>2759482.5</v>
      </c>
      <c r="P1141" s="20">
        <f>Ugovori_OPULJP[[#This Row],[Bespovratna sredstva - EU dio - HRK]]/7.5345</f>
        <v>366246.26717101334</v>
      </c>
      <c r="Q1141" s="19">
        <f>Ugovori_OPULJP[[#This Row],[Bespovratna sredstva - Ukupno (EU+Nac) HRK
= Ukupna ugovorena vrijednost bespovratnih sredstava]]*Ugovori_OPULJP[[#This Row],[STOPA NACIONALNOG SUFINANCIRANJA %]]</f>
        <v>486967.5</v>
      </c>
      <c r="R1141" s="20">
        <f>Ugovori_OPULJP[[#This Row],[Bespovratna sredstva - Nacionalni dio - HRK]]/7.5345</f>
        <v>64631.694206649408</v>
      </c>
      <c r="S1141" s="21">
        <v>3246450</v>
      </c>
      <c r="T1141" s="22">
        <f>Ugovori_OPULJP[[#This Row],[Bespovratna sredstva - Ukupno (EU+Nac) HRK
= Ukupna ugovorena vrijednost bespovratnih sredstava]]/7.5345</f>
        <v>430877.96137766272</v>
      </c>
      <c r="U1141" s="19">
        <v>0</v>
      </c>
      <c r="V1141" s="20">
        <f>Ugovori_OPULJP[[#This Row],[Javni doprinos korisnika - HRK]]/7.5345</f>
        <v>0</v>
      </c>
      <c r="W1141" s="19">
        <v>0</v>
      </c>
      <c r="X1141" s="20">
        <f>Ugovori_OPULJP[[#This Row],[Privatni doprinos korisnika - HRK]]/7.5345</f>
        <v>0</v>
      </c>
      <c r="Y1141" s="21">
        <f>Ugovori_OPULJP[[#This Row],[Bespovratna sredstva - Ukupno (EU+Nac) HRK
= Ukupna ugovorena vrijednost bespovratnih sredstava]]+Ugovori_OPULJP[[#This Row],[Javni doprinos korisnika - HRK]]+Ugovori_OPULJP[[#This Row],[Privatni doprinos korisnika - HRK]]</f>
        <v>3246450</v>
      </c>
      <c r="Z1141" s="22">
        <f>Ugovori_OPULJP[[#This Row],[UKUPNI PRIHVATLJIVI IZDACI
TOTAL ELIGIBLE EXPENDITURE
= Bespovratna sredstva ukupno + doprinos korisnika
= Ukupni prihvatljivi troškovi
= Ukupna ugovorena vrijednost projekta HRK]]/7.5345</f>
        <v>430877.96137766272</v>
      </c>
      <c r="AA1141" s="27" t="s">
        <v>22</v>
      </c>
      <c r="AB1141" s="27" t="s">
        <v>19</v>
      </c>
      <c r="AC1141" s="26" t="s">
        <v>4399</v>
      </c>
      <c r="AD1141" s="33" t="s">
        <v>147</v>
      </c>
    </row>
    <row r="1142" spans="1:30" ht="51" customHeight="1" x14ac:dyDescent="0.3">
      <c r="A1142" s="31" t="s">
        <v>4400</v>
      </c>
      <c r="B1142" s="25" t="s">
        <v>139</v>
      </c>
      <c r="C1142" s="12" t="s">
        <v>140</v>
      </c>
      <c r="D1142" s="12" t="s">
        <v>3131</v>
      </c>
      <c r="E1142" s="27" t="s">
        <v>63</v>
      </c>
      <c r="F1142" s="32" t="s">
        <v>4401</v>
      </c>
      <c r="G1142" s="14" t="s">
        <v>1943</v>
      </c>
      <c r="H1142" s="29">
        <v>44341</v>
      </c>
      <c r="I1142" s="29">
        <v>44767</v>
      </c>
      <c r="J1142" s="17" t="str">
        <f>IF(Ugovori_OPULJP[[#This Row],[DATUM ZAVRŠETKA OPERACIJE]]&gt;DATE(2023,12,31),"u provedbi","završen")</f>
        <v>završen</v>
      </c>
      <c r="K1142" s="28" t="s">
        <v>240</v>
      </c>
      <c r="L1142" s="28" t="s">
        <v>240</v>
      </c>
      <c r="M1142" s="18">
        <v>0.85</v>
      </c>
      <c r="N1142" s="18">
        <v>0.15</v>
      </c>
      <c r="O1142" s="19">
        <f>Ugovori_OPULJP[[#This Row],[Bespovratna sredstva - Ukupno (EU+Nac) HRK
= Ukupna ugovorena vrijednost bespovratnih sredstava]]*Ugovori_OPULJP[[#This Row],[EU STOPA SUFINANCIRANJA %
EU CO-FINANCING RATE %]]</f>
        <v>2719541</v>
      </c>
      <c r="P1142" s="20">
        <f>Ugovori_OPULJP[[#This Row],[Bespovratna sredstva - EU dio - HRK]]/7.5345</f>
        <v>360945.11911872053</v>
      </c>
      <c r="Q1142" s="19">
        <f>Ugovori_OPULJP[[#This Row],[Bespovratna sredstva - Ukupno (EU+Nac) HRK
= Ukupna ugovorena vrijednost bespovratnih sredstava]]*Ugovori_OPULJP[[#This Row],[STOPA NACIONALNOG SUFINANCIRANJA %]]</f>
        <v>479919</v>
      </c>
      <c r="R1142" s="20">
        <f>Ugovori_OPULJP[[#This Row],[Bespovratna sredstva - Nacionalni dio - HRK]]/7.5345</f>
        <v>63696.197491538915</v>
      </c>
      <c r="S1142" s="21">
        <v>3199460</v>
      </c>
      <c r="T1142" s="22">
        <f>Ugovori_OPULJP[[#This Row],[Bespovratna sredstva - Ukupno (EU+Nac) HRK
= Ukupna ugovorena vrijednost bespovratnih sredstava]]/7.5345</f>
        <v>424641.31661025947</v>
      </c>
      <c r="U1142" s="19">
        <v>0</v>
      </c>
      <c r="V1142" s="20">
        <f>Ugovori_OPULJP[[#This Row],[Javni doprinos korisnika - HRK]]/7.5345</f>
        <v>0</v>
      </c>
      <c r="W1142" s="19">
        <v>0</v>
      </c>
      <c r="X1142" s="20">
        <f>Ugovori_OPULJP[[#This Row],[Privatni doprinos korisnika - HRK]]/7.5345</f>
        <v>0</v>
      </c>
      <c r="Y1142" s="21">
        <f>Ugovori_OPULJP[[#This Row],[Bespovratna sredstva - Ukupno (EU+Nac) HRK
= Ukupna ugovorena vrijednost bespovratnih sredstava]]+Ugovori_OPULJP[[#This Row],[Javni doprinos korisnika - HRK]]+Ugovori_OPULJP[[#This Row],[Privatni doprinos korisnika - HRK]]</f>
        <v>3199460</v>
      </c>
      <c r="Z1142" s="22">
        <f>Ugovori_OPULJP[[#This Row],[UKUPNI PRIHVATLJIVI IZDACI
TOTAL ELIGIBLE EXPENDITURE
= Bespovratna sredstva ukupno + doprinos korisnika
= Ukupni prihvatljivi troškovi
= Ukupna ugovorena vrijednost projekta HRK]]/7.5345</f>
        <v>424641.31661025947</v>
      </c>
      <c r="AA1142" s="27" t="s">
        <v>22</v>
      </c>
      <c r="AB1142" s="27" t="s">
        <v>19</v>
      </c>
      <c r="AC1142" s="26" t="s">
        <v>4402</v>
      </c>
      <c r="AD1142" s="33" t="s">
        <v>147</v>
      </c>
    </row>
    <row r="1143" spans="1:30" ht="51" customHeight="1" x14ac:dyDescent="0.3">
      <c r="A1143" s="31" t="s">
        <v>4403</v>
      </c>
      <c r="B1143" s="25" t="s">
        <v>139</v>
      </c>
      <c r="C1143" s="12" t="s">
        <v>140</v>
      </c>
      <c r="D1143" s="12" t="s">
        <v>3131</v>
      </c>
      <c r="E1143" s="27" t="s">
        <v>63</v>
      </c>
      <c r="F1143" s="32" t="s">
        <v>4404</v>
      </c>
      <c r="G1143" s="53" t="s">
        <v>4405</v>
      </c>
      <c r="H1143" s="29">
        <v>44340</v>
      </c>
      <c r="I1143" s="29">
        <v>44889</v>
      </c>
      <c r="J1143" s="17" t="str">
        <f>IF(Ugovori_OPULJP[[#This Row],[DATUM ZAVRŠETKA OPERACIJE]]&gt;DATE(2023,12,31),"u provedbi","završen")</f>
        <v>završen</v>
      </c>
      <c r="K1143" s="28" t="s">
        <v>71</v>
      </c>
      <c r="L1143" s="28" t="s">
        <v>71</v>
      </c>
      <c r="M1143" s="18">
        <v>0.85</v>
      </c>
      <c r="N1143" s="18">
        <v>0.15</v>
      </c>
      <c r="O1143" s="19">
        <f>Ugovori_OPULJP[[#This Row],[Bespovratna sredstva - Ukupno (EU+Nac) HRK
= Ukupna ugovorena vrijednost bespovratnih sredstava]]*Ugovori_OPULJP[[#This Row],[EU STOPA SUFINANCIRANJA %
EU CO-FINANCING RATE %]]</f>
        <v>1557497.5</v>
      </c>
      <c r="P1143" s="20">
        <f>Ugovori_OPULJP[[#This Row],[Bespovratna sredstva - EU dio - HRK]]/7.5345</f>
        <v>206715.44229875904</v>
      </c>
      <c r="Q1143" s="19">
        <f>Ugovori_OPULJP[[#This Row],[Bespovratna sredstva - Ukupno (EU+Nac) HRK
= Ukupna ugovorena vrijednost bespovratnih sredstava]]*Ugovori_OPULJP[[#This Row],[STOPA NACIONALNOG SUFINANCIRANJA %]]</f>
        <v>274852.5</v>
      </c>
      <c r="R1143" s="20">
        <f>Ugovori_OPULJP[[#This Row],[Bespovratna sredstva - Nacionalni dio - HRK]]/7.5345</f>
        <v>36479.195699781005</v>
      </c>
      <c r="S1143" s="21">
        <v>1832350</v>
      </c>
      <c r="T1143" s="22">
        <f>Ugovori_OPULJP[[#This Row],[Bespovratna sredstva - Ukupno (EU+Nac) HRK
= Ukupna ugovorena vrijednost bespovratnih sredstava]]/7.5345</f>
        <v>243194.63799854004</v>
      </c>
      <c r="U1143" s="19">
        <v>0</v>
      </c>
      <c r="V1143" s="20">
        <f>Ugovori_OPULJP[[#This Row],[Javni doprinos korisnika - HRK]]/7.5345</f>
        <v>0</v>
      </c>
      <c r="W1143" s="19">
        <v>0</v>
      </c>
      <c r="X1143" s="20">
        <f>Ugovori_OPULJP[[#This Row],[Privatni doprinos korisnika - HRK]]/7.5345</f>
        <v>0</v>
      </c>
      <c r="Y1143" s="21">
        <f>Ugovori_OPULJP[[#This Row],[Bespovratna sredstva - Ukupno (EU+Nac) HRK
= Ukupna ugovorena vrijednost bespovratnih sredstava]]+Ugovori_OPULJP[[#This Row],[Javni doprinos korisnika - HRK]]+Ugovori_OPULJP[[#This Row],[Privatni doprinos korisnika - HRK]]</f>
        <v>1832350</v>
      </c>
      <c r="Z1143" s="22">
        <f>Ugovori_OPULJP[[#This Row],[UKUPNI PRIHVATLJIVI IZDACI
TOTAL ELIGIBLE EXPENDITURE
= Bespovratna sredstva ukupno + doprinos korisnika
= Ukupni prihvatljivi troškovi
= Ukupna ugovorena vrijednost projekta HRK]]/7.5345</f>
        <v>243194.63799854004</v>
      </c>
      <c r="AA1143" s="27" t="s">
        <v>22</v>
      </c>
      <c r="AB1143" s="27" t="s">
        <v>19</v>
      </c>
      <c r="AC1143" s="26" t="s">
        <v>4406</v>
      </c>
      <c r="AD1143" s="33" t="s">
        <v>147</v>
      </c>
    </row>
    <row r="1144" spans="1:30" ht="38.25" customHeight="1" x14ac:dyDescent="0.3">
      <c r="A1144" s="31" t="s">
        <v>4407</v>
      </c>
      <c r="B1144" s="25" t="s">
        <v>139</v>
      </c>
      <c r="C1144" s="12" t="s">
        <v>140</v>
      </c>
      <c r="D1144" s="12" t="s">
        <v>3131</v>
      </c>
      <c r="E1144" s="27" t="s">
        <v>63</v>
      </c>
      <c r="F1144" s="32" t="s">
        <v>4408</v>
      </c>
      <c r="G1144" s="32" t="s">
        <v>4409</v>
      </c>
      <c r="H1144" s="29">
        <v>44341</v>
      </c>
      <c r="I1144" s="29">
        <v>44767</v>
      </c>
      <c r="J1144" s="17" t="str">
        <f>IF(Ugovori_OPULJP[[#This Row],[DATUM ZAVRŠETKA OPERACIJE]]&gt;DATE(2023,12,31),"u provedbi","završen")</f>
        <v>završen</v>
      </c>
      <c r="K1144" s="28" t="s">
        <v>240</v>
      </c>
      <c r="L1144" s="28" t="s">
        <v>240</v>
      </c>
      <c r="M1144" s="18">
        <v>0.85</v>
      </c>
      <c r="N1144" s="18">
        <v>0.15</v>
      </c>
      <c r="O1144" s="19">
        <f>Ugovori_OPULJP[[#This Row],[Bespovratna sredstva - Ukupno (EU+Nac) HRK
= Ukupna ugovorena vrijednost bespovratnih sredstava]]*Ugovori_OPULJP[[#This Row],[EU STOPA SUFINANCIRANJA %
EU CO-FINANCING RATE %]]</f>
        <v>788650.4</v>
      </c>
      <c r="P1144" s="20">
        <f>Ugovori_OPULJP[[#This Row],[Bespovratna sredstva - EU dio - HRK]]/7.5345</f>
        <v>104671.8959453182</v>
      </c>
      <c r="Q1144" s="19">
        <f>Ugovori_OPULJP[[#This Row],[Bespovratna sredstva - Ukupno (EU+Nac) HRK
= Ukupna ugovorena vrijednost bespovratnih sredstava]]*Ugovori_OPULJP[[#This Row],[STOPA NACIONALNOG SUFINANCIRANJA %]]</f>
        <v>139173.6</v>
      </c>
      <c r="R1144" s="20">
        <f>Ugovori_OPULJP[[#This Row],[Bespovratna sredstva - Nacionalni dio - HRK]]/7.5345</f>
        <v>18471.511049173801</v>
      </c>
      <c r="S1144" s="21">
        <v>927824</v>
      </c>
      <c r="T1144" s="22">
        <f>Ugovori_OPULJP[[#This Row],[Bespovratna sredstva - Ukupno (EU+Nac) HRK
= Ukupna ugovorena vrijednost bespovratnih sredstava]]/7.5345</f>
        <v>123143.40699449199</v>
      </c>
      <c r="U1144" s="19">
        <v>0</v>
      </c>
      <c r="V1144" s="20">
        <f>Ugovori_OPULJP[[#This Row],[Javni doprinos korisnika - HRK]]/7.5345</f>
        <v>0</v>
      </c>
      <c r="W1144" s="19">
        <v>0</v>
      </c>
      <c r="X1144" s="20">
        <f>Ugovori_OPULJP[[#This Row],[Privatni doprinos korisnika - HRK]]/7.5345</f>
        <v>0</v>
      </c>
      <c r="Y1144" s="21">
        <f>Ugovori_OPULJP[[#This Row],[Bespovratna sredstva - Ukupno (EU+Nac) HRK
= Ukupna ugovorena vrijednost bespovratnih sredstava]]+Ugovori_OPULJP[[#This Row],[Javni doprinos korisnika - HRK]]+Ugovori_OPULJP[[#This Row],[Privatni doprinos korisnika - HRK]]</f>
        <v>927824</v>
      </c>
      <c r="Z1144" s="22">
        <f>Ugovori_OPULJP[[#This Row],[UKUPNI PRIHVATLJIVI IZDACI
TOTAL ELIGIBLE EXPENDITURE
= Bespovratna sredstva ukupno + doprinos korisnika
= Ukupni prihvatljivi troškovi
= Ukupna ugovorena vrijednost projekta HRK]]/7.5345</f>
        <v>123143.40699449199</v>
      </c>
      <c r="AA1144" s="27" t="s">
        <v>22</v>
      </c>
      <c r="AB1144" s="27" t="s">
        <v>19</v>
      </c>
      <c r="AC1144" s="26" t="s">
        <v>4410</v>
      </c>
      <c r="AD1144" s="33" t="s">
        <v>147</v>
      </c>
    </row>
    <row r="1145" spans="1:30" ht="51" customHeight="1" x14ac:dyDescent="0.3">
      <c r="A1145" s="31" t="s">
        <v>4411</v>
      </c>
      <c r="B1145" s="25" t="s">
        <v>139</v>
      </c>
      <c r="C1145" s="12" t="s">
        <v>140</v>
      </c>
      <c r="D1145" s="12" t="s">
        <v>3131</v>
      </c>
      <c r="E1145" s="27" t="s">
        <v>63</v>
      </c>
      <c r="F1145" s="32" t="s">
        <v>4412</v>
      </c>
      <c r="G1145" s="32" t="s">
        <v>1858</v>
      </c>
      <c r="H1145" s="29">
        <v>44341</v>
      </c>
      <c r="I1145" s="29">
        <v>44829</v>
      </c>
      <c r="J1145" s="17" t="str">
        <f>IF(Ugovori_OPULJP[[#This Row],[DATUM ZAVRŠETKA OPERACIJE]]&gt;DATE(2023,12,31),"u provedbi","završen")</f>
        <v>završen</v>
      </c>
      <c r="K1145" s="28" t="s">
        <v>240</v>
      </c>
      <c r="L1145" s="28" t="s">
        <v>240</v>
      </c>
      <c r="M1145" s="18">
        <v>0.85</v>
      </c>
      <c r="N1145" s="18">
        <v>0.15</v>
      </c>
      <c r="O1145" s="19">
        <f>Ugovori_OPULJP[[#This Row],[Bespovratna sredstva - Ukupno (EU+Nac) HRK
= Ukupna ugovorena vrijednost bespovratnih sredstava]]*Ugovori_OPULJP[[#This Row],[EU STOPA SUFINANCIRANJA %
EU CO-FINANCING RATE %]]</f>
        <v>1957618</v>
      </c>
      <c r="P1145" s="20">
        <f>Ugovori_OPULJP[[#This Row],[Bespovratna sredstva - EU dio - HRK]]/7.5345</f>
        <v>259820.55876302341</v>
      </c>
      <c r="Q1145" s="19">
        <f>Ugovori_OPULJP[[#This Row],[Bespovratna sredstva - Ukupno (EU+Nac) HRK
= Ukupna ugovorena vrijednost bespovratnih sredstava]]*Ugovori_OPULJP[[#This Row],[STOPA NACIONALNOG SUFINANCIRANJA %]]</f>
        <v>345462</v>
      </c>
      <c r="R1145" s="20">
        <f>Ugovori_OPULJP[[#This Row],[Bespovratna sredstva - Nacionalni dio - HRK]]/7.5345</f>
        <v>45850.686840533541</v>
      </c>
      <c r="S1145" s="21">
        <v>2303080</v>
      </c>
      <c r="T1145" s="22">
        <f>Ugovori_OPULJP[[#This Row],[Bespovratna sredstva - Ukupno (EU+Nac) HRK
= Ukupna ugovorena vrijednost bespovratnih sredstava]]/7.5345</f>
        <v>305671.24560355698</v>
      </c>
      <c r="U1145" s="19">
        <v>0</v>
      </c>
      <c r="V1145" s="20">
        <f>Ugovori_OPULJP[[#This Row],[Javni doprinos korisnika - HRK]]/7.5345</f>
        <v>0</v>
      </c>
      <c r="W1145" s="19">
        <v>0</v>
      </c>
      <c r="X1145" s="20">
        <f>Ugovori_OPULJP[[#This Row],[Privatni doprinos korisnika - HRK]]/7.5345</f>
        <v>0</v>
      </c>
      <c r="Y1145" s="21">
        <f>Ugovori_OPULJP[[#This Row],[Bespovratna sredstva - Ukupno (EU+Nac) HRK
= Ukupna ugovorena vrijednost bespovratnih sredstava]]+Ugovori_OPULJP[[#This Row],[Javni doprinos korisnika - HRK]]+Ugovori_OPULJP[[#This Row],[Privatni doprinos korisnika - HRK]]</f>
        <v>2303080</v>
      </c>
      <c r="Z1145" s="22">
        <f>Ugovori_OPULJP[[#This Row],[UKUPNI PRIHVATLJIVI IZDACI
TOTAL ELIGIBLE EXPENDITURE
= Bespovratna sredstva ukupno + doprinos korisnika
= Ukupni prihvatljivi troškovi
= Ukupna ugovorena vrijednost projekta HRK]]/7.5345</f>
        <v>305671.24560355698</v>
      </c>
      <c r="AA1145" s="27" t="s">
        <v>22</v>
      </c>
      <c r="AB1145" s="27" t="s">
        <v>19</v>
      </c>
      <c r="AC1145" s="26" t="s">
        <v>4413</v>
      </c>
      <c r="AD1145" s="33" t="s">
        <v>147</v>
      </c>
    </row>
    <row r="1146" spans="1:30" ht="51" customHeight="1" x14ac:dyDescent="0.3">
      <c r="A1146" s="31" t="s">
        <v>4414</v>
      </c>
      <c r="B1146" s="25" t="s">
        <v>139</v>
      </c>
      <c r="C1146" s="12" t="s">
        <v>140</v>
      </c>
      <c r="D1146" s="12" t="s">
        <v>3131</v>
      </c>
      <c r="E1146" s="27" t="s">
        <v>63</v>
      </c>
      <c r="F1146" s="32" t="s">
        <v>4415</v>
      </c>
      <c r="G1146" s="32" t="s">
        <v>1869</v>
      </c>
      <c r="H1146" s="29">
        <v>44341</v>
      </c>
      <c r="I1146" s="29">
        <v>44890</v>
      </c>
      <c r="J1146" s="17" t="str">
        <f>IF(Ugovori_OPULJP[[#This Row],[DATUM ZAVRŠETKA OPERACIJE]]&gt;DATE(2023,12,31),"u provedbi","završen")</f>
        <v>završen</v>
      </c>
      <c r="K1146" s="28" t="s">
        <v>240</v>
      </c>
      <c r="L1146" s="28" t="s">
        <v>240</v>
      </c>
      <c r="M1146" s="18">
        <v>0.85</v>
      </c>
      <c r="N1146" s="18">
        <v>0.15</v>
      </c>
      <c r="O1146" s="19">
        <f>Ugovori_OPULJP[[#This Row],[Bespovratna sredstva - Ukupno (EU+Nac) HRK
= Ukupna ugovorena vrijednost bespovratnih sredstava]]*Ugovori_OPULJP[[#This Row],[EU STOPA SUFINANCIRANJA %
EU CO-FINANCING RATE %]]</f>
        <v>2368057.5</v>
      </c>
      <c r="P1146" s="20">
        <f>Ugovori_OPULJP[[#This Row],[Bespovratna sredstva - EU dio - HRK]]/7.5345</f>
        <v>314295.24188731832</v>
      </c>
      <c r="Q1146" s="19">
        <f>Ugovori_OPULJP[[#This Row],[Bespovratna sredstva - Ukupno (EU+Nac) HRK
= Ukupna ugovorena vrijednost bespovratnih sredstava]]*Ugovori_OPULJP[[#This Row],[STOPA NACIONALNOG SUFINANCIRANJA %]]</f>
        <v>417892.5</v>
      </c>
      <c r="R1146" s="20">
        <f>Ugovori_OPULJP[[#This Row],[Bespovratna sredstva - Nacionalni dio - HRK]]/7.5345</f>
        <v>55463.866215409114</v>
      </c>
      <c r="S1146" s="21">
        <v>2785950</v>
      </c>
      <c r="T1146" s="22">
        <f>Ugovori_OPULJP[[#This Row],[Bespovratna sredstva - Ukupno (EU+Nac) HRK
= Ukupna ugovorena vrijednost bespovratnih sredstava]]/7.5345</f>
        <v>369759.10810272745</v>
      </c>
      <c r="U1146" s="19">
        <v>0</v>
      </c>
      <c r="V1146" s="20">
        <f>Ugovori_OPULJP[[#This Row],[Javni doprinos korisnika - HRK]]/7.5345</f>
        <v>0</v>
      </c>
      <c r="W1146" s="19">
        <v>0</v>
      </c>
      <c r="X1146" s="20">
        <f>Ugovori_OPULJP[[#This Row],[Privatni doprinos korisnika - HRK]]/7.5345</f>
        <v>0</v>
      </c>
      <c r="Y1146" s="21">
        <f>Ugovori_OPULJP[[#This Row],[Bespovratna sredstva - Ukupno (EU+Nac) HRK
= Ukupna ugovorena vrijednost bespovratnih sredstava]]+Ugovori_OPULJP[[#This Row],[Javni doprinos korisnika - HRK]]+Ugovori_OPULJP[[#This Row],[Privatni doprinos korisnika - HRK]]</f>
        <v>2785950</v>
      </c>
      <c r="Z1146" s="22">
        <f>Ugovori_OPULJP[[#This Row],[UKUPNI PRIHVATLJIVI IZDACI
TOTAL ELIGIBLE EXPENDITURE
= Bespovratna sredstva ukupno + doprinos korisnika
= Ukupni prihvatljivi troškovi
= Ukupna ugovorena vrijednost projekta HRK]]/7.5345</f>
        <v>369759.10810272745</v>
      </c>
      <c r="AA1146" s="27" t="s">
        <v>22</v>
      </c>
      <c r="AB1146" s="27" t="s">
        <v>19</v>
      </c>
      <c r="AC1146" s="26" t="s">
        <v>4416</v>
      </c>
      <c r="AD1146" s="33" t="s">
        <v>147</v>
      </c>
    </row>
    <row r="1147" spans="1:30" ht="51" customHeight="1" x14ac:dyDescent="0.3">
      <c r="A1147" s="31" t="s">
        <v>4417</v>
      </c>
      <c r="B1147" s="25" t="s">
        <v>139</v>
      </c>
      <c r="C1147" s="12" t="s">
        <v>140</v>
      </c>
      <c r="D1147" s="12" t="s">
        <v>3131</v>
      </c>
      <c r="E1147" s="27" t="s">
        <v>63</v>
      </c>
      <c r="F1147" s="32" t="s">
        <v>4418</v>
      </c>
      <c r="G1147" s="32" t="s">
        <v>4419</v>
      </c>
      <c r="H1147" s="29">
        <v>44340</v>
      </c>
      <c r="I1147" s="29">
        <v>44889</v>
      </c>
      <c r="J1147" s="17" t="str">
        <f>IF(Ugovori_OPULJP[[#This Row],[DATUM ZAVRŠETKA OPERACIJE]]&gt;DATE(2023,12,31),"u provedbi","završen")</f>
        <v>završen</v>
      </c>
      <c r="K1147" s="37" t="s">
        <v>2970</v>
      </c>
      <c r="L1147" s="15" t="s">
        <v>71</v>
      </c>
      <c r="M1147" s="18">
        <v>0.85</v>
      </c>
      <c r="N1147" s="18">
        <v>0.15</v>
      </c>
      <c r="O1147" s="19">
        <f>Ugovori_OPULJP[[#This Row],[Bespovratna sredstva - Ukupno (EU+Nac) HRK
= Ukupna ugovorena vrijednost bespovratnih sredstava]]*Ugovori_OPULJP[[#This Row],[EU STOPA SUFINANCIRANJA %
EU CO-FINANCING RATE %]]</f>
        <v>2368082.4729999998</v>
      </c>
      <c r="P1147" s="20">
        <f>Ugovori_OPULJP[[#This Row],[Bespovratna sredstva - EU dio - HRK]]/7.5345</f>
        <v>314298.55637401284</v>
      </c>
      <c r="Q1147" s="19">
        <f>Ugovori_OPULJP[[#This Row],[Bespovratna sredstva - Ukupno (EU+Nac) HRK
= Ukupna ugovorena vrijednost bespovratnih sredstava]]*Ugovori_OPULJP[[#This Row],[STOPA NACIONALNOG SUFINANCIRANJA %]]</f>
        <v>417896.90699999995</v>
      </c>
      <c r="R1147" s="20">
        <f>Ugovori_OPULJP[[#This Row],[Bespovratna sredstva - Nacionalni dio - HRK]]/7.5345</f>
        <v>55464.451124825791</v>
      </c>
      <c r="S1147" s="21">
        <v>2785979.38</v>
      </c>
      <c r="T1147" s="22">
        <f>Ugovori_OPULJP[[#This Row],[Bespovratna sredstva - Ukupno (EU+Nac) HRK
= Ukupna ugovorena vrijednost bespovratnih sredstava]]/7.5345</f>
        <v>369763.00749883865</v>
      </c>
      <c r="U1147" s="19">
        <v>0</v>
      </c>
      <c r="V1147" s="20">
        <f>Ugovori_OPULJP[[#This Row],[Javni doprinos korisnika - HRK]]/7.5345</f>
        <v>0</v>
      </c>
      <c r="W1147" s="19">
        <v>0</v>
      </c>
      <c r="X1147" s="20">
        <f>Ugovori_OPULJP[[#This Row],[Privatni doprinos korisnika - HRK]]/7.5345</f>
        <v>0</v>
      </c>
      <c r="Y1147" s="21">
        <f>Ugovori_OPULJP[[#This Row],[Bespovratna sredstva - Ukupno (EU+Nac) HRK
= Ukupna ugovorena vrijednost bespovratnih sredstava]]+Ugovori_OPULJP[[#This Row],[Javni doprinos korisnika - HRK]]+Ugovori_OPULJP[[#This Row],[Privatni doprinos korisnika - HRK]]</f>
        <v>2785979.38</v>
      </c>
      <c r="Z1147" s="22">
        <f>Ugovori_OPULJP[[#This Row],[UKUPNI PRIHVATLJIVI IZDACI
TOTAL ELIGIBLE EXPENDITURE
= Bespovratna sredstva ukupno + doprinos korisnika
= Ukupni prihvatljivi troškovi
= Ukupna ugovorena vrijednost projekta HRK]]/7.5345</f>
        <v>369763.00749883865</v>
      </c>
      <c r="AA1147" s="27" t="s">
        <v>22</v>
      </c>
      <c r="AB1147" s="27" t="s">
        <v>19</v>
      </c>
      <c r="AC1147" s="26" t="s">
        <v>4420</v>
      </c>
      <c r="AD1147" s="33" t="s">
        <v>147</v>
      </c>
    </row>
    <row r="1148" spans="1:30" ht="51" customHeight="1" x14ac:dyDescent="0.3">
      <c r="A1148" s="31" t="s">
        <v>4421</v>
      </c>
      <c r="B1148" s="25" t="s">
        <v>139</v>
      </c>
      <c r="C1148" s="26" t="s">
        <v>140</v>
      </c>
      <c r="D1148" s="12" t="s">
        <v>3131</v>
      </c>
      <c r="E1148" s="27" t="s">
        <v>63</v>
      </c>
      <c r="F1148" s="32" t="s">
        <v>2986</v>
      </c>
      <c r="G1148" s="32" t="s">
        <v>2987</v>
      </c>
      <c r="H1148" s="29">
        <v>44341</v>
      </c>
      <c r="I1148" s="29">
        <v>44890</v>
      </c>
      <c r="J1148" s="17" t="str">
        <f>IF(Ugovori_OPULJP[[#This Row],[DATUM ZAVRŠETKA OPERACIJE]]&gt;DATE(2023,12,31),"u provedbi","završen")</f>
        <v>završen</v>
      </c>
      <c r="K1148" s="28" t="s">
        <v>240</v>
      </c>
      <c r="L1148" s="28" t="s">
        <v>240</v>
      </c>
      <c r="M1148" s="46" t="s">
        <v>3114</v>
      </c>
      <c r="N1148" s="18">
        <v>0.15</v>
      </c>
      <c r="O1148" s="19">
        <f>Ugovori_OPULJP[[#This Row],[Bespovratna sredstva - Ukupno (EU+Nac) HRK
= Ukupna ugovorena vrijednost bespovratnih sredstava]]*Ugovori_OPULJP[[#This Row],[EU STOPA SUFINANCIRANJA %
EU CO-FINANCING RATE %]]</f>
        <v>1184041.2364999999</v>
      </c>
      <c r="P1148" s="20">
        <f>Ugovori_OPULJP[[#This Row],[Bespovratna sredstva - EU dio - HRK]]/7.5345</f>
        <v>157149.27818700642</v>
      </c>
      <c r="Q1148" s="19">
        <f>Ugovori_OPULJP[[#This Row],[Bespovratna sredstva - Ukupno (EU+Nac) HRK
= Ukupna ugovorena vrijednost bespovratnih sredstava]]*Ugovori_OPULJP[[#This Row],[STOPA NACIONALNOG SUFINANCIRANJA %]]</f>
        <v>208948.45349999997</v>
      </c>
      <c r="R1148" s="20">
        <f>Ugovori_OPULJP[[#This Row],[Bespovratna sredstva - Nacionalni dio - HRK]]/7.5345</f>
        <v>27732.225562412896</v>
      </c>
      <c r="S1148" s="21">
        <v>1392989.69</v>
      </c>
      <c r="T1148" s="22">
        <f>Ugovori_OPULJP[[#This Row],[Bespovratna sredstva - Ukupno (EU+Nac) HRK
= Ukupna ugovorena vrijednost bespovratnih sredstava]]/7.5345</f>
        <v>184881.50374941932</v>
      </c>
      <c r="U1148" s="19">
        <v>0</v>
      </c>
      <c r="V1148" s="20">
        <f>Ugovori_OPULJP[[#This Row],[Javni doprinos korisnika - HRK]]/7.5345</f>
        <v>0</v>
      </c>
      <c r="W1148" s="19">
        <v>0</v>
      </c>
      <c r="X1148" s="20">
        <f>Ugovori_OPULJP[[#This Row],[Privatni doprinos korisnika - HRK]]/7.5345</f>
        <v>0</v>
      </c>
      <c r="Y1148" s="21">
        <f>Ugovori_OPULJP[[#This Row],[Bespovratna sredstva - Ukupno (EU+Nac) HRK
= Ukupna ugovorena vrijednost bespovratnih sredstava]]+Ugovori_OPULJP[[#This Row],[Javni doprinos korisnika - HRK]]+Ugovori_OPULJP[[#This Row],[Privatni doprinos korisnika - HRK]]</f>
        <v>1392989.69</v>
      </c>
      <c r="Z1148" s="22">
        <f>Ugovori_OPULJP[[#This Row],[UKUPNI PRIHVATLJIVI IZDACI
TOTAL ELIGIBLE EXPENDITURE
= Bespovratna sredstva ukupno + doprinos korisnika
= Ukupni prihvatljivi troškovi
= Ukupna ugovorena vrijednost projekta HRK]]/7.5345</f>
        <v>184881.50374941932</v>
      </c>
      <c r="AA1148" s="27" t="s">
        <v>22</v>
      </c>
      <c r="AB1148" s="27" t="s">
        <v>19</v>
      </c>
      <c r="AC1148" s="26" t="s">
        <v>4422</v>
      </c>
      <c r="AD1148" s="12" t="s">
        <v>147</v>
      </c>
    </row>
    <row r="1149" spans="1:30" ht="51" customHeight="1" x14ac:dyDescent="0.3">
      <c r="A1149" s="31" t="s">
        <v>4423</v>
      </c>
      <c r="B1149" s="25" t="s">
        <v>139</v>
      </c>
      <c r="C1149" s="12" t="s">
        <v>140</v>
      </c>
      <c r="D1149" s="12" t="s">
        <v>3131</v>
      </c>
      <c r="E1149" s="27" t="s">
        <v>63</v>
      </c>
      <c r="F1149" s="32" t="s">
        <v>4424</v>
      </c>
      <c r="G1149" s="14" t="s">
        <v>1529</v>
      </c>
      <c r="H1149" s="29">
        <v>44340</v>
      </c>
      <c r="I1149" s="29">
        <v>44889</v>
      </c>
      <c r="J1149" s="17" t="str">
        <f>IF(Ugovori_OPULJP[[#This Row],[DATUM ZAVRŠETKA OPERACIJE]]&gt;DATE(2023,12,31),"u provedbi","završen")</f>
        <v>završen</v>
      </c>
      <c r="K1149" s="28" t="s">
        <v>71</v>
      </c>
      <c r="L1149" s="15" t="s">
        <v>71</v>
      </c>
      <c r="M1149" s="18">
        <v>0.85</v>
      </c>
      <c r="N1149" s="18">
        <v>0.15</v>
      </c>
      <c r="O1149" s="19">
        <f>Ugovori_OPULJP[[#This Row],[Bespovratna sredstva - Ukupno (EU+Nac) HRK
= Ukupna ugovorena vrijednost bespovratnih sredstava]]*Ugovori_OPULJP[[#This Row],[EU STOPA SUFINANCIRANJA %
EU CO-FINANCING RATE %]]</f>
        <v>1485808.5</v>
      </c>
      <c r="P1149" s="20">
        <f>Ugovori_OPULJP[[#This Row],[Bespovratna sredstva - EU dio - HRK]]/7.5345</f>
        <v>197200.67688632291</v>
      </c>
      <c r="Q1149" s="19">
        <f>Ugovori_OPULJP[[#This Row],[Bespovratna sredstva - Ukupno (EU+Nac) HRK
= Ukupna ugovorena vrijednost bespovratnih sredstava]]*Ugovori_OPULJP[[#This Row],[STOPA NACIONALNOG SUFINANCIRANJA %]]</f>
        <v>262201.5</v>
      </c>
      <c r="R1149" s="20">
        <f>Ugovori_OPULJP[[#This Row],[Bespovratna sredstva - Nacionalni dio - HRK]]/7.5345</f>
        <v>34800.119450527571</v>
      </c>
      <c r="S1149" s="21">
        <v>1748010</v>
      </c>
      <c r="T1149" s="22">
        <f>Ugovori_OPULJP[[#This Row],[Bespovratna sredstva - Ukupno (EU+Nac) HRK
= Ukupna ugovorena vrijednost bespovratnih sredstava]]/7.5345</f>
        <v>232000.79633685047</v>
      </c>
      <c r="U1149" s="19">
        <v>0</v>
      </c>
      <c r="V1149" s="20">
        <f>Ugovori_OPULJP[[#This Row],[Javni doprinos korisnika - HRK]]/7.5345</f>
        <v>0</v>
      </c>
      <c r="W1149" s="19">
        <v>0</v>
      </c>
      <c r="X1149" s="20">
        <f>Ugovori_OPULJP[[#This Row],[Privatni doprinos korisnika - HRK]]/7.5345</f>
        <v>0</v>
      </c>
      <c r="Y1149" s="21">
        <f>Ugovori_OPULJP[[#This Row],[Bespovratna sredstva - Ukupno (EU+Nac) HRK
= Ukupna ugovorena vrijednost bespovratnih sredstava]]+Ugovori_OPULJP[[#This Row],[Javni doprinos korisnika - HRK]]+Ugovori_OPULJP[[#This Row],[Privatni doprinos korisnika - HRK]]</f>
        <v>1748010</v>
      </c>
      <c r="Z1149" s="22">
        <f>Ugovori_OPULJP[[#This Row],[UKUPNI PRIHVATLJIVI IZDACI
TOTAL ELIGIBLE EXPENDITURE
= Bespovratna sredstva ukupno + doprinos korisnika
= Ukupni prihvatljivi troškovi
= Ukupna ugovorena vrijednost projekta HRK]]/7.5345</f>
        <v>232000.79633685047</v>
      </c>
      <c r="AA1149" s="27" t="s">
        <v>22</v>
      </c>
      <c r="AB1149" s="27" t="s">
        <v>19</v>
      </c>
      <c r="AC1149" s="26" t="s">
        <v>4425</v>
      </c>
      <c r="AD1149" s="33" t="s">
        <v>147</v>
      </c>
    </row>
    <row r="1150" spans="1:30" ht="51" customHeight="1" x14ac:dyDescent="0.3">
      <c r="A1150" s="36" t="s">
        <v>4426</v>
      </c>
      <c r="B1150" s="25" t="s">
        <v>139</v>
      </c>
      <c r="C1150" s="26" t="s">
        <v>140</v>
      </c>
      <c r="D1150" s="12" t="s">
        <v>3131</v>
      </c>
      <c r="E1150" s="27" t="s">
        <v>63</v>
      </c>
      <c r="F1150" s="32" t="s">
        <v>4427</v>
      </c>
      <c r="G1150" s="32" t="s">
        <v>677</v>
      </c>
      <c r="H1150" s="29">
        <v>44375</v>
      </c>
      <c r="I1150" s="29">
        <v>44923</v>
      </c>
      <c r="J1150" s="17" t="str">
        <f>IF(Ugovori_OPULJP[[#This Row],[DATUM ZAVRŠETKA OPERACIJE]]&gt;DATE(2023,12,31),"u provedbi","završen")</f>
        <v>završen</v>
      </c>
      <c r="K1150" s="28" t="s">
        <v>144</v>
      </c>
      <c r="L1150" s="28" t="s">
        <v>144</v>
      </c>
      <c r="M1150" s="46" t="s">
        <v>3114</v>
      </c>
      <c r="N1150" s="18">
        <v>0.15</v>
      </c>
      <c r="O1150" s="19">
        <f>Ugovori_OPULJP[[#This Row],[Bespovratna sredstva - Ukupno (EU+Nac) HRK
= Ukupna ugovorena vrijednost bespovratnih sredstava]]*Ugovori_OPULJP[[#This Row],[EU STOPA SUFINANCIRANJA %
EU CO-FINANCING RATE %]]</f>
        <v>946866</v>
      </c>
      <c r="P1150" s="20">
        <f>Ugovori_OPULJP[[#This Row],[Bespovratna sredstva - EU dio - HRK]]/7.5345</f>
        <v>125670.7147123233</v>
      </c>
      <c r="Q1150" s="19">
        <f>Ugovori_OPULJP[[#This Row],[Bespovratna sredstva - Ukupno (EU+Nac) HRK
= Ukupna ugovorena vrijednost bespovratnih sredstava]]*Ugovori_OPULJP[[#This Row],[STOPA NACIONALNOG SUFINANCIRANJA %]]</f>
        <v>167094</v>
      </c>
      <c r="R1150" s="20">
        <f>Ugovori_OPULJP[[#This Row],[Bespovratna sredstva - Nacionalni dio - HRK]]/7.5345</f>
        <v>22177.184949233524</v>
      </c>
      <c r="S1150" s="21">
        <v>1113960</v>
      </c>
      <c r="T1150" s="22">
        <f>Ugovori_OPULJP[[#This Row],[Bespovratna sredstva - Ukupno (EU+Nac) HRK
= Ukupna ugovorena vrijednost bespovratnih sredstava]]/7.5345</f>
        <v>147847.89966155682</v>
      </c>
      <c r="U1150" s="19">
        <v>0</v>
      </c>
      <c r="V1150" s="20">
        <f>Ugovori_OPULJP[[#This Row],[Javni doprinos korisnika - HRK]]/7.5345</f>
        <v>0</v>
      </c>
      <c r="W1150" s="19">
        <v>0</v>
      </c>
      <c r="X1150" s="20">
        <f>Ugovori_OPULJP[[#This Row],[Privatni doprinos korisnika - HRK]]/7.5345</f>
        <v>0</v>
      </c>
      <c r="Y1150" s="21">
        <f>Ugovori_OPULJP[[#This Row],[Bespovratna sredstva - Ukupno (EU+Nac) HRK
= Ukupna ugovorena vrijednost bespovratnih sredstava]]+Ugovori_OPULJP[[#This Row],[Javni doprinos korisnika - HRK]]+Ugovori_OPULJP[[#This Row],[Privatni doprinos korisnika - HRK]]</f>
        <v>1113960</v>
      </c>
      <c r="Z1150" s="22">
        <f>Ugovori_OPULJP[[#This Row],[UKUPNI PRIHVATLJIVI IZDACI
TOTAL ELIGIBLE EXPENDITURE
= Bespovratna sredstva ukupno + doprinos korisnika
= Ukupni prihvatljivi troškovi
= Ukupna ugovorena vrijednost projekta HRK]]/7.5345</f>
        <v>147847.89966155682</v>
      </c>
      <c r="AA1150" s="27" t="s">
        <v>22</v>
      </c>
      <c r="AB1150" s="27" t="s">
        <v>19</v>
      </c>
      <c r="AC1150" s="26" t="s">
        <v>4428</v>
      </c>
      <c r="AD1150" s="33" t="s">
        <v>147</v>
      </c>
    </row>
    <row r="1151" spans="1:30" ht="51" customHeight="1" x14ac:dyDescent="0.3">
      <c r="A1151" s="31" t="s">
        <v>4429</v>
      </c>
      <c r="B1151" s="25" t="s">
        <v>139</v>
      </c>
      <c r="C1151" s="26" t="s">
        <v>140</v>
      </c>
      <c r="D1151" s="12" t="s">
        <v>3131</v>
      </c>
      <c r="E1151" s="27" t="s">
        <v>63</v>
      </c>
      <c r="F1151" s="32" t="s">
        <v>4430</v>
      </c>
      <c r="G1151" s="32" t="s">
        <v>1796</v>
      </c>
      <c r="H1151" s="29">
        <v>44365</v>
      </c>
      <c r="I1151" s="29">
        <v>44913</v>
      </c>
      <c r="J1151" s="17" t="str">
        <f>IF(Ugovori_OPULJP[[#This Row],[DATUM ZAVRŠETKA OPERACIJE]]&gt;DATE(2023,12,31),"u provedbi","završen")</f>
        <v>završen</v>
      </c>
      <c r="K1151" s="37" t="s">
        <v>144</v>
      </c>
      <c r="L1151" s="37" t="s">
        <v>144</v>
      </c>
      <c r="M1151" s="46" t="s">
        <v>3114</v>
      </c>
      <c r="N1151" s="18">
        <v>0.15</v>
      </c>
      <c r="O1151" s="19">
        <f>Ugovori_OPULJP[[#This Row],[Bespovratna sredstva - Ukupno (EU+Nac) HRK
= Ukupna ugovorena vrijednost bespovratnih sredstava]]*Ugovori_OPULJP[[#This Row],[EU STOPA SUFINANCIRANJA %
EU CO-FINANCING RATE %]]</f>
        <v>2249015</v>
      </c>
      <c r="P1151" s="20">
        <f>Ugovori_OPULJP[[#This Row],[Bespovratna sredstva - EU dio - HRK]]/7.5345</f>
        <v>298495.58696662018</v>
      </c>
      <c r="Q1151" s="19">
        <f>Ugovori_OPULJP[[#This Row],[Bespovratna sredstva - Ukupno (EU+Nac) HRK
= Ukupna ugovorena vrijednost bespovratnih sredstava]]*Ugovori_OPULJP[[#This Row],[STOPA NACIONALNOG SUFINANCIRANJA %]]</f>
        <v>396885</v>
      </c>
      <c r="R1151" s="20">
        <f>Ugovori_OPULJP[[#This Row],[Bespovratna sredstva - Nacionalni dio - HRK]]/7.5345</f>
        <v>52675.691817638857</v>
      </c>
      <c r="S1151" s="21">
        <v>2645900</v>
      </c>
      <c r="T1151" s="22">
        <f>Ugovori_OPULJP[[#This Row],[Bespovratna sredstva - Ukupno (EU+Nac) HRK
= Ukupna ugovorena vrijednost bespovratnih sredstava]]/7.5345</f>
        <v>351171.27878425905</v>
      </c>
      <c r="U1151" s="19">
        <v>0</v>
      </c>
      <c r="V1151" s="20">
        <f>Ugovori_OPULJP[[#This Row],[Javni doprinos korisnika - HRK]]/7.5345</f>
        <v>0</v>
      </c>
      <c r="W1151" s="19">
        <v>0</v>
      </c>
      <c r="X1151" s="20">
        <f>Ugovori_OPULJP[[#This Row],[Privatni doprinos korisnika - HRK]]/7.5345</f>
        <v>0</v>
      </c>
      <c r="Y1151" s="21">
        <f>Ugovori_OPULJP[[#This Row],[Bespovratna sredstva - Ukupno (EU+Nac) HRK
= Ukupna ugovorena vrijednost bespovratnih sredstava]]+Ugovori_OPULJP[[#This Row],[Javni doprinos korisnika - HRK]]+Ugovori_OPULJP[[#This Row],[Privatni doprinos korisnika - HRK]]</f>
        <v>2645900</v>
      </c>
      <c r="Z1151" s="22">
        <f>Ugovori_OPULJP[[#This Row],[UKUPNI PRIHVATLJIVI IZDACI
TOTAL ELIGIBLE EXPENDITURE
= Bespovratna sredstva ukupno + doprinos korisnika
= Ukupni prihvatljivi troškovi
= Ukupna ugovorena vrijednost projekta HRK]]/7.5345</f>
        <v>351171.27878425905</v>
      </c>
      <c r="AA1151" s="27" t="s">
        <v>22</v>
      </c>
      <c r="AB1151" s="27" t="s">
        <v>19</v>
      </c>
      <c r="AC1151" s="26" t="s">
        <v>4431</v>
      </c>
      <c r="AD1151" s="12" t="s">
        <v>147</v>
      </c>
    </row>
    <row r="1152" spans="1:30" ht="38.25" customHeight="1" x14ac:dyDescent="0.3">
      <c r="A1152" s="31" t="s">
        <v>4432</v>
      </c>
      <c r="B1152" s="25" t="s">
        <v>139</v>
      </c>
      <c r="C1152" s="12" t="s">
        <v>140</v>
      </c>
      <c r="D1152" s="12" t="s">
        <v>3131</v>
      </c>
      <c r="E1152" s="27" t="s">
        <v>63</v>
      </c>
      <c r="F1152" s="32" t="s">
        <v>4433</v>
      </c>
      <c r="G1152" s="32" t="s">
        <v>1792</v>
      </c>
      <c r="H1152" s="29">
        <v>44372</v>
      </c>
      <c r="I1152" s="29">
        <v>44920</v>
      </c>
      <c r="J1152" s="17" t="str">
        <f>IF(Ugovori_OPULJP[[#This Row],[DATUM ZAVRŠETKA OPERACIJE]]&gt;DATE(2023,12,31),"u provedbi","završen")</f>
        <v>završen</v>
      </c>
      <c r="K1152" s="28" t="s">
        <v>144</v>
      </c>
      <c r="L1152" s="28" t="s">
        <v>144</v>
      </c>
      <c r="M1152" s="46" t="s">
        <v>3114</v>
      </c>
      <c r="N1152" s="18">
        <v>0.15</v>
      </c>
      <c r="O1152" s="19">
        <f>Ugovori_OPULJP[[#This Row],[Bespovratna sredstva - Ukupno (EU+Nac) HRK
= Ukupna ugovorena vrijednost bespovratnih sredstava]]*Ugovori_OPULJP[[#This Row],[EU STOPA SUFINANCIRANJA %
EU CO-FINANCING RATE %]]</f>
        <v>1901875</v>
      </c>
      <c r="P1152" s="20">
        <f>Ugovori_OPULJP[[#This Row],[Bespovratna sredstva - EU dio - HRK]]/7.5345</f>
        <v>252422.19125356691</v>
      </c>
      <c r="Q1152" s="19">
        <f>Ugovori_OPULJP[[#This Row],[Bespovratna sredstva - Ukupno (EU+Nac) HRK
= Ukupna ugovorena vrijednost bespovratnih sredstava]]*Ugovori_OPULJP[[#This Row],[STOPA NACIONALNOG SUFINANCIRANJA %]]</f>
        <v>335625</v>
      </c>
      <c r="R1152" s="20">
        <f>Ugovori_OPULJP[[#This Row],[Bespovratna sredstva - Nacionalni dio - HRK]]/7.5345</f>
        <v>44545.092574158865</v>
      </c>
      <c r="S1152" s="21">
        <v>2237500</v>
      </c>
      <c r="T1152" s="22">
        <f>Ugovori_OPULJP[[#This Row],[Bespovratna sredstva - Ukupno (EU+Nac) HRK
= Ukupna ugovorena vrijednost bespovratnih sredstava]]/7.5345</f>
        <v>296967.2838277258</v>
      </c>
      <c r="U1152" s="19">
        <v>0</v>
      </c>
      <c r="V1152" s="20">
        <f>Ugovori_OPULJP[[#This Row],[Javni doprinos korisnika - HRK]]/7.5345</f>
        <v>0</v>
      </c>
      <c r="W1152" s="19">
        <v>0</v>
      </c>
      <c r="X1152" s="20">
        <f>Ugovori_OPULJP[[#This Row],[Privatni doprinos korisnika - HRK]]/7.5345</f>
        <v>0</v>
      </c>
      <c r="Y1152" s="21">
        <f>Ugovori_OPULJP[[#This Row],[Bespovratna sredstva - Ukupno (EU+Nac) HRK
= Ukupna ugovorena vrijednost bespovratnih sredstava]]+Ugovori_OPULJP[[#This Row],[Javni doprinos korisnika - HRK]]+Ugovori_OPULJP[[#This Row],[Privatni doprinos korisnika - HRK]]</f>
        <v>2237500</v>
      </c>
      <c r="Z1152" s="22">
        <f>Ugovori_OPULJP[[#This Row],[UKUPNI PRIHVATLJIVI IZDACI
TOTAL ELIGIBLE EXPENDITURE
= Bespovratna sredstva ukupno + doprinos korisnika
= Ukupni prihvatljivi troškovi
= Ukupna ugovorena vrijednost projekta HRK]]/7.5345</f>
        <v>296967.2838277258</v>
      </c>
      <c r="AA1152" s="27" t="s">
        <v>22</v>
      </c>
      <c r="AB1152" s="27" t="s">
        <v>19</v>
      </c>
      <c r="AC1152" s="26" t="s">
        <v>4434</v>
      </c>
      <c r="AD1152" s="33" t="s">
        <v>147</v>
      </c>
    </row>
    <row r="1153" spans="1:30" ht="51" customHeight="1" x14ac:dyDescent="0.3">
      <c r="A1153" s="31" t="s">
        <v>4435</v>
      </c>
      <c r="B1153" s="25" t="s">
        <v>139</v>
      </c>
      <c r="C1153" s="12" t="s">
        <v>140</v>
      </c>
      <c r="D1153" s="12" t="s">
        <v>3131</v>
      </c>
      <c r="E1153" s="27" t="s">
        <v>63</v>
      </c>
      <c r="F1153" s="32" t="s">
        <v>4436</v>
      </c>
      <c r="G1153" s="14" t="s">
        <v>1967</v>
      </c>
      <c r="H1153" s="29">
        <v>44340</v>
      </c>
      <c r="I1153" s="29">
        <v>44889</v>
      </c>
      <c r="J1153" s="17" t="str">
        <f>IF(Ugovori_OPULJP[[#This Row],[DATUM ZAVRŠETKA OPERACIJE]]&gt;DATE(2023,12,31),"u provedbi","završen")</f>
        <v>završen</v>
      </c>
      <c r="K1153" s="37" t="s">
        <v>591</v>
      </c>
      <c r="L1153" s="37" t="s">
        <v>591</v>
      </c>
      <c r="M1153" s="18">
        <v>0.85</v>
      </c>
      <c r="N1153" s="18">
        <v>0.15</v>
      </c>
      <c r="O1153" s="19">
        <f>Ugovori_OPULJP[[#This Row],[Bespovratna sredstva - Ukupno (EU+Nac) HRK
= Ukupna ugovorena vrijednost bespovratnih sredstava]]*Ugovori_OPULJP[[#This Row],[EU STOPA SUFINANCIRANJA %
EU CO-FINANCING RATE %]]</f>
        <v>2743392</v>
      </c>
      <c r="P1153" s="20">
        <f>Ugovori_OPULJP[[#This Row],[Bespovratna sredstva - EU dio - HRK]]/7.5345</f>
        <v>364110.69082221779</v>
      </c>
      <c r="Q1153" s="19">
        <f>Ugovori_OPULJP[[#This Row],[Bespovratna sredstva - Ukupno (EU+Nac) HRK
= Ukupna ugovorena vrijednost bespovratnih sredstava]]*Ugovori_OPULJP[[#This Row],[STOPA NACIONALNOG SUFINANCIRANJA %]]</f>
        <v>484128</v>
      </c>
      <c r="R1153" s="20">
        <f>Ugovori_OPULJP[[#This Row],[Bespovratna sredstva - Nacionalni dio - HRK]]/7.5345</f>
        <v>64254.82779215608</v>
      </c>
      <c r="S1153" s="21">
        <v>3227520</v>
      </c>
      <c r="T1153" s="22">
        <f>Ugovori_OPULJP[[#This Row],[Bespovratna sredstva - Ukupno (EU+Nac) HRK
= Ukupna ugovorena vrijednost bespovratnih sredstava]]/7.5345</f>
        <v>428365.51861437387</v>
      </c>
      <c r="U1153" s="19">
        <v>0</v>
      </c>
      <c r="V1153" s="20">
        <f>Ugovori_OPULJP[[#This Row],[Javni doprinos korisnika - HRK]]/7.5345</f>
        <v>0</v>
      </c>
      <c r="W1153" s="19">
        <v>0</v>
      </c>
      <c r="X1153" s="20">
        <f>Ugovori_OPULJP[[#This Row],[Privatni doprinos korisnika - HRK]]/7.5345</f>
        <v>0</v>
      </c>
      <c r="Y1153" s="21">
        <f>Ugovori_OPULJP[[#This Row],[Bespovratna sredstva - Ukupno (EU+Nac) HRK
= Ukupna ugovorena vrijednost bespovratnih sredstava]]+Ugovori_OPULJP[[#This Row],[Javni doprinos korisnika - HRK]]+Ugovori_OPULJP[[#This Row],[Privatni doprinos korisnika - HRK]]</f>
        <v>3227520</v>
      </c>
      <c r="Z1153" s="22">
        <f>Ugovori_OPULJP[[#This Row],[UKUPNI PRIHVATLJIVI IZDACI
TOTAL ELIGIBLE EXPENDITURE
= Bespovratna sredstva ukupno + doprinos korisnika
= Ukupni prihvatljivi troškovi
= Ukupna ugovorena vrijednost projekta HRK]]/7.5345</f>
        <v>428365.51861437387</v>
      </c>
      <c r="AA1153" s="27" t="s">
        <v>22</v>
      </c>
      <c r="AB1153" s="27" t="s">
        <v>19</v>
      </c>
      <c r="AC1153" s="26" t="s">
        <v>4437</v>
      </c>
      <c r="AD1153" s="33" t="s">
        <v>147</v>
      </c>
    </row>
    <row r="1154" spans="1:30" ht="51" customHeight="1" x14ac:dyDescent="0.3">
      <c r="A1154" s="31" t="s">
        <v>4438</v>
      </c>
      <c r="B1154" s="25" t="s">
        <v>139</v>
      </c>
      <c r="C1154" s="12" t="s">
        <v>140</v>
      </c>
      <c r="D1154" s="12" t="s">
        <v>3131</v>
      </c>
      <c r="E1154" s="27" t="s">
        <v>63</v>
      </c>
      <c r="F1154" s="32" t="s">
        <v>4439</v>
      </c>
      <c r="G1154" s="32" t="s">
        <v>4440</v>
      </c>
      <c r="H1154" s="29">
        <v>44340</v>
      </c>
      <c r="I1154" s="29">
        <v>44889</v>
      </c>
      <c r="J1154" s="17" t="str">
        <f>IF(Ugovori_OPULJP[[#This Row],[DATUM ZAVRŠETKA OPERACIJE]]&gt;DATE(2023,12,31),"u provedbi","završen")</f>
        <v>završen</v>
      </c>
      <c r="K1154" s="37" t="s">
        <v>4441</v>
      </c>
      <c r="L1154" s="15" t="s">
        <v>417</v>
      </c>
      <c r="M1154" s="18">
        <v>0.85</v>
      </c>
      <c r="N1154" s="18">
        <v>0.15</v>
      </c>
      <c r="O1154" s="19">
        <f>Ugovori_OPULJP[[#This Row],[Bespovratna sredstva - Ukupno (EU+Nac) HRK
= Ukupna ugovorena vrijednost bespovratnih sredstava]]*Ugovori_OPULJP[[#This Row],[EU STOPA SUFINANCIRANJA %
EU CO-FINANCING RATE %]]</f>
        <v>3157443.2859999998</v>
      </c>
      <c r="P1154" s="20">
        <f>Ugovori_OPULJP[[#This Row],[Bespovratna sredstva - EU dio - HRK]]/7.5345</f>
        <v>419064.7403278253</v>
      </c>
      <c r="Q1154" s="19">
        <f>Ugovori_OPULJP[[#This Row],[Bespovratna sredstva - Ukupno (EU+Nac) HRK
= Ukupna ugovorena vrijednost bespovratnih sredstava]]*Ugovori_OPULJP[[#This Row],[STOPA NACIONALNOG SUFINANCIRANJA %]]</f>
        <v>557195.87399999995</v>
      </c>
      <c r="R1154" s="20">
        <f>Ugovori_OPULJP[[#This Row],[Bespovratna sredstva - Nacionalni dio - HRK]]/7.5345</f>
        <v>73952.601234322108</v>
      </c>
      <c r="S1154" s="21">
        <v>3714639.16</v>
      </c>
      <c r="T1154" s="22">
        <f>Ugovori_OPULJP[[#This Row],[Bespovratna sredstva - Ukupno (EU+Nac) HRK
= Ukupna ugovorena vrijednost bespovratnih sredstava]]/7.5345</f>
        <v>493017.34156214743</v>
      </c>
      <c r="U1154" s="19">
        <v>0</v>
      </c>
      <c r="V1154" s="20">
        <f>Ugovori_OPULJP[[#This Row],[Javni doprinos korisnika - HRK]]/7.5345</f>
        <v>0</v>
      </c>
      <c r="W1154" s="19">
        <v>0</v>
      </c>
      <c r="X1154" s="20">
        <f>Ugovori_OPULJP[[#This Row],[Privatni doprinos korisnika - HRK]]/7.5345</f>
        <v>0</v>
      </c>
      <c r="Y1154" s="21">
        <f>Ugovori_OPULJP[[#This Row],[Bespovratna sredstva - Ukupno (EU+Nac) HRK
= Ukupna ugovorena vrijednost bespovratnih sredstava]]+Ugovori_OPULJP[[#This Row],[Javni doprinos korisnika - HRK]]+Ugovori_OPULJP[[#This Row],[Privatni doprinos korisnika - HRK]]</f>
        <v>3714639.16</v>
      </c>
      <c r="Z1154" s="22">
        <f>Ugovori_OPULJP[[#This Row],[UKUPNI PRIHVATLJIVI IZDACI
TOTAL ELIGIBLE EXPENDITURE
= Bespovratna sredstva ukupno + doprinos korisnika
= Ukupni prihvatljivi troškovi
= Ukupna ugovorena vrijednost projekta HRK]]/7.5345</f>
        <v>493017.34156214743</v>
      </c>
      <c r="AA1154" s="27" t="s">
        <v>22</v>
      </c>
      <c r="AB1154" s="27" t="s">
        <v>19</v>
      </c>
      <c r="AC1154" s="26" t="s">
        <v>4442</v>
      </c>
      <c r="AD1154" s="33" t="s">
        <v>147</v>
      </c>
    </row>
    <row r="1155" spans="1:30" ht="38.25" customHeight="1" x14ac:dyDescent="0.3">
      <c r="A1155" s="31" t="s">
        <v>4443</v>
      </c>
      <c r="B1155" s="25" t="s">
        <v>139</v>
      </c>
      <c r="C1155" s="26" t="s">
        <v>140</v>
      </c>
      <c r="D1155" s="12" t="s">
        <v>3131</v>
      </c>
      <c r="E1155" s="27" t="s">
        <v>63</v>
      </c>
      <c r="F1155" s="32" t="s">
        <v>4444</v>
      </c>
      <c r="G1155" s="32" t="s">
        <v>804</v>
      </c>
      <c r="H1155" s="29">
        <v>44362</v>
      </c>
      <c r="I1155" s="29">
        <v>44804</v>
      </c>
      <c r="J1155" s="17" t="str">
        <f>IF(Ugovori_OPULJP[[#This Row],[DATUM ZAVRŠETKA OPERACIJE]]&gt;DATE(2023,12,31),"u provedbi","završen")</f>
        <v>završen</v>
      </c>
      <c r="K1155" s="37" t="s">
        <v>117</v>
      </c>
      <c r="L1155" s="37" t="s">
        <v>117</v>
      </c>
      <c r="M1155" s="46" t="s">
        <v>3114</v>
      </c>
      <c r="N1155" s="18">
        <v>0.15</v>
      </c>
      <c r="O1155" s="19">
        <f>Ugovori_OPULJP[[#This Row],[Bespovratna sredstva - Ukupno (EU+Nac) HRK
= Ukupna ugovorena vrijednost bespovratnih sredstava]]*Ugovori_OPULJP[[#This Row],[EU STOPA SUFINANCIRANJA %
EU CO-FINANCING RATE %]]</f>
        <v>473008</v>
      </c>
      <c r="P1155" s="20">
        <f>Ugovori_OPULJP[[#This Row],[Bespovratna sredstva - EU dio - HRK]]/7.5345</f>
        <v>62778.950162585439</v>
      </c>
      <c r="Q1155" s="19">
        <f>Ugovori_OPULJP[[#This Row],[Bespovratna sredstva - Ukupno (EU+Nac) HRK
= Ukupna ugovorena vrijednost bespovratnih sredstava]]*Ugovori_OPULJP[[#This Row],[STOPA NACIONALNOG SUFINANCIRANJA %]]</f>
        <v>83472</v>
      </c>
      <c r="R1155" s="20">
        <f>Ugovori_OPULJP[[#This Row],[Bespovratna sredstva - Nacionalni dio - HRK]]/7.5345</f>
        <v>11078.638263985666</v>
      </c>
      <c r="S1155" s="21">
        <v>556480</v>
      </c>
      <c r="T1155" s="22">
        <f>Ugovori_OPULJP[[#This Row],[Bespovratna sredstva - Ukupno (EU+Nac) HRK
= Ukupna ugovorena vrijednost bespovratnih sredstava]]/7.5345</f>
        <v>73857.588426571107</v>
      </c>
      <c r="U1155" s="19">
        <v>0</v>
      </c>
      <c r="V1155" s="20">
        <f>Ugovori_OPULJP[[#This Row],[Javni doprinos korisnika - HRK]]/7.5345</f>
        <v>0</v>
      </c>
      <c r="W1155" s="19">
        <v>0</v>
      </c>
      <c r="X1155" s="20">
        <f>Ugovori_OPULJP[[#This Row],[Privatni doprinos korisnika - HRK]]/7.5345</f>
        <v>0</v>
      </c>
      <c r="Y1155" s="21">
        <f>Ugovori_OPULJP[[#This Row],[Bespovratna sredstva - Ukupno (EU+Nac) HRK
= Ukupna ugovorena vrijednost bespovratnih sredstava]]+Ugovori_OPULJP[[#This Row],[Javni doprinos korisnika - HRK]]+Ugovori_OPULJP[[#This Row],[Privatni doprinos korisnika - HRK]]</f>
        <v>556480</v>
      </c>
      <c r="Z1155" s="22">
        <f>Ugovori_OPULJP[[#This Row],[UKUPNI PRIHVATLJIVI IZDACI
TOTAL ELIGIBLE EXPENDITURE
= Bespovratna sredstva ukupno + doprinos korisnika
= Ukupni prihvatljivi troškovi
= Ukupna ugovorena vrijednost projekta HRK]]/7.5345</f>
        <v>73857.588426571107</v>
      </c>
      <c r="AA1155" s="27" t="s">
        <v>22</v>
      </c>
      <c r="AB1155" s="27" t="s">
        <v>19</v>
      </c>
      <c r="AC1155" s="26" t="s">
        <v>4445</v>
      </c>
      <c r="AD1155" s="12" t="s">
        <v>147</v>
      </c>
    </row>
    <row r="1156" spans="1:30" ht="51" customHeight="1" x14ac:dyDescent="0.3">
      <c r="A1156" s="31" t="s">
        <v>4446</v>
      </c>
      <c r="B1156" s="25" t="s">
        <v>139</v>
      </c>
      <c r="C1156" s="12" t="s">
        <v>140</v>
      </c>
      <c r="D1156" s="12" t="s">
        <v>3131</v>
      </c>
      <c r="E1156" s="27" t="s">
        <v>63</v>
      </c>
      <c r="F1156" s="32" t="s">
        <v>4447</v>
      </c>
      <c r="G1156" s="32" t="s">
        <v>2754</v>
      </c>
      <c r="H1156" s="29">
        <v>44385</v>
      </c>
      <c r="I1156" s="29">
        <v>44934</v>
      </c>
      <c r="J1156" s="17" t="str">
        <f>IF(Ugovori_OPULJP[[#This Row],[DATUM ZAVRŠETKA OPERACIJE]]&gt;DATE(2023,12,31),"u provedbi","završen")</f>
        <v>završen</v>
      </c>
      <c r="K1156" s="28" t="s">
        <v>173</v>
      </c>
      <c r="L1156" s="28" t="s">
        <v>21</v>
      </c>
      <c r="M1156" s="46" t="s">
        <v>3114</v>
      </c>
      <c r="N1156" s="18">
        <v>0.15</v>
      </c>
      <c r="O1156" s="19">
        <f>Ugovori_OPULJP[[#This Row],[Bespovratna sredstva - Ukupno (EU+Nac) HRK
= Ukupna ugovorena vrijednost bespovratnih sredstava]]*Ugovori_OPULJP[[#This Row],[EU STOPA SUFINANCIRANJA %
EU CO-FINANCING RATE %]]</f>
        <v>1578535</v>
      </c>
      <c r="P1156" s="20">
        <f>Ugovori_OPULJP[[#This Row],[Bespovratna sredstva - EU dio - HRK]]/7.5345</f>
        <v>209507.59838078174</v>
      </c>
      <c r="Q1156" s="19">
        <f>Ugovori_OPULJP[[#This Row],[Bespovratna sredstva - Ukupno (EU+Nac) HRK
= Ukupna ugovorena vrijednost bespovratnih sredstava]]*Ugovori_OPULJP[[#This Row],[STOPA NACIONALNOG SUFINANCIRANJA %]]</f>
        <v>278565</v>
      </c>
      <c r="R1156" s="20">
        <f>Ugovori_OPULJP[[#This Row],[Bespovratna sredstva - Nacionalni dio - HRK]]/7.5345</f>
        <v>36971.929126020303</v>
      </c>
      <c r="S1156" s="21">
        <v>1857100</v>
      </c>
      <c r="T1156" s="22">
        <f>Ugovori_OPULJP[[#This Row],[Bespovratna sredstva - Ukupno (EU+Nac) HRK
= Ukupna ugovorena vrijednost bespovratnih sredstava]]/7.5345</f>
        <v>246479.52750680203</v>
      </c>
      <c r="U1156" s="19">
        <v>0</v>
      </c>
      <c r="V1156" s="20">
        <f>Ugovori_OPULJP[[#This Row],[Javni doprinos korisnika - HRK]]/7.5345</f>
        <v>0</v>
      </c>
      <c r="W1156" s="19">
        <v>0</v>
      </c>
      <c r="X1156" s="20">
        <f>Ugovori_OPULJP[[#This Row],[Privatni doprinos korisnika - HRK]]/7.5345</f>
        <v>0</v>
      </c>
      <c r="Y1156" s="21">
        <f>Ugovori_OPULJP[[#This Row],[Bespovratna sredstva - Ukupno (EU+Nac) HRK
= Ukupna ugovorena vrijednost bespovratnih sredstava]]+Ugovori_OPULJP[[#This Row],[Javni doprinos korisnika - HRK]]+Ugovori_OPULJP[[#This Row],[Privatni doprinos korisnika - HRK]]</f>
        <v>1857100</v>
      </c>
      <c r="Z1156" s="22">
        <f>Ugovori_OPULJP[[#This Row],[UKUPNI PRIHVATLJIVI IZDACI
TOTAL ELIGIBLE EXPENDITURE
= Bespovratna sredstva ukupno + doprinos korisnika
= Ukupni prihvatljivi troškovi
= Ukupna ugovorena vrijednost projekta HRK]]/7.5345</f>
        <v>246479.52750680203</v>
      </c>
      <c r="AA1156" s="27" t="s">
        <v>22</v>
      </c>
      <c r="AB1156" s="27" t="s">
        <v>19</v>
      </c>
      <c r="AC1156" s="26" t="s">
        <v>4448</v>
      </c>
      <c r="AD1156" s="33" t="s">
        <v>147</v>
      </c>
    </row>
    <row r="1157" spans="1:30" ht="38.25" customHeight="1" x14ac:dyDescent="0.3">
      <c r="A1157" s="31" t="s">
        <v>4449</v>
      </c>
      <c r="B1157" s="25" t="s">
        <v>139</v>
      </c>
      <c r="C1157" s="12" t="s">
        <v>140</v>
      </c>
      <c r="D1157" s="12" t="s">
        <v>3131</v>
      </c>
      <c r="E1157" s="27" t="s">
        <v>63</v>
      </c>
      <c r="F1157" s="32" t="s">
        <v>4450</v>
      </c>
      <c r="G1157" s="32" t="s">
        <v>4451</v>
      </c>
      <c r="H1157" s="29">
        <v>44356</v>
      </c>
      <c r="I1157" s="29">
        <v>44904</v>
      </c>
      <c r="J1157" s="17" t="str">
        <f>IF(Ugovori_OPULJP[[#This Row],[DATUM ZAVRŠETKA OPERACIJE]]&gt;DATE(2023,12,31),"u provedbi","završen")</f>
        <v>završen</v>
      </c>
      <c r="K1157" s="37" t="s">
        <v>4452</v>
      </c>
      <c r="L1157" s="37" t="s">
        <v>21</v>
      </c>
      <c r="M1157" s="18">
        <v>0.85</v>
      </c>
      <c r="N1157" s="18">
        <v>0.15</v>
      </c>
      <c r="O1157" s="19">
        <f>Ugovori_OPULJP[[#This Row],[Bespovratna sredstva - Ukupno (EU+Nac) HRK
= Ukupna ugovorena vrijednost bespovratnih sredstava]]*Ugovori_OPULJP[[#This Row],[EU STOPA SUFINANCIRANJA %
EU CO-FINANCING RATE %]]</f>
        <v>2762759.25</v>
      </c>
      <c r="P1157" s="20">
        <f>Ugovori_OPULJP[[#This Row],[Bespovratna sredstva - EU dio - HRK]]/7.5345</f>
        <v>366681.16663348593</v>
      </c>
      <c r="Q1157" s="19">
        <f>Ugovori_OPULJP[[#This Row],[Bespovratna sredstva - Ukupno (EU+Nac) HRK
= Ukupna ugovorena vrijednost bespovratnih sredstava]]*Ugovori_OPULJP[[#This Row],[STOPA NACIONALNOG SUFINANCIRANJA %]]</f>
        <v>487545.75</v>
      </c>
      <c r="R1157" s="20">
        <f>Ugovori_OPULJP[[#This Row],[Bespovratna sredstva - Nacionalni dio - HRK]]/7.5345</f>
        <v>64708.441170615166</v>
      </c>
      <c r="S1157" s="21">
        <v>3250305</v>
      </c>
      <c r="T1157" s="22">
        <f>Ugovori_OPULJP[[#This Row],[Bespovratna sredstva - Ukupno (EU+Nac) HRK
= Ukupna ugovorena vrijednost bespovratnih sredstava]]/7.5345</f>
        <v>431389.60780410114</v>
      </c>
      <c r="U1157" s="19">
        <v>0</v>
      </c>
      <c r="V1157" s="20">
        <f>Ugovori_OPULJP[[#This Row],[Javni doprinos korisnika - HRK]]/7.5345</f>
        <v>0</v>
      </c>
      <c r="W1157" s="19">
        <v>0</v>
      </c>
      <c r="X1157" s="20">
        <f>Ugovori_OPULJP[[#This Row],[Privatni doprinos korisnika - HRK]]/7.5345</f>
        <v>0</v>
      </c>
      <c r="Y1157" s="21">
        <f>Ugovori_OPULJP[[#This Row],[Bespovratna sredstva - Ukupno (EU+Nac) HRK
= Ukupna ugovorena vrijednost bespovratnih sredstava]]+Ugovori_OPULJP[[#This Row],[Javni doprinos korisnika - HRK]]+Ugovori_OPULJP[[#This Row],[Privatni doprinos korisnika - HRK]]</f>
        <v>3250305</v>
      </c>
      <c r="Z1157" s="22">
        <f>Ugovori_OPULJP[[#This Row],[UKUPNI PRIHVATLJIVI IZDACI
TOTAL ELIGIBLE EXPENDITURE
= Bespovratna sredstva ukupno + doprinos korisnika
= Ukupni prihvatljivi troškovi
= Ukupna ugovorena vrijednost projekta HRK]]/7.5345</f>
        <v>431389.60780410114</v>
      </c>
      <c r="AA1157" s="27" t="s">
        <v>22</v>
      </c>
      <c r="AB1157" s="27" t="s">
        <v>19</v>
      </c>
      <c r="AC1157" s="26" t="s">
        <v>4453</v>
      </c>
      <c r="AD1157" s="33" t="s">
        <v>147</v>
      </c>
    </row>
    <row r="1158" spans="1:30" ht="38.25" customHeight="1" x14ac:dyDescent="0.3">
      <c r="A1158" s="31" t="s">
        <v>4454</v>
      </c>
      <c r="B1158" s="25" t="s">
        <v>139</v>
      </c>
      <c r="C1158" s="12" t="s">
        <v>140</v>
      </c>
      <c r="D1158" s="12" t="s">
        <v>3131</v>
      </c>
      <c r="E1158" s="27" t="s">
        <v>63</v>
      </c>
      <c r="F1158" s="32" t="s">
        <v>4455</v>
      </c>
      <c r="G1158" s="32" t="s">
        <v>1784</v>
      </c>
      <c r="H1158" s="29">
        <v>44372</v>
      </c>
      <c r="I1158" s="29">
        <v>44920</v>
      </c>
      <c r="J1158" s="17" t="str">
        <f>IF(Ugovori_OPULJP[[#This Row],[DATUM ZAVRŠETKA OPERACIJE]]&gt;DATE(2023,12,31),"u provedbi","završen")</f>
        <v>završen</v>
      </c>
      <c r="K1158" s="28" t="s">
        <v>144</v>
      </c>
      <c r="L1158" s="28" t="s">
        <v>144</v>
      </c>
      <c r="M1158" s="46" t="s">
        <v>3114</v>
      </c>
      <c r="N1158" s="18">
        <v>0.15</v>
      </c>
      <c r="O1158" s="19">
        <f>Ugovori_OPULJP[[#This Row],[Bespovratna sredstva - Ukupno (EU+Nac) HRK
= Ukupna ugovorena vrijednost bespovratnih sredstava]]*Ugovori_OPULJP[[#This Row],[EU STOPA SUFINANCIRANJA %
EU CO-FINANCING RATE %]]</f>
        <v>1181670</v>
      </c>
      <c r="P1158" s="20">
        <f>Ugovori_OPULJP[[#This Row],[Bespovratna sredstva - EU dio - HRK]]/7.5345</f>
        <v>156834.56101931116</v>
      </c>
      <c r="Q1158" s="19">
        <f>Ugovori_OPULJP[[#This Row],[Bespovratna sredstva - Ukupno (EU+Nac) HRK
= Ukupna ugovorena vrijednost bespovratnih sredstava]]*Ugovori_OPULJP[[#This Row],[STOPA NACIONALNOG SUFINANCIRANJA %]]</f>
        <v>208530</v>
      </c>
      <c r="R1158" s="20">
        <f>Ugovori_OPULJP[[#This Row],[Bespovratna sredstva - Nacionalni dio - HRK]]/7.5345</f>
        <v>27676.687238701968</v>
      </c>
      <c r="S1158" s="21">
        <v>1390200</v>
      </c>
      <c r="T1158" s="22">
        <f>Ugovori_OPULJP[[#This Row],[Bespovratna sredstva - Ukupno (EU+Nac) HRK
= Ukupna ugovorena vrijednost bespovratnih sredstava]]/7.5345</f>
        <v>184511.24825801313</v>
      </c>
      <c r="U1158" s="19">
        <v>0</v>
      </c>
      <c r="V1158" s="20">
        <f>Ugovori_OPULJP[[#This Row],[Javni doprinos korisnika - HRK]]/7.5345</f>
        <v>0</v>
      </c>
      <c r="W1158" s="19">
        <v>0</v>
      </c>
      <c r="X1158" s="20">
        <f>Ugovori_OPULJP[[#This Row],[Privatni doprinos korisnika - HRK]]/7.5345</f>
        <v>0</v>
      </c>
      <c r="Y1158" s="21">
        <f>Ugovori_OPULJP[[#This Row],[Bespovratna sredstva - Ukupno (EU+Nac) HRK
= Ukupna ugovorena vrijednost bespovratnih sredstava]]+Ugovori_OPULJP[[#This Row],[Javni doprinos korisnika - HRK]]+Ugovori_OPULJP[[#This Row],[Privatni doprinos korisnika - HRK]]</f>
        <v>1390200</v>
      </c>
      <c r="Z1158" s="22">
        <f>Ugovori_OPULJP[[#This Row],[UKUPNI PRIHVATLJIVI IZDACI
TOTAL ELIGIBLE EXPENDITURE
= Bespovratna sredstva ukupno + doprinos korisnika
= Ukupni prihvatljivi troškovi
= Ukupna ugovorena vrijednost projekta HRK]]/7.5345</f>
        <v>184511.24825801313</v>
      </c>
      <c r="AA1158" s="27" t="s">
        <v>22</v>
      </c>
      <c r="AB1158" s="27" t="s">
        <v>19</v>
      </c>
      <c r="AC1158" s="26" t="s">
        <v>4456</v>
      </c>
      <c r="AD1158" s="33" t="s">
        <v>147</v>
      </c>
    </row>
    <row r="1159" spans="1:30" ht="51" customHeight="1" x14ac:dyDescent="0.3">
      <c r="A1159" s="31" t="s">
        <v>4457</v>
      </c>
      <c r="B1159" s="25" t="s">
        <v>139</v>
      </c>
      <c r="C1159" s="12" t="s">
        <v>140</v>
      </c>
      <c r="D1159" s="12" t="s">
        <v>3131</v>
      </c>
      <c r="E1159" s="27" t="s">
        <v>63</v>
      </c>
      <c r="F1159" s="32" t="s">
        <v>4458</v>
      </c>
      <c r="G1159" s="32" t="s">
        <v>70</v>
      </c>
      <c r="H1159" s="29">
        <v>44340</v>
      </c>
      <c r="I1159" s="29">
        <v>44889</v>
      </c>
      <c r="J1159" s="17" t="str">
        <f>IF(Ugovori_OPULJP[[#This Row],[DATUM ZAVRŠETKA OPERACIJE]]&gt;DATE(2023,12,31),"u provedbi","završen")</f>
        <v>završen</v>
      </c>
      <c r="K1159" s="28" t="s">
        <v>71</v>
      </c>
      <c r="L1159" s="28" t="s">
        <v>71</v>
      </c>
      <c r="M1159" s="18">
        <v>0.85</v>
      </c>
      <c r="N1159" s="18">
        <v>0.15</v>
      </c>
      <c r="O1159" s="19">
        <f>Ugovori_OPULJP[[#This Row],[Bespovratna sredstva - Ukupno (EU+Nac) HRK
= Ukupna ugovorena vrijednost bespovratnih sredstava]]*Ugovori_OPULJP[[#This Row],[EU STOPA SUFINANCIRANJA %
EU CO-FINANCING RATE %]]</f>
        <v>788630</v>
      </c>
      <c r="P1159" s="20">
        <f>Ugovori_OPULJP[[#This Row],[Bespovratna sredstva - EU dio - HRK]]/7.5345</f>
        <v>104669.18840002654</v>
      </c>
      <c r="Q1159" s="19">
        <f>Ugovori_OPULJP[[#This Row],[Bespovratna sredstva - Ukupno (EU+Nac) HRK
= Ukupna ugovorena vrijednost bespovratnih sredstava]]*Ugovori_OPULJP[[#This Row],[STOPA NACIONALNOG SUFINANCIRANJA %]]</f>
        <v>139170</v>
      </c>
      <c r="R1159" s="20">
        <f>Ugovori_OPULJP[[#This Row],[Bespovratna sredstva - Nacionalni dio - HRK]]/7.5345</f>
        <v>18471.033247063508</v>
      </c>
      <c r="S1159" s="21">
        <v>927800</v>
      </c>
      <c r="T1159" s="22">
        <f>Ugovori_OPULJP[[#This Row],[Bespovratna sredstva - Ukupno (EU+Nac) HRK
= Ukupna ugovorena vrijednost bespovratnih sredstava]]/7.5345</f>
        <v>123140.22164709005</v>
      </c>
      <c r="U1159" s="19">
        <v>0</v>
      </c>
      <c r="V1159" s="20">
        <f>Ugovori_OPULJP[[#This Row],[Javni doprinos korisnika - HRK]]/7.5345</f>
        <v>0</v>
      </c>
      <c r="W1159" s="19">
        <v>0</v>
      </c>
      <c r="X1159" s="20">
        <f>Ugovori_OPULJP[[#This Row],[Privatni doprinos korisnika - HRK]]/7.5345</f>
        <v>0</v>
      </c>
      <c r="Y1159" s="21">
        <f>Ugovori_OPULJP[[#This Row],[Bespovratna sredstva - Ukupno (EU+Nac) HRK
= Ukupna ugovorena vrijednost bespovratnih sredstava]]+Ugovori_OPULJP[[#This Row],[Javni doprinos korisnika - HRK]]+Ugovori_OPULJP[[#This Row],[Privatni doprinos korisnika - HRK]]</f>
        <v>927800</v>
      </c>
      <c r="Z1159" s="22">
        <f>Ugovori_OPULJP[[#This Row],[UKUPNI PRIHVATLJIVI IZDACI
TOTAL ELIGIBLE EXPENDITURE
= Bespovratna sredstva ukupno + doprinos korisnika
= Ukupni prihvatljivi troškovi
= Ukupna ugovorena vrijednost projekta HRK]]/7.5345</f>
        <v>123140.22164709005</v>
      </c>
      <c r="AA1159" s="27" t="s">
        <v>22</v>
      </c>
      <c r="AB1159" s="27" t="s">
        <v>19</v>
      </c>
      <c r="AC1159" s="26" t="s">
        <v>4459</v>
      </c>
      <c r="AD1159" s="33" t="s">
        <v>147</v>
      </c>
    </row>
    <row r="1160" spans="1:30" ht="38.25" customHeight="1" x14ac:dyDescent="0.3">
      <c r="A1160" s="31" t="s">
        <v>4460</v>
      </c>
      <c r="B1160" s="25" t="s">
        <v>139</v>
      </c>
      <c r="C1160" s="12" t="s">
        <v>140</v>
      </c>
      <c r="D1160" s="12" t="s">
        <v>3131</v>
      </c>
      <c r="E1160" s="27" t="s">
        <v>63</v>
      </c>
      <c r="F1160" s="32" t="s">
        <v>4461</v>
      </c>
      <c r="G1160" s="14" t="s">
        <v>1079</v>
      </c>
      <c r="H1160" s="29">
        <v>44340</v>
      </c>
      <c r="I1160" s="29">
        <v>44889</v>
      </c>
      <c r="J1160" s="17" t="str">
        <f>IF(Ugovori_OPULJP[[#This Row],[DATUM ZAVRŠETKA OPERACIJE]]&gt;DATE(2023,12,31),"u provedbi","završen")</f>
        <v>završen</v>
      </c>
      <c r="K1160" s="28" t="s">
        <v>71</v>
      </c>
      <c r="L1160" s="28" t="s">
        <v>71</v>
      </c>
      <c r="M1160" s="18">
        <v>0.85</v>
      </c>
      <c r="N1160" s="18">
        <v>0.15</v>
      </c>
      <c r="O1160" s="19">
        <f>Ugovori_OPULJP[[#This Row],[Bespovratna sredstva - Ukupno (EU+Nac) HRK
= Ukupna ugovorena vrijednost bespovratnih sredstava]]*Ugovori_OPULJP[[#This Row],[EU STOPA SUFINANCIRANJA %
EU CO-FINANCING RATE %]]</f>
        <v>833680</v>
      </c>
      <c r="P1160" s="20">
        <f>Ugovori_OPULJP[[#This Row],[Bespovratna sredstva - EU dio - HRK]]/7.5345</f>
        <v>110648.35091910545</v>
      </c>
      <c r="Q1160" s="19">
        <f>Ugovori_OPULJP[[#This Row],[Bespovratna sredstva - Ukupno (EU+Nac) HRK
= Ukupna ugovorena vrijednost bespovratnih sredstava]]*Ugovori_OPULJP[[#This Row],[STOPA NACIONALNOG SUFINANCIRANJA %]]</f>
        <v>147120</v>
      </c>
      <c r="R1160" s="20">
        <f>Ugovori_OPULJP[[#This Row],[Bespovratna sredstva - Nacionalni dio - HRK]]/7.5345</f>
        <v>19526.179573959784</v>
      </c>
      <c r="S1160" s="21">
        <v>980800</v>
      </c>
      <c r="T1160" s="22">
        <f>Ugovori_OPULJP[[#This Row],[Bespovratna sredstva - Ukupno (EU+Nac) HRK
= Ukupna ugovorena vrijednost bespovratnih sredstava]]/7.5345</f>
        <v>130174.53049306522</v>
      </c>
      <c r="U1160" s="19">
        <v>0</v>
      </c>
      <c r="V1160" s="20">
        <f>Ugovori_OPULJP[[#This Row],[Javni doprinos korisnika - HRK]]/7.5345</f>
        <v>0</v>
      </c>
      <c r="W1160" s="19">
        <v>0</v>
      </c>
      <c r="X1160" s="20">
        <f>Ugovori_OPULJP[[#This Row],[Privatni doprinos korisnika - HRK]]/7.5345</f>
        <v>0</v>
      </c>
      <c r="Y1160" s="21">
        <f>Ugovori_OPULJP[[#This Row],[Bespovratna sredstva - Ukupno (EU+Nac) HRK
= Ukupna ugovorena vrijednost bespovratnih sredstava]]+Ugovori_OPULJP[[#This Row],[Javni doprinos korisnika - HRK]]+Ugovori_OPULJP[[#This Row],[Privatni doprinos korisnika - HRK]]</f>
        <v>980800</v>
      </c>
      <c r="Z1160" s="22">
        <f>Ugovori_OPULJP[[#This Row],[UKUPNI PRIHVATLJIVI IZDACI
TOTAL ELIGIBLE EXPENDITURE
= Bespovratna sredstva ukupno + doprinos korisnika
= Ukupni prihvatljivi troškovi
= Ukupna ugovorena vrijednost projekta HRK]]/7.5345</f>
        <v>130174.53049306522</v>
      </c>
      <c r="AA1160" s="27" t="s">
        <v>22</v>
      </c>
      <c r="AB1160" s="27" t="s">
        <v>19</v>
      </c>
      <c r="AC1160" s="26" t="s">
        <v>4462</v>
      </c>
      <c r="AD1160" s="33" t="s">
        <v>147</v>
      </c>
    </row>
    <row r="1161" spans="1:30" ht="51" customHeight="1" x14ac:dyDescent="0.3">
      <c r="A1161" s="31" t="s">
        <v>4463</v>
      </c>
      <c r="B1161" s="25" t="s">
        <v>139</v>
      </c>
      <c r="C1161" s="12" t="s">
        <v>140</v>
      </c>
      <c r="D1161" s="12" t="s">
        <v>3131</v>
      </c>
      <c r="E1161" s="27" t="s">
        <v>63</v>
      </c>
      <c r="F1161" s="32" t="s">
        <v>4464</v>
      </c>
      <c r="G1161" s="14" t="s">
        <v>1067</v>
      </c>
      <c r="H1161" s="29">
        <v>44340</v>
      </c>
      <c r="I1161" s="29">
        <v>44889</v>
      </c>
      <c r="J1161" s="17" t="str">
        <f>IF(Ugovori_OPULJP[[#This Row],[DATUM ZAVRŠETKA OPERACIJE]]&gt;DATE(2023,12,31),"u provedbi","završen")</f>
        <v>završen</v>
      </c>
      <c r="K1161" s="37" t="s">
        <v>417</v>
      </c>
      <c r="L1161" s="15" t="s">
        <v>417</v>
      </c>
      <c r="M1161" s="18">
        <v>0.85</v>
      </c>
      <c r="N1161" s="18">
        <v>0.15</v>
      </c>
      <c r="O1161" s="19">
        <f>Ugovori_OPULJP[[#This Row],[Bespovratna sredstva - Ukupno (EU+Nac) HRK
= Ukupna ugovorena vrijednost bespovratnih sredstava]]*Ugovori_OPULJP[[#This Row],[EU STOPA SUFINANCIRANJA %
EU CO-FINANCING RATE %]]</f>
        <v>630734</v>
      </c>
      <c r="P1161" s="20">
        <f>Ugovori_OPULJP[[#This Row],[Bespovratna sredstva - EU dio - HRK]]/7.5345</f>
        <v>83712.78784259074</v>
      </c>
      <c r="Q1161" s="19">
        <f>Ugovori_OPULJP[[#This Row],[Bespovratna sredstva - Ukupno (EU+Nac) HRK
= Ukupna ugovorena vrijednost bespovratnih sredstava]]*Ugovori_OPULJP[[#This Row],[STOPA NACIONALNOG SUFINANCIRANJA %]]</f>
        <v>111306</v>
      </c>
      <c r="R1161" s="20">
        <f>Ugovori_OPULJP[[#This Row],[Bespovratna sredstva - Nacionalni dio - HRK]]/7.5345</f>
        <v>14772.844913398367</v>
      </c>
      <c r="S1161" s="21">
        <v>742040</v>
      </c>
      <c r="T1161" s="22">
        <f>Ugovori_OPULJP[[#This Row],[Bespovratna sredstva - Ukupno (EU+Nac) HRK
= Ukupna ugovorena vrijednost bespovratnih sredstava]]/7.5345</f>
        <v>98485.632755989107</v>
      </c>
      <c r="U1161" s="19">
        <v>0</v>
      </c>
      <c r="V1161" s="20">
        <f>Ugovori_OPULJP[[#This Row],[Javni doprinos korisnika - HRK]]/7.5345</f>
        <v>0</v>
      </c>
      <c r="W1161" s="19">
        <v>0</v>
      </c>
      <c r="X1161" s="20">
        <f>Ugovori_OPULJP[[#This Row],[Privatni doprinos korisnika - HRK]]/7.5345</f>
        <v>0</v>
      </c>
      <c r="Y1161" s="21">
        <f>Ugovori_OPULJP[[#This Row],[Bespovratna sredstva - Ukupno (EU+Nac) HRK
= Ukupna ugovorena vrijednost bespovratnih sredstava]]+Ugovori_OPULJP[[#This Row],[Javni doprinos korisnika - HRK]]+Ugovori_OPULJP[[#This Row],[Privatni doprinos korisnika - HRK]]</f>
        <v>742040</v>
      </c>
      <c r="Z1161" s="22">
        <f>Ugovori_OPULJP[[#This Row],[UKUPNI PRIHVATLJIVI IZDACI
TOTAL ELIGIBLE EXPENDITURE
= Bespovratna sredstva ukupno + doprinos korisnika
= Ukupni prihvatljivi troškovi
= Ukupna ugovorena vrijednost projekta HRK]]/7.5345</f>
        <v>98485.632755989107</v>
      </c>
      <c r="AA1161" s="27" t="s">
        <v>22</v>
      </c>
      <c r="AB1161" s="27" t="s">
        <v>19</v>
      </c>
      <c r="AC1161" s="26" t="s">
        <v>4465</v>
      </c>
      <c r="AD1161" s="33" t="s">
        <v>147</v>
      </c>
    </row>
    <row r="1162" spans="1:30" ht="38.25" customHeight="1" x14ac:dyDescent="0.3">
      <c r="A1162" s="31" t="s">
        <v>4466</v>
      </c>
      <c r="B1162" s="25" t="s">
        <v>139</v>
      </c>
      <c r="C1162" s="12" t="s">
        <v>140</v>
      </c>
      <c r="D1162" s="12" t="s">
        <v>3131</v>
      </c>
      <c r="E1162" s="27" t="s">
        <v>63</v>
      </c>
      <c r="F1162" s="32" t="s">
        <v>4467</v>
      </c>
      <c r="G1162" s="32" t="s">
        <v>4468</v>
      </c>
      <c r="H1162" s="29">
        <v>44340</v>
      </c>
      <c r="I1162" s="29">
        <v>44889</v>
      </c>
      <c r="J1162" s="17" t="str">
        <f>IF(Ugovori_OPULJP[[#This Row],[DATUM ZAVRŠETKA OPERACIJE]]&gt;DATE(2023,12,31),"u provedbi","završen")</f>
        <v>završen</v>
      </c>
      <c r="K1162" s="28" t="s">
        <v>71</v>
      </c>
      <c r="L1162" s="28" t="s">
        <v>71</v>
      </c>
      <c r="M1162" s="18">
        <v>0.85</v>
      </c>
      <c r="N1162" s="18">
        <v>0.15</v>
      </c>
      <c r="O1162" s="19">
        <f>Ugovori_OPULJP[[#This Row],[Bespovratna sredstva - Ukupno (EU+Nac) HRK
= Ukupna ugovorena vrijednost bespovratnih sredstava]]*Ugovori_OPULJP[[#This Row],[EU STOPA SUFINANCIRANJA %
EU CO-FINANCING RATE %]]</f>
        <v>835635</v>
      </c>
      <c r="P1162" s="20">
        <f>Ugovori_OPULJP[[#This Row],[Bespovratna sredstva - EU dio - HRK]]/7.5345</f>
        <v>110907.82400955603</v>
      </c>
      <c r="Q1162" s="19">
        <f>Ugovori_OPULJP[[#This Row],[Bespovratna sredstva - Ukupno (EU+Nac) HRK
= Ukupna ugovorena vrijednost bespovratnih sredstava]]*Ugovori_OPULJP[[#This Row],[STOPA NACIONALNOG SUFINANCIRANJA %]]</f>
        <v>147465</v>
      </c>
      <c r="R1162" s="20">
        <f>Ugovori_OPULJP[[#This Row],[Bespovratna sredstva - Nacionalni dio - HRK]]/7.5345</f>
        <v>19571.96894286283</v>
      </c>
      <c r="S1162" s="21">
        <v>983100</v>
      </c>
      <c r="T1162" s="22">
        <f>Ugovori_OPULJP[[#This Row],[Bespovratna sredstva - Ukupno (EU+Nac) HRK
= Ukupna ugovorena vrijednost bespovratnih sredstava]]/7.5345</f>
        <v>130479.79295241887</v>
      </c>
      <c r="U1162" s="19">
        <v>0</v>
      </c>
      <c r="V1162" s="20">
        <f>Ugovori_OPULJP[[#This Row],[Javni doprinos korisnika - HRK]]/7.5345</f>
        <v>0</v>
      </c>
      <c r="W1162" s="19">
        <v>0</v>
      </c>
      <c r="X1162" s="20">
        <f>Ugovori_OPULJP[[#This Row],[Privatni doprinos korisnika - HRK]]/7.5345</f>
        <v>0</v>
      </c>
      <c r="Y1162" s="21">
        <f>Ugovori_OPULJP[[#This Row],[Bespovratna sredstva - Ukupno (EU+Nac) HRK
= Ukupna ugovorena vrijednost bespovratnih sredstava]]+Ugovori_OPULJP[[#This Row],[Javni doprinos korisnika - HRK]]+Ugovori_OPULJP[[#This Row],[Privatni doprinos korisnika - HRK]]</f>
        <v>983100</v>
      </c>
      <c r="Z1162" s="22">
        <f>Ugovori_OPULJP[[#This Row],[UKUPNI PRIHVATLJIVI IZDACI
TOTAL ELIGIBLE EXPENDITURE
= Bespovratna sredstva ukupno + doprinos korisnika
= Ukupni prihvatljivi troškovi
= Ukupna ugovorena vrijednost projekta HRK]]/7.5345</f>
        <v>130479.79295241887</v>
      </c>
      <c r="AA1162" s="27" t="s">
        <v>22</v>
      </c>
      <c r="AB1162" s="27" t="s">
        <v>19</v>
      </c>
      <c r="AC1162" s="26" t="s">
        <v>4469</v>
      </c>
      <c r="AD1162" s="33" t="s">
        <v>147</v>
      </c>
    </row>
    <row r="1163" spans="1:30" ht="38.25" customHeight="1" x14ac:dyDescent="0.3">
      <c r="A1163" s="31" t="s">
        <v>4470</v>
      </c>
      <c r="B1163" s="25" t="s">
        <v>139</v>
      </c>
      <c r="C1163" s="12" t="s">
        <v>140</v>
      </c>
      <c r="D1163" s="12" t="s">
        <v>3131</v>
      </c>
      <c r="E1163" s="27" t="s">
        <v>63</v>
      </c>
      <c r="F1163" s="32" t="s">
        <v>4471</v>
      </c>
      <c r="G1163" s="32" t="s">
        <v>1873</v>
      </c>
      <c r="H1163" s="29">
        <v>44320</v>
      </c>
      <c r="I1163" s="29">
        <v>44685</v>
      </c>
      <c r="J1163" s="17" t="str">
        <f>IF(Ugovori_OPULJP[[#This Row],[DATUM ZAVRŠETKA OPERACIJE]]&gt;DATE(2023,12,31),"u provedbi","završen")</f>
        <v>završen</v>
      </c>
      <c r="K1163" s="28" t="s">
        <v>66</v>
      </c>
      <c r="L1163" s="28" t="s">
        <v>66</v>
      </c>
      <c r="M1163" s="46" t="s">
        <v>3114</v>
      </c>
      <c r="N1163" s="18">
        <v>0.15</v>
      </c>
      <c r="O1163" s="19">
        <f>Ugovori_OPULJP[[#This Row],[Bespovratna sredstva - Ukupno (EU+Nac) HRK
= Ukupna ugovorena vrijednost bespovratnih sredstava]]*Ugovori_OPULJP[[#This Row],[EU STOPA SUFINANCIRANJA %
EU CO-FINANCING RATE %]]</f>
        <v>935561</v>
      </c>
      <c r="P1163" s="20">
        <f>Ugovori_OPULJP[[#This Row],[Bespovratna sredstva - EU dio - HRK]]/7.5345</f>
        <v>124170.28336319595</v>
      </c>
      <c r="Q1163" s="19">
        <f>Ugovori_OPULJP[[#This Row],[Bespovratna sredstva - Ukupno (EU+Nac) HRK
= Ukupna ugovorena vrijednost bespovratnih sredstava]]*Ugovori_OPULJP[[#This Row],[STOPA NACIONALNOG SUFINANCIRANJA %]]</f>
        <v>165099</v>
      </c>
      <c r="R1163" s="20">
        <f>Ugovori_OPULJP[[#This Row],[Bespovratna sredstva - Nacionalni dio - HRK]]/7.5345</f>
        <v>21912.402946446346</v>
      </c>
      <c r="S1163" s="21">
        <v>1100660</v>
      </c>
      <c r="T1163" s="22">
        <f>Ugovori_OPULJP[[#This Row],[Bespovratna sredstva - Ukupno (EU+Nac) HRK
= Ukupna ugovorena vrijednost bespovratnih sredstava]]/7.5345</f>
        <v>146082.6863096423</v>
      </c>
      <c r="U1163" s="19">
        <v>0</v>
      </c>
      <c r="V1163" s="20">
        <f>Ugovori_OPULJP[[#This Row],[Javni doprinos korisnika - HRK]]/7.5345</f>
        <v>0</v>
      </c>
      <c r="W1163" s="19">
        <v>0</v>
      </c>
      <c r="X1163" s="20">
        <f>Ugovori_OPULJP[[#This Row],[Privatni doprinos korisnika - HRK]]/7.5345</f>
        <v>0</v>
      </c>
      <c r="Y1163" s="21">
        <f>Ugovori_OPULJP[[#This Row],[Bespovratna sredstva - Ukupno (EU+Nac) HRK
= Ukupna ugovorena vrijednost bespovratnih sredstava]]+Ugovori_OPULJP[[#This Row],[Javni doprinos korisnika - HRK]]+Ugovori_OPULJP[[#This Row],[Privatni doprinos korisnika - HRK]]</f>
        <v>1100660</v>
      </c>
      <c r="Z1163" s="22">
        <f>Ugovori_OPULJP[[#This Row],[UKUPNI PRIHVATLJIVI IZDACI
TOTAL ELIGIBLE EXPENDITURE
= Bespovratna sredstva ukupno + doprinos korisnika
= Ukupni prihvatljivi troškovi
= Ukupna ugovorena vrijednost projekta HRK]]/7.5345</f>
        <v>146082.6863096423</v>
      </c>
      <c r="AA1163" s="27" t="s">
        <v>22</v>
      </c>
      <c r="AB1163" s="27" t="s">
        <v>19</v>
      </c>
      <c r="AC1163" s="26" t="s">
        <v>4472</v>
      </c>
      <c r="AD1163" s="33" t="s">
        <v>147</v>
      </c>
    </row>
    <row r="1164" spans="1:30" ht="38.25" customHeight="1" x14ac:dyDescent="0.3">
      <c r="A1164" s="31" t="s">
        <v>4473</v>
      </c>
      <c r="B1164" s="25" t="s">
        <v>139</v>
      </c>
      <c r="C1164" s="12" t="s">
        <v>140</v>
      </c>
      <c r="D1164" s="12" t="s">
        <v>3131</v>
      </c>
      <c r="E1164" s="27" t="s">
        <v>63</v>
      </c>
      <c r="F1164" s="32" t="s">
        <v>4474</v>
      </c>
      <c r="G1164" s="32" t="s">
        <v>4475</v>
      </c>
      <c r="H1164" s="29">
        <v>44340</v>
      </c>
      <c r="I1164" s="29">
        <v>44889</v>
      </c>
      <c r="J1164" s="17" t="str">
        <f>IF(Ugovori_OPULJP[[#This Row],[DATUM ZAVRŠETKA OPERACIJE]]&gt;DATE(2023,12,31),"u provedbi","završen")</f>
        <v>završen</v>
      </c>
      <c r="K1164" s="28" t="s">
        <v>71</v>
      </c>
      <c r="L1164" s="15" t="s">
        <v>71</v>
      </c>
      <c r="M1164" s="18">
        <v>0.85</v>
      </c>
      <c r="N1164" s="18">
        <v>0.15</v>
      </c>
      <c r="O1164" s="19">
        <f>Ugovori_OPULJP[[#This Row],[Bespovratna sredstva - Ukupno (EU+Nac) HRK
= Ukupna ugovorena vrijednost bespovratnih sredstava]]*Ugovori_OPULJP[[#This Row],[EU STOPA SUFINANCIRANJA %
EU CO-FINANCING RATE %]]</f>
        <v>473348</v>
      </c>
      <c r="P1164" s="20">
        <f>Ugovori_OPULJP[[#This Row],[Bespovratna sredstva - EU dio - HRK]]/7.5345</f>
        <v>62824.075917446411</v>
      </c>
      <c r="Q1164" s="19">
        <f>Ugovori_OPULJP[[#This Row],[Bespovratna sredstva - Ukupno (EU+Nac) HRK
= Ukupna ugovorena vrijednost bespovratnih sredstava]]*Ugovori_OPULJP[[#This Row],[STOPA NACIONALNOG SUFINANCIRANJA %]]</f>
        <v>83532</v>
      </c>
      <c r="R1164" s="20">
        <f>Ugovori_OPULJP[[#This Row],[Bespovratna sredstva - Nacionalni dio - HRK]]/7.5345</f>
        <v>11086.601632490543</v>
      </c>
      <c r="S1164" s="21">
        <v>556880</v>
      </c>
      <c r="T1164" s="22">
        <f>Ugovori_OPULJP[[#This Row],[Bespovratna sredstva - Ukupno (EU+Nac) HRK
= Ukupna ugovorena vrijednost bespovratnih sredstava]]/7.5345</f>
        <v>73910.677549936954</v>
      </c>
      <c r="U1164" s="19">
        <v>0</v>
      </c>
      <c r="V1164" s="20">
        <f>Ugovori_OPULJP[[#This Row],[Javni doprinos korisnika - HRK]]/7.5345</f>
        <v>0</v>
      </c>
      <c r="W1164" s="19">
        <v>0</v>
      </c>
      <c r="X1164" s="20">
        <f>Ugovori_OPULJP[[#This Row],[Privatni doprinos korisnika - HRK]]/7.5345</f>
        <v>0</v>
      </c>
      <c r="Y1164" s="21">
        <f>Ugovori_OPULJP[[#This Row],[Bespovratna sredstva - Ukupno (EU+Nac) HRK
= Ukupna ugovorena vrijednost bespovratnih sredstava]]+Ugovori_OPULJP[[#This Row],[Javni doprinos korisnika - HRK]]+Ugovori_OPULJP[[#This Row],[Privatni doprinos korisnika - HRK]]</f>
        <v>556880</v>
      </c>
      <c r="Z1164" s="22">
        <f>Ugovori_OPULJP[[#This Row],[UKUPNI PRIHVATLJIVI IZDACI
TOTAL ELIGIBLE EXPENDITURE
= Bespovratna sredstva ukupno + doprinos korisnika
= Ukupni prihvatljivi troškovi
= Ukupna ugovorena vrijednost projekta HRK]]/7.5345</f>
        <v>73910.677549936954</v>
      </c>
      <c r="AA1164" s="27" t="s">
        <v>22</v>
      </c>
      <c r="AB1164" s="27" t="s">
        <v>19</v>
      </c>
      <c r="AC1164" s="26" t="s">
        <v>4476</v>
      </c>
      <c r="AD1164" s="33" t="s">
        <v>147</v>
      </c>
    </row>
    <row r="1165" spans="1:30" ht="38.25" customHeight="1" x14ac:dyDescent="0.3">
      <c r="A1165" s="31" t="s">
        <v>4477</v>
      </c>
      <c r="B1165" s="25" t="s">
        <v>139</v>
      </c>
      <c r="C1165" s="26" t="s">
        <v>140</v>
      </c>
      <c r="D1165" s="12" t="s">
        <v>3131</v>
      </c>
      <c r="E1165" s="27" t="s">
        <v>63</v>
      </c>
      <c r="F1165" s="32" t="s">
        <v>4478</v>
      </c>
      <c r="G1165" s="32" t="s">
        <v>1737</v>
      </c>
      <c r="H1165" s="29">
        <v>44355</v>
      </c>
      <c r="I1165" s="29">
        <v>44903</v>
      </c>
      <c r="J1165" s="17" t="str">
        <f>IF(Ugovori_OPULJP[[#This Row],[DATUM ZAVRŠETKA OPERACIJE]]&gt;DATE(2023,12,31),"u provedbi","završen")</f>
        <v>završen</v>
      </c>
      <c r="K1165" s="28" t="s">
        <v>71</v>
      </c>
      <c r="L1165" s="28" t="s">
        <v>71</v>
      </c>
      <c r="M1165" s="46" t="s">
        <v>3114</v>
      </c>
      <c r="N1165" s="18">
        <v>0.15</v>
      </c>
      <c r="O1165" s="19">
        <f>Ugovori_OPULJP[[#This Row],[Bespovratna sredstva - Ukupno (EU+Nac) HRK
= Ukupna ugovorena vrijednost bespovratnih sredstava]]*Ugovori_OPULJP[[#This Row],[EU STOPA SUFINANCIRANJA %
EU CO-FINANCING RATE %]]</f>
        <v>1577147.8</v>
      </c>
      <c r="P1165" s="20">
        <f>Ugovori_OPULJP[[#This Row],[Bespovratna sredstva - EU dio - HRK]]/7.5345</f>
        <v>209323.48530094896</v>
      </c>
      <c r="Q1165" s="19">
        <f>Ugovori_OPULJP[[#This Row],[Bespovratna sredstva - Ukupno (EU+Nac) HRK
= Ukupna ugovorena vrijednost bespovratnih sredstava]]*Ugovori_OPULJP[[#This Row],[STOPA NACIONALNOG SUFINANCIRANJA %]]</f>
        <v>278320.2</v>
      </c>
      <c r="R1165" s="20">
        <f>Ugovori_OPULJP[[#This Row],[Bespovratna sredstva - Nacionalni dio - HRK]]/7.5345</f>
        <v>36939.438582520408</v>
      </c>
      <c r="S1165" s="21">
        <v>1855468</v>
      </c>
      <c r="T1165" s="22">
        <f>Ugovori_OPULJP[[#This Row],[Bespovratna sredstva - Ukupno (EU+Nac) HRK
= Ukupna ugovorena vrijednost bespovratnih sredstava]]/7.5345</f>
        <v>246262.92388346937</v>
      </c>
      <c r="U1165" s="19">
        <v>0</v>
      </c>
      <c r="V1165" s="20">
        <f>Ugovori_OPULJP[[#This Row],[Javni doprinos korisnika - HRK]]/7.5345</f>
        <v>0</v>
      </c>
      <c r="W1165" s="19">
        <v>0</v>
      </c>
      <c r="X1165" s="20">
        <f>Ugovori_OPULJP[[#This Row],[Privatni doprinos korisnika - HRK]]/7.5345</f>
        <v>0</v>
      </c>
      <c r="Y1165" s="21">
        <f>Ugovori_OPULJP[[#This Row],[Bespovratna sredstva - Ukupno (EU+Nac) HRK
= Ukupna ugovorena vrijednost bespovratnih sredstava]]+Ugovori_OPULJP[[#This Row],[Javni doprinos korisnika - HRK]]+Ugovori_OPULJP[[#This Row],[Privatni doprinos korisnika - HRK]]</f>
        <v>1855468</v>
      </c>
      <c r="Z1165" s="22">
        <f>Ugovori_OPULJP[[#This Row],[UKUPNI PRIHVATLJIVI IZDACI
TOTAL ELIGIBLE EXPENDITURE
= Bespovratna sredstva ukupno + doprinos korisnika
= Ukupni prihvatljivi troškovi
= Ukupna ugovorena vrijednost projekta HRK]]/7.5345</f>
        <v>246262.92388346937</v>
      </c>
      <c r="AA1165" s="27" t="s">
        <v>22</v>
      </c>
      <c r="AB1165" s="27" t="s">
        <v>19</v>
      </c>
      <c r="AC1165" s="26" t="s">
        <v>4479</v>
      </c>
      <c r="AD1165" s="12" t="s">
        <v>147</v>
      </c>
    </row>
    <row r="1166" spans="1:30" ht="38.25" customHeight="1" x14ac:dyDescent="0.3">
      <c r="A1166" s="36" t="s">
        <v>4480</v>
      </c>
      <c r="B1166" s="25" t="s">
        <v>139</v>
      </c>
      <c r="C1166" s="26" t="s">
        <v>140</v>
      </c>
      <c r="D1166" s="12" t="s">
        <v>3131</v>
      </c>
      <c r="E1166" s="27" t="s">
        <v>63</v>
      </c>
      <c r="F1166" s="32" t="s">
        <v>4481</v>
      </c>
      <c r="G1166" s="14" t="s">
        <v>657</v>
      </c>
      <c r="H1166" s="29">
        <v>44365</v>
      </c>
      <c r="I1166" s="29">
        <v>44913</v>
      </c>
      <c r="J1166" s="17" t="str">
        <f>IF(Ugovori_OPULJP[[#This Row],[DATUM ZAVRŠETKA OPERACIJE]]&gt;DATE(2023,12,31),"u provedbi","završen")</f>
        <v>završen</v>
      </c>
      <c r="K1166" s="37" t="s">
        <v>235</v>
      </c>
      <c r="L1166" s="37" t="s">
        <v>235</v>
      </c>
      <c r="M1166" s="46" t="s">
        <v>3114</v>
      </c>
      <c r="N1166" s="18">
        <v>0.15</v>
      </c>
      <c r="O1166" s="19">
        <f>Ugovori_OPULJP[[#This Row],[Bespovratna sredstva - Ukupno (EU+Nac) HRK
= Ukupna ugovorena vrijednost bespovratnih sredstava]]*Ugovori_OPULJP[[#This Row],[EU STOPA SUFINANCIRANJA %
EU CO-FINANCING RATE %]]</f>
        <v>2365890</v>
      </c>
      <c r="P1166" s="20">
        <f>Ugovori_OPULJP[[#This Row],[Bespovratna sredstva - EU dio - HRK]]/7.5345</f>
        <v>314007.56520007964</v>
      </c>
      <c r="Q1166" s="19">
        <f>Ugovori_OPULJP[[#This Row],[Bespovratna sredstva - Ukupno (EU+Nac) HRK
= Ukupna ugovorena vrijednost bespovratnih sredstava]]*Ugovori_OPULJP[[#This Row],[STOPA NACIONALNOG SUFINANCIRANJA %]]</f>
        <v>417510</v>
      </c>
      <c r="R1166" s="20">
        <f>Ugovori_OPULJP[[#This Row],[Bespovratna sredstva - Nacionalni dio - HRK]]/7.5345</f>
        <v>55413.099741190519</v>
      </c>
      <c r="S1166" s="21">
        <v>2783400</v>
      </c>
      <c r="T1166" s="22">
        <f>Ugovori_OPULJP[[#This Row],[Bespovratna sredstva - Ukupno (EU+Nac) HRK
= Ukupna ugovorena vrijednost bespovratnih sredstava]]/7.5345</f>
        <v>369420.66494127014</v>
      </c>
      <c r="U1166" s="19">
        <v>0</v>
      </c>
      <c r="V1166" s="20">
        <f>Ugovori_OPULJP[[#This Row],[Javni doprinos korisnika - HRK]]/7.5345</f>
        <v>0</v>
      </c>
      <c r="W1166" s="19">
        <v>0</v>
      </c>
      <c r="X1166" s="20">
        <f>Ugovori_OPULJP[[#This Row],[Privatni doprinos korisnika - HRK]]/7.5345</f>
        <v>0</v>
      </c>
      <c r="Y1166" s="21">
        <f>Ugovori_OPULJP[[#This Row],[Bespovratna sredstva - Ukupno (EU+Nac) HRK
= Ukupna ugovorena vrijednost bespovratnih sredstava]]+Ugovori_OPULJP[[#This Row],[Javni doprinos korisnika - HRK]]+Ugovori_OPULJP[[#This Row],[Privatni doprinos korisnika - HRK]]</f>
        <v>2783400</v>
      </c>
      <c r="Z1166" s="22">
        <f>Ugovori_OPULJP[[#This Row],[UKUPNI PRIHVATLJIVI IZDACI
TOTAL ELIGIBLE EXPENDITURE
= Bespovratna sredstva ukupno + doprinos korisnika
= Ukupni prihvatljivi troškovi
= Ukupna ugovorena vrijednost projekta HRK]]/7.5345</f>
        <v>369420.66494127014</v>
      </c>
      <c r="AA1166" s="27" t="s">
        <v>22</v>
      </c>
      <c r="AB1166" s="27" t="s">
        <v>19</v>
      </c>
      <c r="AC1166" s="26" t="s">
        <v>4482</v>
      </c>
      <c r="AD1166" s="12" t="s">
        <v>147</v>
      </c>
    </row>
    <row r="1167" spans="1:30" ht="38.25" customHeight="1" x14ac:dyDescent="0.3">
      <c r="A1167" s="36" t="s">
        <v>4483</v>
      </c>
      <c r="B1167" s="25" t="s">
        <v>139</v>
      </c>
      <c r="C1167" s="12" t="s">
        <v>140</v>
      </c>
      <c r="D1167" s="12" t="s">
        <v>3131</v>
      </c>
      <c r="E1167" s="27" t="s">
        <v>63</v>
      </c>
      <c r="F1167" s="32" t="s">
        <v>4484</v>
      </c>
      <c r="G1167" s="32" t="s">
        <v>1854</v>
      </c>
      <c r="H1167" s="29">
        <v>44341</v>
      </c>
      <c r="I1167" s="29">
        <v>44890</v>
      </c>
      <c r="J1167" s="17" t="str">
        <f>IF(Ugovori_OPULJP[[#This Row],[DATUM ZAVRŠETKA OPERACIJE]]&gt;DATE(2023,12,31),"u provedbi","završen")</f>
        <v>završen</v>
      </c>
      <c r="K1167" s="37" t="s">
        <v>240</v>
      </c>
      <c r="L1167" s="28" t="s">
        <v>240</v>
      </c>
      <c r="M1167" s="59" t="s">
        <v>3114</v>
      </c>
      <c r="N1167" s="18">
        <v>0.15</v>
      </c>
      <c r="O1167" s="19">
        <f>Ugovori_OPULJP[[#This Row],[Bespovratna sredstva - Ukupno (EU+Nac) HRK
= Ukupna ugovorena vrijednost bespovratnih sredstava]]*Ugovori_OPULJP[[#This Row],[EU STOPA SUFINANCIRANJA %
EU CO-FINANCING RATE %]]</f>
        <v>3942895</v>
      </c>
      <c r="P1167" s="20">
        <f>Ugovori_OPULJP[[#This Row],[Bespovratna sredstva - EU dio - HRK]]/7.5345</f>
        <v>523312.09768398694</v>
      </c>
      <c r="Q1167" s="19">
        <f>Ugovori_OPULJP[[#This Row],[Bespovratna sredstva - Ukupno (EU+Nac) HRK
= Ukupna ugovorena vrijednost bespovratnih sredstava]]*Ugovori_OPULJP[[#This Row],[STOPA NACIONALNOG SUFINANCIRANJA %]]</f>
        <v>695805</v>
      </c>
      <c r="R1167" s="20">
        <f>Ugovori_OPULJP[[#This Row],[Bespovratna sredstva - Nacionalni dio - HRK]]/7.5345</f>
        <v>92349.193708938881</v>
      </c>
      <c r="S1167" s="21">
        <v>4638700</v>
      </c>
      <c r="T1167" s="22">
        <f>Ugovori_OPULJP[[#This Row],[Bespovratna sredstva - Ukupno (EU+Nac) HRK
= Ukupna ugovorena vrijednost bespovratnih sredstava]]/7.5345</f>
        <v>615661.29139292589</v>
      </c>
      <c r="U1167" s="19">
        <v>0</v>
      </c>
      <c r="V1167" s="20">
        <f>Ugovori_OPULJP[[#This Row],[Javni doprinos korisnika - HRK]]/7.5345</f>
        <v>0</v>
      </c>
      <c r="W1167" s="19">
        <v>0</v>
      </c>
      <c r="X1167" s="20">
        <f>Ugovori_OPULJP[[#This Row],[Privatni doprinos korisnika - HRK]]/7.5345</f>
        <v>0</v>
      </c>
      <c r="Y1167" s="21">
        <f>Ugovori_OPULJP[[#This Row],[Bespovratna sredstva - Ukupno (EU+Nac) HRK
= Ukupna ugovorena vrijednost bespovratnih sredstava]]+Ugovori_OPULJP[[#This Row],[Javni doprinos korisnika - HRK]]+Ugovori_OPULJP[[#This Row],[Privatni doprinos korisnika - HRK]]</f>
        <v>4638700</v>
      </c>
      <c r="Z1167" s="22">
        <f>Ugovori_OPULJP[[#This Row],[UKUPNI PRIHVATLJIVI IZDACI
TOTAL ELIGIBLE EXPENDITURE
= Bespovratna sredstva ukupno + doprinos korisnika
= Ukupni prihvatljivi troškovi
= Ukupna ugovorena vrijednost projekta HRK]]/7.5345</f>
        <v>615661.29139292589</v>
      </c>
      <c r="AA1167" s="27" t="s">
        <v>22</v>
      </c>
      <c r="AB1167" s="27" t="s">
        <v>19</v>
      </c>
      <c r="AC1167" s="26" t="s">
        <v>4485</v>
      </c>
      <c r="AD1167" s="33" t="s">
        <v>147</v>
      </c>
    </row>
    <row r="1168" spans="1:30" ht="38.25" customHeight="1" x14ac:dyDescent="0.3">
      <c r="A1168" s="31" t="s">
        <v>4486</v>
      </c>
      <c r="B1168" s="25" t="s">
        <v>139</v>
      </c>
      <c r="C1168" s="26" t="s">
        <v>140</v>
      </c>
      <c r="D1168" s="12" t="s">
        <v>3131</v>
      </c>
      <c r="E1168" s="27" t="s">
        <v>63</v>
      </c>
      <c r="F1168" s="32" t="s">
        <v>4487</v>
      </c>
      <c r="G1168" s="32" t="s">
        <v>4488</v>
      </c>
      <c r="H1168" s="29">
        <v>44378</v>
      </c>
      <c r="I1168" s="29">
        <v>44805</v>
      </c>
      <c r="J1168" s="17" t="str">
        <f>IF(Ugovori_OPULJP[[#This Row],[DATUM ZAVRŠETKA OPERACIJE]]&gt;DATE(2023,12,31),"u provedbi","završen")</f>
        <v>završen</v>
      </c>
      <c r="K1168" s="28" t="s">
        <v>362</v>
      </c>
      <c r="L1168" s="28" t="s">
        <v>362</v>
      </c>
      <c r="M1168" s="18">
        <v>0.85</v>
      </c>
      <c r="N1168" s="18">
        <v>0.15</v>
      </c>
      <c r="O1168" s="19">
        <f>Ugovori_OPULJP[[#This Row],[Bespovratna sredstva - Ukupno (EU+Nac) HRK
= Ukupna ugovorena vrijednost bespovratnih sredstava]]*Ugovori_OPULJP[[#This Row],[EU STOPA SUFINANCIRANJA %
EU CO-FINANCING RATE %]]</f>
        <v>789310</v>
      </c>
      <c r="P1168" s="20">
        <f>Ugovori_OPULJP[[#This Row],[Bespovratna sredstva - EU dio - HRK]]/7.5345</f>
        <v>104759.43990974849</v>
      </c>
      <c r="Q1168" s="19">
        <f>Ugovori_OPULJP[[#This Row],[Bespovratna sredstva - Ukupno (EU+Nac) HRK
= Ukupna ugovorena vrijednost bespovratnih sredstava]]*Ugovori_OPULJP[[#This Row],[STOPA NACIONALNOG SUFINANCIRANJA %]]</f>
        <v>139290</v>
      </c>
      <c r="R1168" s="20">
        <f>Ugovori_OPULJP[[#This Row],[Bespovratna sredstva - Nacionalni dio - HRK]]/7.5345</f>
        <v>18486.959984073263</v>
      </c>
      <c r="S1168" s="21">
        <v>928600</v>
      </c>
      <c r="T1168" s="22">
        <f>Ugovori_OPULJP[[#This Row],[Bespovratna sredstva - Ukupno (EU+Nac) HRK
= Ukupna ugovorena vrijednost bespovratnih sredstava]]/7.5345</f>
        <v>123246.39989382174</v>
      </c>
      <c r="U1168" s="19">
        <v>0</v>
      </c>
      <c r="V1168" s="20">
        <f>Ugovori_OPULJP[[#This Row],[Javni doprinos korisnika - HRK]]/7.5345</f>
        <v>0</v>
      </c>
      <c r="W1168" s="19">
        <v>0</v>
      </c>
      <c r="X1168" s="20">
        <f>Ugovori_OPULJP[[#This Row],[Privatni doprinos korisnika - HRK]]/7.5345</f>
        <v>0</v>
      </c>
      <c r="Y1168" s="21">
        <f>Ugovori_OPULJP[[#This Row],[Bespovratna sredstva - Ukupno (EU+Nac) HRK
= Ukupna ugovorena vrijednost bespovratnih sredstava]]+Ugovori_OPULJP[[#This Row],[Javni doprinos korisnika - HRK]]+Ugovori_OPULJP[[#This Row],[Privatni doprinos korisnika - HRK]]</f>
        <v>928600</v>
      </c>
      <c r="Z1168" s="22">
        <f>Ugovori_OPULJP[[#This Row],[UKUPNI PRIHVATLJIVI IZDACI
TOTAL ELIGIBLE EXPENDITURE
= Bespovratna sredstva ukupno + doprinos korisnika
= Ukupni prihvatljivi troškovi
= Ukupna ugovorena vrijednost projekta HRK]]/7.5345</f>
        <v>123246.39989382174</v>
      </c>
      <c r="AA1168" s="27" t="s">
        <v>22</v>
      </c>
      <c r="AB1168" s="27" t="s">
        <v>19</v>
      </c>
      <c r="AC1168" s="40" t="s">
        <v>4489</v>
      </c>
      <c r="AD1168" s="33" t="s">
        <v>147</v>
      </c>
    </row>
    <row r="1169" spans="1:30" ht="38.25" customHeight="1" x14ac:dyDescent="0.3">
      <c r="A1169" s="31" t="s">
        <v>4490</v>
      </c>
      <c r="B1169" s="25" t="s">
        <v>139</v>
      </c>
      <c r="C1169" s="12" t="s">
        <v>140</v>
      </c>
      <c r="D1169" s="12" t="s">
        <v>3131</v>
      </c>
      <c r="E1169" s="27" t="s">
        <v>63</v>
      </c>
      <c r="F1169" s="32" t="s">
        <v>4024</v>
      </c>
      <c r="G1169" s="32" t="s">
        <v>4491</v>
      </c>
      <c r="H1169" s="29">
        <v>44378</v>
      </c>
      <c r="I1169" s="29">
        <v>44805</v>
      </c>
      <c r="J1169" s="17" t="str">
        <f>IF(Ugovori_OPULJP[[#This Row],[DATUM ZAVRŠETKA OPERACIJE]]&gt;DATE(2023,12,31),"u provedbi","završen")</f>
        <v>završen</v>
      </c>
      <c r="K1169" s="28" t="s">
        <v>362</v>
      </c>
      <c r="L1169" s="28" t="s">
        <v>362</v>
      </c>
      <c r="M1169" s="46" t="s">
        <v>3114</v>
      </c>
      <c r="N1169" s="18">
        <v>0.15</v>
      </c>
      <c r="O1169" s="19">
        <f>Ugovori_OPULJP[[#This Row],[Bespovratna sredstva - Ukupno (EU+Nac) HRK
= Ukupna ugovorena vrijednost bespovratnih sredstava]]*Ugovori_OPULJP[[#This Row],[EU STOPA SUFINANCIRANJA %
EU CO-FINANCING RATE %]]</f>
        <v>789310</v>
      </c>
      <c r="P1169" s="20">
        <f>Ugovori_OPULJP[[#This Row],[Bespovratna sredstva - EU dio - HRK]]/7.5345</f>
        <v>104759.43990974849</v>
      </c>
      <c r="Q1169" s="19">
        <f>Ugovori_OPULJP[[#This Row],[Bespovratna sredstva - Ukupno (EU+Nac) HRK
= Ukupna ugovorena vrijednost bespovratnih sredstava]]*Ugovori_OPULJP[[#This Row],[STOPA NACIONALNOG SUFINANCIRANJA %]]</f>
        <v>139290</v>
      </c>
      <c r="R1169" s="20">
        <f>Ugovori_OPULJP[[#This Row],[Bespovratna sredstva - Nacionalni dio - HRK]]/7.5345</f>
        <v>18486.959984073263</v>
      </c>
      <c r="S1169" s="21">
        <v>928600</v>
      </c>
      <c r="T1169" s="22">
        <f>Ugovori_OPULJP[[#This Row],[Bespovratna sredstva - Ukupno (EU+Nac) HRK
= Ukupna ugovorena vrijednost bespovratnih sredstava]]/7.5345</f>
        <v>123246.39989382174</v>
      </c>
      <c r="U1169" s="19">
        <v>0</v>
      </c>
      <c r="V1169" s="20">
        <f>Ugovori_OPULJP[[#This Row],[Javni doprinos korisnika - HRK]]/7.5345</f>
        <v>0</v>
      </c>
      <c r="W1169" s="19">
        <v>0</v>
      </c>
      <c r="X1169" s="20">
        <f>Ugovori_OPULJP[[#This Row],[Privatni doprinos korisnika - HRK]]/7.5345</f>
        <v>0</v>
      </c>
      <c r="Y1169" s="21">
        <f>Ugovori_OPULJP[[#This Row],[Bespovratna sredstva - Ukupno (EU+Nac) HRK
= Ukupna ugovorena vrijednost bespovratnih sredstava]]+Ugovori_OPULJP[[#This Row],[Javni doprinos korisnika - HRK]]+Ugovori_OPULJP[[#This Row],[Privatni doprinos korisnika - HRK]]</f>
        <v>928600</v>
      </c>
      <c r="Z1169" s="22">
        <f>Ugovori_OPULJP[[#This Row],[UKUPNI PRIHVATLJIVI IZDACI
TOTAL ELIGIBLE EXPENDITURE
= Bespovratna sredstva ukupno + doprinos korisnika
= Ukupni prihvatljivi troškovi
= Ukupna ugovorena vrijednost projekta HRK]]/7.5345</f>
        <v>123246.39989382174</v>
      </c>
      <c r="AA1169" s="27" t="s">
        <v>22</v>
      </c>
      <c r="AB1169" s="27" t="s">
        <v>19</v>
      </c>
      <c r="AC1169" s="26" t="s">
        <v>4492</v>
      </c>
      <c r="AD1169" s="33" t="s">
        <v>147</v>
      </c>
    </row>
    <row r="1170" spans="1:30" ht="38.25" customHeight="1" x14ac:dyDescent="0.3">
      <c r="A1170" s="31" t="s">
        <v>4493</v>
      </c>
      <c r="B1170" s="25" t="s">
        <v>139</v>
      </c>
      <c r="C1170" s="12" t="s">
        <v>140</v>
      </c>
      <c r="D1170" s="12" t="s">
        <v>3131</v>
      </c>
      <c r="E1170" s="27" t="s">
        <v>63</v>
      </c>
      <c r="F1170" s="32" t="s">
        <v>4494</v>
      </c>
      <c r="G1170" s="32" t="s">
        <v>4495</v>
      </c>
      <c r="H1170" s="29">
        <v>44342</v>
      </c>
      <c r="I1170" s="29">
        <v>44738</v>
      </c>
      <c r="J1170" s="17" t="str">
        <f>IF(Ugovori_OPULJP[[#This Row],[DATUM ZAVRŠETKA OPERACIJE]]&gt;DATE(2023,12,31),"u provedbi","završen")</f>
        <v>završen</v>
      </c>
      <c r="K1170" s="37" t="s">
        <v>86</v>
      </c>
      <c r="L1170" s="37" t="s">
        <v>86</v>
      </c>
      <c r="M1170" s="46" t="s">
        <v>3114</v>
      </c>
      <c r="N1170" s="18">
        <v>0.15</v>
      </c>
      <c r="O1170" s="19">
        <f>Ugovori_OPULJP[[#This Row],[Bespovratna sredstva - Ukupno (EU+Nac) HRK
= Ukupna ugovorena vrijednost bespovratnih sredstava]]*Ugovori_OPULJP[[#This Row],[EU STOPA SUFINANCIRANJA %
EU CO-FINANCING RATE %]]</f>
        <v>787567.5</v>
      </c>
      <c r="P1170" s="20">
        <f>Ugovori_OPULJP[[#This Row],[Bespovratna sredstva - EU dio - HRK]]/7.5345</f>
        <v>104528.170416086</v>
      </c>
      <c r="Q1170" s="19">
        <f>Ugovori_OPULJP[[#This Row],[Bespovratna sredstva - Ukupno (EU+Nac) HRK
= Ukupna ugovorena vrijednost bespovratnih sredstava]]*Ugovori_OPULJP[[#This Row],[STOPA NACIONALNOG SUFINANCIRANJA %]]</f>
        <v>138982.5</v>
      </c>
      <c r="R1170" s="20">
        <f>Ugovori_OPULJP[[#This Row],[Bespovratna sredstva - Nacionalni dio - HRK]]/7.5345</f>
        <v>18446.147720485766</v>
      </c>
      <c r="S1170" s="21">
        <v>926550</v>
      </c>
      <c r="T1170" s="22">
        <f>Ugovori_OPULJP[[#This Row],[Bespovratna sredstva - Ukupno (EU+Nac) HRK
= Ukupna ugovorena vrijednost bespovratnih sredstava]]/7.5345</f>
        <v>122974.31813657176</v>
      </c>
      <c r="U1170" s="19">
        <v>0</v>
      </c>
      <c r="V1170" s="20">
        <f>Ugovori_OPULJP[[#This Row],[Javni doprinos korisnika - HRK]]/7.5345</f>
        <v>0</v>
      </c>
      <c r="W1170" s="19">
        <v>0</v>
      </c>
      <c r="X1170" s="20">
        <f>Ugovori_OPULJP[[#This Row],[Privatni doprinos korisnika - HRK]]/7.5345</f>
        <v>0</v>
      </c>
      <c r="Y1170" s="21">
        <f>Ugovori_OPULJP[[#This Row],[Bespovratna sredstva - Ukupno (EU+Nac) HRK
= Ukupna ugovorena vrijednost bespovratnih sredstava]]+Ugovori_OPULJP[[#This Row],[Javni doprinos korisnika - HRK]]+Ugovori_OPULJP[[#This Row],[Privatni doprinos korisnika - HRK]]</f>
        <v>926550</v>
      </c>
      <c r="Z1170" s="22">
        <f>Ugovori_OPULJP[[#This Row],[UKUPNI PRIHVATLJIVI IZDACI
TOTAL ELIGIBLE EXPENDITURE
= Bespovratna sredstva ukupno + doprinos korisnika
= Ukupni prihvatljivi troškovi
= Ukupna ugovorena vrijednost projekta HRK]]/7.5345</f>
        <v>122974.31813657176</v>
      </c>
      <c r="AA1170" s="27" t="s">
        <v>22</v>
      </c>
      <c r="AB1170" s="27" t="s">
        <v>19</v>
      </c>
      <c r="AC1170" s="26" t="s">
        <v>4496</v>
      </c>
      <c r="AD1170" s="33" t="s">
        <v>147</v>
      </c>
    </row>
    <row r="1171" spans="1:30" ht="38.25" customHeight="1" x14ac:dyDescent="0.3">
      <c r="A1171" s="31" t="s">
        <v>4497</v>
      </c>
      <c r="B1171" s="25" t="s">
        <v>139</v>
      </c>
      <c r="C1171" s="12" t="s">
        <v>140</v>
      </c>
      <c r="D1171" s="12" t="s">
        <v>3131</v>
      </c>
      <c r="E1171" s="27" t="s">
        <v>63</v>
      </c>
      <c r="F1171" s="32" t="s">
        <v>4498</v>
      </c>
      <c r="G1171" s="14" t="s">
        <v>1990</v>
      </c>
      <c r="H1171" s="29">
        <v>44370</v>
      </c>
      <c r="I1171" s="29">
        <v>44827</v>
      </c>
      <c r="J1171" s="17" t="str">
        <f>IF(Ugovori_OPULJP[[#This Row],[DATUM ZAVRŠETKA OPERACIJE]]&gt;DATE(2023,12,31),"u provedbi","završen")</f>
        <v>završen</v>
      </c>
      <c r="K1171" s="37" t="s">
        <v>86</v>
      </c>
      <c r="L1171" s="37" t="s">
        <v>86</v>
      </c>
      <c r="M1171" s="46" t="s">
        <v>3114</v>
      </c>
      <c r="N1171" s="18">
        <v>0.15</v>
      </c>
      <c r="O1171" s="19">
        <f>Ugovori_OPULJP[[#This Row],[Bespovratna sredstva - Ukupno (EU+Nac) HRK
= Ukupna ugovorena vrijednost bespovratnih sredstava]]*Ugovori_OPULJP[[#This Row],[EU STOPA SUFINANCIRANJA %
EU CO-FINANCING RATE %]]</f>
        <v>2367420</v>
      </c>
      <c r="P1171" s="20">
        <f>Ugovori_OPULJP[[#This Row],[Bespovratna sredstva - EU dio - HRK]]/7.5345</f>
        <v>314210.63109695399</v>
      </c>
      <c r="Q1171" s="19">
        <f>Ugovori_OPULJP[[#This Row],[Bespovratna sredstva - Ukupno (EU+Nac) HRK
= Ukupna ugovorena vrijednost bespovratnih sredstava]]*Ugovori_OPULJP[[#This Row],[STOPA NACIONALNOG SUFINANCIRANJA %]]</f>
        <v>417780</v>
      </c>
      <c r="R1171" s="20">
        <f>Ugovori_OPULJP[[#This Row],[Bespovratna sredstva - Nacionalni dio - HRK]]/7.5345</f>
        <v>55448.934899462467</v>
      </c>
      <c r="S1171" s="21">
        <v>2785200</v>
      </c>
      <c r="T1171" s="22">
        <f>Ugovori_OPULJP[[#This Row],[Bespovratna sredstva - Ukupno (EU+Nac) HRK
= Ukupna ugovorena vrijednost bespovratnih sredstava]]/7.5345</f>
        <v>369659.56599641644</v>
      </c>
      <c r="U1171" s="19">
        <v>0</v>
      </c>
      <c r="V1171" s="20">
        <f>Ugovori_OPULJP[[#This Row],[Javni doprinos korisnika - HRK]]/7.5345</f>
        <v>0</v>
      </c>
      <c r="W1171" s="19">
        <v>0</v>
      </c>
      <c r="X1171" s="20">
        <f>Ugovori_OPULJP[[#This Row],[Privatni doprinos korisnika - HRK]]/7.5345</f>
        <v>0</v>
      </c>
      <c r="Y1171" s="21">
        <f>Ugovori_OPULJP[[#This Row],[Bespovratna sredstva - Ukupno (EU+Nac) HRK
= Ukupna ugovorena vrijednost bespovratnih sredstava]]+Ugovori_OPULJP[[#This Row],[Javni doprinos korisnika - HRK]]+Ugovori_OPULJP[[#This Row],[Privatni doprinos korisnika - HRK]]</f>
        <v>2785200</v>
      </c>
      <c r="Z1171" s="22">
        <f>Ugovori_OPULJP[[#This Row],[UKUPNI PRIHVATLJIVI IZDACI
TOTAL ELIGIBLE EXPENDITURE
= Bespovratna sredstva ukupno + doprinos korisnika
= Ukupni prihvatljivi troškovi
= Ukupna ugovorena vrijednost projekta HRK]]/7.5345</f>
        <v>369659.56599641644</v>
      </c>
      <c r="AA1171" s="27" t="s">
        <v>22</v>
      </c>
      <c r="AB1171" s="27" t="s">
        <v>19</v>
      </c>
      <c r="AC1171" s="26" t="s">
        <v>4499</v>
      </c>
      <c r="AD1171" s="33" t="s">
        <v>147</v>
      </c>
    </row>
    <row r="1172" spans="1:30" ht="38.25" customHeight="1" x14ac:dyDescent="0.3">
      <c r="A1172" s="31" t="s">
        <v>4500</v>
      </c>
      <c r="B1172" s="25" t="s">
        <v>139</v>
      </c>
      <c r="C1172" s="12" t="s">
        <v>140</v>
      </c>
      <c r="D1172" s="12" t="s">
        <v>3131</v>
      </c>
      <c r="E1172" s="27" t="s">
        <v>63</v>
      </c>
      <c r="F1172" s="32" t="s">
        <v>4501</v>
      </c>
      <c r="G1172" s="32" t="s">
        <v>4502</v>
      </c>
      <c r="H1172" s="29">
        <v>44390</v>
      </c>
      <c r="I1172" s="29">
        <v>44878</v>
      </c>
      <c r="J1172" s="17" t="str">
        <f>IF(Ugovori_OPULJP[[#This Row],[DATUM ZAVRŠETKA OPERACIJE]]&gt;DATE(2023,12,31),"u provedbi","završen")</f>
        <v>završen</v>
      </c>
      <c r="K1172" s="28" t="s">
        <v>591</v>
      </c>
      <c r="L1172" s="28" t="s">
        <v>591</v>
      </c>
      <c r="M1172" s="46" t="s">
        <v>3114</v>
      </c>
      <c r="N1172" s="18">
        <v>0.15</v>
      </c>
      <c r="O1172" s="19">
        <f>Ugovori_OPULJP[[#This Row],[Bespovratna sredstva - Ukupno (EU+Nac) HRK
= Ukupna ugovorena vrijednost bespovratnih sredstava]]*Ugovori_OPULJP[[#This Row],[EU STOPA SUFINANCIRANJA %
EU CO-FINANCING RATE %]]</f>
        <v>759209.375</v>
      </c>
      <c r="P1172" s="20">
        <f>Ugovori_OPULJP[[#This Row],[Bespovratna sredstva - EU dio - HRK]]/7.5345</f>
        <v>100764.40042471298</v>
      </c>
      <c r="Q1172" s="19">
        <f>Ugovori_OPULJP[[#This Row],[Bespovratna sredstva - Ukupno (EU+Nac) HRK
= Ukupna ugovorena vrijednost bespovratnih sredstava]]*Ugovori_OPULJP[[#This Row],[STOPA NACIONALNOG SUFINANCIRANJA %]]</f>
        <v>133978.125</v>
      </c>
      <c r="R1172" s="20">
        <f>Ugovori_OPULJP[[#This Row],[Bespovratna sredstva - Nacionalni dio - HRK]]/7.5345</f>
        <v>17781.953016125819</v>
      </c>
      <c r="S1172" s="21">
        <v>893187.5</v>
      </c>
      <c r="T1172" s="22">
        <f>Ugovori_OPULJP[[#This Row],[Bespovratna sredstva - Ukupno (EU+Nac) HRK
= Ukupna ugovorena vrijednost bespovratnih sredstava]]/7.5345</f>
        <v>118546.35344083881</v>
      </c>
      <c r="U1172" s="19">
        <v>0</v>
      </c>
      <c r="V1172" s="20">
        <f>Ugovori_OPULJP[[#This Row],[Javni doprinos korisnika - HRK]]/7.5345</f>
        <v>0</v>
      </c>
      <c r="W1172" s="19">
        <v>0</v>
      </c>
      <c r="X1172" s="20">
        <f>Ugovori_OPULJP[[#This Row],[Privatni doprinos korisnika - HRK]]/7.5345</f>
        <v>0</v>
      </c>
      <c r="Y1172" s="21">
        <f>Ugovori_OPULJP[[#This Row],[Bespovratna sredstva - Ukupno (EU+Nac) HRK
= Ukupna ugovorena vrijednost bespovratnih sredstava]]+Ugovori_OPULJP[[#This Row],[Javni doprinos korisnika - HRK]]+Ugovori_OPULJP[[#This Row],[Privatni doprinos korisnika - HRK]]</f>
        <v>893187.5</v>
      </c>
      <c r="Z1172" s="22">
        <f>Ugovori_OPULJP[[#This Row],[UKUPNI PRIHVATLJIVI IZDACI
TOTAL ELIGIBLE EXPENDITURE
= Bespovratna sredstva ukupno + doprinos korisnika
= Ukupni prihvatljivi troškovi
= Ukupna ugovorena vrijednost projekta HRK]]/7.5345</f>
        <v>118546.35344083881</v>
      </c>
      <c r="AA1172" s="27" t="s">
        <v>22</v>
      </c>
      <c r="AB1172" s="27" t="s">
        <v>19</v>
      </c>
      <c r="AC1172" s="26" t="s">
        <v>4503</v>
      </c>
      <c r="AD1172" s="33" t="s">
        <v>147</v>
      </c>
    </row>
    <row r="1173" spans="1:30" ht="51" customHeight="1" x14ac:dyDescent="0.3">
      <c r="A1173" s="31" t="s">
        <v>14420</v>
      </c>
      <c r="B1173" s="25" t="s">
        <v>139</v>
      </c>
      <c r="C1173" s="12" t="s">
        <v>140</v>
      </c>
      <c r="D1173" s="12" t="s">
        <v>3131</v>
      </c>
      <c r="E1173" s="27" t="s">
        <v>63</v>
      </c>
      <c r="F1173" s="32" t="s">
        <v>14421</v>
      </c>
      <c r="G1173" s="32" t="s">
        <v>14074</v>
      </c>
      <c r="H1173" s="29">
        <v>44340</v>
      </c>
      <c r="I1173" s="29">
        <v>44889</v>
      </c>
      <c r="J1173" s="17" t="str">
        <f>IF(Ugovori_OPULJP[[#This Row],[DATUM ZAVRŠETKA OPERACIJE]]&gt;DATE(2023,12,31),"u provedbi","završen")</f>
        <v>završen</v>
      </c>
      <c r="K1173" s="37" t="s">
        <v>417</v>
      </c>
      <c r="L1173" s="15" t="s">
        <v>417</v>
      </c>
      <c r="M1173" s="46" t="s">
        <v>3114</v>
      </c>
      <c r="N1173" s="18">
        <v>0.15</v>
      </c>
      <c r="O1173" s="19">
        <f>Ugovori_OPULJP[[#This Row],[Bespovratna sredstva - Ukupno (EU+Nac) HRK
= Ukupna ugovorena vrijednost bespovratnih sredstava]]*Ugovori_OPULJP[[#This Row],[EU STOPA SUFINANCIRANJA %
EU CO-FINANCING RATE %]]</f>
        <v>2311490</v>
      </c>
      <c r="P1173" s="20">
        <f>Ugovori_OPULJP[[#This Row],[Bespovratna sredstva - EU dio - HRK]]/7.5345</f>
        <v>306787.44442232396</v>
      </c>
      <c r="Q1173" s="19">
        <f>Ugovori_OPULJP[[#This Row],[Bespovratna sredstva - Ukupno (EU+Nac) HRK
= Ukupna ugovorena vrijednost bespovratnih sredstava]]*Ugovori_OPULJP[[#This Row],[STOPA NACIONALNOG SUFINANCIRANJA %]]</f>
        <v>407910</v>
      </c>
      <c r="R1173" s="20">
        <f>Ugovori_OPULJP[[#This Row],[Bespovratna sredstva - Nacionalni dio - HRK]]/7.5345</f>
        <v>54138.960780410111</v>
      </c>
      <c r="S1173" s="21">
        <v>2719400</v>
      </c>
      <c r="T1173" s="22">
        <f>Ugovori_OPULJP[[#This Row],[Bespovratna sredstva - Ukupno (EU+Nac) HRK
= Ukupna ugovorena vrijednost bespovratnih sredstava]]/7.5345</f>
        <v>360926.40520273405</v>
      </c>
      <c r="U1173" s="19">
        <v>0</v>
      </c>
      <c r="V1173" s="20">
        <f>Ugovori_OPULJP[[#This Row],[Javni doprinos korisnika - HRK]]/7.5345</f>
        <v>0</v>
      </c>
      <c r="W1173" s="19">
        <v>0</v>
      </c>
      <c r="X1173" s="20">
        <f>Ugovori_OPULJP[[#This Row],[Privatni doprinos korisnika - HRK]]/7.5345</f>
        <v>0</v>
      </c>
      <c r="Y1173" s="21">
        <f>Ugovori_OPULJP[[#This Row],[Bespovratna sredstva - Ukupno (EU+Nac) HRK
= Ukupna ugovorena vrijednost bespovratnih sredstava]]+Ugovori_OPULJP[[#This Row],[Javni doprinos korisnika - HRK]]+Ugovori_OPULJP[[#This Row],[Privatni doprinos korisnika - HRK]]</f>
        <v>2719400</v>
      </c>
      <c r="Z1173" s="22">
        <f>Ugovori_OPULJP[[#This Row],[UKUPNI PRIHVATLJIVI IZDACI
TOTAL ELIGIBLE EXPENDITURE
= Bespovratna sredstva ukupno + doprinos korisnika
= Ukupni prihvatljivi troškovi
= Ukupna ugovorena vrijednost projekta HRK]]/7.5345</f>
        <v>360926.40520273405</v>
      </c>
      <c r="AA1173" s="27" t="s">
        <v>22</v>
      </c>
      <c r="AB1173" s="27" t="s">
        <v>19</v>
      </c>
      <c r="AC1173" s="26" t="s">
        <v>14422</v>
      </c>
      <c r="AD1173" s="33" t="s">
        <v>147</v>
      </c>
    </row>
    <row r="1174" spans="1:30" ht="38.25" customHeight="1" x14ac:dyDescent="0.3">
      <c r="A1174" s="31" t="s">
        <v>4507</v>
      </c>
      <c r="B1174" s="25" t="s">
        <v>139</v>
      </c>
      <c r="C1174" s="12" t="s">
        <v>140</v>
      </c>
      <c r="D1174" s="12" t="s">
        <v>3131</v>
      </c>
      <c r="E1174" s="27" t="s">
        <v>63</v>
      </c>
      <c r="F1174" s="32" t="s">
        <v>4508</v>
      </c>
      <c r="G1174" s="32" t="s">
        <v>1800</v>
      </c>
      <c r="H1174" s="29">
        <v>44372</v>
      </c>
      <c r="I1174" s="29">
        <v>44798</v>
      </c>
      <c r="J1174" s="17" t="str">
        <f>IF(Ugovori_OPULJP[[#This Row],[DATUM ZAVRŠETKA OPERACIJE]]&gt;DATE(2023,12,31),"u provedbi","završen")</f>
        <v>završen</v>
      </c>
      <c r="K1174" s="28" t="s">
        <v>164</v>
      </c>
      <c r="L1174" s="28" t="s">
        <v>164</v>
      </c>
      <c r="M1174" s="46" t="s">
        <v>3114</v>
      </c>
      <c r="N1174" s="18">
        <v>0.15</v>
      </c>
      <c r="O1174" s="19">
        <f>Ugovori_OPULJP[[#This Row],[Bespovratna sredstva - Ukupno (EU+Nac) HRK
= Ukupna ugovorena vrijednost bespovratnih sredstava]]*Ugovori_OPULJP[[#This Row],[EU STOPA SUFINANCIRANJA %
EU CO-FINANCING RATE %]]</f>
        <v>1420001.5</v>
      </c>
      <c r="P1174" s="20">
        <f>Ugovori_OPULJP[[#This Row],[Bespovratna sredstva - EU dio - HRK]]/7.5345</f>
        <v>188466.5870329816</v>
      </c>
      <c r="Q1174" s="19">
        <f>Ugovori_OPULJP[[#This Row],[Bespovratna sredstva - Ukupno (EU+Nac) HRK
= Ukupna ugovorena vrijednost bespovratnih sredstava]]*Ugovori_OPULJP[[#This Row],[STOPA NACIONALNOG SUFINANCIRANJA %]]</f>
        <v>250588.5</v>
      </c>
      <c r="R1174" s="20">
        <f>Ugovori_OPULJP[[#This Row],[Bespovratna sredstva - Nacionalni dio - HRK]]/7.5345</f>
        <v>33258.809476408518</v>
      </c>
      <c r="S1174" s="21">
        <v>1670590</v>
      </c>
      <c r="T1174" s="22">
        <f>Ugovori_OPULJP[[#This Row],[Bespovratna sredstva - Ukupno (EU+Nac) HRK
= Ukupna ugovorena vrijednost bespovratnih sredstava]]/7.5345</f>
        <v>221725.39650939012</v>
      </c>
      <c r="U1174" s="19">
        <v>0</v>
      </c>
      <c r="V1174" s="20">
        <f>Ugovori_OPULJP[[#This Row],[Javni doprinos korisnika - HRK]]/7.5345</f>
        <v>0</v>
      </c>
      <c r="W1174" s="19">
        <v>0</v>
      </c>
      <c r="X1174" s="20">
        <f>Ugovori_OPULJP[[#This Row],[Privatni doprinos korisnika - HRK]]/7.5345</f>
        <v>0</v>
      </c>
      <c r="Y1174" s="21">
        <f>Ugovori_OPULJP[[#This Row],[Bespovratna sredstva - Ukupno (EU+Nac) HRK
= Ukupna ugovorena vrijednost bespovratnih sredstava]]+Ugovori_OPULJP[[#This Row],[Javni doprinos korisnika - HRK]]+Ugovori_OPULJP[[#This Row],[Privatni doprinos korisnika - HRK]]</f>
        <v>1670590</v>
      </c>
      <c r="Z1174" s="22">
        <f>Ugovori_OPULJP[[#This Row],[UKUPNI PRIHVATLJIVI IZDACI
TOTAL ELIGIBLE EXPENDITURE
= Bespovratna sredstva ukupno + doprinos korisnika
= Ukupni prihvatljivi troškovi
= Ukupna ugovorena vrijednost projekta HRK]]/7.5345</f>
        <v>221725.39650939012</v>
      </c>
      <c r="AA1174" s="27" t="s">
        <v>22</v>
      </c>
      <c r="AB1174" s="27" t="s">
        <v>19</v>
      </c>
      <c r="AC1174" s="26" t="s">
        <v>4509</v>
      </c>
      <c r="AD1174" s="33" t="s">
        <v>147</v>
      </c>
    </row>
    <row r="1175" spans="1:30" ht="38.25" customHeight="1" x14ac:dyDescent="0.3">
      <c r="A1175" s="31" t="s">
        <v>4510</v>
      </c>
      <c r="B1175" s="25" t="s">
        <v>139</v>
      </c>
      <c r="C1175" s="26" t="s">
        <v>140</v>
      </c>
      <c r="D1175" s="12" t="s">
        <v>3131</v>
      </c>
      <c r="E1175" s="27" t="s">
        <v>63</v>
      </c>
      <c r="F1175" s="32" t="s">
        <v>4511</v>
      </c>
      <c r="G1175" s="32" t="s">
        <v>4512</v>
      </c>
      <c r="H1175" s="29">
        <v>44363</v>
      </c>
      <c r="I1175" s="29">
        <v>44911</v>
      </c>
      <c r="J1175" s="17" t="str">
        <f>IF(Ugovori_OPULJP[[#This Row],[DATUM ZAVRŠETKA OPERACIJE]]&gt;DATE(2023,12,31),"u provedbi","završen")</f>
        <v>završen</v>
      </c>
      <c r="K1175" s="37" t="s">
        <v>4513</v>
      </c>
      <c r="L1175" s="37" t="s">
        <v>21</v>
      </c>
      <c r="M1175" s="46" t="s">
        <v>3114</v>
      </c>
      <c r="N1175" s="18">
        <v>0.15</v>
      </c>
      <c r="O1175" s="19">
        <f>Ugovori_OPULJP[[#This Row],[Bespovratna sredstva - Ukupno (EU+Nac) HRK
= Ukupna ugovorena vrijednost bespovratnih sredstava]]*Ugovori_OPULJP[[#This Row],[EU STOPA SUFINANCIRANJA %
EU CO-FINANCING RATE %]]</f>
        <v>2999571.12</v>
      </c>
      <c r="P1175" s="20">
        <f>Ugovori_OPULJP[[#This Row],[Bespovratna sredstva - EU dio - HRK]]/7.5345</f>
        <v>398111.50308580528</v>
      </c>
      <c r="Q1175" s="19">
        <f>Ugovori_OPULJP[[#This Row],[Bespovratna sredstva - Ukupno (EU+Nac) HRK
= Ukupna ugovorena vrijednost bespovratnih sredstava]]*Ugovori_OPULJP[[#This Row],[STOPA NACIONALNOG SUFINANCIRANJA %]]</f>
        <v>529336.07999999996</v>
      </c>
      <c r="R1175" s="20">
        <f>Ugovori_OPULJP[[#This Row],[Bespovratna sredstva - Nacionalni dio - HRK]]/7.5345</f>
        <v>70254.971132789156</v>
      </c>
      <c r="S1175" s="21">
        <v>3528907.2</v>
      </c>
      <c r="T1175" s="22">
        <f>Ugovori_OPULJP[[#This Row],[Bespovratna sredstva - Ukupno (EU+Nac) HRK
= Ukupna ugovorena vrijednost bespovratnih sredstava]]/7.5345</f>
        <v>468366.47421859449</v>
      </c>
      <c r="U1175" s="19">
        <v>0</v>
      </c>
      <c r="V1175" s="20">
        <f>Ugovori_OPULJP[[#This Row],[Javni doprinos korisnika - HRK]]/7.5345</f>
        <v>0</v>
      </c>
      <c r="W1175" s="19">
        <v>0</v>
      </c>
      <c r="X1175" s="20">
        <f>Ugovori_OPULJP[[#This Row],[Privatni doprinos korisnika - HRK]]/7.5345</f>
        <v>0</v>
      </c>
      <c r="Y1175" s="21">
        <f>Ugovori_OPULJP[[#This Row],[Bespovratna sredstva - Ukupno (EU+Nac) HRK
= Ukupna ugovorena vrijednost bespovratnih sredstava]]+Ugovori_OPULJP[[#This Row],[Javni doprinos korisnika - HRK]]+Ugovori_OPULJP[[#This Row],[Privatni doprinos korisnika - HRK]]</f>
        <v>3528907.2</v>
      </c>
      <c r="Z1175" s="22">
        <f>Ugovori_OPULJP[[#This Row],[UKUPNI PRIHVATLJIVI IZDACI
TOTAL ELIGIBLE EXPENDITURE
= Bespovratna sredstva ukupno + doprinos korisnika
= Ukupni prihvatljivi troškovi
= Ukupna ugovorena vrijednost projekta HRK]]/7.5345</f>
        <v>468366.47421859449</v>
      </c>
      <c r="AA1175" s="27" t="s">
        <v>22</v>
      </c>
      <c r="AB1175" s="27" t="s">
        <v>19</v>
      </c>
      <c r="AC1175" s="26" t="s">
        <v>4514</v>
      </c>
      <c r="AD1175" s="12" t="s">
        <v>147</v>
      </c>
    </row>
    <row r="1176" spans="1:30" ht="38.25" customHeight="1" x14ac:dyDescent="0.3">
      <c r="A1176" s="31" t="s">
        <v>4515</v>
      </c>
      <c r="B1176" s="25" t="s">
        <v>139</v>
      </c>
      <c r="C1176" s="12" t="s">
        <v>140</v>
      </c>
      <c r="D1176" s="12" t="s">
        <v>3131</v>
      </c>
      <c r="E1176" s="27" t="s">
        <v>63</v>
      </c>
      <c r="F1176" s="32" t="s">
        <v>4516</v>
      </c>
      <c r="G1176" s="32" t="s">
        <v>1947</v>
      </c>
      <c r="H1176" s="29">
        <v>44377</v>
      </c>
      <c r="I1176" s="29">
        <v>44925</v>
      </c>
      <c r="J1176" s="17" t="str">
        <f>IF(Ugovori_OPULJP[[#This Row],[DATUM ZAVRŠETKA OPERACIJE]]&gt;DATE(2023,12,31),"u provedbi","završen")</f>
        <v>završen</v>
      </c>
      <c r="K1176" s="28" t="s">
        <v>329</v>
      </c>
      <c r="L1176" s="28" t="s">
        <v>329</v>
      </c>
      <c r="M1176" s="46" t="s">
        <v>3114</v>
      </c>
      <c r="N1176" s="18">
        <v>0.15</v>
      </c>
      <c r="O1176" s="19">
        <f>Ugovori_OPULJP[[#This Row],[Bespovratna sredstva - Ukupno (EU+Nac) HRK
= Ukupna ugovorena vrijednost bespovratnih sredstava]]*Ugovori_OPULJP[[#This Row],[EU STOPA SUFINANCIRANJA %
EU CO-FINANCING RATE %]]</f>
        <v>1261765.5</v>
      </c>
      <c r="P1176" s="20">
        <f>Ugovori_OPULJP[[#This Row],[Bespovratna sredstva - EU dio - HRK]]/7.5345</f>
        <v>167465.06072068485</v>
      </c>
      <c r="Q1176" s="19">
        <f>Ugovori_OPULJP[[#This Row],[Bespovratna sredstva - Ukupno (EU+Nac) HRK
= Ukupna ugovorena vrijednost bespovratnih sredstava]]*Ugovori_OPULJP[[#This Row],[STOPA NACIONALNOG SUFINANCIRANJA %]]</f>
        <v>222664.5</v>
      </c>
      <c r="R1176" s="20">
        <f>Ugovori_OPULJP[[#This Row],[Bespovratna sredstva - Nacionalni dio - HRK]]/7.5345</f>
        <v>29552.657774238502</v>
      </c>
      <c r="S1176" s="21">
        <v>1484430</v>
      </c>
      <c r="T1176" s="22">
        <f>Ugovori_OPULJP[[#This Row],[Bespovratna sredstva - Ukupno (EU+Nac) HRK
= Ukupna ugovorena vrijednost bespovratnih sredstava]]/7.5345</f>
        <v>197017.71849492335</v>
      </c>
      <c r="U1176" s="19">
        <v>0</v>
      </c>
      <c r="V1176" s="20">
        <f>Ugovori_OPULJP[[#This Row],[Javni doprinos korisnika - HRK]]/7.5345</f>
        <v>0</v>
      </c>
      <c r="W1176" s="19">
        <v>0</v>
      </c>
      <c r="X1176" s="20">
        <f>Ugovori_OPULJP[[#This Row],[Privatni doprinos korisnika - HRK]]/7.5345</f>
        <v>0</v>
      </c>
      <c r="Y1176" s="21">
        <f>Ugovori_OPULJP[[#This Row],[Bespovratna sredstva - Ukupno (EU+Nac) HRK
= Ukupna ugovorena vrijednost bespovratnih sredstava]]+Ugovori_OPULJP[[#This Row],[Javni doprinos korisnika - HRK]]+Ugovori_OPULJP[[#This Row],[Privatni doprinos korisnika - HRK]]</f>
        <v>1484430</v>
      </c>
      <c r="Z1176" s="22">
        <f>Ugovori_OPULJP[[#This Row],[UKUPNI PRIHVATLJIVI IZDACI
TOTAL ELIGIBLE EXPENDITURE
= Bespovratna sredstva ukupno + doprinos korisnika
= Ukupni prihvatljivi troškovi
= Ukupna ugovorena vrijednost projekta HRK]]/7.5345</f>
        <v>197017.71849492335</v>
      </c>
      <c r="AA1176" s="27" t="s">
        <v>22</v>
      </c>
      <c r="AB1176" s="27" t="s">
        <v>19</v>
      </c>
      <c r="AC1176" s="26" t="s">
        <v>4517</v>
      </c>
      <c r="AD1176" s="33" t="s">
        <v>147</v>
      </c>
    </row>
    <row r="1177" spans="1:30" ht="51" customHeight="1" x14ac:dyDescent="0.3">
      <c r="A1177" s="36" t="s">
        <v>4518</v>
      </c>
      <c r="B1177" s="25" t="s">
        <v>139</v>
      </c>
      <c r="C1177" s="26" t="s">
        <v>140</v>
      </c>
      <c r="D1177" s="12" t="s">
        <v>3131</v>
      </c>
      <c r="E1177" s="27" t="s">
        <v>63</v>
      </c>
      <c r="F1177" s="32" t="s">
        <v>4519</v>
      </c>
      <c r="G1177" s="32" t="s">
        <v>4520</v>
      </c>
      <c r="H1177" s="29">
        <v>44368</v>
      </c>
      <c r="I1177" s="29">
        <v>44855</v>
      </c>
      <c r="J1177" s="17" t="str">
        <f>IF(Ugovori_OPULJP[[#This Row],[DATUM ZAVRŠETKA OPERACIJE]]&gt;DATE(2023,12,31),"u provedbi","završen")</f>
        <v>završen</v>
      </c>
      <c r="K1177" s="37" t="s">
        <v>329</v>
      </c>
      <c r="L1177" s="37" t="s">
        <v>329</v>
      </c>
      <c r="M1177" s="46" t="s">
        <v>3114</v>
      </c>
      <c r="N1177" s="18">
        <v>0.15</v>
      </c>
      <c r="O1177" s="19">
        <f>Ugovori_OPULJP[[#This Row],[Bespovratna sredstva - Ukupno (EU+Nac) HRK
= Ukupna ugovorena vrijednost bespovratnih sredstava]]*Ugovori_OPULJP[[#This Row],[EU STOPA SUFINANCIRANJA %
EU CO-FINANCING RATE %]]</f>
        <v>1574200</v>
      </c>
      <c r="P1177" s="20">
        <f>Ugovori_OPULJP[[#This Row],[Bespovratna sredstva - EU dio - HRK]]/7.5345</f>
        <v>208932.24500630432</v>
      </c>
      <c r="Q1177" s="19">
        <f>Ugovori_OPULJP[[#This Row],[Bespovratna sredstva - Ukupno (EU+Nac) HRK
= Ukupna ugovorena vrijednost bespovratnih sredstava]]*Ugovori_OPULJP[[#This Row],[STOPA NACIONALNOG SUFINANCIRANJA %]]</f>
        <v>277800</v>
      </c>
      <c r="R1177" s="20">
        <f>Ugovori_OPULJP[[#This Row],[Bespovratna sredstva - Nacionalni dio - HRK]]/7.5345</f>
        <v>36870.396177583112</v>
      </c>
      <c r="S1177" s="21">
        <v>1852000</v>
      </c>
      <c r="T1177" s="22">
        <f>Ugovori_OPULJP[[#This Row],[Bespovratna sredstva - Ukupno (EU+Nac) HRK
= Ukupna ugovorena vrijednost bespovratnih sredstava]]/7.5345</f>
        <v>245802.64118388743</v>
      </c>
      <c r="U1177" s="19">
        <v>0</v>
      </c>
      <c r="V1177" s="20">
        <f>Ugovori_OPULJP[[#This Row],[Javni doprinos korisnika - HRK]]/7.5345</f>
        <v>0</v>
      </c>
      <c r="W1177" s="19">
        <v>0</v>
      </c>
      <c r="X1177" s="20">
        <f>Ugovori_OPULJP[[#This Row],[Privatni doprinos korisnika - HRK]]/7.5345</f>
        <v>0</v>
      </c>
      <c r="Y1177" s="21">
        <f>Ugovori_OPULJP[[#This Row],[Bespovratna sredstva - Ukupno (EU+Nac) HRK
= Ukupna ugovorena vrijednost bespovratnih sredstava]]+Ugovori_OPULJP[[#This Row],[Javni doprinos korisnika - HRK]]+Ugovori_OPULJP[[#This Row],[Privatni doprinos korisnika - HRK]]</f>
        <v>1852000</v>
      </c>
      <c r="Z1177" s="22">
        <f>Ugovori_OPULJP[[#This Row],[UKUPNI PRIHVATLJIVI IZDACI
TOTAL ELIGIBLE EXPENDITURE
= Bespovratna sredstva ukupno + doprinos korisnika
= Ukupni prihvatljivi troškovi
= Ukupna ugovorena vrijednost projekta HRK]]/7.5345</f>
        <v>245802.64118388743</v>
      </c>
      <c r="AA1177" s="27" t="s">
        <v>22</v>
      </c>
      <c r="AB1177" s="27" t="s">
        <v>19</v>
      </c>
      <c r="AC1177" s="26" t="s">
        <v>4521</v>
      </c>
      <c r="AD1177" s="12" t="s">
        <v>147</v>
      </c>
    </row>
    <row r="1178" spans="1:30" ht="38.25" customHeight="1" x14ac:dyDescent="0.3">
      <c r="A1178" s="31" t="s">
        <v>4522</v>
      </c>
      <c r="B1178" s="25" t="s">
        <v>139</v>
      </c>
      <c r="C1178" s="26" t="s">
        <v>140</v>
      </c>
      <c r="D1178" s="12" t="s">
        <v>3131</v>
      </c>
      <c r="E1178" s="27" t="s">
        <v>63</v>
      </c>
      <c r="F1178" s="32" t="s">
        <v>4523</v>
      </c>
      <c r="G1178" s="32" t="s">
        <v>4524</v>
      </c>
      <c r="H1178" s="29">
        <v>44370</v>
      </c>
      <c r="I1178" s="29">
        <v>44857</v>
      </c>
      <c r="J1178" s="17" t="str">
        <f>IF(Ugovori_OPULJP[[#This Row],[DATUM ZAVRŠETKA OPERACIJE]]&gt;DATE(2023,12,31),"u provedbi","završen")</f>
        <v>završen</v>
      </c>
      <c r="K1178" s="37" t="s">
        <v>362</v>
      </c>
      <c r="L1178" s="28" t="s">
        <v>362</v>
      </c>
      <c r="M1178" s="46" t="s">
        <v>3114</v>
      </c>
      <c r="N1178" s="18">
        <v>0.15</v>
      </c>
      <c r="O1178" s="19">
        <f>Ugovori_OPULJP[[#This Row],[Bespovratna sredstva - Ukupno (EU+Nac) HRK
= Ukupna ugovorena vrijednost bespovratnih sredstava]]*Ugovori_OPULJP[[#This Row],[EU STOPA SUFINANCIRANJA %
EU CO-FINANCING RATE %]]</f>
        <v>786802.5</v>
      </c>
      <c r="P1178" s="20">
        <f>Ugovori_OPULJP[[#This Row],[Bespovratna sredstva - EU dio - HRK]]/7.5345</f>
        <v>104426.6374676488</v>
      </c>
      <c r="Q1178" s="19">
        <f>Ugovori_OPULJP[[#This Row],[Bespovratna sredstva - Ukupno (EU+Nac) HRK
= Ukupna ugovorena vrijednost bespovratnih sredstava]]*Ugovori_OPULJP[[#This Row],[STOPA NACIONALNOG SUFINANCIRANJA %]]</f>
        <v>138847.5</v>
      </c>
      <c r="R1178" s="20">
        <f>Ugovori_OPULJP[[#This Row],[Bespovratna sredstva - Nacionalni dio - HRK]]/7.5345</f>
        <v>18428.230141349792</v>
      </c>
      <c r="S1178" s="21">
        <v>925650</v>
      </c>
      <c r="T1178" s="22">
        <f>Ugovori_OPULJP[[#This Row],[Bespovratna sredstva - Ukupno (EU+Nac) HRK
= Ukupna ugovorena vrijednost bespovratnih sredstava]]/7.5345</f>
        <v>122854.8676089986</v>
      </c>
      <c r="U1178" s="19">
        <v>0</v>
      </c>
      <c r="V1178" s="20">
        <f>Ugovori_OPULJP[[#This Row],[Javni doprinos korisnika - HRK]]/7.5345</f>
        <v>0</v>
      </c>
      <c r="W1178" s="19">
        <v>0</v>
      </c>
      <c r="X1178" s="20">
        <f>Ugovori_OPULJP[[#This Row],[Privatni doprinos korisnika - HRK]]/7.5345</f>
        <v>0</v>
      </c>
      <c r="Y1178" s="21">
        <f>Ugovori_OPULJP[[#This Row],[Bespovratna sredstva - Ukupno (EU+Nac) HRK
= Ukupna ugovorena vrijednost bespovratnih sredstava]]+Ugovori_OPULJP[[#This Row],[Javni doprinos korisnika - HRK]]+Ugovori_OPULJP[[#This Row],[Privatni doprinos korisnika - HRK]]</f>
        <v>925650</v>
      </c>
      <c r="Z1178" s="22">
        <f>Ugovori_OPULJP[[#This Row],[UKUPNI PRIHVATLJIVI IZDACI
TOTAL ELIGIBLE EXPENDITURE
= Bespovratna sredstva ukupno + doprinos korisnika
= Ukupni prihvatljivi troškovi
= Ukupna ugovorena vrijednost projekta HRK]]/7.5345</f>
        <v>122854.8676089986</v>
      </c>
      <c r="AA1178" s="27" t="s">
        <v>22</v>
      </c>
      <c r="AB1178" s="27" t="s">
        <v>19</v>
      </c>
      <c r="AC1178" s="26" t="s">
        <v>4525</v>
      </c>
      <c r="AD1178" s="33" t="s">
        <v>147</v>
      </c>
    </row>
    <row r="1179" spans="1:30" ht="76.5" customHeight="1" x14ac:dyDescent="0.3">
      <c r="A1179" s="31" t="s">
        <v>4526</v>
      </c>
      <c r="B1179" s="25" t="s">
        <v>139</v>
      </c>
      <c r="C1179" s="12" t="s">
        <v>140</v>
      </c>
      <c r="D1179" s="12" t="s">
        <v>3131</v>
      </c>
      <c r="E1179" s="27" t="s">
        <v>63</v>
      </c>
      <c r="F1179" s="32" t="s">
        <v>4527</v>
      </c>
      <c r="G1179" s="32" t="s">
        <v>1838</v>
      </c>
      <c r="H1179" s="29">
        <v>44340</v>
      </c>
      <c r="I1179" s="29">
        <v>44889</v>
      </c>
      <c r="J1179" s="17" t="str">
        <f>IF(Ugovori_OPULJP[[#This Row],[DATUM ZAVRŠETKA OPERACIJE]]&gt;DATE(2023,12,31),"u provedbi","završen")</f>
        <v>završen</v>
      </c>
      <c r="K1179" s="37" t="s">
        <v>591</v>
      </c>
      <c r="L1179" s="37" t="s">
        <v>591</v>
      </c>
      <c r="M1179" s="46" t="s">
        <v>3114</v>
      </c>
      <c r="N1179" s="18">
        <v>0.15</v>
      </c>
      <c r="O1179" s="19">
        <f>Ugovori_OPULJP[[#This Row],[Bespovratna sredstva - Ukupno (EU+Nac) HRK
= Ukupna ugovorena vrijednost bespovratnih sredstava]]*Ugovori_OPULJP[[#This Row],[EU STOPA SUFINANCIRANJA %
EU CO-FINANCING RATE %]]</f>
        <v>1178393.25</v>
      </c>
      <c r="P1179" s="20">
        <f>Ugovori_OPULJP[[#This Row],[Bespovratna sredstva - EU dio - HRK]]/7.5345</f>
        <v>156399.66155683855</v>
      </c>
      <c r="Q1179" s="19">
        <f>Ugovori_OPULJP[[#This Row],[Bespovratna sredstva - Ukupno (EU+Nac) HRK
= Ukupna ugovorena vrijednost bespovratnih sredstava]]*Ugovori_OPULJP[[#This Row],[STOPA NACIONALNOG SUFINANCIRANJA %]]</f>
        <v>207951.75</v>
      </c>
      <c r="R1179" s="20">
        <f>Ugovori_OPULJP[[#This Row],[Bespovratna sredstva - Nacionalni dio - HRK]]/7.5345</f>
        <v>27599.940274736211</v>
      </c>
      <c r="S1179" s="21">
        <v>1386345</v>
      </c>
      <c r="T1179" s="22">
        <f>Ugovori_OPULJP[[#This Row],[Bespovratna sredstva - Ukupno (EU+Nac) HRK
= Ukupna ugovorena vrijednost bespovratnih sredstava]]/7.5345</f>
        <v>183999.60183157475</v>
      </c>
      <c r="U1179" s="19">
        <v>0</v>
      </c>
      <c r="V1179" s="20">
        <f>Ugovori_OPULJP[[#This Row],[Javni doprinos korisnika - HRK]]/7.5345</f>
        <v>0</v>
      </c>
      <c r="W1179" s="19">
        <v>0</v>
      </c>
      <c r="X1179" s="20">
        <f>Ugovori_OPULJP[[#This Row],[Privatni doprinos korisnika - HRK]]/7.5345</f>
        <v>0</v>
      </c>
      <c r="Y1179" s="21">
        <f>Ugovori_OPULJP[[#This Row],[Bespovratna sredstva - Ukupno (EU+Nac) HRK
= Ukupna ugovorena vrijednost bespovratnih sredstava]]+Ugovori_OPULJP[[#This Row],[Javni doprinos korisnika - HRK]]+Ugovori_OPULJP[[#This Row],[Privatni doprinos korisnika - HRK]]</f>
        <v>1386345</v>
      </c>
      <c r="Z1179" s="22">
        <f>Ugovori_OPULJP[[#This Row],[UKUPNI PRIHVATLJIVI IZDACI
TOTAL ELIGIBLE EXPENDITURE
= Bespovratna sredstva ukupno + doprinos korisnika
= Ukupni prihvatljivi troškovi
= Ukupna ugovorena vrijednost projekta HRK]]/7.5345</f>
        <v>183999.60183157475</v>
      </c>
      <c r="AA1179" s="27" t="s">
        <v>22</v>
      </c>
      <c r="AB1179" s="27" t="s">
        <v>19</v>
      </c>
      <c r="AC1179" s="26" t="s">
        <v>4528</v>
      </c>
      <c r="AD1179" s="33" t="s">
        <v>147</v>
      </c>
    </row>
    <row r="1180" spans="1:30" ht="51" customHeight="1" x14ac:dyDescent="0.3">
      <c r="A1180" s="31" t="s">
        <v>4529</v>
      </c>
      <c r="B1180" s="25" t="s">
        <v>139</v>
      </c>
      <c r="C1180" s="12" t="s">
        <v>140</v>
      </c>
      <c r="D1180" s="12" t="s">
        <v>3131</v>
      </c>
      <c r="E1180" s="27" t="s">
        <v>63</v>
      </c>
      <c r="F1180" s="32" t="s">
        <v>4530</v>
      </c>
      <c r="G1180" s="14" t="s">
        <v>2070</v>
      </c>
      <c r="H1180" s="29">
        <v>44341</v>
      </c>
      <c r="I1180" s="29">
        <v>44798</v>
      </c>
      <c r="J1180" s="17" t="str">
        <f>IF(Ugovori_OPULJP[[#This Row],[DATUM ZAVRŠETKA OPERACIJE]]&gt;DATE(2023,12,31),"u provedbi","završen")</f>
        <v>završen</v>
      </c>
      <c r="K1180" s="37" t="s">
        <v>240</v>
      </c>
      <c r="L1180" s="28" t="s">
        <v>240</v>
      </c>
      <c r="M1180" s="46" t="s">
        <v>3114</v>
      </c>
      <c r="N1180" s="18">
        <v>0.15</v>
      </c>
      <c r="O1180" s="19">
        <f>Ugovori_OPULJP[[#This Row],[Bespovratna sredstva - Ukupno (EU+Nac) HRK
= Ukupna ugovorena vrijednost bespovratnih sredstava]]*Ugovori_OPULJP[[#This Row],[EU STOPA SUFINANCIRANJA %
EU CO-FINANCING RATE %]]</f>
        <v>473535</v>
      </c>
      <c r="P1180" s="20">
        <f>Ugovori_OPULJP[[#This Row],[Bespovratna sredstva - EU dio - HRK]]/7.5345</f>
        <v>62848.895082619943</v>
      </c>
      <c r="Q1180" s="19">
        <f>Ugovori_OPULJP[[#This Row],[Bespovratna sredstva - Ukupno (EU+Nac) HRK
= Ukupna ugovorena vrijednost bespovratnih sredstava]]*Ugovori_OPULJP[[#This Row],[STOPA NACIONALNOG SUFINANCIRANJA %]]</f>
        <v>83565</v>
      </c>
      <c r="R1180" s="20">
        <f>Ugovori_OPULJP[[#This Row],[Bespovratna sredstva - Nacionalni dio - HRK]]/7.5345</f>
        <v>11090.981485168226</v>
      </c>
      <c r="S1180" s="21">
        <v>557100</v>
      </c>
      <c r="T1180" s="22">
        <f>Ugovori_OPULJP[[#This Row],[Bespovratna sredstva - Ukupno (EU+Nac) HRK
= Ukupna ugovorena vrijednost bespovratnih sredstava]]/7.5345</f>
        <v>73939.876567788175</v>
      </c>
      <c r="U1180" s="19">
        <v>0</v>
      </c>
      <c r="V1180" s="20">
        <f>Ugovori_OPULJP[[#This Row],[Javni doprinos korisnika - HRK]]/7.5345</f>
        <v>0</v>
      </c>
      <c r="W1180" s="19">
        <v>0</v>
      </c>
      <c r="X1180" s="20">
        <f>Ugovori_OPULJP[[#This Row],[Privatni doprinos korisnika - HRK]]/7.5345</f>
        <v>0</v>
      </c>
      <c r="Y1180" s="21">
        <f>Ugovori_OPULJP[[#This Row],[Bespovratna sredstva - Ukupno (EU+Nac) HRK
= Ukupna ugovorena vrijednost bespovratnih sredstava]]+Ugovori_OPULJP[[#This Row],[Javni doprinos korisnika - HRK]]+Ugovori_OPULJP[[#This Row],[Privatni doprinos korisnika - HRK]]</f>
        <v>557100</v>
      </c>
      <c r="Z1180" s="22">
        <f>Ugovori_OPULJP[[#This Row],[UKUPNI PRIHVATLJIVI IZDACI
TOTAL ELIGIBLE EXPENDITURE
= Bespovratna sredstva ukupno + doprinos korisnika
= Ukupni prihvatljivi troškovi
= Ukupna ugovorena vrijednost projekta HRK]]/7.5345</f>
        <v>73939.876567788175</v>
      </c>
      <c r="AA1180" s="27" t="s">
        <v>22</v>
      </c>
      <c r="AB1180" s="27" t="s">
        <v>19</v>
      </c>
      <c r="AC1180" s="26" t="s">
        <v>4531</v>
      </c>
      <c r="AD1180" s="33" t="s">
        <v>147</v>
      </c>
    </row>
    <row r="1181" spans="1:30" ht="38.25" customHeight="1" x14ac:dyDescent="0.3">
      <c r="A1181" s="31" t="s">
        <v>4532</v>
      </c>
      <c r="B1181" s="25" t="s">
        <v>139</v>
      </c>
      <c r="C1181" s="12" t="s">
        <v>140</v>
      </c>
      <c r="D1181" s="12" t="s">
        <v>3131</v>
      </c>
      <c r="E1181" s="27" t="s">
        <v>63</v>
      </c>
      <c r="F1181" s="32" t="s">
        <v>4533</v>
      </c>
      <c r="G1181" s="32" t="s">
        <v>1986</v>
      </c>
      <c r="H1181" s="29">
        <v>44347</v>
      </c>
      <c r="I1181" s="29">
        <v>44895</v>
      </c>
      <c r="J1181" s="17" t="str">
        <f>IF(Ugovori_OPULJP[[#This Row],[DATUM ZAVRŠETKA OPERACIJE]]&gt;DATE(2023,12,31),"u provedbi","završen")</f>
        <v>završen</v>
      </c>
      <c r="K1181" s="28" t="s">
        <v>240</v>
      </c>
      <c r="L1181" s="28" t="s">
        <v>240</v>
      </c>
      <c r="M1181" s="46" t="s">
        <v>3114</v>
      </c>
      <c r="N1181" s="18">
        <v>0.15</v>
      </c>
      <c r="O1181" s="19">
        <f>Ugovori_OPULJP[[#This Row],[Bespovratna sredstva - Ukupno (EU+Nac) HRK
= Ukupna ugovorena vrijednost bespovratnih sredstava]]*Ugovori_OPULJP[[#This Row],[EU STOPA SUFINANCIRANJA %
EU CO-FINANCING RATE %]]</f>
        <v>1182883.8</v>
      </c>
      <c r="P1181" s="20">
        <f>Ugovori_OPULJP[[#This Row],[Bespovratna sredstva - EU dio - HRK]]/7.5345</f>
        <v>156995.65996416484</v>
      </c>
      <c r="Q1181" s="19">
        <f>Ugovori_OPULJP[[#This Row],[Bespovratna sredstva - Ukupno (EU+Nac) HRK
= Ukupna ugovorena vrijednost bespovratnih sredstava]]*Ugovori_OPULJP[[#This Row],[STOPA NACIONALNOG SUFINANCIRANJA %]]</f>
        <v>208744.19999999998</v>
      </c>
      <c r="R1181" s="20">
        <f>Ugovori_OPULJP[[#This Row],[Bespovratna sredstva - Nacionalni dio - HRK]]/7.5345</f>
        <v>27705.116464264382</v>
      </c>
      <c r="S1181" s="21">
        <v>1391628</v>
      </c>
      <c r="T1181" s="22">
        <f>Ugovori_OPULJP[[#This Row],[Bespovratna sredstva - Ukupno (EU+Nac) HRK
= Ukupna ugovorena vrijednost bespovratnih sredstava]]/7.5345</f>
        <v>184700.77642842921</v>
      </c>
      <c r="U1181" s="19">
        <v>0</v>
      </c>
      <c r="V1181" s="20">
        <f>Ugovori_OPULJP[[#This Row],[Javni doprinos korisnika - HRK]]/7.5345</f>
        <v>0</v>
      </c>
      <c r="W1181" s="19">
        <v>0</v>
      </c>
      <c r="X1181" s="20">
        <f>Ugovori_OPULJP[[#This Row],[Privatni doprinos korisnika - HRK]]/7.5345</f>
        <v>0</v>
      </c>
      <c r="Y1181" s="21">
        <f>Ugovori_OPULJP[[#This Row],[Bespovratna sredstva - Ukupno (EU+Nac) HRK
= Ukupna ugovorena vrijednost bespovratnih sredstava]]+Ugovori_OPULJP[[#This Row],[Javni doprinos korisnika - HRK]]+Ugovori_OPULJP[[#This Row],[Privatni doprinos korisnika - HRK]]</f>
        <v>1391628</v>
      </c>
      <c r="Z1181" s="22">
        <f>Ugovori_OPULJP[[#This Row],[UKUPNI PRIHVATLJIVI IZDACI
TOTAL ELIGIBLE EXPENDITURE
= Bespovratna sredstva ukupno + doprinos korisnika
= Ukupni prihvatljivi troškovi
= Ukupna ugovorena vrijednost projekta HRK]]/7.5345</f>
        <v>184700.77642842921</v>
      </c>
      <c r="AA1181" s="27" t="s">
        <v>22</v>
      </c>
      <c r="AB1181" s="27" t="s">
        <v>19</v>
      </c>
      <c r="AC1181" s="26" t="s">
        <v>4534</v>
      </c>
      <c r="AD1181" s="33" t="s">
        <v>147</v>
      </c>
    </row>
    <row r="1182" spans="1:30" ht="51" customHeight="1" x14ac:dyDescent="0.3">
      <c r="A1182" s="31" t="s">
        <v>4535</v>
      </c>
      <c r="B1182" s="25" t="s">
        <v>139</v>
      </c>
      <c r="C1182" s="26" t="s">
        <v>140</v>
      </c>
      <c r="D1182" s="12" t="s">
        <v>3131</v>
      </c>
      <c r="E1182" s="27" t="s">
        <v>63</v>
      </c>
      <c r="F1182" s="32" t="s">
        <v>4536</v>
      </c>
      <c r="G1182" s="14" t="s">
        <v>2046</v>
      </c>
      <c r="H1182" s="29">
        <v>44370</v>
      </c>
      <c r="I1182" s="29">
        <v>44765</v>
      </c>
      <c r="J1182" s="17" t="str">
        <f>IF(Ugovori_OPULJP[[#This Row],[DATUM ZAVRŠETKA OPERACIJE]]&gt;DATE(2023,12,31),"u provedbi","završen")</f>
        <v>završen</v>
      </c>
      <c r="K1182" s="37" t="s">
        <v>362</v>
      </c>
      <c r="L1182" s="37" t="s">
        <v>362</v>
      </c>
      <c r="M1182" s="46" t="s">
        <v>3114</v>
      </c>
      <c r="N1182" s="18">
        <v>0.15</v>
      </c>
      <c r="O1182" s="19">
        <f>Ugovori_OPULJP[[#This Row],[Bespovratna sredstva - Ukupno (EU+Nac) HRK
= Ukupna ugovorena vrijednost bespovratnih sredstava]]*Ugovori_OPULJP[[#This Row],[EU STOPA SUFINANCIRANJA %
EU CO-FINANCING RATE %]]</f>
        <v>1656276</v>
      </c>
      <c r="P1182" s="20">
        <f>Ugovori_OPULJP[[#This Row],[Bespovratna sredstva - EU dio - HRK]]/7.5345</f>
        <v>219825.60222974318</v>
      </c>
      <c r="Q1182" s="19">
        <f>Ugovori_OPULJP[[#This Row],[Bespovratna sredstva - Ukupno (EU+Nac) HRK
= Ukupna ugovorena vrijednost bespovratnih sredstava]]*Ugovori_OPULJP[[#This Row],[STOPA NACIONALNOG SUFINANCIRANJA %]]</f>
        <v>292284</v>
      </c>
      <c r="R1182" s="20">
        <f>Ugovori_OPULJP[[#This Row],[Bespovratna sredstva - Nacionalni dio - HRK]]/7.5345</f>
        <v>38792.753334660556</v>
      </c>
      <c r="S1182" s="21">
        <v>1948560</v>
      </c>
      <c r="T1182" s="22">
        <f>Ugovori_OPULJP[[#This Row],[Bespovratna sredstva - Ukupno (EU+Nac) HRK
= Ukupna ugovorena vrijednost bespovratnih sredstava]]/7.5345</f>
        <v>258618.35556440373</v>
      </c>
      <c r="U1182" s="19">
        <v>0</v>
      </c>
      <c r="V1182" s="20">
        <f>Ugovori_OPULJP[[#This Row],[Javni doprinos korisnika - HRK]]/7.5345</f>
        <v>0</v>
      </c>
      <c r="W1182" s="19">
        <v>0</v>
      </c>
      <c r="X1182" s="20">
        <f>Ugovori_OPULJP[[#This Row],[Privatni doprinos korisnika - HRK]]/7.5345</f>
        <v>0</v>
      </c>
      <c r="Y1182" s="21">
        <f>Ugovori_OPULJP[[#This Row],[Bespovratna sredstva - Ukupno (EU+Nac) HRK
= Ukupna ugovorena vrijednost bespovratnih sredstava]]+Ugovori_OPULJP[[#This Row],[Javni doprinos korisnika - HRK]]+Ugovori_OPULJP[[#This Row],[Privatni doprinos korisnika - HRK]]</f>
        <v>1948560</v>
      </c>
      <c r="Z1182" s="22">
        <f>Ugovori_OPULJP[[#This Row],[UKUPNI PRIHVATLJIVI IZDACI
TOTAL ELIGIBLE EXPENDITURE
= Bespovratna sredstva ukupno + doprinos korisnika
= Ukupni prihvatljivi troškovi
= Ukupna ugovorena vrijednost projekta HRK]]/7.5345</f>
        <v>258618.35556440373</v>
      </c>
      <c r="AA1182" s="27" t="s">
        <v>22</v>
      </c>
      <c r="AB1182" s="27" t="s">
        <v>19</v>
      </c>
      <c r="AC1182" s="26" t="s">
        <v>4537</v>
      </c>
      <c r="AD1182" s="33" t="s">
        <v>147</v>
      </c>
    </row>
    <row r="1183" spans="1:30" ht="38.25" customHeight="1" x14ac:dyDescent="0.3">
      <c r="A1183" s="31" t="s">
        <v>4538</v>
      </c>
      <c r="B1183" s="25" t="s">
        <v>139</v>
      </c>
      <c r="C1183" s="12" t="s">
        <v>140</v>
      </c>
      <c r="D1183" s="12" t="s">
        <v>3131</v>
      </c>
      <c r="E1183" s="27" t="s">
        <v>63</v>
      </c>
      <c r="F1183" s="32" t="s">
        <v>4539</v>
      </c>
      <c r="G1183" s="32" t="s">
        <v>4540</v>
      </c>
      <c r="H1183" s="29">
        <v>44378</v>
      </c>
      <c r="I1183" s="29">
        <v>44805</v>
      </c>
      <c r="J1183" s="17" t="str">
        <f>IF(Ugovori_OPULJP[[#This Row],[DATUM ZAVRŠETKA OPERACIJE]]&gt;DATE(2023,12,31),"u provedbi","završen")</f>
        <v>završen</v>
      </c>
      <c r="K1183" s="28" t="s">
        <v>362</v>
      </c>
      <c r="L1183" s="28" t="s">
        <v>362</v>
      </c>
      <c r="M1183" s="46" t="s">
        <v>3114</v>
      </c>
      <c r="N1183" s="18">
        <v>0.15</v>
      </c>
      <c r="O1183" s="19">
        <f>Ugovori_OPULJP[[#This Row],[Bespovratna sredstva - Ukupno (EU+Nac) HRK
= Ukupna ugovorena vrijednost bespovratnih sredstava]]*Ugovori_OPULJP[[#This Row],[EU STOPA SUFINANCIRANJA %
EU CO-FINANCING RATE %]]</f>
        <v>789310</v>
      </c>
      <c r="P1183" s="20">
        <f>Ugovori_OPULJP[[#This Row],[Bespovratna sredstva - EU dio - HRK]]/7.5345</f>
        <v>104759.43990974849</v>
      </c>
      <c r="Q1183" s="19">
        <f>Ugovori_OPULJP[[#This Row],[Bespovratna sredstva - Ukupno (EU+Nac) HRK
= Ukupna ugovorena vrijednost bespovratnih sredstava]]*Ugovori_OPULJP[[#This Row],[STOPA NACIONALNOG SUFINANCIRANJA %]]</f>
        <v>139290</v>
      </c>
      <c r="R1183" s="20">
        <f>Ugovori_OPULJP[[#This Row],[Bespovratna sredstva - Nacionalni dio - HRK]]/7.5345</f>
        <v>18486.959984073263</v>
      </c>
      <c r="S1183" s="21">
        <v>928600</v>
      </c>
      <c r="T1183" s="22">
        <f>Ugovori_OPULJP[[#This Row],[Bespovratna sredstva - Ukupno (EU+Nac) HRK
= Ukupna ugovorena vrijednost bespovratnih sredstava]]/7.5345</f>
        <v>123246.39989382174</v>
      </c>
      <c r="U1183" s="19">
        <v>0</v>
      </c>
      <c r="V1183" s="20">
        <f>Ugovori_OPULJP[[#This Row],[Javni doprinos korisnika - HRK]]/7.5345</f>
        <v>0</v>
      </c>
      <c r="W1183" s="19">
        <v>0</v>
      </c>
      <c r="X1183" s="20">
        <f>Ugovori_OPULJP[[#This Row],[Privatni doprinos korisnika - HRK]]/7.5345</f>
        <v>0</v>
      </c>
      <c r="Y1183" s="21">
        <f>Ugovori_OPULJP[[#This Row],[Bespovratna sredstva - Ukupno (EU+Nac) HRK
= Ukupna ugovorena vrijednost bespovratnih sredstava]]+Ugovori_OPULJP[[#This Row],[Javni doprinos korisnika - HRK]]+Ugovori_OPULJP[[#This Row],[Privatni doprinos korisnika - HRK]]</f>
        <v>928600</v>
      </c>
      <c r="Z1183" s="22">
        <f>Ugovori_OPULJP[[#This Row],[UKUPNI PRIHVATLJIVI IZDACI
TOTAL ELIGIBLE EXPENDITURE
= Bespovratna sredstva ukupno + doprinos korisnika
= Ukupni prihvatljivi troškovi
= Ukupna ugovorena vrijednost projekta HRK]]/7.5345</f>
        <v>123246.39989382174</v>
      </c>
      <c r="AA1183" s="27" t="s">
        <v>22</v>
      </c>
      <c r="AB1183" s="27" t="s">
        <v>19</v>
      </c>
      <c r="AC1183" s="26" t="s">
        <v>4492</v>
      </c>
      <c r="AD1183" s="33" t="s">
        <v>147</v>
      </c>
    </row>
    <row r="1184" spans="1:30" ht="38.25" customHeight="1" x14ac:dyDescent="0.3">
      <c r="A1184" s="31" t="s">
        <v>4541</v>
      </c>
      <c r="B1184" s="25" t="s">
        <v>139</v>
      </c>
      <c r="C1184" s="12" t="s">
        <v>140</v>
      </c>
      <c r="D1184" s="12" t="s">
        <v>3131</v>
      </c>
      <c r="E1184" s="27" t="s">
        <v>63</v>
      </c>
      <c r="F1184" s="32" t="s">
        <v>4542</v>
      </c>
      <c r="G1184" s="32" t="s">
        <v>4543</v>
      </c>
      <c r="H1184" s="29">
        <v>44370</v>
      </c>
      <c r="I1184" s="29">
        <v>44796</v>
      </c>
      <c r="J1184" s="17" t="str">
        <f>IF(Ugovori_OPULJP[[#This Row],[DATUM ZAVRŠETKA OPERACIJE]]&gt;DATE(2023,12,31),"u provedbi","završen")</f>
        <v>završen</v>
      </c>
      <c r="K1184" s="28" t="s">
        <v>362</v>
      </c>
      <c r="L1184" s="28" t="s">
        <v>362</v>
      </c>
      <c r="M1184" s="46" t="s">
        <v>3114</v>
      </c>
      <c r="N1184" s="18">
        <v>0.15</v>
      </c>
      <c r="O1184" s="19">
        <f>Ugovori_OPULJP[[#This Row],[Bespovratna sredstva - Ukupno (EU+Nac) HRK
= Ukupna ugovorena vrijednost bespovratnih sredstava]]*Ugovori_OPULJP[[#This Row],[EU STOPA SUFINANCIRANJA %
EU CO-FINANCING RATE %]]</f>
        <v>789140</v>
      </c>
      <c r="P1184" s="20">
        <f>Ugovori_OPULJP[[#This Row],[Bespovratna sredstva - EU dio - HRK]]/7.5345</f>
        <v>104736.87703231799</v>
      </c>
      <c r="Q1184" s="19">
        <f>Ugovori_OPULJP[[#This Row],[Bespovratna sredstva - Ukupno (EU+Nac) HRK
= Ukupna ugovorena vrijednost bespovratnih sredstava]]*Ugovori_OPULJP[[#This Row],[STOPA NACIONALNOG SUFINANCIRANJA %]]</f>
        <v>139260</v>
      </c>
      <c r="R1184" s="20">
        <f>Ugovori_OPULJP[[#This Row],[Bespovratna sredstva - Nacionalni dio - HRK]]/7.5345</f>
        <v>18482.978299820825</v>
      </c>
      <c r="S1184" s="21">
        <v>928400</v>
      </c>
      <c r="T1184" s="22">
        <f>Ugovori_OPULJP[[#This Row],[Bespovratna sredstva - Ukupno (EU+Nac) HRK
= Ukupna ugovorena vrijednost bespovratnih sredstava]]/7.5345</f>
        <v>123219.85533213882</v>
      </c>
      <c r="U1184" s="19">
        <v>0</v>
      </c>
      <c r="V1184" s="20">
        <f>Ugovori_OPULJP[[#This Row],[Javni doprinos korisnika - HRK]]/7.5345</f>
        <v>0</v>
      </c>
      <c r="W1184" s="19">
        <v>0</v>
      </c>
      <c r="X1184" s="20">
        <f>Ugovori_OPULJP[[#This Row],[Privatni doprinos korisnika - HRK]]/7.5345</f>
        <v>0</v>
      </c>
      <c r="Y1184" s="21">
        <f>Ugovori_OPULJP[[#This Row],[Bespovratna sredstva - Ukupno (EU+Nac) HRK
= Ukupna ugovorena vrijednost bespovratnih sredstava]]+Ugovori_OPULJP[[#This Row],[Javni doprinos korisnika - HRK]]+Ugovori_OPULJP[[#This Row],[Privatni doprinos korisnika - HRK]]</f>
        <v>928400</v>
      </c>
      <c r="Z1184" s="22">
        <f>Ugovori_OPULJP[[#This Row],[UKUPNI PRIHVATLJIVI IZDACI
TOTAL ELIGIBLE EXPENDITURE
= Bespovratna sredstva ukupno + doprinos korisnika
= Ukupni prihvatljivi troškovi
= Ukupna ugovorena vrijednost projekta HRK]]/7.5345</f>
        <v>123219.85533213882</v>
      </c>
      <c r="AA1184" s="27" t="s">
        <v>22</v>
      </c>
      <c r="AB1184" s="27" t="s">
        <v>19</v>
      </c>
      <c r="AC1184" s="26" t="s">
        <v>4544</v>
      </c>
      <c r="AD1184" s="33" t="s">
        <v>147</v>
      </c>
    </row>
    <row r="1185" spans="1:30" ht="51" customHeight="1" x14ac:dyDescent="0.3">
      <c r="A1185" s="31" t="s">
        <v>4545</v>
      </c>
      <c r="B1185" s="25" t="s">
        <v>139</v>
      </c>
      <c r="C1185" s="12" t="s">
        <v>140</v>
      </c>
      <c r="D1185" s="12" t="s">
        <v>3131</v>
      </c>
      <c r="E1185" s="27" t="s">
        <v>63</v>
      </c>
      <c r="F1185" s="32" t="s">
        <v>4546</v>
      </c>
      <c r="G1185" s="14" t="s">
        <v>2050</v>
      </c>
      <c r="H1185" s="29">
        <v>44379</v>
      </c>
      <c r="I1185" s="29">
        <v>44775</v>
      </c>
      <c r="J1185" s="17" t="str">
        <f>IF(Ugovori_OPULJP[[#This Row],[DATUM ZAVRŠETKA OPERACIJE]]&gt;DATE(2023,12,31),"u provedbi","završen")</f>
        <v>završen</v>
      </c>
      <c r="K1185" s="28" t="s">
        <v>362</v>
      </c>
      <c r="L1185" s="28" t="s">
        <v>362</v>
      </c>
      <c r="M1185" s="46" t="s">
        <v>3114</v>
      </c>
      <c r="N1185" s="18">
        <v>0.15</v>
      </c>
      <c r="O1185" s="19">
        <f>Ugovori_OPULJP[[#This Row],[Bespovratna sredstva - Ukupno (EU+Nac) HRK
= Ukupna ugovorena vrijednost bespovratnih sredstava]]*Ugovori_OPULJP[[#This Row],[EU STOPA SUFINANCIRANJA %
EU CO-FINANCING RATE %]]</f>
        <v>787290.4</v>
      </c>
      <c r="P1185" s="20">
        <f>Ugovori_OPULJP[[#This Row],[Bespovratna sredstva - EU dio - HRK]]/7.5345</f>
        <v>104491.39292587432</v>
      </c>
      <c r="Q1185" s="19">
        <f>Ugovori_OPULJP[[#This Row],[Bespovratna sredstva - Ukupno (EU+Nac) HRK
= Ukupna ugovorena vrijednost bespovratnih sredstava]]*Ugovori_OPULJP[[#This Row],[STOPA NACIONALNOG SUFINANCIRANJA %]]</f>
        <v>138933.6</v>
      </c>
      <c r="R1185" s="20">
        <f>Ugovori_OPULJP[[#This Row],[Bespovratna sredstva - Nacionalni dio - HRK]]/7.5345</f>
        <v>18439.657575154291</v>
      </c>
      <c r="S1185" s="21">
        <v>926224</v>
      </c>
      <c r="T1185" s="22">
        <f>Ugovori_OPULJP[[#This Row],[Bespovratna sredstva - Ukupno (EU+Nac) HRK
= Ukupna ugovorena vrijednost bespovratnih sredstava]]/7.5345</f>
        <v>122931.0505010286</v>
      </c>
      <c r="U1185" s="19">
        <v>0</v>
      </c>
      <c r="V1185" s="20">
        <f>Ugovori_OPULJP[[#This Row],[Javni doprinos korisnika - HRK]]/7.5345</f>
        <v>0</v>
      </c>
      <c r="W1185" s="19">
        <v>0</v>
      </c>
      <c r="X1185" s="20">
        <f>Ugovori_OPULJP[[#This Row],[Privatni doprinos korisnika - HRK]]/7.5345</f>
        <v>0</v>
      </c>
      <c r="Y1185" s="21">
        <f>Ugovori_OPULJP[[#This Row],[Bespovratna sredstva - Ukupno (EU+Nac) HRK
= Ukupna ugovorena vrijednost bespovratnih sredstava]]+Ugovori_OPULJP[[#This Row],[Javni doprinos korisnika - HRK]]+Ugovori_OPULJP[[#This Row],[Privatni doprinos korisnika - HRK]]</f>
        <v>926224</v>
      </c>
      <c r="Z1185" s="22">
        <f>Ugovori_OPULJP[[#This Row],[UKUPNI PRIHVATLJIVI IZDACI
TOTAL ELIGIBLE EXPENDITURE
= Bespovratna sredstva ukupno + doprinos korisnika
= Ukupni prihvatljivi troškovi
= Ukupna ugovorena vrijednost projekta HRK]]/7.5345</f>
        <v>122931.0505010286</v>
      </c>
      <c r="AA1185" s="27" t="s">
        <v>22</v>
      </c>
      <c r="AB1185" s="27" t="s">
        <v>19</v>
      </c>
      <c r="AC1185" s="26" t="s">
        <v>4300</v>
      </c>
      <c r="AD1185" s="33" t="s">
        <v>147</v>
      </c>
    </row>
    <row r="1186" spans="1:30" ht="76.5" customHeight="1" x14ac:dyDescent="0.3">
      <c r="A1186" s="31" t="s">
        <v>4547</v>
      </c>
      <c r="B1186" s="25" t="s">
        <v>139</v>
      </c>
      <c r="C1186" s="12" t="s">
        <v>140</v>
      </c>
      <c r="D1186" s="12" t="s">
        <v>3131</v>
      </c>
      <c r="E1186" s="27" t="s">
        <v>63</v>
      </c>
      <c r="F1186" s="32" t="s">
        <v>4548</v>
      </c>
      <c r="G1186" s="32" t="s">
        <v>2729</v>
      </c>
      <c r="H1186" s="29">
        <v>44365</v>
      </c>
      <c r="I1186" s="29">
        <v>44913</v>
      </c>
      <c r="J1186" s="17" t="str">
        <f>IF(Ugovori_OPULJP[[#This Row],[DATUM ZAVRŠETKA OPERACIJE]]&gt;DATE(2023,12,31),"u provedbi","završen")</f>
        <v>završen</v>
      </c>
      <c r="K1186" s="28" t="s">
        <v>880</v>
      </c>
      <c r="L1186" s="28" t="s">
        <v>21</v>
      </c>
      <c r="M1186" s="46" t="s">
        <v>3114</v>
      </c>
      <c r="N1186" s="18">
        <v>0.15</v>
      </c>
      <c r="O1186" s="19">
        <f>Ugovori_OPULJP[[#This Row],[Bespovratna sredstva - Ukupno (EU+Nac) HRK
= Ukupna ugovorena vrijednost bespovratnih sredstava]]*Ugovori_OPULJP[[#This Row],[EU STOPA SUFINANCIRANJA %
EU CO-FINANCING RATE %]]</f>
        <v>1973360</v>
      </c>
      <c r="P1186" s="20">
        <f>Ugovori_OPULJP[[#This Row],[Bespovratna sredstva - EU dio - HRK]]/7.5345</f>
        <v>261909.88121308645</v>
      </c>
      <c r="Q1186" s="19">
        <f>Ugovori_OPULJP[[#This Row],[Bespovratna sredstva - Ukupno (EU+Nac) HRK
= Ukupna ugovorena vrijednost bespovratnih sredstava]]*Ugovori_OPULJP[[#This Row],[STOPA NACIONALNOG SUFINANCIRANJA %]]</f>
        <v>348240</v>
      </c>
      <c r="R1186" s="20">
        <f>Ugovori_OPULJP[[#This Row],[Bespovratna sredstva - Nacionalni dio - HRK]]/7.5345</f>
        <v>46219.390802309375</v>
      </c>
      <c r="S1186" s="21">
        <v>2321600</v>
      </c>
      <c r="T1186" s="22">
        <f>Ugovori_OPULJP[[#This Row],[Bespovratna sredstva - Ukupno (EU+Nac) HRK
= Ukupna ugovorena vrijednost bespovratnih sredstava]]/7.5345</f>
        <v>308129.27201539581</v>
      </c>
      <c r="U1186" s="19">
        <v>0</v>
      </c>
      <c r="V1186" s="20">
        <f>Ugovori_OPULJP[[#This Row],[Javni doprinos korisnika - HRK]]/7.5345</f>
        <v>0</v>
      </c>
      <c r="W1186" s="19">
        <v>0</v>
      </c>
      <c r="X1186" s="20">
        <f>Ugovori_OPULJP[[#This Row],[Privatni doprinos korisnika - HRK]]/7.5345</f>
        <v>0</v>
      </c>
      <c r="Y1186" s="21">
        <f>Ugovori_OPULJP[[#This Row],[Bespovratna sredstva - Ukupno (EU+Nac) HRK
= Ukupna ugovorena vrijednost bespovratnih sredstava]]+Ugovori_OPULJP[[#This Row],[Javni doprinos korisnika - HRK]]+Ugovori_OPULJP[[#This Row],[Privatni doprinos korisnika - HRK]]</f>
        <v>2321600</v>
      </c>
      <c r="Z1186" s="22">
        <f>Ugovori_OPULJP[[#This Row],[UKUPNI PRIHVATLJIVI IZDACI
TOTAL ELIGIBLE EXPENDITURE
= Bespovratna sredstva ukupno + doprinos korisnika
= Ukupni prihvatljivi troškovi
= Ukupna ugovorena vrijednost projekta HRK]]/7.5345</f>
        <v>308129.27201539581</v>
      </c>
      <c r="AA1186" s="27" t="s">
        <v>22</v>
      </c>
      <c r="AB1186" s="27" t="s">
        <v>19</v>
      </c>
      <c r="AC1186" s="26" t="s">
        <v>4549</v>
      </c>
      <c r="AD1186" s="33" t="s">
        <v>147</v>
      </c>
    </row>
    <row r="1187" spans="1:30" ht="51" customHeight="1" x14ac:dyDescent="0.3">
      <c r="A1187" s="36" t="s">
        <v>4550</v>
      </c>
      <c r="B1187" s="25" t="s">
        <v>139</v>
      </c>
      <c r="C1187" s="26" t="s">
        <v>140</v>
      </c>
      <c r="D1187" s="12" t="s">
        <v>3131</v>
      </c>
      <c r="E1187" s="27" t="s">
        <v>63</v>
      </c>
      <c r="F1187" s="32" t="s">
        <v>4551</v>
      </c>
      <c r="G1187" s="32" t="s">
        <v>4552</v>
      </c>
      <c r="H1187" s="29">
        <v>44375</v>
      </c>
      <c r="I1187" s="29">
        <v>44832</v>
      </c>
      <c r="J1187" s="17" t="str">
        <f>IF(Ugovori_OPULJP[[#This Row],[DATUM ZAVRŠETKA OPERACIJE]]&gt;DATE(2023,12,31),"u provedbi","završen")</f>
        <v>završen</v>
      </c>
      <c r="K1187" s="28" t="s">
        <v>586</v>
      </c>
      <c r="L1187" s="28" t="s">
        <v>586</v>
      </c>
      <c r="M1187" s="46" t="s">
        <v>3114</v>
      </c>
      <c r="N1187" s="18">
        <v>0.15</v>
      </c>
      <c r="O1187" s="19">
        <f>Ugovori_OPULJP[[#This Row],[Bespovratna sredstva - Ukupno (EU+Nac) HRK
= Ukupna ugovorena vrijednost bespovratnih sredstava]]*Ugovori_OPULJP[[#This Row],[EU STOPA SUFINANCIRANJA %
EU CO-FINANCING RATE %]]</f>
        <v>765408</v>
      </c>
      <c r="P1187" s="20">
        <f>Ugovori_OPULJP[[#This Row],[Bespovratna sredstva - EU dio - HRK]]/7.5345</f>
        <v>101587.0993430221</v>
      </c>
      <c r="Q1187" s="19">
        <f>Ugovori_OPULJP[[#This Row],[Bespovratna sredstva - Ukupno (EU+Nac) HRK
= Ukupna ugovorena vrijednost bespovratnih sredstava]]*Ugovori_OPULJP[[#This Row],[STOPA NACIONALNOG SUFINANCIRANJA %]]</f>
        <v>135072</v>
      </c>
      <c r="R1187" s="20">
        <f>Ugovori_OPULJP[[#This Row],[Bespovratna sredstva - Nacionalni dio - HRK]]/7.5345</f>
        <v>17927.135178180368</v>
      </c>
      <c r="S1187" s="21">
        <v>900480</v>
      </c>
      <c r="T1187" s="22">
        <f>Ugovori_OPULJP[[#This Row],[Bespovratna sredstva - Ukupno (EU+Nac) HRK
= Ukupna ugovorena vrijednost bespovratnih sredstava]]/7.5345</f>
        <v>119514.23452120247</v>
      </c>
      <c r="U1187" s="19">
        <v>0</v>
      </c>
      <c r="V1187" s="20">
        <f>Ugovori_OPULJP[[#This Row],[Javni doprinos korisnika - HRK]]/7.5345</f>
        <v>0</v>
      </c>
      <c r="W1187" s="19">
        <v>0</v>
      </c>
      <c r="X1187" s="20">
        <f>Ugovori_OPULJP[[#This Row],[Privatni doprinos korisnika - HRK]]/7.5345</f>
        <v>0</v>
      </c>
      <c r="Y1187" s="21">
        <f>Ugovori_OPULJP[[#This Row],[Bespovratna sredstva - Ukupno (EU+Nac) HRK
= Ukupna ugovorena vrijednost bespovratnih sredstava]]+Ugovori_OPULJP[[#This Row],[Javni doprinos korisnika - HRK]]+Ugovori_OPULJP[[#This Row],[Privatni doprinos korisnika - HRK]]</f>
        <v>900480</v>
      </c>
      <c r="Z1187" s="22">
        <f>Ugovori_OPULJP[[#This Row],[UKUPNI PRIHVATLJIVI IZDACI
TOTAL ELIGIBLE EXPENDITURE
= Bespovratna sredstva ukupno + doprinos korisnika
= Ukupni prihvatljivi troškovi
= Ukupna ugovorena vrijednost projekta HRK]]/7.5345</f>
        <v>119514.23452120247</v>
      </c>
      <c r="AA1187" s="27" t="s">
        <v>22</v>
      </c>
      <c r="AB1187" s="27" t="s">
        <v>19</v>
      </c>
      <c r="AC1187" s="26" t="s">
        <v>4553</v>
      </c>
      <c r="AD1187" s="33" t="s">
        <v>147</v>
      </c>
    </row>
    <row r="1188" spans="1:30" ht="51" customHeight="1" x14ac:dyDescent="0.3">
      <c r="A1188" s="31" t="s">
        <v>4554</v>
      </c>
      <c r="B1188" s="25" t="s">
        <v>139</v>
      </c>
      <c r="C1188" s="26" t="s">
        <v>140</v>
      </c>
      <c r="D1188" s="12" t="s">
        <v>3131</v>
      </c>
      <c r="E1188" s="27" t="s">
        <v>63</v>
      </c>
      <c r="F1188" s="32" t="s">
        <v>4555</v>
      </c>
      <c r="G1188" s="32" t="s">
        <v>2018</v>
      </c>
      <c r="H1188" s="29">
        <v>44362</v>
      </c>
      <c r="I1188" s="29">
        <v>44819</v>
      </c>
      <c r="J1188" s="17" t="str">
        <f>IF(Ugovori_OPULJP[[#This Row],[DATUM ZAVRŠETKA OPERACIJE]]&gt;DATE(2023,12,31),"u provedbi","završen")</f>
        <v>završen</v>
      </c>
      <c r="K1188" s="37" t="s">
        <v>380</v>
      </c>
      <c r="L1188" s="15" t="s">
        <v>380</v>
      </c>
      <c r="M1188" s="46" t="s">
        <v>3114</v>
      </c>
      <c r="N1188" s="18">
        <v>0.15</v>
      </c>
      <c r="O1188" s="19">
        <f>Ugovori_OPULJP[[#This Row],[Bespovratna sredstva - Ukupno (EU+Nac) HRK
= Ukupna ugovorena vrijednost bespovratnih sredstava]]*Ugovori_OPULJP[[#This Row],[EU STOPA SUFINANCIRANJA %
EU CO-FINANCING RATE %]]</f>
        <v>1532210</v>
      </c>
      <c r="P1188" s="20">
        <f>Ugovori_OPULJP[[#This Row],[Bespovratna sredstva - EU dio - HRK]]/7.5345</f>
        <v>203359.21428097418</v>
      </c>
      <c r="Q1188" s="19">
        <f>Ugovori_OPULJP[[#This Row],[Bespovratna sredstva - Ukupno (EU+Nac) HRK
= Ukupna ugovorena vrijednost bespovratnih sredstava]]*Ugovori_OPULJP[[#This Row],[STOPA NACIONALNOG SUFINANCIRANJA %]]</f>
        <v>270390</v>
      </c>
      <c r="R1188" s="20">
        <f>Ugovori_OPULJP[[#This Row],[Bespovratna sredstva - Nacionalni dio - HRK]]/7.5345</f>
        <v>35886.920167230739</v>
      </c>
      <c r="S1188" s="21">
        <v>1802600</v>
      </c>
      <c r="T1188" s="22">
        <f>Ugovori_OPULJP[[#This Row],[Bespovratna sredstva - Ukupno (EU+Nac) HRK
= Ukupna ugovorena vrijednost bespovratnih sredstava]]/7.5345</f>
        <v>239246.13444820492</v>
      </c>
      <c r="U1188" s="19">
        <v>0</v>
      </c>
      <c r="V1188" s="20">
        <f>Ugovori_OPULJP[[#This Row],[Javni doprinos korisnika - HRK]]/7.5345</f>
        <v>0</v>
      </c>
      <c r="W1188" s="19">
        <v>0</v>
      </c>
      <c r="X1188" s="20">
        <f>Ugovori_OPULJP[[#This Row],[Privatni doprinos korisnika - HRK]]/7.5345</f>
        <v>0</v>
      </c>
      <c r="Y1188" s="21">
        <f>Ugovori_OPULJP[[#This Row],[Bespovratna sredstva - Ukupno (EU+Nac) HRK
= Ukupna ugovorena vrijednost bespovratnih sredstava]]+Ugovori_OPULJP[[#This Row],[Javni doprinos korisnika - HRK]]+Ugovori_OPULJP[[#This Row],[Privatni doprinos korisnika - HRK]]</f>
        <v>1802600</v>
      </c>
      <c r="Z1188" s="22">
        <f>Ugovori_OPULJP[[#This Row],[UKUPNI PRIHVATLJIVI IZDACI
TOTAL ELIGIBLE EXPENDITURE
= Bespovratna sredstva ukupno + doprinos korisnika
= Ukupni prihvatljivi troškovi
= Ukupna ugovorena vrijednost projekta HRK]]/7.5345</f>
        <v>239246.13444820492</v>
      </c>
      <c r="AA1188" s="27" t="s">
        <v>22</v>
      </c>
      <c r="AB1188" s="27" t="s">
        <v>19</v>
      </c>
      <c r="AC1188" s="26" t="s">
        <v>4556</v>
      </c>
      <c r="AD1188" s="12" t="s">
        <v>147</v>
      </c>
    </row>
    <row r="1189" spans="1:30" ht="51" customHeight="1" x14ac:dyDescent="0.3">
      <c r="A1189" s="36" t="s">
        <v>4557</v>
      </c>
      <c r="B1189" s="25" t="s">
        <v>139</v>
      </c>
      <c r="C1189" s="26" t="s">
        <v>140</v>
      </c>
      <c r="D1189" s="12" t="s">
        <v>3131</v>
      </c>
      <c r="E1189" s="27" t="s">
        <v>63</v>
      </c>
      <c r="F1189" s="32" t="s">
        <v>4558</v>
      </c>
      <c r="G1189" s="32" t="s">
        <v>1760</v>
      </c>
      <c r="H1189" s="29">
        <v>44356</v>
      </c>
      <c r="I1189" s="29">
        <v>44904</v>
      </c>
      <c r="J1189" s="17" t="str">
        <f>IF(Ugovori_OPULJP[[#This Row],[DATUM ZAVRŠETKA OPERACIJE]]&gt;DATE(2023,12,31),"u provedbi","završen")</f>
        <v>završen</v>
      </c>
      <c r="K1189" s="28" t="s">
        <v>262</v>
      </c>
      <c r="L1189" s="28" t="s">
        <v>262</v>
      </c>
      <c r="M1189" s="46" t="s">
        <v>3114</v>
      </c>
      <c r="N1189" s="18">
        <v>0.15</v>
      </c>
      <c r="O1189" s="19">
        <f>Ugovori_OPULJP[[#This Row],[Bespovratna sredstva - Ukupno (EU+Nac) HRK
= Ukupna ugovorena vrijednost bespovratnih sredstava]]*Ugovori_OPULJP[[#This Row],[EU STOPA SUFINANCIRANJA %
EU CO-FINANCING RATE %]]</f>
        <v>1011324.9</v>
      </c>
      <c r="P1189" s="20">
        <f>Ugovori_OPULJP[[#This Row],[Bespovratna sredstva - EU dio - HRK]]/7.5345</f>
        <v>134225.88094764084</v>
      </c>
      <c r="Q1189" s="19">
        <f>Ugovori_OPULJP[[#This Row],[Bespovratna sredstva - Ukupno (EU+Nac) HRK
= Ukupna ugovorena vrijednost bespovratnih sredstava]]*Ugovori_OPULJP[[#This Row],[STOPA NACIONALNOG SUFINANCIRANJA %]]</f>
        <v>178469.1</v>
      </c>
      <c r="R1189" s="20">
        <f>Ugovori_OPULJP[[#This Row],[Bespovratna sredstva - Nacionalni dio - HRK]]/7.5345</f>
        <v>23686.920167230739</v>
      </c>
      <c r="S1189" s="21">
        <v>1189794</v>
      </c>
      <c r="T1189" s="22">
        <f>Ugovori_OPULJP[[#This Row],[Bespovratna sredstva - Ukupno (EU+Nac) HRK
= Ukupna ugovorena vrijednost bespovratnih sredstava]]/7.5345</f>
        <v>157912.80111487157</v>
      </c>
      <c r="U1189" s="19">
        <v>0</v>
      </c>
      <c r="V1189" s="20">
        <f>Ugovori_OPULJP[[#This Row],[Javni doprinos korisnika - HRK]]/7.5345</f>
        <v>0</v>
      </c>
      <c r="W1189" s="19">
        <v>0</v>
      </c>
      <c r="X1189" s="20">
        <f>Ugovori_OPULJP[[#This Row],[Privatni doprinos korisnika - HRK]]/7.5345</f>
        <v>0</v>
      </c>
      <c r="Y1189" s="21">
        <f>Ugovori_OPULJP[[#This Row],[Bespovratna sredstva - Ukupno (EU+Nac) HRK
= Ukupna ugovorena vrijednost bespovratnih sredstava]]+Ugovori_OPULJP[[#This Row],[Javni doprinos korisnika - HRK]]+Ugovori_OPULJP[[#This Row],[Privatni doprinos korisnika - HRK]]</f>
        <v>1189794</v>
      </c>
      <c r="Z1189" s="22">
        <f>Ugovori_OPULJP[[#This Row],[UKUPNI PRIHVATLJIVI IZDACI
TOTAL ELIGIBLE EXPENDITURE
= Bespovratna sredstva ukupno + doprinos korisnika
= Ukupni prihvatljivi troškovi
= Ukupna ugovorena vrijednost projekta HRK]]/7.5345</f>
        <v>157912.80111487157</v>
      </c>
      <c r="AA1189" s="27" t="s">
        <v>22</v>
      </c>
      <c r="AB1189" s="27" t="s">
        <v>19</v>
      </c>
      <c r="AC1189" s="26" t="s">
        <v>4559</v>
      </c>
      <c r="AD1189" s="33" t="s">
        <v>147</v>
      </c>
    </row>
    <row r="1190" spans="1:30" ht="38.25" customHeight="1" x14ac:dyDescent="0.3">
      <c r="A1190" s="31" t="s">
        <v>4560</v>
      </c>
      <c r="B1190" s="25" t="s">
        <v>139</v>
      </c>
      <c r="C1190" s="26" t="s">
        <v>140</v>
      </c>
      <c r="D1190" s="12" t="s">
        <v>3131</v>
      </c>
      <c r="E1190" s="27" t="s">
        <v>63</v>
      </c>
      <c r="F1190" s="32" t="s">
        <v>4561</v>
      </c>
      <c r="G1190" s="32" t="s">
        <v>4562</v>
      </c>
      <c r="H1190" s="29">
        <v>44328</v>
      </c>
      <c r="I1190" s="29">
        <v>44877</v>
      </c>
      <c r="J1190" s="17" t="str">
        <f>IF(Ugovori_OPULJP[[#This Row],[DATUM ZAVRŠETKA OPERACIJE]]&gt;DATE(2023,12,31),"u provedbi","završen")</f>
        <v>završen</v>
      </c>
      <c r="K1190" s="28" t="s">
        <v>262</v>
      </c>
      <c r="L1190" s="28" t="s">
        <v>262</v>
      </c>
      <c r="M1190" s="18">
        <v>0.85</v>
      </c>
      <c r="N1190" s="18">
        <v>0.15</v>
      </c>
      <c r="O1190" s="19">
        <f>Ugovori_OPULJP[[#This Row],[Bespovratna sredstva - Ukupno (EU+Nac) HRK
= Ukupna ugovorena vrijednost bespovratnih sredstava]]*Ugovori_OPULJP[[#This Row],[EU STOPA SUFINANCIRANJA %
EU CO-FINANCING RATE %]]</f>
        <v>787142.5</v>
      </c>
      <c r="P1190" s="20">
        <f>Ugovori_OPULJP[[#This Row],[Bespovratna sredstva - EU dio - HRK]]/7.5345</f>
        <v>104471.76322250978</v>
      </c>
      <c r="Q1190" s="19">
        <f>Ugovori_OPULJP[[#This Row],[Bespovratna sredstva - Ukupno (EU+Nac) HRK
= Ukupna ugovorena vrijednost bespovratnih sredstava]]*Ugovori_OPULJP[[#This Row],[STOPA NACIONALNOG SUFINANCIRANJA %]]</f>
        <v>138907.5</v>
      </c>
      <c r="R1190" s="20">
        <f>Ugovori_OPULJP[[#This Row],[Bespovratna sredstva - Nacionalni dio - HRK]]/7.5345</f>
        <v>18436.193509854667</v>
      </c>
      <c r="S1190" s="21">
        <v>926050</v>
      </c>
      <c r="T1190" s="22">
        <f>Ugovori_OPULJP[[#This Row],[Bespovratna sredstva - Ukupno (EU+Nac) HRK
= Ukupna ugovorena vrijednost bespovratnih sredstava]]/7.5345</f>
        <v>122907.95673236444</v>
      </c>
      <c r="U1190" s="19">
        <v>0</v>
      </c>
      <c r="V1190" s="20">
        <f>Ugovori_OPULJP[[#This Row],[Javni doprinos korisnika - HRK]]/7.5345</f>
        <v>0</v>
      </c>
      <c r="W1190" s="19">
        <v>0</v>
      </c>
      <c r="X1190" s="20">
        <f>Ugovori_OPULJP[[#This Row],[Privatni doprinos korisnika - HRK]]/7.5345</f>
        <v>0</v>
      </c>
      <c r="Y1190" s="21">
        <f>Ugovori_OPULJP[[#This Row],[Bespovratna sredstva - Ukupno (EU+Nac) HRK
= Ukupna ugovorena vrijednost bespovratnih sredstava]]+Ugovori_OPULJP[[#This Row],[Javni doprinos korisnika - HRK]]+Ugovori_OPULJP[[#This Row],[Privatni doprinos korisnika - HRK]]</f>
        <v>926050</v>
      </c>
      <c r="Z1190" s="22">
        <f>Ugovori_OPULJP[[#This Row],[UKUPNI PRIHVATLJIVI IZDACI
TOTAL ELIGIBLE EXPENDITURE
= Bespovratna sredstva ukupno + doprinos korisnika
= Ukupni prihvatljivi troškovi
= Ukupna ugovorena vrijednost projekta HRK]]/7.5345</f>
        <v>122907.95673236444</v>
      </c>
      <c r="AA1190" s="13" t="s">
        <v>22</v>
      </c>
      <c r="AB1190" s="13" t="s">
        <v>19</v>
      </c>
      <c r="AC1190" s="26" t="s">
        <v>4563</v>
      </c>
      <c r="AD1190" s="33" t="s">
        <v>147</v>
      </c>
    </row>
    <row r="1191" spans="1:30" ht="51" customHeight="1" x14ac:dyDescent="0.3">
      <c r="A1191" s="31" t="s">
        <v>4564</v>
      </c>
      <c r="B1191" s="25" t="s">
        <v>139</v>
      </c>
      <c r="C1191" s="26" t="s">
        <v>140</v>
      </c>
      <c r="D1191" s="12" t="s">
        <v>3131</v>
      </c>
      <c r="E1191" s="27" t="s">
        <v>63</v>
      </c>
      <c r="F1191" s="32" t="s">
        <v>4565</v>
      </c>
      <c r="G1191" s="32" t="s">
        <v>4566</v>
      </c>
      <c r="H1191" s="29">
        <v>44328</v>
      </c>
      <c r="I1191" s="29">
        <v>44877</v>
      </c>
      <c r="J1191" s="17" t="str">
        <f>IF(Ugovori_OPULJP[[#This Row],[DATUM ZAVRŠETKA OPERACIJE]]&gt;DATE(2023,12,31),"u provedbi","završen")</f>
        <v>završen</v>
      </c>
      <c r="K1191" s="28" t="s">
        <v>262</v>
      </c>
      <c r="L1191" s="28" t="s">
        <v>262</v>
      </c>
      <c r="M1191" s="18">
        <v>0.85</v>
      </c>
      <c r="N1191" s="18">
        <v>0.15</v>
      </c>
      <c r="O1191" s="19">
        <f>Ugovori_OPULJP[[#This Row],[Bespovratna sredstva - Ukupno (EU+Nac) HRK
= Ukupna ugovorena vrijednost bespovratnih sredstava]]*Ugovori_OPULJP[[#This Row],[EU STOPA SUFINANCIRANJA %
EU CO-FINANCING RATE %]]</f>
        <v>710362</v>
      </c>
      <c r="P1191" s="20">
        <f>Ugovori_OPULJP[[#This Row],[Bespovratna sredstva - EU dio - HRK]]/7.5345</f>
        <v>94281.239631030592</v>
      </c>
      <c r="Q1191" s="19">
        <f>Ugovori_OPULJP[[#This Row],[Bespovratna sredstva - Ukupno (EU+Nac) HRK
= Ukupna ugovorena vrijednost bespovratnih sredstava]]*Ugovori_OPULJP[[#This Row],[STOPA NACIONALNOG SUFINANCIRANJA %]]</f>
        <v>125358</v>
      </c>
      <c r="R1191" s="20">
        <f>Ugovori_OPULJP[[#This Row],[Bespovratna sredstva - Nacionalni dio - HRK]]/7.5345</f>
        <v>16637.86581724069</v>
      </c>
      <c r="S1191" s="21">
        <v>835720</v>
      </c>
      <c r="T1191" s="22">
        <f>Ugovori_OPULJP[[#This Row],[Bespovratna sredstva - Ukupno (EU+Nac) HRK
= Ukupna ugovorena vrijednost bespovratnih sredstava]]/7.5345</f>
        <v>110919.10544827128</v>
      </c>
      <c r="U1191" s="19">
        <v>0</v>
      </c>
      <c r="V1191" s="20">
        <f>Ugovori_OPULJP[[#This Row],[Javni doprinos korisnika - HRK]]/7.5345</f>
        <v>0</v>
      </c>
      <c r="W1191" s="19">
        <v>0</v>
      </c>
      <c r="X1191" s="20">
        <f>Ugovori_OPULJP[[#This Row],[Privatni doprinos korisnika - HRK]]/7.5345</f>
        <v>0</v>
      </c>
      <c r="Y1191" s="21">
        <f>Ugovori_OPULJP[[#This Row],[Bespovratna sredstva - Ukupno (EU+Nac) HRK
= Ukupna ugovorena vrijednost bespovratnih sredstava]]+Ugovori_OPULJP[[#This Row],[Javni doprinos korisnika - HRK]]+Ugovori_OPULJP[[#This Row],[Privatni doprinos korisnika - HRK]]</f>
        <v>835720</v>
      </c>
      <c r="Z1191" s="22">
        <f>Ugovori_OPULJP[[#This Row],[UKUPNI PRIHVATLJIVI IZDACI
TOTAL ELIGIBLE EXPENDITURE
= Bespovratna sredstva ukupno + doprinos korisnika
= Ukupni prihvatljivi troškovi
= Ukupna ugovorena vrijednost projekta HRK]]/7.5345</f>
        <v>110919.10544827128</v>
      </c>
      <c r="AA1191" s="13" t="s">
        <v>22</v>
      </c>
      <c r="AB1191" s="13" t="s">
        <v>19</v>
      </c>
      <c r="AC1191" s="26" t="s">
        <v>4567</v>
      </c>
      <c r="AD1191" s="33" t="s">
        <v>147</v>
      </c>
    </row>
    <row r="1192" spans="1:30" ht="51" customHeight="1" x14ac:dyDescent="0.3">
      <c r="A1192" s="36" t="s">
        <v>4568</v>
      </c>
      <c r="B1192" s="25" t="s">
        <v>139</v>
      </c>
      <c r="C1192" s="26" t="s">
        <v>140</v>
      </c>
      <c r="D1192" s="12" t="s">
        <v>3131</v>
      </c>
      <c r="E1192" s="27" t="s">
        <v>63</v>
      </c>
      <c r="F1192" s="32" t="s">
        <v>4569</v>
      </c>
      <c r="G1192" s="14" t="s">
        <v>1694</v>
      </c>
      <c r="H1192" s="29">
        <v>44370</v>
      </c>
      <c r="I1192" s="29">
        <v>44827</v>
      </c>
      <c r="J1192" s="17" t="str">
        <f>IF(Ugovori_OPULJP[[#This Row],[DATUM ZAVRŠETKA OPERACIJE]]&gt;DATE(2023,12,31),"u provedbi","završen")</f>
        <v>završen</v>
      </c>
      <c r="K1192" s="28" t="s">
        <v>362</v>
      </c>
      <c r="L1192" s="37" t="s">
        <v>362</v>
      </c>
      <c r="M1192" s="46" t="s">
        <v>3114</v>
      </c>
      <c r="N1192" s="18">
        <v>0.15</v>
      </c>
      <c r="O1192" s="19">
        <f>Ugovori_OPULJP[[#This Row],[Bespovratna sredstva - Ukupno (EU+Nac) HRK
= Ukupna ugovorena vrijednost bespovratnih sredstava]]*Ugovori_OPULJP[[#This Row],[EU STOPA SUFINANCIRANJA %
EU CO-FINANCING RATE %]]</f>
        <v>946313.5</v>
      </c>
      <c r="P1192" s="20">
        <f>Ugovori_OPULJP[[#This Row],[Bespovratna sredstva - EU dio - HRK]]/7.5345</f>
        <v>125597.38536067422</v>
      </c>
      <c r="Q1192" s="19">
        <f>Ugovori_OPULJP[[#This Row],[Bespovratna sredstva - Ukupno (EU+Nac) HRK
= Ukupna ugovorena vrijednost bespovratnih sredstava]]*Ugovori_OPULJP[[#This Row],[STOPA NACIONALNOG SUFINANCIRANJA %]]</f>
        <v>166996.5</v>
      </c>
      <c r="R1192" s="20">
        <f>Ugovori_OPULJP[[#This Row],[Bespovratna sredstva - Nacionalni dio - HRK]]/7.5345</f>
        <v>22164.244475413099</v>
      </c>
      <c r="S1192" s="21">
        <v>1113310</v>
      </c>
      <c r="T1192" s="22">
        <f>Ugovori_OPULJP[[#This Row],[Bespovratna sredstva - Ukupno (EU+Nac) HRK
= Ukupna ugovorena vrijednost bespovratnih sredstava]]/7.5345</f>
        <v>147761.62983608732</v>
      </c>
      <c r="U1192" s="19">
        <v>0</v>
      </c>
      <c r="V1192" s="20">
        <f>Ugovori_OPULJP[[#This Row],[Javni doprinos korisnika - HRK]]/7.5345</f>
        <v>0</v>
      </c>
      <c r="W1192" s="19">
        <v>0</v>
      </c>
      <c r="X1192" s="20">
        <f>Ugovori_OPULJP[[#This Row],[Privatni doprinos korisnika - HRK]]/7.5345</f>
        <v>0</v>
      </c>
      <c r="Y1192" s="21">
        <f>Ugovori_OPULJP[[#This Row],[Bespovratna sredstva - Ukupno (EU+Nac) HRK
= Ukupna ugovorena vrijednost bespovratnih sredstava]]+Ugovori_OPULJP[[#This Row],[Javni doprinos korisnika - HRK]]+Ugovori_OPULJP[[#This Row],[Privatni doprinos korisnika - HRK]]</f>
        <v>1113310</v>
      </c>
      <c r="Z1192" s="22">
        <f>Ugovori_OPULJP[[#This Row],[UKUPNI PRIHVATLJIVI IZDACI
TOTAL ELIGIBLE EXPENDITURE
= Bespovratna sredstva ukupno + doprinos korisnika
= Ukupni prihvatljivi troškovi
= Ukupna ugovorena vrijednost projekta HRK]]/7.5345</f>
        <v>147761.62983608732</v>
      </c>
      <c r="AA1192" s="27" t="s">
        <v>22</v>
      </c>
      <c r="AB1192" s="27" t="s">
        <v>19</v>
      </c>
      <c r="AC1192" s="26" t="s">
        <v>4570</v>
      </c>
      <c r="AD1192" s="33" t="s">
        <v>147</v>
      </c>
    </row>
    <row r="1193" spans="1:30" ht="89.25" customHeight="1" x14ac:dyDescent="0.3">
      <c r="A1193" s="31" t="s">
        <v>4571</v>
      </c>
      <c r="B1193" s="25" t="s">
        <v>139</v>
      </c>
      <c r="C1193" s="12" t="s">
        <v>140</v>
      </c>
      <c r="D1193" s="12" t="s">
        <v>3131</v>
      </c>
      <c r="E1193" s="27" t="s">
        <v>63</v>
      </c>
      <c r="F1193" s="32" t="s">
        <v>4572</v>
      </c>
      <c r="G1193" s="32" t="s">
        <v>4573</v>
      </c>
      <c r="H1193" s="29">
        <v>44341</v>
      </c>
      <c r="I1193" s="29">
        <v>44890</v>
      </c>
      <c r="J1193" s="17" t="str">
        <f>IF(Ugovori_OPULJP[[#This Row],[DATUM ZAVRŠETKA OPERACIJE]]&gt;DATE(2023,12,31),"u provedbi","završen")</f>
        <v>završen</v>
      </c>
      <c r="K1193" s="37" t="s">
        <v>240</v>
      </c>
      <c r="L1193" s="28" t="s">
        <v>240</v>
      </c>
      <c r="M1193" s="46" t="s">
        <v>3114</v>
      </c>
      <c r="N1193" s="18">
        <v>0.15</v>
      </c>
      <c r="O1193" s="19">
        <f>Ugovori_OPULJP[[#This Row],[Bespovratna sredstva - Ukupno (EU+Nac) HRK
= Ukupna ugovorena vrijednost bespovratnih sredstava]]*Ugovori_OPULJP[[#This Row],[EU STOPA SUFINANCIRANJA %
EU CO-FINANCING RATE %]]</f>
        <v>2525826</v>
      </c>
      <c r="P1193" s="20">
        <f>Ugovori_OPULJP[[#This Row],[Bespovratna sredstva - EU dio - HRK]]/7.5345</f>
        <v>335234.72028668126</v>
      </c>
      <c r="Q1193" s="19">
        <f>Ugovori_OPULJP[[#This Row],[Bespovratna sredstva - Ukupno (EU+Nac) HRK
= Ukupna ugovorena vrijednost bespovratnih sredstava]]*Ugovori_OPULJP[[#This Row],[STOPA NACIONALNOG SUFINANCIRANJA %]]</f>
        <v>445734</v>
      </c>
      <c r="R1193" s="20">
        <f>Ugovori_OPULJP[[#This Row],[Bespovratna sredstva - Nacionalni dio - HRK]]/7.5345</f>
        <v>59159.068285884925</v>
      </c>
      <c r="S1193" s="21">
        <v>2971560</v>
      </c>
      <c r="T1193" s="22">
        <f>Ugovori_OPULJP[[#This Row],[Bespovratna sredstva - Ukupno (EU+Nac) HRK
= Ukupna ugovorena vrijednost bespovratnih sredstava]]/7.5345</f>
        <v>394393.78857256618</v>
      </c>
      <c r="U1193" s="19">
        <v>0</v>
      </c>
      <c r="V1193" s="20">
        <f>Ugovori_OPULJP[[#This Row],[Javni doprinos korisnika - HRK]]/7.5345</f>
        <v>0</v>
      </c>
      <c r="W1193" s="19">
        <v>0</v>
      </c>
      <c r="X1193" s="20">
        <f>Ugovori_OPULJP[[#This Row],[Privatni doprinos korisnika - HRK]]/7.5345</f>
        <v>0</v>
      </c>
      <c r="Y1193" s="21">
        <f>Ugovori_OPULJP[[#This Row],[Bespovratna sredstva - Ukupno (EU+Nac) HRK
= Ukupna ugovorena vrijednost bespovratnih sredstava]]+Ugovori_OPULJP[[#This Row],[Javni doprinos korisnika - HRK]]+Ugovori_OPULJP[[#This Row],[Privatni doprinos korisnika - HRK]]</f>
        <v>2971560</v>
      </c>
      <c r="Z1193" s="22">
        <f>Ugovori_OPULJP[[#This Row],[UKUPNI PRIHVATLJIVI IZDACI
TOTAL ELIGIBLE EXPENDITURE
= Bespovratna sredstva ukupno + doprinos korisnika
= Ukupni prihvatljivi troškovi
= Ukupna ugovorena vrijednost projekta HRK]]/7.5345</f>
        <v>394393.78857256618</v>
      </c>
      <c r="AA1193" s="27" t="s">
        <v>22</v>
      </c>
      <c r="AB1193" s="27" t="s">
        <v>19</v>
      </c>
      <c r="AC1193" s="26" t="s">
        <v>4574</v>
      </c>
      <c r="AD1193" s="33" t="s">
        <v>147</v>
      </c>
    </row>
    <row r="1194" spans="1:30" ht="51" customHeight="1" x14ac:dyDescent="0.3">
      <c r="A1194" s="31" t="s">
        <v>4575</v>
      </c>
      <c r="B1194" s="25" t="s">
        <v>139</v>
      </c>
      <c r="C1194" s="12" t="s">
        <v>140</v>
      </c>
      <c r="D1194" s="12" t="s">
        <v>3131</v>
      </c>
      <c r="E1194" s="27" t="s">
        <v>63</v>
      </c>
      <c r="F1194" s="32" t="s">
        <v>4576</v>
      </c>
      <c r="G1194" s="14" t="s">
        <v>2062</v>
      </c>
      <c r="H1194" s="29">
        <v>44341</v>
      </c>
      <c r="I1194" s="29">
        <v>44712</v>
      </c>
      <c r="J1194" s="17" t="str">
        <f>IF(Ugovori_OPULJP[[#This Row],[DATUM ZAVRŠETKA OPERACIJE]]&gt;DATE(2023,12,31),"u provedbi","završen")</f>
        <v>završen</v>
      </c>
      <c r="K1194" s="37" t="s">
        <v>240</v>
      </c>
      <c r="L1194" s="28" t="s">
        <v>240</v>
      </c>
      <c r="M1194" s="46" t="s">
        <v>3114</v>
      </c>
      <c r="N1194" s="18">
        <v>0.15</v>
      </c>
      <c r="O1194" s="19">
        <f>Ugovori_OPULJP[[#This Row],[Bespovratna sredstva - Ukupno (EU+Nac) HRK
= Ukupna ugovorena vrijednost bespovratnih sredstava]]*Ugovori_OPULJP[[#This Row],[EU STOPA SUFINANCIRANJA %
EU CO-FINANCING RATE %]]</f>
        <v>1652723</v>
      </c>
      <c r="P1194" s="20">
        <f>Ugovori_OPULJP[[#This Row],[Bespovratna sredstva - EU dio - HRK]]/7.5345</f>
        <v>219354.03809144601</v>
      </c>
      <c r="Q1194" s="19">
        <f>Ugovori_OPULJP[[#This Row],[Bespovratna sredstva - Ukupno (EU+Nac) HRK
= Ukupna ugovorena vrijednost bespovratnih sredstava]]*Ugovori_OPULJP[[#This Row],[STOPA NACIONALNOG SUFINANCIRANJA %]]</f>
        <v>291657</v>
      </c>
      <c r="R1194" s="20">
        <f>Ugovori_OPULJP[[#This Row],[Bespovratna sredstva - Nacionalni dio - HRK]]/7.5345</f>
        <v>38709.53613378459</v>
      </c>
      <c r="S1194" s="21">
        <v>1944380</v>
      </c>
      <c r="T1194" s="22">
        <f>Ugovori_OPULJP[[#This Row],[Bespovratna sredstva - Ukupno (EU+Nac) HRK
= Ukupna ugovorena vrijednost bespovratnih sredstava]]/7.5345</f>
        <v>258063.57422523058</v>
      </c>
      <c r="U1194" s="19">
        <v>0</v>
      </c>
      <c r="V1194" s="20">
        <f>Ugovori_OPULJP[[#This Row],[Javni doprinos korisnika - HRK]]/7.5345</f>
        <v>0</v>
      </c>
      <c r="W1194" s="19">
        <v>0</v>
      </c>
      <c r="X1194" s="20">
        <f>Ugovori_OPULJP[[#This Row],[Privatni doprinos korisnika - HRK]]/7.5345</f>
        <v>0</v>
      </c>
      <c r="Y1194" s="21">
        <f>Ugovori_OPULJP[[#This Row],[Bespovratna sredstva - Ukupno (EU+Nac) HRK
= Ukupna ugovorena vrijednost bespovratnih sredstava]]+Ugovori_OPULJP[[#This Row],[Javni doprinos korisnika - HRK]]+Ugovori_OPULJP[[#This Row],[Privatni doprinos korisnika - HRK]]</f>
        <v>1944380</v>
      </c>
      <c r="Z1194" s="22">
        <f>Ugovori_OPULJP[[#This Row],[UKUPNI PRIHVATLJIVI IZDACI
TOTAL ELIGIBLE EXPENDITURE
= Bespovratna sredstva ukupno + doprinos korisnika
= Ukupni prihvatljivi troškovi
= Ukupna ugovorena vrijednost projekta HRK]]/7.5345</f>
        <v>258063.57422523058</v>
      </c>
      <c r="AA1194" s="27" t="s">
        <v>22</v>
      </c>
      <c r="AB1194" s="27" t="s">
        <v>19</v>
      </c>
      <c r="AC1194" s="26" t="s">
        <v>4577</v>
      </c>
      <c r="AD1194" s="33" t="s">
        <v>147</v>
      </c>
    </row>
    <row r="1195" spans="1:30" ht="89.25" customHeight="1" x14ac:dyDescent="0.3">
      <c r="A1195" s="31" t="s">
        <v>4578</v>
      </c>
      <c r="B1195" s="25" t="s">
        <v>139</v>
      </c>
      <c r="C1195" s="26" t="s">
        <v>140</v>
      </c>
      <c r="D1195" s="12" t="s">
        <v>3131</v>
      </c>
      <c r="E1195" s="27" t="s">
        <v>63</v>
      </c>
      <c r="F1195" s="32" t="s">
        <v>4579</v>
      </c>
      <c r="G1195" s="32" t="s">
        <v>1553</v>
      </c>
      <c r="H1195" s="29">
        <v>44370</v>
      </c>
      <c r="I1195" s="29">
        <v>44918</v>
      </c>
      <c r="J1195" s="17" t="str">
        <f>IF(Ugovori_OPULJP[[#This Row],[DATUM ZAVRŠETKA OPERACIJE]]&gt;DATE(2023,12,31),"u provedbi","završen")</f>
        <v>završen</v>
      </c>
      <c r="K1195" s="37" t="s">
        <v>86</v>
      </c>
      <c r="L1195" s="37" t="s">
        <v>86</v>
      </c>
      <c r="M1195" s="46" t="s">
        <v>3114</v>
      </c>
      <c r="N1195" s="18">
        <v>0.15</v>
      </c>
      <c r="O1195" s="19">
        <f>Ugovori_OPULJP[[#This Row],[Bespovratna sredstva - Ukupno (EU+Nac) HRK
= Ukupna ugovorena vrijednost bespovratnih sredstava]]*Ugovori_OPULJP[[#This Row],[EU STOPA SUFINANCIRANJA %
EU CO-FINANCING RATE %]]</f>
        <v>1578110</v>
      </c>
      <c r="P1195" s="20">
        <f>Ugovori_OPULJP[[#This Row],[Bespovratna sredstva - EU dio - HRK]]/7.5345</f>
        <v>209451.19118720552</v>
      </c>
      <c r="Q1195" s="19">
        <f>Ugovori_OPULJP[[#This Row],[Bespovratna sredstva - Ukupno (EU+Nac) HRK
= Ukupna ugovorena vrijednost bespovratnih sredstava]]*Ugovori_OPULJP[[#This Row],[STOPA NACIONALNOG SUFINANCIRANJA %]]</f>
        <v>278490</v>
      </c>
      <c r="R1195" s="20">
        <f>Ugovori_OPULJP[[#This Row],[Bespovratna sredstva - Nacionalni dio - HRK]]/7.5345</f>
        <v>36961.974915389204</v>
      </c>
      <c r="S1195" s="21">
        <v>1856600</v>
      </c>
      <c r="T1195" s="22">
        <f>Ugovori_OPULJP[[#This Row],[Bespovratna sredstva - Ukupno (EU+Nac) HRK
= Ukupna ugovorena vrijednost bespovratnih sredstava]]/7.5345</f>
        <v>246413.16610259473</v>
      </c>
      <c r="U1195" s="19">
        <v>0</v>
      </c>
      <c r="V1195" s="20">
        <f>Ugovori_OPULJP[[#This Row],[Javni doprinos korisnika - HRK]]/7.5345</f>
        <v>0</v>
      </c>
      <c r="W1195" s="19">
        <v>0</v>
      </c>
      <c r="X1195" s="20">
        <f>Ugovori_OPULJP[[#This Row],[Privatni doprinos korisnika - HRK]]/7.5345</f>
        <v>0</v>
      </c>
      <c r="Y1195" s="21">
        <f>Ugovori_OPULJP[[#This Row],[Bespovratna sredstva - Ukupno (EU+Nac) HRK
= Ukupna ugovorena vrijednost bespovratnih sredstava]]+Ugovori_OPULJP[[#This Row],[Javni doprinos korisnika - HRK]]+Ugovori_OPULJP[[#This Row],[Privatni doprinos korisnika - HRK]]</f>
        <v>1856600</v>
      </c>
      <c r="Z1195" s="22">
        <f>Ugovori_OPULJP[[#This Row],[UKUPNI PRIHVATLJIVI IZDACI
TOTAL ELIGIBLE EXPENDITURE
= Bespovratna sredstva ukupno + doprinos korisnika
= Ukupni prihvatljivi troškovi
= Ukupna ugovorena vrijednost projekta HRK]]/7.5345</f>
        <v>246413.16610259473</v>
      </c>
      <c r="AA1195" s="27" t="s">
        <v>22</v>
      </c>
      <c r="AB1195" s="27" t="s">
        <v>19</v>
      </c>
      <c r="AC1195" s="26" t="s">
        <v>4580</v>
      </c>
      <c r="AD1195" s="33" t="s">
        <v>147</v>
      </c>
    </row>
    <row r="1196" spans="1:30" ht="51" customHeight="1" x14ac:dyDescent="0.3">
      <c r="A1196" s="31" t="s">
        <v>4581</v>
      </c>
      <c r="B1196" s="25" t="s">
        <v>139</v>
      </c>
      <c r="C1196" s="12" t="s">
        <v>140</v>
      </c>
      <c r="D1196" s="12" t="s">
        <v>3131</v>
      </c>
      <c r="E1196" s="27" t="s">
        <v>63</v>
      </c>
      <c r="F1196" s="32" t="s">
        <v>4582</v>
      </c>
      <c r="G1196" s="32" t="s">
        <v>2006</v>
      </c>
      <c r="H1196" s="29">
        <v>44343</v>
      </c>
      <c r="I1196" s="29">
        <v>44800</v>
      </c>
      <c r="J1196" s="17" t="str">
        <f>IF(Ugovori_OPULJP[[#This Row],[DATUM ZAVRŠETKA OPERACIJE]]&gt;DATE(2023,12,31),"u provedbi","završen")</f>
        <v>završen</v>
      </c>
      <c r="K1196" s="37" t="s">
        <v>240</v>
      </c>
      <c r="L1196" s="37" t="s">
        <v>240</v>
      </c>
      <c r="M1196" s="46" t="s">
        <v>3114</v>
      </c>
      <c r="N1196" s="18">
        <v>0.15</v>
      </c>
      <c r="O1196" s="19">
        <f>Ugovori_OPULJP[[#This Row],[Bespovratna sredstva - Ukupno (EU+Nac) HRK
= Ukupna ugovorena vrijednost bespovratnih sredstava]]*Ugovori_OPULJP[[#This Row],[EU STOPA SUFINANCIRANJA %
EU CO-FINANCING RATE %]]</f>
        <v>1339702.425</v>
      </c>
      <c r="P1196" s="20">
        <f>Ugovori_OPULJP[[#This Row],[Bespovratna sredstva - EU dio - HRK]]/7.5345</f>
        <v>177809.06828588492</v>
      </c>
      <c r="Q1196" s="19">
        <f>Ugovori_OPULJP[[#This Row],[Bespovratna sredstva - Ukupno (EU+Nac) HRK
= Ukupna ugovorena vrijednost bespovratnih sredstava]]*Ugovori_OPULJP[[#This Row],[STOPA NACIONALNOG SUFINANCIRANJA %]]</f>
        <v>236418.07499999998</v>
      </c>
      <c r="R1196" s="20">
        <f>Ugovori_OPULJP[[#This Row],[Bespovratna sredstva - Nacionalni dio - HRK]]/7.5345</f>
        <v>31378.07087397969</v>
      </c>
      <c r="S1196" s="21">
        <v>1576120.5</v>
      </c>
      <c r="T1196" s="22">
        <f>Ugovori_OPULJP[[#This Row],[Bespovratna sredstva - Ukupno (EU+Nac) HRK
= Ukupna ugovorena vrijednost bespovratnih sredstava]]/7.5345</f>
        <v>209187.1391598646</v>
      </c>
      <c r="U1196" s="19">
        <v>0</v>
      </c>
      <c r="V1196" s="20">
        <f>Ugovori_OPULJP[[#This Row],[Javni doprinos korisnika - HRK]]/7.5345</f>
        <v>0</v>
      </c>
      <c r="W1196" s="19">
        <v>0</v>
      </c>
      <c r="X1196" s="20">
        <f>Ugovori_OPULJP[[#This Row],[Privatni doprinos korisnika - HRK]]/7.5345</f>
        <v>0</v>
      </c>
      <c r="Y1196" s="21">
        <f>Ugovori_OPULJP[[#This Row],[Bespovratna sredstva - Ukupno (EU+Nac) HRK
= Ukupna ugovorena vrijednost bespovratnih sredstava]]+Ugovori_OPULJP[[#This Row],[Javni doprinos korisnika - HRK]]+Ugovori_OPULJP[[#This Row],[Privatni doprinos korisnika - HRK]]</f>
        <v>1576120.5</v>
      </c>
      <c r="Z1196" s="22">
        <f>Ugovori_OPULJP[[#This Row],[UKUPNI PRIHVATLJIVI IZDACI
TOTAL ELIGIBLE EXPENDITURE
= Bespovratna sredstva ukupno + doprinos korisnika
= Ukupni prihvatljivi troškovi
= Ukupna ugovorena vrijednost projekta HRK]]/7.5345</f>
        <v>209187.1391598646</v>
      </c>
      <c r="AA1196" s="27" t="s">
        <v>22</v>
      </c>
      <c r="AB1196" s="27" t="s">
        <v>19</v>
      </c>
      <c r="AC1196" s="26" t="s">
        <v>4583</v>
      </c>
      <c r="AD1196" s="33" t="s">
        <v>147</v>
      </c>
    </row>
    <row r="1197" spans="1:30" ht="51" customHeight="1" x14ac:dyDescent="0.3">
      <c r="A1197" s="31" t="s">
        <v>4584</v>
      </c>
      <c r="B1197" s="25" t="s">
        <v>139</v>
      </c>
      <c r="C1197" s="12" t="s">
        <v>140</v>
      </c>
      <c r="D1197" s="12" t="s">
        <v>3131</v>
      </c>
      <c r="E1197" s="27" t="s">
        <v>63</v>
      </c>
      <c r="F1197" s="32" t="s">
        <v>4585</v>
      </c>
      <c r="G1197" s="32" t="s">
        <v>4586</v>
      </c>
      <c r="H1197" s="29">
        <v>44341</v>
      </c>
      <c r="I1197" s="29">
        <v>44829</v>
      </c>
      <c r="J1197" s="17" t="str">
        <f>IF(Ugovori_OPULJP[[#This Row],[DATUM ZAVRŠETKA OPERACIJE]]&gt;DATE(2023,12,31),"u provedbi","završen")</f>
        <v>završen</v>
      </c>
      <c r="K1197" s="37" t="s">
        <v>240</v>
      </c>
      <c r="L1197" s="37" t="s">
        <v>240</v>
      </c>
      <c r="M1197" s="46" t="s">
        <v>3114</v>
      </c>
      <c r="N1197" s="18">
        <v>0.15</v>
      </c>
      <c r="O1197" s="19">
        <f>Ugovori_OPULJP[[#This Row],[Bespovratna sredstva - Ukupno (EU+Nac) HRK
= Ukupna ugovorena vrijednost bespovratnih sredstava]]*Ugovori_OPULJP[[#This Row],[EU STOPA SUFINANCIRANJA %
EU CO-FINANCING RATE %]]</f>
        <v>788281.5</v>
      </c>
      <c r="P1197" s="20">
        <f>Ugovori_OPULJP[[#This Row],[Bespovratna sredstva - EU dio - HRK]]/7.5345</f>
        <v>104622.93450129405</v>
      </c>
      <c r="Q1197" s="19">
        <f>Ugovori_OPULJP[[#This Row],[Bespovratna sredstva - Ukupno (EU+Nac) HRK
= Ukupna ugovorena vrijednost bespovratnih sredstava]]*Ugovori_OPULJP[[#This Row],[STOPA NACIONALNOG SUFINANCIRANJA %]]</f>
        <v>139108.5</v>
      </c>
      <c r="R1197" s="20">
        <f>Ugovori_OPULJP[[#This Row],[Bespovratna sredstva - Nacionalni dio - HRK]]/7.5345</f>
        <v>18462.870794346007</v>
      </c>
      <c r="S1197" s="21">
        <v>927390</v>
      </c>
      <c r="T1197" s="22">
        <f>Ugovori_OPULJP[[#This Row],[Bespovratna sredstva - Ukupno (EU+Nac) HRK
= Ukupna ugovorena vrijednost bespovratnih sredstava]]/7.5345</f>
        <v>123085.80529564005</v>
      </c>
      <c r="U1197" s="19">
        <v>0</v>
      </c>
      <c r="V1197" s="20">
        <f>Ugovori_OPULJP[[#This Row],[Javni doprinos korisnika - HRK]]/7.5345</f>
        <v>0</v>
      </c>
      <c r="W1197" s="19">
        <v>0</v>
      </c>
      <c r="X1197" s="20">
        <f>Ugovori_OPULJP[[#This Row],[Privatni doprinos korisnika - HRK]]/7.5345</f>
        <v>0</v>
      </c>
      <c r="Y1197" s="21">
        <f>Ugovori_OPULJP[[#This Row],[Bespovratna sredstva - Ukupno (EU+Nac) HRK
= Ukupna ugovorena vrijednost bespovratnih sredstava]]+Ugovori_OPULJP[[#This Row],[Javni doprinos korisnika - HRK]]+Ugovori_OPULJP[[#This Row],[Privatni doprinos korisnika - HRK]]</f>
        <v>927390</v>
      </c>
      <c r="Z1197" s="22">
        <f>Ugovori_OPULJP[[#This Row],[UKUPNI PRIHVATLJIVI IZDACI
TOTAL ELIGIBLE EXPENDITURE
= Bespovratna sredstva ukupno + doprinos korisnika
= Ukupni prihvatljivi troškovi
= Ukupna ugovorena vrijednost projekta HRK]]/7.5345</f>
        <v>123085.80529564005</v>
      </c>
      <c r="AA1197" s="27" t="s">
        <v>22</v>
      </c>
      <c r="AB1197" s="27" t="s">
        <v>19</v>
      </c>
      <c r="AC1197" s="26" t="s">
        <v>4587</v>
      </c>
      <c r="AD1197" s="33" t="s">
        <v>147</v>
      </c>
    </row>
    <row r="1198" spans="1:30" ht="89.25" customHeight="1" x14ac:dyDescent="0.3">
      <c r="A1198" s="31" t="s">
        <v>4588</v>
      </c>
      <c r="B1198" s="25" t="s">
        <v>139</v>
      </c>
      <c r="C1198" s="12" t="s">
        <v>140</v>
      </c>
      <c r="D1198" s="12" t="s">
        <v>3131</v>
      </c>
      <c r="E1198" s="27" t="s">
        <v>63</v>
      </c>
      <c r="F1198" s="32" t="s">
        <v>4589</v>
      </c>
      <c r="G1198" s="32" t="s">
        <v>4590</v>
      </c>
      <c r="H1198" s="29">
        <v>44341</v>
      </c>
      <c r="I1198" s="29">
        <v>44849</v>
      </c>
      <c r="J1198" s="17" t="str">
        <f>IF(Ugovori_OPULJP[[#This Row],[DATUM ZAVRŠETKA OPERACIJE]]&gt;DATE(2023,12,31),"u provedbi","završen")</f>
        <v>završen</v>
      </c>
      <c r="K1198" s="37" t="s">
        <v>240</v>
      </c>
      <c r="L1198" s="37" t="s">
        <v>240</v>
      </c>
      <c r="M1198" s="46" t="s">
        <v>3114</v>
      </c>
      <c r="N1198" s="18">
        <v>0.15</v>
      </c>
      <c r="O1198" s="19">
        <f>Ugovori_OPULJP[[#This Row],[Bespovratna sredstva - Ukupno (EU+Nac) HRK
= Ukupna ugovorena vrijednost bespovratnih sredstava]]*Ugovori_OPULJP[[#This Row],[EU STOPA SUFINANCIRANJA %
EU CO-FINANCING RATE %]]</f>
        <v>2367972.5</v>
      </c>
      <c r="P1198" s="20">
        <f>Ugovori_OPULJP[[#This Row],[Bespovratna sredstva - EU dio - HRK]]/7.5345</f>
        <v>314283.96044860309</v>
      </c>
      <c r="Q1198" s="19">
        <f>Ugovori_OPULJP[[#This Row],[Bespovratna sredstva - Ukupno (EU+Nac) HRK
= Ukupna ugovorena vrijednost bespovratnih sredstava]]*Ugovori_OPULJP[[#This Row],[STOPA NACIONALNOG SUFINANCIRANJA %]]</f>
        <v>417877.5</v>
      </c>
      <c r="R1198" s="20">
        <f>Ugovori_OPULJP[[#This Row],[Bespovratna sredstva - Nacionalni dio - HRK]]/7.5345</f>
        <v>55461.875373282899</v>
      </c>
      <c r="S1198" s="21">
        <v>2785850</v>
      </c>
      <c r="T1198" s="22">
        <f>Ugovori_OPULJP[[#This Row],[Bespovratna sredstva - Ukupno (EU+Nac) HRK
= Ukupna ugovorena vrijednost bespovratnih sredstava]]/7.5345</f>
        <v>369745.83582188596</v>
      </c>
      <c r="U1198" s="19">
        <v>0</v>
      </c>
      <c r="V1198" s="20">
        <f>Ugovori_OPULJP[[#This Row],[Javni doprinos korisnika - HRK]]/7.5345</f>
        <v>0</v>
      </c>
      <c r="W1198" s="19">
        <v>0</v>
      </c>
      <c r="X1198" s="20">
        <f>Ugovori_OPULJP[[#This Row],[Privatni doprinos korisnika - HRK]]/7.5345</f>
        <v>0</v>
      </c>
      <c r="Y1198" s="21">
        <f>Ugovori_OPULJP[[#This Row],[Bespovratna sredstva - Ukupno (EU+Nac) HRK
= Ukupna ugovorena vrijednost bespovratnih sredstava]]+Ugovori_OPULJP[[#This Row],[Javni doprinos korisnika - HRK]]+Ugovori_OPULJP[[#This Row],[Privatni doprinos korisnika - HRK]]</f>
        <v>2785850</v>
      </c>
      <c r="Z1198" s="22">
        <f>Ugovori_OPULJP[[#This Row],[UKUPNI PRIHVATLJIVI IZDACI
TOTAL ELIGIBLE EXPENDITURE
= Bespovratna sredstva ukupno + doprinos korisnika
= Ukupni prihvatljivi troškovi
= Ukupna ugovorena vrijednost projekta HRK]]/7.5345</f>
        <v>369745.83582188596</v>
      </c>
      <c r="AA1198" s="27" t="s">
        <v>22</v>
      </c>
      <c r="AB1198" s="27" t="s">
        <v>19</v>
      </c>
      <c r="AC1198" s="26" t="s">
        <v>4591</v>
      </c>
      <c r="AD1198" s="33" t="s">
        <v>147</v>
      </c>
    </row>
    <row r="1199" spans="1:30" ht="51" customHeight="1" x14ac:dyDescent="0.3">
      <c r="A1199" s="31" t="s">
        <v>4592</v>
      </c>
      <c r="B1199" s="25" t="s">
        <v>139</v>
      </c>
      <c r="C1199" s="26" t="s">
        <v>140</v>
      </c>
      <c r="D1199" s="26" t="s">
        <v>4593</v>
      </c>
      <c r="E1199" s="27" t="s">
        <v>63</v>
      </c>
      <c r="F1199" s="32" t="s">
        <v>4594</v>
      </c>
      <c r="G1199" s="32" t="s">
        <v>177</v>
      </c>
      <c r="H1199" s="29">
        <v>44235</v>
      </c>
      <c r="I1199" s="29">
        <v>44600</v>
      </c>
      <c r="J1199" s="17" t="str">
        <f>IF(Ugovori_OPULJP[[#This Row],[DATUM ZAVRŠETKA OPERACIJE]]&gt;DATE(2023,12,31),"u provedbi","završen")</f>
        <v>završen</v>
      </c>
      <c r="K1199" s="28" t="s">
        <v>4595</v>
      </c>
      <c r="L1199" s="28" t="s">
        <v>178</v>
      </c>
      <c r="M1199" s="18">
        <v>0.85</v>
      </c>
      <c r="N1199" s="18">
        <v>0.15</v>
      </c>
      <c r="O1199" s="19">
        <f>Ugovori_OPULJP[[#This Row],[Bespovratna sredstva - Ukupno (EU+Nac) HRK
= Ukupna ugovorena vrijednost bespovratnih sredstava]]*Ugovori_OPULJP[[#This Row],[EU STOPA SUFINANCIRANJA %
EU CO-FINANCING RATE %]]</f>
        <v>417356.79999999999</v>
      </c>
      <c r="P1199" s="20">
        <f>Ugovori_OPULJP[[#This Row],[Bespovratna sredstva - EU dio - HRK]]/7.5345</f>
        <v>55392.766606941397</v>
      </c>
      <c r="Q1199" s="19">
        <f>Ugovori_OPULJP[[#This Row],[Bespovratna sredstva - Ukupno (EU+Nac) HRK
= Ukupna ugovorena vrijednost bespovratnih sredstava]]*Ugovori_OPULJP[[#This Row],[STOPA NACIONALNOG SUFINANCIRANJA %]]</f>
        <v>73651.199999999997</v>
      </c>
      <c r="R1199" s="20">
        <f>Ugovori_OPULJP[[#This Row],[Bespovratna sredstva - Nacionalni dio - HRK]]/7.5345</f>
        <v>9775.1941071073052</v>
      </c>
      <c r="S1199" s="21">
        <v>491008</v>
      </c>
      <c r="T1199" s="22">
        <f>Ugovori_OPULJP[[#This Row],[Bespovratna sredstva - Ukupno (EU+Nac) HRK
= Ukupna ugovorena vrijednost bespovratnih sredstava]]/7.5345</f>
        <v>65167.960714048706</v>
      </c>
      <c r="U1199" s="19">
        <v>0</v>
      </c>
      <c r="V1199" s="20">
        <f>Ugovori_OPULJP[[#This Row],[Javni doprinos korisnika - HRK]]/7.5345</f>
        <v>0</v>
      </c>
      <c r="W1199" s="19">
        <v>0</v>
      </c>
      <c r="X1199" s="20">
        <f>Ugovori_OPULJP[[#This Row],[Privatni doprinos korisnika - HRK]]/7.5345</f>
        <v>0</v>
      </c>
      <c r="Y1199" s="21">
        <f>Ugovori_OPULJP[[#This Row],[Bespovratna sredstva - Ukupno (EU+Nac) HRK
= Ukupna ugovorena vrijednost bespovratnih sredstava]]+Ugovori_OPULJP[[#This Row],[Javni doprinos korisnika - HRK]]+Ugovori_OPULJP[[#This Row],[Privatni doprinos korisnika - HRK]]</f>
        <v>491008</v>
      </c>
      <c r="Z1199" s="22">
        <f>Ugovori_OPULJP[[#This Row],[UKUPNI PRIHVATLJIVI IZDACI
TOTAL ELIGIBLE EXPENDITURE
= Bespovratna sredstva ukupno + doprinos korisnika
= Ukupni prihvatljivi troškovi
= Ukupna ugovorena vrijednost projekta HRK]]/7.5345</f>
        <v>65167.960714048706</v>
      </c>
      <c r="AA1199" s="27" t="s">
        <v>741</v>
      </c>
      <c r="AB1199" s="27" t="s">
        <v>145</v>
      </c>
      <c r="AC1199" s="26" t="s">
        <v>4596</v>
      </c>
      <c r="AD1199" s="26" t="s">
        <v>147</v>
      </c>
    </row>
    <row r="1200" spans="1:30" ht="102" customHeight="1" x14ac:dyDescent="0.3">
      <c r="A1200" s="31" t="s">
        <v>4597</v>
      </c>
      <c r="B1200" s="25" t="s">
        <v>139</v>
      </c>
      <c r="C1200" s="26" t="s">
        <v>140</v>
      </c>
      <c r="D1200" s="26" t="s">
        <v>4593</v>
      </c>
      <c r="E1200" s="27" t="s">
        <v>63</v>
      </c>
      <c r="F1200" s="32" t="s">
        <v>4598</v>
      </c>
      <c r="G1200" s="32" t="s">
        <v>4599</v>
      </c>
      <c r="H1200" s="29">
        <v>44237</v>
      </c>
      <c r="I1200" s="29">
        <v>44602</v>
      </c>
      <c r="J1200" s="17" t="str">
        <f>IF(Ugovori_OPULJP[[#This Row],[DATUM ZAVRŠETKA OPERACIJE]]&gt;DATE(2023,12,31),"u provedbi","završen")</f>
        <v>završen</v>
      </c>
      <c r="K1200" s="28" t="s">
        <v>4595</v>
      </c>
      <c r="L1200" s="28" t="s">
        <v>21</v>
      </c>
      <c r="M1200" s="18">
        <v>0.85</v>
      </c>
      <c r="N1200" s="18">
        <v>0.15</v>
      </c>
      <c r="O1200" s="19">
        <f>Ugovori_OPULJP[[#This Row],[Bespovratna sredstva - Ukupno (EU+Nac) HRK
= Ukupna ugovorena vrijednost bespovratnih sredstava]]*Ugovori_OPULJP[[#This Row],[EU STOPA SUFINANCIRANJA %
EU CO-FINANCING RATE %]]</f>
        <v>424282.6</v>
      </c>
      <c r="P1200" s="20">
        <f>Ugovori_OPULJP[[#This Row],[Bespovratna sredstva - EU dio - HRK]]/7.5345</f>
        <v>56311.978233459413</v>
      </c>
      <c r="Q1200" s="19">
        <f>Ugovori_OPULJP[[#This Row],[Bespovratna sredstva - Ukupno (EU+Nac) HRK
= Ukupna ugovorena vrijednost bespovratnih sredstava]]*Ugovori_OPULJP[[#This Row],[STOPA NACIONALNOG SUFINANCIRANJA %]]</f>
        <v>74873.399999999994</v>
      </c>
      <c r="R1200" s="20">
        <f>Ugovori_OPULJP[[#This Row],[Bespovratna sredstva - Nacionalni dio - HRK]]/7.5345</f>
        <v>9937.4079235516601</v>
      </c>
      <c r="S1200" s="21">
        <v>499156</v>
      </c>
      <c r="T1200" s="22">
        <f>Ugovori_OPULJP[[#This Row],[Bespovratna sredstva - Ukupno (EU+Nac) HRK
= Ukupna ugovorena vrijednost bespovratnih sredstava]]/7.5345</f>
        <v>66249.386157011075</v>
      </c>
      <c r="U1200" s="19">
        <v>0</v>
      </c>
      <c r="V1200" s="20">
        <f>Ugovori_OPULJP[[#This Row],[Javni doprinos korisnika - HRK]]/7.5345</f>
        <v>0</v>
      </c>
      <c r="W1200" s="19">
        <v>0</v>
      </c>
      <c r="X1200" s="20">
        <f>Ugovori_OPULJP[[#This Row],[Privatni doprinos korisnika - HRK]]/7.5345</f>
        <v>0</v>
      </c>
      <c r="Y1200" s="21">
        <f>Ugovori_OPULJP[[#This Row],[Bespovratna sredstva - Ukupno (EU+Nac) HRK
= Ukupna ugovorena vrijednost bespovratnih sredstava]]+Ugovori_OPULJP[[#This Row],[Javni doprinos korisnika - HRK]]+Ugovori_OPULJP[[#This Row],[Privatni doprinos korisnika - HRK]]</f>
        <v>499156</v>
      </c>
      <c r="Z1200" s="22">
        <f>Ugovori_OPULJP[[#This Row],[UKUPNI PRIHVATLJIVI IZDACI
TOTAL ELIGIBLE EXPENDITURE
= Bespovratna sredstva ukupno + doprinos korisnika
= Ukupni prihvatljivi troškovi
= Ukupna ugovorena vrijednost projekta HRK]]/7.5345</f>
        <v>66249.386157011075</v>
      </c>
      <c r="AA1200" s="27" t="s">
        <v>741</v>
      </c>
      <c r="AB1200" s="27" t="s">
        <v>145</v>
      </c>
      <c r="AC1200" s="26" t="s">
        <v>4600</v>
      </c>
      <c r="AD1200" s="26" t="s">
        <v>147</v>
      </c>
    </row>
    <row r="1201" spans="1:30" ht="102" customHeight="1" x14ac:dyDescent="0.3">
      <c r="A1201" s="31" t="s">
        <v>4601</v>
      </c>
      <c r="B1201" s="25" t="s">
        <v>139</v>
      </c>
      <c r="C1201" s="26" t="s">
        <v>140</v>
      </c>
      <c r="D1201" s="26" t="s">
        <v>4593</v>
      </c>
      <c r="E1201" s="27" t="s">
        <v>63</v>
      </c>
      <c r="F1201" s="32" t="s">
        <v>4602</v>
      </c>
      <c r="G1201" s="32" t="s">
        <v>4603</v>
      </c>
      <c r="H1201" s="29">
        <v>44230</v>
      </c>
      <c r="I1201" s="29">
        <v>44595</v>
      </c>
      <c r="J1201" s="17" t="str">
        <f>IF(Ugovori_OPULJP[[#This Row],[DATUM ZAVRŠETKA OPERACIJE]]&gt;DATE(2023,12,31),"u provedbi","završen")</f>
        <v>završen</v>
      </c>
      <c r="K1201" s="28" t="s">
        <v>20</v>
      </c>
      <c r="L1201" s="28" t="s">
        <v>21</v>
      </c>
      <c r="M1201" s="18">
        <v>0.85</v>
      </c>
      <c r="N1201" s="18">
        <v>0.15</v>
      </c>
      <c r="O1201" s="19">
        <f>Ugovori_OPULJP[[#This Row],[Bespovratna sredstva - Ukupno (EU+Nac) HRK
= Ukupna ugovorena vrijednost bespovratnih sredstava]]*Ugovori_OPULJP[[#This Row],[EU STOPA SUFINANCIRANJA %
EU CO-FINANCING RATE %]]</f>
        <v>271320</v>
      </c>
      <c r="P1201" s="20">
        <f>Ugovori_OPULJP[[#This Row],[Bespovratna sredstva - EU dio - HRK]]/7.5345</f>
        <v>36010.352379056341</v>
      </c>
      <c r="Q1201" s="19">
        <f>Ugovori_OPULJP[[#This Row],[Bespovratna sredstva - Ukupno (EU+Nac) HRK
= Ukupna ugovorena vrijednost bespovratnih sredstava]]*Ugovori_OPULJP[[#This Row],[STOPA NACIONALNOG SUFINANCIRANJA %]]</f>
        <v>47880</v>
      </c>
      <c r="R1201" s="20">
        <f>Ugovori_OPULJP[[#This Row],[Bespovratna sredstva - Nacionalni dio - HRK]]/7.5345</f>
        <v>6354.7680668922949</v>
      </c>
      <c r="S1201" s="21">
        <v>319200</v>
      </c>
      <c r="T1201" s="22">
        <f>Ugovori_OPULJP[[#This Row],[Bespovratna sredstva - Ukupno (EU+Nac) HRK
= Ukupna ugovorena vrijednost bespovratnih sredstava]]/7.5345</f>
        <v>42365.120445948633</v>
      </c>
      <c r="U1201" s="19">
        <v>0</v>
      </c>
      <c r="V1201" s="20">
        <f>Ugovori_OPULJP[[#This Row],[Javni doprinos korisnika - HRK]]/7.5345</f>
        <v>0</v>
      </c>
      <c r="W1201" s="19">
        <v>0</v>
      </c>
      <c r="X1201" s="20">
        <f>Ugovori_OPULJP[[#This Row],[Privatni doprinos korisnika - HRK]]/7.5345</f>
        <v>0</v>
      </c>
      <c r="Y1201" s="21">
        <f>Ugovori_OPULJP[[#This Row],[Bespovratna sredstva - Ukupno (EU+Nac) HRK
= Ukupna ugovorena vrijednost bespovratnih sredstava]]+Ugovori_OPULJP[[#This Row],[Javni doprinos korisnika - HRK]]+Ugovori_OPULJP[[#This Row],[Privatni doprinos korisnika - HRK]]</f>
        <v>319200</v>
      </c>
      <c r="Z1201" s="22">
        <f>Ugovori_OPULJP[[#This Row],[UKUPNI PRIHVATLJIVI IZDACI
TOTAL ELIGIBLE EXPENDITURE
= Bespovratna sredstva ukupno + doprinos korisnika
= Ukupni prihvatljivi troškovi
= Ukupna ugovorena vrijednost projekta HRK]]/7.5345</f>
        <v>42365.120445948633</v>
      </c>
      <c r="AA1201" s="27" t="s">
        <v>741</v>
      </c>
      <c r="AB1201" s="27" t="s">
        <v>145</v>
      </c>
      <c r="AC1201" s="26" t="s">
        <v>4604</v>
      </c>
      <c r="AD1201" s="26" t="s">
        <v>147</v>
      </c>
    </row>
    <row r="1202" spans="1:30" ht="38.25" customHeight="1" x14ac:dyDescent="0.3">
      <c r="A1202" s="31" t="s">
        <v>4605</v>
      </c>
      <c r="B1202" s="25" t="s">
        <v>139</v>
      </c>
      <c r="C1202" s="26" t="s">
        <v>140</v>
      </c>
      <c r="D1202" s="26" t="s">
        <v>4593</v>
      </c>
      <c r="E1202" s="27" t="s">
        <v>63</v>
      </c>
      <c r="F1202" s="32" t="s">
        <v>4606</v>
      </c>
      <c r="G1202" s="32" t="s">
        <v>4607</v>
      </c>
      <c r="H1202" s="29">
        <v>44242</v>
      </c>
      <c r="I1202" s="29">
        <v>44607</v>
      </c>
      <c r="J1202" s="17" t="str">
        <f>IF(Ugovori_OPULJP[[#This Row],[DATUM ZAVRŠETKA OPERACIJE]]&gt;DATE(2023,12,31),"u provedbi","završen")</f>
        <v>završen</v>
      </c>
      <c r="K1202" s="28" t="s">
        <v>4608</v>
      </c>
      <c r="L1202" s="15" t="s">
        <v>380</v>
      </c>
      <c r="M1202" s="18">
        <v>0.85</v>
      </c>
      <c r="N1202" s="18">
        <v>0.15</v>
      </c>
      <c r="O1202" s="19">
        <f>Ugovori_OPULJP[[#This Row],[Bespovratna sredstva - Ukupno (EU+Nac) HRK
= Ukupna ugovorena vrijednost bespovratnih sredstava]]*Ugovori_OPULJP[[#This Row],[EU STOPA SUFINANCIRANJA %
EU CO-FINANCING RATE %]]</f>
        <v>410505.6385</v>
      </c>
      <c r="P1202" s="20">
        <f>Ugovori_OPULJP[[#This Row],[Bespovratna sredstva - EU dio - HRK]]/7.5345</f>
        <v>54483.461211759241</v>
      </c>
      <c r="Q1202" s="19">
        <f>Ugovori_OPULJP[[#This Row],[Bespovratna sredstva - Ukupno (EU+Nac) HRK
= Ukupna ugovorena vrijednost bespovratnih sredstava]]*Ugovori_OPULJP[[#This Row],[STOPA NACIONALNOG SUFINANCIRANJA %]]</f>
        <v>72442.171499999997</v>
      </c>
      <c r="R1202" s="20">
        <f>Ugovori_OPULJP[[#This Row],[Bespovratna sredstva - Nacionalni dio - HRK]]/7.5345</f>
        <v>9614.7284491339833</v>
      </c>
      <c r="S1202" s="21">
        <v>482947.81</v>
      </c>
      <c r="T1202" s="22">
        <f>Ugovori_OPULJP[[#This Row],[Bespovratna sredstva - Ukupno (EU+Nac) HRK
= Ukupna ugovorena vrijednost bespovratnih sredstava]]/7.5345</f>
        <v>64098.189660893222</v>
      </c>
      <c r="U1202" s="19">
        <v>0</v>
      </c>
      <c r="V1202" s="20">
        <f>Ugovori_OPULJP[[#This Row],[Javni doprinos korisnika - HRK]]/7.5345</f>
        <v>0</v>
      </c>
      <c r="W1202" s="19">
        <v>0</v>
      </c>
      <c r="X1202" s="20">
        <f>Ugovori_OPULJP[[#This Row],[Privatni doprinos korisnika - HRK]]/7.5345</f>
        <v>0</v>
      </c>
      <c r="Y1202" s="21">
        <f>Ugovori_OPULJP[[#This Row],[Bespovratna sredstva - Ukupno (EU+Nac) HRK
= Ukupna ugovorena vrijednost bespovratnih sredstava]]+Ugovori_OPULJP[[#This Row],[Javni doprinos korisnika - HRK]]+Ugovori_OPULJP[[#This Row],[Privatni doprinos korisnika - HRK]]</f>
        <v>482947.81</v>
      </c>
      <c r="Z1202" s="22">
        <f>Ugovori_OPULJP[[#This Row],[UKUPNI PRIHVATLJIVI IZDACI
TOTAL ELIGIBLE EXPENDITURE
= Bespovratna sredstva ukupno + doprinos korisnika
= Ukupni prihvatljivi troškovi
= Ukupna ugovorena vrijednost projekta HRK]]/7.5345</f>
        <v>64098.189660893222</v>
      </c>
      <c r="AA1202" s="27" t="s">
        <v>741</v>
      </c>
      <c r="AB1202" s="27" t="s">
        <v>145</v>
      </c>
      <c r="AC1202" s="26" t="s">
        <v>4609</v>
      </c>
      <c r="AD1202" s="26" t="s">
        <v>147</v>
      </c>
    </row>
    <row r="1203" spans="1:30" ht="51" customHeight="1" x14ac:dyDescent="0.3">
      <c r="A1203" s="31" t="s">
        <v>4610</v>
      </c>
      <c r="B1203" s="25" t="s">
        <v>139</v>
      </c>
      <c r="C1203" s="26" t="s">
        <v>140</v>
      </c>
      <c r="D1203" s="26" t="s">
        <v>4593</v>
      </c>
      <c r="E1203" s="27" t="s">
        <v>63</v>
      </c>
      <c r="F1203" s="32" t="s">
        <v>4611</v>
      </c>
      <c r="G1203" s="32" t="s">
        <v>186</v>
      </c>
      <c r="H1203" s="29">
        <v>44249</v>
      </c>
      <c r="I1203" s="29">
        <v>44614</v>
      </c>
      <c r="J1203" s="17" t="str">
        <f>IF(Ugovori_OPULJP[[#This Row],[DATUM ZAVRŠETKA OPERACIJE]]&gt;DATE(2023,12,31),"u provedbi","završen")</f>
        <v>završen</v>
      </c>
      <c r="K1203" s="28" t="s">
        <v>187</v>
      </c>
      <c r="L1203" s="15" t="s">
        <v>71</v>
      </c>
      <c r="M1203" s="18">
        <v>0.85</v>
      </c>
      <c r="N1203" s="18">
        <v>0.15</v>
      </c>
      <c r="O1203" s="19">
        <f>Ugovori_OPULJP[[#This Row],[Bespovratna sredstva - Ukupno (EU+Nac) HRK
= Ukupna ugovorena vrijednost bespovratnih sredstava]]*Ugovori_OPULJP[[#This Row],[EU STOPA SUFINANCIRANJA %
EU CO-FINANCING RATE %]]</f>
        <v>424987.07999999996</v>
      </c>
      <c r="P1203" s="20">
        <f>Ugovori_OPULJP[[#This Row],[Bespovratna sredstva - EU dio - HRK]]/7.5345</f>
        <v>56405.478797531345</v>
      </c>
      <c r="Q1203" s="19">
        <f>Ugovori_OPULJP[[#This Row],[Bespovratna sredstva - Ukupno (EU+Nac) HRK
= Ukupna ugovorena vrijednost bespovratnih sredstava]]*Ugovori_OPULJP[[#This Row],[STOPA NACIONALNOG SUFINANCIRANJA %]]</f>
        <v>74997.72</v>
      </c>
      <c r="R1203" s="20">
        <f>Ugovori_OPULJP[[#This Row],[Bespovratna sredstva - Nacionalni dio - HRK]]/7.5345</f>
        <v>9953.9080230937689</v>
      </c>
      <c r="S1203" s="21">
        <v>499984.8</v>
      </c>
      <c r="T1203" s="22">
        <f>Ugovori_OPULJP[[#This Row],[Bespovratna sredstva - Ukupno (EU+Nac) HRK
= Ukupna ugovorena vrijednost bespovratnih sredstava]]/7.5345</f>
        <v>66359.386820625121</v>
      </c>
      <c r="U1203" s="19">
        <v>0</v>
      </c>
      <c r="V1203" s="20">
        <f>Ugovori_OPULJP[[#This Row],[Javni doprinos korisnika - HRK]]/7.5345</f>
        <v>0</v>
      </c>
      <c r="W1203" s="19">
        <v>0</v>
      </c>
      <c r="X1203" s="20">
        <f>Ugovori_OPULJP[[#This Row],[Privatni doprinos korisnika - HRK]]/7.5345</f>
        <v>0</v>
      </c>
      <c r="Y1203" s="21">
        <f>Ugovori_OPULJP[[#This Row],[Bespovratna sredstva - Ukupno (EU+Nac) HRK
= Ukupna ugovorena vrijednost bespovratnih sredstava]]+Ugovori_OPULJP[[#This Row],[Javni doprinos korisnika - HRK]]+Ugovori_OPULJP[[#This Row],[Privatni doprinos korisnika - HRK]]</f>
        <v>499984.8</v>
      </c>
      <c r="Z1203" s="22">
        <f>Ugovori_OPULJP[[#This Row],[UKUPNI PRIHVATLJIVI IZDACI
TOTAL ELIGIBLE EXPENDITURE
= Bespovratna sredstva ukupno + doprinos korisnika
= Ukupni prihvatljivi troškovi
= Ukupna ugovorena vrijednost projekta HRK]]/7.5345</f>
        <v>66359.386820625121</v>
      </c>
      <c r="AA1203" s="27" t="s">
        <v>741</v>
      </c>
      <c r="AB1203" s="27" t="s">
        <v>145</v>
      </c>
      <c r="AC1203" s="26" t="s">
        <v>4612</v>
      </c>
      <c r="AD1203" s="26" t="s">
        <v>147</v>
      </c>
    </row>
    <row r="1204" spans="1:30" ht="51" customHeight="1" x14ac:dyDescent="0.3">
      <c r="A1204" s="31" t="s">
        <v>4613</v>
      </c>
      <c r="B1204" s="25" t="s">
        <v>139</v>
      </c>
      <c r="C1204" s="26" t="s">
        <v>140</v>
      </c>
      <c r="D1204" s="26" t="s">
        <v>4593</v>
      </c>
      <c r="E1204" s="27" t="s">
        <v>63</v>
      </c>
      <c r="F1204" s="32" t="s">
        <v>4614</v>
      </c>
      <c r="G1204" s="32" t="s">
        <v>4615</v>
      </c>
      <c r="H1204" s="29">
        <v>44232</v>
      </c>
      <c r="I1204" s="29">
        <v>44535</v>
      </c>
      <c r="J1204" s="17" t="str">
        <f>IF(Ugovori_OPULJP[[#This Row],[DATUM ZAVRŠETKA OPERACIJE]]&gt;DATE(2023,12,31),"u provedbi","završen")</f>
        <v>završen</v>
      </c>
      <c r="K1204" s="28" t="s">
        <v>4616</v>
      </c>
      <c r="L1204" s="28" t="s">
        <v>117</v>
      </c>
      <c r="M1204" s="18">
        <v>0.85</v>
      </c>
      <c r="N1204" s="18">
        <v>0.15</v>
      </c>
      <c r="O1204" s="19">
        <f>Ugovori_OPULJP[[#This Row],[Bespovratna sredstva - Ukupno (EU+Nac) HRK
= Ukupna ugovorena vrijednost bespovratnih sredstava]]*Ugovori_OPULJP[[#This Row],[EU STOPA SUFINANCIRANJA %
EU CO-FINANCING RATE %]]</f>
        <v>324937.26049999997</v>
      </c>
      <c r="P1204" s="20">
        <f>Ugovori_OPULJP[[#This Row],[Bespovratna sredstva - EU dio - HRK]]/7.5345</f>
        <v>43126.58577211493</v>
      </c>
      <c r="Q1204" s="19">
        <f>Ugovori_OPULJP[[#This Row],[Bespovratna sredstva - Ukupno (EU+Nac) HRK
= Ukupna ugovorena vrijednost bespovratnih sredstava]]*Ugovori_OPULJP[[#This Row],[STOPA NACIONALNOG SUFINANCIRANJA %]]</f>
        <v>57341.869500000001</v>
      </c>
      <c r="R1204" s="20">
        <f>Ugovori_OPULJP[[#This Row],[Bespovratna sredstva - Nacionalni dio - HRK]]/7.5345</f>
        <v>7610.5739597849888</v>
      </c>
      <c r="S1204" s="21">
        <v>382279.13</v>
      </c>
      <c r="T1204" s="22">
        <f>Ugovori_OPULJP[[#This Row],[Bespovratna sredstva - Ukupno (EU+Nac) HRK
= Ukupna ugovorena vrijednost bespovratnih sredstava]]/7.5345</f>
        <v>50737.159731899927</v>
      </c>
      <c r="U1204" s="19">
        <v>0</v>
      </c>
      <c r="V1204" s="20">
        <f>Ugovori_OPULJP[[#This Row],[Javni doprinos korisnika - HRK]]/7.5345</f>
        <v>0</v>
      </c>
      <c r="W1204" s="19">
        <v>0</v>
      </c>
      <c r="X1204" s="20">
        <f>Ugovori_OPULJP[[#This Row],[Privatni doprinos korisnika - HRK]]/7.5345</f>
        <v>0</v>
      </c>
      <c r="Y1204" s="21">
        <f>Ugovori_OPULJP[[#This Row],[Bespovratna sredstva - Ukupno (EU+Nac) HRK
= Ukupna ugovorena vrijednost bespovratnih sredstava]]+Ugovori_OPULJP[[#This Row],[Javni doprinos korisnika - HRK]]+Ugovori_OPULJP[[#This Row],[Privatni doprinos korisnika - HRK]]</f>
        <v>382279.13</v>
      </c>
      <c r="Z1204" s="22">
        <f>Ugovori_OPULJP[[#This Row],[UKUPNI PRIHVATLJIVI IZDACI
TOTAL ELIGIBLE EXPENDITURE
= Bespovratna sredstva ukupno + doprinos korisnika
= Ukupni prihvatljivi troškovi
= Ukupna ugovorena vrijednost projekta HRK]]/7.5345</f>
        <v>50737.159731899927</v>
      </c>
      <c r="AA1204" s="27" t="s">
        <v>741</v>
      </c>
      <c r="AB1204" s="27" t="s">
        <v>145</v>
      </c>
      <c r="AC1204" s="26" t="s">
        <v>4617</v>
      </c>
      <c r="AD1204" s="26" t="s">
        <v>147</v>
      </c>
    </row>
    <row r="1205" spans="1:30" ht="51" customHeight="1" x14ac:dyDescent="0.3">
      <c r="A1205" s="31" t="s">
        <v>4618</v>
      </c>
      <c r="B1205" s="25" t="s">
        <v>139</v>
      </c>
      <c r="C1205" s="26" t="s">
        <v>140</v>
      </c>
      <c r="D1205" s="26" t="s">
        <v>4593</v>
      </c>
      <c r="E1205" s="27" t="s">
        <v>63</v>
      </c>
      <c r="F1205" s="32" t="s">
        <v>4619</v>
      </c>
      <c r="G1205" s="32" t="s">
        <v>4620</v>
      </c>
      <c r="H1205" s="29">
        <v>44230</v>
      </c>
      <c r="I1205" s="29">
        <v>44595</v>
      </c>
      <c r="J1205" s="17" t="str">
        <f>IF(Ugovori_OPULJP[[#This Row],[DATUM ZAVRŠETKA OPERACIJE]]&gt;DATE(2023,12,31),"u provedbi","završen")</f>
        <v>završen</v>
      </c>
      <c r="K1205" s="28" t="s">
        <v>20</v>
      </c>
      <c r="L1205" s="28" t="s">
        <v>21</v>
      </c>
      <c r="M1205" s="18">
        <v>0.85</v>
      </c>
      <c r="N1205" s="18">
        <v>0.15</v>
      </c>
      <c r="O1205" s="19">
        <f>Ugovori_OPULJP[[#This Row],[Bespovratna sredstva - Ukupno (EU+Nac) HRK
= Ukupna ugovorena vrijednost bespovratnih sredstava]]*Ugovori_OPULJP[[#This Row],[EU STOPA SUFINANCIRANJA %
EU CO-FINANCING RATE %]]</f>
        <v>393271.2</v>
      </c>
      <c r="P1205" s="20">
        <f>Ugovori_OPULJP[[#This Row],[Bespovratna sredstva - EU dio - HRK]]/7.5345</f>
        <v>52196.058132590086</v>
      </c>
      <c r="Q1205" s="19">
        <f>Ugovori_OPULJP[[#This Row],[Bespovratna sredstva - Ukupno (EU+Nac) HRK
= Ukupna ugovorena vrijednost bespovratnih sredstava]]*Ugovori_OPULJP[[#This Row],[STOPA NACIONALNOG SUFINANCIRANJA %]]</f>
        <v>69400.800000000003</v>
      </c>
      <c r="R1205" s="20">
        <f>Ugovori_OPULJP[[#This Row],[Bespovratna sredstva - Nacionalni dio - HRK]]/7.5345</f>
        <v>9211.0690822217803</v>
      </c>
      <c r="S1205" s="21">
        <v>462672</v>
      </c>
      <c r="T1205" s="22">
        <f>Ugovori_OPULJP[[#This Row],[Bespovratna sredstva - Ukupno (EU+Nac) HRK
= Ukupna ugovorena vrijednost bespovratnih sredstava]]/7.5345</f>
        <v>61407.127214811859</v>
      </c>
      <c r="U1205" s="19">
        <v>0</v>
      </c>
      <c r="V1205" s="20">
        <f>Ugovori_OPULJP[[#This Row],[Javni doprinos korisnika - HRK]]/7.5345</f>
        <v>0</v>
      </c>
      <c r="W1205" s="19">
        <v>0</v>
      </c>
      <c r="X1205" s="20">
        <f>Ugovori_OPULJP[[#This Row],[Privatni doprinos korisnika - HRK]]/7.5345</f>
        <v>0</v>
      </c>
      <c r="Y1205" s="21">
        <f>Ugovori_OPULJP[[#This Row],[Bespovratna sredstva - Ukupno (EU+Nac) HRK
= Ukupna ugovorena vrijednost bespovratnih sredstava]]+Ugovori_OPULJP[[#This Row],[Javni doprinos korisnika - HRK]]+Ugovori_OPULJP[[#This Row],[Privatni doprinos korisnika - HRK]]</f>
        <v>462672</v>
      </c>
      <c r="Z1205" s="22">
        <f>Ugovori_OPULJP[[#This Row],[UKUPNI PRIHVATLJIVI IZDACI
TOTAL ELIGIBLE EXPENDITURE
= Bespovratna sredstva ukupno + doprinos korisnika
= Ukupni prihvatljivi troškovi
= Ukupna ugovorena vrijednost projekta HRK]]/7.5345</f>
        <v>61407.127214811859</v>
      </c>
      <c r="AA1205" s="27" t="s">
        <v>741</v>
      </c>
      <c r="AB1205" s="27" t="s">
        <v>145</v>
      </c>
      <c r="AC1205" s="26" t="s">
        <v>4621</v>
      </c>
      <c r="AD1205" s="26" t="s">
        <v>147</v>
      </c>
    </row>
    <row r="1206" spans="1:30" ht="51" customHeight="1" x14ac:dyDescent="0.3">
      <c r="A1206" s="31" t="s">
        <v>4622</v>
      </c>
      <c r="B1206" s="25" t="s">
        <v>139</v>
      </c>
      <c r="C1206" s="26" t="s">
        <v>140</v>
      </c>
      <c r="D1206" s="26" t="s">
        <v>4593</v>
      </c>
      <c r="E1206" s="27" t="s">
        <v>63</v>
      </c>
      <c r="F1206" s="32" t="s">
        <v>4623</v>
      </c>
      <c r="G1206" s="32" t="s">
        <v>4624</v>
      </c>
      <c r="H1206" s="29">
        <v>44230</v>
      </c>
      <c r="I1206" s="29">
        <v>44595</v>
      </c>
      <c r="J1206" s="17" t="str">
        <f>IF(Ugovori_OPULJP[[#This Row],[DATUM ZAVRŠETKA OPERACIJE]]&gt;DATE(2023,12,31),"u provedbi","završen")</f>
        <v>završen</v>
      </c>
      <c r="K1206" s="28" t="s">
        <v>20</v>
      </c>
      <c r="L1206" s="28" t="s">
        <v>21</v>
      </c>
      <c r="M1206" s="18">
        <v>0.85</v>
      </c>
      <c r="N1206" s="18">
        <v>0.15</v>
      </c>
      <c r="O1206" s="19">
        <f>Ugovori_OPULJP[[#This Row],[Bespovratna sredstva - Ukupno (EU+Nac) HRK
= Ukupna ugovorena vrijednost bespovratnih sredstava]]*Ugovori_OPULJP[[#This Row],[EU STOPA SUFINANCIRANJA %
EU CO-FINANCING RATE %]]</f>
        <v>407932</v>
      </c>
      <c r="P1206" s="20">
        <f>Ugovori_OPULJP[[#This Row],[Bespovratna sredstva - EU dio - HRK]]/7.5345</f>
        <v>54141.880682195231</v>
      </c>
      <c r="Q1206" s="19">
        <f>Ugovori_OPULJP[[#This Row],[Bespovratna sredstva - Ukupno (EU+Nac) HRK
= Ukupna ugovorena vrijednost bespovratnih sredstava]]*Ugovori_OPULJP[[#This Row],[STOPA NACIONALNOG SUFINANCIRANJA %]]</f>
        <v>71988</v>
      </c>
      <c r="R1206" s="20">
        <f>Ugovori_OPULJP[[#This Row],[Bespovratna sredstva - Nacionalni dio - HRK]]/7.5345</f>
        <v>9554.449532152099</v>
      </c>
      <c r="S1206" s="21">
        <v>479920</v>
      </c>
      <c r="T1206" s="22">
        <f>Ugovori_OPULJP[[#This Row],[Bespovratna sredstva - Ukupno (EU+Nac) HRK
= Ukupna ugovorena vrijednost bespovratnih sredstava]]/7.5345</f>
        <v>63696.330214347334</v>
      </c>
      <c r="U1206" s="19">
        <v>0</v>
      </c>
      <c r="V1206" s="20">
        <f>Ugovori_OPULJP[[#This Row],[Javni doprinos korisnika - HRK]]/7.5345</f>
        <v>0</v>
      </c>
      <c r="W1206" s="19">
        <v>0</v>
      </c>
      <c r="X1206" s="20">
        <f>Ugovori_OPULJP[[#This Row],[Privatni doprinos korisnika - HRK]]/7.5345</f>
        <v>0</v>
      </c>
      <c r="Y1206" s="21">
        <f>Ugovori_OPULJP[[#This Row],[Bespovratna sredstva - Ukupno (EU+Nac) HRK
= Ukupna ugovorena vrijednost bespovratnih sredstava]]+Ugovori_OPULJP[[#This Row],[Javni doprinos korisnika - HRK]]+Ugovori_OPULJP[[#This Row],[Privatni doprinos korisnika - HRK]]</f>
        <v>479920</v>
      </c>
      <c r="Z1206" s="22">
        <f>Ugovori_OPULJP[[#This Row],[UKUPNI PRIHVATLJIVI IZDACI
TOTAL ELIGIBLE EXPENDITURE
= Bespovratna sredstva ukupno + doprinos korisnika
= Ukupni prihvatljivi troškovi
= Ukupna ugovorena vrijednost projekta HRK]]/7.5345</f>
        <v>63696.330214347334</v>
      </c>
      <c r="AA1206" s="27" t="s">
        <v>741</v>
      </c>
      <c r="AB1206" s="27" t="s">
        <v>145</v>
      </c>
      <c r="AC1206" s="26" t="s">
        <v>4625</v>
      </c>
      <c r="AD1206" s="26" t="s">
        <v>147</v>
      </c>
    </row>
    <row r="1207" spans="1:30" ht="102" customHeight="1" x14ac:dyDescent="0.3">
      <c r="A1207" s="31" t="s">
        <v>4626</v>
      </c>
      <c r="B1207" s="25" t="s">
        <v>139</v>
      </c>
      <c r="C1207" s="26" t="s">
        <v>140</v>
      </c>
      <c r="D1207" s="26" t="s">
        <v>4593</v>
      </c>
      <c r="E1207" s="27" t="s">
        <v>63</v>
      </c>
      <c r="F1207" s="32" t="s">
        <v>4627</v>
      </c>
      <c r="G1207" s="14" t="s">
        <v>3173</v>
      </c>
      <c r="H1207" s="29">
        <v>44249</v>
      </c>
      <c r="I1207" s="29">
        <v>44614</v>
      </c>
      <c r="J1207" s="17" t="str">
        <f>IF(Ugovori_OPULJP[[#This Row],[DATUM ZAVRŠETKA OPERACIJE]]&gt;DATE(2023,12,31),"u provedbi","završen")</f>
        <v>završen</v>
      </c>
      <c r="K1207" s="28" t="s">
        <v>71</v>
      </c>
      <c r="L1207" s="28" t="s">
        <v>71</v>
      </c>
      <c r="M1207" s="18">
        <v>0.85</v>
      </c>
      <c r="N1207" s="18">
        <v>0.15</v>
      </c>
      <c r="O1207" s="19">
        <f>Ugovori_OPULJP[[#This Row],[Bespovratna sredstva - Ukupno (EU+Nac) HRK
= Ukupna ugovorena vrijednost bespovratnih sredstava]]*Ugovori_OPULJP[[#This Row],[EU STOPA SUFINANCIRANJA %
EU CO-FINANCING RATE %]]</f>
        <v>418879.97449999995</v>
      </c>
      <c r="P1207" s="20">
        <f>Ugovori_OPULJP[[#This Row],[Bespovratna sredstva - EU dio - HRK]]/7.5345</f>
        <v>55594.926604286935</v>
      </c>
      <c r="Q1207" s="19">
        <f>Ugovori_OPULJP[[#This Row],[Bespovratna sredstva - Ukupno (EU+Nac) HRK
= Ukupna ugovorena vrijednost bespovratnih sredstava]]*Ugovori_OPULJP[[#This Row],[STOPA NACIONALNOG SUFINANCIRANJA %]]</f>
        <v>73919.99549999999</v>
      </c>
      <c r="R1207" s="20">
        <f>Ugovori_OPULJP[[#This Row],[Bespovratna sredstva - Nacionalni dio - HRK]]/7.5345</f>
        <v>9810.8694007565173</v>
      </c>
      <c r="S1207" s="21">
        <v>492799.97</v>
      </c>
      <c r="T1207" s="22">
        <f>Ugovori_OPULJP[[#This Row],[Bespovratna sredstva - Ukupno (EU+Nac) HRK
= Ukupna ugovorena vrijednost bespovratnih sredstava]]/7.5345</f>
        <v>65405.796005043456</v>
      </c>
      <c r="U1207" s="19">
        <v>0</v>
      </c>
      <c r="V1207" s="20">
        <f>Ugovori_OPULJP[[#This Row],[Javni doprinos korisnika - HRK]]/7.5345</f>
        <v>0</v>
      </c>
      <c r="W1207" s="19">
        <v>0</v>
      </c>
      <c r="X1207" s="20">
        <f>Ugovori_OPULJP[[#This Row],[Privatni doprinos korisnika - HRK]]/7.5345</f>
        <v>0</v>
      </c>
      <c r="Y1207" s="21">
        <f>Ugovori_OPULJP[[#This Row],[Bespovratna sredstva - Ukupno (EU+Nac) HRK
= Ukupna ugovorena vrijednost bespovratnih sredstava]]+Ugovori_OPULJP[[#This Row],[Javni doprinos korisnika - HRK]]+Ugovori_OPULJP[[#This Row],[Privatni doprinos korisnika - HRK]]</f>
        <v>492799.97</v>
      </c>
      <c r="Z1207" s="22">
        <f>Ugovori_OPULJP[[#This Row],[UKUPNI PRIHVATLJIVI IZDACI
TOTAL ELIGIBLE EXPENDITURE
= Bespovratna sredstva ukupno + doprinos korisnika
= Ukupni prihvatljivi troškovi
= Ukupna ugovorena vrijednost projekta HRK]]/7.5345</f>
        <v>65405.796005043456</v>
      </c>
      <c r="AA1207" s="27" t="s">
        <v>741</v>
      </c>
      <c r="AB1207" s="27" t="s">
        <v>145</v>
      </c>
      <c r="AC1207" s="26" t="s">
        <v>4628</v>
      </c>
      <c r="AD1207" s="26" t="s">
        <v>147</v>
      </c>
    </row>
    <row r="1208" spans="1:30" ht="51" customHeight="1" x14ac:dyDescent="0.3">
      <c r="A1208" s="31" t="s">
        <v>4629</v>
      </c>
      <c r="B1208" s="25" t="s">
        <v>139</v>
      </c>
      <c r="C1208" s="26" t="s">
        <v>140</v>
      </c>
      <c r="D1208" s="26" t="s">
        <v>4593</v>
      </c>
      <c r="E1208" s="27" t="s">
        <v>63</v>
      </c>
      <c r="F1208" s="32" t="s">
        <v>4630</v>
      </c>
      <c r="G1208" s="32" t="s">
        <v>4631</v>
      </c>
      <c r="H1208" s="29">
        <v>44230</v>
      </c>
      <c r="I1208" s="29">
        <v>44595</v>
      </c>
      <c r="J1208" s="17" t="str">
        <f>IF(Ugovori_OPULJP[[#This Row],[DATUM ZAVRŠETKA OPERACIJE]]&gt;DATE(2023,12,31),"u provedbi","završen")</f>
        <v>završen</v>
      </c>
      <c r="K1208" s="28" t="s">
        <v>21</v>
      </c>
      <c r="L1208" s="28" t="s">
        <v>21</v>
      </c>
      <c r="M1208" s="18">
        <v>0.85</v>
      </c>
      <c r="N1208" s="18">
        <v>0.15</v>
      </c>
      <c r="O1208" s="19">
        <f>Ugovori_OPULJP[[#This Row],[Bespovratna sredstva - Ukupno (EU+Nac) HRK
= Ukupna ugovorena vrijednost bespovratnih sredstava]]*Ugovori_OPULJP[[#This Row],[EU STOPA SUFINANCIRANJA %
EU CO-FINANCING RATE %]]</f>
        <v>386153.86949999997</v>
      </c>
      <c r="P1208" s="20">
        <f>Ugovori_OPULJP[[#This Row],[Bespovratna sredstva - EU dio - HRK]]/7.5345</f>
        <v>51251.426040215003</v>
      </c>
      <c r="Q1208" s="19">
        <f>Ugovori_OPULJP[[#This Row],[Bespovratna sredstva - Ukupno (EU+Nac) HRK
= Ukupna ugovorena vrijednost bespovratnih sredstava]]*Ugovori_OPULJP[[#This Row],[STOPA NACIONALNOG SUFINANCIRANJA %]]</f>
        <v>68144.800499999998</v>
      </c>
      <c r="R1208" s="20">
        <f>Ugovori_OPULJP[[#This Row],[Bespovratna sredstva - Nacionalni dio - HRK]]/7.5345</f>
        <v>9044.3693012144122</v>
      </c>
      <c r="S1208" s="21">
        <v>454298.67</v>
      </c>
      <c r="T1208" s="22">
        <f>Ugovori_OPULJP[[#This Row],[Bespovratna sredstva - Ukupno (EU+Nac) HRK
= Ukupna ugovorena vrijednost bespovratnih sredstava]]/7.5345</f>
        <v>60295.795341429417</v>
      </c>
      <c r="U1208" s="19">
        <v>0</v>
      </c>
      <c r="V1208" s="20">
        <f>Ugovori_OPULJP[[#This Row],[Javni doprinos korisnika - HRK]]/7.5345</f>
        <v>0</v>
      </c>
      <c r="W1208" s="19">
        <v>0</v>
      </c>
      <c r="X1208" s="20">
        <f>Ugovori_OPULJP[[#This Row],[Privatni doprinos korisnika - HRK]]/7.5345</f>
        <v>0</v>
      </c>
      <c r="Y1208" s="21">
        <f>Ugovori_OPULJP[[#This Row],[Bespovratna sredstva - Ukupno (EU+Nac) HRK
= Ukupna ugovorena vrijednost bespovratnih sredstava]]+Ugovori_OPULJP[[#This Row],[Javni doprinos korisnika - HRK]]+Ugovori_OPULJP[[#This Row],[Privatni doprinos korisnika - HRK]]</f>
        <v>454298.67</v>
      </c>
      <c r="Z1208" s="22">
        <f>Ugovori_OPULJP[[#This Row],[UKUPNI PRIHVATLJIVI IZDACI
TOTAL ELIGIBLE EXPENDITURE
= Bespovratna sredstva ukupno + doprinos korisnika
= Ukupni prihvatljivi troškovi
= Ukupna ugovorena vrijednost projekta HRK]]/7.5345</f>
        <v>60295.795341429417</v>
      </c>
      <c r="AA1208" s="27" t="s">
        <v>741</v>
      </c>
      <c r="AB1208" s="27" t="s">
        <v>145</v>
      </c>
      <c r="AC1208" s="26" t="s">
        <v>4632</v>
      </c>
      <c r="AD1208" s="26" t="s">
        <v>147</v>
      </c>
    </row>
    <row r="1209" spans="1:30" ht="51" customHeight="1" x14ac:dyDescent="0.3">
      <c r="A1209" s="31" t="s">
        <v>4633</v>
      </c>
      <c r="B1209" s="25" t="s">
        <v>139</v>
      </c>
      <c r="C1209" s="26" t="s">
        <v>140</v>
      </c>
      <c r="D1209" s="26" t="s">
        <v>4593</v>
      </c>
      <c r="E1209" s="27" t="s">
        <v>63</v>
      </c>
      <c r="F1209" s="32" t="s">
        <v>4634</v>
      </c>
      <c r="G1209" s="32" t="s">
        <v>4635</v>
      </c>
      <c r="H1209" s="29">
        <v>44232</v>
      </c>
      <c r="I1209" s="29">
        <v>44597</v>
      </c>
      <c r="J1209" s="17" t="str">
        <f>IF(Ugovori_OPULJP[[#This Row],[DATUM ZAVRŠETKA OPERACIJE]]&gt;DATE(2023,12,31),"u provedbi","završen")</f>
        <v>završen</v>
      </c>
      <c r="K1209" s="28" t="s">
        <v>173</v>
      </c>
      <c r="L1209" s="28" t="s">
        <v>21</v>
      </c>
      <c r="M1209" s="18">
        <v>0.85</v>
      </c>
      <c r="N1209" s="18">
        <v>0.15</v>
      </c>
      <c r="O1209" s="19">
        <f>Ugovori_OPULJP[[#This Row],[Bespovratna sredstva - Ukupno (EU+Nac) HRK
= Ukupna ugovorena vrijednost bespovratnih sredstava]]*Ugovori_OPULJP[[#This Row],[EU STOPA SUFINANCIRANJA %
EU CO-FINANCING RATE %]]</f>
        <v>297500</v>
      </c>
      <c r="P1209" s="20">
        <f>Ugovori_OPULJP[[#This Row],[Bespovratna sredstva - EU dio - HRK]]/7.5345</f>
        <v>39485.035503351246</v>
      </c>
      <c r="Q1209" s="19">
        <f>Ugovori_OPULJP[[#This Row],[Bespovratna sredstva - Ukupno (EU+Nac) HRK
= Ukupna ugovorena vrijednost bespovratnih sredstava]]*Ugovori_OPULJP[[#This Row],[STOPA NACIONALNOG SUFINANCIRANJA %]]</f>
        <v>52500</v>
      </c>
      <c r="R1209" s="20">
        <f>Ugovori_OPULJP[[#This Row],[Bespovratna sredstva - Nacionalni dio - HRK]]/7.5345</f>
        <v>6967.9474417678675</v>
      </c>
      <c r="S1209" s="21">
        <v>350000</v>
      </c>
      <c r="T1209" s="22">
        <f>Ugovori_OPULJP[[#This Row],[Bespovratna sredstva - Ukupno (EU+Nac) HRK
= Ukupna ugovorena vrijednost bespovratnih sredstava]]/7.5345</f>
        <v>46452.982945119118</v>
      </c>
      <c r="U1209" s="19">
        <v>0</v>
      </c>
      <c r="V1209" s="20">
        <f>Ugovori_OPULJP[[#This Row],[Javni doprinos korisnika - HRK]]/7.5345</f>
        <v>0</v>
      </c>
      <c r="W1209" s="19">
        <v>0</v>
      </c>
      <c r="X1209" s="20">
        <f>Ugovori_OPULJP[[#This Row],[Privatni doprinos korisnika - HRK]]/7.5345</f>
        <v>0</v>
      </c>
      <c r="Y1209" s="21">
        <f>Ugovori_OPULJP[[#This Row],[Bespovratna sredstva - Ukupno (EU+Nac) HRK
= Ukupna ugovorena vrijednost bespovratnih sredstava]]+Ugovori_OPULJP[[#This Row],[Javni doprinos korisnika - HRK]]+Ugovori_OPULJP[[#This Row],[Privatni doprinos korisnika - HRK]]</f>
        <v>350000</v>
      </c>
      <c r="Z1209" s="22">
        <f>Ugovori_OPULJP[[#This Row],[UKUPNI PRIHVATLJIVI IZDACI
TOTAL ELIGIBLE EXPENDITURE
= Bespovratna sredstva ukupno + doprinos korisnika
= Ukupni prihvatljivi troškovi
= Ukupna ugovorena vrijednost projekta HRK]]/7.5345</f>
        <v>46452.982945119118</v>
      </c>
      <c r="AA1209" s="27" t="s">
        <v>741</v>
      </c>
      <c r="AB1209" s="27" t="s">
        <v>145</v>
      </c>
      <c r="AC1209" s="26" t="s">
        <v>4636</v>
      </c>
      <c r="AD1209" s="26" t="s">
        <v>147</v>
      </c>
    </row>
    <row r="1210" spans="1:30" ht="63.75" customHeight="1" x14ac:dyDescent="0.3">
      <c r="A1210" s="31" t="s">
        <v>4637</v>
      </c>
      <c r="B1210" s="25" t="s">
        <v>139</v>
      </c>
      <c r="C1210" s="26" t="s">
        <v>140</v>
      </c>
      <c r="D1210" s="26" t="s">
        <v>4593</v>
      </c>
      <c r="E1210" s="27" t="s">
        <v>63</v>
      </c>
      <c r="F1210" s="32" t="s">
        <v>4638</v>
      </c>
      <c r="G1210" s="32" t="s">
        <v>4639</v>
      </c>
      <c r="H1210" s="29">
        <v>44231</v>
      </c>
      <c r="I1210" s="29">
        <v>44596</v>
      </c>
      <c r="J1210" s="17" t="str">
        <f>IF(Ugovori_OPULJP[[#This Row],[DATUM ZAVRŠETKA OPERACIJE]]&gt;DATE(2023,12,31),"u provedbi","završen")</f>
        <v>završen</v>
      </c>
      <c r="K1210" s="28" t="s">
        <v>20</v>
      </c>
      <c r="L1210" s="28" t="s">
        <v>21</v>
      </c>
      <c r="M1210" s="18">
        <v>0.85</v>
      </c>
      <c r="N1210" s="18">
        <v>0.15</v>
      </c>
      <c r="O1210" s="19">
        <f>Ugovori_OPULJP[[#This Row],[Bespovratna sredstva - Ukupno (EU+Nac) HRK
= Ukupna ugovorena vrijednost bespovratnih sredstava]]*Ugovori_OPULJP[[#This Row],[EU STOPA SUFINANCIRANJA %
EU CO-FINANCING RATE %]]</f>
        <v>414020.04000000004</v>
      </c>
      <c r="P1210" s="20">
        <f>Ugovori_OPULJP[[#This Row],[Bespovratna sredstva - EU dio - HRK]]/7.5345</f>
        <v>54949.902448735818</v>
      </c>
      <c r="Q1210" s="19">
        <f>Ugovori_OPULJP[[#This Row],[Bespovratna sredstva - Ukupno (EU+Nac) HRK
= Ukupna ugovorena vrijednost bespovratnih sredstava]]*Ugovori_OPULJP[[#This Row],[STOPA NACIONALNOG SUFINANCIRANJA %]]</f>
        <v>73062.36</v>
      </c>
      <c r="R1210" s="20">
        <f>Ugovori_OPULJP[[#This Row],[Bespovratna sredstva - Nacionalni dio - HRK]]/7.5345</f>
        <v>9697.041608600437</v>
      </c>
      <c r="S1210" s="21">
        <v>487082.4</v>
      </c>
      <c r="T1210" s="22">
        <f>Ugovori_OPULJP[[#This Row],[Bespovratna sredstva - Ukupno (EU+Nac) HRK
= Ukupna ugovorena vrijednost bespovratnih sredstava]]/7.5345</f>
        <v>64646.944057336252</v>
      </c>
      <c r="U1210" s="19">
        <v>0</v>
      </c>
      <c r="V1210" s="20">
        <f>Ugovori_OPULJP[[#This Row],[Javni doprinos korisnika - HRK]]/7.5345</f>
        <v>0</v>
      </c>
      <c r="W1210" s="19">
        <v>0</v>
      </c>
      <c r="X1210" s="20">
        <f>Ugovori_OPULJP[[#This Row],[Privatni doprinos korisnika - HRK]]/7.5345</f>
        <v>0</v>
      </c>
      <c r="Y1210" s="21">
        <f>Ugovori_OPULJP[[#This Row],[Bespovratna sredstva - Ukupno (EU+Nac) HRK
= Ukupna ugovorena vrijednost bespovratnih sredstava]]+Ugovori_OPULJP[[#This Row],[Javni doprinos korisnika - HRK]]+Ugovori_OPULJP[[#This Row],[Privatni doprinos korisnika - HRK]]</f>
        <v>487082.4</v>
      </c>
      <c r="Z1210" s="22">
        <f>Ugovori_OPULJP[[#This Row],[UKUPNI PRIHVATLJIVI IZDACI
TOTAL ELIGIBLE EXPENDITURE
= Bespovratna sredstva ukupno + doprinos korisnika
= Ukupni prihvatljivi troškovi
= Ukupna ugovorena vrijednost projekta HRK]]/7.5345</f>
        <v>64646.944057336252</v>
      </c>
      <c r="AA1210" s="27" t="s">
        <v>741</v>
      </c>
      <c r="AB1210" s="27" t="s">
        <v>145</v>
      </c>
      <c r="AC1210" s="26" t="s">
        <v>4640</v>
      </c>
      <c r="AD1210" s="26" t="s">
        <v>147</v>
      </c>
    </row>
    <row r="1211" spans="1:30" ht="76.5" customHeight="1" x14ac:dyDescent="0.3">
      <c r="A1211" s="31" t="s">
        <v>4641</v>
      </c>
      <c r="B1211" s="25" t="s">
        <v>139</v>
      </c>
      <c r="C1211" s="26" t="s">
        <v>140</v>
      </c>
      <c r="D1211" s="26" t="s">
        <v>4593</v>
      </c>
      <c r="E1211" s="27" t="s">
        <v>63</v>
      </c>
      <c r="F1211" s="32" t="s">
        <v>4642</v>
      </c>
      <c r="G1211" s="14" t="s">
        <v>796</v>
      </c>
      <c r="H1211" s="29">
        <v>44242</v>
      </c>
      <c r="I1211" s="29">
        <v>44607</v>
      </c>
      <c r="J1211" s="17" t="str">
        <f>IF(Ugovori_OPULJP[[#This Row],[DATUM ZAVRŠETKA OPERACIJE]]&gt;DATE(2023,12,31),"u provedbi","završen")</f>
        <v>završen</v>
      </c>
      <c r="K1211" s="28" t="s">
        <v>86</v>
      </c>
      <c r="L1211" s="28" t="s">
        <v>86</v>
      </c>
      <c r="M1211" s="18">
        <v>0.85</v>
      </c>
      <c r="N1211" s="18">
        <v>0.15</v>
      </c>
      <c r="O1211" s="19">
        <f>Ugovori_OPULJP[[#This Row],[Bespovratna sredstva - Ukupno (EU+Nac) HRK
= Ukupna ugovorena vrijednost bespovratnih sredstava]]*Ugovori_OPULJP[[#This Row],[EU STOPA SUFINANCIRANJA %
EU CO-FINANCING RATE %]]</f>
        <v>423428.84299999999</v>
      </c>
      <c r="P1211" s="20">
        <f>Ugovori_OPULJP[[#This Row],[Bespovratna sredstva - EU dio - HRK]]/7.5345</f>
        <v>56198.66520671577</v>
      </c>
      <c r="Q1211" s="19">
        <f>Ugovori_OPULJP[[#This Row],[Bespovratna sredstva - Ukupno (EU+Nac) HRK
= Ukupna ugovorena vrijednost bespovratnih sredstava]]*Ugovori_OPULJP[[#This Row],[STOPA NACIONALNOG SUFINANCIRANJA %]]</f>
        <v>74722.736999999994</v>
      </c>
      <c r="R1211" s="20">
        <f>Ugovori_OPULJP[[#This Row],[Bespovratna sredstva - Nacionalni dio - HRK]]/7.5345</f>
        <v>9917.4115070674889</v>
      </c>
      <c r="S1211" s="21">
        <v>498151.58</v>
      </c>
      <c r="T1211" s="22">
        <f>Ugovori_OPULJP[[#This Row],[Bespovratna sredstva - Ukupno (EU+Nac) HRK
= Ukupna ugovorena vrijednost bespovratnih sredstava]]/7.5345</f>
        <v>66116.076713783259</v>
      </c>
      <c r="U1211" s="19">
        <v>0</v>
      </c>
      <c r="V1211" s="20">
        <f>Ugovori_OPULJP[[#This Row],[Javni doprinos korisnika - HRK]]/7.5345</f>
        <v>0</v>
      </c>
      <c r="W1211" s="19">
        <v>0</v>
      </c>
      <c r="X1211" s="20">
        <f>Ugovori_OPULJP[[#This Row],[Privatni doprinos korisnika - HRK]]/7.5345</f>
        <v>0</v>
      </c>
      <c r="Y1211" s="21">
        <f>Ugovori_OPULJP[[#This Row],[Bespovratna sredstva - Ukupno (EU+Nac) HRK
= Ukupna ugovorena vrijednost bespovratnih sredstava]]+Ugovori_OPULJP[[#This Row],[Javni doprinos korisnika - HRK]]+Ugovori_OPULJP[[#This Row],[Privatni doprinos korisnika - HRK]]</f>
        <v>498151.58</v>
      </c>
      <c r="Z1211" s="22">
        <f>Ugovori_OPULJP[[#This Row],[UKUPNI PRIHVATLJIVI IZDACI
TOTAL ELIGIBLE EXPENDITURE
= Bespovratna sredstva ukupno + doprinos korisnika
= Ukupni prihvatljivi troškovi
= Ukupna ugovorena vrijednost projekta HRK]]/7.5345</f>
        <v>66116.076713783259</v>
      </c>
      <c r="AA1211" s="27" t="s">
        <v>741</v>
      </c>
      <c r="AB1211" s="27" t="s">
        <v>145</v>
      </c>
      <c r="AC1211" s="26" t="s">
        <v>4643</v>
      </c>
      <c r="AD1211" s="26" t="s">
        <v>147</v>
      </c>
    </row>
    <row r="1212" spans="1:30" ht="38.25" customHeight="1" x14ac:dyDescent="0.3">
      <c r="A1212" s="31" t="s">
        <v>4644</v>
      </c>
      <c r="B1212" s="25" t="s">
        <v>139</v>
      </c>
      <c r="C1212" s="26" t="s">
        <v>140</v>
      </c>
      <c r="D1212" s="26" t="s">
        <v>4593</v>
      </c>
      <c r="E1212" s="27" t="s">
        <v>63</v>
      </c>
      <c r="F1212" s="32" t="s">
        <v>4645</v>
      </c>
      <c r="G1212" s="32" t="s">
        <v>155</v>
      </c>
      <c r="H1212" s="29">
        <v>44235</v>
      </c>
      <c r="I1212" s="29">
        <v>44600</v>
      </c>
      <c r="J1212" s="17" t="str">
        <f>IF(Ugovori_OPULJP[[#This Row],[DATUM ZAVRŠETKA OPERACIJE]]&gt;DATE(2023,12,31),"u provedbi","završen")</f>
        <v>završen</v>
      </c>
      <c r="K1212" s="28" t="s">
        <v>21</v>
      </c>
      <c r="L1212" s="28" t="s">
        <v>21</v>
      </c>
      <c r="M1212" s="18">
        <v>0.85</v>
      </c>
      <c r="N1212" s="18">
        <v>0.15</v>
      </c>
      <c r="O1212" s="19">
        <f>Ugovori_OPULJP[[#This Row],[Bespovratna sredstva - Ukupno (EU+Nac) HRK
= Ukupna ugovorena vrijednost bespovratnih sredstava]]*Ugovori_OPULJP[[#This Row],[EU STOPA SUFINANCIRANJA %
EU CO-FINANCING RATE %]]</f>
        <v>379990.8</v>
      </c>
      <c r="P1212" s="20">
        <f>Ugovori_OPULJP[[#This Row],[Bespovratna sredstva - EU dio - HRK]]/7.5345</f>
        <v>50433.446147720482</v>
      </c>
      <c r="Q1212" s="19">
        <f>Ugovori_OPULJP[[#This Row],[Bespovratna sredstva - Ukupno (EU+Nac) HRK
= Ukupna ugovorena vrijednost bespovratnih sredstava]]*Ugovori_OPULJP[[#This Row],[STOPA NACIONALNOG SUFINANCIRANJA %]]</f>
        <v>67057.2</v>
      </c>
      <c r="R1212" s="20">
        <f>Ugovori_OPULJP[[#This Row],[Bespovratna sredstva - Nacionalni dio - HRK]]/7.5345</f>
        <v>8900.0199084212618</v>
      </c>
      <c r="S1212" s="21">
        <v>447048</v>
      </c>
      <c r="T1212" s="22">
        <f>Ugovori_OPULJP[[#This Row],[Bespovratna sredstva - Ukupno (EU+Nac) HRK
= Ukupna ugovorena vrijednost bespovratnih sredstava]]/7.5345</f>
        <v>59333.466056141748</v>
      </c>
      <c r="U1212" s="19">
        <v>0</v>
      </c>
      <c r="V1212" s="20">
        <f>Ugovori_OPULJP[[#This Row],[Javni doprinos korisnika - HRK]]/7.5345</f>
        <v>0</v>
      </c>
      <c r="W1212" s="19">
        <v>0</v>
      </c>
      <c r="X1212" s="20">
        <f>Ugovori_OPULJP[[#This Row],[Privatni doprinos korisnika - HRK]]/7.5345</f>
        <v>0</v>
      </c>
      <c r="Y1212" s="21">
        <f>Ugovori_OPULJP[[#This Row],[Bespovratna sredstva - Ukupno (EU+Nac) HRK
= Ukupna ugovorena vrijednost bespovratnih sredstava]]+Ugovori_OPULJP[[#This Row],[Javni doprinos korisnika - HRK]]+Ugovori_OPULJP[[#This Row],[Privatni doprinos korisnika - HRK]]</f>
        <v>447048</v>
      </c>
      <c r="Z1212" s="22">
        <f>Ugovori_OPULJP[[#This Row],[UKUPNI PRIHVATLJIVI IZDACI
TOTAL ELIGIBLE EXPENDITURE
= Bespovratna sredstva ukupno + doprinos korisnika
= Ukupni prihvatljivi troškovi
= Ukupna ugovorena vrijednost projekta HRK]]/7.5345</f>
        <v>59333.466056141748</v>
      </c>
      <c r="AA1212" s="27" t="s">
        <v>741</v>
      </c>
      <c r="AB1212" s="27" t="s">
        <v>145</v>
      </c>
      <c r="AC1212" s="26" t="s">
        <v>4646</v>
      </c>
      <c r="AD1212" s="26" t="s">
        <v>147</v>
      </c>
    </row>
    <row r="1213" spans="1:30" ht="51" customHeight="1" x14ac:dyDescent="0.3">
      <c r="A1213" s="31" t="s">
        <v>4647</v>
      </c>
      <c r="B1213" s="25" t="s">
        <v>139</v>
      </c>
      <c r="C1213" s="26" t="s">
        <v>140</v>
      </c>
      <c r="D1213" s="26" t="s">
        <v>4593</v>
      </c>
      <c r="E1213" s="27" t="s">
        <v>63</v>
      </c>
      <c r="F1213" s="32" t="s">
        <v>4648</v>
      </c>
      <c r="G1213" s="32" t="s">
        <v>4649</v>
      </c>
      <c r="H1213" s="29">
        <v>44230</v>
      </c>
      <c r="I1213" s="29">
        <v>44595</v>
      </c>
      <c r="J1213" s="17" t="str">
        <f>IF(Ugovori_OPULJP[[#This Row],[DATUM ZAVRŠETKA OPERACIJE]]&gt;DATE(2023,12,31),"u provedbi","završen")</f>
        <v>završen</v>
      </c>
      <c r="K1213" s="28" t="s">
        <v>4650</v>
      </c>
      <c r="L1213" s="28" t="s">
        <v>81</v>
      </c>
      <c r="M1213" s="18">
        <v>0.85</v>
      </c>
      <c r="N1213" s="18">
        <v>0.15</v>
      </c>
      <c r="O1213" s="19">
        <f>Ugovori_OPULJP[[#This Row],[Bespovratna sredstva - Ukupno (EU+Nac) HRK
= Ukupna ugovorena vrijednost bespovratnih sredstava]]*Ugovori_OPULJP[[#This Row],[EU STOPA SUFINANCIRANJA %
EU CO-FINANCING RATE %]]</f>
        <v>380681</v>
      </c>
      <c r="P1213" s="20">
        <f>Ugovori_OPULJP[[#This Row],[Bespovratna sredstva - EU dio - HRK]]/7.5345</f>
        <v>50525.051430088257</v>
      </c>
      <c r="Q1213" s="19">
        <f>Ugovori_OPULJP[[#This Row],[Bespovratna sredstva - Ukupno (EU+Nac) HRK
= Ukupna ugovorena vrijednost bespovratnih sredstava]]*Ugovori_OPULJP[[#This Row],[STOPA NACIONALNOG SUFINANCIRANJA %]]</f>
        <v>67179</v>
      </c>
      <c r="R1213" s="20">
        <f>Ugovori_OPULJP[[#This Row],[Bespovratna sredstva - Nacionalni dio - HRK]]/7.5345</f>
        <v>8916.1855464861637</v>
      </c>
      <c r="S1213" s="21">
        <v>447860</v>
      </c>
      <c r="T1213" s="22">
        <f>Ugovori_OPULJP[[#This Row],[Bespovratna sredstva - Ukupno (EU+Nac) HRK
= Ukupna ugovorena vrijednost bespovratnih sredstava]]/7.5345</f>
        <v>59441.236976574422</v>
      </c>
      <c r="U1213" s="19">
        <v>0</v>
      </c>
      <c r="V1213" s="20">
        <f>Ugovori_OPULJP[[#This Row],[Javni doprinos korisnika - HRK]]/7.5345</f>
        <v>0</v>
      </c>
      <c r="W1213" s="19">
        <v>0</v>
      </c>
      <c r="X1213" s="20">
        <f>Ugovori_OPULJP[[#This Row],[Privatni doprinos korisnika - HRK]]/7.5345</f>
        <v>0</v>
      </c>
      <c r="Y1213" s="21">
        <f>Ugovori_OPULJP[[#This Row],[Bespovratna sredstva - Ukupno (EU+Nac) HRK
= Ukupna ugovorena vrijednost bespovratnih sredstava]]+Ugovori_OPULJP[[#This Row],[Javni doprinos korisnika - HRK]]+Ugovori_OPULJP[[#This Row],[Privatni doprinos korisnika - HRK]]</f>
        <v>447860</v>
      </c>
      <c r="Z1213" s="22">
        <f>Ugovori_OPULJP[[#This Row],[UKUPNI PRIHVATLJIVI IZDACI
TOTAL ELIGIBLE EXPENDITURE
= Bespovratna sredstva ukupno + doprinos korisnika
= Ukupni prihvatljivi troškovi
= Ukupna ugovorena vrijednost projekta HRK]]/7.5345</f>
        <v>59441.236976574422</v>
      </c>
      <c r="AA1213" s="27" t="s">
        <v>741</v>
      </c>
      <c r="AB1213" s="27" t="s">
        <v>145</v>
      </c>
      <c r="AC1213" s="26" t="s">
        <v>4651</v>
      </c>
      <c r="AD1213" s="26" t="s">
        <v>147</v>
      </c>
    </row>
    <row r="1214" spans="1:30" ht="51" customHeight="1" x14ac:dyDescent="0.3">
      <c r="A1214" s="31" t="s">
        <v>4652</v>
      </c>
      <c r="B1214" s="25" t="s">
        <v>139</v>
      </c>
      <c r="C1214" s="26" t="s">
        <v>140</v>
      </c>
      <c r="D1214" s="26" t="s">
        <v>4593</v>
      </c>
      <c r="E1214" s="27" t="s">
        <v>63</v>
      </c>
      <c r="F1214" s="32" t="s">
        <v>4653</v>
      </c>
      <c r="G1214" s="32" t="s">
        <v>4654</v>
      </c>
      <c r="H1214" s="29">
        <v>44231</v>
      </c>
      <c r="I1214" s="29">
        <v>44596</v>
      </c>
      <c r="J1214" s="17" t="str">
        <f>IF(Ugovori_OPULJP[[#This Row],[DATUM ZAVRŠETKA OPERACIJE]]&gt;DATE(2023,12,31),"u provedbi","završen")</f>
        <v>završen</v>
      </c>
      <c r="K1214" s="28" t="s">
        <v>173</v>
      </c>
      <c r="L1214" s="28" t="s">
        <v>21</v>
      </c>
      <c r="M1214" s="18">
        <v>0.85</v>
      </c>
      <c r="N1214" s="18">
        <v>0.15</v>
      </c>
      <c r="O1214" s="19">
        <f>Ugovori_OPULJP[[#This Row],[Bespovratna sredstva - Ukupno (EU+Nac) HRK
= Ukupna ugovorena vrijednost bespovratnih sredstava]]*Ugovori_OPULJP[[#This Row],[EU STOPA SUFINANCIRANJA %
EU CO-FINANCING RATE %]]</f>
        <v>190995</v>
      </c>
      <c r="P1214" s="20">
        <f>Ugovori_OPULJP[[#This Row],[Bespovratna sredstva - EU dio - HRK]]/7.5345</f>
        <v>25349.392793151503</v>
      </c>
      <c r="Q1214" s="19">
        <f>Ugovori_OPULJP[[#This Row],[Bespovratna sredstva - Ukupno (EU+Nac) HRK
= Ukupna ugovorena vrijednost bespovratnih sredstava]]*Ugovori_OPULJP[[#This Row],[STOPA NACIONALNOG SUFINANCIRANJA %]]</f>
        <v>33705</v>
      </c>
      <c r="R1214" s="20">
        <f>Ugovori_OPULJP[[#This Row],[Bespovratna sredstva - Nacionalni dio - HRK]]/7.5345</f>
        <v>4473.4222576149705</v>
      </c>
      <c r="S1214" s="21">
        <v>224700</v>
      </c>
      <c r="T1214" s="22">
        <f>Ugovori_OPULJP[[#This Row],[Bespovratna sredstva - Ukupno (EU+Nac) HRK
= Ukupna ugovorena vrijednost bespovratnih sredstava]]/7.5345</f>
        <v>29822.815050766472</v>
      </c>
      <c r="U1214" s="19">
        <v>0</v>
      </c>
      <c r="V1214" s="20">
        <f>Ugovori_OPULJP[[#This Row],[Javni doprinos korisnika - HRK]]/7.5345</f>
        <v>0</v>
      </c>
      <c r="W1214" s="19">
        <v>0</v>
      </c>
      <c r="X1214" s="20">
        <f>Ugovori_OPULJP[[#This Row],[Privatni doprinos korisnika - HRK]]/7.5345</f>
        <v>0</v>
      </c>
      <c r="Y1214" s="21">
        <f>Ugovori_OPULJP[[#This Row],[Bespovratna sredstva - Ukupno (EU+Nac) HRK
= Ukupna ugovorena vrijednost bespovratnih sredstava]]+Ugovori_OPULJP[[#This Row],[Javni doprinos korisnika - HRK]]+Ugovori_OPULJP[[#This Row],[Privatni doprinos korisnika - HRK]]</f>
        <v>224700</v>
      </c>
      <c r="Z1214" s="22">
        <f>Ugovori_OPULJP[[#This Row],[UKUPNI PRIHVATLJIVI IZDACI
TOTAL ELIGIBLE EXPENDITURE
= Bespovratna sredstva ukupno + doprinos korisnika
= Ukupni prihvatljivi troškovi
= Ukupna ugovorena vrijednost projekta HRK]]/7.5345</f>
        <v>29822.815050766472</v>
      </c>
      <c r="AA1214" s="27" t="s">
        <v>741</v>
      </c>
      <c r="AB1214" s="27" t="s">
        <v>145</v>
      </c>
      <c r="AC1214" s="26" t="s">
        <v>4655</v>
      </c>
      <c r="AD1214" s="26" t="s">
        <v>147</v>
      </c>
    </row>
    <row r="1215" spans="1:30" ht="38.25" customHeight="1" x14ac:dyDescent="0.3">
      <c r="A1215" s="31" t="s">
        <v>4656</v>
      </c>
      <c r="B1215" s="25" t="s">
        <v>139</v>
      </c>
      <c r="C1215" s="26" t="s">
        <v>140</v>
      </c>
      <c r="D1215" s="26" t="s">
        <v>4593</v>
      </c>
      <c r="E1215" s="27" t="s">
        <v>63</v>
      </c>
      <c r="F1215" s="32" t="s">
        <v>4657</v>
      </c>
      <c r="G1215" s="32" t="s">
        <v>4658</v>
      </c>
      <c r="H1215" s="29">
        <v>44242</v>
      </c>
      <c r="I1215" s="29">
        <v>44607</v>
      </c>
      <c r="J1215" s="17" t="str">
        <f>IF(Ugovori_OPULJP[[#This Row],[DATUM ZAVRŠETKA OPERACIJE]]&gt;DATE(2023,12,31),"u provedbi","završen")</f>
        <v>završen</v>
      </c>
      <c r="K1215" s="28" t="s">
        <v>164</v>
      </c>
      <c r="L1215" s="28" t="s">
        <v>164</v>
      </c>
      <c r="M1215" s="18">
        <v>0.85</v>
      </c>
      <c r="N1215" s="18">
        <v>0.15</v>
      </c>
      <c r="O1215" s="19">
        <f>Ugovori_OPULJP[[#This Row],[Bespovratna sredstva - Ukupno (EU+Nac) HRK
= Ukupna ugovorena vrijednost bespovratnih sredstava]]*Ugovori_OPULJP[[#This Row],[EU STOPA SUFINANCIRANJA %
EU CO-FINANCING RATE %]]</f>
        <v>420914.87449999998</v>
      </c>
      <c r="P1215" s="20">
        <f>Ugovori_OPULJP[[#This Row],[Bespovratna sredstva - EU dio - HRK]]/7.5345</f>
        <v>55865.004247129866</v>
      </c>
      <c r="Q1215" s="19">
        <f>Ugovori_OPULJP[[#This Row],[Bespovratna sredstva - Ukupno (EU+Nac) HRK
= Ukupna ugovorena vrijednost bespovratnih sredstava]]*Ugovori_OPULJP[[#This Row],[STOPA NACIONALNOG SUFINANCIRANJA %]]</f>
        <v>74279.095499999996</v>
      </c>
      <c r="R1215" s="20">
        <f>Ugovori_OPULJP[[#This Row],[Bespovratna sredstva - Nacionalni dio - HRK]]/7.5345</f>
        <v>9858.5301612582116</v>
      </c>
      <c r="S1215" s="21">
        <v>495193.97</v>
      </c>
      <c r="T1215" s="22">
        <f>Ugovori_OPULJP[[#This Row],[Bespovratna sredstva - Ukupno (EU+Nac) HRK
= Ukupna ugovorena vrijednost bespovratnih sredstava]]/7.5345</f>
        <v>65723.534408388077</v>
      </c>
      <c r="U1215" s="19">
        <v>0</v>
      </c>
      <c r="V1215" s="20">
        <f>Ugovori_OPULJP[[#This Row],[Javni doprinos korisnika - HRK]]/7.5345</f>
        <v>0</v>
      </c>
      <c r="W1215" s="19">
        <v>0</v>
      </c>
      <c r="X1215" s="20">
        <f>Ugovori_OPULJP[[#This Row],[Privatni doprinos korisnika - HRK]]/7.5345</f>
        <v>0</v>
      </c>
      <c r="Y1215" s="21">
        <f>Ugovori_OPULJP[[#This Row],[Bespovratna sredstva - Ukupno (EU+Nac) HRK
= Ukupna ugovorena vrijednost bespovratnih sredstava]]+Ugovori_OPULJP[[#This Row],[Javni doprinos korisnika - HRK]]+Ugovori_OPULJP[[#This Row],[Privatni doprinos korisnika - HRK]]</f>
        <v>495193.97</v>
      </c>
      <c r="Z1215" s="22">
        <f>Ugovori_OPULJP[[#This Row],[UKUPNI PRIHVATLJIVI IZDACI
TOTAL ELIGIBLE EXPENDITURE
= Bespovratna sredstva ukupno + doprinos korisnika
= Ukupni prihvatljivi troškovi
= Ukupna ugovorena vrijednost projekta HRK]]/7.5345</f>
        <v>65723.534408388077</v>
      </c>
      <c r="AA1215" s="27" t="s">
        <v>741</v>
      </c>
      <c r="AB1215" s="27" t="s">
        <v>145</v>
      </c>
      <c r="AC1215" s="26" t="s">
        <v>4659</v>
      </c>
      <c r="AD1215" s="26" t="s">
        <v>147</v>
      </c>
    </row>
    <row r="1216" spans="1:30" ht="51" customHeight="1" x14ac:dyDescent="0.3">
      <c r="A1216" s="60" t="s">
        <v>4660</v>
      </c>
      <c r="B1216" s="25" t="s">
        <v>139</v>
      </c>
      <c r="C1216" s="26" t="s">
        <v>140</v>
      </c>
      <c r="D1216" s="26" t="s">
        <v>4593</v>
      </c>
      <c r="E1216" s="27" t="s">
        <v>63</v>
      </c>
      <c r="F1216" s="44" t="s">
        <v>4661</v>
      </c>
      <c r="G1216" s="44" t="s">
        <v>959</v>
      </c>
      <c r="H1216" s="61">
        <v>44287</v>
      </c>
      <c r="I1216" s="61">
        <v>44652</v>
      </c>
      <c r="J1216" s="17" t="str">
        <f>IF(Ugovori_OPULJP[[#This Row],[DATUM ZAVRŠETKA OPERACIJE]]&gt;DATE(2023,12,31),"u provedbi","završen")</f>
        <v>završen</v>
      </c>
      <c r="K1216" s="37" t="s">
        <v>66</v>
      </c>
      <c r="L1216" s="37" t="s">
        <v>66</v>
      </c>
      <c r="M1216" s="18">
        <v>0.85</v>
      </c>
      <c r="N1216" s="18">
        <v>0.15</v>
      </c>
      <c r="O1216" s="62">
        <f>Ugovori_OPULJP[[#This Row],[Bespovratna sredstva - Ukupno (EU+Nac) HRK
= Ukupna ugovorena vrijednost bespovratnih sredstava]]*Ugovori_OPULJP[[#This Row],[EU STOPA SUFINANCIRANJA %
EU CO-FINANCING RATE %]]</f>
        <v>389623.1275</v>
      </c>
      <c r="P1216" s="63">
        <f>Ugovori_OPULJP[[#This Row],[Bespovratna sredstva - EU dio - HRK]]/7.5345</f>
        <v>51711.875705089915</v>
      </c>
      <c r="Q1216" s="62">
        <f>Ugovori_OPULJP[[#This Row],[Bespovratna sredstva - Ukupno (EU+Nac) HRK
= Ukupna ugovorena vrijednost bespovratnih sredstava]]*Ugovori_OPULJP[[#This Row],[STOPA NACIONALNOG SUFINANCIRANJA %]]</f>
        <v>68757.022500000006</v>
      </c>
      <c r="R1216" s="63">
        <f>Ugovori_OPULJP[[#This Row],[Bespovratna sredstva - Nacionalni dio - HRK]]/7.5345</f>
        <v>9125.6251244276336</v>
      </c>
      <c r="S1216" s="64">
        <v>458380.15</v>
      </c>
      <c r="T1216" s="65">
        <f>Ugovori_OPULJP[[#This Row],[Bespovratna sredstva - Ukupno (EU+Nac) HRK
= Ukupna ugovorena vrijednost bespovratnih sredstava]]/7.5345</f>
        <v>60837.50082951755</v>
      </c>
      <c r="U1216" s="62">
        <v>0</v>
      </c>
      <c r="V1216" s="63">
        <f>Ugovori_OPULJP[[#This Row],[Javni doprinos korisnika - HRK]]/7.5345</f>
        <v>0</v>
      </c>
      <c r="W1216" s="62">
        <v>0</v>
      </c>
      <c r="X1216" s="63">
        <f>Ugovori_OPULJP[[#This Row],[Privatni doprinos korisnika - HRK]]/7.5345</f>
        <v>0</v>
      </c>
      <c r="Y1216" s="64">
        <f>Ugovori_OPULJP[[#This Row],[Bespovratna sredstva - Ukupno (EU+Nac) HRK
= Ukupna ugovorena vrijednost bespovratnih sredstava]]+Ugovori_OPULJP[[#This Row],[Javni doprinos korisnika - HRK]]+Ugovori_OPULJP[[#This Row],[Privatni doprinos korisnika - HRK]]</f>
        <v>458380.15</v>
      </c>
      <c r="Z1216" s="65">
        <f>Ugovori_OPULJP[[#This Row],[UKUPNI PRIHVATLJIVI IZDACI
TOTAL ELIGIBLE EXPENDITURE
= Bespovratna sredstva ukupno + doprinos korisnika
= Ukupni prihvatljivi troškovi
= Ukupna ugovorena vrijednost projekta HRK]]/7.5345</f>
        <v>60837.50082951755</v>
      </c>
      <c r="AA1216" s="27" t="s">
        <v>741</v>
      </c>
      <c r="AB1216" s="27" t="s">
        <v>145</v>
      </c>
      <c r="AC1216" s="40" t="s">
        <v>4662</v>
      </c>
      <c r="AD1216" s="26" t="s">
        <v>147</v>
      </c>
    </row>
    <row r="1217" spans="1:30" ht="51" customHeight="1" x14ac:dyDescent="0.3">
      <c r="A1217" s="31" t="s">
        <v>4663</v>
      </c>
      <c r="B1217" s="25" t="s">
        <v>139</v>
      </c>
      <c r="C1217" s="26" t="s">
        <v>140</v>
      </c>
      <c r="D1217" s="26" t="s">
        <v>4593</v>
      </c>
      <c r="E1217" s="27" t="s">
        <v>63</v>
      </c>
      <c r="F1217" s="32" t="s">
        <v>4664</v>
      </c>
      <c r="G1217" s="32" t="s">
        <v>4665</v>
      </c>
      <c r="H1217" s="29">
        <v>44279</v>
      </c>
      <c r="I1217" s="29">
        <v>44644</v>
      </c>
      <c r="J1217" s="17" t="str">
        <f>IF(Ugovori_OPULJP[[#This Row],[DATUM ZAVRŠETKA OPERACIJE]]&gt;DATE(2023,12,31),"u provedbi","završen")</f>
        <v>završen</v>
      </c>
      <c r="K1217" s="28" t="s">
        <v>164</v>
      </c>
      <c r="L1217" s="28" t="s">
        <v>164</v>
      </c>
      <c r="M1217" s="18">
        <v>0.85</v>
      </c>
      <c r="N1217" s="18">
        <v>0.15</v>
      </c>
      <c r="O1217" s="19">
        <f>Ugovori_OPULJP[[#This Row],[Bespovratna sredstva - Ukupno (EU+Nac) HRK
= Ukupna ugovorena vrijednost bespovratnih sredstava]]*Ugovori_OPULJP[[#This Row],[EU STOPA SUFINANCIRANJA %
EU CO-FINANCING RATE %]]</f>
        <v>355568.99949999998</v>
      </c>
      <c r="P1217" s="20">
        <f>Ugovori_OPULJP[[#This Row],[Bespovratna sredstva - EU dio - HRK]]/7.5345</f>
        <v>47192.11619881876</v>
      </c>
      <c r="Q1217" s="19">
        <f>Ugovori_OPULJP[[#This Row],[Bespovratna sredstva - Ukupno (EU+Nac) HRK
= Ukupna ugovorena vrijednost bespovratnih sredstava]]*Ugovori_OPULJP[[#This Row],[STOPA NACIONALNOG SUFINANCIRANJA %]]</f>
        <v>62747.470499999996</v>
      </c>
      <c r="R1217" s="20">
        <f>Ugovori_OPULJP[[#This Row],[Bespovratna sredstva - Nacionalni dio - HRK]]/7.5345</f>
        <v>8328.0205056738996</v>
      </c>
      <c r="S1217" s="19">
        <v>418316.47</v>
      </c>
      <c r="T1217" s="20">
        <f>Ugovori_OPULJP[[#This Row],[Bespovratna sredstva - Ukupno (EU+Nac) HRK
= Ukupna ugovorena vrijednost bespovratnih sredstava]]/7.5345</f>
        <v>55520.136704492659</v>
      </c>
      <c r="U1217" s="62">
        <v>0</v>
      </c>
      <c r="V1217" s="63">
        <f>Ugovori_OPULJP[[#This Row],[Javni doprinos korisnika - HRK]]/7.5345</f>
        <v>0</v>
      </c>
      <c r="W1217" s="62">
        <v>0</v>
      </c>
      <c r="X1217" s="63">
        <f>Ugovori_OPULJP[[#This Row],[Privatni doprinos korisnika - HRK]]/7.5345</f>
        <v>0</v>
      </c>
      <c r="Y1217" s="21">
        <f>Ugovori_OPULJP[[#This Row],[Bespovratna sredstva - Ukupno (EU+Nac) HRK
= Ukupna ugovorena vrijednost bespovratnih sredstava]]+Ugovori_OPULJP[[#This Row],[Javni doprinos korisnika - HRK]]+Ugovori_OPULJP[[#This Row],[Privatni doprinos korisnika - HRK]]</f>
        <v>418316.47</v>
      </c>
      <c r="Z1217" s="22">
        <f>Ugovori_OPULJP[[#This Row],[UKUPNI PRIHVATLJIVI IZDACI
TOTAL ELIGIBLE EXPENDITURE
= Bespovratna sredstva ukupno + doprinos korisnika
= Ukupni prihvatljivi troškovi
= Ukupna ugovorena vrijednost projekta HRK]]/7.5345</f>
        <v>55520.136704492659</v>
      </c>
      <c r="AA1217" s="27" t="s">
        <v>741</v>
      </c>
      <c r="AB1217" s="27" t="s">
        <v>145</v>
      </c>
      <c r="AC1217" s="26" t="s">
        <v>4666</v>
      </c>
      <c r="AD1217" s="26" t="s">
        <v>147</v>
      </c>
    </row>
    <row r="1218" spans="1:30" ht="63.75" customHeight="1" x14ac:dyDescent="0.3">
      <c r="A1218" s="60" t="s">
        <v>4667</v>
      </c>
      <c r="B1218" s="25" t="s">
        <v>139</v>
      </c>
      <c r="C1218" s="26" t="s">
        <v>140</v>
      </c>
      <c r="D1218" s="26" t="s">
        <v>4593</v>
      </c>
      <c r="E1218" s="27" t="s">
        <v>63</v>
      </c>
      <c r="F1218" s="44" t="s">
        <v>4668</v>
      </c>
      <c r="G1218" s="44" t="s">
        <v>4669</v>
      </c>
      <c r="H1218" s="61">
        <v>44287</v>
      </c>
      <c r="I1218" s="61">
        <v>44652</v>
      </c>
      <c r="J1218" s="17" t="str">
        <f>IF(Ugovori_OPULJP[[#This Row],[DATUM ZAVRŠETKA OPERACIJE]]&gt;DATE(2023,12,31),"u provedbi","završen")</f>
        <v>završen</v>
      </c>
      <c r="K1218" s="37" t="s">
        <v>144</v>
      </c>
      <c r="L1218" s="37" t="s">
        <v>144</v>
      </c>
      <c r="M1218" s="18">
        <v>0.85</v>
      </c>
      <c r="N1218" s="38">
        <v>0.15</v>
      </c>
      <c r="O1218" s="62">
        <f>Ugovori_OPULJP[[#This Row],[Bespovratna sredstva - Ukupno (EU+Nac) HRK
= Ukupna ugovorena vrijednost bespovratnih sredstava]]*Ugovori_OPULJP[[#This Row],[EU STOPA SUFINANCIRANJA %
EU CO-FINANCING RATE %]]</f>
        <v>410312</v>
      </c>
      <c r="P1218" s="63">
        <f>Ugovori_OPULJP[[#This Row],[Bespovratna sredstva - EU dio - HRK]]/7.5345</f>
        <v>54457.760966222042</v>
      </c>
      <c r="Q1218" s="62">
        <f>Ugovori_OPULJP[[#This Row],[Bespovratna sredstva - Ukupno (EU+Nac) HRK
= Ukupna ugovorena vrijednost bespovratnih sredstava]]*Ugovori_OPULJP[[#This Row],[STOPA NACIONALNOG SUFINANCIRANJA %]]</f>
        <v>72408</v>
      </c>
      <c r="R1218" s="63">
        <f>Ugovori_OPULJP[[#This Row],[Bespovratna sredstva - Nacionalni dio - HRK]]/7.5345</f>
        <v>9610.1931116862434</v>
      </c>
      <c r="S1218" s="64">
        <v>482720</v>
      </c>
      <c r="T1218" s="65">
        <f>Ugovori_OPULJP[[#This Row],[Bespovratna sredstva - Ukupno (EU+Nac) HRK
= Ukupna ugovorena vrijednost bespovratnih sredstava]]/7.5345</f>
        <v>64067.954077908282</v>
      </c>
      <c r="U1218" s="62">
        <v>0</v>
      </c>
      <c r="V1218" s="63">
        <f>Ugovori_OPULJP[[#This Row],[Javni doprinos korisnika - HRK]]/7.5345</f>
        <v>0</v>
      </c>
      <c r="W1218" s="62">
        <v>0</v>
      </c>
      <c r="X1218" s="63">
        <f>Ugovori_OPULJP[[#This Row],[Privatni doprinos korisnika - HRK]]/7.5345</f>
        <v>0</v>
      </c>
      <c r="Y1218" s="64">
        <f>Ugovori_OPULJP[[#This Row],[Bespovratna sredstva - Ukupno (EU+Nac) HRK
= Ukupna ugovorena vrijednost bespovratnih sredstava]]+Ugovori_OPULJP[[#This Row],[Javni doprinos korisnika - HRK]]+Ugovori_OPULJP[[#This Row],[Privatni doprinos korisnika - HRK]]</f>
        <v>482720</v>
      </c>
      <c r="Z1218" s="65">
        <f>Ugovori_OPULJP[[#This Row],[UKUPNI PRIHVATLJIVI IZDACI
TOTAL ELIGIBLE EXPENDITURE
= Bespovratna sredstva ukupno + doprinos korisnika
= Ukupni prihvatljivi troškovi
= Ukupna ugovorena vrijednost projekta HRK]]/7.5345</f>
        <v>64067.954077908282</v>
      </c>
      <c r="AA1218" s="27" t="s">
        <v>741</v>
      </c>
      <c r="AB1218" s="27" t="s">
        <v>145</v>
      </c>
      <c r="AC1218" s="40" t="s">
        <v>4670</v>
      </c>
      <c r="AD1218" s="26" t="s">
        <v>147</v>
      </c>
    </row>
    <row r="1219" spans="1:30" ht="51" customHeight="1" x14ac:dyDescent="0.3">
      <c r="A1219" s="31" t="s">
        <v>4671</v>
      </c>
      <c r="B1219" s="25" t="s">
        <v>139</v>
      </c>
      <c r="C1219" s="26" t="s">
        <v>140</v>
      </c>
      <c r="D1219" s="26" t="s">
        <v>4593</v>
      </c>
      <c r="E1219" s="27" t="s">
        <v>63</v>
      </c>
      <c r="F1219" s="32" t="s">
        <v>4672</v>
      </c>
      <c r="G1219" s="14" t="s">
        <v>4673</v>
      </c>
      <c r="H1219" s="29">
        <v>44279</v>
      </c>
      <c r="I1219" s="29">
        <v>44644</v>
      </c>
      <c r="J1219" s="17" t="str">
        <f>IF(Ugovori_OPULJP[[#This Row],[DATUM ZAVRŠETKA OPERACIJE]]&gt;DATE(2023,12,31),"u provedbi","završen")</f>
        <v>završen</v>
      </c>
      <c r="K1219" s="28" t="s">
        <v>240</v>
      </c>
      <c r="L1219" s="28" t="s">
        <v>240</v>
      </c>
      <c r="M1219" s="18">
        <v>0.85</v>
      </c>
      <c r="N1219" s="18">
        <v>0.15</v>
      </c>
      <c r="O1219" s="19">
        <f>Ugovori_OPULJP[[#This Row],[Bespovratna sredstva - Ukupno (EU+Nac) HRK
= Ukupna ugovorena vrijednost bespovratnih sredstava]]*Ugovori_OPULJP[[#This Row],[EU STOPA SUFINANCIRANJA %
EU CO-FINANCING RATE %]]</f>
        <v>411666.22</v>
      </c>
      <c r="P1219" s="20">
        <f>Ugovori_OPULJP[[#This Row],[Bespovratna sredstva - EU dio - HRK]]/7.5345</f>
        <v>54637.496847833296</v>
      </c>
      <c r="Q1219" s="19">
        <f>Ugovori_OPULJP[[#This Row],[Bespovratna sredstva - Ukupno (EU+Nac) HRK
= Ukupna ugovorena vrijednost bespovratnih sredstava]]*Ugovori_OPULJP[[#This Row],[STOPA NACIONALNOG SUFINANCIRANJA %]]</f>
        <v>72646.98</v>
      </c>
      <c r="R1219" s="20">
        <f>Ugovori_OPULJP[[#This Row],[Bespovratna sredstva - Nacionalni dio - HRK]]/7.5345</f>
        <v>9641.9112084411699</v>
      </c>
      <c r="S1219" s="19">
        <v>484313.2</v>
      </c>
      <c r="T1219" s="20">
        <f>Ugovori_OPULJP[[#This Row],[Bespovratna sredstva - Ukupno (EU+Nac) HRK
= Ukupna ugovorena vrijednost bespovratnih sredstava]]/7.5345</f>
        <v>64279.408056274471</v>
      </c>
      <c r="U1219" s="62">
        <v>0</v>
      </c>
      <c r="V1219" s="63">
        <f>Ugovori_OPULJP[[#This Row],[Javni doprinos korisnika - HRK]]/7.5345</f>
        <v>0</v>
      </c>
      <c r="W1219" s="62">
        <v>0</v>
      </c>
      <c r="X1219" s="63">
        <f>Ugovori_OPULJP[[#This Row],[Privatni doprinos korisnika - HRK]]/7.5345</f>
        <v>0</v>
      </c>
      <c r="Y1219" s="21">
        <f>Ugovori_OPULJP[[#This Row],[Bespovratna sredstva - Ukupno (EU+Nac) HRK
= Ukupna ugovorena vrijednost bespovratnih sredstava]]+Ugovori_OPULJP[[#This Row],[Javni doprinos korisnika - HRK]]+Ugovori_OPULJP[[#This Row],[Privatni doprinos korisnika - HRK]]</f>
        <v>484313.2</v>
      </c>
      <c r="Z1219" s="22">
        <f>Ugovori_OPULJP[[#This Row],[UKUPNI PRIHVATLJIVI IZDACI
TOTAL ELIGIBLE EXPENDITURE
= Bespovratna sredstva ukupno + doprinos korisnika
= Ukupni prihvatljivi troškovi
= Ukupna ugovorena vrijednost projekta HRK]]/7.5345</f>
        <v>64279.408056274471</v>
      </c>
      <c r="AA1219" s="27" t="s">
        <v>741</v>
      </c>
      <c r="AB1219" s="27" t="s">
        <v>145</v>
      </c>
      <c r="AC1219" s="26" t="s">
        <v>4674</v>
      </c>
      <c r="AD1219" s="26" t="s">
        <v>147</v>
      </c>
    </row>
    <row r="1220" spans="1:30" ht="51" customHeight="1" x14ac:dyDescent="0.3">
      <c r="A1220" s="31" t="s">
        <v>4675</v>
      </c>
      <c r="B1220" s="25" t="s">
        <v>139</v>
      </c>
      <c r="C1220" s="26" t="s">
        <v>140</v>
      </c>
      <c r="D1220" s="26" t="s">
        <v>4593</v>
      </c>
      <c r="E1220" s="27" t="s">
        <v>63</v>
      </c>
      <c r="F1220" s="32" t="s">
        <v>4676</v>
      </c>
      <c r="G1220" s="32" t="s">
        <v>4677</v>
      </c>
      <c r="H1220" s="29">
        <v>44279</v>
      </c>
      <c r="I1220" s="29">
        <v>44644</v>
      </c>
      <c r="J1220" s="17" t="str">
        <f>IF(Ugovori_OPULJP[[#This Row],[DATUM ZAVRŠETKA OPERACIJE]]&gt;DATE(2023,12,31),"u provedbi","završen")</f>
        <v>završen</v>
      </c>
      <c r="K1220" s="28" t="s">
        <v>21</v>
      </c>
      <c r="L1220" s="28" t="s">
        <v>21</v>
      </c>
      <c r="M1220" s="18">
        <v>0.85</v>
      </c>
      <c r="N1220" s="18">
        <v>0.15</v>
      </c>
      <c r="O1220" s="19">
        <f>Ugovori_OPULJP[[#This Row],[Bespovratna sredstva - Ukupno (EU+Nac) HRK
= Ukupna ugovorena vrijednost bespovratnih sredstava]]*Ugovori_OPULJP[[#This Row],[EU STOPA SUFINANCIRANJA %
EU CO-FINANCING RATE %]]</f>
        <v>357000</v>
      </c>
      <c r="P1220" s="20">
        <f>Ugovori_OPULJP[[#This Row],[Bespovratna sredstva - EU dio - HRK]]/7.5345</f>
        <v>47382.042604021495</v>
      </c>
      <c r="Q1220" s="19">
        <f>Ugovori_OPULJP[[#This Row],[Bespovratna sredstva - Ukupno (EU+Nac) HRK
= Ukupna ugovorena vrijednost bespovratnih sredstava]]*Ugovori_OPULJP[[#This Row],[STOPA NACIONALNOG SUFINANCIRANJA %]]</f>
        <v>63000</v>
      </c>
      <c r="R1220" s="20">
        <f>Ugovori_OPULJP[[#This Row],[Bespovratna sredstva - Nacionalni dio - HRK]]/7.5345</f>
        <v>8361.5369301214414</v>
      </c>
      <c r="S1220" s="19">
        <v>420000</v>
      </c>
      <c r="T1220" s="20">
        <f>Ugovori_OPULJP[[#This Row],[Bespovratna sredstva - Ukupno (EU+Nac) HRK
= Ukupna ugovorena vrijednost bespovratnih sredstava]]/7.5345</f>
        <v>55743.57953414294</v>
      </c>
      <c r="U1220" s="62">
        <v>0</v>
      </c>
      <c r="V1220" s="63">
        <f>Ugovori_OPULJP[[#This Row],[Javni doprinos korisnika - HRK]]/7.5345</f>
        <v>0</v>
      </c>
      <c r="W1220" s="62">
        <v>0</v>
      </c>
      <c r="X1220" s="63">
        <f>Ugovori_OPULJP[[#This Row],[Privatni doprinos korisnika - HRK]]/7.5345</f>
        <v>0</v>
      </c>
      <c r="Y1220" s="21">
        <f>Ugovori_OPULJP[[#This Row],[Bespovratna sredstva - Ukupno (EU+Nac) HRK
= Ukupna ugovorena vrijednost bespovratnih sredstava]]+Ugovori_OPULJP[[#This Row],[Javni doprinos korisnika - HRK]]+Ugovori_OPULJP[[#This Row],[Privatni doprinos korisnika - HRK]]</f>
        <v>420000</v>
      </c>
      <c r="Z1220" s="22">
        <f>Ugovori_OPULJP[[#This Row],[UKUPNI PRIHVATLJIVI IZDACI
TOTAL ELIGIBLE EXPENDITURE
= Bespovratna sredstva ukupno + doprinos korisnika
= Ukupni prihvatljivi troškovi
= Ukupna ugovorena vrijednost projekta HRK]]/7.5345</f>
        <v>55743.57953414294</v>
      </c>
      <c r="AA1220" s="27" t="s">
        <v>741</v>
      </c>
      <c r="AB1220" s="27" t="s">
        <v>145</v>
      </c>
      <c r="AC1220" s="26" t="s">
        <v>4678</v>
      </c>
      <c r="AD1220" s="26" t="s">
        <v>147</v>
      </c>
    </row>
    <row r="1221" spans="1:30" ht="51" customHeight="1" x14ac:dyDescent="0.3">
      <c r="A1221" s="31" t="s">
        <v>4679</v>
      </c>
      <c r="B1221" s="25" t="s">
        <v>139</v>
      </c>
      <c r="C1221" s="26" t="s">
        <v>140</v>
      </c>
      <c r="D1221" s="26" t="s">
        <v>4593</v>
      </c>
      <c r="E1221" s="27" t="s">
        <v>63</v>
      </c>
      <c r="F1221" s="32" t="s">
        <v>4680</v>
      </c>
      <c r="G1221" s="32" t="s">
        <v>4681</v>
      </c>
      <c r="H1221" s="29">
        <v>44277</v>
      </c>
      <c r="I1221" s="29">
        <v>44642</v>
      </c>
      <c r="J1221" s="17" t="str">
        <f>IF(Ugovori_OPULJP[[#This Row],[DATUM ZAVRŠETKA OPERACIJE]]&gt;DATE(2023,12,31),"u provedbi","završen")</f>
        <v>završen</v>
      </c>
      <c r="K1221" s="28" t="s">
        <v>164</v>
      </c>
      <c r="L1221" s="28" t="s">
        <v>164</v>
      </c>
      <c r="M1221" s="18">
        <v>0.85</v>
      </c>
      <c r="N1221" s="18">
        <v>0.15</v>
      </c>
      <c r="O1221" s="19">
        <f>Ugovori_OPULJP[[#This Row],[Bespovratna sredstva - Ukupno (EU+Nac) HRK
= Ukupna ugovorena vrijednost bespovratnih sredstava]]*Ugovori_OPULJP[[#This Row],[EU STOPA SUFINANCIRANJA %
EU CO-FINANCING RATE %]]</f>
        <v>295557.86050000001</v>
      </c>
      <c r="P1221" s="20">
        <f>Ugovori_OPULJP[[#This Row],[Bespovratna sredstva - EU dio - HRK]]/7.5345</f>
        <v>39227.269294578269</v>
      </c>
      <c r="Q1221" s="19">
        <f>Ugovori_OPULJP[[#This Row],[Bespovratna sredstva - Ukupno (EU+Nac) HRK
= Ukupna ugovorena vrijednost bespovratnih sredstava]]*Ugovori_OPULJP[[#This Row],[STOPA NACIONALNOG SUFINANCIRANJA %]]</f>
        <v>52157.269500000002</v>
      </c>
      <c r="R1221" s="20">
        <f>Ugovori_OPULJP[[#This Row],[Bespovratna sredstva - Nacionalni dio - HRK]]/7.5345</f>
        <v>6922.4592872785188</v>
      </c>
      <c r="S1221" s="19">
        <v>347715.13</v>
      </c>
      <c r="T1221" s="20">
        <f>Ugovori_OPULJP[[#This Row],[Bespovratna sredstva - Ukupno (EU+Nac) HRK
= Ukupna ugovorena vrijednost bespovratnih sredstava]]/7.5345</f>
        <v>46149.728581856791</v>
      </c>
      <c r="U1221" s="62">
        <v>0</v>
      </c>
      <c r="V1221" s="63">
        <f>Ugovori_OPULJP[[#This Row],[Javni doprinos korisnika - HRK]]/7.5345</f>
        <v>0</v>
      </c>
      <c r="W1221" s="62">
        <v>0</v>
      </c>
      <c r="X1221" s="63">
        <f>Ugovori_OPULJP[[#This Row],[Privatni doprinos korisnika - HRK]]/7.5345</f>
        <v>0</v>
      </c>
      <c r="Y1221" s="21">
        <f>Ugovori_OPULJP[[#This Row],[Bespovratna sredstva - Ukupno (EU+Nac) HRK
= Ukupna ugovorena vrijednost bespovratnih sredstava]]+Ugovori_OPULJP[[#This Row],[Javni doprinos korisnika - HRK]]+Ugovori_OPULJP[[#This Row],[Privatni doprinos korisnika - HRK]]</f>
        <v>347715.13</v>
      </c>
      <c r="Z1221" s="22">
        <f>Ugovori_OPULJP[[#This Row],[UKUPNI PRIHVATLJIVI IZDACI
TOTAL ELIGIBLE EXPENDITURE
= Bespovratna sredstva ukupno + doprinos korisnika
= Ukupni prihvatljivi troškovi
= Ukupna ugovorena vrijednost projekta HRK]]/7.5345</f>
        <v>46149.728581856791</v>
      </c>
      <c r="AA1221" s="27" t="s">
        <v>741</v>
      </c>
      <c r="AB1221" s="27" t="s">
        <v>145</v>
      </c>
      <c r="AC1221" s="26" t="s">
        <v>4682</v>
      </c>
      <c r="AD1221" s="26" t="s">
        <v>147</v>
      </c>
    </row>
    <row r="1222" spans="1:30" ht="38.25" customHeight="1" x14ac:dyDescent="0.3">
      <c r="A1222" s="31" t="s">
        <v>4683</v>
      </c>
      <c r="B1222" s="25" t="s">
        <v>139</v>
      </c>
      <c r="C1222" s="26" t="s">
        <v>140</v>
      </c>
      <c r="D1222" s="26" t="s">
        <v>4593</v>
      </c>
      <c r="E1222" s="27" t="s">
        <v>63</v>
      </c>
      <c r="F1222" s="32" t="s">
        <v>4684</v>
      </c>
      <c r="G1222" s="32" t="s">
        <v>3958</v>
      </c>
      <c r="H1222" s="29">
        <v>44278</v>
      </c>
      <c r="I1222" s="29">
        <v>44643</v>
      </c>
      <c r="J1222" s="17" t="str">
        <f>IF(Ugovori_OPULJP[[#This Row],[DATUM ZAVRŠETKA OPERACIJE]]&gt;DATE(2023,12,31),"u provedbi","završen")</f>
        <v>završen</v>
      </c>
      <c r="K1222" s="28" t="s">
        <v>71</v>
      </c>
      <c r="L1222" s="28" t="s">
        <v>71</v>
      </c>
      <c r="M1222" s="18">
        <v>0.85</v>
      </c>
      <c r="N1222" s="18">
        <v>0.15</v>
      </c>
      <c r="O1222" s="19">
        <f>Ugovori_OPULJP[[#This Row],[Bespovratna sredstva - Ukupno (EU+Nac) HRK
= Ukupna ugovorena vrijednost bespovratnih sredstava]]*Ugovori_OPULJP[[#This Row],[EU STOPA SUFINANCIRANJA %
EU CO-FINANCING RATE %]]</f>
        <v>274371.15999999997</v>
      </c>
      <c r="P1222" s="20">
        <f>Ugovori_OPULJP[[#This Row],[Bespovratna sredstva - EU dio - HRK]]/7.5345</f>
        <v>36415.310903178703</v>
      </c>
      <c r="Q1222" s="19">
        <f>Ugovori_OPULJP[[#This Row],[Bespovratna sredstva - Ukupno (EU+Nac) HRK
= Ukupna ugovorena vrijednost bespovratnih sredstava]]*Ugovori_OPULJP[[#This Row],[STOPA NACIONALNOG SUFINANCIRANJA %]]</f>
        <v>48418.439999999995</v>
      </c>
      <c r="R1222" s="20">
        <f>Ugovori_OPULJP[[#This Row],[Bespovratna sredstva - Nacionalni dio - HRK]]/7.5345</f>
        <v>6426.2313358550655</v>
      </c>
      <c r="S1222" s="19">
        <v>322789.59999999998</v>
      </c>
      <c r="T1222" s="20">
        <f>Ugovori_OPULJP[[#This Row],[Bespovratna sredstva - Ukupno (EU+Nac) HRK
= Ukupna ugovorena vrijednost bespovratnih sredstava]]/7.5345</f>
        <v>42841.54223903377</v>
      </c>
      <c r="U1222" s="62">
        <v>0</v>
      </c>
      <c r="V1222" s="63">
        <f>Ugovori_OPULJP[[#This Row],[Javni doprinos korisnika - HRK]]/7.5345</f>
        <v>0</v>
      </c>
      <c r="W1222" s="62">
        <v>0</v>
      </c>
      <c r="X1222" s="63">
        <f>Ugovori_OPULJP[[#This Row],[Privatni doprinos korisnika - HRK]]/7.5345</f>
        <v>0</v>
      </c>
      <c r="Y1222" s="21">
        <f>Ugovori_OPULJP[[#This Row],[Bespovratna sredstva - Ukupno (EU+Nac) HRK
= Ukupna ugovorena vrijednost bespovratnih sredstava]]+Ugovori_OPULJP[[#This Row],[Javni doprinos korisnika - HRK]]+Ugovori_OPULJP[[#This Row],[Privatni doprinos korisnika - HRK]]</f>
        <v>322789.59999999998</v>
      </c>
      <c r="Z1222" s="22">
        <f>Ugovori_OPULJP[[#This Row],[UKUPNI PRIHVATLJIVI IZDACI
TOTAL ELIGIBLE EXPENDITURE
= Bespovratna sredstva ukupno + doprinos korisnika
= Ukupni prihvatljivi troškovi
= Ukupna ugovorena vrijednost projekta HRK]]/7.5345</f>
        <v>42841.54223903377</v>
      </c>
      <c r="AA1222" s="27" t="s">
        <v>741</v>
      </c>
      <c r="AB1222" s="27" t="s">
        <v>145</v>
      </c>
      <c r="AC1222" s="26" t="s">
        <v>4685</v>
      </c>
      <c r="AD1222" s="26" t="s">
        <v>147</v>
      </c>
    </row>
    <row r="1223" spans="1:30" ht="51" customHeight="1" x14ac:dyDescent="0.3">
      <c r="A1223" s="60" t="s">
        <v>4686</v>
      </c>
      <c r="B1223" s="25" t="s">
        <v>139</v>
      </c>
      <c r="C1223" s="26" t="s">
        <v>140</v>
      </c>
      <c r="D1223" s="26" t="s">
        <v>4593</v>
      </c>
      <c r="E1223" s="27" t="s">
        <v>63</v>
      </c>
      <c r="F1223" s="44" t="s">
        <v>4687</v>
      </c>
      <c r="G1223" s="44" t="s">
        <v>4688</v>
      </c>
      <c r="H1223" s="61">
        <v>44287</v>
      </c>
      <c r="I1223" s="61">
        <v>44652</v>
      </c>
      <c r="J1223" s="17" t="str">
        <f>IF(Ugovori_OPULJP[[#This Row],[DATUM ZAVRŠETKA OPERACIJE]]&gt;DATE(2023,12,31),"u provedbi","završen")</f>
        <v>završen</v>
      </c>
      <c r="K1223" s="37" t="s">
        <v>586</v>
      </c>
      <c r="L1223" s="37" t="s">
        <v>586</v>
      </c>
      <c r="M1223" s="59" t="s">
        <v>3114</v>
      </c>
      <c r="N1223" s="38">
        <v>0.15</v>
      </c>
      <c r="O1223" s="62">
        <f>Ugovori_OPULJP[[#This Row],[Bespovratna sredstva - Ukupno (EU+Nac) HRK
= Ukupna ugovorena vrijednost bespovratnih sredstava]]*Ugovori_OPULJP[[#This Row],[EU STOPA SUFINANCIRANJA %
EU CO-FINANCING RATE %]]</f>
        <v>224449.5295</v>
      </c>
      <c r="P1223" s="63">
        <f>Ugovori_OPULJP[[#This Row],[Bespovratna sredstva - EU dio - HRK]]/7.5345</f>
        <v>29789.571902581458</v>
      </c>
      <c r="Q1223" s="62">
        <f>Ugovori_OPULJP[[#This Row],[Bespovratna sredstva - Ukupno (EU+Nac) HRK
= Ukupna ugovorena vrijednost bespovratnih sredstava]]*Ugovori_OPULJP[[#This Row],[STOPA NACIONALNOG SUFINANCIRANJA %]]</f>
        <v>39608.7405</v>
      </c>
      <c r="R1223" s="63">
        <f>Ugovori_OPULJP[[#This Row],[Bespovratna sredstva - Nacionalni dio - HRK]]/7.5345</f>
        <v>5256.9832769261393</v>
      </c>
      <c r="S1223" s="64">
        <v>264058.27</v>
      </c>
      <c r="T1223" s="65">
        <f>Ugovori_OPULJP[[#This Row],[Bespovratna sredstva - Ukupno (EU+Nac) HRK
= Ukupna ugovorena vrijednost bespovratnih sredstava]]/7.5345</f>
        <v>35046.555179507595</v>
      </c>
      <c r="U1223" s="62">
        <v>0</v>
      </c>
      <c r="V1223" s="63">
        <f>Ugovori_OPULJP[[#This Row],[Javni doprinos korisnika - HRK]]/7.5345</f>
        <v>0</v>
      </c>
      <c r="W1223" s="62">
        <v>0</v>
      </c>
      <c r="X1223" s="63">
        <f>Ugovori_OPULJP[[#This Row],[Privatni doprinos korisnika - HRK]]/7.5345</f>
        <v>0</v>
      </c>
      <c r="Y1223" s="64">
        <f>Ugovori_OPULJP[[#This Row],[Bespovratna sredstva - Ukupno (EU+Nac) HRK
= Ukupna ugovorena vrijednost bespovratnih sredstava]]+Ugovori_OPULJP[[#This Row],[Javni doprinos korisnika - HRK]]+Ugovori_OPULJP[[#This Row],[Privatni doprinos korisnika - HRK]]</f>
        <v>264058.27</v>
      </c>
      <c r="Z1223" s="65">
        <f>Ugovori_OPULJP[[#This Row],[UKUPNI PRIHVATLJIVI IZDACI
TOTAL ELIGIBLE EXPENDITURE
= Bespovratna sredstva ukupno + doprinos korisnika
= Ukupni prihvatljivi troškovi
= Ukupna ugovorena vrijednost projekta HRK]]/7.5345</f>
        <v>35046.555179507595</v>
      </c>
      <c r="AA1223" s="27" t="s">
        <v>741</v>
      </c>
      <c r="AB1223" s="27" t="s">
        <v>145</v>
      </c>
      <c r="AC1223" s="40" t="s">
        <v>4689</v>
      </c>
      <c r="AD1223" s="26" t="s">
        <v>147</v>
      </c>
    </row>
    <row r="1224" spans="1:30" ht="38.25" customHeight="1" x14ac:dyDescent="0.3">
      <c r="A1224" s="31" t="s">
        <v>4690</v>
      </c>
      <c r="B1224" s="25" t="s">
        <v>139</v>
      </c>
      <c r="C1224" s="26" t="s">
        <v>140</v>
      </c>
      <c r="D1224" s="26" t="s">
        <v>4593</v>
      </c>
      <c r="E1224" s="27" t="s">
        <v>63</v>
      </c>
      <c r="F1224" s="32" t="s">
        <v>4691</v>
      </c>
      <c r="G1224" s="32" t="s">
        <v>4692</v>
      </c>
      <c r="H1224" s="29">
        <v>44279</v>
      </c>
      <c r="I1224" s="29">
        <v>44644</v>
      </c>
      <c r="J1224" s="17" t="str">
        <f>IF(Ugovori_OPULJP[[#This Row],[DATUM ZAVRŠETKA OPERACIJE]]&gt;DATE(2023,12,31),"u provedbi","završen")</f>
        <v>završen</v>
      </c>
      <c r="K1224" s="28" t="s">
        <v>4693</v>
      </c>
      <c r="L1224" s="28" t="s">
        <v>21</v>
      </c>
      <c r="M1224" s="18">
        <v>0.85</v>
      </c>
      <c r="N1224" s="18">
        <v>0.15</v>
      </c>
      <c r="O1224" s="19">
        <f>Ugovori_OPULJP[[#This Row],[Bespovratna sredstva - Ukupno (EU+Nac) HRK
= Ukupna ugovorena vrijednost bespovratnih sredstava]]*Ugovori_OPULJP[[#This Row],[EU STOPA SUFINANCIRANJA %
EU CO-FINANCING RATE %]]</f>
        <v>424582.95600000001</v>
      </c>
      <c r="P1224" s="20">
        <f>Ugovori_OPULJP[[#This Row],[Bespovratna sredstva - EU dio - HRK]]/7.5345</f>
        <v>56351.842325303602</v>
      </c>
      <c r="Q1224" s="19">
        <f>Ugovori_OPULJP[[#This Row],[Bespovratna sredstva - Ukupno (EU+Nac) HRK
= Ukupna ugovorena vrijednost bespovratnih sredstava]]*Ugovori_OPULJP[[#This Row],[STOPA NACIONALNOG SUFINANCIRANJA %]]</f>
        <v>74926.403999999995</v>
      </c>
      <c r="R1224" s="20">
        <f>Ugovori_OPULJP[[#This Row],[Bespovratna sredstva - Nacionalni dio - HRK]]/7.5345</f>
        <v>9944.4427632888692</v>
      </c>
      <c r="S1224" s="19">
        <v>499509.36</v>
      </c>
      <c r="T1224" s="20">
        <f>Ugovori_OPULJP[[#This Row],[Bespovratna sredstva - Ukupno (EU+Nac) HRK
= Ukupna ugovorena vrijednost bespovratnih sredstava]]/7.5345</f>
        <v>66296.285088592471</v>
      </c>
      <c r="U1224" s="62">
        <v>0</v>
      </c>
      <c r="V1224" s="63">
        <f>Ugovori_OPULJP[[#This Row],[Javni doprinos korisnika - HRK]]/7.5345</f>
        <v>0</v>
      </c>
      <c r="W1224" s="62">
        <v>0</v>
      </c>
      <c r="X1224" s="63">
        <f>Ugovori_OPULJP[[#This Row],[Privatni doprinos korisnika - HRK]]/7.5345</f>
        <v>0</v>
      </c>
      <c r="Y1224" s="21">
        <f>Ugovori_OPULJP[[#This Row],[Bespovratna sredstva - Ukupno (EU+Nac) HRK
= Ukupna ugovorena vrijednost bespovratnih sredstava]]+Ugovori_OPULJP[[#This Row],[Javni doprinos korisnika - HRK]]+Ugovori_OPULJP[[#This Row],[Privatni doprinos korisnika - HRK]]</f>
        <v>499509.36</v>
      </c>
      <c r="Z1224" s="22">
        <f>Ugovori_OPULJP[[#This Row],[UKUPNI PRIHVATLJIVI IZDACI
TOTAL ELIGIBLE EXPENDITURE
= Bespovratna sredstva ukupno + doprinos korisnika
= Ukupni prihvatljivi troškovi
= Ukupna ugovorena vrijednost projekta HRK]]/7.5345</f>
        <v>66296.285088592471</v>
      </c>
      <c r="AA1224" s="27" t="s">
        <v>741</v>
      </c>
      <c r="AB1224" s="27" t="s">
        <v>145</v>
      </c>
      <c r="AC1224" s="26" t="s">
        <v>4694</v>
      </c>
      <c r="AD1224" s="26" t="s">
        <v>147</v>
      </c>
    </row>
    <row r="1225" spans="1:30" ht="51" customHeight="1" x14ac:dyDescent="0.3">
      <c r="A1225" s="36" t="s">
        <v>4695</v>
      </c>
      <c r="B1225" s="25" t="s">
        <v>139</v>
      </c>
      <c r="C1225" s="12" t="s">
        <v>140</v>
      </c>
      <c r="D1225" s="26" t="s">
        <v>4593</v>
      </c>
      <c r="E1225" s="27" t="s">
        <v>63</v>
      </c>
      <c r="F1225" s="32" t="s">
        <v>4696</v>
      </c>
      <c r="G1225" s="32" t="s">
        <v>4697</v>
      </c>
      <c r="H1225" s="29">
        <v>44348</v>
      </c>
      <c r="I1225" s="29">
        <v>44713</v>
      </c>
      <c r="J1225" s="17" t="str">
        <f>IF(Ugovori_OPULJP[[#This Row],[DATUM ZAVRŠETKA OPERACIJE]]&gt;DATE(2023,12,31),"u provedbi","završen")</f>
        <v>završen</v>
      </c>
      <c r="K1225" s="37" t="s">
        <v>192</v>
      </c>
      <c r="L1225" s="28" t="s">
        <v>192</v>
      </c>
      <c r="M1225" s="18">
        <v>0.85</v>
      </c>
      <c r="N1225" s="18">
        <v>0.15</v>
      </c>
      <c r="O1225" s="19">
        <f>Ugovori_OPULJP[[#This Row],[Bespovratna sredstva - Ukupno (EU+Nac) HRK
= Ukupna ugovorena vrijednost bespovratnih sredstava]]*Ugovori_OPULJP[[#This Row],[EU STOPA SUFINANCIRANJA %
EU CO-FINANCING RATE %]]</f>
        <v>394389.85099999997</v>
      </c>
      <c r="P1225" s="20">
        <f>Ugovori_OPULJP[[#This Row],[Bespovratna sredstva - EU dio - HRK]]/7.5345</f>
        <v>52344.528634945906</v>
      </c>
      <c r="Q1225" s="19">
        <f>Ugovori_OPULJP[[#This Row],[Bespovratna sredstva - Ukupno (EU+Nac) HRK
= Ukupna ugovorena vrijednost bespovratnih sredstava]]*Ugovori_OPULJP[[#This Row],[STOPA NACIONALNOG SUFINANCIRANJA %]]</f>
        <v>69598.209000000003</v>
      </c>
      <c r="R1225" s="20">
        <f>Ugovori_OPULJP[[#This Row],[Bespovratna sredstva - Nacionalni dio - HRK]]/7.5345</f>
        <v>9237.2697591081032</v>
      </c>
      <c r="S1225" s="21">
        <v>463988.06</v>
      </c>
      <c r="T1225" s="22">
        <f>Ugovori_OPULJP[[#This Row],[Bespovratna sredstva - Ukupno (EU+Nac) HRK
= Ukupna ugovorena vrijednost bespovratnih sredstava]]/7.5345</f>
        <v>61581.798394054014</v>
      </c>
      <c r="U1225" s="62">
        <v>0</v>
      </c>
      <c r="V1225" s="63">
        <f>Ugovori_OPULJP[[#This Row],[Javni doprinos korisnika - HRK]]/7.5345</f>
        <v>0</v>
      </c>
      <c r="W1225" s="62">
        <v>0</v>
      </c>
      <c r="X1225" s="63">
        <f>Ugovori_OPULJP[[#This Row],[Privatni doprinos korisnika - HRK]]/7.5345</f>
        <v>0</v>
      </c>
      <c r="Y1225" s="21">
        <f>Ugovori_OPULJP[[#This Row],[Bespovratna sredstva - Ukupno (EU+Nac) HRK
= Ukupna ugovorena vrijednost bespovratnih sredstava]]+Ugovori_OPULJP[[#This Row],[Javni doprinos korisnika - HRK]]+Ugovori_OPULJP[[#This Row],[Privatni doprinos korisnika - HRK]]</f>
        <v>463988.06</v>
      </c>
      <c r="Z1225" s="22">
        <f>Ugovori_OPULJP[[#This Row],[UKUPNI PRIHVATLJIVI IZDACI
TOTAL ELIGIBLE EXPENDITURE
= Bespovratna sredstva ukupno + doprinos korisnika
= Ukupni prihvatljivi troškovi
= Ukupna ugovorena vrijednost projekta HRK]]/7.5345</f>
        <v>61581.798394054014</v>
      </c>
      <c r="AA1225" s="27" t="s">
        <v>741</v>
      </c>
      <c r="AB1225" s="27" t="s">
        <v>145</v>
      </c>
      <c r="AC1225" s="26" t="s">
        <v>4698</v>
      </c>
      <c r="AD1225" s="33" t="s">
        <v>147</v>
      </c>
    </row>
    <row r="1226" spans="1:30" ht="51" customHeight="1" x14ac:dyDescent="0.3">
      <c r="A1226" s="31" t="s">
        <v>4699</v>
      </c>
      <c r="B1226" s="25" t="s">
        <v>139</v>
      </c>
      <c r="C1226" s="26" t="s">
        <v>140</v>
      </c>
      <c r="D1226" s="26" t="s">
        <v>4593</v>
      </c>
      <c r="E1226" s="27" t="s">
        <v>63</v>
      </c>
      <c r="F1226" s="32" t="s">
        <v>4700</v>
      </c>
      <c r="G1226" s="32" t="s">
        <v>4701</v>
      </c>
      <c r="H1226" s="29">
        <v>44279</v>
      </c>
      <c r="I1226" s="29">
        <v>44644</v>
      </c>
      <c r="J1226" s="17" t="str">
        <f>IF(Ugovori_OPULJP[[#This Row],[DATUM ZAVRŠETKA OPERACIJE]]&gt;DATE(2023,12,31),"u provedbi","završen")</f>
        <v>završen</v>
      </c>
      <c r="K1226" s="28" t="s">
        <v>117</v>
      </c>
      <c r="L1226" s="28" t="s">
        <v>117</v>
      </c>
      <c r="M1226" s="18">
        <v>0.85</v>
      </c>
      <c r="N1226" s="18">
        <v>0.15</v>
      </c>
      <c r="O1226" s="19">
        <f>Ugovori_OPULJP[[#This Row],[Bespovratna sredstva - Ukupno (EU+Nac) HRK
= Ukupna ugovorena vrijednost bespovratnih sredstava]]*Ugovori_OPULJP[[#This Row],[EU STOPA SUFINANCIRANJA %
EU CO-FINANCING RATE %]]</f>
        <v>414053.30899999995</v>
      </c>
      <c r="P1226" s="20">
        <f>Ugovori_OPULJP[[#This Row],[Bespovratna sredstva - EU dio - HRK]]/7.5345</f>
        <v>54954.318003848952</v>
      </c>
      <c r="Q1226" s="19">
        <f>Ugovori_OPULJP[[#This Row],[Bespovratna sredstva - Ukupno (EU+Nac) HRK
= Ukupna ugovorena vrijednost bespovratnih sredstava]]*Ugovori_OPULJP[[#This Row],[STOPA NACIONALNOG SUFINANCIRANJA %]]</f>
        <v>73068.231</v>
      </c>
      <c r="R1226" s="20">
        <f>Ugovori_OPULJP[[#This Row],[Bespovratna sredstva - Nacionalni dio - HRK]]/7.5345</f>
        <v>9697.8208242086403</v>
      </c>
      <c r="S1226" s="21">
        <v>487121.54</v>
      </c>
      <c r="T1226" s="22">
        <f>Ugovori_OPULJP[[#This Row],[Bespovratna sredstva - Ukupno (EU+Nac) HRK
= Ukupna ugovorena vrijednost bespovratnih sredstava]]/7.5345</f>
        <v>64652.138828057592</v>
      </c>
      <c r="U1226" s="62">
        <v>0</v>
      </c>
      <c r="V1226" s="63">
        <f>Ugovori_OPULJP[[#This Row],[Javni doprinos korisnika - HRK]]/7.5345</f>
        <v>0</v>
      </c>
      <c r="W1226" s="62">
        <v>0</v>
      </c>
      <c r="X1226" s="63">
        <f>Ugovori_OPULJP[[#This Row],[Privatni doprinos korisnika - HRK]]/7.5345</f>
        <v>0</v>
      </c>
      <c r="Y1226" s="21">
        <f>Ugovori_OPULJP[[#This Row],[Bespovratna sredstva - Ukupno (EU+Nac) HRK
= Ukupna ugovorena vrijednost bespovratnih sredstava]]+Ugovori_OPULJP[[#This Row],[Javni doprinos korisnika - HRK]]+Ugovori_OPULJP[[#This Row],[Privatni doprinos korisnika - HRK]]</f>
        <v>487121.54</v>
      </c>
      <c r="Z1226" s="22">
        <f>Ugovori_OPULJP[[#This Row],[UKUPNI PRIHVATLJIVI IZDACI
TOTAL ELIGIBLE EXPENDITURE
= Bespovratna sredstva ukupno + doprinos korisnika
= Ukupni prihvatljivi troškovi
= Ukupna ugovorena vrijednost projekta HRK]]/7.5345</f>
        <v>64652.138828057592</v>
      </c>
      <c r="AA1226" s="27" t="s">
        <v>741</v>
      </c>
      <c r="AB1226" s="27" t="s">
        <v>145</v>
      </c>
      <c r="AC1226" s="26" t="s">
        <v>4702</v>
      </c>
      <c r="AD1226" s="26" t="s">
        <v>147</v>
      </c>
    </row>
    <row r="1227" spans="1:30" ht="51" customHeight="1" x14ac:dyDescent="0.3">
      <c r="A1227" s="31" t="s">
        <v>4703</v>
      </c>
      <c r="B1227" s="25" t="s">
        <v>139</v>
      </c>
      <c r="C1227" s="26" t="s">
        <v>140</v>
      </c>
      <c r="D1227" s="26" t="s">
        <v>4593</v>
      </c>
      <c r="E1227" s="27" t="s">
        <v>63</v>
      </c>
      <c r="F1227" s="32" t="s">
        <v>4704</v>
      </c>
      <c r="G1227" s="32" t="s">
        <v>1023</v>
      </c>
      <c r="H1227" s="29">
        <v>44279</v>
      </c>
      <c r="I1227" s="29">
        <v>44644</v>
      </c>
      <c r="J1227" s="17" t="str">
        <f>IF(Ugovori_OPULJP[[#This Row],[DATUM ZAVRŠETKA OPERACIJE]]&gt;DATE(2023,12,31),"u provedbi","završen")</f>
        <v>završen</v>
      </c>
      <c r="K1227" s="28" t="s">
        <v>21</v>
      </c>
      <c r="L1227" s="28" t="s">
        <v>21</v>
      </c>
      <c r="M1227" s="18">
        <v>0.85</v>
      </c>
      <c r="N1227" s="18">
        <v>0.15</v>
      </c>
      <c r="O1227" s="19">
        <f>Ugovori_OPULJP[[#This Row],[Bespovratna sredstva - Ukupno (EU+Nac) HRK
= Ukupna ugovorena vrijednost bespovratnih sredstava]]*Ugovori_OPULJP[[#This Row],[EU STOPA SUFINANCIRANJA %
EU CO-FINANCING RATE %]]</f>
        <v>409463.40250000003</v>
      </c>
      <c r="P1227" s="20">
        <f>Ugovori_OPULJP[[#This Row],[Bespovratna sredstva - EU dio - HRK]]/7.5345</f>
        <v>54345.132722808412</v>
      </c>
      <c r="Q1227" s="19">
        <f>Ugovori_OPULJP[[#This Row],[Bespovratna sredstva - Ukupno (EU+Nac) HRK
= Ukupna ugovorena vrijednost bespovratnih sredstava]]*Ugovori_OPULJP[[#This Row],[STOPA NACIONALNOG SUFINANCIRANJA %]]</f>
        <v>72258.247499999998</v>
      </c>
      <c r="R1227" s="20">
        <f>Ugovori_OPULJP[[#This Row],[Bespovratna sredstva - Nacionalni dio - HRK]]/7.5345</f>
        <v>9590.3175393191304</v>
      </c>
      <c r="S1227" s="19">
        <v>481721.65</v>
      </c>
      <c r="T1227" s="20">
        <f>Ugovori_OPULJP[[#This Row],[Bespovratna sredstva - Ukupno (EU+Nac) HRK
= Ukupna ugovorena vrijednost bespovratnih sredstava]]/7.5345</f>
        <v>63935.450262127546</v>
      </c>
      <c r="U1227" s="62">
        <v>0</v>
      </c>
      <c r="V1227" s="63">
        <f>Ugovori_OPULJP[[#This Row],[Javni doprinos korisnika - HRK]]/7.5345</f>
        <v>0</v>
      </c>
      <c r="W1227" s="62">
        <v>0</v>
      </c>
      <c r="X1227" s="63">
        <f>Ugovori_OPULJP[[#This Row],[Privatni doprinos korisnika - HRK]]/7.5345</f>
        <v>0</v>
      </c>
      <c r="Y1227" s="21">
        <f>Ugovori_OPULJP[[#This Row],[Bespovratna sredstva - Ukupno (EU+Nac) HRK
= Ukupna ugovorena vrijednost bespovratnih sredstava]]+Ugovori_OPULJP[[#This Row],[Javni doprinos korisnika - HRK]]+Ugovori_OPULJP[[#This Row],[Privatni doprinos korisnika - HRK]]</f>
        <v>481721.65</v>
      </c>
      <c r="Z1227" s="22">
        <f>Ugovori_OPULJP[[#This Row],[UKUPNI PRIHVATLJIVI IZDACI
TOTAL ELIGIBLE EXPENDITURE
= Bespovratna sredstva ukupno + doprinos korisnika
= Ukupni prihvatljivi troškovi
= Ukupna ugovorena vrijednost projekta HRK]]/7.5345</f>
        <v>63935.450262127546</v>
      </c>
      <c r="AA1227" s="27" t="s">
        <v>741</v>
      </c>
      <c r="AB1227" s="27" t="s">
        <v>145</v>
      </c>
      <c r="AC1227" s="26" t="s">
        <v>4705</v>
      </c>
      <c r="AD1227" s="26" t="s">
        <v>147</v>
      </c>
    </row>
    <row r="1228" spans="1:30" ht="51" customHeight="1" x14ac:dyDescent="0.3">
      <c r="A1228" s="36" t="s">
        <v>4706</v>
      </c>
      <c r="B1228" s="25" t="s">
        <v>139</v>
      </c>
      <c r="C1228" s="12" t="s">
        <v>140</v>
      </c>
      <c r="D1228" s="26" t="s">
        <v>4593</v>
      </c>
      <c r="E1228" s="27" t="s">
        <v>63</v>
      </c>
      <c r="F1228" s="32" t="s">
        <v>4707</v>
      </c>
      <c r="G1228" s="32" t="s">
        <v>4708</v>
      </c>
      <c r="H1228" s="29">
        <v>44362</v>
      </c>
      <c r="I1228" s="29">
        <v>44727</v>
      </c>
      <c r="J1228" s="17" t="str">
        <f>IF(Ugovori_OPULJP[[#This Row],[DATUM ZAVRŠETKA OPERACIJE]]&gt;DATE(2023,12,31),"u provedbi","završen")</f>
        <v>završen</v>
      </c>
      <c r="K1228" s="37" t="s">
        <v>586</v>
      </c>
      <c r="L1228" s="28" t="s">
        <v>586</v>
      </c>
      <c r="M1228" s="18">
        <v>0.85</v>
      </c>
      <c r="N1228" s="18">
        <v>0.15</v>
      </c>
      <c r="O1228" s="19">
        <f>Ugovori_OPULJP[[#This Row],[Bespovratna sredstva - Ukupno (EU+Nac) HRK
= Ukupna ugovorena vrijednost bespovratnih sredstava]]*Ugovori_OPULJP[[#This Row],[EU STOPA SUFINANCIRANJA %
EU CO-FINANCING RATE %]]</f>
        <v>398888</v>
      </c>
      <c r="P1228" s="20">
        <f>Ugovori_OPULJP[[#This Row],[Bespovratna sredstva - EU dio - HRK]]/7.5345</f>
        <v>52941.535602893353</v>
      </c>
      <c r="Q1228" s="19">
        <f>Ugovori_OPULJP[[#This Row],[Bespovratna sredstva - Ukupno (EU+Nac) HRK
= Ukupna ugovorena vrijednost bespovratnih sredstava]]*Ugovori_OPULJP[[#This Row],[STOPA NACIONALNOG SUFINANCIRANJA %]]</f>
        <v>70392</v>
      </c>
      <c r="R1228" s="20">
        <f>Ugovori_OPULJP[[#This Row],[Bespovratna sredstva - Nacionalni dio - HRK]]/7.5345</f>
        <v>9342.6239299223562</v>
      </c>
      <c r="S1228" s="21">
        <v>469280</v>
      </c>
      <c r="T1228" s="22">
        <f>Ugovori_OPULJP[[#This Row],[Bespovratna sredstva - Ukupno (EU+Nac) HRK
= Ukupna ugovorena vrijednost bespovratnih sredstava]]/7.5345</f>
        <v>62284.159532815713</v>
      </c>
      <c r="U1228" s="62">
        <v>0</v>
      </c>
      <c r="V1228" s="63">
        <f>Ugovori_OPULJP[[#This Row],[Javni doprinos korisnika - HRK]]/7.5345</f>
        <v>0</v>
      </c>
      <c r="W1228" s="62">
        <v>0</v>
      </c>
      <c r="X1228" s="63">
        <f>Ugovori_OPULJP[[#This Row],[Privatni doprinos korisnika - HRK]]/7.5345</f>
        <v>0</v>
      </c>
      <c r="Y1228" s="21">
        <f>Ugovori_OPULJP[[#This Row],[Bespovratna sredstva - Ukupno (EU+Nac) HRK
= Ukupna ugovorena vrijednost bespovratnih sredstava]]+Ugovori_OPULJP[[#This Row],[Javni doprinos korisnika - HRK]]+Ugovori_OPULJP[[#This Row],[Privatni doprinos korisnika - HRK]]</f>
        <v>469280</v>
      </c>
      <c r="Z1228" s="22">
        <f>Ugovori_OPULJP[[#This Row],[UKUPNI PRIHVATLJIVI IZDACI
TOTAL ELIGIBLE EXPENDITURE
= Bespovratna sredstva ukupno + doprinos korisnika
= Ukupni prihvatljivi troškovi
= Ukupna ugovorena vrijednost projekta HRK]]/7.5345</f>
        <v>62284.159532815713</v>
      </c>
      <c r="AA1228" s="27" t="s">
        <v>741</v>
      </c>
      <c r="AB1228" s="27" t="s">
        <v>145</v>
      </c>
      <c r="AC1228" s="26" t="s">
        <v>4709</v>
      </c>
      <c r="AD1228" s="33" t="s">
        <v>147</v>
      </c>
    </row>
    <row r="1229" spans="1:30" ht="51" customHeight="1" x14ac:dyDescent="0.3">
      <c r="A1229" s="36" t="s">
        <v>4710</v>
      </c>
      <c r="B1229" s="25" t="s">
        <v>139</v>
      </c>
      <c r="C1229" s="12" t="s">
        <v>140</v>
      </c>
      <c r="D1229" s="26" t="s">
        <v>4593</v>
      </c>
      <c r="E1229" s="27" t="s">
        <v>63</v>
      </c>
      <c r="F1229" s="32" t="s">
        <v>4711</v>
      </c>
      <c r="G1229" s="32" t="s">
        <v>4712</v>
      </c>
      <c r="H1229" s="29">
        <v>44362</v>
      </c>
      <c r="I1229" s="29">
        <v>44727</v>
      </c>
      <c r="J1229" s="17" t="str">
        <f>IF(Ugovori_OPULJP[[#This Row],[DATUM ZAVRŠETKA OPERACIJE]]&gt;DATE(2023,12,31),"u provedbi","završen")</f>
        <v>završen</v>
      </c>
      <c r="K1229" s="37" t="s">
        <v>880</v>
      </c>
      <c r="L1229" s="37" t="s">
        <v>21</v>
      </c>
      <c r="M1229" s="18">
        <v>0.85</v>
      </c>
      <c r="N1229" s="18">
        <v>0.15</v>
      </c>
      <c r="O1229" s="19">
        <f>Ugovori_OPULJP[[#This Row],[Bespovratna sredstva - Ukupno (EU+Nac) HRK
= Ukupna ugovorena vrijednost bespovratnih sredstava]]*Ugovori_OPULJP[[#This Row],[EU STOPA SUFINANCIRANJA %
EU CO-FINANCING RATE %]]</f>
        <v>424354</v>
      </c>
      <c r="P1229" s="20">
        <f>Ugovori_OPULJP[[#This Row],[Bespovratna sredstva - EU dio - HRK]]/7.5345</f>
        <v>56321.454641980221</v>
      </c>
      <c r="Q1229" s="19">
        <f>Ugovori_OPULJP[[#This Row],[Bespovratna sredstva - Ukupno (EU+Nac) HRK
= Ukupna ugovorena vrijednost bespovratnih sredstava]]*Ugovori_OPULJP[[#This Row],[STOPA NACIONALNOG SUFINANCIRANJA %]]</f>
        <v>74886</v>
      </c>
      <c r="R1229" s="20">
        <f>Ugovori_OPULJP[[#This Row],[Bespovratna sredstva - Nacionalni dio - HRK]]/7.5345</f>
        <v>9939.0802309376868</v>
      </c>
      <c r="S1229" s="21">
        <v>499240</v>
      </c>
      <c r="T1229" s="22">
        <f>Ugovori_OPULJP[[#This Row],[Bespovratna sredstva - Ukupno (EU+Nac) HRK
= Ukupna ugovorena vrijednost bespovratnih sredstava]]/7.5345</f>
        <v>66260.53487291791</v>
      </c>
      <c r="U1229" s="62">
        <v>0</v>
      </c>
      <c r="V1229" s="63">
        <f>Ugovori_OPULJP[[#This Row],[Javni doprinos korisnika - HRK]]/7.5345</f>
        <v>0</v>
      </c>
      <c r="W1229" s="62">
        <v>0</v>
      </c>
      <c r="X1229" s="63">
        <f>Ugovori_OPULJP[[#This Row],[Privatni doprinos korisnika - HRK]]/7.5345</f>
        <v>0</v>
      </c>
      <c r="Y1229" s="21">
        <f>Ugovori_OPULJP[[#This Row],[Bespovratna sredstva - Ukupno (EU+Nac) HRK
= Ukupna ugovorena vrijednost bespovratnih sredstava]]+Ugovori_OPULJP[[#This Row],[Javni doprinos korisnika - HRK]]+Ugovori_OPULJP[[#This Row],[Privatni doprinos korisnika - HRK]]</f>
        <v>499240</v>
      </c>
      <c r="Z1229" s="22">
        <f>Ugovori_OPULJP[[#This Row],[UKUPNI PRIHVATLJIVI IZDACI
TOTAL ELIGIBLE EXPENDITURE
= Bespovratna sredstva ukupno + doprinos korisnika
= Ukupni prihvatljivi troškovi
= Ukupna ugovorena vrijednost projekta HRK]]/7.5345</f>
        <v>66260.53487291791</v>
      </c>
      <c r="AA1229" s="27" t="s">
        <v>741</v>
      </c>
      <c r="AB1229" s="27" t="s">
        <v>145</v>
      </c>
      <c r="AC1229" s="26" t="s">
        <v>4713</v>
      </c>
      <c r="AD1229" s="33" t="s">
        <v>147</v>
      </c>
    </row>
    <row r="1230" spans="1:30" ht="51" customHeight="1" x14ac:dyDescent="0.3">
      <c r="A1230" s="36" t="s">
        <v>4714</v>
      </c>
      <c r="B1230" s="25" t="s">
        <v>139</v>
      </c>
      <c r="C1230" s="12" t="s">
        <v>140</v>
      </c>
      <c r="D1230" s="26" t="s">
        <v>4593</v>
      </c>
      <c r="E1230" s="27" t="s">
        <v>63</v>
      </c>
      <c r="F1230" s="32" t="s">
        <v>4715</v>
      </c>
      <c r="G1230" s="32" t="s">
        <v>4716</v>
      </c>
      <c r="H1230" s="29">
        <v>44363</v>
      </c>
      <c r="I1230" s="29">
        <v>44728</v>
      </c>
      <c r="J1230" s="17" t="str">
        <f>IF(Ugovori_OPULJP[[#This Row],[DATUM ZAVRŠETKA OPERACIJE]]&gt;DATE(2023,12,31),"u provedbi","završen")</f>
        <v>završen</v>
      </c>
      <c r="K1230" s="37" t="s">
        <v>586</v>
      </c>
      <c r="L1230" s="28" t="s">
        <v>586</v>
      </c>
      <c r="M1230" s="18">
        <v>0.85</v>
      </c>
      <c r="N1230" s="18">
        <v>0.15</v>
      </c>
      <c r="O1230" s="19">
        <f>Ugovori_OPULJP[[#This Row],[Bespovratna sredstva - Ukupno (EU+Nac) HRK
= Ukupna ugovorena vrijednost bespovratnih sredstava]]*Ugovori_OPULJP[[#This Row],[EU STOPA SUFINANCIRANJA %
EU CO-FINANCING RATE %]]</f>
        <v>408141.38900000002</v>
      </c>
      <c r="P1230" s="20">
        <f>Ugovori_OPULJP[[#This Row],[Bespovratna sredstva - EU dio - HRK]]/7.5345</f>
        <v>54169.671378326362</v>
      </c>
      <c r="Q1230" s="19">
        <f>Ugovori_OPULJP[[#This Row],[Bespovratna sredstva - Ukupno (EU+Nac) HRK
= Ukupna ugovorena vrijednost bespovratnih sredstava]]*Ugovori_OPULJP[[#This Row],[STOPA NACIONALNOG SUFINANCIRANJA %]]</f>
        <v>72024.951000000001</v>
      </c>
      <c r="R1230" s="20">
        <f>Ugovori_OPULJP[[#This Row],[Bespovratna sredstva - Nacionalni dio - HRK]]/7.5345</f>
        <v>9559.3537726458289</v>
      </c>
      <c r="S1230" s="21">
        <v>480166.34</v>
      </c>
      <c r="T1230" s="22">
        <f>Ugovori_OPULJP[[#This Row],[Bespovratna sredstva - Ukupno (EU+Nac) HRK
= Ukupna ugovorena vrijednost bespovratnih sredstava]]/7.5345</f>
        <v>63729.025150972193</v>
      </c>
      <c r="U1230" s="62">
        <v>0</v>
      </c>
      <c r="V1230" s="63">
        <f>Ugovori_OPULJP[[#This Row],[Javni doprinos korisnika - HRK]]/7.5345</f>
        <v>0</v>
      </c>
      <c r="W1230" s="62">
        <v>0</v>
      </c>
      <c r="X1230" s="63">
        <f>Ugovori_OPULJP[[#This Row],[Privatni doprinos korisnika - HRK]]/7.5345</f>
        <v>0</v>
      </c>
      <c r="Y1230" s="21">
        <f>Ugovori_OPULJP[[#This Row],[Bespovratna sredstva - Ukupno (EU+Nac) HRK
= Ukupna ugovorena vrijednost bespovratnih sredstava]]+Ugovori_OPULJP[[#This Row],[Javni doprinos korisnika - HRK]]+Ugovori_OPULJP[[#This Row],[Privatni doprinos korisnika - HRK]]</f>
        <v>480166.34</v>
      </c>
      <c r="Z1230" s="22">
        <f>Ugovori_OPULJP[[#This Row],[UKUPNI PRIHVATLJIVI IZDACI
TOTAL ELIGIBLE EXPENDITURE
= Bespovratna sredstva ukupno + doprinos korisnika
= Ukupni prihvatljivi troškovi
= Ukupna ugovorena vrijednost projekta HRK]]/7.5345</f>
        <v>63729.025150972193</v>
      </c>
      <c r="AA1230" s="27" t="s">
        <v>741</v>
      </c>
      <c r="AB1230" s="27" t="s">
        <v>145</v>
      </c>
      <c r="AC1230" s="26" t="s">
        <v>4717</v>
      </c>
      <c r="AD1230" s="33" t="s">
        <v>147</v>
      </c>
    </row>
    <row r="1231" spans="1:30" ht="51" customHeight="1" x14ac:dyDescent="0.3">
      <c r="A1231" s="36" t="s">
        <v>4718</v>
      </c>
      <c r="B1231" s="25" t="s">
        <v>139</v>
      </c>
      <c r="C1231" s="12" t="s">
        <v>140</v>
      </c>
      <c r="D1231" s="26" t="s">
        <v>4593</v>
      </c>
      <c r="E1231" s="27" t="s">
        <v>63</v>
      </c>
      <c r="F1231" s="32" t="s">
        <v>4719</v>
      </c>
      <c r="G1231" s="32" t="s">
        <v>4720</v>
      </c>
      <c r="H1231" s="29">
        <v>44356</v>
      </c>
      <c r="I1231" s="29">
        <v>44721</v>
      </c>
      <c r="J1231" s="17" t="str">
        <f>IF(Ugovori_OPULJP[[#This Row],[DATUM ZAVRŠETKA OPERACIJE]]&gt;DATE(2023,12,31),"u provedbi","završen")</f>
        <v>završen</v>
      </c>
      <c r="K1231" s="37" t="s">
        <v>192</v>
      </c>
      <c r="L1231" s="28" t="s">
        <v>192</v>
      </c>
      <c r="M1231" s="18">
        <v>0.85</v>
      </c>
      <c r="N1231" s="18">
        <v>0.15</v>
      </c>
      <c r="O1231" s="19">
        <f>Ugovori_OPULJP[[#This Row],[Bespovratna sredstva - Ukupno (EU+Nac) HRK
= Ukupna ugovorena vrijednost bespovratnih sredstava]]*Ugovori_OPULJP[[#This Row],[EU STOPA SUFINANCIRANJA %
EU CO-FINANCING RATE %]]</f>
        <v>343315</v>
      </c>
      <c r="P1231" s="20">
        <f>Ugovori_OPULJP[[#This Row],[Bespovratna sredstva - EU dio - HRK]]/7.5345</f>
        <v>45565.730970867342</v>
      </c>
      <c r="Q1231" s="19">
        <f>Ugovori_OPULJP[[#This Row],[Bespovratna sredstva - Ukupno (EU+Nac) HRK
= Ukupna ugovorena vrijednost bespovratnih sredstava]]*Ugovori_OPULJP[[#This Row],[STOPA NACIONALNOG SUFINANCIRANJA %]]</f>
        <v>60585</v>
      </c>
      <c r="R1231" s="20">
        <f>Ugovori_OPULJP[[#This Row],[Bespovratna sredstva - Nacionalni dio - HRK]]/7.5345</f>
        <v>8041.0113478001194</v>
      </c>
      <c r="S1231" s="21">
        <v>403900</v>
      </c>
      <c r="T1231" s="22">
        <f>Ugovori_OPULJP[[#This Row],[Bespovratna sredstva - Ukupno (EU+Nac) HRK
= Ukupna ugovorena vrijednost bespovratnih sredstava]]/7.5345</f>
        <v>53606.742318667457</v>
      </c>
      <c r="U1231" s="62">
        <v>0</v>
      </c>
      <c r="V1231" s="63">
        <f>Ugovori_OPULJP[[#This Row],[Javni doprinos korisnika - HRK]]/7.5345</f>
        <v>0</v>
      </c>
      <c r="W1231" s="62">
        <v>0</v>
      </c>
      <c r="X1231" s="63">
        <f>Ugovori_OPULJP[[#This Row],[Privatni doprinos korisnika - HRK]]/7.5345</f>
        <v>0</v>
      </c>
      <c r="Y1231" s="21">
        <f>Ugovori_OPULJP[[#This Row],[Bespovratna sredstva - Ukupno (EU+Nac) HRK
= Ukupna ugovorena vrijednost bespovratnih sredstava]]+Ugovori_OPULJP[[#This Row],[Javni doprinos korisnika - HRK]]+Ugovori_OPULJP[[#This Row],[Privatni doprinos korisnika - HRK]]</f>
        <v>403900</v>
      </c>
      <c r="Z1231" s="22">
        <f>Ugovori_OPULJP[[#This Row],[UKUPNI PRIHVATLJIVI IZDACI
TOTAL ELIGIBLE EXPENDITURE
= Bespovratna sredstva ukupno + doprinos korisnika
= Ukupni prihvatljivi troškovi
= Ukupna ugovorena vrijednost projekta HRK]]/7.5345</f>
        <v>53606.742318667457</v>
      </c>
      <c r="AA1231" s="27" t="s">
        <v>741</v>
      </c>
      <c r="AB1231" s="27" t="s">
        <v>145</v>
      </c>
      <c r="AC1231" s="26" t="s">
        <v>4721</v>
      </c>
      <c r="AD1231" s="33" t="s">
        <v>147</v>
      </c>
    </row>
    <row r="1232" spans="1:30" ht="51" customHeight="1" x14ac:dyDescent="0.3">
      <c r="A1232" s="36" t="s">
        <v>4722</v>
      </c>
      <c r="B1232" s="25" t="s">
        <v>139</v>
      </c>
      <c r="C1232" s="12" t="s">
        <v>140</v>
      </c>
      <c r="D1232" s="26" t="s">
        <v>4593</v>
      </c>
      <c r="E1232" s="27" t="s">
        <v>63</v>
      </c>
      <c r="F1232" s="32" t="s">
        <v>4723</v>
      </c>
      <c r="G1232" s="32" t="s">
        <v>4724</v>
      </c>
      <c r="H1232" s="29">
        <v>44361</v>
      </c>
      <c r="I1232" s="29">
        <v>44665</v>
      </c>
      <c r="J1232" s="17" t="str">
        <f>IF(Ugovori_OPULJP[[#This Row],[DATUM ZAVRŠETKA OPERACIJE]]&gt;DATE(2023,12,31),"u provedbi","završen")</f>
        <v>završen</v>
      </c>
      <c r="K1232" s="28" t="s">
        <v>240</v>
      </c>
      <c r="L1232" s="28" t="s">
        <v>240</v>
      </c>
      <c r="M1232" s="18">
        <v>0.85</v>
      </c>
      <c r="N1232" s="18">
        <v>0.15</v>
      </c>
      <c r="O1232" s="19">
        <f>Ugovori_OPULJP[[#This Row],[Bespovratna sredstva - Ukupno (EU+Nac) HRK
= Ukupna ugovorena vrijednost bespovratnih sredstava]]*Ugovori_OPULJP[[#This Row],[EU STOPA SUFINANCIRANJA %
EU CO-FINANCING RATE %]]</f>
        <v>166385.79999999999</v>
      </c>
      <c r="P1232" s="20">
        <f>Ugovori_OPULJP[[#This Row],[Bespovratna sredstva - EU dio - HRK]]/7.5345</f>
        <v>22083.190656314284</v>
      </c>
      <c r="Q1232" s="19">
        <f>Ugovori_OPULJP[[#This Row],[Bespovratna sredstva - Ukupno (EU+Nac) HRK
= Ukupna ugovorena vrijednost bespovratnih sredstava]]*Ugovori_OPULJP[[#This Row],[STOPA NACIONALNOG SUFINANCIRANJA %]]</f>
        <v>29362.2</v>
      </c>
      <c r="R1232" s="20">
        <f>Ugovori_OPULJP[[#This Row],[Bespovratna sredstva - Nacionalni dio - HRK]]/7.5345</f>
        <v>3897.033645231933</v>
      </c>
      <c r="S1232" s="21">
        <v>195748</v>
      </c>
      <c r="T1232" s="22">
        <f>Ugovori_OPULJP[[#This Row],[Bespovratna sredstva - Ukupno (EU+Nac) HRK
= Ukupna ugovorena vrijednost bespovratnih sredstava]]/7.5345</f>
        <v>25980.224301546219</v>
      </c>
      <c r="U1232" s="62">
        <v>0</v>
      </c>
      <c r="V1232" s="63">
        <f>Ugovori_OPULJP[[#This Row],[Javni doprinos korisnika - HRK]]/7.5345</f>
        <v>0</v>
      </c>
      <c r="W1232" s="62">
        <v>0</v>
      </c>
      <c r="X1232" s="63">
        <f>Ugovori_OPULJP[[#This Row],[Privatni doprinos korisnika - HRK]]/7.5345</f>
        <v>0</v>
      </c>
      <c r="Y1232" s="21">
        <f>Ugovori_OPULJP[[#This Row],[Bespovratna sredstva - Ukupno (EU+Nac) HRK
= Ukupna ugovorena vrijednost bespovratnih sredstava]]+Ugovori_OPULJP[[#This Row],[Javni doprinos korisnika - HRK]]+Ugovori_OPULJP[[#This Row],[Privatni doprinos korisnika - HRK]]</f>
        <v>195748</v>
      </c>
      <c r="Z1232" s="22">
        <f>Ugovori_OPULJP[[#This Row],[UKUPNI PRIHVATLJIVI IZDACI
TOTAL ELIGIBLE EXPENDITURE
= Bespovratna sredstva ukupno + doprinos korisnika
= Ukupni prihvatljivi troškovi
= Ukupna ugovorena vrijednost projekta HRK]]/7.5345</f>
        <v>25980.224301546219</v>
      </c>
      <c r="AA1232" s="27" t="s">
        <v>741</v>
      </c>
      <c r="AB1232" s="27" t="s">
        <v>145</v>
      </c>
      <c r="AC1232" s="26" t="s">
        <v>4725</v>
      </c>
      <c r="AD1232" s="33" t="s">
        <v>147</v>
      </c>
    </row>
    <row r="1233" spans="1:30" ht="51" customHeight="1" x14ac:dyDescent="0.3">
      <c r="A1233" s="36" t="s">
        <v>4726</v>
      </c>
      <c r="B1233" s="25" t="s">
        <v>139</v>
      </c>
      <c r="C1233" s="12" t="s">
        <v>140</v>
      </c>
      <c r="D1233" s="26" t="s">
        <v>4593</v>
      </c>
      <c r="E1233" s="27" t="s">
        <v>63</v>
      </c>
      <c r="F1233" s="32" t="s">
        <v>4727</v>
      </c>
      <c r="G1233" s="14" t="s">
        <v>2097</v>
      </c>
      <c r="H1233" s="29">
        <v>44351</v>
      </c>
      <c r="I1233" s="29">
        <v>44716</v>
      </c>
      <c r="J1233" s="17" t="str">
        <f>IF(Ugovori_OPULJP[[#This Row],[DATUM ZAVRŠETKA OPERACIJE]]&gt;DATE(2023,12,31),"u provedbi","završen")</f>
        <v>završen</v>
      </c>
      <c r="K1233" s="37" t="s">
        <v>20</v>
      </c>
      <c r="L1233" s="28" t="s">
        <v>86</v>
      </c>
      <c r="M1233" s="18">
        <v>0.85</v>
      </c>
      <c r="N1233" s="18">
        <v>0.15</v>
      </c>
      <c r="O1233" s="55">
        <f>Ugovori_OPULJP[[#This Row],[Bespovratna sredstva - Ukupno (EU+Nac) HRK
= Ukupna ugovorena vrijednost bespovratnih sredstava]]*Ugovori_OPULJP[[#This Row],[EU STOPA SUFINANCIRANJA %
EU CO-FINANCING RATE %]]</f>
        <v>412692</v>
      </c>
      <c r="P1233" s="56">
        <f>Ugovori_OPULJP[[#This Row],[Bespovratna sredstva - EU dio - HRK]]/7.5345</f>
        <v>54773.641250248853</v>
      </c>
      <c r="Q1233" s="55">
        <f>Ugovori_OPULJP[[#This Row],[Bespovratna sredstva - Ukupno (EU+Nac) HRK
= Ukupna ugovorena vrijednost bespovratnih sredstava]]*Ugovori_OPULJP[[#This Row],[STOPA NACIONALNOG SUFINANCIRANJA %]]</f>
        <v>72828</v>
      </c>
      <c r="R1233" s="56">
        <f>Ugovori_OPULJP[[#This Row],[Bespovratna sredstva - Nacionalni dio - HRK]]/7.5345</f>
        <v>9665.9366912203859</v>
      </c>
      <c r="S1233" s="57">
        <v>485520</v>
      </c>
      <c r="T1233" s="58">
        <f>Ugovori_OPULJP[[#This Row],[Bespovratna sredstva - Ukupno (EU+Nac) HRK
= Ukupna ugovorena vrijednost bespovratnih sredstava]]/7.5345</f>
        <v>64439.577941469237</v>
      </c>
      <c r="U1233" s="62">
        <v>0</v>
      </c>
      <c r="V1233" s="63">
        <f>Ugovori_OPULJP[[#This Row],[Javni doprinos korisnika - HRK]]/7.5345</f>
        <v>0</v>
      </c>
      <c r="W1233" s="62">
        <v>0</v>
      </c>
      <c r="X1233" s="63">
        <f>Ugovori_OPULJP[[#This Row],[Privatni doprinos korisnika - HRK]]/7.5345</f>
        <v>0</v>
      </c>
      <c r="Y1233" s="57">
        <f>Ugovori_OPULJP[[#This Row],[Bespovratna sredstva - Ukupno (EU+Nac) HRK
= Ukupna ugovorena vrijednost bespovratnih sredstava]]+Ugovori_OPULJP[[#This Row],[Javni doprinos korisnika - HRK]]+Ugovori_OPULJP[[#This Row],[Privatni doprinos korisnika - HRK]]</f>
        <v>485520</v>
      </c>
      <c r="Z1233" s="58">
        <f>Ugovori_OPULJP[[#This Row],[UKUPNI PRIHVATLJIVI IZDACI
TOTAL ELIGIBLE EXPENDITURE
= Bespovratna sredstva ukupno + doprinos korisnika
= Ukupni prihvatljivi troškovi
= Ukupna ugovorena vrijednost projekta HRK]]/7.5345</f>
        <v>64439.577941469237</v>
      </c>
      <c r="AA1233" s="27" t="s">
        <v>741</v>
      </c>
      <c r="AB1233" s="27" t="s">
        <v>145</v>
      </c>
      <c r="AC1233" s="26" t="s">
        <v>4728</v>
      </c>
      <c r="AD1233" s="33" t="s">
        <v>147</v>
      </c>
    </row>
    <row r="1234" spans="1:30" ht="51" customHeight="1" x14ac:dyDescent="0.3">
      <c r="A1234" s="36" t="s">
        <v>4729</v>
      </c>
      <c r="B1234" s="25" t="s">
        <v>139</v>
      </c>
      <c r="C1234" s="26" t="s">
        <v>140</v>
      </c>
      <c r="D1234" s="26" t="s">
        <v>4593</v>
      </c>
      <c r="E1234" s="27" t="s">
        <v>63</v>
      </c>
      <c r="F1234" s="32" t="s">
        <v>4730</v>
      </c>
      <c r="G1234" s="32" t="s">
        <v>4731</v>
      </c>
      <c r="H1234" s="29">
        <v>44361</v>
      </c>
      <c r="I1234" s="29">
        <v>44726</v>
      </c>
      <c r="J1234" s="17" t="str">
        <f>IF(Ugovori_OPULJP[[#This Row],[DATUM ZAVRŠETKA OPERACIJE]]&gt;DATE(2023,12,31),"u provedbi","završen")</f>
        <v>završen</v>
      </c>
      <c r="K1234" s="37" t="s">
        <v>20</v>
      </c>
      <c r="L1234" s="28" t="s">
        <v>66</v>
      </c>
      <c r="M1234" s="18">
        <v>0.85</v>
      </c>
      <c r="N1234" s="18">
        <v>0.15</v>
      </c>
      <c r="O1234" s="19">
        <f>Ugovori_OPULJP[[#This Row],[Bespovratna sredstva - Ukupno (EU+Nac) HRK
= Ukupna ugovorena vrijednost bespovratnih sredstava]]*Ugovori_OPULJP[[#This Row],[EU STOPA SUFINANCIRANJA %
EU CO-FINANCING RATE %]]</f>
        <v>291550</v>
      </c>
      <c r="P1234" s="20">
        <f>Ugovori_OPULJP[[#This Row],[Bespovratna sredstva - EU dio - HRK]]/7.5345</f>
        <v>38695.334793284223</v>
      </c>
      <c r="Q1234" s="19">
        <f>Ugovori_OPULJP[[#This Row],[Bespovratna sredstva - Ukupno (EU+Nac) HRK
= Ukupna ugovorena vrijednost bespovratnih sredstava]]*Ugovori_OPULJP[[#This Row],[STOPA NACIONALNOG SUFINANCIRANJA %]]</f>
        <v>51450</v>
      </c>
      <c r="R1234" s="20">
        <f>Ugovori_OPULJP[[#This Row],[Bespovratna sredstva - Nacionalni dio - HRK]]/7.5345</f>
        <v>6828.5884929325102</v>
      </c>
      <c r="S1234" s="21">
        <v>343000</v>
      </c>
      <c r="T1234" s="22">
        <f>Ugovori_OPULJP[[#This Row],[Bespovratna sredstva - Ukupno (EU+Nac) HRK
= Ukupna ugovorena vrijednost bespovratnih sredstava]]/7.5345</f>
        <v>45523.923286216734</v>
      </c>
      <c r="U1234" s="19">
        <v>0</v>
      </c>
      <c r="V1234" s="20">
        <f>Ugovori_OPULJP[[#This Row],[Javni doprinos korisnika - HRK]]/7.5345</f>
        <v>0</v>
      </c>
      <c r="W1234" s="19">
        <v>0</v>
      </c>
      <c r="X1234" s="20">
        <f>Ugovori_OPULJP[[#This Row],[Privatni doprinos korisnika - HRK]]/7.5345</f>
        <v>0</v>
      </c>
      <c r="Y1234" s="21">
        <f>Ugovori_OPULJP[[#This Row],[Bespovratna sredstva - Ukupno (EU+Nac) HRK
= Ukupna ugovorena vrijednost bespovratnih sredstava]]+Ugovori_OPULJP[[#This Row],[Javni doprinos korisnika - HRK]]+Ugovori_OPULJP[[#This Row],[Privatni doprinos korisnika - HRK]]</f>
        <v>343000</v>
      </c>
      <c r="Z1234" s="22">
        <f>Ugovori_OPULJP[[#This Row],[UKUPNI PRIHVATLJIVI IZDACI
TOTAL ELIGIBLE EXPENDITURE
= Bespovratna sredstva ukupno + doprinos korisnika
= Ukupni prihvatljivi troškovi
= Ukupna ugovorena vrijednost projekta HRK]]/7.5345</f>
        <v>45523.923286216734</v>
      </c>
      <c r="AA1234" s="27" t="s">
        <v>741</v>
      </c>
      <c r="AB1234" s="27" t="s">
        <v>145</v>
      </c>
      <c r="AC1234" s="26" t="s">
        <v>4732</v>
      </c>
      <c r="AD1234" s="33" t="s">
        <v>147</v>
      </c>
    </row>
    <row r="1235" spans="1:30" ht="51" customHeight="1" x14ac:dyDescent="0.3">
      <c r="A1235" s="31" t="s">
        <v>4733</v>
      </c>
      <c r="B1235" s="25" t="s">
        <v>139</v>
      </c>
      <c r="C1235" s="26" t="s">
        <v>140</v>
      </c>
      <c r="D1235" s="26" t="s">
        <v>4593</v>
      </c>
      <c r="E1235" s="27" t="s">
        <v>63</v>
      </c>
      <c r="F1235" s="32" t="s">
        <v>4734</v>
      </c>
      <c r="G1235" s="32" t="s">
        <v>4735</v>
      </c>
      <c r="H1235" s="29">
        <v>44349</v>
      </c>
      <c r="I1235" s="29">
        <v>44714</v>
      </c>
      <c r="J1235" s="17" t="str">
        <f>IF(Ugovori_OPULJP[[#This Row],[DATUM ZAVRŠETKA OPERACIJE]]&gt;DATE(2023,12,31),"u provedbi","završen")</f>
        <v>završen</v>
      </c>
      <c r="K1235" s="37" t="s">
        <v>4736</v>
      </c>
      <c r="L1235" s="28" t="s">
        <v>21</v>
      </c>
      <c r="M1235" s="18">
        <v>0.85</v>
      </c>
      <c r="N1235" s="18">
        <v>0.15</v>
      </c>
      <c r="O1235" s="19">
        <f>Ugovori_OPULJP[[#This Row],[Bespovratna sredstva - Ukupno (EU+Nac) HRK
= Ukupna ugovorena vrijednost bespovratnih sredstava]]*Ugovori_OPULJP[[#This Row],[EU STOPA SUFINANCIRANJA %
EU CO-FINANCING RATE %]]</f>
        <v>387035.6</v>
      </c>
      <c r="P1235" s="20">
        <f>Ugovori_OPULJP[[#This Row],[Bespovratna sredstva - EU dio - HRK]]/7.5345</f>
        <v>51368.451788439837</v>
      </c>
      <c r="Q1235" s="19">
        <f>Ugovori_OPULJP[[#This Row],[Bespovratna sredstva - Ukupno (EU+Nac) HRK
= Ukupna ugovorena vrijednost bespovratnih sredstava]]*Ugovori_OPULJP[[#This Row],[STOPA NACIONALNOG SUFINANCIRANJA %]]</f>
        <v>68300.399999999994</v>
      </c>
      <c r="R1235" s="20">
        <f>Ugovori_OPULJP[[#This Row],[Bespovratna sredstva - Nacionalni dio - HRK]]/7.5345</f>
        <v>9065.0209038423236</v>
      </c>
      <c r="S1235" s="21">
        <v>455336</v>
      </c>
      <c r="T1235" s="22">
        <f>Ugovori_OPULJP[[#This Row],[Bespovratna sredstva - Ukupno (EU+Nac) HRK
= Ukupna ugovorena vrijednost bespovratnih sredstava]]/7.5345</f>
        <v>60433.472692282165</v>
      </c>
      <c r="U1235" s="19">
        <v>0</v>
      </c>
      <c r="V1235" s="20">
        <f>Ugovori_OPULJP[[#This Row],[Javni doprinos korisnika - HRK]]/7.5345</f>
        <v>0</v>
      </c>
      <c r="W1235" s="19">
        <v>0</v>
      </c>
      <c r="X1235" s="20">
        <f>Ugovori_OPULJP[[#This Row],[Privatni doprinos korisnika - HRK]]/7.5345</f>
        <v>0</v>
      </c>
      <c r="Y1235" s="21">
        <f>Ugovori_OPULJP[[#This Row],[Bespovratna sredstva - Ukupno (EU+Nac) HRK
= Ukupna ugovorena vrijednost bespovratnih sredstava]]+Ugovori_OPULJP[[#This Row],[Javni doprinos korisnika - HRK]]+Ugovori_OPULJP[[#This Row],[Privatni doprinos korisnika - HRK]]</f>
        <v>455336</v>
      </c>
      <c r="Z1235" s="22">
        <f>Ugovori_OPULJP[[#This Row],[UKUPNI PRIHVATLJIVI IZDACI
TOTAL ELIGIBLE EXPENDITURE
= Bespovratna sredstva ukupno + doprinos korisnika
= Ukupni prihvatljivi troškovi
= Ukupna ugovorena vrijednost projekta HRK]]/7.5345</f>
        <v>60433.472692282165</v>
      </c>
      <c r="AA1235" s="27" t="s">
        <v>741</v>
      </c>
      <c r="AB1235" s="27" t="s">
        <v>145</v>
      </c>
      <c r="AC1235" s="26" t="s">
        <v>4737</v>
      </c>
      <c r="AD1235" s="33" t="s">
        <v>147</v>
      </c>
    </row>
    <row r="1236" spans="1:30" ht="51" customHeight="1" x14ac:dyDescent="0.3">
      <c r="A1236" s="36" t="s">
        <v>4738</v>
      </c>
      <c r="B1236" s="25" t="s">
        <v>139</v>
      </c>
      <c r="C1236" s="12" t="s">
        <v>140</v>
      </c>
      <c r="D1236" s="26" t="s">
        <v>4593</v>
      </c>
      <c r="E1236" s="27" t="s">
        <v>63</v>
      </c>
      <c r="F1236" s="32" t="s">
        <v>4739</v>
      </c>
      <c r="G1236" s="32" t="s">
        <v>888</v>
      </c>
      <c r="H1236" s="29">
        <v>44348</v>
      </c>
      <c r="I1236" s="29">
        <v>44713</v>
      </c>
      <c r="J1236" s="17" t="str">
        <f>IF(Ugovori_OPULJP[[#This Row],[DATUM ZAVRŠETKA OPERACIJE]]&gt;DATE(2023,12,31),"u provedbi","završen")</f>
        <v>završen</v>
      </c>
      <c r="K1236" s="37" t="s">
        <v>262</v>
      </c>
      <c r="L1236" s="28" t="s">
        <v>262</v>
      </c>
      <c r="M1236" s="18">
        <v>0.85</v>
      </c>
      <c r="N1236" s="18">
        <v>0.15</v>
      </c>
      <c r="O1236" s="55">
        <f>Ugovori_OPULJP[[#This Row],[Bespovratna sredstva - Ukupno (EU+Nac) HRK
= Ukupna ugovorena vrijednost bespovratnih sredstava]]*Ugovori_OPULJP[[#This Row],[EU STOPA SUFINANCIRANJA %
EU CO-FINANCING RATE %]]</f>
        <v>402339</v>
      </c>
      <c r="P1236" s="56">
        <f>Ugovori_OPULJP[[#This Row],[Bespovratna sredstva - EU dio - HRK]]/7.5345</f>
        <v>53399.562014732226</v>
      </c>
      <c r="Q1236" s="55">
        <f>Ugovori_OPULJP[[#This Row],[Bespovratna sredstva - Ukupno (EU+Nac) HRK
= Ukupna ugovorena vrijednost bespovratnih sredstava]]*Ugovori_OPULJP[[#This Row],[STOPA NACIONALNOG SUFINANCIRANJA %]]</f>
        <v>71001</v>
      </c>
      <c r="R1236" s="56">
        <f>Ugovori_OPULJP[[#This Row],[Bespovratna sredstva - Nacionalni dio - HRK]]/7.5345</f>
        <v>9423.4521202468641</v>
      </c>
      <c r="S1236" s="57">
        <v>473340</v>
      </c>
      <c r="T1236" s="58">
        <f>Ugovori_OPULJP[[#This Row],[Bespovratna sredstva - Ukupno (EU+Nac) HRK
= Ukupna ugovorena vrijednost bespovratnih sredstava]]/7.5345</f>
        <v>62823.014134979094</v>
      </c>
      <c r="U1236" s="62">
        <v>0</v>
      </c>
      <c r="V1236" s="63">
        <f>Ugovori_OPULJP[[#This Row],[Javni doprinos korisnika - HRK]]/7.5345</f>
        <v>0</v>
      </c>
      <c r="W1236" s="62">
        <v>0</v>
      </c>
      <c r="X1236" s="63">
        <f>Ugovori_OPULJP[[#This Row],[Privatni doprinos korisnika - HRK]]/7.5345</f>
        <v>0</v>
      </c>
      <c r="Y1236" s="57">
        <f>Ugovori_OPULJP[[#This Row],[Bespovratna sredstva - Ukupno (EU+Nac) HRK
= Ukupna ugovorena vrijednost bespovratnih sredstava]]+Ugovori_OPULJP[[#This Row],[Javni doprinos korisnika - HRK]]+Ugovori_OPULJP[[#This Row],[Privatni doprinos korisnika - HRK]]</f>
        <v>473340</v>
      </c>
      <c r="Z1236" s="58">
        <f>Ugovori_OPULJP[[#This Row],[UKUPNI PRIHVATLJIVI IZDACI
TOTAL ELIGIBLE EXPENDITURE
= Bespovratna sredstva ukupno + doprinos korisnika
= Ukupni prihvatljivi troškovi
= Ukupna ugovorena vrijednost projekta HRK]]/7.5345</f>
        <v>62823.014134979094</v>
      </c>
      <c r="AA1236" s="27" t="s">
        <v>741</v>
      </c>
      <c r="AB1236" s="27" t="s">
        <v>145</v>
      </c>
      <c r="AC1236" s="26" t="s">
        <v>4740</v>
      </c>
      <c r="AD1236" s="33" t="s">
        <v>147</v>
      </c>
    </row>
    <row r="1237" spans="1:30" ht="51" customHeight="1" x14ac:dyDescent="0.3">
      <c r="A1237" s="36" t="s">
        <v>4741</v>
      </c>
      <c r="B1237" s="25" t="s">
        <v>139</v>
      </c>
      <c r="C1237" s="26" t="s">
        <v>140</v>
      </c>
      <c r="D1237" s="26" t="s">
        <v>4593</v>
      </c>
      <c r="E1237" s="27" t="s">
        <v>63</v>
      </c>
      <c r="F1237" s="32" t="s">
        <v>4742</v>
      </c>
      <c r="G1237" s="32" t="s">
        <v>3854</v>
      </c>
      <c r="H1237" s="29">
        <v>44363</v>
      </c>
      <c r="I1237" s="29">
        <v>44728</v>
      </c>
      <c r="J1237" s="17" t="str">
        <f>IF(Ugovori_OPULJP[[#This Row],[DATUM ZAVRŠETKA OPERACIJE]]&gt;DATE(2023,12,31),"u provedbi","završen")</f>
        <v>završen</v>
      </c>
      <c r="K1237" s="37" t="s">
        <v>91</v>
      </c>
      <c r="L1237" s="28" t="s">
        <v>91</v>
      </c>
      <c r="M1237" s="18">
        <v>0.85</v>
      </c>
      <c r="N1237" s="18">
        <v>0.15</v>
      </c>
      <c r="O1237" s="19">
        <f>Ugovori_OPULJP[[#This Row],[Bespovratna sredstva - Ukupno (EU+Nac) HRK
= Ukupna ugovorena vrijednost bespovratnih sredstava]]*Ugovori_OPULJP[[#This Row],[EU STOPA SUFINANCIRANJA %
EU CO-FINANCING RATE %]]</f>
        <v>424830</v>
      </c>
      <c r="P1237" s="20">
        <f>Ugovori_OPULJP[[#This Row],[Bespovratna sredstva - EU dio - HRK]]/7.5345</f>
        <v>56384.630698785586</v>
      </c>
      <c r="Q1237" s="19">
        <f>Ugovori_OPULJP[[#This Row],[Bespovratna sredstva - Ukupno (EU+Nac) HRK
= Ukupna ugovorena vrijednost bespovratnih sredstava]]*Ugovori_OPULJP[[#This Row],[STOPA NACIONALNOG SUFINANCIRANJA %]]</f>
        <v>74970</v>
      </c>
      <c r="R1237" s="20">
        <f>Ugovori_OPULJP[[#This Row],[Bespovratna sredstva - Nacionalni dio - HRK]]/7.5345</f>
        <v>9950.2289468445142</v>
      </c>
      <c r="S1237" s="21">
        <v>499800</v>
      </c>
      <c r="T1237" s="22">
        <f>Ugovori_OPULJP[[#This Row],[Bespovratna sredstva - Ukupno (EU+Nac) HRK
= Ukupna ugovorena vrijednost bespovratnih sredstava]]/7.5345</f>
        <v>66334.859645630102</v>
      </c>
      <c r="U1237" s="19">
        <v>0</v>
      </c>
      <c r="V1237" s="20">
        <f>Ugovori_OPULJP[[#This Row],[Javni doprinos korisnika - HRK]]/7.5345</f>
        <v>0</v>
      </c>
      <c r="W1237" s="19">
        <v>0</v>
      </c>
      <c r="X1237" s="20">
        <f>Ugovori_OPULJP[[#This Row],[Privatni doprinos korisnika - HRK]]/7.5345</f>
        <v>0</v>
      </c>
      <c r="Y1237" s="21">
        <f>Ugovori_OPULJP[[#This Row],[Bespovratna sredstva - Ukupno (EU+Nac) HRK
= Ukupna ugovorena vrijednost bespovratnih sredstava]]+Ugovori_OPULJP[[#This Row],[Javni doprinos korisnika - HRK]]+Ugovori_OPULJP[[#This Row],[Privatni doprinos korisnika - HRK]]</f>
        <v>499800</v>
      </c>
      <c r="Z1237" s="22">
        <f>Ugovori_OPULJP[[#This Row],[UKUPNI PRIHVATLJIVI IZDACI
TOTAL ELIGIBLE EXPENDITURE
= Bespovratna sredstva ukupno + doprinos korisnika
= Ukupni prihvatljivi troškovi
= Ukupna ugovorena vrijednost projekta HRK]]/7.5345</f>
        <v>66334.859645630102</v>
      </c>
      <c r="AA1237" s="27" t="s">
        <v>741</v>
      </c>
      <c r="AB1237" s="27" t="s">
        <v>145</v>
      </c>
      <c r="AC1237" s="26" t="s">
        <v>4743</v>
      </c>
      <c r="AD1237" s="33" t="s">
        <v>147</v>
      </c>
    </row>
    <row r="1238" spans="1:30" ht="38.25" customHeight="1" x14ac:dyDescent="0.3">
      <c r="A1238" s="31" t="s">
        <v>4744</v>
      </c>
      <c r="B1238" s="25" t="s">
        <v>139</v>
      </c>
      <c r="C1238" s="26" t="s">
        <v>140</v>
      </c>
      <c r="D1238" s="26" t="s">
        <v>4593</v>
      </c>
      <c r="E1238" s="27" t="s">
        <v>63</v>
      </c>
      <c r="F1238" s="32" t="s">
        <v>4745</v>
      </c>
      <c r="G1238" s="32" t="s">
        <v>4746</v>
      </c>
      <c r="H1238" s="29">
        <v>44386</v>
      </c>
      <c r="I1238" s="29">
        <v>44751</v>
      </c>
      <c r="J1238" s="17" t="str">
        <f>IF(Ugovori_OPULJP[[#This Row],[DATUM ZAVRŠETKA OPERACIJE]]&gt;DATE(2023,12,31),"u provedbi","završen")</f>
        <v>završen</v>
      </c>
      <c r="K1238" s="28" t="s">
        <v>4747</v>
      </c>
      <c r="L1238" s="28" t="s">
        <v>21</v>
      </c>
      <c r="M1238" s="18">
        <v>0.85</v>
      </c>
      <c r="N1238" s="18">
        <v>0.15</v>
      </c>
      <c r="O1238" s="19">
        <f>Ugovori_OPULJP[[#This Row],[Bespovratna sredstva - Ukupno (EU+Nac) HRK
= Ukupna ugovorena vrijednost bespovratnih sredstava]]*Ugovori_OPULJP[[#This Row],[EU STOPA SUFINANCIRANJA %
EU CO-FINANCING RATE %]]</f>
        <v>370456.70699999999</v>
      </c>
      <c r="P1238" s="20">
        <f>Ugovori_OPULJP[[#This Row],[Bespovratna sredstva - EU dio - HRK]]/7.5345</f>
        <v>49168.054549074252</v>
      </c>
      <c r="Q1238" s="19">
        <f>Ugovori_OPULJP[[#This Row],[Bespovratna sredstva - Ukupno (EU+Nac) HRK
= Ukupna ugovorena vrijednost bespovratnih sredstava]]*Ugovori_OPULJP[[#This Row],[STOPA NACIONALNOG SUFINANCIRANJA %]]</f>
        <v>65374.712999999996</v>
      </c>
      <c r="R1238" s="20">
        <f>Ugovori_OPULJP[[#This Row],[Bespovratna sredstva - Nacionalni dio - HRK]]/7.5345</f>
        <v>8676.7155086601615</v>
      </c>
      <c r="S1238" s="21">
        <v>435831.42</v>
      </c>
      <c r="T1238" s="22">
        <f>Ugovori_OPULJP[[#This Row],[Bespovratna sredstva - Ukupno (EU+Nac) HRK
= Ukupna ugovorena vrijednost bespovratnih sredstava]]/7.5345</f>
        <v>57844.770057734415</v>
      </c>
      <c r="U1238" s="19">
        <v>0</v>
      </c>
      <c r="V1238" s="20">
        <f>Ugovori_OPULJP[[#This Row],[Javni doprinos korisnika - HRK]]/7.5345</f>
        <v>0</v>
      </c>
      <c r="W1238" s="19">
        <v>0</v>
      </c>
      <c r="X1238" s="20">
        <f>Ugovori_OPULJP[[#This Row],[Privatni doprinos korisnika - HRK]]/7.5345</f>
        <v>0</v>
      </c>
      <c r="Y1238" s="21">
        <f>Ugovori_OPULJP[[#This Row],[Bespovratna sredstva - Ukupno (EU+Nac) HRK
= Ukupna ugovorena vrijednost bespovratnih sredstava]]+Ugovori_OPULJP[[#This Row],[Javni doprinos korisnika - HRK]]+Ugovori_OPULJP[[#This Row],[Privatni doprinos korisnika - HRK]]</f>
        <v>435831.42</v>
      </c>
      <c r="Z1238" s="22">
        <f>Ugovori_OPULJP[[#This Row],[UKUPNI PRIHVATLJIVI IZDACI
TOTAL ELIGIBLE EXPENDITURE
= Bespovratna sredstva ukupno + doprinos korisnika
= Ukupni prihvatljivi troškovi
= Ukupna ugovorena vrijednost projekta HRK]]/7.5345</f>
        <v>57844.770057734415</v>
      </c>
      <c r="AA1238" s="27" t="s">
        <v>741</v>
      </c>
      <c r="AB1238" s="27" t="s">
        <v>145</v>
      </c>
      <c r="AC1238" s="26" t="s">
        <v>4748</v>
      </c>
      <c r="AD1238" s="33" t="s">
        <v>147</v>
      </c>
    </row>
    <row r="1239" spans="1:30" ht="51" customHeight="1" x14ac:dyDescent="0.3">
      <c r="A1239" s="31" t="s">
        <v>4749</v>
      </c>
      <c r="B1239" s="25" t="s">
        <v>139</v>
      </c>
      <c r="C1239" s="26" t="s">
        <v>140</v>
      </c>
      <c r="D1239" s="26" t="s">
        <v>4593</v>
      </c>
      <c r="E1239" s="27" t="s">
        <v>63</v>
      </c>
      <c r="F1239" s="32" t="s">
        <v>4750</v>
      </c>
      <c r="G1239" s="32" t="s">
        <v>4751</v>
      </c>
      <c r="H1239" s="29">
        <v>44409</v>
      </c>
      <c r="I1239" s="29">
        <v>44652</v>
      </c>
      <c r="J1239" s="17" t="str">
        <f>IF(Ugovori_OPULJP[[#This Row],[DATUM ZAVRŠETKA OPERACIJE]]&gt;DATE(2023,12,31),"u provedbi","završen")</f>
        <v>završen</v>
      </c>
      <c r="K1239" s="28" t="s">
        <v>235</v>
      </c>
      <c r="L1239" s="28" t="s">
        <v>21</v>
      </c>
      <c r="M1239" s="18">
        <v>0.85</v>
      </c>
      <c r="N1239" s="18">
        <v>0.15</v>
      </c>
      <c r="O1239" s="19">
        <f>Ugovori_OPULJP[[#This Row],[Bespovratna sredstva - Ukupno (EU+Nac) HRK
= Ukupna ugovorena vrijednost bespovratnih sredstava]]*Ugovori_OPULJP[[#This Row],[EU STOPA SUFINANCIRANJA %
EU CO-FINANCING RATE %]]</f>
        <v>393021.60599999997</v>
      </c>
      <c r="P1239" s="20">
        <f>Ugovori_OPULJP[[#This Row],[Bespovratna sredstva - EU dio - HRK]]/7.5345</f>
        <v>52162.93131594664</v>
      </c>
      <c r="Q1239" s="19">
        <f>Ugovori_OPULJP[[#This Row],[Bespovratna sredstva - Ukupno (EU+Nac) HRK
= Ukupna ugovorena vrijednost bespovratnih sredstava]]*Ugovori_OPULJP[[#This Row],[STOPA NACIONALNOG SUFINANCIRANJA %]]</f>
        <v>69356.754000000001</v>
      </c>
      <c r="R1239" s="20">
        <f>Ugovori_OPULJP[[#This Row],[Bespovratna sredstva - Nacionalni dio - HRK]]/7.5345</f>
        <v>9205.223173402348</v>
      </c>
      <c r="S1239" s="21">
        <v>462378.36</v>
      </c>
      <c r="T1239" s="22">
        <f>Ugovori_OPULJP[[#This Row],[Bespovratna sredstva - Ukupno (EU+Nac) HRK
= Ukupna ugovorena vrijednost bespovratnih sredstava]]/7.5345</f>
        <v>61368.154489348992</v>
      </c>
      <c r="U1239" s="19">
        <v>0</v>
      </c>
      <c r="V1239" s="20">
        <f>Ugovori_OPULJP[[#This Row],[Javni doprinos korisnika - HRK]]/7.5345</f>
        <v>0</v>
      </c>
      <c r="W1239" s="19">
        <v>0</v>
      </c>
      <c r="X1239" s="20">
        <f>Ugovori_OPULJP[[#This Row],[Privatni doprinos korisnika - HRK]]/7.5345</f>
        <v>0</v>
      </c>
      <c r="Y1239" s="21">
        <f>Ugovori_OPULJP[[#This Row],[Bespovratna sredstva - Ukupno (EU+Nac) HRK
= Ukupna ugovorena vrijednost bespovratnih sredstava]]+Ugovori_OPULJP[[#This Row],[Javni doprinos korisnika - HRK]]+Ugovori_OPULJP[[#This Row],[Privatni doprinos korisnika - HRK]]</f>
        <v>462378.36</v>
      </c>
      <c r="Z1239" s="22">
        <f>Ugovori_OPULJP[[#This Row],[UKUPNI PRIHVATLJIVI IZDACI
TOTAL ELIGIBLE EXPENDITURE
= Bespovratna sredstva ukupno + doprinos korisnika
= Ukupni prihvatljivi troškovi
= Ukupna ugovorena vrijednost projekta HRK]]/7.5345</f>
        <v>61368.154489348992</v>
      </c>
      <c r="AA1239" s="27" t="s">
        <v>741</v>
      </c>
      <c r="AB1239" s="27" t="s">
        <v>145</v>
      </c>
      <c r="AC1239" s="26" t="s">
        <v>4752</v>
      </c>
      <c r="AD1239" s="33" t="s">
        <v>147</v>
      </c>
    </row>
    <row r="1240" spans="1:30" ht="89.25" customHeight="1" x14ac:dyDescent="0.3">
      <c r="A1240" s="31" t="s">
        <v>4753</v>
      </c>
      <c r="B1240" s="25" t="s">
        <v>139</v>
      </c>
      <c r="C1240" s="26" t="s">
        <v>140</v>
      </c>
      <c r="D1240" s="26" t="s">
        <v>4593</v>
      </c>
      <c r="E1240" s="27" t="s">
        <v>63</v>
      </c>
      <c r="F1240" s="32" t="s">
        <v>4754</v>
      </c>
      <c r="G1240" s="32" t="s">
        <v>4755</v>
      </c>
      <c r="H1240" s="29">
        <v>44379</v>
      </c>
      <c r="I1240" s="29">
        <v>44744</v>
      </c>
      <c r="J1240" s="17" t="str">
        <f>IF(Ugovori_OPULJP[[#This Row],[DATUM ZAVRŠETKA OPERACIJE]]&gt;DATE(2023,12,31),"u provedbi","završen")</f>
        <v>završen</v>
      </c>
      <c r="K1240" s="28" t="s">
        <v>117</v>
      </c>
      <c r="L1240" s="28" t="s">
        <v>117</v>
      </c>
      <c r="M1240" s="18">
        <v>0.85</v>
      </c>
      <c r="N1240" s="18">
        <v>0.15</v>
      </c>
      <c r="O1240" s="19">
        <f>Ugovori_OPULJP[[#This Row],[Bespovratna sredstva - Ukupno (EU+Nac) HRK
= Ukupna ugovorena vrijednost bespovratnih sredstava]]*Ugovori_OPULJP[[#This Row],[EU STOPA SUFINANCIRANJA %
EU CO-FINANCING RATE %]]</f>
        <v>398012.25349999999</v>
      </c>
      <c r="P1240" s="20">
        <f>Ugovori_OPULJP[[#This Row],[Bespovratna sredstva - EU dio - HRK]]/7.5345</f>
        <v>52825.304067954072</v>
      </c>
      <c r="Q1240" s="19">
        <f>Ugovori_OPULJP[[#This Row],[Bespovratna sredstva - Ukupno (EU+Nac) HRK
= Ukupna ugovorena vrijednost bespovratnih sredstava]]*Ugovori_OPULJP[[#This Row],[STOPA NACIONALNOG SUFINANCIRANJA %]]</f>
        <v>70237.4565</v>
      </c>
      <c r="R1240" s="20">
        <f>Ugovori_OPULJP[[#This Row],[Bespovratna sredstva - Nacionalni dio - HRK]]/7.5345</f>
        <v>9322.1124825801307</v>
      </c>
      <c r="S1240" s="21">
        <v>468249.71</v>
      </c>
      <c r="T1240" s="22">
        <f>Ugovori_OPULJP[[#This Row],[Bespovratna sredstva - Ukupno (EU+Nac) HRK
= Ukupna ugovorena vrijednost bespovratnih sredstava]]/7.5345</f>
        <v>62147.41655053421</v>
      </c>
      <c r="U1240" s="19">
        <v>0</v>
      </c>
      <c r="V1240" s="20">
        <f>Ugovori_OPULJP[[#This Row],[Javni doprinos korisnika - HRK]]/7.5345</f>
        <v>0</v>
      </c>
      <c r="W1240" s="19">
        <v>0</v>
      </c>
      <c r="X1240" s="20">
        <f>Ugovori_OPULJP[[#This Row],[Privatni doprinos korisnika - HRK]]/7.5345</f>
        <v>0</v>
      </c>
      <c r="Y1240" s="21">
        <f>Ugovori_OPULJP[[#This Row],[Bespovratna sredstva - Ukupno (EU+Nac) HRK
= Ukupna ugovorena vrijednost bespovratnih sredstava]]+Ugovori_OPULJP[[#This Row],[Javni doprinos korisnika - HRK]]+Ugovori_OPULJP[[#This Row],[Privatni doprinos korisnika - HRK]]</f>
        <v>468249.71</v>
      </c>
      <c r="Z1240" s="22">
        <f>Ugovori_OPULJP[[#This Row],[UKUPNI PRIHVATLJIVI IZDACI
TOTAL ELIGIBLE EXPENDITURE
= Bespovratna sredstva ukupno + doprinos korisnika
= Ukupni prihvatljivi troškovi
= Ukupna ugovorena vrijednost projekta HRK]]/7.5345</f>
        <v>62147.41655053421</v>
      </c>
      <c r="AA1240" s="27" t="s">
        <v>741</v>
      </c>
      <c r="AB1240" s="27" t="s">
        <v>145</v>
      </c>
      <c r="AC1240" s="26" t="s">
        <v>4756</v>
      </c>
      <c r="AD1240" s="33" t="s">
        <v>147</v>
      </c>
    </row>
    <row r="1241" spans="1:30" ht="51" customHeight="1" x14ac:dyDescent="0.3">
      <c r="A1241" s="31" t="s">
        <v>4757</v>
      </c>
      <c r="B1241" s="25" t="s">
        <v>139</v>
      </c>
      <c r="C1241" s="26" t="s">
        <v>140</v>
      </c>
      <c r="D1241" s="26" t="s">
        <v>4593</v>
      </c>
      <c r="E1241" s="27" t="s">
        <v>63</v>
      </c>
      <c r="F1241" s="32" t="s">
        <v>4758</v>
      </c>
      <c r="G1241" s="32" t="s">
        <v>581</v>
      </c>
      <c r="H1241" s="29">
        <v>44392</v>
      </c>
      <c r="I1241" s="29">
        <v>44757</v>
      </c>
      <c r="J1241" s="17" t="str">
        <f>IF(Ugovori_OPULJP[[#This Row],[DATUM ZAVRŠETKA OPERACIJE]]&gt;DATE(2023,12,31),"u provedbi","završen")</f>
        <v>završen</v>
      </c>
      <c r="K1241" s="28" t="s">
        <v>20</v>
      </c>
      <c r="L1241" s="28" t="s">
        <v>262</v>
      </c>
      <c r="M1241" s="18">
        <v>0.85</v>
      </c>
      <c r="N1241" s="18">
        <v>0.15</v>
      </c>
      <c r="O1241" s="19">
        <f>Ugovori_OPULJP[[#This Row],[Bespovratna sredstva - Ukupno (EU+Nac) HRK
= Ukupna ugovorena vrijednost bespovratnih sredstava]]*Ugovori_OPULJP[[#This Row],[EU STOPA SUFINANCIRANJA %
EU CO-FINANCING RATE %]]</f>
        <v>418761</v>
      </c>
      <c r="P1241" s="20">
        <f>Ugovori_OPULJP[[#This Row],[Bespovratna sredstva - EU dio - HRK]]/7.5345</f>
        <v>55579.135974517216</v>
      </c>
      <c r="Q1241" s="19">
        <f>Ugovori_OPULJP[[#This Row],[Bespovratna sredstva - Ukupno (EU+Nac) HRK
= Ukupna ugovorena vrijednost bespovratnih sredstava]]*Ugovori_OPULJP[[#This Row],[STOPA NACIONALNOG SUFINANCIRANJA %]]</f>
        <v>73899</v>
      </c>
      <c r="R1241" s="20">
        <f>Ugovori_OPULJP[[#This Row],[Bespovratna sredstva - Nacionalni dio - HRK]]/7.5345</f>
        <v>9808.0828190324501</v>
      </c>
      <c r="S1241" s="21">
        <v>492660</v>
      </c>
      <c r="T1241" s="22">
        <f>Ugovori_OPULJP[[#This Row],[Bespovratna sredstva - Ukupno (EU+Nac) HRK
= Ukupna ugovorena vrijednost bespovratnih sredstava]]/7.5345</f>
        <v>65387.218793549669</v>
      </c>
      <c r="U1241" s="19">
        <v>0</v>
      </c>
      <c r="V1241" s="20">
        <f>Ugovori_OPULJP[[#This Row],[Javni doprinos korisnika - HRK]]/7.5345</f>
        <v>0</v>
      </c>
      <c r="W1241" s="19">
        <v>0</v>
      </c>
      <c r="X1241" s="20">
        <f>Ugovori_OPULJP[[#This Row],[Privatni doprinos korisnika - HRK]]/7.5345</f>
        <v>0</v>
      </c>
      <c r="Y1241" s="21">
        <f>Ugovori_OPULJP[[#This Row],[Bespovratna sredstva - Ukupno (EU+Nac) HRK
= Ukupna ugovorena vrijednost bespovratnih sredstava]]+Ugovori_OPULJP[[#This Row],[Javni doprinos korisnika - HRK]]+Ugovori_OPULJP[[#This Row],[Privatni doprinos korisnika - HRK]]</f>
        <v>492660</v>
      </c>
      <c r="Z1241" s="22">
        <f>Ugovori_OPULJP[[#This Row],[UKUPNI PRIHVATLJIVI IZDACI
TOTAL ELIGIBLE EXPENDITURE
= Bespovratna sredstva ukupno + doprinos korisnika
= Ukupni prihvatljivi troškovi
= Ukupna ugovorena vrijednost projekta HRK]]/7.5345</f>
        <v>65387.218793549669</v>
      </c>
      <c r="AA1241" s="27" t="s">
        <v>741</v>
      </c>
      <c r="AB1241" s="27" t="s">
        <v>145</v>
      </c>
      <c r="AC1241" s="26" t="s">
        <v>4759</v>
      </c>
      <c r="AD1241" s="33" t="s">
        <v>147</v>
      </c>
    </row>
    <row r="1242" spans="1:30" ht="51" customHeight="1" x14ac:dyDescent="0.3">
      <c r="A1242" s="31" t="s">
        <v>4760</v>
      </c>
      <c r="B1242" s="25" t="s">
        <v>139</v>
      </c>
      <c r="C1242" s="26" t="s">
        <v>140</v>
      </c>
      <c r="D1242" s="26" t="s">
        <v>4593</v>
      </c>
      <c r="E1242" s="27" t="s">
        <v>63</v>
      </c>
      <c r="F1242" s="32" t="s">
        <v>4761</v>
      </c>
      <c r="G1242" s="14" t="s">
        <v>808</v>
      </c>
      <c r="H1242" s="29">
        <v>44383</v>
      </c>
      <c r="I1242" s="29">
        <v>44748</v>
      </c>
      <c r="J1242" s="17" t="str">
        <f>IF(Ugovori_OPULJP[[#This Row],[DATUM ZAVRŠETKA OPERACIJE]]&gt;DATE(2023,12,31),"u provedbi","završen")</f>
        <v>završen</v>
      </c>
      <c r="K1242" s="28" t="s">
        <v>192</v>
      </c>
      <c r="L1242" s="28" t="s">
        <v>192</v>
      </c>
      <c r="M1242" s="18">
        <v>0.85</v>
      </c>
      <c r="N1242" s="18">
        <v>0.15</v>
      </c>
      <c r="O1242" s="19">
        <f>Ugovori_OPULJP[[#This Row],[Bespovratna sredstva - Ukupno (EU+Nac) HRK
= Ukupna ugovorena vrijednost bespovratnih sredstava]]*Ugovori_OPULJP[[#This Row],[EU STOPA SUFINANCIRANJA %
EU CO-FINANCING RATE %]]</f>
        <v>419209.45999999996</v>
      </c>
      <c r="P1242" s="20">
        <f>Ugovori_OPULJP[[#This Row],[Bespovratna sredstva - EU dio - HRK]]/7.5345</f>
        <v>55638.656845178833</v>
      </c>
      <c r="Q1242" s="19">
        <f>Ugovori_OPULJP[[#This Row],[Bespovratna sredstva - Ukupno (EU+Nac) HRK
= Ukupna ugovorena vrijednost bespovratnih sredstava]]*Ugovori_OPULJP[[#This Row],[STOPA NACIONALNOG SUFINANCIRANJA %]]</f>
        <v>73978.14</v>
      </c>
      <c r="R1242" s="20">
        <f>Ugovori_OPULJP[[#This Row],[Bespovratna sredstva - Nacionalni dio - HRK]]/7.5345</f>
        <v>9818.5865020903839</v>
      </c>
      <c r="S1242" s="21">
        <v>493187.6</v>
      </c>
      <c r="T1242" s="22">
        <f>Ugovori_OPULJP[[#This Row],[Bespovratna sredstva - Ukupno (EU+Nac) HRK
= Ukupna ugovorena vrijednost bespovratnih sredstava]]/7.5345</f>
        <v>65457.243347269221</v>
      </c>
      <c r="U1242" s="19">
        <v>0</v>
      </c>
      <c r="V1242" s="20">
        <f>Ugovori_OPULJP[[#This Row],[Javni doprinos korisnika - HRK]]/7.5345</f>
        <v>0</v>
      </c>
      <c r="W1242" s="19">
        <v>0</v>
      </c>
      <c r="X1242" s="20">
        <f>Ugovori_OPULJP[[#This Row],[Privatni doprinos korisnika - HRK]]/7.5345</f>
        <v>0</v>
      </c>
      <c r="Y1242" s="21">
        <f>Ugovori_OPULJP[[#This Row],[Bespovratna sredstva - Ukupno (EU+Nac) HRK
= Ukupna ugovorena vrijednost bespovratnih sredstava]]+Ugovori_OPULJP[[#This Row],[Javni doprinos korisnika - HRK]]+Ugovori_OPULJP[[#This Row],[Privatni doprinos korisnika - HRK]]</f>
        <v>493187.6</v>
      </c>
      <c r="Z1242" s="22">
        <f>Ugovori_OPULJP[[#This Row],[UKUPNI PRIHVATLJIVI IZDACI
TOTAL ELIGIBLE EXPENDITURE
= Bespovratna sredstva ukupno + doprinos korisnika
= Ukupni prihvatljivi troškovi
= Ukupna ugovorena vrijednost projekta HRK]]/7.5345</f>
        <v>65457.243347269221</v>
      </c>
      <c r="AA1242" s="27" t="s">
        <v>741</v>
      </c>
      <c r="AB1242" s="27" t="s">
        <v>145</v>
      </c>
      <c r="AC1242" s="26" t="s">
        <v>4762</v>
      </c>
      <c r="AD1242" s="33" t="s">
        <v>147</v>
      </c>
    </row>
    <row r="1243" spans="1:30" ht="51" customHeight="1" x14ac:dyDescent="0.3">
      <c r="A1243" s="36" t="s">
        <v>4763</v>
      </c>
      <c r="B1243" s="25" t="s">
        <v>139</v>
      </c>
      <c r="C1243" s="26" t="s">
        <v>140</v>
      </c>
      <c r="D1243" s="26" t="s">
        <v>4593</v>
      </c>
      <c r="E1243" s="27" t="s">
        <v>63</v>
      </c>
      <c r="F1243" s="32" t="s">
        <v>4764</v>
      </c>
      <c r="G1243" s="32" t="s">
        <v>4765</v>
      </c>
      <c r="H1243" s="29">
        <v>44736</v>
      </c>
      <c r="I1243" s="29">
        <v>45101</v>
      </c>
      <c r="J1243" s="17" t="str">
        <f>IF(Ugovori_OPULJP[[#This Row],[DATUM ZAVRŠETKA OPERACIJE]]&gt;DATE(2023,12,31),"u provedbi","završen")</f>
        <v>završen</v>
      </c>
      <c r="K1243" s="28" t="s">
        <v>20</v>
      </c>
      <c r="L1243" s="37" t="s">
        <v>21</v>
      </c>
      <c r="M1243" s="18">
        <v>0.85</v>
      </c>
      <c r="N1243" s="18">
        <v>0.15</v>
      </c>
      <c r="O1243" s="19">
        <f>Ugovori_OPULJP[[#This Row],[Bespovratna sredstva - Ukupno (EU+Nac) HRK
= Ukupna ugovorena vrijednost bespovratnih sredstava]]*Ugovori_OPULJP[[#This Row],[EU STOPA SUFINANCIRANJA %
EU CO-FINANCING RATE %]]</f>
        <v>350169.93550000002</v>
      </c>
      <c r="P1243" s="20">
        <f>Ugovori_OPULJP[[#This Row],[Bespovratna sredstva - EU dio - HRK]]/7.5345</f>
        <v>46475.537261928461</v>
      </c>
      <c r="Q1243" s="19">
        <f>Ugovori_OPULJP[[#This Row],[Bespovratna sredstva - Ukupno (EU+Nac) HRK
= Ukupna ugovorena vrijednost bespovratnih sredstava]]*Ugovori_OPULJP[[#This Row],[STOPA NACIONALNOG SUFINANCIRANJA %]]</f>
        <v>61794.694499999998</v>
      </c>
      <c r="R1243" s="20">
        <f>Ugovori_OPULJP[[#This Row],[Bespovratna sredstva - Nacionalni dio - HRK]]/7.5345</f>
        <v>8201.5653991638465</v>
      </c>
      <c r="S1243" s="21">
        <v>411964.63</v>
      </c>
      <c r="T1243" s="22">
        <f>Ugovori_OPULJP[[#This Row],[Bespovratna sredstva - Ukupno (EU+Nac) HRK
= Ukupna ugovorena vrijednost bespovratnih sredstava]]/7.5345</f>
        <v>54677.102661092307</v>
      </c>
      <c r="U1243" s="19">
        <v>0</v>
      </c>
      <c r="V1243" s="20">
        <f>Ugovori_OPULJP[[#This Row],[Javni doprinos korisnika - HRK]]/7.5345</f>
        <v>0</v>
      </c>
      <c r="W1243" s="19">
        <v>0</v>
      </c>
      <c r="X1243" s="20">
        <f>Ugovori_OPULJP[[#This Row],[Privatni doprinos korisnika - HRK]]/7.5345</f>
        <v>0</v>
      </c>
      <c r="Y1243" s="21">
        <f>Ugovori_OPULJP[[#This Row],[Bespovratna sredstva - Ukupno (EU+Nac) HRK
= Ukupna ugovorena vrijednost bespovratnih sredstava]]+Ugovori_OPULJP[[#This Row],[Javni doprinos korisnika - HRK]]+Ugovori_OPULJP[[#This Row],[Privatni doprinos korisnika - HRK]]</f>
        <v>411964.63</v>
      </c>
      <c r="Z1243" s="22">
        <f>Ugovori_OPULJP[[#This Row],[UKUPNI PRIHVATLJIVI IZDACI
TOTAL ELIGIBLE EXPENDITURE
= Bespovratna sredstva ukupno + doprinos korisnika
= Ukupni prihvatljivi troškovi
= Ukupna ugovorena vrijednost projekta HRK]]/7.5345</f>
        <v>54677.102661092307</v>
      </c>
      <c r="AA1243" s="27" t="s">
        <v>741</v>
      </c>
      <c r="AB1243" s="27" t="s">
        <v>145</v>
      </c>
      <c r="AC1243" s="26" t="s">
        <v>4766</v>
      </c>
      <c r="AD1243" s="26" t="s">
        <v>147</v>
      </c>
    </row>
    <row r="1244" spans="1:30" ht="51" customHeight="1" x14ac:dyDescent="0.3">
      <c r="A1244" s="31" t="s">
        <v>4767</v>
      </c>
      <c r="B1244" s="25" t="s">
        <v>139</v>
      </c>
      <c r="C1244" s="26" t="s">
        <v>140</v>
      </c>
      <c r="D1244" s="26" t="s">
        <v>4593</v>
      </c>
      <c r="E1244" s="27" t="s">
        <v>63</v>
      </c>
      <c r="F1244" s="32" t="s">
        <v>4768</v>
      </c>
      <c r="G1244" s="32" t="s">
        <v>4769</v>
      </c>
      <c r="H1244" s="29">
        <v>44440</v>
      </c>
      <c r="I1244" s="29">
        <v>44805</v>
      </c>
      <c r="J1244" s="17" t="str">
        <f>IF(Ugovori_OPULJP[[#This Row],[DATUM ZAVRŠETKA OPERACIJE]]&gt;DATE(2023,12,31),"u provedbi","završen")</f>
        <v>završen</v>
      </c>
      <c r="K1244" s="28" t="s">
        <v>20</v>
      </c>
      <c r="L1244" s="28" t="s">
        <v>21</v>
      </c>
      <c r="M1244" s="18">
        <v>0.85</v>
      </c>
      <c r="N1244" s="18">
        <v>0.15</v>
      </c>
      <c r="O1244" s="19">
        <f>Ugovori_OPULJP[[#This Row],[Bespovratna sredstva - Ukupno (EU+Nac) HRK
= Ukupna ugovorena vrijednost bespovratnih sredstava]]*Ugovori_OPULJP[[#This Row],[EU STOPA SUFINANCIRANJA %
EU CO-FINANCING RATE %]]</f>
        <v>424333.821</v>
      </c>
      <c r="P1244" s="20">
        <f>Ugovori_OPULJP[[#This Row],[Bespovratna sredstva - EU dio - HRK]]/7.5345</f>
        <v>56318.776428429221</v>
      </c>
      <c r="Q1244" s="19">
        <f>Ugovori_OPULJP[[#This Row],[Bespovratna sredstva - Ukupno (EU+Nac) HRK
= Ukupna ugovorena vrijednost bespovratnih sredstava]]*Ugovori_OPULJP[[#This Row],[STOPA NACIONALNOG SUFINANCIRANJA %]]</f>
        <v>74882.438999999998</v>
      </c>
      <c r="R1244" s="20">
        <f>Ugovori_OPULJP[[#This Row],[Bespovratna sredstva - Nacionalni dio - HRK]]/7.5345</f>
        <v>9938.6076050169213</v>
      </c>
      <c r="S1244" s="21">
        <v>499216.26</v>
      </c>
      <c r="T1244" s="22">
        <f>Ugovori_OPULJP[[#This Row],[Bespovratna sredstva - Ukupno (EU+Nac) HRK
= Ukupna ugovorena vrijednost bespovratnih sredstava]]/7.5345</f>
        <v>66257.384033446142</v>
      </c>
      <c r="U1244" s="19">
        <v>0</v>
      </c>
      <c r="V1244" s="20">
        <f>Ugovori_OPULJP[[#This Row],[Javni doprinos korisnika - HRK]]/7.5345</f>
        <v>0</v>
      </c>
      <c r="W1244" s="19">
        <v>0</v>
      </c>
      <c r="X1244" s="20">
        <f>Ugovori_OPULJP[[#This Row],[Privatni doprinos korisnika - HRK]]/7.5345</f>
        <v>0</v>
      </c>
      <c r="Y1244" s="21">
        <f>Ugovori_OPULJP[[#This Row],[Bespovratna sredstva - Ukupno (EU+Nac) HRK
= Ukupna ugovorena vrijednost bespovratnih sredstava]]+Ugovori_OPULJP[[#This Row],[Javni doprinos korisnika - HRK]]+Ugovori_OPULJP[[#This Row],[Privatni doprinos korisnika - HRK]]</f>
        <v>499216.26</v>
      </c>
      <c r="Z1244" s="22">
        <f>Ugovori_OPULJP[[#This Row],[UKUPNI PRIHVATLJIVI IZDACI
TOTAL ELIGIBLE EXPENDITURE
= Bespovratna sredstva ukupno + doprinos korisnika
= Ukupni prihvatljivi troškovi
= Ukupna ugovorena vrijednost projekta HRK]]/7.5345</f>
        <v>66257.384033446142</v>
      </c>
      <c r="AA1244" s="27" t="s">
        <v>741</v>
      </c>
      <c r="AB1244" s="27" t="s">
        <v>145</v>
      </c>
      <c r="AC1244" s="26" t="s">
        <v>4770</v>
      </c>
      <c r="AD1244" s="33" t="s">
        <v>147</v>
      </c>
    </row>
    <row r="1245" spans="1:30" ht="38.25" customHeight="1" x14ac:dyDescent="0.3">
      <c r="A1245" s="31" t="s">
        <v>4771</v>
      </c>
      <c r="B1245" s="25" t="s">
        <v>139</v>
      </c>
      <c r="C1245" s="26" t="s">
        <v>140</v>
      </c>
      <c r="D1245" s="26" t="s">
        <v>4593</v>
      </c>
      <c r="E1245" s="27" t="s">
        <v>63</v>
      </c>
      <c r="F1245" s="32" t="s">
        <v>4772</v>
      </c>
      <c r="G1245" s="32" t="s">
        <v>4773</v>
      </c>
      <c r="H1245" s="29">
        <v>44440</v>
      </c>
      <c r="I1245" s="29">
        <v>44652</v>
      </c>
      <c r="J1245" s="17" t="str">
        <f>IF(Ugovori_OPULJP[[#This Row],[DATUM ZAVRŠETKA OPERACIJE]]&gt;DATE(2023,12,31),"u provedbi","završen")</f>
        <v>završen</v>
      </c>
      <c r="K1245" s="28" t="s">
        <v>586</v>
      </c>
      <c r="L1245" s="28" t="s">
        <v>586</v>
      </c>
      <c r="M1245" s="18">
        <v>0.85</v>
      </c>
      <c r="N1245" s="18">
        <v>0.15</v>
      </c>
      <c r="O1245" s="19">
        <f>Ugovori_OPULJP[[#This Row],[Bespovratna sredstva - Ukupno (EU+Nac) HRK
= Ukupna ugovorena vrijednost bespovratnih sredstava]]*Ugovori_OPULJP[[#This Row],[EU STOPA SUFINANCIRANJA %
EU CO-FINANCING RATE %]]</f>
        <v>396984</v>
      </c>
      <c r="P1245" s="20">
        <f>Ugovori_OPULJP[[#This Row],[Bespovratna sredstva - EU dio - HRK]]/7.5345</f>
        <v>52688.831375671907</v>
      </c>
      <c r="Q1245" s="19">
        <f>Ugovori_OPULJP[[#This Row],[Bespovratna sredstva - Ukupno (EU+Nac) HRK
= Ukupna ugovorena vrijednost bespovratnih sredstava]]*Ugovori_OPULJP[[#This Row],[STOPA NACIONALNOG SUFINANCIRANJA %]]</f>
        <v>70056</v>
      </c>
      <c r="R1245" s="20">
        <f>Ugovori_OPULJP[[#This Row],[Bespovratna sredstva - Nacionalni dio - HRK]]/7.5345</f>
        <v>9298.0290662950429</v>
      </c>
      <c r="S1245" s="21">
        <v>467040</v>
      </c>
      <c r="T1245" s="22">
        <f>Ugovori_OPULJP[[#This Row],[Bespovratna sredstva - Ukupno (EU+Nac) HRK
= Ukupna ugovorena vrijednost bespovratnih sredstava]]/7.5345</f>
        <v>61986.86044196695</v>
      </c>
      <c r="U1245" s="19">
        <v>0</v>
      </c>
      <c r="V1245" s="20">
        <f>Ugovori_OPULJP[[#This Row],[Javni doprinos korisnika - HRK]]/7.5345</f>
        <v>0</v>
      </c>
      <c r="W1245" s="19">
        <v>0</v>
      </c>
      <c r="X1245" s="20">
        <f>Ugovori_OPULJP[[#This Row],[Privatni doprinos korisnika - HRK]]/7.5345</f>
        <v>0</v>
      </c>
      <c r="Y1245" s="21">
        <f>Ugovori_OPULJP[[#This Row],[Bespovratna sredstva - Ukupno (EU+Nac) HRK
= Ukupna ugovorena vrijednost bespovratnih sredstava]]+Ugovori_OPULJP[[#This Row],[Javni doprinos korisnika - HRK]]+Ugovori_OPULJP[[#This Row],[Privatni doprinos korisnika - HRK]]</f>
        <v>467040</v>
      </c>
      <c r="Z1245" s="22">
        <f>Ugovori_OPULJP[[#This Row],[UKUPNI PRIHVATLJIVI IZDACI
TOTAL ELIGIBLE EXPENDITURE
= Bespovratna sredstva ukupno + doprinos korisnika
= Ukupni prihvatljivi troškovi
= Ukupna ugovorena vrijednost projekta HRK]]/7.5345</f>
        <v>61986.86044196695</v>
      </c>
      <c r="AA1245" s="27" t="s">
        <v>741</v>
      </c>
      <c r="AB1245" s="27" t="s">
        <v>145</v>
      </c>
      <c r="AC1245" s="26" t="s">
        <v>4774</v>
      </c>
      <c r="AD1245" s="33" t="s">
        <v>147</v>
      </c>
    </row>
    <row r="1246" spans="1:30" ht="38.25" customHeight="1" x14ac:dyDescent="0.3">
      <c r="A1246" s="31" t="s">
        <v>4775</v>
      </c>
      <c r="B1246" s="25" t="s">
        <v>139</v>
      </c>
      <c r="C1246" s="26" t="s">
        <v>140</v>
      </c>
      <c r="D1246" s="26" t="s">
        <v>4593</v>
      </c>
      <c r="E1246" s="27" t="s">
        <v>63</v>
      </c>
      <c r="F1246" s="32" t="s">
        <v>4776</v>
      </c>
      <c r="G1246" s="32" t="s">
        <v>4777</v>
      </c>
      <c r="H1246" s="29">
        <v>44440</v>
      </c>
      <c r="I1246" s="29">
        <v>44713</v>
      </c>
      <c r="J1246" s="17" t="str">
        <f>IF(Ugovori_OPULJP[[#This Row],[DATUM ZAVRŠETKA OPERACIJE]]&gt;DATE(2023,12,31),"u provedbi","završen")</f>
        <v>završen</v>
      </c>
      <c r="K1246" s="28" t="s">
        <v>21</v>
      </c>
      <c r="L1246" s="28" t="s">
        <v>21</v>
      </c>
      <c r="M1246" s="18">
        <v>0.85</v>
      </c>
      <c r="N1246" s="18">
        <v>0.15</v>
      </c>
      <c r="O1246" s="19">
        <f>Ugovori_OPULJP[[#This Row],[Bespovratna sredstva - Ukupno (EU+Nac) HRK
= Ukupna ugovorena vrijednost bespovratnih sredstava]]*Ugovori_OPULJP[[#This Row],[EU STOPA SUFINANCIRANJA %
EU CO-FINANCING RATE %]]</f>
        <v>170928.90549999999</v>
      </c>
      <c r="P1246" s="20">
        <f>Ugovori_OPULJP[[#This Row],[Bespovratna sredstva - EU dio - HRK]]/7.5345</f>
        <v>22686.16437719822</v>
      </c>
      <c r="Q1246" s="19">
        <f>Ugovori_OPULJP[[#This Row],[Bespovratna sredstva - Ukupno (EU+Nac) HRK
= Ukupna ugovorena vrijednost bespovratnih sredstava]]*Ugovori_OPULJP[[#This Row],[STOPA NACIONALNOG SUFINANCIRANJA %]]</f>
        <v>30163.924499999997</v>
      </c>
      <c r="R1246" s="20">
        <f>Ugovori_OPULJP[[#This Row],[Bespovratna sredstva - Nacionalni dio - HRK]]/7.5345</f>
        <v>4003.4407724467442</v>
      </c>
      <c r="S1246" s="21">
        <v>201092.83</v>
      </c>
      <c r="T1246" s="22">
        <f>Ugovori_OPULJP[[#This Row],[Bespovratna sredstva - Ukupno (EU+Nac) HRK
= Ukupna ugovorena vrijednost bespovratnih sredstava]]/7.5345</f>
        <v>26689.605149644962</v>
      </c>
      <c r="U1246" s="19">
        <v>0</v>
      </c>
      <c r="V1246" s="20">
        <f>Ugovori_OPULJP[[#This Row],[Javni doprinos korisnika - HRK]]/7.5345</f>
        <v>0</v>
      </c>
      <c r="W1246" s="19">
        <v>0</v>
      </c>
      <c r="X1246" s="20">
        <f>Ugovori_OPULJP[[#This Row],[Privatni doprinos korisnika - HRK]]/7.5345</f>
        <v>0</v>
      </c>
      <c r="Y1246" s="21">
        <f>Ugovori_OPULJP[[#This Row],[Bespovratna sredstva - Ukupno (EU+Nac) HRK
= Ukupna ugovorena vrijednost bespovratnih sredstava]]+Ugovori_OPULJP[[#This Row],[Javni doprinos korisnika - HRK]]+Ugovori_OPULJP[[#This Row],[Privatni doprinos korisnika - HRK]]</f>
        <v>201092.83</v>
      </c>
      <c r="Z1246" s="22">
        <f>Ugovori_OPULJP[[#This Row],[UKUPNI PRIHVATLJIVI IZDACI
TOTAL ELIGIBLE EXPENDITURE
= Bespovratna sredstva ukupno + doprinos korisnika
= Ukupni prihvatljivi troškovi
= Ukupna ugovorena vrijednost projekta HRK]]/7.5345</f>
        <v>26689.605149644962</v>
      </c>
      <c r="AA1246" s="27" t="s">
        <v>741</v>
      </c>
      <c r="AB1246" s="27" t="s">
        <v>145</v>
      </c>
      <c r="AC1246" s="26" t="s">
        <v>4778</v>
      </c>
      <c r="AD1246" s="33" t="s">
        <v>147</v>
      </c>
    </row>
    <row r="1247" spans="1:30" ht="38.25" customHeight="1" x14ac:dyDescent="0.3">
      <c r="A1247" s="31" t="s">
        <v>4779</v>
      </c>
      <c r="B1247" s="11" t="s">
        <v>139</v>
      </c>
      <c r="C1247" s="26" t="s">
        <v>140</v>
      </c>
      <c r="D1247" s="26" t="s">
        <v>4593</v>
      </c>
      <c r="E1247" s="27" t="s">
        <v>63</v>
      </c>
      <c r="F1247" s="32" t="s">
        <v>4780</v>
      </c>
      <c r="G1247" s="32" t="s">
        <v>4540</v>
      </c>
      <c r="H1247" s="29">
        <v>44515</v>
      </c>
      <c r="I1247" s="29">
        <v>44880</v>
      </c>
      <c r="J1247" s="17" t="str">
        <f>IF(Ugovori_OPULJP[[#This Row],[DATUM ZAVRŠETKA OPERACIJE]]&gt;DATE(2023,12,31),"u provedbi","završen")</f>
        <v>završen</v>
      </c>
      <c r="K1247" s="37" t="s">
        <v>362</v>
      </c>
      <c r="L1247" s="37" t="s">
        <v>362</v>
      </c>
      <c r="M1247" s="18">
        <v>0.85</v>
      </c>
      <c r="N1247" s="18">
        <v>0.15</v>
      </c>
      <c r="O1247" s="19">
        <f>Ugovori_OPULJP[[#This Row],[Bespovratna sredstva - Ukupno (EU+Nac) HRK
= Ukupna ugovorena vrijednost bespovratnih sredstava]]*Ugovori_OPULJP[[#This Row],[EU STOPA SUFINANCIRANJA %
EU CO-FINANCING RATE %]]</f>
        <v>312970</v>
      </c>
      <c r="P1247" s="20">
        <f>Ugovori_OPULJP[[#This Row],[Bespovratna sredstva - EU dio - HRK]]/7.5345</f>
        <v>41538.257349525513</v>
      </c>
      <c r="Q1247" s="19">
        <f>Ugovori_OPULJP[[#This Row],[Bespovratna sredstva - Ukupno (EU+Nac) HRK
= Ukupna ugovorena vrijednost bespovratnih sredstava]]*Ugovori_OPULJP[[#This Row],[STOPA NACIONALNOG SUFINANCIRANJA %]]</f>
        <v>55230</v>
      </c>
      <c r="R1247" s="20">
        <f>Ugovori_OPULJP[[#This Row],[Bespovratna sredstva - Nacionalni dio - HRK]]/7.5345</f>
        <v>7330.2807087397969</v>
      </c>
      <c r="S1247" s="21">
        <v>368200</v>
      </c>
      <c r="T1247" s="22">
        <f>Ugovori_OPULJP[[#This Row],[Bespovratna sredstva - Ukupno (EU+Nac) HRK
= Ukupna ugovorena vrijednost bespovratnih sredstava]]/7.5345</f>
        <v>48868.538058265309</v>
      </c>
      <c r="U1247" s="19">
        <v>0</v>
      </c>
      <c r="V1247" s="20">
        <f>Ugovori_OPULJP[[#This Row],[Javni doprinos korisnika - HRK]]/7.5345</f>
        <v>0</v>
      </c>
      <c r="W1247" s="19">
        <v>0</v>
      </c>
      <c r="X1247" s="20">
        <f>Ugovori_OPULJP[[#This Row],[Privatni doprinos korisnika - HRK]]/7.5345</f>
        <v>0</v>
      </c>
      <c r="Y1247" s="21">
        <f>Ugovori_OPULJP[[#This Row],[Bespovratna sredstva - Ukupno (EU+Nac) HRK
= Ukupna ugovorena vrijednost bespovratnih sredstava]]+Ugovori_OPULJP[[#This Row],[Javni doprinos korisnika - HRK]]+Ugovori_OPULJP[[#This Row],[Privatni doprinos korisnika - HRK]]</f>
        <v>368200</v>
      </c>
      <c r="Z1247" s="22">
        <f>Ugovori_OPULJP[[#This Row],[UKUPNI PRIHVATLJIVI IZDACI
TOTAL ELIGIBLE EXPENDITURE
= Bespovratna sredstva ukupno + doprinos korisnika
= Ukupni prihvatljivi troškovi
= Ukupna ugovorena vrijednost projekta HRK]]/7.5345</f>
        <v>48868.538058265309</v>
      </c>
      <c r="AA1247" s="27" t="s">
        <v>741</v>
      </c>
      <c r="AB1247" s="27" t="s">
        <v>145</v>
      </c>
      <c r="AC1247" s="26" t="s">
        <v>4781</v>
      </c>
      <c r="AD1247" s="26" t="s">
        <v>147</v>
      </c>
    </row>
    <row r="1248" spans="1:30" ht="51" customHeight="1" x14ac:dyDescent="0.3">
      <c r="A1248" s="31" t="s">
        <v>4782</v>
      </c>
      <c r="B1248" s="25" t="s">
        <v>139</v>
      </c>
      <c r="C1248" s="26" t="s">
        <v>140</v>
      </c>
      <c r="D1248" s="26" t="s">
        <v>4593</v>
      </c>
      <c r="E1248" s="27" t="s">
        <v>63</v>
      </c>
      <c r="F1248" s="32" t="s">
        <v>4783</v>
      </c>
      <c r="G1248" s="32" t="s">
        <v>912</v>
      </c>
      <c r="H1248" s="29">
        <v>44706</v>
      </c>
      <c r="I1248" s="29">
        <v>45071</v>
      </c>
      <c r="J1248" s="17" t="str">
        <f>IF(Ugovori_OPULJP[[#This Row],[DATUM ZAVRŠETKA OPERACIJE]]&gt;DATE(2023,12,31),"u provedbi","završen")</f>
        <v>završen</v>
      </c>
      <c r="K1248" s="37" t="s">
        <v>20</v>
      </c>
      <c r="L1248" s="37" t="s">
        <v>21</v>
      </c>
      <c r="M1248" s="18">
        <v>0.85</v>
      </c>
      <c r="N1248" s="18">
        <v>0.15</v>
      </c>
      <c r="O1248" s="19">
        <f>Ugovori_OPULJP[[#This Row],[Bespovratna sredstva - Ukupno (EU+Nac) HRK
= Ukupna ugovorena vrijednost bespovratnih sredstava]]*Ugovori_OPULJP[[#This Row],[EU STOPA SUFINANCIRANJA %
EU CO-FINANCING RATE %]]</f>
        <v>268999.55949999997</v>
      </c>
      <c r="P1248" s="20">
        <f>Ugovori_OPULJP[[#This Row],[Bespovratna sredstva - EU dio - HRK]]/7.5345</f>
        <v>35702.376999137297</v>
      </c>
      <c r="Q1248" s="19">
        <f>Ugovori_OPULJP[[#This Row],[Bespovratna sredstva - Ukupno (EU+Nac) HRK
= Ukupna ugovorena vrijednost bespovratnih sredstava]]*Ugovori_OPULJP[[#This Row],[STOPA NACIONALNOG SUFINANCIRANJA %]]</f>
        <v>47470.510499999997</v>
      </c>
      <c r="R1248" s="20">
        <f>Ugovori_OPULJP[[#This Row],[Bespovratna sredstva - Nacionalni dio - HRK]]/7.5345</f>
        <v>6300.4194704359934</v>
      </c>
      <c r="S1248" s="21">
        <v>316470.07</v>
      </c>
      <c r="T1248" s="22">
        <f>Ugovori_OPULJP[[#This Row],[Bespovratna sredstva - Ukupno (EU+Nac) HRK
= Ukupna ugovorena vrijednost bespovratnih sredstava]]/7.5345</f>
        <v>42002.796469573295</v>
      </c>
      <c r="U1248" s="19">
        <v>0</v>
      </c>
      <c r="V1248" s="20">
        <f>Ugovori_OPULJP[[#This Row],[Javni doprinos korisnika - HRK]]/7.5345</f>
        <v>0</v>
      </c>
      <c r="W1248" s="19">
        <v>0</v>
      </c>
      <c r="X1248" s="20">
        <f>Ugovori_OPULJP[[#This Row],[Privatni doprinos korisnika - HRK]]/7.5345</f>
        <v>0</v>
      </c>
      <c r="Y1248" s="21">
        <f>Ugovori_OPULJP[[#This Row],[Bespovratna sredstva - Ukupno (EU+Nac) HRK
= Ukupna ugovorena vrijednost bespovratnih sredstava]]+Ugovori_OPULJP[[#This Row],[Javni doprinos korisnika - HRK]]+Ugovori_OPULJP[[#This Row],[Privatni doprinos korisnika - HRK]]</f>
        <v>316470.07</v>
      </c>
      <c r="Z1248" s="22">
        <f>Ugovori_OPULJP[[#This Row],[UKUPNI PRIHVATLJIVI IZDACI
TOTAL ELIGIBLE EXPENDITURE
= Bespovratna sredstva ukupno + doprinos korisnika
= Ukupni prihvatljivi troškovi
= Ukupna ugovorena vrijednost projekta HRK]]/7.5345</f>
        <v>42002.796469573295</v>
      </c>
      <c r="AA1248" s="27" t="s">
        <v>741</v>
      </c>
      <c r="AB1248" s="27" t="s">
        <v>145</v>
      </c>
      <c r="AC1248" s="26" t="s">
        <v>4784</v>
      </c>
      <c r="AD1248" s="26" t="s">
        <v>147</v>
      </c>
    </row>
    <row r="1249" spans="1:30" ht="51" customHeight="1" x14ac:dyDescent="0.3">
      <c r="A1249" s="31" t="s">
        <v>4785</v>
      </c>
      <c r="B1249" s="11" t="s">
        <v>139</v>
      </c>
      <c r="C1249" s="26" t="s">
        <v>140</v>
      </c>
      <c r="D1249" s="26" t="s">
        <v>4593</v>
      </c>
      <c r="E1249" s="27" t="s">
        <v>63</v>
      </c>
      <c r="F1249" s="32" t="s">
        <v>4786</v>
      </c>
      <c r="G1249" s="32" t="s">
        <v>4787</v>
      </c>
      <c r="H1249" s="29">
        <v>44512</v>
      </c>
      <c r="I1249" s="29">
        <v>44754</v>
      </c>
      <c r="J1249" s="17" t="str">
        <f>IF(Ugovori_OPULJP[[#This Row],[DATUM ZAVRŠETKA OPERACIJE]]&gt;DATE(2023,12,31),"u provedbi","završen")</f>
        <v>završen</v>
      </c>
      <c r="K1249" s="37" t="s">
        <v>71</v>
      </c>
      <c r="L1249" s="37" t="s">
        <v>71</v>
      </c>
      <c r="M1249" s="18">
        <v>0.85</v>
      </c>
      <c r="N1249" s="18">
        <v>0.15</v>
      </c>
      <c r="O1249" s="19">
        <f>Ugovori_OPULJP[[#This Row],[Bespovratna sredstva - Ukupno (EU+Nac) HRK
= Ukupna ugovorena vrijednost bespovratnih sredstava]]*Ugovori_OPULJP[[#This Row],[EU STOPA SUFINANCIRANJA %
EU CO-FINANCING RATE %]]</f>
        <v>307692.11199999996</v>
      </c>
      <c r="P1249" s="20">
        <f>Ugovori_OPULJP[[#This Row],[Bespovratna sredstva - EU dio - HRK]]/7.5345</f>
        <v>40837.761231667653</v>
      </c>
      <c r="Q1249" s="19">
        <f>Ugovori_OPULJP[[#This Row],[Bespovratna sredstva - Ukupno (EU+Nac) HRK
= Ukupna ugovorena vrijednost bespovratnih sredstava]]*Ugovori_OPULJP[[#This Row],[STOPA NACIONALNOG SUFINANCIRANJA %]]</f>
        <v>54298.607999999993</v>
      </c>
      <c r="R1249" s="20">
        <f>Ugovori_OPULJP[[#This Row],[Bespovratna sredstva - Nacionalni dio - HRK]]/7.5345</f>
        <v>7206.6637467648798</v>
      </c>
      <c r="S1249" s="21">
        <v>361990.72</v>
      </c>
      <c r="T1249" s="22">
        <f>Ugovori_OPULJP[[#This Row],[Bespovratna sredstva - Ukupno (EU+Nac) HRK
= Ukupna ugovorena vrijednost bespovratnih sredstava]]/7.5345</f>
        <v>48044.424978432537</v>
      </c>
      <c r="U1249" s="19">
        <v>0</v>
      </c>
      <c r="V1249" s="20">
        <f>Ugovori_OPULJP[[#This Row],[Javni doprinos korisnika - HRK]]/7.5345</f>
        <v>0</v>
      </c>
      <c r="W1249" s="19">
        <v>0</v>
      </c>
      <c r="X1249" s="20">
        <f>Ugovori_OPULJP[[#This Row],[Privatni doprinos korisnika - HRK]]/7.5345</f>
        <v>0</v>
      </c>
      <c r="Y1249" s="21">
        <f>Ugovori_OPULJP[[#This Row],[Bespovratna sredstva - Ukupno (EU+Nac) HRK
= Ukupna ugovorena vrijednost bespovratnih sredstava]]+Ugovori_OPULJP[[#This Row],[Javni doprinos korisnika - HRK]]+Ugovori_OPULJP[[#This Row],[Privatni doprinos korisnika - HRK]]</f>
        <v>361990.72</v>
      </c>
      <c r="Z1249" s="22">
        <f>Ugovori_OPULJP[[#This Row],[UKUPNI PRIHVATLJIVI IZDACI
TOTAL ELIGIBLE EXPENDITURE
= Bespovratna sredstva ukupno + doprinos korisnika
= Ukupni prihvatljivi troškovi
= Ukupna ugovorena vrijednost projekta HRK]]/7.5345</f>
        <v>48044.424978432537</v>
      </c>
      <c r="AA1249" s="27" t="s">
        <v>741</v>
      </c>
      <c r="AB1249" s="27" t="s">
        <v>145</v>
      </c>
      <c r="AC1249" s="26" t="s">
        <v>4788</v>
      </c>
      <c r="AD1249" s="26" t="s">
        <v>147</v>
      </c>
    </row>
    <row r="1250" spans="1:30" ht="63.75" customHeight="1" x14ac:dyDescent="0.3">
      <c r="A1250" s="31" t="s">
        <v>4789</v>
      </c>
      <c r="B1250" s="11" t="s">
        <v>139</v>
      </c>
      <c r="C1250" s="26" t="s">
        <v>140</v>
      </c>
      <c r="D1250" s="26" t="s">
        <v>4593</v>
      </c>
      <c r="E1250" s="27" t="s">
        <v>63</v>
      </c>
      <c r="F1250" s="32" t="s">
        <v>4790</v>
      </c>
      <c r="G1250" s="32" t="s">
        <v>870</v>
      </c>
      <c r="H1250" s="29">
        <v>44515</v>
      </c>
      <c r="I1250" s="29">
        <v>44880</v>
      </c>
      <c r="J1250" s="17" t="str">
        <f>IF(Ugovori_OPULJP[[#This Row],[DATUM ZAVRŠETKA OPERACIJE]]&gt;DATE(2023,12,31),"u provedbi","završen")</f>
        <v>završen</v>
      </c>
      <c r="K1250" s="37" t="s">
        <v>21</v>
      </c>
      <c r="L1250" s="37" t="s">
        <v>21</v>
      </c>
      <c r="M1250" s="18">
        <v>0.85</v>
      </c>
      <c r="N1250" s="18">
        <v>0.15</v>
      </c>
      <c r="O1250" s="19">
        <f>Ugovori_OPULJP[[#This Row],[Bespovratna sredstva - Ukupno (EU+Nac) HRK
= Ukupna ugovorena vrijednost bespovratnih sredstava]]*Ugovori_OPULJP[[#This Row],[EU STOPA SUFINANCIRANJA %
EU CO-FINANCING RATE %]]</f>
        <v>391270.83549999999</v>
      </c>
      <c r="P1250" s="20">
        <f>Ugovori_OPULJP[[#This Row],[Bespovratna sredstva - EU dio - HRK]]/7.5345</f>
        <v>51930.564138297159</v>
      </c>
      <c r="Q1250" s="19">
        <f>Ugovori_OPULJP[[#This Row],[Bespovratna sredstva - Ukupno (EU+Nac) HRK
= Ukupna ugovorena vrijednost bespovratnih sredstava]]*Ugovori_OPULJP[[#This Row],[STOPA NACIONALNOG SUFINANCIRANJA %]]</f>
        <v>69047.794500000004</v>
      </c>
      <c r="R1250" s="20">
        <f>Ugovori_OPULJP[[#This Row],[Bespovratna sredstva - Nacionalni dio - HRK]]/7.5345</f>
        <v>9164.2172008759699</v>
      </c>
      <c r="S1250" s="21">
        <v>460318.63</v>
      </c>
      <c r="T1250" s="22">
        <f>Ugovori_OPULJP[[#This Row],[Bespovratna sredstva - Ukupno (EU+Nac) HRK
= Ukupna ugovorena vrijednost bespovratnih sredstava]]/7.5345</f>
        <v>61094.781339173132</v>
      </c>
      <c r="U1250" s="19">
        <v>0</v>
      </c>
      <c r="V1250" s="20">
        <f>Ugovori_OPULJP[[#This Row],[Javni doprinos korisnika - HRK]]/7.5345</f>
        <v>0</v>
      </c>
      <c r="W1250" s="19">
        <v>0</v>
      </c>
      <c r="X1250" s="20">
        <f>Ugovori_OPULJP[[#This Row],[Privatni doprinos korisnika - HRK]]/7.5345</f>
        <v>0</v>
      </c>
      <c r="Y1250" s="21">
        <f>Ugovori_OPULJP[[#This Row],[Bespovratna sredstva - Ukupno (EU+Nac) HRK
= Ukupna ugovorena vrijednost bespovratnih sredstava]]+Ugovori_OPULJP[[#This Row],[Javni doprinos korisnika - HRK]]+Ugovori_OPULJP[[#This Row],[Privatni doprinos korisnika - HRK]]</f>
        <v>460318.63</v>
      </c>
      <c r="Z1250" s="22">
        <f>Ugovori_OPULJP[[#This Row],[UKUPNI PRIHVATLJIVI IZDACI
TOTAL ELIGIBLE EXPENDITURE
= Bespovratna sredstva ukupno + doprinos korisnika
= Ukupni prihvatljivi troškovi
= Ukupna ugovorena vrijednost projekta HRK]]/7.5345</f>
        <v>61094.781339173132</v>
      </c>
      <c r="AA1250" s="27" t="s">
        <v>741</v>
      </c>
      <c r="AB1250" s="27" t="s">
        <v>145</v>
      </c>
      <c r="AC1250" s="26" t="s">
        <v>4791</v>
      </c>
      <c r="AD1250" s="26" t="s">
        <v>147</v>
      </c>
    </row>
    <row r="1251" spans="1:30" ht="51" customHeight="1" x14ac:dyDescent="0.3">
      <c r="A1251" s="31" t="s">
        <v>4792</v>
      </c>
      <c r="B1251" s="11" t="s">
        <v>139</v>
      </c>
      <c r="C1251" s="26" t="s">
        <v>140</v>
      </c>
      <c r="D1251" s="26" t="s">
        <v>4593</v>
      </c>
      <c r="E1251" s="27" t="s">
        <v>63</v>
      </c>
      <c r="F1251" s="32" t="s">
        <v>4793</v>
      </c>
      <c r="G1251" s="32" t="s">
        <v>4794</v>
      </c>
      <c r="H1251" s="29">
        <v>44522</v>
      </c>
      <c r="I1251" s="29">
        <v>44887</v>
      </c>
      <c r="J1251" s="17" t="str">
        <f>IF(Ugovori_OPULJP[[#This Row],[DATUM ZAVRŠETKA OPERACIJE]]&gt;DATE(2023,12,31),"u provedbi","završen")</f>
        <v>završen</v>
      </c>
      <c r="K1251" s="37" t="s">
        <v>21</v>
      </c>
      <c r="L1251" s="37" t="s">
        <v>21</v>
      </c>
      <c r="M1251" s="18">
        <v>0.85</v>
      </c>
      <c r="N1251" s="18">
        <v>0.15</v>
      </c>
      <c r="O1251" s="19">
        <f>Ugovori_OPULJP[[#This Row],[Bespovratna sredstva - Ukupno (EU+Nac) HRK
= Ukupna ugovorena vrijednost bespovratnih sredstava]]*Ugovori_OPULJP[[#This Row],[EU STOPA SUFINANCIRANJA %
EU CO-FINANCING RATE %]]</f>
        <v>398650</v>
      </c>
      <c r="P1251" s="20">
        <f>Ugovori_OPULJP[[#This Row],[Bespovratna sredstva - EU dio - HRK]]/7.5345</f>
        <v>52909.947574490674</v>
      </c>
      <c r="Q1251" s="19">
        <f>Ugovori_OPULJP[[#This Row],[Bespovratna sredstva - Ukupno (EU+Nac) HRK
= Ukupna ugovorena vrijednost bespovratnih sredstava]]*Ugovori_OPULJP[[#This Row],[STOPA NACIONALNOG SUFINANCIRANJA %]]</f>
        <v>70350</v>
      </c>
      <c r="R1251" s="20">
        <f>Ugovori_OPULJP[[#This Row],[Bespovratna sredstva - Nacionalni dio - HRK]]/7.5345</f>
        <v>9337.0495719689425</v>
      </c>
      <c r="S1251" s="21">
        <v>469000</v>
      </c>
      <c r="T1251" s="22">
        <f>Ugovori_OPULJP[[#This Row],[Bespovratna sredstva - Ukupno (EU+Nac) HRK
= Ukupna ugovorena vrijednost bespovratnih sredstava]]/7.5345</f>
        <v>62246.997146459616</v>
      </c>
      <c r="U1251" s="19">
        <v>0</v>
      </c>
      <c r="V1251" s="20">
        <f>Ugovori_OPULJP[[#This Row],[Javni doprinos korisnika - HRK]]/7.5345</f>
        <v>0</v>
      </c>
      <c r="W1251" s="19">
        <v>0</v>
      </c>
      <c r="X1251" s="20">
        <f>Ugovori_OPULJP[[#This Row],[Privatni doprinos korisnika - HRK]]/7.5345</f>
        <v>0</v>
      </c>
      <c r="Y1251" s="21">
        <f>Ugovori_OPULJP[[#This Row],[Bespovratna sredstva - Ukupno (EU+Nac) HRK
= Ukupna ugovorena vrijednost bespovratnih sredstava]]+Ugovori_OPULJP[[#This Row],[Javni doprinos korisnika - HRK]]+Ugovori_OPULJP[[#This Row],[Privatni doprinos korisnika - HRK]]</f>
        <v>469000</v>
      </c>
      <c r="Z1251" s="22">
        <f>Ugovori_OPULJP[[#This Row],[UKUPNI PRIHVATLJIVI IZDACI
TOTAL ELIGIBLE EXPENDITURE
= Bespovratna sredstva ukupno + doprinos korisnika
= Ukupni prihvatljivi troškovi
= Ukupna ugovorena vrijednost projekta HRK]]/7.5345</f>
        <v>62246.997146459616</v>
      </c>
      <c r="AA1251" s="27" t="s">
        <v>741</v>
      </c>
      <c r="AB1251" s="27" t="s">
        <v>145</v>
      </c>
      <c r="AC1251" s="26" t="s">
        <v>4795</v>
      </c>
      <c r="AD1251" s="33" t="s">
        <v>147</v>
      </c>
    </row>
    <row r="1252" spans="1:30" ht="51" customHeight="1" x14ac:dyDescent="0.3">
      <c r="A1252" s="31" t="s">
        <v>4796</v>
      </c>
      <c r="B1252" s="11" t="s">
        <v>139</v>
      </c>
      <c r="C1252" s="26" t="s">
        <v>140</v>
      </c>
      <c r="D1252" s="26" t="s">
        <v>4593</v>
      </c>
      <c r="E1252" s="27" t="s">
        <v>63</v>
      </c>
      <c r="F1252" s="32" t="s">
        <v>4797</v>
      </c>
      <c r="G1252" s="32" t="s">
        <v>4798</v>
      </c>
      <c r="H1252" s="29">
        <v>44509</v>
      </c>
      <c r="I1252" s="29">
        <v>44874</v>
      </c>
      <c r="J1252" s="17" t="str">
        <f>IF(Ugovori_OPULJP[[#This Row],[DATUM ZAVRŠETKA OPERACIJE]]&gt;DATE(2023,12,31),"u provedbi","završen")</f>
        <v>završen</v>
      </c>
      <c r="K1252" s="28" t="s">
        <v>20</v>
      </c>
      <c r="L1252" s="28" t="s">
        <v>21</v>
      </c>
      <c r="M1252" s="18">
        <v>0.85</v>
      </c>
      <c r="N1252" s="18">
        <v>0.15</v>
      </c>
      <c r="O1252" s="19">
        <f>Ugovori_OPULJP[[#This Row],[Bespovratna sredstva - Ukupno (EU+Nac) HRK
= Ukupna ugovorena vrijednost bespovratnih sredstava]]*Ugovori_OPULJP[[#This Row],[EU STOPA SUFINANCIRANJA %
EU CO-FINANCING RATE %]]</f>
        <v>405790</v>
      </c>
      <c r="P1252" s="20">
        <f>Ugovori_OPULJP[[#This Row],[Bespovratna sredstva - EU dio - HRK]]/7.5345</f>
        <v>53857.588426571107</v>
      </c>
      <c r="Q1252" s="19">
        <f>Ugovori_OPULJP[[#This Row],[Bespovratna sredstva - Ukupno (EU+Nac) HRK
= Ukupna ugovorena vrijednost bespovratnih sredstava]]*Ugovori_OPULJP[[#This Row],[STOPA NACIONALNOG SUFINANCIRANJA %]]</f>
        <v>71610</v>
      </c>
      <c r="R1252" s="20">
        <f>Ugovori_OPULJP[[#This Row],[Bespovratna sredstva - Nacionalni dio - HRK]]/7.5345</f>
        <v>9504.280310571372</v>
      </c>
      <c r="S1252" s="21">
        <v>477400</v>
      </c>
      <c r="T1252" s="22">
        <f>Ugovori_OPULJP[[#This Row],[Bespovratna sredstva - Ukupno (EU+Nac) HRK
= Ukupna ugovorena vrijednost bespovratnih sredstava]]/7.5345</f>
        <v>63361.868737142475</v>
      </c>
      <c r="U1252" s="19">
        <v>0</v>
      </c>
      <c r="V1252" s="20">
        <f>Ugovori_OPULJP[[#This Row],[Javni doprinos korisnika - HRK]]/7.5345</f>
        <v>0</v>
      </c>
      <c r="W1252" s="19">
        <v>0</v>
      </c>
      <c r="X1252" s="20">
        <f>Ugovori_OPULJP[[#This Row],[Privatni doprinos korisnika - HRK]]/7.5345</f>
        <v>0</v>
      </c>
      <c r="Y1252" s="21">
        <f>Ugovori_OPULJP[[#This Row],[Bespovratna sredstva - Ukupno (EU+Nac) HRK
= Ukupna ugovorena vrijednost bespovratnih sredstava]]+Ugovori_OPULJP[[#This Row],[Javni doprinos korisnika - HRK]]+Ugovori_OPULJP[[#This Row],[Privatni doprinos korisnika - HRK]]</f>
        <v>477400</v>
      </c>
      <c r="Z1252" s="22">
        <f>Ugovori_OPULJP[[#This Row],[UKUPNI PRIHVATLJIVI IZDACI
TOTAL ELIGIBLE EXPENDITURE
= Bespovratna sredstva ukupno + doprinos korisnika
= Ukupni prihvatljivi troškovi
= Ukupna ugovorena vrijednost projekta HRK]]/7.5345</f>
        <v>63361.868737142475</v>
      </c>
      <c r="AA1252" s="27" t="s">
        <v>741</v>
      </c>
      <c r="AB1252" s="27" t="s">
        <v>145</v>
      </c>
      <c r="AC1252" s="26" t="s">
        <v>4799</v>
      </c>
      <c r="AD1252" s="26" t="s">
        <v>147</v>
      </c>
    </row>
    <row r="1253" spans="1:30" ht="63.75" customHeight="1" x14ac:dyDescent="0.3">
      <c r="A1253" s="31" t="s">
        <v>4800</v>
      </c>
      <c r="B1253" s="11" t="s">
        <v>139</v>
      </c>
      <c r="C1253" s="26" t="s">
        <v>140</v>
      </c>
      <c r="D1253" s="26" t="s">
        <v>4593</v>
      </c>
      <c r="E1253" s="27" t="s">
        <v>63</v>
      </c>
      <c r="F1253" s="32" t="s">
        <v>4801</v>
      </c>
      <c r="G1253" s="32" t="s">
        <v>4802</v>
      </c>
      <c r="H1253" s="29">
        <v>44517</v>
      </c>
      <c r="I1253" s="29">
        <v>44882</v>
      </c>
      <c r="J1253" s="17" t="str">
        <f>IF(Ugovori_OPULJP[[#This Row],[DATUM ZAVRŠETKA OPERACIJE]]&gt;DATE(2023,12,31),"u provedbi","završen")</f>
        <v>završen</v>
      </c>
      <c r="K1253" s="28" t="s">
        <v>91</v>
      </c>
      <c r="L1253" s="15" t="s">
        <v>91</v>
      </c>
      <c r="M1253" s="18">
        <v>0.85</v>
      </c>
      <c r="N1253" s="18">
        <v>0.15</v>
      </c>
      <c r="O1253" s="19">
        <f>Ugovori_OPULJP[[#This Row],[Bespovratna sredstva - Ukupno (EU+Nac) HRK
= Ukupna ugovorena vrijednost bespovratnih sredstava]]*Ugovori_OPULJP[[#This Row],[EU STOPA SUFINANCIRANJA %
EU CO-FINANCING RATE %]]</f>
        <v>391896.75</v>
      </c>
      <c r="P1253" s="20">
        <f>Ugovori_OPULJP[[#This Row],[Bespovratna sredstva - EU dio - HRK]]/7.5345</f>
        <v>52013.637268564598</v>
      </c>
      <c r="Q1253" s="19">
        <f>Ugovori_OPULJP[[#This Row],[Bespovratna sredstva - Ukupno (EU+Nac) HRK
= Ukupna ugovorena vrijednost bespovratnih sredstava]]*Ugovori_OPULJP[[#This Row],[STOPA NACIONALNOG SUFINANCIRANJA %]]</f>
        <v>69158.25</v>
      </c>
      <c r="R1253" s="20">
        <f>Ugovori_OPULJP[[#This Row],[Bespovratna sredstva - Nacionalni dio - HRK]]/7.5345</f>
        <v>9178.8771650408125</v>
      </c>
      <c r="S1253" s="21">
        <v>461055</v>
      </c>
      <c r="T1253" s="22">
        <f>Ugovori_OPULJP[[#This Row],[Bespovratna sredstva - Ukupno (EU+Nac) HRK
= Ukupna ugovorena vrijednost bespovratnih sredstava]]/7.5345</f>
        <v>61192.514433605415</v>
      </c>
      <c r="U1253" s="19">
        <v>0</v>
      </c>
      <c r="V1253" s="20">
        <f>Ugovori_OPULJP[[#This Row],[Javni doprinos korisnika - HRK]]/7.5345</f>
        <v>0</v>
      </c>
      <c r="W1253" s="19">
        <v>0</v>
      </c>
      <c r="X1253" s="20">
        <f>Ugovori_OPULJP[[#This Row],[Privatni doprinos korisnika - HRK]]/7.5345</f>
        <v>0</v>
      </c>
      <c r="Y1253" s="21">
        <f>Ugovori_OPULJP[[#This Row],[Bespovratna sredstva - Ukupno (EU+Nac) HRK
= Ukupna ugovorena vrijednost bespovratnih sredstava]]+Ugovori_OPULJP[[#This Row],[Javni doprinos korisnika - HRK]]+Ugovori_OPULJP[[#This Row],[Privatni doprinos korisnika - HRK]]</f>
        <v>461055</v>
      </c>
      <c r="Z1253" s="22">
        <f>Ugovori_OPULJP[[#This Row],[UKUPNI PRIHVATLJIVI IZDACI
TOTAL ELIGIBLE EXPENDITURE
= Bespovratna sredstva ukupno + doprinos korisnika
= Ukupni prihvatljivi troškovi
= Ukupna ugovorena vrijednost projekta HRK]]/7.5345</f>
        <v>61192.514433605415</v>
      </c>
      <c r="AA1253" s="27" t="s">
        <v>741</v>
      </c>
      <c r="AB1253" s="27" t="s">
        <v>145</v>
      </c>
      <c r="AC1253" s="26" t="s">
        <v>4803</v>
      </c>
      <c r="AD1253" s="33" t="s">
        <v>147</v>
      </c>
    </row>
    <row r="1254" spans="1:30" ht="51" customHeight="1" x14ac:dyDescent="0.3">
      <c r="A1254" s="31" t="s">
        <v>4804</v>
      </c>
      <c r="B1254" s="25" t="s">
        <v>139</v>
      </c>
      <c r="C1254" s="26" t="s">
        <v>140</v>
      </c>
      <c r="D1254" s="26" t="s">
        <v>4593</v>
      </c>
      <c r="E1254" s="27" t="s">
        <v>63</v>
      </c>
      <c r="F1254" s="32" t="s">
        <v>4805</v>
      </c>
      <c r="G1254" s="14" t="s">
        <v>4806</v>
      </c>
      <c r="H1254" s="29">
        <v>44736</v>
      </c>
      <c r="I1254" s="29">
        <v>45040</v>
      </c>
      <c r="J1254" s="17" t="str">
        <f>IF(Ugovori_OPULJP[[#This Row],[DATUM ZAVRŠETKA OPERACIJE]]&gt;DATE(2023,12,31),"u provedbi","završen")</f>
        <v>završen</v>
      </c>
      <c r="K1254" s="15" t="s">
        <v>21</v>
      </c>
      <c r="L1254" s="28" t="s">
        <v>21</v>
      </c>
      <c r="M1254" s="18">
        <v>0.85</v>
      </c>
      <c r="N1254" s="18">
        <v>0.15</v>
      </c>
      <c r="O1254" s="19">
        <f>Ugovori_OPULJP[[#This Row],[Bespovratna sredstva - Ukupno (EU+Nac) HRK
= Ukupna ugovorena vrijednost bespovratnih sredstava]]*Ugovori_OPULJP[[#This Row],[EU STOPA SUFINANCIRANJA %
EU CO-FINANCING RATE %]]</f>
        <v>236574.90699999998</v>
      </c>
      <c r="P1254" s="20">
        <f>Ugovori_OPULJP[[#This Row],[Bespovratna sredstva - EU dio - HRK]]/7.5345</f>
        <v>31398.886057468972</v>
      </c>
      <c r="Q1254" s="19">
        <f>Ugovori_OPULJP[[#This Row],[Bespovratna sredstva - Ukupno (EU+Nac) HRK
= Ukupna ugovorena vrijednost bespovratnih sredstava]]*Ugovori_OPULJP[[#This Row],[STOPA NACIONALNOG SUFINANCIRANJA %]]</f>
        <v>41748.512999999999</v>
      </c>
      <c r="R1254" s="20">
        <f>Ugovori_OPULJP[[#This Row],[Bespovratna sredstva - Nacionalni dio - HRK]]/7.5345</f>
        <v>5540.9798924945244</v>
      </c>
      <c r="S1254" s="21">
        <v>278323.42</v>
      </c>
      <c r="T1254" s="22">
        <f>Ugovori_OPULJP[[#This Row],[Bespovratna sredstva - Ukupno (EU+Nac) HRK
= Ukupna ugovorena vrijednost bespovratnih sredstava]]/7.5345</f>
        <v>36939.865949963496</v>
      </c>
      <c r="U1254" s="19">
        <v>0</v>
      </c>
      <c r="V1254" s="20">
        <f>Ugovori_OPULJP[[#This Row],[Javni doprinos korisnika - HRK]]/7.5345</f>
        <v>0</v>
      </c>
      <c r="W1254" s="19">
        <v>0</v>
      </c>
      <c r="X1254" s="20">
        <f>Ugovori_OPULJP[[#This Row],[Privatni doprinos korisnika - HRK]]/7.5345</f>
        <v>0</v>
      </c>
      <c r="Y1254" s="21">
        <f>Ugovori_OPULJP[[#This Row],[Bespovratna sredstva - Ukupno (EU+Nac) HRK
= Ukupna ugovorena vrijednost bespovratnih sredstava]]+Ugovori_OPULJP[[#This Row],[Javni doprinos korisnika - HRK]]+Ugovori_OPULJP[[#This Row],[Privatni doprinos korisnika - HRK]]</f>
        <v>278323.42</v>
      </c>
      <c r="Z1254" s="22">
        <f>Ugovori_OPULJP[[#This Row],[UKUPNI PRIHVATLJIVI IZDACI
TOTAL ELIGIBLE EXPENDITURE
= Bespovratna sredstva ukupno + doprinos korisnika
= Ukupni prihvatljivi troškovi
= Ukupna ugovorena vrijednost projekta HRK]]/7.5345</f>
        <v>36939.865949963496</v>
      </c>
      <c r="AA1254" s="27" t="s">
        <v>741</v>
      </c>
      <c r="AB1254" s="27" t="s">
        <v>145</v>
      </c>
      <c r="AC1254" s="26" t="s">
        <v>4807</v>
      </c>
      <c r="AD1254" s="26" t="s">
        <v>147</v>
      </c>
    </row>
    <row r="1255" spans="1:30" ht="51" customHeight="1" x14ac:dyDescent="0.3">
      <c r="A1255" s="31" t="s">
        <v>4808</v>
      </c>
      <c r="B1255" s="25" t="s">
        <v>139</v>
      </c>
      <c r="C1255" s="26" t="s">
        <v>140</v>
      </c>
      <c r="D1255" s="26" t="s">
        <v>4593</v>
      </c>
      <c r="E1255" s="27" t="s">
        <v>63</v>
      </c>
      <c r="F1255" s="32" t="s">
        <v>4809</v>
      </c>
      <c r="G1255" s="32" t="s">
        <v>4810</v>
      </c>
      <c r="H1255" s="29">
        <v>44708</v>
      </c>
      <c r="I1255" s="133">
        <v>45043</v>
      </c>
      <c r="J1255" s="17" t="str">
        <f>IF(Ugovori_OPULJP[[#This Row],[DATUM ZAVRŠETKA OPERACIJE]]&gt;DATE(2023,12,31),"u provedbi","završen")</f>
        <v>završen</v>
      </c>
      <c r="K1255" s="28" t="s">
        <v>21</v>
      </c>
      <c r="L1255" s="28" t="s">
        <v>21</v>
      </c>
      <c r="M1255" s="18">
        <v>0.85</v>
      </c>
      <c r="N1255" s="18">
        <v>0.15</v>
      </c>
      <c r="O1255" s="19">
        <f>Ugovori_OPULJP[[#This Row],[Bespovratna sredstva - Ukupno (EU+Nac) HRK
= Ukupna ugovorena vrijednost bespovratnih sredstava]]*Ugovori_OPULJP[[#This Row],[EU STOPA SUFINANCIRANJA %
EU CO-FINANCING RATE %]]</f>
        <v>234970.97399999999</v>
      </c>
      <c r="P1255" s="20">
        <f>Ugovori_OPULJP[[#This Row],[Bespovratna sredstva - EU dio - HRK]]/7.5345</f>
        <v>31186.007565200078</v>
      </c>
      <c r="Q1255" s="19">
        <f>Ugovori_OPULJP[[#This Row],[Bespovratna sredstva - Ukupno (EU+Nac) HRK
= Ukupna ugovorena vrijednost bespovratnih sredstava]]*Ugovori_OPULJP[[#This Row],[STOPA NACIONALNOG SUFINANCIRANJA %]]</f>
        <v>41465.466</v>
      </c>
      <c r="R1255" s="20">
        <f>Ugovori_OPULJP[[#This Row],[Bespovratna sredstva - Nacionalni dio - HRK]]/7.5345</f>
        <v>5503.4130997411903</v>
      </c>
      <c r="S1255" s="21">
        <v>276436.44</v>
      </c>
      <c r="T1255" s="22">
        <f>Ugovori_OPULJP[[#This Row],[Bespovratna sredstva - Ukupno (EU+Nac) HRK
= Ukupna ugovorena vrijednost bespovratnih sredstava]]/7.5345</f>
        <v>36689.420664941266</v>
      </c>
      <c r="U1255" s="19">
        <v>0</v>
      </c>
      <c r="V1255" s="20">
        <f>Ugovori_OPULJP[[#This Row],[Javni doprinos korisnika - HRK]]/7.5345</f>
        <v>0</v>
      </c>
      <c r="W1255" s="19">
        <v>0</v>
      </c>
      <c r="X1255" s="20">
        <f>Ugovori_OPULJP[[#This Row],[Privatni doprinos korisnika - HRK]]/7.5345</f>
        <v>0</v>
      </c>
      <c r="Y1255" s="21">
        <f>Ugovori_OPULJP[[#This Row],[Bespovratna sredstva - Ukupno (EU+Nac) HRK
= Ukupna ugovorena vrijednost bespovratnih sredstava]]+Ugovori_OPULJP[[#This Row],[Javni doprinos korisnika - HRK]]+Ugovori_OPULJP[[#This Row],[Privatni doprinos korisnika - HRK]]</f>
        <v>276436.44</v>
      </c>
      <c r="Z1255" s="22">
        <f>Ugovori_OPULJP[[#This Row],[UKUPNI PRIHVATLJIVI IZDACI
TOTAL ELIGIBLE EXPENDITURE
= Bespovratna sredstva ukupno + doprinos korisnika
= Ukupni prihvatljivi troškovi
= Ukupna ugovorena vrijednost projekta HRK]]/7.5345</f>
        <v>36689.420664941266</v>
      </c>
      <c r="AA1255" s="27" t="s">
        <v>741</v>
      </c>
      <c r="AB1255" s="27" t="s">
        <v>145</v>
      </c>
      <c r="AC1255" s="26" t="s">
        <v>4811</v>
      </c>
      <c r="AD1255" s="26" t="s">
        <v>147</v>
      </c>
    </row>
    <row r="1256" spans="1:30" ht="38.25" customHeight="1" x14ac:dyDescent="0.3">
      <c r="A1256" s="31" t="s">
        <v>4812</v>
      </c>
      <c r="B1256" s="25" t="s">
        <v>139</v>
      </c>
      <c r="C1256" s="26" t="s">
        <v>140</v>
      </c>
      <c r="D1256" s="26" t="s">
        <v>4593</v>
      </c>
      <c r="E1256" s="27" t="s">
        <v>63</v>
      </c>
      <c r="F1256" s="32" t="s">
        <v>4813</v>
      </c>
      <c r="G1256" s="32" t="s">
        <v>849</v>
      </c>
      <c r="H1256" s="29">
        <v>44708</v>
      </c>
      <c r="I1256" s="29">
        <v>45073</v>
      </c>
      <c r="J1256" s="17" t="str">
        <f>IF(Ugovori_OPULJP[[#This Row],[DATUM ZAVRŠETKA OPERACIJE]]&gt;DATE(2023,12,31),"u provedbi","završen")</f>
        <v>završen</v>
      </c>
      <c r="K1256" s="37" t="s">
        <v>586</v>
      </c>
      <c r="L1256" s="37" t="s">
        <v>21</v>
      </c>
      <c r="M1256" s="18">
        <v>0.85</v>
      </c>
      <c r="N1256" s="18">
        <v>0.15</v>
      </c>
      <c r="O1256" s="19">
        <f>Ugovori_OPULJP[[#This Row],[Bespovratna sredstva - Ukupno (EU+Nac) HRK
= Ukupna ugovorena vrijednost bespovratnih sredstava]]*Ugovori_OPULJP[[#This Row],[EU STOPA SUFINANCIRANJA %
EU CO-FINANCING RATE %]]</f>
        <v>235620</v>
      </c>
      <c r="P1256" s="20">
        <f>Ugovori_OPULJP[[#This Row],[Bespovratna sredstva - EU dio - HRK]]/7.5345</f>
        <v>31272.14811865419</v>
      </c>
      <c r="Q1256" s="19">
        <f>Ugovori_OPULJP[[#This Row],[Bespovratna sredstva - Ukupno (EU+Nac) HRK
= Ukupna ugovorena vrijednost bespovratnih sredstava]]*Ugovori_OPULJP[[#This Row],[STOPA NACIONALNOG SUFINANCIRANJA %]]</f>
        <v>41580</v>
      </c>
      <c r="R1256" s="20">
        <f>Ugovori_OPULJP[[#This Row],[Bespovratna sredstva - Nacionalni dio - HRK]]/7.5345</f>
        <v>5518.6143738801511</v>
      </c>
      <c r="S1256" s="21">
        <v>277200</v>
      </c>
      <c r="T1256" s="22">
        <f>Ugovori_OPULJP[[#This Row],[Bespovratna sredstva - Ukupno (EU+Nac) HRK
= Ukupna ugovorena vrijednost bespovratnih sredstava]]/7.5345</f>
        <v>36790.762492534341</v>
      </c>
      <c r="U1256" s="19">
        <v>0</v>
      </c>
      <c r="V1256" s="20">
        <f>Ugovori_OPULJP[[#This Row],[Javni doprinos korisnika - HRK]]/7.5345</f>
        <v>0</v>
      </c>
      <c r="W1256" s="19">
        <v>0</v>
      </c>
      <c r="X1256" s="20">
        <f>Ugovori_OPULJP[[#This Row],[Privatni doprinos korisnika - HRK]]/7.5345</f>
        <v>0</v>
      </c>
      <c r="Y1256" s="21">
        <f>Ugovori_OPULJP[[#This Row],[Bespovratna sredstva - Ukupno (EU+Nac) HRK
= Ukupna ugovorena vrijednost bespovratnih sredstava]]+Ugovori_OPULJP[[#This Row],[Javni doprinos korisnika - HRK]]+Ugovori_OPULJP[[#This Row],[Privatni doprinos korisnika - HRK]]</f>
        <v>277200</v>
      </c>
      <c r="Z1256" s="22">
        <f>Ugovori_OPULJP[[#This Row],[UKUPNI PRIHVATLJIVI IZDACI
TOTAL ELIGIBLE EXPENDITURE
= Bespovratna sredstva ukupno + doprinos korisnika
= Ukupni prihvatljivi troškovi
= Ukupna ugovorena vrijednost projekta HRK]]/7.5345</f>
        <v>36790.762492534341</v>
      </c>
      <c r="AA1256" s="27" t="s">
        <v>741</v>
      </c>
      <c r="AB1256" s="27" t="s">
        <v>145</v>
      </c>
      <c r="AC1256" s="26" t="s">
        <v>4814</v>
      </c>
      <c r="AD1256" s="26" t="s">
        <v>147</v>
      </c>
    </row>
    <row r="1257" spans="1:30" ht="51" customHeight="1" x14ac:dyDescent="0.3">
      <c r="A1257" s="31" t="s">
        <v>4815</v>
      </c>
      <c r="B1257" s="25" t="s">
        <v>139</v>
      </c>
      <c r="C1257" s="26" t="s">
        <v>140</v>
      </c>
      <c r="D1257" s="26" t="s">
        <v>4593</v>
      </c>
      <c r="E1257" s="27" t="s">
        <v>63</v>
      </c>
      <c r="F1257" s="32" t="s">
        <v>4816</v>
      </c>
      <c r="G1257" s="32" t="s">
        <v>4817</v>
      </c>
      <c r="H1257" s="29">
        <v>44706</v>
      </c>
      <c r="I1257" s="29">
        <v>44982</v>
      </c>
      <c r="J1257" s="17" t="str">
        <f>IF(Ugovori_OPULJP[[#This Row],[DATUM ZAVRŠETKA OPERACIJE]]&gt;DATE(2023,12,31),"u provedbi","završen")</f>
        <v>završen</v>
      </c>
      <c r="K1257" s="37" t="s">
        <v>4818</v>
      </c>
      <c r="L1257" s="37" t="s">
        <v>380</v>
      </c>
      <c r="M1257" s="18">
        <v>0.85</v>
      </c>
      <c r="N1257" s="18">
        <v>0.15</v>
      </c>
      <c r="O1257" s="19">
        <f>Ugovori_OPULJP[[#This Row],[Bespovratna sredstva - Ukupno (EU+Nac) HRK
= Ukupna ugovorena vrijednost bespovratnih sredstava]]*Ugovori_OPULJP[[#This Row],[EU STOPA SUFINANCIRANJA %
EU CO-FINANCING RATE %]]</f>
        <v>129234</v>
      </c>
      <c r="P1257" s="20">
        <f>Ugovori_OPULJP[[#This Row],[Bespovratna sredstva - EU dio - HRK]]/7.5345</f>
        <v>17152.299422655782</v>
      </c>
      <c r="Q1257" s="19">
        <f>Ugovori_OPULJP[[#This Row],[Bespovratna sredstva - Ukupno (EU+Nac) HRK
= Ukupna ugovorena vrijednost bespovratnih sredstava]]*Ugovori_OPULJP[[#This Row],[STOPA NACIONALNOG SUFINANCIRANJA %]]</f>
        <v>22806</v>
      </c>
      <c r="R1257" s="20">
        <f>Ugovori_OPULJP[[#This Row],[Bespovratna sredstva - Nacionalni dio - HRK]]/7.5345</f>
        <v>3026.8763687039618</v>
      </c>
      <c r="S1257" s="21">
        <v>152040</v>
      </c>
      <c r="T1257" s="22">
        <f>Ugovori_OPULJP[[#This Row],[Bespovratna sredstva - Ukupno (EU+Nac) HRK
= Ukupna ugovorena vrijednost bespovratnih sredstava]]/7.5345</f>
        <v>20179.175791359743</v>
      </c>
      <c r="U1257" s="19">
        <v>0</v>
      </c>
      <c r="V1257" s="20">
        <f>Ugovori_OPULJP[[#This Row],[Javni doprinos korisnika - HRK]]/7.5345</f>
        <v>0</v>
      </c>
      <c r="W1257" s="19">
        <v>0</v>
      </c>
      <c r="X1257" s="20">
        <f>Ugovori_OPULJP[[#This Row],[Privatni doprinos korisnika - HRK]]/7.5345</f>
        <v>0</v>
      </c>
      <c r="Y1257" s="21">
        <f>Ugovori_OPULJP[[#This Row],[Bespovratna sredstva - Ukupno (EU+Nac) HRK
= Ukupna ugovorena vrijednost bespovratnih sredstava]]+Ugovori_OPULJP[[#This Row],[Javni doprinos korisnika - HRK]]+Ugovori_OPULJP[[#This Row],[Privatni doprinos korisnika - HRK]]</f>
        <v>152040</v>
      </c>
      <c r="Z1257" s="22">
        <f>Ugovori_OPULJP[[#This Row],[UKUPNI PRIHVATLJIVI IZDACI
TOTAL ELIGIBLE EXPENDITURE
= Bespovratna sredstva ukupno + doprinos korisnika
= Ukupni prihvatljivi troškovi
= Ukupna ugovorena vrijednost projekta HRK]]/7.5345</f>
        <v>20179.175791359743</v>
      </c>
      <c r="AA1257" s="27" t="s">
        <v>741</v>
      </c>
      <c r="AB1257" s="27" t="s">
        <v>145</v>
      </c>
      <c r="AC1257" s="26" t="s">
        <v>4819</v>
      </c>
      <c r="AD1257" s="26" t="s">
        <v>147</v>
      </c>
    </row>
    <row r="1258" spans="1:30" ht="51" customHeight="1" x14ac:dyDescent="0.3">
      <c r="A1258" s="31" t="s">
        <v>4820</v>
      </c>
      <c r="B1258" s="25" t="s">
        <v>139</v>
      </c>
      <c r="C1258" s="26" t="s">
        <v>140</v>
      </c>
      <c r="D1258" s="40" t="s">
        <v>4593</v>
      </c>
      <c r="E1258" s="27" t="s">
        <v>63</v>
      </c>
      <c r="F1258" s="32" t="s">
        <v>4821</v>
      </c>
      <c r="G1258" s="32" t="s">
        <v>4822</v>
      </c>
      <c r="H1258" s="29">
        <v>44762</v>
      </c>
      <c r="I1258" s="29">
        <v>45127</v>
      </c>
      <c r="J1258" s="17" t="str">
        <f>IF(Ugovori_OPULJP[[#This Row],[DATUM ZAVRŠETKA OPERACIJE]]&gt;DATE(2023,12,31),"u provedbi","završen")</f>
        <v>završen</v>
      </c>
      <c r="K1258" s="37" t="s">
        <v>4823</v>
      </c>
      <c r="L1258" s="28" t="s">
        <v>21</v>
      </c>
      <c r="M1258" s="18">
        <v>0.85</v>
      </c>
      <c r="N1258" s="18">
        <v>0.15</v>
      </c>
      <c r="O1258" s="19">
        <f>Ugovori_OPULJP[[#This Row],[Bespovratna sredstva - Ukupno (EU+Nac) HRK
= Ukupna ugovorena vrijednost bespovratnih sredstava]]*Ugovori_OPULJP[[#This Row],[EU STOPA SUFINANCIRANJA %
EU CO-FINANCING RATE %]]</f>
        <v>337085.11199999996</v>
      </c>
      <c r="P1258" s="20">
        <f>Ugovori_OPULJP[[#This Row],[Bespovratna sredstva - EU dio - HRK]]/7.5345</f>
        <v>44738.882739398759</v>
      </c>
      <c r="Q1258" s="19">
        <f>Ugovori_OPULJP[[#This Row],[Bespovratna sredstva - Ukupno (EU+Nac) HRK
= Ukupna ugovorena vrijednost bespovratnih sredstava]]*Ugovori_OPULJP[[#This Row],[STOPA NACIONALNOG SUFINANCIRANJA %]]</f>
        <v>59485.607999999993</v>
      </c>
      <c r="R1258" s="20">
        <f>Ugovori_OPULJP[[#This Row],[Bespovratna sredstva - Nacionalni dio - HRK]]/7.5345</f>
        <v>7895.0969540115457</v>
      </c>
      <c r="S1258" s="21">
        <v>396570.72</v>
      </c>
      <c r="T1258" s="22">
        <f>Ugovori_OPULJP[[#This Row],[Bespovratna sredstva - Ukupno (EU+Nac) HRK
= Ukupna ugovorena vrijednost bespovratnih sredstava]]/7.5345</f>
        <v>52633.979693410307</v>
      </c>
      <c r="U1258" s="19">
        <v>0</v>
      </c>
      <c r="V1258" s="20">
        <f>Ugovori_OPULJP[[#This Row],[Javni doprinos korisnika - HRK]]/7.5345</f>
        <v>0</v>
      </c>
      <c r="W1258" s="19">
        <v>0</v>
      </c>
      <c r="X1258" s="20">
        <f>Ugovori_OPULJP[[#This Row],[Privatni doprinos korisnika - HRK]]/7.5345</f>
        <v>0</v>
      </c>
      <c r="Y1258" s="21">
        <f>Ugovori_OPULJP[[#This Row],[Bespovratna sredstva - Ukupno (EU+Nac) HRK
= Ukupna ugovorena vrijednost bespovratnih sredstava]]+Ugovori_OPULJP[[#This Row],[Javni doprinos korisnika - HRK]]+Ugovori_OPULJP[[#This Row],[Privatni doprinos korisnika - HRK]]</f>
        <v>396570.72</v>
      </c>
      <c r="Z1258" s="22">
        <f>Ugovori_OPULJP[[#This Row],[UKUPNI PRIHVATLJIVI IZDACI
TOTAL ELIGIBLE EXPENDITURE
= Bespovratna sredstva ukupno + doprinos korisnika
= Ukupni prihvatljivi troškovi
= Ukupna ugovorena vrijednost projekta HRK]]/7.5345</f>
        <v>52633.979693410307</v>
      </c>
      <c r="AA1258" s="27" t="s">
        <v>741</v>
      </c>
      <c r="AB1258" s="27" t="s">
        <v>145</v>
      </c>
      <c r="AC1258" s="26" t="s">
        <v>4824</v>
      </c>
      <c r="AD1258" s="33" t="s">
        <v>147</v>
      </c>
    </row>
    <row r="1259" spans="1:30" ht="51" customHeight="1" x14ac:dyDescent="0.3">
      <c r="A1259" s="31" t="s">
        <v>4825</v>
      </c>
      <c r="B1259" s="25" t="s">
        <v>139</v>
      </c>
      <c r="C1259" s="26" t="s">
        <v>140</v>
      </c>
      <c r="D1259" s="26" t="s">
        <v>4593</v>
      </c>
      <c r="E1259" s="27" t="s">
        <v>63</v>
      </c>
      <c r="F1259" s="32" t="s">
        <v>4826</v>
      </c>
      <c r="G1259" s="32" t="s">
        <v>4827</v>
      </c>
      <c r="H1259" s="29">
        <v>44743</v>
      </c>
      <c r="I1259" s="29">
        <v>45047</v>
      </c>
      <c r="J1259" s="17" t="str">
        <f>IF(Ugovori_OPULJP[[#This Row],[DATUM ZAVRŠETKA OPERACIJE]]&gt;DATE(2023,12,31),"u provedbi","završen")</f>
        <v>završen</v>
      </c>
      <c r="K1259" s="37" t="s">
        <v>20</v>
      </c>
      <c r="L1259" s="37" t="s">
        <v>21</v>
      </c>
      <c r="M1259" s="18">
        <v>0.85</v>
      </c>
      <c r="N1259" s="18">
        <v>0.15</v>
      </c>
      <c r="O1259" s="19">
        <f>Ugovori_OPULJP[[#This Row],[Bespovratna sredstva - Ukupno (EU+Nac) HRK
= Ukupna ugovorena vrijednost bespovratnih sredstava]]*Ugovori_OPULJP[[#This Row],[EU STOPA SUFINANCIRANJA %
EU CO-FINANCING RATE %]]</f>
        <v>134991.27100000001</v>
      </c>
      <c r="P1259" s="20">
        <f>Ugovori_OPULJP[[#This Row],[Bespovratna sredstva - EU dio - HRK]]/7.5345</f>
        <v>17916.420598579865</v>
      </c>
      <c r="Q1259" s="19">
        <f>Ugovori_OPULJP[[#This Row],[Bespovratna sredstva - Ukupno (EU+Nac) HRK
= Ukupna ugovorena vrijednost bespovratnih sredstava]]*Ugovori_OPULJP[[#This Row],[STOPA NACIONALNOG SUFINANCIRANJA %]]</f>
        <v>23821.989000000001</v>
      </c>
      <c r="R1259" s="20">
        <f>Ugovori_OPULJP[[#This Row],[Bespovratna sredstva - Nacionalni dio - HRK]]/7.5345</f>
        <v>3161.7212821023295</v>
      </c>
      <c r="S1259" s="21">
        <v>158813.26</v>
      </c>
      <c r="T1259" s="22">
        <f>Ugovori_OPULJP[[#This Row],[Bespovratna sredstva - Ukupno (EU+Nac) HRK
= Ukupna ugovorena vrijednost bespovratnih sredstava]]/7.5345</f>
        <v>21078.141880682197</v>
      </c>
      <c r="U1259" s="19">
        <v>0</v>
      </c>
      <c r="V1259" s="20">
        <f>Ugovori_OPULJP[[#This Row],[Javni doprinos korisnika - HRK]]/7.5345</f>
        <v>0</v>
      </c>
      <c r="W1259" s="19">
        <v>0</v>
      </c>
      <c r="X1259" s="20">
        <f>Ugovori_OPULJP[[#This Row],[Privatni doprinos korisnika - HRK]]/7.5345</f>
        <v>0</v>
      </c>
      <c r="Y1259" s="21">
        <f>Ugovori_OPULJP[[#This Row],[Bespovratna sredstva - Ukupno (EU+Nac) HRK
= Ukupna ugovorena vrijednost bespovratnih sredstava]]+Ugovori_OPULJP[[#This Row],[Javni doprinos korisnika - HRK]]+Ugovori_OPULJP[[#This Row],[Privatni doprinos korisnika - HRK]]</f>
        <v>158813.26</v>
      </c>
      <c r="Z1259" s="22">
        <f>Ugovori_OPULJP[[#This Row],[UKUPNI PRIHVATLJIVI IZDACI
TOTAL ELIGIBLE EXPENDITURE
= Bespovratna sredstva ukupno + doprinos korisnika
= Ukupni prihvatljivi troškovi
= Ukupna ugovorena vrijednost projekta HRK]]/7.5345</f>
        <v>21078.141880682197</v>
      </c>
      <c r="AA1259" s="27" t="s">
        <v>741</v>
      </c>
      <c r="AB1259" s="27" t="s">
        <v>145</v>
      </c>
      <c r="AC1259" s="26" t="s">
        <v>4828</v>
      </c>
      <c r="AD1259" s="26" t="s">
        <v>147</v>
      </c>
    </row>
    <row r="1260" spans="1:30" ht="51" customHeight="1" x14ac:dyDescent="0.3">
      <c r="A1260" s="31" t="s">
        <v>4829</v>
      </c>
      <c r="B1260" s="25" t="s">
        <v>139</v>
      </c>
      <c r="C1260" s="26" t="s">
        <v>140</v>
      </c>
      <c r="D1260" s="26" t="s">
        <v>4593</v>
      </c>
      <c r="E1260" s="27" t="s">
        <v>63</v>
      </c>
      <c r="F1260" s="32" t="s">
        <v>4830</v>
      </c>
      <c r="G1260" s="32" t="s">
        <v>780</v>
      </c>
      <c r="H1260" s="29">
        <v>44708</v>
      </c>
      <c r="I1260" s="29">
        <v>45073</v>
      </c>
      <c r="J1260" s="17" t="str">
        <f>IF(Ugovori_OPULJP[[#This Row],[DATUM ZAVRŠETKA OPERACIJE]]&gt;DATE(2023,12,31),"u provedbi","završen")</f>
        <v>završen</v>
      </c>
      <c r="K1260" s="37" t="s">
        <v>192</v>
      </c>
      <c r="L1260" s="37" t="s">
        <v>192</v>
      </c>
      <c r="M1260" s="18">
        <v>0.85</v>
      </c>
      <c r="N1260" s="18">
        <v>0.15</v>
      </c>
      <c r="O1260" s="19">
        <f>Ugovori_OPULJP[[#This Row],[Bespovratna sredstva - Ukupno (EU+Nac) HRK
= Ukupna ugovorena vrijednost bespovratnih sredstava]]*Ugovori_OPULJP[[#This Row],[EU STOPA SUFINANCIRANJA %
EU CO-FINANCING RATE %]]</f>
        <v>408077.08649999998</v>
      </c>
      <c r="P1260" s="20">
        <f>Ugovori_OPULJP[[#This Row],[Bespovratna sredstva - EU dio - HRK]]/7.5345</f>
        <v>54161.136969938278</v>
      </c>
      <c r="Q1260" s="19">
        <f>Ugovori_OPULJP[[#This Row],[Bespovratna sredstva - Ukupno (EU+Nac) HRK
= Ukupna ugovorena vrijednost bespovratnih sredstava]]*Ugovori_OPULJP[[#This Row],[STOPA NACIONALNOG SUFINANCIRANJA %]]</f>
        <v>72013.603499999997</v>
      </c>
      <c r="R1260" s="20">
        <f>Ugovori_OPULJP[[#This Row],[Bespovratna sredstva - Nacionalni dio - HRK]]/7.5345</f>
        <v>9557.8477005773439</v>
      </c>
      <c r="S1260" s="21">
        <v>480090.69</v>
      </c>
      <c r="T1260" s="22">
        <f>Ugovori_OPULJP[[#This Row],[Bespovratna sredstva - Ukupno (EU+Nac) HRK
= Ukupna ugovorena vrijednost bespovratnih sredstava]]/7.5345</f>
        <v>63718.984670515623</v>
      </c>
      <c r="U1260" s="19">
        <v>0</v>
      </c>
      <c r="V1260" s="20">
        <f>Ugovori_OPULJP[[#This Row],[Javni doprinos korisnika - HRK]]/7.5345</f>
        <v>0</v>
      </c>
      <c r="W1260" s="19">
        <v>0</v>
      </c>
      <c r="X1260" s="20">
        <f>Ugovori_OPULJP[[#This Row],[Privatni doprinos korisnika - HRK]]/7.5345</f>
        <v>0</v>
      </c>
      <c r="Y1260" s="21">
        <f>Ugovori_OPULJP[[#This Row],[Bespovratna sredstva - Ukupno (EU+Nac) HRK
= Ukupna ugovorena vrijednost bespovratnih sredstava]]+Ugovori_OPULJP[[#This Row],[Javni doprinos korisnika - HRK]]+Ugovori_OPULJP[[#This Row],[Privatni doprinos korisnika - HRK]]</f>
        <v>480090.69</v>
      </c>
      <c r="Z1260" s="22">
        <f>Ugovori_OPULJP[[#This Row],[UKUPNI PRIHVATLJIVI IZDACI
TOTAL ELIGIBLE EXPENDITURE
= Bespovratna sredstva ukupno + doprinos korisnika
= Ukupni prihvatljivi troškovi
= Ukupna ugovorena vrijednost projekta HRK]]/7.5345</f>
        <v>63718.984670515623</v>
      </c>
      <c r="AA1260" s="27" t="s">
        <v>741</v>
      </c>
      <c r="AB1260" s="27" t="s">
        <v>145</v>
      </c>
      <c r="AC1260" s="26" t="s">
        <v>4831</v>
      </c>
      <c r="AD1260" s="26" t="s">
        <v>147</v>
      </c>
    </row>
    <row r="1261" spans="1:30" ht="51" customHeight="1" x14ac:dyDescent="0.3">
      <c r="A1261" s="31" t="s">
        <v>4832</v>
      </c>
      <c r="B1261" s="25" t="s">
        <v>139</v>
      </c>
      <c r="C1261" s="26" t="s">
        <v>140</v>
      </c>
      <c r="D1261" s="26" t="s">
        <v>4593</v>
      </c>
      <c r="E1261" s="27" t="s">
        <v>63</v>
      </c>
      <c r="F1261" s="32" t="s">
        <v>4833</v>
      </c>
      <c r="G1261" s="32" t="s">
        <v>4834</v>
      </c>
      <c r="H1261" s="29">
        <v>44708</v>
      </c>
      <c r="I1261" s="29">
        <v>45073</v>
      </c>
      <c r="J1261" s="17" t="str">
        <f>IF(Ugovori_OPULJP[[#This Row],[DATUM ZAVRŠETKA OPERACIJE]]&gt;DATE(2023,12,31),"u provedbi","završen")</f>
        <v>završen</v>
      </c>
      <c r="K1261" s="28" t="s">
        <v>21</v>
      </c>
      <c r="L1261" s="28" t="s">
        <v>21</v>
      </c>
      <c r="M1261" s="18">
        <v>0.85</v>
      </c>
      <c r="N1261" s="18">
        <v>0.15</v>
      </c>
      <c r="O1261" s="19">
        <f>Ugovori_OPULJP[[#This Row],[Bespovratna sredstva - Ukupno (EU+Nac) HRK
= Ukupna ugovorena vrijednost bespovratnih sredstava]]*Ugovori_OPULJP[[#This Row],[EU STOPA SUFINANCIRANJA %
EU CO-FINANCING RATE %]]</f>
        <v>411943.84700000001</v>
      </c>
      <c r="P1261" s="20">
        <f>Ugovori_OPULJP[[#This Row],[Bespovratna sredstva - EU dio - HRK]]/7.5345</f>
        <v>54674.344282965023</v>
      </c>
      <c r="Q1261" s="19">
        <f>Ugovori_OPULJP[[#This Row],[Bespovratna sredstva - Ukupno (EU+Nac) HRK
= Ukupna ugovorena vrijednost bespovratnih sredstava]]*Ugovori_OPULJP[[#This Row],[STOPA NACIONALNOG SUFINANCIRANJA %]]</f>
        <v>72695.972999999998</v>
      </c>
      <c r="R1261" s="20">
        <f>Ugovori_OPULJP[[#This Row],[Bespovratna sredstva - Nacionalni dio - HRK]]/7.5345</f>
        <v>9648.4136969938281</v>
      </c>
      <c r="S1261" s="21">
        <v>484639.82</v>
      </c>
      <c r="T1261" s="22">
        <f>Ugovori_OPULJP[[#This Row],[Bespovratna sredstva - Ukupno (EU+Nac) HRK
= Ukupna ugovorena vrijednost bespovratnih sredstava]]/7.5345</f>
        <v>64322.757979958857</v>
      </c>
      <c r="U1261" s="19">
        <v>0</v>
      </c>
      <c r="V1261" s="20">
        <f>Ugovori_OPULJP[[#This Row],[Javni doprinos korisnika - HRK]]/7.5345</f>
        <v>0</v>
      </c>
      <c r="W1261" s="19">
        <v>0</v>
      </c>
      <c r="X1261" s="20">
        <f>Ugovori_OPULJP[[#This Row],[Privatni doprinos korisnika - HRK]]/7.5345</f>
        <v>0</v>
      </c>
      <c r="Y1261" s="21">
        <f>Ugovori_OPULJP[[#This Row],[Bespovratna sredstva - Ukupno (EU+Nac) HRK
= Ukupna ugovorena vrijednost bespovratnih sredstava]]+Ugovori_OPULJP[[#This Row],[Javni doprinos korisnika - HRK]]+Ugovori_OPULJP[[#This Row],[Privatni doprinos korisnika - HRK]]</f>
        <v>484639.82</v>
      </c>
      <c r="Z1261" s="22">
        <f>Ugovori_OPULJP[[#This Row],[UKUPNI PRIHVATLJIVI IZDACI
TOTAL ELIGIBLE EXPENDITURE
= Bespovratna sredstva ukupno + doprinos korisnika
= Ukupni prihvatljivi troškovi
= Ukupna ugovorena vrijednost projekta HRK]]/7.5345</f>
        <v>64322.757979958857</v>
      </c>
      <c r="AA1261" s="27" t="s">
        <v>741</v>
      </c>
      <c r="AB1261" s="27" t="s">
        <v>145</v>
      </c>
      <c r="AC1261" s="26" t="s">
        <v>4835</v>
      </c>
      <c r="AD1261" s="26" t="s">
        <v>147</v>
      </c>
    </row>
    <row r="1262" spans="1:30" ht="51" customHeight="1" x14ac:dyDescent="0.3">
      <c r="A1262" s="31" t="s">
        <v>4836</v>
      </c>
      <c r="B1262" s="25" t="s">
        <v>139</v>
      </c>
      <c r="C1262" s="26" t="s">
        <v>140</v>
      </c>
      <c r="D1262" s="26" t="s">
        <v>4593</v>
      </c>
      <c r="E1262" s="27" t="s">
        <v>63</v>
      </c>
      <c r="F1262" s="32" t="s">
        <v>4837</v>
      </c>
      <c r="G1262" s="32" t="s">
        <v>4838</v>
      </c>
      <c r="H1262" s="29">
        <v>44707</v>
      </c>
      <c r="I1262" s="29">
        <v>45072</v>
      </c>
      <c r="J1262" s="17" t="str">
        <f>IF(Ugovori_OPULJP[[#This Row],[DATUM ZAVRŠETKA OPERACIJE]]&gt;DATE(2023,12,31),"u provedbi","završen")</f>
        <v>završen</v>
      </c>
      <c r="K1262" s="37" t="s">
        <v>91</v>
      </c>
      <c r="L1262" s="37" t="s">
        <v>91</v>
      </c>
      <c r="M1262" s="18">
        <v>0.85</v>
      </c>
      <c r="N1262" s="18">
        <v>0.15</v>
      </c>
      <c r="O1262" s="19">
        <f>Ugovori_OPULJP[[#This Row],[Bespovratna sredstva - Ukupno (EU+Nac) HRK
= Ukupna ugovorena vrijednost bespovratnih sredstava]]*Ugovori_OPULJP[[#This Row],[EU STOPA SUFINANCIRANJA %
EU CO-FINANCING RATE %]]</f>
        <v>424830</v>
      </c>
      <c r="P1262" s="20">
        <f>Ugovori_OPULJP[[#This Row],[Bespovratna sredstva - EU dio - HRK]]/7.5345</f>
        <v>56384.630698785586</v>
      </c>
      <c r="Q1262" s="19">
        <f>Ugovori_OPULJP[[#This Row],[Bespovratna sredstva - Ukupno (EU+Nac) HRK
= Ukupna ugovorena vrijednost bespovratnih sredstava]]*Ugovori_OPULJP[[#This Row],[STOPA NACIONALNOG SUFINANCIRANJA %]]</f>
        <v>74970</v>
      </c>
      <c r="R1262" s="20">
        <f>Ugovori_OPULJP[[#This Row],[Bespovratna sredstva - Nacionalni dio - HRK]]/7.5345</f>
        <v>9950.2289468445142</v>
      </c>
      <c r="S1262" s="21">
        <v>499800</v>
      </c>
      <c r="T1262" s="22">
        <f>Ugovori_OPULJP[[#This Row],[Bespovratna sredstva - Ukupno (EU+Nac) HRK
= Ukupna ugovorena vrijednost bespovratnih sredstava]]/7.5345</f>
        <v>66334.859645630102</v>
      </c>
      <c r="U1262" s="19">
        <v>0</v>
      </c>
      <c r="V1262" s="20">
        <f>Ugovori_OPULJP[[#This Row],[Javni doprinos korisnika - HRK]]/7.5345</f>
        <v>0</v>
      </c>
      <c r="W1262" s="19">
        <v>0</v>
      </c>
      <c r="X1262" s="20">
        <f>Ugovori_OPULJP[[#This Row],[Privatni doprinos korisnika - HRK]]/7.5345</f>
        <v>0</v>
      </c>
      <c r="Y1262" s="21">
        <f>Ugovori_OPULJP[[#This Row],[Bespovratna sredstva - Ukupno (EU+Nac) HRK
= Ukupna ugovorena vrijednost bespovratnih sredstava]]+Ugovori_OPULJP[[#This Row],[Javni doprinos korisnika - HRK]]+Ugovori_OPULJP[[#This Row],[Privatni doprinos korisnika - HRK]]</f>
        <v>499800</v>
      </c>
      <c r="Z1262" s="22">
        <f>Ugovori_OPULJP[[#This Row],[UKUPNI PRIHVATLJIVI IZDACI
TOTAL ELIGIBLE EXPENDITURE
= Bespovratna sredstva ukupno + doprinos korisnika
= Ukupni prihvatljivi troškovi
= Ukupna ugovorena vrijednost projekta HRK]]/7.5345</f>
        <v>66334.859645630102</v>
      </c>
      <c r="AA1262" s="27" t="s">
        <v>741</v>
      </c>
      <c r="AB1262" s="27" t="s">
        <v>145</v>
      </c>
      <c r="AC1262" s="26" t="s">
        <v>4839</v>
      </c>
      <c r="AD1262" s="26" t="s">
        <v>147</v>
      </c>
    </row>
    <row r="1263" spans="1:30" ht="57.75" customHeight="1" x14ac:dyDescent="0.3">
      <c r="A1263" s="36" t="s">
        <v>4840</v>
      </c>
      <c r="B1263" s="25" t="s">
        <v>139</v>
      </c>
      <c r="C1263" s="26" t="s">
        <v>140</v>
      </c>
      <c r="D1263" s="26" t="s">
        <v>4593</v>
      </c>
      <c r="E1263" s="27" t="s">
        <v>63</v>
      </c>
      <c r="F1263" s="32" t="s">
        <v>4841</v>
      </c>
      <c r="G1263" s="32" t="s">
        <v>4842</v>
      </c>
      <c r="H1263" s="29">
        <v>44732</v>
      </c>
      <c r="I1263" s="29">
        <v>45097</v>
      </c>
      <c r="J1263" s="17" t="str">
        <f>IF(Ugovori_OPULJP[[#This Row],[DATUM ZAVRŠETKA OPERACIJE]]&gt;DATE(2023,12,31),"u provedbi","završen")</f>
        <v>završen</v>
      </c>
      <c r="K1263" s="28" t="s">
        <v>178</v>
      </c>
      <c r="L1263" s="28" t="s">
        <v>178</v>
      </c>
      <c r="M1263" s="18">
        <v>0.85</v>
      </c>
      <c r="N1263" s="18">
        <v>0.15</v>
      </c>
      <c r="O1263" s="19">
        <f>Ugovori_OPULJP[[#This Row],[Bespovratna sredstva - Ukupno (EU+Nac) HRK
= Ukupna ugovorena vrijednost bespovratnih sredstava]]*Ugovori_OPULJP[[#This Row],[EU STOPA SUFINANCIRANJA %
EU CO-FINANCING RATE %]]</f>
        <v>417894.44199999998</v>
      </c>
      <c r="P1263" s="20">
        <f>Ugovori_OPULJP[[#This Row],[Bespovratna sredstva - EU dio - HRK]]/7.5345</f>
        <v>55464.123963103055</v>
      </c>
      <c r="Q1263" s="19">
        <f>Ugovori_OPULJP[[#This Row],[Bespovratna sredstva - Ukupno (EU+Nac) HRK
= Ukupna ugovorena vrijednost bespovratnih sredstava]]*Ugovori_OPULJP[[#This Row],[STOPA NACIONALNOG SUFINANCIRANJA %]]</f>
        <v>73746.077999999994</v>
      </c>
      <c r="R1263" s="20">
        <f>Ugovori_OPULJP[[#This Row],[Bespovratna sredstva - Nacionalni dio - HRK]]/7.5345</f>
        <v>9787.7865817240672</v>
      </c>
      <c r="S1263" s="21">
        <v>491640.52</v>
      </c>
      <c r="T1263" s="22">
        <f>Ugovori_OPULJP[[#This Row],[Bespovratna sredstva - Ukupno (EU+Nac) HRK
= Ukupna ugovorena vrijednost bespovratnih sredstava]]/7.5345</f>
        <v>65251.910544827129</v>
      </c>
      <c r="U1263" s="19">
        <v>0</v>
      </c>
      <c r="V1263" s="20">
        <f>Ugovori_OPULJP[[#This Row],[Javni doprinos korisnika - HRK]]/7.5345</f>
        <v>0</v>
      </c>
      <c r="W1263" s="19">
        <v>0</v>
      </c>
      <c r="X1263" s="20">
        <f>Ugovori_OPULJP[[#This Row],[Privatni doprinos korisnika - HRK]]/7.5345</f>
        <v>0</v>
      </c>
      <c r="Y1263" s="21">
        <f>Ugovori_OPULJP[[#This Row],[Bespovratna sredstva - Ukupno (EU+Nac) HRK
= Ukupna ugovorena vrijednost bespovratnih sredstava]]+Ugovori_OPULJP[[#This Row],[Javni doprinos korisnika - HRK]]+Ugovori_OPULJP[[#This Row],[Privatni doprinos korisnika - HRK]]</f>
        <v>491640.52</v>
      </c>
      <c r="Z1263" s="22">
        <f>Ugovori_OPULJP[[#This Row],[UKUPNI PRIHVATLJIVI IZDACI
TOTAL ELIGIBLE EXPENDITURE
= Bespovratna sredstva ukupno + doprinos korisnika
= Ukupni prihvatljivi troškovi
= Ukupna ugovorena vrijednost projekta HRK]]/7.5345</f>
        <v>65251.910544827129</v>
      </c>
      <c r="AA1263" s="27" t="s">
        <v>741</v>
      </c>
      <c r="AB1263" s="27" t="s">
        <v>145</v>
      </c>
      <c r="AC1263" s="26" t="s">
        <v>4843</v>
      </c>
      <c r="AD1263" s="26" t="s">
        <v>147</v>
      </c>
    </row>
    <row r="1264" spans="1:30" ht="38.25" customHeight="1" x14ac:dyDescent="0.3">
      <c r="A1264" s="36" t="s">
        <v>4844</v>
      </c>
      <c r="B1264" s="25" t="s">
        <v>139</v>
      </c>
      <c r="C1264" s="26" t="s">
        <v>140</v>
      </c>
      <c r="D1264" s="26" t="s">
        <v>4593</v>
      </c>
      <c r="E1264" s="27" t="s">
        <v>63</v>
      </c>
      <c r="F1264" s="32" t="s">
        <v>4845</v>
      </c>
      <c r="G1264" s="32" t="s">
        <v>4846</v>
      </c>
      <c r="H1264" s="29">
        <v>44735</v>
      </c>
      <c r="I1264" s="29">
        <v>45100</v>
      </c>
      <c r="J1264" s="17" t="str">
        <f>IF(Ugovori_OPULJP[[#This Row],[DATUM ZAVRŠETKA OPERACIJE]]&gt;DATE(2023,12,31),"u provedbi","završen")</f>
        <v>završen</v>
      </c>
      <c r="K1264" s="28" t="s">
        <v>71</v>
      </c>
      <c r="L1264" s="28" t="s">
        <v>71</v>
      </c>
      <c r="M1264" s="18">
        <v>0.85</v>
      </c>
      <c r="N1264" s="18">
        <v>0.15</v>
      </c>
      <c r="O1264" s="19">
        <f>Ugovori_OPULJP[[#This Row],[Bespovratna sredstva - Ukupno (EU+Nac) HRK
= Ukupna ugovorena vrijednost bespovratnih sredstava]]*Ugovori_OPULJP[[#This Row],[EU STOPA SUFINANCIRANJA %
EU CO-FINANCING RATE %]]</f>
        <v>329273</v>
      </c>
      <c r="P1264" s="20">
        <f>Ugovori_OPULJP[[#This Row],[Bespovratna sredstva - EU dio - HRK]]/7.5345</f>
        <v>43702.037295109163</v>
      </c>
      <c r="Q1264" s="19">
        <f>Ugovori_OPULJP[[#This Row],[Bespovratna sredstva - Ukupno (EU+Nac) HRK
= Ukupna ugovorena vrijednost bespovratnih sredstava]]*Ugovori_OPULJP[[#This Row],[STOPA NACIONALNOG SUFINANCIRANJA %]]</f>
        <v>58107</v>
      </c>
      <c r="R1264" s="20">
        <f>Ugovori_OPULJP[[#This Row],[Bespovratna sredstva - Nacionalni dio - HRK]]/7.5345</f>
        <v>7712.124228548676</v>
      </c>
      <c r="S1264" s="21">
        <v>387380</v>
      </c>
      <c r="T1264" s="22">
        <f>Ugovori_OPULJP[[#This Row],[Bespovratna sredstva - Ukupno (EU+Nac) HRK
= Ukupna ugovorena vrijednost bespovratnih sredstava]]/7.5345</f>
        <v>51414.161523657836</v>
      </c>
      <c r="U1264" s="19">
        <v>0</v>
      </c>
      <c r="V1264" s="20">
        <f>Ugovori_OPULJP[[#This Row],[Javni doprinos korisnika - HRK]]/7.5345</f>
        <v>0</v>
      </c>
      <c r="W1264" s="19">
        <v>0</v>
      </c>
      <c r="X1264" s="20">
        <f>Ugovori_OPULJP[[#This Row],[Privatni doprinos korisnika - HRK]]/7.5345</f>
        <v>0</v>
      </c>
      <c r="Y1264" s="21">
        <f>Ugovori_OPULJP[[#This Row],[Bespovratna sredstva - Ukupno (EU+Nac) HRK
= Ukupna ugovorena vrijednost bespovratnih sredstava]]+Ugovori_OPULJP[[#This Row],[Javni doprinos korisnika - HRK]]+Ugovori_OPULJP[[#This Row],[Privatni doprinos korisnika - HRK]]</f>
        <v>387380</v>
      </c>
      <c r="Z1264" s="22">
        <f>Ugovori_OPULJP[[#This Row],[UKUPNI PRIHVATLJIVI IZDACI
TOTAL ELIGIBLE EXPENDITURE
= Bespovratna sredstva ukupno + doprinos korisnika
= Ukupni prihvatljivi troškovi
= Ukupna ugovorena vrijednost projekta HRK]]/7.5345</f>
        <v>51414.161523657836</v>
      </c>
      <c r="AA1264" s="27" t="s">
        <v>741</v>
      </c>
      <c r="AB1264" s="27" t="s">
        <v>145</v>
      </c>
      <c r="AC1264" s="26" t="s">
        <v>4847</v>
      </c>
      <c r="AD1264" s="26" t="s">
        <v>147</v>
      </c>
    </row>
    <row r="1265" spans="1:30" ht="38.25" customHeight="1" x14ac:dyDescent="0.3">
      <c r="A1265" s="36" t="s">
        <v>4848</v>
      </c>
      <c r="B1265" s="25" t="s">
        <v>139</v>
      </c>
      <c r="C1265" s="26" t="s">
        <v>140</v>
      </c>
      <c r="D1265" s="26" t="s">
        <v>4593</v>
      </c>
      <c r="E1265" s="27" t="s">
        <v>63</v>
      </c>
      <c r="F1265" s="32" t="s">
        <v>4849</v>
      </c>
      <c r="G1265" s="32" t="s">
        <v>4850</v>
      </c>
      <c r="H1265" s="29">
        <v>44722</v>
      </c>
      <c r="I1265" s="29">
        <v>45026</v>
      </c>
      <c r="J1265" s="17" t="str">
        <f>IF(Ugovori_OPULJP[[#This Row],[DATUM ZAVRŠETKA OPERACIJE]]&gt;DATE(2023,12,31),"u provedbi","završen")</f>
        <v>završen</v>
      </c>
      <c r="K1265" s="28" t="s">
        <v>192</v>
      </c>
      <c r="L1265" s="15" t="s">
        <v>192</v>
      </c>
      <c r="M1265" s="18">
        <v>0.85</v>
      </c>
      <c r="N1265" s="18">
        <v>0.15</v>
      </c>
      <c r="O1265" s="19">
        <f>Ugovori_OPULJP[[#This Row],[Bespovratna sredstva - Ukupno (EU+Nac) HRK
= Ukupna ugovorena vrijednost bespovratnih sredstava]]*Ugovori_OPULJP[[#This Row],[EU STOPA SUFINANCIRANJA %
EU CO-FINANCING RATE %]]</f>
        <v>156244.02499999999</v>
      </c>
      <c r="P1265" s="20">
        <f>Ugovori_OPULJP[[#This Row],[Bespovratna sredstva - EU dio - HRK]]/7.5345</f>
        <v>20737.145796005043</v>
      </c>
      <c r="Q1265" s="19">
        <f>Ugovori_OPULJP[[#This Row],[Bespovratna sredstva - Ukupno (EU+Nac) HRK
= Ukupna ugovorena vrijednost bespovratnih sredstava]]*Ugovori_OPULJP[[#This Row],[STOPA NACIONALNOG SUFINANCIRANJA %]]</f>
        <v>27572.474999999999</v>
      </c>
      <c r="R1265" s="20">
        <f>Ugovori_OPULJP[[#This Row],[Bespovratna sredstva - Nacionalni dio - HRK]]/7.5345</f>
        <v>3659.4963169420662</v>
      </c>
      <c r="S1265" s="21">
        <v>183816.5</v>
      </c>
      <c r="T1265" s="22">
        <f>Ugovori_OPULJP[[#This Row],[Bespovratna sredstva - Ukupno (EU+Nac) HRK
= Ukupna ugovorena vrijednost bespovratnih sredstava]]/7.5345</f>
        <v>24396.642112947109</v>
      </c>
      <c r="U1265" s="19">
        <v>0</v>
      </c>
      <c r="V1265" s="20">
        <f>Ugovori_OPULJP[[#This Row],[Javni doprinos korisnika - HRK]]/7.5345</f>
        <v>0</v>
      </c>
      <c r="W1265" s="19">
        <v>0</v>
      </c>
      <c r="X1265" s="20">
        <f>Ugovori_OPULJP[[#This Row],[Privatni doprinos korisnika - HRK]]/7.5345</f>
        <v>0</v>
      </c>
      <c r="Y1265" s="21">
        <f>Ugovori_OPULJP[[#This Row],[Bespovratna sredstva - Ukupno (EU+Nac) HRK
= Ukupna ugovorena vrijednost bespovratnih sredstava]]+Ugovori_OPULJP[[#This Row],[Javni doprinos korisnika - HRK]]+Ugovori_OPULJP[[#This Row],[Privatni doprinos korisnika - HRK]]</f>
        <v>183816.5</v>
      </c>
      <c r="Z1265" s="22">
        <f>Ugovori_OPULJP[[#This Row],[UKUPNI PRIHVATLJIVI IZDACI
TOTAL ELIGIBLE EXPENDITURE
= Bespovratna sredstva ukupno + doprinos korisnika
= Ukupni prihvatljivi troškovi
= Ukupna ugovorena vrijednost projekta HRK]]/7.5345</f>
        <v>24396.642112947109</v>
      </c>
      <c r="AA1265" s="27" t="s">
        <v>741</v>
      </c>
      <c r="AB1265" s="27" t="s">
        <v>145</v>
      </c>
      <c r="AC1265" s="26" t="s">
        <v>4851</v>
      </c>
      <c r="AD1265" s="26" t="s">
        <v>147</v>
      </c>
    </row>
    <row r="1266" spans="1:30" ht="51" customHeight="1" x14ac:dyDescent="0.3">
      <c r="A1266" s="36" t="s">
        <v>4852</v>
      </c>
      <c r="B1266" s="25" t="s">
        <v>139</v>
      </c>
      <c r="C1266" s="26" t="s">
        <v>140</v>
      </c>
      <c r="D1266" s="26" t="s">
        <v>4593</v>
      </c>
      <c r="E1266" s="27" t="s">
        <v>63</v>
      </c>
      <c r="F1266" s="32" t="s">
        <v>4853</v>
      </c>
      <c r="G1266" s="32" t="s">
        <v>4854</v>
      </c>
      <c r="H1266" s="29">
        <v>44733</v>
      </c>
      <c r="I1266" s="29">
        <v>45098</v>
      </c>
      <c r="J1266" s="17" t="str">
        <f>IF(Ugovori_OPULJP[[#This Row],[DATUM ZAVRŠETKA OPERACIJE]]&gt;DATE(2023,12,31),"u provedbi","završen")</f>
        <v>završen</v>
      </c>
      <c r="K1266" s="28" t="s">
        <v>192</v>
      </c>
      <c r="L1266" s="28" t="s">
        <v>192</v>
      </c>
      <c r="M1266" s="18">
        <v>0.85</v>
      </c>
      <c r="N1266" s="18">
        <v>0.15</v>
      </c>
      <c r="O1266" s="19">
        <f>Ugovori_OPULJP[[#This Row],[Bespovratna sredstva - Ukupno (EU+Nac) HRK
= Ukupna ugovorena vrijednost bespovratnih sredstava]]*Ugovori_OPULJP[[#This Row],[EU STOPA SUFINANCIRANJA %
EU CO-FINANCING RATE %]]</f>
        <v>340475.92349999998</v>
      </c>
      <c r="P1266" s="20">
        <f>Ugovori_OPULJP[[#This Row],[Bespovratna sredstva - EU dio - HRK]]/7.5345</f>
        <v>45188.920764483373</v>
      </c>
      <c r="Q1266" s="19">
        <f>Ugovori_OPULJP[[#This Row],[Bespovratna sredstva - Ukupno (EU+Nac) HRK
= Ukupna ugovorena vrijednost bespovratnih sredstava]]*Ugovori_OPULJP[[#This Row],[STOPA NACIONALNOG SUFINANCIRANJA %]]</f>
        <v>60083.986499999992</v>
      </c>
      <c r="R1266" s="20">
        <f>Ugovori_OPULJP[[#This Row],[Bespovratna sredstva - Nacionalni dio - HRK]]/7.5345</f>
        <v>7974.5154290264763</v>
      </c>
      <c r="S1266" s="21">
        <v>400559.91</v>
      </c>
      <c r="T1266" s="22">
        <f>Ugovori_OPULJP[[#This Row],[Bespovratna sredstva - Ukupno (EU+Nac) HRK
= Ukupna ugovorena vrijednost bespovratnih sredstava]]/7.5345</f>
        <v>53163.43619350985</v>
      </c>
      <c r="U1266" s="19">
        <v>0</v>
      </c>
      <c r="V1266" s="20">
        <f>Ugovori_OPULJP[[#This Row],[Javni doprinos korisnika - HRK]]/7.5345</f>
        <v>0</v>
      </c>
      <c r="W1266" s="19">
        <v>0</v>
      </c>
      <c r="X1266" s="20">
        <f>Ugovori_OPULJP[[#This Row],[Privatni doprinos korisnika - HRK]]/7.5345</f>
        <v>0</v>
      </c>
      <c r="Y1266" s="21">
        <f>Ugovori_OPULJP[[#This Row],[Bespovratna sredstva - Ukupno (EU+Nac) HRK
= Ukupna ugovorena vrijednost bespovratnih sredstava]]+Ugovori_OPULJP[[#This Row],[Javni doprinos korisnika - HRK]]+Ugovori_OPULJP[[#This Row],[Privatni doprinos korisnika - HRK]]</f>
        <v>400559.91</v>
      </c>
      <c r="Z1266" s="22">
        <f>Ugovori_OPULJP[[#This Row],[UKUPNI PRIHVATLJIVI IZDACI
TOTAL ELIGIBLE EXPENDITURE
= Bespovratna sredstva ukupno + doprinos korisnika
= Ukupni prihvatljivi troškovi
= Ukupna ugovorena vrijednost projekta HRK]]/7.5345</f>
        <v>53163.43619350985</v>
      </c>
      <c r="AA1266" s="27" t="s">
        <v>741</v>
      </c>
      <c r="AB1266" s="27" t="s">
        <v>145</v>
      </c>
      <c r="AC1266" s="26" t="s">
        <v>4855</v>
      </c>
      <c r="AD1266" s="26" t="s">
        <v>147</v>
      </c>
    </row>
    <row r="1267" spans="1:30" ht="51" customHeight="1" x14ac:dyDescent="0.3">
      <c r="A1267" s="10" t="s">
        <v>4856</v>
      </c>
      <c r="B1267" s="25" t="s">
        <v>139</v>
      </c>
      <c r="C1267" s="26" t="s">
        <v>140</v>
      </c>
      <c r="D1267" s="26" t="s">
        <v>4593</v>
      </c>
      <c r="E1267" s="27" t="s">
        <v>63</v>
      </c>
      <c r="F1267" s="32" t="s">
        <v>4857</v>
      </c>
      <c r="G1267" s="32" t="s">
        <v>4858</v>
      </c>
      <c r="H1267" s="29">
        <v>44769</v>
      </c>
      <c r="I1267" s="29">
        <v>45134</v>
      </c>
      <c r="J1267" s="17" t="str">
        <f>IF(Ugovori_OPULJP[[#This Row],[DATUM ZAVRŠETKA OPERACIJE]]&gt;DATE(2023,12,31),"u provedbi","završen")</f>
        <v>završen</v>
      </c>
      <c r="K1267" s="37" t="s">
        <v>20</v>
      </c>
      <c r="L1267" s="28" t="s">
        <v>117</v>
      </c>
      <c r="M1267" s="18">
        <v>0.85</v>
      </c>
      <c r="N1267" s="18">
        <v>0.15</v>
      </c>
      <c r="O1267" s="19">
        <f>Ugovori_OPULJP[[#This Row],[Bespovratna sredstva - Ukupno (EU+Nac) HRK
= Ukupna ugovorena vrijednost bespovratnih sredstava]]*Ugovori_OPULJP[[#This Row],[EU STOPA SUFINANCIRANJA %
EU CO-FINANCING RATE %]]</f>
        <v>421438.5</v>
      </c>
      <c r="P1267" s="20">
        <f>Ugovori_OPULJP[[#This Row],[Bespovratna sredstva - EU dio - HRK]]/7.5345</f>
        <v>55934.501294047383</v>
      </c>
      <c r="Q1267" s="19">
        <f>Ugovori_OPULJP[[#This Row],[Bespovratna sredstva - Ukupno (EU+Nac) HRK
= Ukupna ugovorena vrijednost bespovratnih sredstava]]*Ugovori_OPULJP[[#This Row],[STOPA NACIONALNOG SUFINANCIRANJA %]]</f>
        <v>74371.5</v>
      </c>
      <c r="R1267" s="20">
        <f>Ugovori_OPULJP[[#This Row],[Bespovratna sredstva - Nacionalni dio - HRK]]/7.5345</f>
        <v>9870.7943460083607</v>
      </c>
      <c r="S1267" s="21">
        <v>495810</v>
      </c>
      <c r="T1267" s="22">
        <f>Ugovori_OPULJP[[#This Row],[Bespovratna sredstva - Ukupno (EU+Nac) HRK
= Ukupna ugovorena vrijednost bespovratnih sredstava]]/7.5345</f>
        <v>65805.295640055745</v>
      </c>
      <c r="U1267" s="19">
        <v>0</v>
      </c>
      <c r="V1267" s="20">
        <f>Ugovori_OPULJP[[#This Row],[Javni doprinos korisnika - HRK]]/7.5345</f>
        <v>0</v>
      </c>
      <c r="W1267" s="19">
        <v>0</v>
      </c>
      <c r="X1267" s="20">
        <f>Ugovori_OPULJP[[#This Row],[Privatni doprinos korisnika - HRK]]/7.5345</f>
        <v>0</v>
      </c>
      <c r="Y1267" s="21">
        <f>Ugovori_OPULJP[[#This Row],[Bespovratna sredstva - Ukupno (EU+Nac) HRK
= Ukupna ugovorena vrijednost bespovratnih sredstava]]+Ugovori_OPULJP[[#This Row],[Javni doprinos korisnika - HRK]]+Ugovori_OPULJP[[#This Row],[Privatni doprinos korisnika - HRK]]</f>
        <v>495810</v>
      </c>
      <c r="Z1267" s="22">
        <f>Ugovori_OPULJP[[#This Row],[UKUPNI PRIHVATLJIVI IZDACI
TOTAL ELIGIBLE EXPENDITURE
= Bespovratna sredstva ukupno + doprinos korisnika
= Ukupni prihvatljivi troškovi
= Ukupna ugovorena vrijednost projekta HRK]]/7.5345</f>
        <v>65805.295640055745</v>
      </c>
      <c r="AA1267" s="27" t="s">
        <v>741</v>
      </c>
      <c r="AB1267" s="27" t="s">
        <v>145</v>
      </c>
      <c r="AC1267" s="26" t="s">
        <v>4859</v>
      </c>
      <c r="AD1267" s="33" t="s">
        <v>147</v>
      </c>
    </row>
    <row r="1268" spans="1:30" ht="51" customHeight="1" x14ac:dyDescent="0.3">
      <c r="A1268" s="31" t="s">
        <v>4860</v>
      </c>
      <c r="B1268" s="25" t="s">
        <v>139</v>
      </c>
      <c r="C1268" s="26" t="s">
        <v>140</v>
      </c>
      <c r="D1268" s="26" t="s">
        <v>4593</v>
      </c>
      <c r="E1268" s="27" t="s">
        <v>63</v>
      </c>
      <c r="F1268" s="32" t="s">
        <v>4861</v>
      </c>
      <c r="G1268" s="32" t="s">
        <v>4862</v>
      </c>
      <c r="H1268" s="29">
        <v>44771</v>
      </c>
      <c r="I1268" s="29">
        <v>45136</v>
      </c>
      <c r="J1268" s="17" t="str">
        <f>IF(Ugovori_OPULJP[[#This Row],[DATUM ZAVRŠETKA OPERACIJE]]&gt;DATE(2023,12,31),"u provedbi","završen")</f>
        <v>završen</v>
      </c>
      <c r="K1268" s="15" t="s">
        <v>362</v>
      </c>
      <c r="L1268" s="15" t="s">
        <v>362</v>
      </c>
      <c r="M1268" s="18">
        <v>0.85</v>
      </c>
      <c r="N1268" s="18">
        <v>0.15</v>
      </c>
      <c r="O1268" s="19">
        <f>Ugovori_OPULJP[[#This Row],[Bespovratna sredstva - Ukupno (EU+Nac) HRK
= Ukupna ugovorena vrijednost bespovratnih sredstava]]*Ugovori_OPULJP[[#This Row],[EU STOPA SUFINANCIRANJA %
EU CO-FINANCING RATE %]]</f>
        <v>337960</v>
      </c>
      <c r="P1268" s="20">
        <f>Ugovori_OPULJP[[#This Row],[Bespovratna sredstva - EU dio - HRK]]/7.5345</f>
        <v>44855.000331807016</v>
      </c>
      <c r="Q1268" s="19">
        <f>Ugovori_OPULJP[[#This Row],[Bespovratna sredstva - Ukupno (EU+Nac) HRK
= Ukupna ugovorena vrijednost bespovratnih sredstava]]*Ugovori_OPULJP[[#This Row],[STOPA NACIONALNOG SUFINANCIRANJA %]]</f>
        <v>59640</v>
      </c>
      <c r="R1268" s="20">
        <f>Ugovori_OPULJP[[#This Row],[Bespovratna sredstva - Nacionalni dio - HRK]]/7.5345</f>
        <v>7915.5882938482973</v>
      </c>
      <c r="S1268" s="21">
        <v>397600</v>
      </c>
      <c r="T1268" s="20">
        <f>Ugovori_OPULJP[[#This Row],[Bespovratna sredstva - Ukupno (EU+Nac) HRK
= Ukupna ugovorena vrijednost bespovratnih sredstava]]/7.5345</f>
        <v>52770.588625655313</v>
      </c>
      <c r="U1268" s="19">
        <v>0</v>
      </c>
      <c r="V1268" s="20">
        <f>Ugovori_OPULJP[[#This Row],[Javni doprinos korisnika - HRK]]/7.5345</f>
        <v>0</v>
      </c>
      <c r="W1268" s="19">
        <v>0</v>
      </c>
      <c r="X1268" s="20">
        <f>Ugovori_OPULJP[[#This Row],[Privatni doprinos korisnika - HRK]]/7.5345</f>
        <v>0</v>
      </c>
      <c r="Y1268" s="21">
        <f>Ugovori_OPULJP[[#This Row],[Bespovratna sredstva - Ukupno (EU+Nac) HRK
= Ukupna ugovorena vrijednost bespovratnih sredstava]]+Ugovori_OPULJP[[#This Row],[Javni doprinos korisnika - HRK]]+Ugovori_OPULJP[[#This Row],[Privatni doprinos korisnika - HRK]]</f>
        <v>397600</v>
      </c>
      <c r="Z1268" s="22">
        <f>Ugovori_OPULJP[[#This Row],[UKUPNI PRIHVATLJIVI IZDACI
TOTAL ELIGIBLE EXPENDITURE
= Bespovratna sredstva ukupno + doprinos korisnika
= Ukupni prihvatljivi troškovi
= Ukupna ugovorena vrijednost projekta HRK]]/7.5345</f>
        <v>52770.588625655313</v>
      </c>
      <c r="AA1268" s="27" t="s">
        <v>741</v>
      </c>
      <c r="AB1268" s="27" t="s">
        <v>145</v>
      </c>
      <c r="AC1268" s="26" t="s">
        <v>4863</v>
      </c>
      <c r="AD1268" s="33" t="s">
        <v>147</v>
      </c>
    </row>
    <row r="1269" spans="1:30" ht="38.25" customHeight="1" x14ac:dyDescent="0.3">
      <c r="A1269" s="31" t="s">
        <v>4864</v>
      </c>
      <c r="B1269" s="25" t="s">
        <v>139</v>
      </c>
      <c r="C1269" s="26" t="s">
        <v>140</v>
      </c>
      <c r="D1269" s="26" t="s">
        <v>4593</v>
      </c>
      <c r="E1269" s="27" t="s">
        <v>63</v>
      </c>
      <c r="F1269" s="32" t="s">
        <v>4865</v>
      </c>
      <c r="G1269" s="14" t="s">
        <v>862</v>
      </c>
      <c r="H1269" s="29">
        <v>44770</v>
      </c>
      <c r="I1269" s="29">
        <v>45135</v>
      </c>
      <c r="J1269" s="17" t="str">
        <f>IF(Ugovori_OPULJP[[#This Row],[DATUM ZAVRŠETKA OPERACIJE]]&gt;DATE(2023,12,31),"u provedbi","završen")</f>
        <v>završen</v>
      </c>
      <c r="K1269" s="37" t="s">
        <v>21</v>
      </c>
      <c r="L1269" s="28" t="s">
        <v>21</v>
      </c>
      <c r="M1269" s="18">
        <v>0.85</v>
      </c>
      <c r="N1269" s="18">
        <v>0.15</v>
      </c>
      <c r="O1269" s="19">
        <f>Ugovori_OPULJP[[#This Row],[Bespovratna sredstva - Ukupno (EU+Nac) HRK
= Ukupna ugovorena vrijednost bespovratnih sredstava]]*Ugovori_OPULJP[[#This Row],[EU STOPA SUFINANCIRANJA %
EU CO-FINANCING RATE %]]</f>
        <v>403585.049</v>
      </c>
      <c r="P1269" s="20">
        <f>Ugovori_OPULJP[[#This Row],[Bespovratna sredstva - EU dio - HRK]]/7.5345</f>
        <v>53564.941137434464</v>
      </c>
      <c r="Q1269" s="19">
        <f>Ugovori_OPULJP[[#This Row],[Bespovratna sredstva - Ukupno (EU+Nac) HRK
= Ukupna ugovorena vrijednost bespovratnih sredstava]]*Ugovori_OPULJP[[#This Row],[STOPA NACIONALNOG SUFINANCIRANJA %]]</f>
        <v>71220.891000000003</v>
      </c>
      <c r="R1269" s="20">
        <f>Ugovori_OPULJP[[#This Row],[Bespovratna sredstva - Nacionalni dio - HRK]]/7.5345</f>
        <v>9452.6366713119642</v>
      </c>
      <c r="S1269" s="21">
        <v>474805.94</v>
      </c>
      <c r="T1269" s="22">
        <f>Ugovori_OPULJP[[#This Row],[Bespovratna sredstva - Ukupno (EU+Nac) HRK
= Ukupna ugovorena vrijednost bespovratnih sredstava]]/7.5345</f>
        <v>63017.577808746428</v>
      </c>
      <c r="U1269" s="19">
        <v>0</v>
      </c>
      <c r="V1269" s="20">
        <f>Ugovori_OPULJP[[#This Row],[Javni doprinos korisnika - HRK]]/7.5345</f>
        <v>0</v>
      </c>
      <c r="W1269" s="19">
        <v>0</v>
      </c>
      <c r="X1269" s="20">
        <f>Ugovori_OPULJP[[#This Row],[Privatni doprinos korisnika - HRK]]/7.5345</f>
        <v>0</v>
      </c>
      <c r="Y1269" s="21">
        <f>Ugovori_OPULJP[[#This Row],[Bespovratna sredstva - Ukupno (EU+Nac) HRK
= Ukupna ugovorena vrijednost bespovratnih sredstava]]+Ugovori_OPULJP[[#This Row],[Javni doprinos korisnika - HRK]]+Ugovori_OPULJP[[#This Row],[Privatni doprinos korisnika - HRK]]</f>
        <v>474805.94</v>
      </c>
      <c r="Z1269" s="22">
        <f>Ugovori_OPULJP[[#This Row],[UKUPNI PRIHVATLJIVI IZDACI
TOTAL ELIGIBLE EXPENDITURE
= Bespovratna sredstva ukupno + doprinos korisnika
= Ukupni prihvatljivi troškovi
= Ukupna ugovorena vrijednost projekta HRK]]/7.5345</f>
        <v>63017.577808746428</v>
      </c>
      <c r="AA1269" s="27" t="s">
        <v>741</v>
      </c>
      <c r="AB1269" s="27" t="s">
        <v>145</v>
      </c>
      <c r="AC1269" s="26" t="s">
        <v>4866</v>
      </c>
      <c r="AD1269" s="33" t="s">
        <v>147</v>
      </c>
    </row>
    <row r="1270" spans="1:30" ht="51" customHeight="1" x14ac:dyDescent="0.3">
      <c r="A1270" s="36" t="s">
        <v>4867</v>
      </c>
      <c r="B1270" s="25" t="s">
        <v>139</v>
      </c>
      <c r="C1270" s="26" t="s">
        <v>140</v>
      </c>
      <c r="D1270" s="26" t="s">
        <v>4593</v>
      </c>
      <c r="E1270" s="27" t="s">
        <v>63</v>
      </c>
      <c r="F1270" s="32" t="s">
        <v>4868</v>
      </c>
      <c r="G1270" s="32" t="s">
        <v>4869</v>
      </c>
      <c r="H1270" s="29">
        <v>44763</v>
      </c>
      <c r="I1270" s="29">
        <v>45128</v>
      </c>
      <c r="J1270" s="17" t="str">
        <f>IF(Ugovori_OPULJP[[#This Row],[DATUM ZAVRŠETKA OPERACIJE]]&gt;DATE(2023,12,31),"u provedbi","završen")</f>
        <v>završen</v>
      </c>
      <c r="K1270" s="37" t="s">
        <v>20</v>
      </c>
      <c r="L1270" s="28" t="s">
        <v>21</v>
      </c>
      <c r="M1270" s="18">
        <v>0.85</v>
      </c>
      <c r="N1270" s="18">
        <v>0.15</v>
      </c>
      <c r="O1270" s="19">
        <f>Ugovori_OPULJP[[#This Row],[Bespovratna sredstva - Ukupno (EU+Nac) HRK
= Ukupna ugovorena vrijednost bespovratnih sredstava]]*Ugovori_OPULJP[[#This Row],[EU STOPA SUFINANCIRANJA %
EU CO-FINANCING RATE %]]</f>
        <v>418860.49249999999</v>
      </c>
      <c r="P1270" s="20">
        <f>Ugovori_OPULJP[[#This Row],[Bespovratna sredstva - EU dio - HRK]]/7.5345</f>
        <v>55592.34089853341</v>
      </c>
      <c r="Q1270" s="19">
        <f>Ugovori_OPULJP[[#This Row],[Bespovratna sredstva - Ukupno (EU+Nac) HRK
= Ukupna ugovorena vrijednost bespovratnih sredstava]]*Ugovori_OPULJP[[#This Row],[STOPA NACIONALNOG SUFINANCIRANJA %]]</f>
        <v>73916.557499999995</v>
      </c>
      <c r="R1270" s="20">
        <f>Ugovori_OPULJP[[#This Row],[Bespovratna sredstva - Nacionalni dio - HRK]]/7.5345</f>
        <v>9810.4130997411885</v>
      </c>
      <c r="S1270" s="21">
        <v>492777.05</v>
      </c>
      <c r="T1270" s="22">
        <f>Ugovori_OPULJP[[#This Row],[Bespovratna sredstva - Ukupno (EU+Nac) HRK
= Ukupna ugovorena vrijednost bespovratnih sredstava]]/7.5345</f>
        <v>65402.753998274595</v>
      </c>
      <c r="U1270" s="19">
        <v>0</v>
      </c>
      <c r="V1270" s="20">
        <f>Ugovori_OPULJP[[#This Row],[Javni doprinos korisnika - HRK]]/7.5345</f>
        <v>0</v>
      </c>
      <c r="W1270" s="19">
        <v>0</v>
      </c>
      <c r="X1270" s="20">
        <f>Ugovori_OPULJP[[#This Row],[Privatni doprinos korisnika - HRK]]/7.5345</f>
        <v>0</v>
      </c>
      <c r="Y1270" s="21">
        <f>Ugovori_OPULJP[[#This Row],[Bespovratna sredstva - Ukupno (EU+Nac) HRK
= Ukupna ugovorena vrijednost bespovratnih sredstava]]+Ugovori_OPULJP[[#This Row],[Javni doprinos korisnika - HRK]]+Ugovori_OPULJP[[#This Row],[Privatni doprinos korisnika - HRK]]</f>
        <v>492777.05</v>
      </c>
      <c r="Z1270" s="22">
        <f>Ugovori_OPULJP[[#This Row],[UKUPNI PRIHVATLJIVI IZDACI
TOTAL ELIGIBLE EXPENDITURE
= Bespovratna sredstva ukupno + doprinos korisnika
= Ukupni prihvatljivi troškovi
= Ukupna ugovorena vrijednost projekta HRK]]/7.5345</f>
        <v>65402.753998274595</v>
      </c>
      <c r="AA1270" s="27" t="s">
        <v>741</v>
      </c>
      <c r="AB1270" s="27" t="s">
        <v>145</v>
      </c>
      <c r="AC1270" s="26" t="s">
        <v>4870</v>
      </c>
      <c r="AD1270" s="33" t="s">
        <v>147</v>
      </c>
    </row>
    <row r="1271" spans="1:30" ht="51" customHeight="1" x14ac:dyDescent="0.3">
      <c r="A1271" s="31" t="s">
        <v>4871</v>
      </c>
      <c r="B1271" s="25" t="s">
        <v>139</v>
      </c>
      <c r="C1271" s="26" t="s">
        <v>140</v>
      </c>
      <c r="D1271" s="26" t="s">
        <v>4593</v>
      </c>
      <c r="E1271" s="27" t="s">
        <v>63</v>
      </c>
      <c r="F1271" s="32" t="s">
        <v>4872</v>
      </c>
      <c r="G1271" s="14" t="s">
        <v>897</v>
      </c>
      <c r="H1271" s="29">
        <v>44763</v>
      </c>
      <c r="I1271" s="29">
        <v>45128</v>
      </c>
      <c r="J1271" s="17" t="str">
        <f>IF(Ugovori_OPULJP[[#This Row],[DATUM ZAVRŠETKA OPERACIJE]]&gt;DATE(2023,12,31),"u provedbi","završen")</f>
        <v>završen</v>
      </c>
      <c r="K1271" s="28" t="s">
        <v>20</v>
      </c>
      <c r="L1271" s="28" t="s">
        <v>21</v>
      </c>
      <c r="M1271" s="18">
        <v>0.85</v>
      </c>
      <c r="N1271" s="18">
        <v>0.15</v>
      </c>
      <c r="O1271" s="19">
        <f>Ugovori_OPULJP[[#This Row],[Bespovratna sredstva - Ukupno (EU+Nac) HRK
= Ukupna ugovorena vrijednost bespovratnih sredstava]]*Ugovori_OPULJP[[#This Row],[EU STOPA SUFINANCIRANJA %
EU CO-FINANCING RATE %]]</f>
        <v>375636.23299999995</v>
      </c>
      <c r="P1271" s="20">
        <f>Ugovori_OPULJP[[#This Row],[Bespovratna sredstva - EU dio - HRK]]/7.5345</f>
        <v>49855.495786050822</v>
      </c>
      <c r="Q1271" s="19">
        <f>Ugovori_OPULJP[[#This Row],[Bespovratna sredstva - Ukupno (EU+Nac) HRK
= Ukupna ugovorena vrijednost bespovratnih sredstava]]*Ugovori_OPULJP[[#This Row],[STOPA NACIONALNOG SUFINANCIRANJA %]]</f>
        <v>66288.746999999988</v>
      </c>
      <c r="R1271" s="20">
        <f>Ugovori_OPULJP[[#This Row],[Bespovratna sredstva - Nacionalni dio - HRK]]/7.5345</f>
        <v>8798.0286681266152</v>
      </c>
      <c r="S1271" s="21">
        <v>441924.98</v>
      </c>
      <c r="T1271" s="22">
        <f>Ugovori_OPULJP[[#This Row],[Bespovratna sredstva - Ukupno (EU+Nac) HRK
= Ukupna ugovorena vrijednost bespovratnih sredstava]]/7.5345</f>
        <v>58653.524454177445</v>
      </c>
      <c r="U1271" s="19">
        <v>0</v>
      </c>
      <c r="V1271" s="20">
        <f>Ugovori_OPULJP[[#This Row],[Javni doprinos korisnika - HRK]]/7.5345</f>
        <v>0</v>
      </c>
      <c r="W1271" s="19">
        <v>0</v>
      </c>
      <c r="X1271" s="20">
        <f>Ugovori_OPULJP[[#This Row],[Privatni doprinos korisnika - HRK]]/7.5345</f>
        <v>0</v>
      </c>
      <c r="Y1271" s="21">
        <f>Ugovori_OPULJP[[#This Row],[Bespovratna sredstva - Ukupno (EU+Nac) HRK
= Ukupna ugovorena vrijednost bespovratnih sredstava]]+Ugovori_OPULJP[[#This Row],[Javni doprinos korisnika - HRK]]+Ugovori_OPULJP[[#This Row],[Privatni doprinos korisnika - HRK]]</f>
        <v>441924.98</v>
      </c>
      <c r="Z1271" s="22">
        <f>Ugovori_OPULJP[[#This Row],[UKUPNI PRIHVATLJIVI IZDACI
TOTAL ELIGIBLE EXPENDITURE
= Bespovratna sredstva ukupno + doprinos korisnika
= Ukupni prihvatljivi troškovi
= Ukupna ugovorena vrijednost projekta HRK]]/7.5345</f>
        <v>58653.524454177445</v>
      </c>
      <c r="AA1271" s="27" t="s">
        <v>741</v>
      </c>
      <c r="AB1271" s="27" t="s">
        <v>145</v>
      </c>
      <c r="AC1271" s="26" t="s">
        <v>4873</v>
      </c>
      <c r="AD1271" s="33" t="s">
        <v>147</v>
      </c>
    </row>
    <row r="1272" spans="1:30" ht="38.25" customHeight="1" x14ac:dyDescent="0.3">
      <c r="A1272" s="31" t="s">
        <v>4874</v>
      </c>
      <c r="B1272" s="25" t="s">
        <v>139</v>
      </c>
      <c r="C1272" s="26" t="s">
        <v>140</v>
      </c>
      <c r="D1272" s="26" t="s">
        <v>4593</v>
      </c>
      <c r="E1272" s="27" t="s">
        <v>63</v>
      </c>
      <c r="F1272" s="32" t="s">
        <v>4875</v>
      </c>
      <c r="G1272" s="32" t="s">
        <v>4876</v>
      </c>
      <c r="H1272" s="29">
        <v>44771</v>
      </c>
      <c r="I1272" s="29">
        <v>45136</v>
      </c>
      <c r="J1272" s="17" t="str">
        <f>IF(Ugovori_OPULJP[[#This Row],[DATUM ZAVRŠETKA OPERACIJE]]&gt;DATE(2023,12,31),"u provedbi","završen")</f>
        <v>završen</v>
      </c>
      <c r="K1272" s="37" t="s">
        <v>20</v>
      </c>
      <c r="L1272" s="28" t="s">
        <v>86</v>
      </c>
      <c r="M1272" s="18">
        <v>0.85</v>
      </c>
      <c r="N1272" s="18">
        <v>0.15</v>
      </c>
      <c r="O1272" s="19">
        <f>Ugovori_OPULJP[[#This Row],[Bespovratna sredstva - Ukupno (EU+Nac) HRK
= Ukupna ugovorena vrijednost bespovratnih sredstava]]*Ugovori_OPULJP[[#This Row],[EU STOPA SUFINANCIRANJA %
EU CO-FINANCING RATE %]]</f>
        <v>302855</v>
      </c>
      <c r="P1272" s="20">
        <f>Ugovori_OPULJP[[#This Row],[Bespovratna sredstva - EU dio - HRK]]/7.5345</f>
        <v>40195.766142411572</v>
      </c>
      <c r="Q1272" s="19">
        <f>Ugovori_OPULJP[[#This Row],[Bespovratna sredstva - Ukupno (EU+Nac) HRK
= Ukupna ugovorena vrijednost bespovratnih sredstava]]*Ugovori_OPULJP[[#This Row],[STOPA NACIONALNOG SUFINANCIRANJA %]]</f>
        <v>53445</v>
      </c>
      <c r="R1272" s="20">
        <f>Ugovori_OPULJP[[#This Row],[Bespovratna sredstva - Nacionalni dio - HRK]]/7.5345</f>
        <v>7093.3704957196887</v>
      </c>
      <c r="S1272" s="21">
        <v>356300</v>
      </c>
      <c r="T1272" s="22">
        <f>Ugovori_OPULJP[[#This Row],[Bespovratna sredstva - Ukupno (EU+Nac) HRK
= Ukupna ugovorena vrijednost bespovratnih sredstava]]/7.5345</f>
        <v>47289.136638131262</v>
      </c>
      <c r="U1272" s="19">
        <v>0</v>
      </c>
      <c r="V1272" s="20">
        <f>Ugovori_OPULJP[[#This Row],[Javni doprinos korisnika - HRK]]/7.5345</f>
        <v>0</v>
      </c>
      <c r="W1272" s="19">
        <v>0</v>
      </c>
      <c r="X1272" s="20">
        <f>Ugovori_OPULJP[[#This Row],[Privatni doprinos korisnika - HRK]]/7.5345</f>
        <v>0</v>
      </c>
      <c r="Y1272" s="21">
        <f>Ugovori_OPULJP[[#This Row],[Bespovratna sredstva - Ukupno (EU+Nac) HRK
= Ukupna ugovorena vrijednost bespovratnih sredstava]]+Ugovori_OPULJP[[#This Row],[Javni doprinos korisnika - HRK]]+Ugovori_OPULJP[[#This Row],[Privatni doprinos korisnika - HRK]]</f>
        <v>356300</v>
      </c>
      <c r="Z1272" s="22">
        <f>Ugovori_OPULJP[[#This Row],[UKUPNI PRIHVATLJIVI IZDACI
TOTAL ELIGIBLE EXPENDITURE
= Bespovratna sredstva ukupno + doprinos korisnika
= Ukupni prihvatljivi troškovi
= Ukupna ugovorena vrijednost projekta HRK]]/7.5345</f>
        <v>47289.136638131262</v>
      </c>
      <c r="AA1272" s="27" t="s">
        <v>741</v>
      </c>
      <c r="AB1272" s="27" t="s">
        <v>145</v>
      </c>
      <c r="AC1272" s="26" t="s">
        <v>4877</v>
      </c>
      <c r="AD1272" s="33" t="s">
        <v>147</v>
      </c>
    </row>
    <row r="1273" spans="1:30" ht="51" customHeight="1" x14ac:dyDescent="0.3">
      <c r="A1273" s="10" t="s">
        <v>4878</v>
      </c>
      <c r="B1273" s="25" t="s">
        <v>139</v>
      </c>
      <c r="C1273" s="26" t="s">
        <v>140</v>
      </c>
      <c r="D1273" s="26" t="s">
        <v>4593</v>
      </c>
      <c r="E1273" s="27" t="s">
        <v>63</v>
      </c>
      <c r="F1273" s="32" t="s">
        <v>4879</v>
      </c>
      <c r="G1273" s="14" t="s">
        <v>1079</v>
      </c>
      <c r="H1273" s="29">
        <v>44769</v>
      </c>
      <c r="I1273" s="29">
        <v>45134</v>
      </c>
      <c r="J1273" s="17" t="str">
        <f>IF(Ugovori_OPULJP[[#This Row],[DATUM ZAVRŠETKA OPERACIJE]]&gt;DATE(2023,12,31),"u provedbi","završen")</f>
        <v>završen</v>
      </c>
      <c r="K1273" s="37" t="s">
        <v>71</v>
      </c>
      <c r="L1273" s="28" t="s">
        <v>71</v>
      </c>
      <c r="M1273" s="18">
        <v>0.85</v>
      </c>
      <c r="N1273" s="18">
        <v>0.15</v>
      </c>
      <c r="O1273" s="19">
        <f>Ugovori_OPULJP[[#This Row],[Bespovratna sredstva - Ukupno (EU+Nac) HRK
= Ukupna ugovorena vrijednost bespovratnih sredstava]]*Ugovori_OPULJP[[#This Row],[EU STOPA SUFINANCIRANJA %
EU CO-FINANCING RATE %]]</f>
        <v>347896.5085</v>
      </c>
      <c r="P1273" s="20">
        <f>Ugovori_OPULJP[[#This Row],[Bespovratna sredstva - EU dio - HRK]]/7.5345</f>
        <v>46173.801645762818</v>
      </c>
      <c r="Q1273" s="19">
        <f>Ugovori_OPULJP[[#This Row],[Bespovratna sredstva - Ukupno (EU+Nac) HRK
= Ukupna ugovorena vrijednost bespovratnih sredstava]]*Ugovori_OPULJP[[#This Row],[STOPA NACIONALNOG SUFINANCIRANJA %]]</f>
        <v>61393.501499999998</v>
      </c>
      <c r="R1273" s="20">
        <f>Ugovori_OPULJP[[#This Row],[Bespovratna sredstva - Nacionalni dio - HRK]]/7.5345</f>
        <v>8148.3179374875563</v>
      </c>
      <c r="S1273" s="21">
        <v>409290.01</v>
      </c>
      <c r="T1273" s="22">
        <f>Ugovori_OPULJP[[#This Row],[Bespovratna sredstva - Ukupno (EU+Nac) HRK
= Ukupna ugovorena vrijednost bespovratnih sredstava]]/7.5345</f>
        <v>54322.11958325038</v>
      </c>
      <c r="U1273" s="19">
        <v>0</v>
      </c>
      <c r="V1273" s="20">
        <f>Ugovori_OPULJP[[#This Row],[Javni doprinos korisnika - HRK]]/7.5345</f>
        <v>0</v>
      </c>
      <c r="W1273" s="19">
        <v>0</v>
      </c>
      <c r="X1273" s="20">
        <f>Ugovori_OPULJP[[#This Row],[Privatni doprinos korisnika - HRK]]/7.5345</f>
        <v>0</v>
      </c>
      <c r="Y1273" s="21">
        <f>Ugovori_OPULJP[[#This Row],[Bespovratna sredstva - Ukupno (EU+Nac) HRK
= Ukupna ugovorena vrijednost bespovratnih sredstava]]+Ugovori_OPULJP[[#This Row],[Javni doprinos korisnika - HRK]]+Ugovori_OPULJP[[#This Row],[Privatni doprinos korisnika - HRK]]</f>
        <v>409290.01</v>
      </c>
      <c r="Z1273" s="22">
        <f>Ugovori_OPULJP[[#This Row],[UKUPNI PRIHVATLJIVI IZDACI
TOTAL ELIGIBLE EXPENDITURE
= Bespovratna sredstva ukupno + doprinos korisnika
= Ukupni prihvatljivi troškovi
= Ukupna ugovorena vrijednost projekta HRK]]/7.5345</f>
        <v>54322.11958325038</v>
      </c>
      <c r="AA1273" s="27" t="s">
        <v>741</v>
      </c>
      <c r="AB1273" s="27" t="s">
        <v>145</v>
      </c>
      <c r="AC1273" s="26" t="s">
        <v>4880</v>
      </c>
      <c r="AD1273" s="33" t="s">
        <v>147</v>
      </c>
    </row>
    <row r="1274" spans="1:30" ht="51" customHeight="1" x14ac:dyDescent="0.3">
      <c r="A1274" s="31" t="s">
        <v>4881</v>
      </c>
      <c r="B1274" s="25" t="s">
        <v>139</v>
      </c>
      <c r="C1274" s="26" t="s">
        <v>140</v>
      </c>
      <c r="D1274" s="26" t="s">
        <v>4593</v>
      </c>
      <c r="E1274" s="27" t="s">
        <v>63</v>
      </c>
      <c r="F1274" s="32" t="s">
        <v>4882</v>
      </c>
      <c r="G1274" s="32" t="s">
        <v>800</v>
      </c>
      <c r="H1274" s="29">
        <v>44771</v>
      </c>
      <c r="I1274" s="29">
        <v>45106</v>
      </c>
      <c r="J1274" s="17" t="str">
        <f>IF(Ugovori_OPULJP[[#This Row],[DATUM ZAVRŠETKA OPERACIJE]]&gt;DATE(2023,12,31),"u provedbi","završen")</f>
        <v>završen</v>
      </c>
      <c r="K1274" s="15" t="s">
        <v>20</v>
      </c>
      <c r="L1274" s="28" t="s">
        <v>21</v>
      </c>
      <c r="M1274" s="18">
        <v>0.85</v>
      </c>
      <c r="N1274" s="18">
        <v>0.15</v>
      </c>
      <c r="O1274" s="19">
        <f>Ugovori_OPULJP[[#This Row],[Bespovratna sredstva - Ukupno (EU+Nac) HRK
= Ukupna ugovorena vrijednost bespovratnih sredstava]]*Ugovori_OPULJP[[#This Row],[EU STOPA SUFINANCIRANJA %
EU CO-FINANCING RATE %]]</f>
        <v>300983.72499999998</v>
      </c>
      <c r="P1274" s="20">
        <f>Ugovori_OPULJP[[#This Row],[Bespovratna sredstva - EU dio - HRK]]/7.5345</f>
        <v>39947.405269095492</v>
      </c>
      <c r="Q1274" s="19">
        <f>Ugovori_OPULJP[[#This Row],[Bespovratna sredstva - Ukupno (EU+Nac) HRK
= Ukupna ugovorena vrijednost bespovratnih sredstava]]*Ugovori_OPULJP[[#This Row],[STOPA NACIONALNOG SUFINANCIRANJA %]]</f>
        <v>53114.775000000001</v>
      </c>
      <c r="R1274" s="20">
        <f>Ugovori_OPULJP[[#This Row],[Bespovratna sredstva - Nacionalni dio - HRK]]/7.5345</f>
        <v>7049.5421063109698</v>
      </c>
      <c r="S1274" s="21">
        <v>354098.5</v>
      </c>
      <c r="T1274" s="20">
        <f>Ugovori_OPULJP[[#This Row],[Bespovratna sredstva - Ukupno (EU+Nac) HRK
= Ukupna ugovorena vrijednost bespovratnih sredstava]]/7.5345</f>
        <v>46996.94737540646</v>
      </c>
      <c r="U1274" s="19">
        <v>0</v>
      </c>
      <c r="V1274" s="20">
        <f>Ugovori_OPULJP[[#This Row],[Javni doprinos korisnika - HRK]]/7.5345</f>
        <v>0</v>
      </c>
      <c r="W1274" s="19">
        <v>0</v>
      </c>
      <c r="X1274" s="20">
        <f>Ugovori_OPULJP[[#This Row],[Privatni doprinos korisnika - HRK]]/7.5345</f>
        <v>0</v>
      </c>
      <c r="Y1274" s="21">
        <f>Ugovori_OPULJP[[#This Row],[Bespovratna sredstva - Ukupno (EU+Nac) HRK
= Ukupna ugovorena vrijednost bespovratnih sredstava]]+Ugovori_OPULJP[[#This Row],[Javni doprinos korisnika - HRK]]+Ugovori_OPULJP[[#This Row],[Privatni doprinos korisnika - HRK]]</f>
        <v>354098.5</v>
      </c>
      <c r="Z1274" s="22">
        <f>Ugovori_OPULJP[[#This Row],[UKUPNI PRIHVATLJIVI IZDACI
TOTAL ELIGIBLE EXPENDITURE
= Bespovratna sredstva ukupno + doprinos korisnika
= Ukupni prihvatljivi troškovi
= Ukupna ugovorena vrijednost projekta HRK]]/7.5345</f>
        <v>46996.94737540646</v>
      </c>
      <c r="AA1274" s="27" t="s">
        <v>741</v>
      </c>
      <c r="AB1274" s="27" t="s">
        <v>145</v>
      </c>
      <c r="AC1274" s="26" t="s">
        <v>4883</v>
      </c>
      <c r="AD1274" s="33" t="s">
        <v>147</v>
      </c>
    </row>
    <row r="1275" spans="1:30" ht="38.25" customHeight="1" x14ac:dyDescent="0.3">
      <c r="A1275" s="31" t="s">
        <v>4884</v>
      </c>
      <c r="B1275" s="25" t="s">
        <v>139</v>
      </c>
      <c r="C1275" s="26" t="s">
        <v>140</v>
      </c>
      <c r="D1275" s="26" t="s">
        <v>4593</v>
      </c>
      <c r="E1275" s="27" t="s">
        <v>63</v>
      </c>
      <c r="F1275" s="32" t="s">
        <v>4885</v>
      </c>
      <c r="G1275" s="32" t="s">
        <v>4886</v>
      </c>
      <c r="H1275" s="29">
        <v>44769</v>
      </c>
      <c r="I1275" s="29">
        <v>45134</v>
      </c>
      <c r="J1275" s="17" t="str">
        <f>IF(Ugovori_OPULJP[[#This Row],[DATUM ZAVRŠETKA OPERACIJE]]&gt;DATE(2023,12,31),"u provedbi","završen")</f>
        <v>završen</v>
      </c>
      <c r="K1275" s="37" t="s">
        <v>4887</v>
      </c>
      <c r="L1275" s="28" t="s">
        <v>21</v>
      </c>
      <c r="M1275" s="18">
        <v>0.85</v>
      </c>
      <c r="N1275" s="18">
        <v>0.15</v>
      </c>
      <c r="O1275" s="19">
        <f>Ugovori_OPULJP[[#This Row],[Bespovratna sredstva - Ukupno (EU+Nac) HRK
= Ukupna ugovorena vrijednost bespovratnih sredstava]]*Ugovori_OPULJP[[#This Row],[EU STOPA SUFINANCIRANJA %
EU CO-FINANCING RATE %]]</f>
        <v>422923.71350000001</v>
      </c>
      <c r="P1275" s="20">
        <f>Ugovori_OPULJP[[#This Row],[Bespovratna sredstva - EU dio - HRK]]/7.5345</f>
        <v>56131.623000862695</v>
      </c>
      <c r="Q1275" s="19">
        <f>Ugovori_OPULJP[[#This Row],[Bespovratna sredstva - Ukupno (EU+Nac) HRK
= Ukupna ugovorena vrijednost bespovratnih sredstava]]*Ugovori_OPULJP[[#This Row],[STOPA NACIONALNOG SUFINANCIRANJA %]]</f>
        <v>74633.5965</v>
      </c>
      <c r="R1275" s="20">
        <f>Ugovori_OPULJP[[#This Row],[Bespovratna sredstva - Nacionalni dio - HRK]]/7.5345</f>
        <v>9905.5805295640057</v>
      </c>
      <c r="S1275" s="21">
        <v>497557.31</v>
      </c>
      <c r="T1275" s="20">
        <f>Ugovori_OPULJP[[#This Row],[Bespovratna sredstva - Ukupno (EU+Nac) HRK
= Ukupna ugovorena vrijednost bespovratnih sredstava]]/7.5345</f>
        <v>66037.203530426705</v>
      </c>
      <c r="U1275" s="19">
        <v>0</v>
      </c>
      <c r="V1275" s="20">
        <f>Ugovori_OPULJP[[#This Row],[Javni doprinos korisnika - HRK]]/7.5345</f>
        <v>0</v>
      </c>
      <c r="W1275" s="19">
        <v>0</v>
      </c>
      <c r="X1275" s="20">
        <f>Ugovori_OPULJP[[#This Row],[Privatni doprinos korisnika - HRK]]/7.5345</f>
        <v>0</v>
      </c>
      <c r="Y1275" s="21">
        <f>Ugovori_OPULJP[[#This Row],[Bespovratna sredstva - Ukupno (EU+Nac) HRK
= Ukupna ugovorena vrijednost bespovratnih sredstava]]+Ugovori_OPULJP[[#This Row],[Javni doprinos korisnika - HRK]]+Ugovori_OPULJP[[#This Row],[Privatni doprinos korisnika - HRK]]</f>
        <v>497557.31</v>
      </c>
      <c r="Z1275" s="22">
        <f>Ugovori_OPULJP[[#This Row],[UKUPNI PRIHVATLJIVI IZDACI
TOTAL ELIGIBLE EXPENDITURE
= Bespovratna sredstva ukupno + doprinos korisnika
= Ukupni prihvatljivi troškovi
= Ukupna ugovorena vrijednost projekta HRK]]/7.5345</f>
        <v>66037.203530426705</v>
      </c>
      <c r="AA1275" s="27" t="s">
        <v>741</v>
      </c>
      <c r="AB1275" s="27" t="s">
        <v>145</v>
      </c>
      <c r="AC1275" s="26" t="s">
        <v>4888</v>
      </c>
      <c r="AD1275" s="33" t="s">
        <v>147</v>
      </c>
    </row>
    <row r="1276" spans="1:30" ht="38.25" customHeight="1" x14ac:dyDescent="0.3">
      <c r="A1276" s="31" t="s">
        <v>4889</v>
      </c>
      <c r="B1276" s="25" t="s">
        <v>139</v>
      </c>
      <c r="C1276" s="26" t="s">
        <v>140</v>
      </c>
      <c r="D1276" s="26" t="s">
        <v>4890</v>
      </c>
      <c r="E1276" s="27" t="s">
        <v>223</v>
      </c>
      <c r="F1276" s="32" t="s">
        <v>4891</v>
      </c>
      <c r="G1276" s="32" t="s">
        <v>4540</v>
      </c>
      <c r="H1276" s="29">
        <v>44757</v>
      </c>
      <c r="I1276" s="29">
        <v>45122</v>
      </c>
      <c r="J1276" s="17" t="str">
        <f>IF(Ugovori_OPULJP[[#This Row],[DATUM ZAVRŠETKA OPERACIJE]]&gt;DATE(2023,12,31),"u provedbi","završen")</f>
        <v>završen</v>
      </c>
      <c r="K1276" s="37" t="s">
        <v>362</v>
      </c>
      <c r="L1276" s="28" t="s">
        <v>362</v>
      </c>
      <c r="M1276" s="18">
        <v>0.85</v>
      </c>
      <c r="N1276" s="18">
        <v>0.15</v>
      </c>
      <c r="O1276" s="19">
        <f>Ugovori_OPULJP[[#This Row],[Bespovratna sredstva - Ukupno (EU+Nac) HRK
= Ukupna ugovorena vrijednost bespovratnih sredstava]]*Ugovori_OPULJP[[#This Row],[EU STOPA SUFINANCIRANJA %
EU CO-FINANCING RATE %]]</f>
        <v>395258.5</v>
      </c>
      <c r="P1276" s="20">
        <f>Ugovori_OPULJP[[#This Row],[Bespovratna sredstva - EU dio - HRK]]/7.5345</f>
        <v>52459.818169752471</v>
      </c>
      <c r="Q1276" s="19">
        <f>Ugovori_OPULJP[[#This Row],[Bespovratna sredstva - Ukupno (EU+Nac) HRK
= Ukupna ugovorena vrijednost bespovratnih sredstava]]*Ugovori_OPULJP[[#This Row],[STOPA NACIONALNOG SUFINANCIRANJA %]]</f>
        <v>69751.5</v>
      </c>
      <c r="R1276" s="20">
        <f>Ugovori_OPULJP[[#This Row],[Bespovratna sredstva - Nacionalni dio - HRK]]/7.5345</f>
        <v>9257.6149711327889</v>
      </c>
      <c r="S1276" s="21">
        <v>465010</v>
      </c>
      <c r="T1276" s="22">
        <f>Ugovori_OPULJP[[#This Row],[Bespovratna sredstva - Ukupno (EU+Nac) HRK
= Ukupna ugovorena vrijednost bespovratnih sredstava]]/7.5345</f>
        <v>61717.433140885259</v>
      </c>
      <c r="U1276" s="19">
        <v>0</v>
      </c>
      <c r="V1276" s="20">
        <f>Ugovori_OPULJP[[#This Row],[Javni doprinos korisnika - HRK]]/7.5345</f>
        <v>0</v>
      </c>
      <c r="W1276" s="19">
        <v>0</v>
      </c>
      <c r="X1276" s="20">
        <f>Ugovori_OPULJP[[#This Row],[Privatni doprinos korisnika - HRK]]/7.5345</f>
        <v>0</v>
      </c>
      <c r="Y1276" s="21">
        <f>Ugovori_OPULJP[[#This Row],[Bespovratna sredstva - Ukupno (EU+Nac) HRK
= Ukupna ugovorena vrijednost bespovratnih sredstava]]+Ugovori_OPULJP[[#This Row],[Javni doprinos korisnika - HRK]]+Ugovori_OPULJP[[#This Row],[Privatni doprinos korisnika - HRK]]</f>
        <v>465010</v>
      </c>
      <c r="Z1276" s="22">
        <f>Ugovori_OPULJP[[#This Row],[UKUPNI PRIHVATLJIVI IZDACI
TOTAL ELIGIBLE EXPENDITURE
= Bespovratna sredstva ukupno + doprinos korisnika
= Ukupni prihvatljivi troškovi
= Ukupna ugovorena vrijednost projekta HRK]]/7.5345</f>
        <v>61717.433140885259</v>
      </c>
      <c r="AA1276" s="13" t="s">
        <v>741</v>
      </c>
      <c r="AB1276" s="13" t="s">
        <v>145</v>
      </c>
      <c r="AC1276" s="26" t="s">
        <v>4892</v>
      </c>
      <c r="AD1276" s="12" t="s">
        <v>147</v>
      </c>
    </row>
    <row r="1277" spans="1:30" ht="38.25" customHeight="1" x14ac:dyDescent="0.3">
      <c r="A1277" s="31" t="s">
        <v>4893</v>
      </c>
      <c r="B1277" s="25" t="s">
        <v>139</v>
      </c>
      <c r="C1277" s="26" t="s">
        <v>140</v>
      </c>
      <c r="D1277" s="26" t="s">
        <v>4890</v>
      </c>
      <c r="E1277" s="27" t="s">
        <v>223</v>
      </c>
      <c r="F1277" s="32" t="s">
        <v>4894</v>
      </c>
      <c r="G1277" s="32" t="s">
        <v>4624</v>
      </c>
      <c r="H1277" s="29">
        <v>44753</v>
      </c>
      <c r="I1277" s="29">
        <v>45118</v>
      </c>
      <c r="J1277" s="17" t="str">
        <f>IF(Ugovori_OPULJP[[#This Row],[DATUM ZAVRŠETKA OPERACIJE]]&gt;DATE(2023,12,31),"u provedbi","završen")</f>
        <v>završen</v>
      </c>
      <c r="K1277" s="37" t="s">
        <v>20</v>
      </c>
      <c r="L1277" s="28" t="s">
        <v>21</v>
      </c>
      <c r="M1277" s="18">
        <v>0.85</v>
      </c>
      <c r="N1277" s="18">
        <v>0.15</v>
      </c>
      <c r="O1277" s="19">
        <f>Ugovori_OPULJP[[#This Row],[Bespovratna sredstva - Ukupno (EU+Nac) HRK
= Ukupna ugovorena vrijednost bespovratnih sredstava]]*Ugovori_OPULJP[[#This Row],[EU STOPA SUFINANCIRANJA %
EU CO-FINANCING RATE %]]</f>
        <v>355572</v>
      </c>
      <c r="P1277" s="20">
        <f>Ugovori_OPULJP[[#This Row],[Bespovratna sredstva - EU dio - HRK]]/7.5345</f>
        <v>47192.514433605415</v>
      </c>
      <c r="Q1277" s="19">
        <f>Ugovori_OPULJP[[#This Row],[Bespovratna sredstva - Ukupno (EU+Nac) HRK
= Ukupna ugovorena vrijednost bespovratnih sredstava]]*Ugovori_OPULJP[[#This Row],[STOPA NACIONALNOG SUFINANCIRANJA %]]</f>
        <v>62748</v>
      </c>
      <c r="R1277" s="20">
        <f>Ugovori_OPULJP[[#This Row],[Bespovratna sredstva - Nacionalni dio - HRK]]/7.5345</f>
        <v>8328.0907824009555</v>
      </c>
      <c r="S1277" s="21">
        <v>418320</v>
      </c>
      <c r="T1277" s="22">
        <f>Ugovori_OPULJP[[#This Row],[Bespovratna sredstva - Ukupno (EU+Nac) HRK
= Ukupna ugovorena vrijednost bespovratnih sredstava]]/7.5345</f>
        <v>55520.60521600637</v>
      </c>
      <c r="U1277" s="19">
        <v>0</v>
      </c>
      <c r="V1277" s="20">
        <f>Ugovori_OPULJP[[#This Row],[Javni doprinos korisnika - HRK]]/7.5345</f>
        <v>0</v>
      </c>
      <c r="W1277" s="19">
        <v>0</v>
      </c>
      <c r="X1277" s="20">
        <f>Ugovori_OPULJP[[#This Row],[Privatni doprinos korisnika - HRK]]/7.5345</f>
        <v>0</v>
      </c>
      <c r="Y1277" s="21">
        <f>Ugovori_OPULJP[[#This Row],[Bespovratna sredstva - Ukupno (EU+Nac) HRK
= Ukupna ugovorena vrijednost bespovratnih sredstava]]+Ugovori_OPULJP[[#This Row],[Javni doprinos korisnika - HRK]]+Ugovori_OPULJP[[#This Row],[Privatni doprinos korisnika - HRK]]</f>
        <v>418320</v>
      </c>
      <c r="Z1277" s="22">
        <f>Ugovori_OPULJP[[#This Row],[UKUPNI PRIHVATLJIVI IZDACI
TOTAL ELIGIBLE EXPENDITURE
= Bespovratna sredstva ukupno + doprinos korisnika
= Ukupni prihvatljivi troškovi
= Ukupna ugovorena vrijednost projekta HRK]]/7.5345</f>
        <v>55520.60521600637</v>
      </c>
      <c r="AA1277" s="13" t="s">
        <v>741</v>
      </c>
      <c r="AB1277" s="13" t="s">
        <v>145</v>
      </c>
      <c r="AC1277" s="26" t="s">
        <v>4895</v>
      </c>
      <c r="AD1277" s="12" t="s">
        <v>147</v>
      </c>
    </row>
    <row r="1278" spans="1:30" ht="51" customHeight="1" x14ac:dyDescent="0.3">
      <c r="A1278" s="31" t="s">
        <v>4896</v>
      </c>
      <c r="B1278" s="11" t="s">
        <v>139</v>
      </c>
      <c r="C1278" s="12" t="s">
        <v>140</v>
      </c>
      <c r="D1278" s="26" t="s">
        <v>4890</v>
      </c>
      <c r="E1278" s="13" t="s">
        <v>223</v>
      </c>
      <c r="F1278" s="32" t="s">
        <v>4897</v>
      </c>
      <c r="G1278" s="32" t="s">
        <v>4620</v>
      </c>
      <c r="H1278" s="29">
        <v>44747</v>
      </c>
      <c r="I1278" s="29">
        <v>45112</v>
      </c>
      <c r="J1278" s="17" t="str">
        <f>IF(Ugovori_OPULJP[[#This Row],[DATUM ZAVRŠETKA OPERACIJE]]&gt;DATE(2023,12,31),"u provedbi","završen")</f>
        <v>završen</v>
      </c>
      <c r="K1278" s="15" t="s">
        <v>20</v>
      </c>
      <c r="L1278" s="28" t="s">
        <v>21</v>
      </c>
      <c r="M1278" s="18">
        <v>0.85</v>
      </c>
      <c r="N1278" s="18">
        <v>0.15</v>
      </c>
      <c r="O1278" s="19">
        <f>Ugovori_OPULJP[[#This Row],[Bespovratna sredstva - Ukupno (EU+Nac) HRK
= Ukupna ugovorena vrijednost bespovratnih sredstava]]*Ugovori_OPULJP[[#This Row],[EU STOPA SUFINANCIRANJA %
EU CO-FINANCING RATE %]]</f>
        <v>347480</v>
      </c>
      <c r="P1278" s="20">
        <f>Ugovori_OPULJP[[#This Row],[Bespovratna sredstva - EU dio - HRK]]/7.5345</f>
        <v>46118.521467914259</v>
      </c>
      <c r="Q1278" s="19">
        <f>Ugovori_OPULJP[[#This Row],[Bespovratna sredstva - Ukupno (EU+Nac) HRK
= Ukupna ugovorena vrijednost bespovratnih sredstava]]*Ugovori_OPULJP[[#This Row],[STOPA NACIONALNOG SUFINANCIRANJA %]]</f>
        <v>61320</v>
      </c>
      <c r="R1278" s="20">
        <f>Ugovori_OPULJP[[#This Row],[Bespovratna sredstva - Nacionalni dio - HRK]]/7.5345</f>
        <v>8138.5626119848694</v>
      </c>
      <c r="S1278" s="21">
        <v>408800</v>
      </c>
      <c r="T1278" s="22">
        <f>Ugovori_OPULJP[[#This Row],[Bespovratna sredstva - Ukupno (EU+Nac) HRK
= Ukupna ugovorena vrijednost bespovratnih sredstava]]/7.5345</f>
        <v>54257.084079899127</v>
      </c>
      <c r="U1278" s="19">
        <v>0</v>
      </c>
      <c r="V1278" s="20">
        <f>Ugovori_OPULJP[[#This Row],[Javni doprinos korisnika - HRK]]/7.5345</f>
        <v>0</v>
      </c>
      <c r="W1278" s="19">
        <v>0</v>
      </c>
      <c r="X1278" s="20">
        <f>Ugovori_OPULJP[[#This Row],[Privatni doprinos korisnika - HRK]]/7.5345</f>
        <v>0</v>
      </c>
      <c r="Y1278" s="21">
        <f>Ugovori_OPULJP[[#This Row],[Bespovratna sredstva - Ukupno (EU+Nac) HRK
= Ukupna ugovorena vrijednost bespovratnih sredstava]]+Ugovori_OPULJP[[#This Row],[Javni doprinos korisnika - HRK]]+Ugovori_OPULJP[[#This Row],[Privatni doprinos korisnika - HRK]]</f>
        <v>408800</v>
      </c>
      <c r="Z1278" s="22">
        <f>Ugovori_OPULJP[[#This Row],[UKUPNI PRIHVATLJIVI IZDACI
TOTAL ELIGIBLE EXPENDITURE
= Bespovratna sredstva ukupno + doprinos korisnika
= Ukupni prihvatljivi troškovi
= Ukupna ugovorena vrijednost projekta HRK]]/7.5345</f>
        <v>54257.084079899127</v>
      </c>
      <c r="AA1278" s="13" t="s">
        <v>741</v>
      </c>
      <c r="AB1278" s="13" t="s">
        <v>145</v>
      </c>
      <c r="AC1278" s="26" t="s">
        <v>4898</v>
      </c>
      <c r="AD1278" s="12" t="s">
        <v>147</v>
      </c>
    </row>
    <row r="1279" spans="1:30" ht="51" customHeight="1" x14ac:dyDescent="0.3">
      <c r="A1279" s="31" t="s">
        <v>4899</v>
      </c>
      <c r="B1279" s="11" t="s">
        <v>139</v>
      </c>
      <c r="C1279" s="12" t="s">
        <v>140</v>
      </c>
      <c r="D1279" s="26" t="s">
        <v>4890</v>
      </c>
      <c r="E1279" s="13" t="s">
        <v>223</v>
      </c>
      <c r="F1279" s="32" t="s">
        <v>4900</v>
      </c>
      <c r="G1279" s="32" t="s">
        <v>4649</v>
      </c>
      <c r="H1279" s="29">
        <v>44747</v>
      </c>
      <c r="I1279" s="29">
        <v>45112</v>
      </c>
      <c r="J1279" s="17" t="str">
        <f>IF(Ugovori_OPULJP[[#This Row],[DATUM ZAVRŠETKA OPERACIJE]]&gt;DATE(2023,12,31),"u provedbi","završen")</f>
        <v>završen</v>
      </c>
      <c r="K1279" s="37" t="s">
        <v>81</v>
      </c>
      <c r="L1279" s="28" t="s">
        <v>81</v>
      </c>
      <c r="M1279" s="18">
        <v>0.85</v>
      </c>
      <c r="N1279" s="18">
        <v>0.15</v>
      </c>
      <c r="O1279" s="19">
        <f>Ugovori_OPULJP[[#This Row],[Bespovratna sredstva - Ukupno (EU+Nac) HRK
= Ukupna ugovorena vrijednost bespovratnih sredstava]]*Ugovori_OPULJP[[#This Row],[EU STOPA SUFINANCIRANJA %
EU CO-FINANCING RATE %]]</f>
        <v>391272</v>
      </c>
      <c r="P1279" s="20">
        <f>Ugovori_OPULJP[[#This Row],[Bespovratna sredstva - EU dio - HRK]]/7.5345</f>
        <v>51930.718694007563</v>
      </c>
      <c r="Q1279" s="19">
        <f>Ugovori_OPULJP[[#This Row],[Bespovratna sredstva - Ukupno (EU+Nac) HRK
= Ukupna ugovorena vrijednost bespovratnih sredstava]]*Ugovori_OPULJP[[#This Row],[STOPA NACIONALNOG SUFINANCIRANJA %]]</f>
        <v>69048</v>
      </c>
      <c r="R1279" s="20">
        <f>Ugovori_OPULJP[[#This Row],[Bespovratna sredstva - Nacionalni dio - HRK]]/7.5345</f>
        <v>9164.2444754130993</v>
      </c>
      <c r="S1279" s="21">
        <v>460320</v>
      </c>
      <c r="T1279" s="22">
        <f>Ugovori_OPULJP[[#This Row],[Bespovratna sredstva - Ukupno (EU+Nac) HRK
= Ukupna ugovorena vrijednost bespovratnih sredstava]]/7.5345</f>
        <v>61094.963169420662</v>
      </c>
      <c r="U1279" s="19">
        <v>0</v>
      </c>
      <c r="V1279" s="20">
        <f>Ugovori_OPULJP[[#This Row],[Javni doprinos korisnika - HRK]]/7.5345</f>
        <v>0</v>
      </c>
      <c r="W1279" s="19">
        <v>0</v>
      </c>
      <c r="X1279" s="20">
        <f>Ugovori_OPULJP[[#This Row],[Privatni doprinos korisnika - HRK]]/7.5345</f>
        <v>0</v>
      </c>
      <c r="Y1279" s="21">
        <f>Ugovori_OPULJP[[#This Row],[Bespovratna sredstva - Ukupno (EU+Nac) HRK
= Ukupna ugovorena vrijednost bespovratnih sredstava]]+Ugovori_OPULJP[[#This Row],[Javni doprinos korisnika - HRK]]+Ugovori_OPULJP[[#This Row],[Privatni doprinos korisnika - HRK]]</f>
        <v>460320</v>
      </c>
      <c r="Z1279" s="22">
        <f>Ugovori_OPULJP[[#This Row],[UKUPNI PRIHVATLJIVI IZDACI
TOTAL ELIGIBLE EXPENDITURE
= Bespovratna sredstva ukupno + doprinos korisnika
= Ukupni prihvatljivi troškovi
= Ukupna ugovorena vrijednost projekta HRK]]/7.5345</f>
        <v>61094.963169420662</v>
      </c>
      <c r="AA1279" s="13" t="s">
        <v>741</v>
      </c>
      <c r="AB1279" s="13" t="s">
        <v>145</v>
      </c>
      <c r="AC1279" s="26" t="s">
        <v>4901</v>
      </c>
      <c r="AD1279" s="12" t="s">
        <v>147</v>
      </c>
    </row>
    <row r="1280" spans="1:30" ht="38.25" customHeight="1" x14ac:dyDescent="0.3">
      <c r="A1280" s="31" t="s">
        <v>4902</v>
      </c>
      <c r="B1280" s="25" t="s">
        <v>139</v>
      </c>
      <c r="C1280" s="26" t="s">
        <v>140</v>
      </c>
      <c r="D1280" s="26" t="s">
        <v>4890</v>
      </c>
      <c r="E1280" s="27" t="s">
        <v>223</v>
      </c>
      <c r="F1280" s="32" t="s">
        <v>4903</v>
      </c>
      <c r="G1280" s="32" t="s">
        <v>4904</v>
      </c>
      <c r="H1280" s="29">
        <v>44753</v>
      </c>
      <c r="I1280" s="29">
        <v>45118</v>
      </c>
      <c r="J1280" s="17" t="str">
        <f>IF(Ugovori_OPULJP[[#This Row],[DATUM ZAVRŠETKA OPERACIJE]]&gt;DATE(2023,12,31),"u provedbi","završen")</f>
        <v>završen</v>
      </c>
      <c r="K1280" s="37" t="s">
        <v>91</v>
      </c>
      <c r="L1280" s="28" t="s">
        <v>91</v>
      </c>
      <c r="M1280" s="18">
        <v>0.85</v>
      </c>
      <c r="N1280" s="18">
        <v>0.15</v>
      </c>
      <c r="O1280" s="19">
        <f>Ugovori_OPULJP[[#This Row],[Bespovratna sredstva - Ukupno (EU+Nac) HRK
= Ukupna ugovorena vrijednost bespovratnih sredstava]]*Ugovori_OPULJP[[#This Row],[EU STOPA SUFINANCIRANJA %
EU CO-FINANCING RATE %]]</f>
        <v>289926.84000000003</v>
      </c>
      <c r="P1280" s="20">
        <f>Ugovori_OPULJP[[#This Row],[Bespovratna sredstva - EU dio - HRK]]/7.5345</f>
        <v>38479.904439577942</v>
      </c>
      <c r="Q1280" s="19">
        <f>Ugovori_OPULJP[[#This Row],[Bespovratna sredstva - Ukupno (EU+Nac) HRK
= Ukupna ugovorena vrijednost bespovratnih sredstava]]*Ugovori_OPULJP[[#This Row],[STOPA NACIONALNOG SUFINANCIRANJA %]]</f>
        <v>51163.560000000005</v>
      </c>
      <c r="R1280" s="20">
        <f>Ugovori_OPULJP[[#This Row],[Bespovratna sredstva - Nacionalni dio - HRK]]/7.5345</f>
        <v>6790.5713716902255</v>
      </c>
      <c r="S1280" s="21">
        <v>341090.4</v>
      </c>
      <c r="T1280" s="22">
        <f>Ugovori_OPULJP[[#This Row],[Bespovratna sredstva - Ukupno (EU+Nac) HRK
= Ukupna ugovorena vrijednost bespovratnih sredstava]]/7.5345</f>
        <v>45270.475811268167</v>
      </c>
      <c r="U1280" s="19">
        <v>0</v>
      </c>
      <c r="V1280" s="20">
        <f>Ugovori_OPULJP[[#This Row],[Javni doprinos korisnika - HRK]]/7.5345</f>
        <v>0</v>
      </c>
      <c r="W1280" s="19">
        <v>0</v>
      </c>
      <c r="X1280" s="20">
        <f>Ugovori_OPULJP[[#This Row],[Privatni doprinos korisnika - HRK]]/7.5345</f>
        <v>0</v>
      </c>
      <c r="Y1280" s="21">
        <f>Ugovori_OPULJP[[#This Row],[Bespovratna sredstva - Ukupno (EU+Nac) HRK
= Ukupna ugovorena vrijednost bespovratnih sredstava]]+Ugovori_OPULJP[[#This Row],[Javni doprinos korisnika - HRK]]+Ugovori_OPULJP[[#This Row],[Privatni doprinos korisnika - HRK]]</f>
        <v>341090.4</v>
      </c>
      <c r="Z1280" s="22">
        <f>Ugovori_OPULJP[[#This Row],[UKUPNI PRIHVATLJIVI IZDACI
TOTAL ELIGIBLE EXPENDITURE
= Bespovratna sredstva ukupno + doprinos korisnika
= Ukupni prihvatljivi troškovi
= Ukupna ugovorena vrijednost projekta HRK]]/7.5345</f>
        <v>45270.475811268167</v>
      </c>
      <c r="AA1280" s="13" t="s">
        <v>741</v>
      </c>
      <c r="AB1280" s="13" t="s">
        <v>145</v>
      </c>
      <c r="AC1280" s="26" t="s">
        <v>4905</v>
      </c>
      <c r="AD1280" s="12" t="s">
        <v>147</v>
      </c>
    </row>
    <row r="1281" spans="1:30" ht="51" customHeight="1" x14ac:dyDescent="0.3">
      <c r="A1281" s="31" t="s">
        <v>4906</v>
      </c>
      <c r="B1281" s="25" t="s">
        <v>139</v>
      </c>
      <c r="C1281" s="26" t="s">
        <v>140</v>
      </c>
      <c r="D1281" s="26" t="s">
        <v>4890</v>
      </c>
      <c r="E1281" s="27" t="s">
        <v>223</v>
      </c>
      <c r="F1281" s="32" t="s">
        <v>4907</v>
      </c>
      <c r="G1281" s="32" t="s">
        <v>4908</v>
      </c>
      <c r="H1281" s="29">
        <v>44750</v>
      </c>
      <c r="I1281" s="29">
        <v>45115</v>
      </c>
      <c r="J1281" s="17" t="str">
        <f>IF(Ugovori_OPULJP[[#This Row],[DATUM ZAVRŠETKA OPERACIJE]]&gt;DATE(2023,12,31),"u provedbi","završen")</f>
        <v>završen</v>
      </c>
      <c r="K1281" s="37" t="s">
        <v>417</v>
      </c>
      <c r="L1281" s="28" t="s">
        <v>417</v>
      </c>
      <c r="M1281" s="18">
        <v>0.85</v>
      </c>
      <c r="N1281" s="18">
        <v>0.15</v>
      </c>
      <c r="O1281" s="19">
        <f>Ugovori_OPULJP[[#This Row],[Bespovratna sredstva - Ukupno (EU+Nac) HRK
= Ukupna ugovorena vrijednost bespovratnih sredstava]]*Ugovori_OPULJP[[#This Row],[EU STOPA SUFINANCIRANJA %
EU CO-FINANCING RATE %]]</f>
        <v>263002.46950000001</v>
      </c>
      <c r="P1281" s="20">
        <f>Ugovori_OPULJP[[#This Row],[Bespovratna sredstva - EU dio - HRK]]/7.5345</f>
        <v>34906.426372022033</v>
      </c>
      <c r="Q1281" s="19">
        <f>Ugovori_OPULJP[[#This Row],[Bespovratna sredstva - Ukupno (EU+Nac) HRK
= Ukupna ugovorena vrijednost bespovratnih sredstava]]*Ugovori_OPULJP[[#This Row],[STOPA NACIONALNOG SUFINANCIRANJA %]]</f>
        <v>46412.200499999999</v>
      </c>
      <c r="R1281" s="20">
        <f>Ugovori_OPULJP[[#This Row],[Bespovratna sredstva - Nacionalni dio - HRK]]/7.5345</f>
        <v>6159.9575950627113</v>
      </c>
      <c r="S1281" s="21">
        <v>309414.67</v>
      </c>
      <c r="T1281" s="22">
        <f>Ugovori_OPULJP[[#This Row],[Bespovratna sredstva - Ukupno (EU+Nac) HRK
= Ukupna ugovorena vrijednost bespovratnih sredstava]]/7.5345</f>
        <v>41066.383967084737</v>
      </c>
      <c r="U1281" s="19">
        <v>0</v>
      </c>
      <c r="V1281" s="20">
        <f>Ugovori_OPULJP[[#This Row],[Javni doprinos korisnika - HRK]]/7.5345</f>
        <v>0</v>
      </c>
      <c r="W1281" s="19">
        <v>0</v>
      </c>
      <c r="X1281" s="20">
        <f>Ugovori_OPULJP[[#This Row],[Privatni doprinos korisnika - HRK]]/7.5345</f>
        <v>0</v>
      </c>
      <c r="Y1281" s="21">
        <f>Ugovori_OPULJP[[#This Row],[Bespovratna sredstva - Ukupno (EU+Nac) HRK
= Ukupna ugovorena vrijednost bespovratnih sredstava]]+Ugovori_OPULJP[[#This Row],[Javni doprinos korisnika - HRK]]+Ugovori_OPULJP[[#This Row],[Privatni doprinos korisnika - HRK]]</f>
        <v>309414.67</v>
      </c>
      <c r="Z1281" s="22">
        <f>Ugovori_OPULJP[[#This Row],[UKUPNI PRIHVATLJIVI IZDACI
TOTAL ELIGIBLE EXPENDITURE
= Bespovratna sredstva ukupno + doprinos korisnika
= Ukupni prihvatljivi troškovi
= Ukupna ugovorena vrijednost projekta HRK]]/7.5345</f>
        <v>41066.383967084737</v>
      </c>
      <c r="AA1281" s="13" t="s">
        <v>741</v>
      </c>
      <c r="AB1281" s="13" t="s">
        <v>145</v>
      </c>
      <c r="AC1281" s="26" t="s">
        <v>4909</v>
      </c>
      <c r="AD1281" s="12" t="s">
        <v>147</v>
      </c>
    </row>
    <row r="1282" spans="1:30" ht="51" customHeight="1" x14ac:dyDescent="0.3">
      <c r="A1282" s="31" t="s">
        <v>4910</v>
      </c>
      <c r="B1282" s="11" t="s">
        <v>139</v>
      </c>
      <c r="C1282" s="12" t="s">
        <v>140</v>
      </c>
      <c r="D1282" s="26" t="s">
        <v>4890</v>
      </c>
      <c r="E1282" s="13" t="s">
        <v>223</v>
      </c>
      <c r="F1282" s="32" t="s">
        <v>4911</v>
      </c>
      <c r="G1282" s="32" t="s">
        <v>4912</v>
      </c>
      <c r="H1282" s="29">
        <v>44748</v>
      </c>
      <c r="I1282" s="29">
        <v>45113</v>
      </c>
      <c r="J1282" s="17" t="str">
        <f>IF(Ugovori_OPULJP[[#This Row],[DATUM ZAVRŠETKA OPERACIJE]]&gt;DATE(2023,12,31),"u provedbi","završen")</f>
        <v>završen</v>
      </c>
      <c r="K1282" s="37" t="s">
        <v>173</v>
      </c>
      <c r="L1282" s="28" t="s">
        <v>21</v>
      </c>
      <c r="M1282" s="18">
        <v>0.85</v>
      </c>
      <c r="N1282" s="18">
        <v>0.15</v>
      </c>
      <c r="O1282" s="19">
        <f>Ugovori_OPULJP[[#This Row],[Bespovratna sredstva - Ukupno (EU+Nac) HRK
= Ukupna ugovorena vrijednost bespovratnih sredstava]]*Ugovori_OPULJP[[#This Row],[EU STOPA SUFINANCIRANJA %
EU CO-FINANCING RATE %]]</f>
        <v>424805.96199999994</v>
      </c>
      <c r="P1282" s="20">
        <f>Ugovori_OPULJP[[#This Row],[Bespovratna sredstva - EU dio - HRK]]/7.5345</f>
        <v>56381.440307916906</v>
      </c>
      <c r="Q1282" s="19">
        <f>Ugovori_OPULJP[[#This Row],[Bespovratna sredstva - Ukupno (EU+Nac) HRK
= Ukupna ugovorena vrijednost bespovratnih sredstava]]*Ugovori_OPULJP[[#This Row],[STOPA NACIONALNOG SUFINANCIRANJA %]]</f>
        <v>74965.757999999987</v>
      </c>
      <c r="R1282" s="20">
        <f>Ugovori_OPULJP[[#This Row],[Bespovratna sredstva - Nacionalni dio - HRK]]/7.5345</f>
        <v>9949.6659366912172</v>
      </c>
      <c r="S1282" s="21">
        <v>499771.72</v>
      </c>
      <c r="T1282" s="22">
        <f>Ugovori_OPULJP[[#This Row],[Bespovratna sredstva - Ukupno (EU+Nac) HRK
= Ukupna ugovorena vrijednost bespovratnih sredstava]]/7.5345</f>
        <v>66331.106244608134</v>
      </c>
      <c r="U1282" s="19">
        <v>0</v>
      </c>
      <c r="V1282" s="20">
        <f>Ugovori_OPULJP[[#This Row],[Javni doprinos korisnika - HRK]]/7.5345</f>
        <v>0</v>
      </c>
      <c r="W1282" s="19">
        <v>0</v>
      </c>
      <c r="X1282" s="20">
        <f>Ugovori_OPULJP[[#This Row],[Privatni doprinos korisnika - HRK]]/7.5345</f>
        <v>0</v>
      </c>
      <c r="Y1282" s="21">
        <f>Ugovori_OPULJP[[#This Row],[Bespovratna sredstva - Ukupno (EU+Nac) HRK
= Ukupna ugovorena vrijednost bespovratnih sredstava]]+Ugovori_OPULJP[[#This Row],[Javni doprinos korisnika - HRK]]+Ugovori_OPULJP[[#This Row],[Privatni doprinos korisnika - HRK]]</f>
        <v>499771.72</v>
      </c>
      <c r="Z1282" s="22">
        <f>Ugovori_OPULJP[[#This Row],[UKUPNI PRIHVATLJIVI IZDACI
TOTAL ELIGIBLE EXPENDITURE
= Bespovratna sredstva ukupno + doprinos korisnika
= Ukupni prihvatljivi troškovi
= Ukupna ugovorena vrijednost projekta HRK]]/7.5345</f>
        <v>66331.106244608134</v>
      </c>
      <c r="AA1282" s="13" t="s">
        <v>741</v>
      </c>
      <c r="AB1282" s="13" t="s">
        <v>145</v>
      </c>
      <c r="AC1282" s="26" t="s">
        <v>4913</v>
      </c>
      <c r="AD1282" s="12" t="s">
        <v>147</v>
      </c>
    </row>
    <row r="1283" spans="1:30" ht="51" customHeight="1" x14ac:dyDescent="0.3">
      <c r="A1283" s="31" t="s">
        <v>4914</v>
      </c>
      <c r="B1283" s="11" t="s">
        <v>139</v>
      </c>
      <c r="C1283" s="12" t="s">
        <v>140</v>
      </c>
      <c r="D1283" s="26" t="s">
        <v>4890</v>
      </c>
      <c r="E1283" s="13" t="s">
        <v>223</v>
      </c>
      <c r="F1283" s="32" t="s">
        <v>4915</v>
      </c>
      <c r="G1283" s="32" t="s">
        <v>763</v>
      </c>
      <c r="H1283" s="29">
        <v>44743</v>
      </c>
      <c r="I1283" s="29">
        <v>44986</v>
      </c>
      <c r="J1283" s="17" t="str">
        <f>IF(Ugovori_OPULJP[[#This Row],[DATUM ZAVRŠETKA OPERACIJE]]&gt;DATE(2023,12,31),"u provedbi","završen")</f>
        <v>završen</v>
      </c>
      <c r="K1283" s="15" t="s">
        <v>21</v>
      </c>
      <c r="L1283" s="28" t="s">
        <v>21</v>
      </c>
      <c r="M1283" s="18">
        <v>0.85</v>
      </c>
      <c r="N1283" s="18">
        <v>0.15</v>
      </c>
      <c r="O1283" s="19">
        <f>Ugovori_OPULJP[[#This Row],[Bespovratna sredstva - Ukupno (EU+Nac) HRK
= Ukupna ugovorena vrijednost bespovratnih sredstava]]*Ugovori_OPULJP[[#This Row],[EU STOPA SUFINANCIRANJA %
EU CO-FINANCING RATE %]]</f>
        <v>300475</v>
      </c>
      <c r="P1283" s="20">
        <f>Ugovori_OPULJP[[#This Row],[Bespovratna sredstva - EU dio - HRK]]/7.5345</f>
        <v>39879.885858384761</v>
      </c>
      <c r="Q1283" s="19">
        <f>Ugovori_OPULJP[[#This Row],[Bespovratna sredstva - Ukupno (EU+Nac) HRK
= Ukupna ugovorena vrijednost bespovratnih sredstava]]*Ugovori_OPULJP[[#This Row],[STOPA NACIONALNOG SUFINANCIRANJA %]]</f>
        <v>53025</v>
      </c>
      <c r="R1283" s="20">
        <f>Ugovori_OPULJP[[#This Row],[Bespovratna sredstva - Nacionalni dio - HRK]]/7.5345</f>
        <v>7037.6269161855462</v>
      </c>
      <c r="S1283" s="21">
        <v>353500</v>
      </c>
      <c r="T1283" s="22">
        <f>Ugovori_OPULJP[[#This Row],[Bespovratna sredstva - Ukupno (EU+Nac) HRK
= Ukupna ugovorena vrijednost bespovratnih sredstava]]/7.5345</f>
        <v>46917.512774570307</v>
      </c>
      <c r="U1283" s="19">
        <v>0</v>
      </c>
      <c r="V1283" s="20">
        <f>Ugovori_OPULJP[[#This Row],[Javni doprinos korisnika - HRK]]/7.5345</f>
        <v>0</v>
      </c>
      <c r="W1283" s="19">
        <v>0</v>
      </c>
      <c r="X1283" s="20">
        <f>Ugovori_OPULJP[[#This Row],[Privatni doprinos korisnika - HRK]]/7.5345</f>
        <v>0</v>
      </c>
      <c r="Y1283" s="21">
        <f>Ugovori_OPULJP[[#This Row],[Bespovratna sredstva - Ukupno (EU+Nac) HRK
= Ukupna ugovorena vrijednost bespovratnih sredstava]]+Ugovori_OPULJP[[#This Row],[Javni doprinos korisnika - HRK]]+Ugovori_OPULJP[[#This Row],[Privatni doprinos korisnika - HRK]]</f>
        <v>353500</v>
      </c>
      <c r="Z1283" s="22">
        <f>Ugovori_OPULJP[[#This Row],[UKUPNI PRIHVATLJIVI IZDACI
TOTAL ELIGIBLE EXPENDITURE
= Bespovratna sredstva ukupno + doprinos korisnika
= Ukupni prihvatljivi troškovi
= Ukupna ugovorena vrijednost projekta HRK]]/7.5345</f>
        <v>46917.512774570307</v>
      </c>
      <c r="AA1283" s="13" t="s">
        <v>741</v>
      </c>
      <c r="AB1283" s="13" t="s">
        <v>145</v>
      </c>
      <c r="AC1283" s="26" t="s">
        <v>4916</v>
      </c>
      <c r="AD1283" s="12" t="s">
        <v>147</v>
      </c>
    </row>
    <row r="1284" spans="1:30" ht="38.25" customHeight="1" x14ac:dyDescent="0.3">
      <c r="A1284" s="31" t="s">
        <v>4917</v>
      </c>
      <c r="B1284" s="25" t="s">
        <v>139</v>
      </c>
      <c r="C1284" s="26" t="s">
        <v>140</v>
      </c>
      <c r="D1284" s="40" t="s">
        <v>4890</v>
      </c>
      <c r="E1284" s="27" t="s">
        <v>223</v>
      </c>
      <c r="F1284" s="32" t="s">
        <v>4918</v>
      </c>
      <c r="G1284" s="14" t="s">
        <v>796</v>
      </c>
      <c r="H1284" s="29">
        <v>44762</v>
      </c>
      <c r="I1284" s="29">
        <v>45127</v>
      </c>
      <c r="J1284" s="17" t="str">
        <f>IF(Ugovori_OPULJP[[#This Row],[DATUM ZAVRŠETKA OPERACIJE]]&gt;DATE(2023,12,31),"u provedbi","završen")</f>
        <v>završen</v>
      </c>
      <c r="K1284" s="37" t="s">
        <v>86</v>
      </c>
      <c r="L1284" s="28" t="s">
        <v>86</v>
      </c>
      <c r="M1284" s="18">
        <v>0.85</v>
      </c>
      <c r="N1284" s="18">
        <v>0.15</v>
      </c>
      <c r="O1284" s="19">
        <f>Ugovori_OPULJP[[#This Row],[Bespovratna sredstva - Ukupno (EU+Nac) HRK
= Ukupna ugovorena vrijednost bespovratnih sredstava]]*Ugovori_OPULJP[[#This Row],[EU STOPA SUFINANCIRANJA %
EU CO-FINANCING RATE %]]</f>
        <v>414283.69300000003</v>
      </c>
      <c r="P1284" s="20">
        <f>Ugovori_OPULJP[[#This Row],[Bespovratna sredstva - EU dio - HRK]]/7.5345</f>
        <v>54984.89521534276</v>
      </c>
      <c r="Q1284" s="19">
        <f>Ugovori_OPULJP[[#This Row],[Bespovratna sredstva - Ukupno (EU+Nac) HRK
= Ukupna ugovorena vrijednost bespovratnih sredstava]]*Ugovori_OPULJP[[#This Row],[STOPA NACIONALNOG SUFINANCIRANJA %]]</f>
        <v>73108.887000000002</v>
      </c>
      <c r="R1284" s="20">
        <f>Ugovori_OPULJP[[#This Row],[Bespovratna sredstva - Nacionalni dio - HRK]]/7.5345</f>
        <v>9703.2168027075459</v>
      </c>
      <c r="S1284" s="21">
        <v>487392.58</v>
      </c>
      <c r="T1284" s="22">
        <f>Ugovori_OPULJP[[#This Row],[Bespovratna sredstva - Ukupno (EU+Nac) HRK
= Ukupna ugovorena vrijednost bespovratnih sredstava]]/7.5345</f>
        <v>64688.112018050299</v>
      </c>
      <c r="U1284" s="19">
        <v>0</v>
      </c>
      <c r="V1284" s="20">
        <f>Ugovori_OPULJP[[#This Row],[Javni doprinos korisnika - HRK]]/7.5345</f>
        <v>0</v>
      </c>
      <c r="W1284" s="19">
        <v>0</v>
      </c>
      <c r="X1284" s="20">
        <f>Ugovori_OPULJP[[#This Row],[Privatni doprinos korisnika - HRK]]/7.5345</f>
        <v>0</v>
      </c>
      <c r="Y1284" s="21">
        <f>Ugovori_OPULJP[[#This Row],[Bespovratna sredstva - Ukupno (EU+Nac) HRK
= Ukupna ugovorena vrijednost bespovratnih sredstava]]+Ugovori_OPULJP[[#This Row],[Javni doprinos korisnika - HRK]]+Ugovori_OPULJP[[#This Row],[Privatni doprinos korisnika - HRK]]</f>
        <v>487392.58</v>
      </c>
      <c r="Z1284" s="22">
        <f>Ugovori_OPULJP[[#This Row],[UKUPNI PRIHVATLJIVI IZDACI
TOTAL ELIGIBLE EXPENDITURE
= Bespovratna sredstva ukupno + doprinos korisnika
= Ukupni prihvatljivi troškovi
= Ukupna ugovorena vrijednost projekta HRK]]/7.5345</f>
        <v>64688.112018050299</v>
      </c>
      <c r="AA1284" s="27" t="s">
        <v>741</v>
      </c>
      <c r="AB1284" s="27" t="s">
        <v>145</v>
      </c>
      <c r="AC1284" s="26" t="s">
        <v>4919</v>
      </c>
      <c r="AD1284" s="33" t="s">
        <v>147</v>
      </c>
    </row>
    <row r="1285" spans="1:30" ht="38.25" customHeight="1" x14ac:dyDescent="0.3">
      <c r="A1285" s="36" t="s">
        <v>4920</v>
      </c>
      <c r="B1285" s="25" t="s">
        <v>139</v>
      </c>
      <c r="C1285" s="26" t="s">
        <v>140</v>
      </c>
      <c r="D1285" s="26" t="s">
        <v>4890</v>
      </c>
      <c r="E1285" s="27" t="s">
        <v>223</v>
      </c>
      <c r="F1285" s="32" t="s">
        <v>4921</v>
      </c>
      <c r="G1285" s="32" t="s">
        <v>4922</v>
      </c>
      <c r="H1285" s="29">
        <v>44455</v>
      </c>
      <c r="I1285" s="29">
        <v>45185</v>
      </c>
      <c r="J1285" s="17" t="str">
        <f>IF(Ugovori_OPULJP[[#This Row],[DATUM ZAVRŠETKA OPERACIJE]]&gt;DATE(2023,12,31),"u provedbi","završen")</f>
        <v>završen</v>
      </c>
      <c r="K1285" s="37" t="s">
        <v>240</v>
      </c>
      <c r="L1285" s="37" t="s">
        <v>240</v>
      </c>
      <c r="M1285" s="18">
        <v>0.85</v>
      </c>
      <c r="N1285" s="18">
        <v>0.15</v>
      </c>
      <c r="O1285" s="19">
        <f>Ugovori_OPULJP[[#This Row],[Bespovratna sredstva - Ukupno (EU+Nac) HRK
= Ukupna ugovorena vrijednost bespovratnih sredstava]]*Ugovori_OPULJP[[#This Row],[EU STOPA SUFINANCIRANJA %
EU CO-FINANCING RATE %]]</f>
        <v>3347498.0075000003</v>
      </c>
      <c r="P1285" s="20">
        <f>Ugovori_OPULJP[[#This Row],[Bespovratna sredstva - EU dio - HRK]]/7.5345</f>
        <v>444289.33671776496</v>
      </c>
      <c r="Q1285" s="19">
        <f>Ugovori_OPULJP[[#This Row],[Bespovratna sredstva - Ukupno (EU+Nac) HRK
= Ukupna ugovorena vrijednost bespovratnih sredstava]]*Ugovori_OPULJP[[#This Row],[STOPA NACIONALNOG SUFINANCIRANJA %]]</f>
        <v>590734.9425</v>
      </c>
      <c r="R1285" s="20">
        <f>Ugovori_OPULJP[[#This Row],[Bespovratna sredstva - Nacionalni dio - HRK]]/7.5345</f>
        <v>78404.000597252627</v>
      </c>
      <c r="S1285" s="21">
        <v>3938232.95</v>
      </c>
      <c r="T1285" s="22">
        <f>Ugovori_OPULJP[[#This Row],[Bespovratna sredstva - Ukupno (EU+Nac) HRK
= Ukupna ugovorena vrijednost bespovratnih sredstava]]/7.5345</f>
        <v>522693.33731501759</v>
      </c>
      <c r="U1285" s="19">
        <v>0</v>
      </c>
      <c r="V1285" s="20">
        <f>Ugovori_OPULJP[[#This Row],[Javni doprinos korisnika - HRK]]/7.5345</f>
        <v>0</v>
      </c>
      <c r="W1285" s="19">
        <v>0</v>
      </c>
      <c r="X1285" s="20">
        <f>Ugovori_OPULJP[[#This Row],[Privatni doprinos korisnika - HRK]]/7.5345</f>
        <v>0</v>
      </c>
      <c r="Y1285" s="21">
        <f>Ugovori_OPULJP[[#This Row],[Bespovratna sredstva - Ukupno (EU+Nac) HRK
= Ukupna ugovorena vrijednost bespovratnih sredstava]]+Ugovori_OPULJP[[#This Row],[Javni doprinos korisnika - HRK]]+Ugovori_OPULJP[[#This Row],[Privatni doprinos korisnika - HRK]]</f>
        <v>3938232.95</v>
      </c>
      <c r="Z1285" s="22">
        <f>Ugovori_OPULJP[[#This Row],[UKUPNI PRIHVATLJIVI IZDACI
TOTAL ELIGIBLE EXPENDITURE
= Bespovratna sredstva ukupno + doprinos korisnika
= Ukupni prihvatljivi troškovi
= Ukupna ugovorena vrijednost projekta HRK]]/7.5345</f>
        <v>522693.33731501759</v>
      </c>
      <c r="AA1285" s="27" t="s">
        <v>741</v>
      </c>
      <c r="AB1285" s="27" t="s">
        <v>145</v>
      </c>
      <c r="AC1285" s="26" t="s">
        <v>4923</v>
      </c>
      <c r="AD1285" s="33" t="s">
        <v>147</v>
      </c>
    </row>
    <row r="1286" spans="1:30" ht="38.25" customHeight="1" x14ac:dyDescent="0.3">
      <c r="A1286" s="31" t="s">
        <v>4924</v>
      </c>
      <c r="B1286" s="25" t="s">
        <v>139</v>
      </c>
      <c r="C1286" s="26" t="s">
        <v>140</v>
      </c>
      <c r="D1286" s="26" t="s">
        <v>4890</v>
      </c>
      <c r="E1286" s="27" t="s">
        <v>223</v>
      </c>
      <c r="F1286" s="32" t="s">
        <v>4925</v>
      </c>
      <c r="G1286" s="32" t="s">
        <v>4926</v>
      </c>
      <c r="H1286" s="29">
        <v>44455</v>
      </c>
      <c r="I1286" s="29">
        <v>45185</v>
      </c>
      <c r="J1286" s="17" t="str">
        <f>IF(Ugovori_OPULJP[[#This Row],[DATUM ZAVRŠETKA OPERACIJE]]&gt;DATE(2023,12,31),"u provedbi","završen")</f>
        <v>završen</v>
      </c>
      <c r="K1286" s="37" t="s">
        <v>192</v>
      </c>
      <c r="L1286" s="37" t="s">
        <v>192</v>
      </c>
      <c r="M1286" s="18">
        <v>0.85</v>
      </c>
      <c r="N1286" s="18">
        <v>0.15</v>
      </c>
      <c r="O1286" s="19">
        <f>Ugovori_OPULJP[[#This Row],[Bespovratna sredstva - Ukupno (EU+Nac) HRK
= Ukupna ugovorena vrijednost bespovratnih sredstava]]*Ugovori_OPULJP[[#This Row],[EU STOPA SUFINANCIRANJA %
EU CO-FINANCING RATE %]]</f>
        <v>1812896.8895</v>
      </c>
      <c r="P1286" s="20">
        <f>Ugovori_OPULJP[[#This Row],[Bespovratna sredstva - EU dio - HRK]]/7.5345</f>
        <v>240612.76654057999</v>
      </c>
      <c r="Q1286" s="19">
        <f>Ugovori_OPULJP[[#This Row],[Bespovratna sredstva - Ukupno (EU+Nac) HRK
= Ukupna ugovorena vrijednost bespovratnih sredstava]]*Ugovori_OPULJP[[#This Row],[STOPA NACIONALNOG SUFINANCIRANJA %]]</f>
        <v>319922.98050000001</v>
      </c>
      <c r="R1286" s="20">
        <f>Ugovori_OPULJP[[#This Row],[Bespovratna sredstva - Nacionalni dio - HRK]]/7.5345</f>
        <v>42461.076448337648</v>
      </c>
      <c r="S1286" s="21">
        <v>2132819.87</v>
      </c>
      <c r="T1286" s="22">
        <f>Ugovori_OPULJP[[#This Row],[Bespovratna sredstva - Ukupno (EU+Nac) HRK
= Ukupna ugovorena vrijednost bespovratnih sredstava]]/7.5345</f>
        <v>283073.84298891766</v>
      </c>
      <c r="U1286" s="19">
        <v>0</v>
      </c>
      <c r="V1286" s="20">
        <f>Ugovori_OPULJP[[#This Row],[Javni doprinos korisnika - HRK]]/7.5345</f>
        <v>0</v>
      </c>
      <c r="W1286" s="19">
        <v>0</v>
      </c>
      <c r="X1286" s="20">
        <f>Ugovori_OPULJP[[#This Row],[Privatni doprinos korisnika - HRK]]/7.5345</f>
        <v>0</v>
      </c>
      <c r="Y1286" s="21">
        <f>Ugovori_OPULJP[[#This Row],[Bespovratna sredstva - Ukupno (EU+Nac) HRK
= Ukupna ugovorena vrijednost bespovratnih sredstava]]+Ugovori_OPULJP[[#This Row],[Javni doprinos korisnika - HRK]]+Ugovori_OPULJP[[#This Row],[Privatni doprinos korisnika - HRK]]</f>
        <v>2132819.87</v>
      </c>
      <c r="Z1286" s="22">
        <f>Ugovori_OPULJP[[#This Row],[UKUPNI PRIHVATLJIVI IZDACI
TOTAL ELIGIBLE EXPENDITURE
= Bespovratna sredstva ukupno + doprinos korisnika
= Ukupni prihvatljivi troškovi
= Ukupna ugovorena vrijednost projekta HRK]]/7.5345</f>
        <v>283073.84298891766</v>
      </c>
      <c r="AA1286" s="27" t="s">
        <v>741</v>
      </c>
      <c r="AB1286" s="27" t="s">
        <v>145</v>
      </c>
      <c r="AC1286" s="26" t="s">
        <v>4927</v>
      </c>
      <c r="AD1286" s="33" t="s">
        <v>147</v>
      </c>
    </row>
    <row r="1287" spans="1:30" ht="38.25" customHeight="1" x14ac:dyDescent="0.3">
      <c r="A1287" s="31" t="s">
        <v>4928</v>
      </c>
      <c r="B1287" s="25" t="s">
        <v>139</v>
      </c>
      <c r="C1287" s="26" t="s">
        <v>140</v>
      </c>
      <c r="D1287" s="26" t="s">
        <v>4890</v>
      </c>
      <c r="E1287" s="27" t="s">
        <v>223</v>
      </c>
      <c r="F1287" s="32" t="s">
        <v>4929</v>
      </c>
      <c r="G1287" s="32" t="s">
        <v>4930</v>
      </c>
      <c r="H1287" s="29">
        <v>44455</v>
      </c>
      <c r="I1287" s="29">
        <v>45185</v>
      </c>
      <c r="J1287" s="17" t="str">
        <f>IF(Ugovori_OPULJP[[#This Row],[DATUM ZAVRŠETKA OPERACIJE]]&gt;DATE(2023,12,31),"u provedbi","završen")</f>
        <v>završen</v>
      </c>
      <c r="K1287" s="37" t="s">
        <v>91</v>
      </c>
      <c r="L1287" s="37" t="s">
        <v>91</v>
      </c>
      <c r="M1287" s="18">
        <v>0.85</v>
      </c>
      <c r="N1287" s="18">
        <v>0.15</v>
      </c>
      <c r="O1287" s="19">
        <f>Ugovori_OPULJP[[#This Row],[Bespovratna sredstva - Ukupno (EU+Nac) HRK
= Ukupna ugovorena vrijednost bespovratnih sredstava]]*Ugovori_OPULJP[[#This Row],[EU STOPA SUFINANCIRANJA %
EU CO-FINANCING RATE %]]</f>
        <v>3392116.7854999998</v>
      </c>
      <c r="P1287" s="20">
        <f>Ugovori_OPULJP[[#This Row],[Bespovratna sredstva - EU dio - HRK]]/7.5345</f>
        <v>450211.26624195365</v>
      </c>
      <c r="Q1287" s="19">
        <f>Ugovori_OPULJP[[#This Row],[Bespovratna sredstva - Ukupno (EU+Nac) HRK
= Ukupna ugovorena vrijednost bespovratnih sredstava]]*Ugovori_OPULJP[[#This Row],[STOPA NACIONALNOG SUFINANCIRANJA %]]</f>
        <v>598608.84450000001</v>
      </c>
      <c r="R1287" s="20">
        <f>Ugovori_OPULJP[[#This Row],[Bespovratna sredstva - Nacionalni dio - HRK]]/7.5345</f>
        <v>79449.04698387417</v>
      </c>
      <c r="S1287" s="21">
        <v>3990725.63</v>
      </c>
      <c r="T1287" s="22">
        <f>Ugovori_OPULJP[[#This Row],[Bespovratna sredstva - Ukupno (EU+Nac) HRK
= Ukupna ugovorena vrijednost bespovratnih sredstava]]/7.5345</f>
        <v>529660.31322582776</v>
      </c>
      <c r="U1287" s="19">
        <v>0</v>
      </c>
      <c r="V1287" s="20">
        <f>Ugovori_OPULJP[[#This Row],[Javni doprinos korisnika - HRK]]/7.5345</f>
        <v>0</v>
      </c>
      <c r="W1287" s="19">
        <v>0</v>
      </c>
      <c r="X1287" s="20">
        <f>Ugovori_OPULJP[[#This Row],[Privatni doprinos korisnika - HRK]]/7.5345</f>
        <v>0</v>
      </c>
      <c r="Y1287" s="21">
        <f>Ugovori_OPULJP[[#This Row],[Bespovratna sredstva - Ukupno (EU+Nac) HRK
= Ukupna ugovorena vrijednost bespovratnih sredstava]]+Ugovori_OPULJP[[#This Row],[Javni doprinos korisnika - HRK]]+Ugovori_OPULJP[[#This Row],[Privatni doprinos korisnika - HRK]]</f>
        <v>3990725.63</v>
      </c>
      <c r="Z1287" s="22">
        <f>Ugovori_OPULJP[[#This Row],[UKUPNI PRIHVATLJIVI IZDACI
TOTAL ELIGIBLE EXPENDITURE
= Bespovratna sredstva ukupno + doprinos korisnika
= Ukupni prihvatljivi troškovi
= Ukupna ugovorena vrijednost projekta HRK]]/7.5345</f>
        <v>529660.31322582776</v>
      </c>
      <c r="AA1287" s="27" t="s">
        <v>741</v>
      </c>
      <c r="AB1287" s="27" t="s">
        <v>145</v>
      </c>
      <c r="AC1287" s="26" t="s">
        <v>4931</v>
      </c>
      <c r="AD1287" s="33" t="s">
        <v>147</v>
      </c>
    </row>
    <row r="1288" spans="1:30" ht="51" customHeight="1" x14ac:dyDescent="0.3">
      <c r="A1288" s="31" t="s">
        <v>4932</v>
      </c>
      <c r="B1288" s="25" t="s">
        <v>139</v>
      </c>
      <c r="C1288" s="26" t="s">
        <v>140</v>
      </c>
      <c r="D1288" s="40" t="s">
        <v>4890</v>
      </c>
      <c r="E1288" s="27" t="s">
        <v>223</v>
      </c>
      <c r="F1288" s="32" t="s">
        <v>4933</v>
      </c>
      <c r="G1288" s="32" t="s">
        <v>4724</v>
      </c>
      <c r="H1288" s="29">
        <v>44761</v>
      </c>
      <c r="I1288" s="29">
        <v>45126</v>
      </c>
      <c r="J1288" s="17" t="str">
        <f>IF(Ugovori_OPULJP[[#This Row],[DATUM ZAVRŠETKA OPERACIJE]]&gt;DATE(2023,12,31),"u provedbi","završen")</f>
        <v>završen</v>
      </c>
      <c r="K1288" s="37" t="s">
        <v>240</v>
      </c>
      <c r="L1288" s="28" t="s">
        <v>240</v>
      </c>
      <c r="M1288" s="18">
        <v>0.85</v>
      </c>
      <c r="N1288" s="18">
        <v>0.15</v>
      </c>
      <c r="O1288" s="19">
        <f>Ugovori_OPULJP[[#This Row],[Bespovratna sredstva - Ukupno (EU+Nac) HRK
= Ukupna ugovorena vrijednost bespovratnih sredstava]]*Ugovori_OPULJP[[#This Row],[EU STOPA SUFINANCIRANJA %
EU CO-FINANCING RATE %]]</f>
        <v>236929</v>
      </c>
      <c r="P1288" s="20">
        <f>Ugovori_OPULJP[[#This Row],[Bespovratna sredstva - EU dio - HRK]]/7.5345</f>
        <v>31445.882274868934</v>
      </c>
      <c r="Q1288" s="19">
        <f>Ugovori_OPULJP[[#This Row],[Bespovratna sredstva - Ukupno (EU+Nac) HRK
= Ukupna ugovorena vrijednost bespovratnih sredstava]]*Ugovori_OPULJP[[#This Row],[STOPA NACIONALNOG SUFINANCIRANJA %]]</f>
        <v>41811</v>
      </c>
      <c r="R1288" s="20">
        <f>Ugovori_OPULJP[[#This Row],[Bespovratna sredstva - Nacionalni dio - HRK]]/7.5345</f>
        <v>5549.2733426239292</v>
      </c>
      <c r="S1288" s="21">
        <v>278740</v>
      </c>
      <c r="T1288" s="22">
        <f>Ugovori_OPULJP[[#This Row],[Bespovratna sredstva - Ukupno (EU+Nac) HRK
= Ukupna ugovorena vrijednost bespovratnih sredstava]]/7.5345</f>
        <v>36995.155617492863</v>
      </c>
      <c r="U1288" s="19">
        <v>0</v>
      </c>
      <c r="V1288" s="20">
        <f>Ugovori_OPULJP[[#This Row],[Javni doprinos korisnika - HRK]]/7.5345</f>
        <v>0</v>
      </c>
      <c r="W1288" s="19">
        <v>0</v>
      </c>
      <c r="X1288" s="20">
        <f>Ugovori_OPULJP[[#This Row],[Privatni doprinos korisnika - HRK]]/7.5345</f>
        <v>0</v>
      </c>
      <c r="Y1288" s="21">
        <f>Ugovori_OPULJP[[#This Row],[Bespovratna sredstva - Ukupno (EU+Nac) HRK
= Ukupna ugovorena vrijednost bespovratnih sredstava]]+Ugovori_OPULJP[[#This Row],[Javni doprinos korisnika - HRK]]+Ugovori_OPULJP[[#This Row],[Privatni doprinos korisnika - HRK]]</f>
        <v>278740</v>
      </c>
      <c r="Z1288" s="22">
        <f>Ugovori_OPULJP[[#This Row],[UKUPNI PRIHVATLJIVI IZDACI
TOTAL ELIGIBLE EXPENDITURE
= Bespovratna sredstva ukupno + doprinos korisnika
= Ukupni prihvatljivi troškovi
= Ukupna ugovorena vrijednost projekta HRK]]/7.5345</f>
        <v>36995.155617492863</v>
      </c>
      <c r="AA1288" s="27" t="s">
        <v>741</v>
      </c>
      <c r="AB1288" s="27" t="s">
        <v>145</v>
      </c>
      <c r="AC1288" s="26" t="s">
        <v>4934</v>
      </c>
      <c r="AD1288" s="33" t="s">
        <v>147</v>
      </c>
    </row>
    <row r="1289" spans="1:30" ht="51" customHeight="1" x14ac:dyDescent="0.3">
      <c r="A1289" s="31" t="s">
        <v>4935</v>
      </c>
      <c r="B1289" s="25" t="s">
        <v>139</v>
      </c>
      <c r="C1289" s="26" t="s">
        <v>140</v>
      </c>
      <c r="D1289" s="26" t="s">
        <v>4890</v>
      </c>
      <c r="E1289" s="27" t="s">
        <v>223</v>
      </c>
      <c r="F1289" s="32" t="s">
        <v>4936</v>
      </c>
      <c r="G1289" s="32" t="s">
        <v>4937</v>
      </c>
      <c r="H1289" s="29">
        <v>44754</v>
      </c>
      <c r="I1289" s="29">
        <v>45119</v>
      </c>
      <c r="J1289" s="17" t="str">
        <f>IF(Ugovori_OPULJP[[#This Row],[DATUM ZAVRŠETKA OPERACIJE]]&gt;DATE(2023,12,31),"u provedbi","završen")</f>
        <v>završen</v>
      </c>
      <c r="K1289" s="37" t="s">
        <v>66</v>
      </c>
      <c r="L1289" s="28" t="s">
        <v>66</v>
      </c>
      <c r="M1289" s="18">
        <v>0.85</v>
      </c>
      <c r="N1289" s="18">
        <v>0.15</v>
      </c>
      <c r="O1289" s="19">
        <f>Ugovori_OPULJP[[#This Row],[Bespovratna sredstva - Ukupno (EU+Nac) HRK
= Ukupna ugovorena vrijednost bespovratnih sredstava]]*Ugovori_OPULJP[[#This Row],[EU STOPA SUFINANCIRANJA %
EU CO-FINANCING RATE %]]</f>
        <v>290070.09899999999</v>
      </c>
      <c r="P1289" s="20">
        <f>Ugovori_OPULJP[[#This Row],[Bespovratna sredstva - EU dio - HRK]]/7.5345</f>
        <v>38498.918176388608</v>
      </c>
      <c r="Q1289" s="19">
        <f>Ugovori_OPULJP[[#This Row],[Bespovratna sredstva - Ukupno (EU+Nac) HRK
= Ukupna ugovorena vrijednost bespovratnih sredstava]]*Ugovori_OPULJP[[#This Row],[STOPA NACIONALNOG SUFINANCIRANJA %]]</f>
        <v>51188.841</v>
      </c>
      <c r="R1289" s="20">
        <f>Ugovori_OPULJP[[#This Row],[Bespovratna sredstva - Nacionalni dio - HRK]]/7.5345</f>
        <v>6793.926737009755</v>
      </c>
      <c r="S1289" s="21">
        <v>341258.94</v>
      </c>
      <c r="T1289" s="22">
        <f>Ugovori_OPULJP[[#This Row],[Bespovratna sredstva - Ukupno (EU+Nac) HRK
= Ukupna ugovorena vrijednost bespovratnih sredstava]]/7.5345</f>
        <v>45292.844913398367</v>
      </c>
      <c r="U1289" s="19">
        <v>0</v>
      </c>
      <c r="V1289" s="20">
        <f>Ugovori_OPULJP[[#This Row],[Javni doprinos korisnika - HRK]]/7.5345</f>
        <v>0</v>
      </c>
      <c r="W1289" s="19">
        <v>0</v>
      </c>
      <c r="X1289" s="20">
        <f>Ugovori_OPULJP[[#This Row],[Privatni doprinos korisnika - HRK]]/7.5345</f>
        <v>0</v>
      </c>
      <c r="Y1289" s="21">
        <f>Ugovori_OPULJP[[#This Row],[Bespovratna sredstva - Ukupno (EU+Nac) HRK
= Ukupna ugovorena vrijednost bespovratnih sredstava]]+Ugovori_OPULJP[[#This Row],[Javni doprinos korisnika - HRK]]+Ugovori_OPULJP[[#This Row],[Privatni doprinos korisnika - HRK]]</f>
        <v>341258.94</v>
      </c>
      <c r="Z1289" s="22">
        <f>Ugovori_OPULJP[[#This Row],[UKUPNI PRIHVATLJIVI IZDACI
TOTAL ELIGIBLE EXPENDITURE
= Bespovratna sredstva ukupno + doprinos korisnika
= Ukupni prihvatljivi troškovi
= Ukupna ugovorena vrijednost projekta HRK]]/7.5345</f>
        <v>45292.844913398367</v>
      </c>
      <c r="AA1289" s="13" t="s">
        <v>741</v>
      </c>
      <c r="AB1289" s="13" t="s">
        <v>145</v>
      </c>
      <c r="AC1289" s="26" t="s">
        <v>4938</v>
      </c>
      <c r="AD1289" s="12" t="s">
        <v>147</v>
      </c>
    </row>
    <row r="1290" spans="1:30" ht="51" customHeight="1" x14ac:dyDescent="0.3">
      <c r="A1290" s="31" t="s">
        <v>4939</v>
      </c>
      <c r="B1290" s="25" t="s">
        <v>139</v>
      </c>
      <c r="C1290" s="26" t="s">
        <v>140</v>
      </c>
      <c r="D1290" s="26" t="s">
        <v>4890</v>
      </c>
      <c r="E1290" s="27" t="s">
        <v>223</v>
      </c>
      <c r="F1290" s="32" t="s">
        <v>4940</v>
      </c>
      <c r="G1290" s="32" t="s">
        <v>4941</v>
      </c>
      <c r="H1290" s="29">
        <v>44754</v>
      </c>
      <c r="I1290" s="29">
        <v>45119</v>
      </c>
      <c r="J1290" s="17" t="str">
        <f>IF(Ugovori_OPULJP[[#This Row],[DATUM ZAVRŠETKA OPERACIJE]]&gt;DATE(2023,12,31),"u provedbi","završen")</f>
        <v>završen</v>
      </c>
      <c r="K1290" s="37" t="s">
        <v>324</v>
      </c>
      <c r="L1290" s="28" t="s">
        <v>324</v>
      </c>
      <c r="M1290" s="18">
        <v>0.85</v>
      </c>
      <c r="N1290" s="18">
        <v>0.15</v>
      </c>
      <c r="O1290" s="19">
        <f>Ugovori_OPULJP[[#This Row],[Bespovratna sredstva - Ukupno (EU+Nac) HRK
= Ukupna ugovorena vrijednost bespovratnih sredstava]]*Ugovori_OPULJP[[#This Row],[EU STOPA SUFINANCIRANJA %
EU CO-FINANCING RATE %]]</f>
        <v>376755.071</v>
      </c>
      <c r="P1290" s="20">
        <f>Ugovori_OPULJP[[#This Row],[Bespovratna sredstva - EU dio - HRK]]/7.5345</f>
        <v>50003.991107571834</v>
      </c>
      <c r="Q1290" s="19">
        <f>Ugovori_OPULJP[[#This Row],[Bespovratna sredstva - Ukupno (EU+Nac) HRK
= Ukupna ugovorena vrijednost bespovratnih sredstava]]*Ugovori_OPULJP[[#This Row],[STOPA NACIONALNOG SUFINANCIRANJA %]]</f>
        <v>66486.188999999998</v>
      </c>
      <c r="R1290" s="20">
        <f>Ugovori_OPULJP[[#This Row],[Bespovratna sredstva - Nacionalni dio - HRK]]/7.5345</f>
        <v>8824.2337248656168</v>
      </c>
      <c r="S1290" s="21">
        <v>443241.26</v>
      </c>
      <c r="T1290" s="22">
        <f>Ugovori_OPULJP[[#This Row],[Bespovratna sredstva - Ukupno (EU+Nac) HRK
= Ukupna ugovorena vrijednost bespovratnih sredstava]]/7.5345</f>
        <v>58828.224832437452</v>
      </c>
      <c r="U1290" s="19">
        <v>0</v>
      </c>
      <c r="V1290" s="20">
        <f>Ugovori_OPULJP[[#This Row],[Javni doprinos korisnika - HRK]]/7.5345</f>
        <v>0</v>
      </c>
      <c r="W1290" s="19">
        <v>0</v>
      </c>
      <c r="X1290" s="20">
        <f>Ugovori_OPULJP[[#This Row],[Privatni doprinos korisnika - HRK]]/7.5345</f>
        <v>0</v>
      </c>
      <c r="Y1290" s="21">
        <f>Ugovori_OPULJP[[#This Row],[Bespovratna sredstva - Ukupno (EU+Nac) HRK
= Ukupna ugovorena vrijednost bespovratnih sredstava]]+Ugovori_OPULJP[[#This Row],[Javni doprinos korisnika - HRK]]+Ugovori_OPULJP[[#This Row],[Privatni doprinos korisnika - HRK]]</f>
        <v>443241.26</v>
      </c>
      <c r="Z1290" s="22">
        <f>Ugovori_OPULJP[[#This Row],[UKUPNI PRIHVATLJIVI IZDACI
TOTAL ELIGIBLE EXPENDITURE
= Bespovratna sredstva ukupno + doprinos korisnika
= Ukupni prihvatljivi troškovi
= Ukupna ugovorena vrijednost projekta HRK]]/7.5345</f>
        <v>58828.224832437452</v>
      </c>
      <c r="AA1290" s="13" t="s">
        <v>741</v>
      </c>
      <c r="AB1290" s="13" t="s">
        <v>145</v>
      </c>
      <c r="AC1290" s="26" t="s">
        <v>4942</v>
      </c>
      <c r="AD1290" s="12" t="s">
        <v>147</v>
      </c>
    </row>
    <row r="1291" spans="1:30" ht="38.25" customHeight="1" x14ac:dyDescent="0.3">
      <c r="A1291" s="31" t="s">
        <v>4943</v>
      </c>
      <c r="B1291" s="25" t="s">
        <v>139</v>
      </c>
      <c r="C1291" s="26" t="s">
        <v>140</v>
      </c>
      <c r="D1291" s="26" t="s">
        <v>4890</v>
      </c>
      <c r="E1291" s="27" t="s">
        <v>223</v>
      </c>
      <c r="F1291" s="32" t="s">
        <v>4944</v>
      </c>
      <c r="G1291" s="32" t="s">
        <v>4945</v>
      </c>
      <c r="H1291" s="29">
        <v>44455</v>
      </c>
      <c r="I1291" s="29">
        <v>45185</v>
      </c>
      <c r="J1291" s="17" t="str">
        <f>IF(Ugovori_OPULJP[[#This Row],[DATUM ZAVRŠETKA OPERACIJE]]&gt;DATE(2023,12,31),"u provedbi","završen")</f>
        <v>završen</v>
      </c>
      <c r="K1291" s="37" t="s">
        <v>178</v>
      </c>
      <c r="L1291" s="37" t="s">
        <v>178</v>
      </c>
      <c r="M1291" s="18">
        <v>0.85</v>
      </c>
      <c r="N1291" s="18">
        <v>0.15</v>
      </c>
      <c r="O1291" s="19">
        <f>Ugovori_OPULJP[[#This Row],[Bespovratna sredstva - Ukupno (EU+Nac) HRK
= Ukupna ugovorena vrijednost bespovratnih sredstava]]*Ugovori_OPULJP[[#This Row],[EU STOPA SUFINANCIRANJA %
EU CO-FINANCING RATE %]]</f>
        <v>1589449</v>
      </c>
      <c r="P1291" s="20">
        <f>Ugovori_OPULJP[[#This Row],[Bespovratna sredstva - EU dio - HRK]]/7.5345</f>
        <v>210956.13511181896</v>
      </c>
      <c r="Q1291" s="19">
        <f>Ugovori_OPULJP[[#This Row],[Bespovratna sredstva - Ukupno (EU+Nac) HRK
= Ukupna ugovorena vrijednost bespovratnih sredstava]]*Ugovori_OPULJP[[#This Row],[STOPA NACIONALNOG SUFINANCIRANJA %]]</f>
        <v>280491</v>
      </c>
      <c r="R1291" s="20">
        <f>Ugovori_OPULJP[[#This Row],[Bespovratna sredstva - Nacionalni dio - HRK]]/7.5345</f>
        <v>37227.553255026876</v>
      </c>
      <c r="S1291" s="21">
        <v>1869940</v>
      </c>
      <c r="T1291" s="22">
        <f>Ugovori_OPULJP[[#This Row],[Bespovratna sredstva - Ukupno (EU+Nac) HRK
= Ukupna ugovorena vrijednost bespovratnih sredstava]]/7.5345</f>
        <v>248183.68836684583</v>
      </c>
      <c r="U1291" s="19">
        <v>0</v>
      </c>
      <c r="V1291" s="20">
        <f>Ugovori_OPULJP[[#This Row],[Javni doprinos korisnika - HRK]]/7.5345</f>
        <v>0</v>
      </c>
      <c r="W1291" s="19">
        <v>0</v>
      </c>
      <c r="X1291" s="20">
        <f>Ugovori_OPULJP[[#This Row],[Privatni doprinos korisnika - HRK]]/7.5345</f>
        <v>0</v>
      </c>
      <c r="Y1291" s="21">
        <f>Ugovori_OPULJP[[#This Row],[Bespovratna sredstva - Ukupno (EU+Nac) HRK
= Ukupna ugovorena vrijednost bespovratnih sredstava]]+Ugovori_OPULJP[[#This Row],[Javni doprinos korisnika - HRK]]+Ugovori_OPULJP[[#This Row],[Privatni doprinos korisnika - HRK]]</f>
        <v>1869940</v>
      </c>
      <c r="Z1291" s="22">
        <f>Ugovori_OPULJP[[#This Row],[UKUPNI PRIHVATLJIVI IZDACI
TOTAL ELIGIBLE EXPENDITURE
= Bespovratna sredstva ukupno + doprinos korisnika
= Ukupni prihvatljivi troškovi
= Ukupna ugovorena vrijednost projekta HRK]]/7.5345</f>
        <v>248183.68836684583</v>
      </c>
      <c r="AA1291" s="27" t="s">
        <v>741</v>
      </c>
      <c r="AB1291" s="27" t="s">
        <v>145</v>
      </c>
      <c r="AC1291" s="26" t="s">
        <v>4946</v>
      </c>
      <c r="AD1291" s="33" t="s">
        <v>147</v>
      </c>
    </row>
    <row r="1292" spans="1:30" ht="38.25" customHeight="1" x14ac:dyDescent="0.3">
      <c r="A1292" s="31" t="s">
        <v>4947</v>
      </c>
      <c r="B1292" s="25" t="s">
        <v>139</v>
      </c>
      <c r="C1292" s="26" t="s">
        <v>140</v>
      </c>
      <c r="D1292" s="26" t="s">
        <v>4890</v>
      </c>
      <c r="E1292" s="27" t="s">
        <v>223</v>
      </c>
      <c r="F1292" s="32" t="s">
        <v>4948</v>
      </c>
      <c r="G1292" s="32" t="s">
        <v>4949</v>
      </c>
      <c r="H1292" s="29">
        <v>44455</v>
      </c>
      <c r="I1292" s="29">
        <v>45185</v>
      </c>
      <c r="J1292" s="17" t="str">
        <f>IF(Ugovori_OPULJP[[#This Row],[DATUM ZAVRŠETKA OPERACIJE]]&gt;DATE(2023,12,31),"u provedbi","završen")</f>
        <v>završen</v>
      </c>
      <c r="K1292" s="37" t="s">
        <v>262</v>
      </c>
      <c r="L1292" s="37" t="s">
        <v>262</v>
      </c>
      <c r="M1292" s="18">
        <v>0.85</v>
      </c>
      <c r="N1292" s="18">
        <v>0.15</v>
      </c>
      <c r="O1292" s="19">
        <f>Ugovori_OPULJP[[#This Row],[Bespovratna sredstva - Ukupno (EU+Nac) HRK
= Ukupna ugovorena vrijednost bespovratnih sredstava]]*Ugovori_OPULJP[[#This Row],[EU STOPA SUFINANCIRANJA %
EU CO-FINANCING RATE %]]</f>
        <v>2998900.5719999997</v>
      </c>
      <c r="P1292" s="20">
        <f>Ugovori_OPULJP[[#This Row],[Bespovratna sredstva - EU dio - HRK]]/7.5345</f>
        <v>398022.50607206841</v>
      </c>
      <c r="Q1292" s="19">
        <f>Ugovori_OPULJP[[#This Row],[Bespovratna sredstva - Ukupno (EU+Nac) HRK
= Ukupna ugovorena vrijednost bespovratnih sredstava]]*Ugovori_OPULJP[[#This Row],[STOPA NACIONALNOG SUFINANCIRANJA %]]</f>
        <v>529217.74799999991</v>
      </c>
      <c r="R1292" s="20">
        <f>Ugovori_OPULJP[[#This Row],[Bespovratna sredstva - Nacionalni dio - HRK]]/7.5345</f>
        <v>70239.265777423832</v>
      </c>
      <c r="S1292" s="21">
        <v>3528118.32</v>
      </c>
      <c r="T1292" s="22">
        <f>Ugovori_OPULJP[[#This Row],[Bespovratna sredstva - Ukupno (EU+Nac) HRK
= Ukupna ugovorena vrijednost bespovratnih sredstava]]/7.5345</f>
        <v>468261.77184949227</v>
      </c>
      <c r="U1292" s="19">
        <v>0</v>
      </c>
      <c r="V1292" s="20">
        <f>Ugovori_OPULJP[[#This Row],[Javni doprinos korisnika - HRK]]/7.5345</f>
        <v>0</v>
      </c>
      <c r="W1292" s="19">
        <v>0</v>
      </c>
      <c r="X1292" s="20">
        <f>Ugovori_OPULJP[[#This Row],[Privatni doprinos korisnika - HRK]]/7.5345</f>
        <v>0</v>
      </c>
      <c r="Y1292" s="21">
        <f>Ugovori_OPULJP[[#This Row],[Bespovratna sredstva - Ukupno (EU+Nac) HRK
= Ukupna ugovorena vrijednost bespovratnih sredstava]]+Ugovori_OPULJP[[#This Row],[Javni doprinos korisnika - HRK]]+Ugovori_OPULJP[[#This Row],[Privatni doprinos korisnika - HRK]]</f>
        <v>3528118.32</v>
      </c>
      <c r="Z1292" s="22">
        <f>Ugovori_OPULJP[[#This Row],[UKUPNI PRIHVATLJIVI IZDACI
TOTAL ELIGIBLE EXPENDITURE
= Bespovratna sredstva ukupno + doprinos korisnika
= Ukupni prihvatljivi troškovi
= Ukupna ugovorena vrijednost projekta HRK]]/7.5345</f>
        <v>468261.77184949227</v>
      </c>
      <c r="AA1292" s="27" t="s">
        <v>741</v>
      </c>
      <c r="AB1292" s="27" t="s">
        <v>145</v>
      </c>
      <c r="AC1292" s="26" t="s">
        <v>4950</v>
      </c>
      <c r="AD1292" s="33" t="s">
        <v>147</v>
      </c>
    </row>
    <row r="1293" spans="1:30" ht="51" customHeight="1" x14ac:dyDescent="0.3">
      <c r="A1293" s="31" t="s">
        <v>4951</v>
      </c>
      <c r="B1293" s="25" t="s">
        <v>139</v>
      </c>
      <c r="C1293" s="26" t="s">
        <v>140</v>
      </c>
      <c r="D1293" s="26" t="s">
        <v>4890</v>
      </c>
      <c r="E1293" s="27" t="s">
        <v>223</v>
      </c>
      <c r="F1293" s="32" t="s">
        <v>4952</v>
      </c>
      <c r="G1293" s="32" t="s">
        <v>4953</v>
      </c>
      <c r="H1293" s="29">
        <v>44455</v>
      </c>
      <c r="I1293" s="29">
        <v>45185</v>
      </c>
      <c r="J1293" s="17" t="str">
        <f>IF(Ugovori_OPULJP[[#This Row],[DATUM ZAVRŠETKA OPERACIJE]]&gt;DATE(2023,12,31),"u provedbi","završen")</f>
        <v>završen</v>
      </c>
      <c r="K1293" s="37" t="s">
        <v>362</v>
      </c>
      <c r="L1293" s="37" t="s">
        <v>362</v>
      </c>
      <c r="M1293" s="18">
        <v>0.85</v>
      </c>
      <c r="N1293" s="18">
        <v>0.15</v>
      </c>
      <c r="O1293" s="19">
        <f>Ugovori_OPULJP[[#This Row],[Bespovratna sredstva - Ukupno (EU+Nac) HRK
= Ukupna ugovorena vrijednost bespovratnih sredstava]]*Ugovori_OPULJP[[#This Row],[EU STOPA SUFINANCIRANJA %
EU CO-FINANCING RATE %]]</f>
        <v>2145163.3259999999</v>
      </c>
      <c r="P1293" s="20">
        <f>Ugovori_OPULJP[[#This Row],[Bespovratna sredstva - EU dio - HRK]]/7.5345</f>
        <v>284712.10113477998</v>
      </c>
      <c r="Q1293" s="19">
        <f>Ugovori_OPULJP[[#This Row],[Bespovratna sredstva - Ukupno (EU+Nac) HRK
= Ukupna ugovorena vrijednost bespovratnih sredstava]]*Ugovori_OPULJP[[#This Row],[STOPA NACIONALNOG SUFINANCIRANJA %]]</f>
        <v>378558.234</v>
      </c>
      <c r="R1293" s="20">
        <f>Ugovori_OPULJP[[#This Row],[Bespovratna sredstva - Nacionalni dio - HRK]]/7.5345</f>
        <v>50243.311964961176</v>
      </c>
      <c r="S1293" s="21">
        <v>2523721.56</v>
      </c>
      <c r="T1293" s="22">
        <f>Ugovori_OPULJP[[#This Row],[Bespovratna sredstva - Ukupno (EU+Nac) HRK
= Ukupna ugovorena vrijednost bespovratnih sredstava]]/7.5345</f>
        <v>334955.41309974116</v>
      </c>
      <c r="U1293" s="19">
        <v>0</v>
      </c>
      <c r="V1293" s="20">
        <f>Ugovori_OPULJP[[#This Row],[Javni doprinos korisnika - HRK]]/7.5345</f>
        <v>0</v>
      </c>
      <c r="W1293" s="19">
        <v>0</v>
      </c>
      <c r="X1293" s="20">
        <f>Ugovori_OPULJP[[#This Row],[Privatni doprinos korisnika - HRK]]/7.5345</f>
        <v>0</v>
      </c>
      <c r="Y1293" s="21">
        <f>Ugovori_OPULJP[[#This Row],[Bespovratna sredstva - Ukupno (EU+Nac) HRK
= Ukupna ugovorena vrijednost bespovratnih sredstava]]+Ugovori_OPULJP[[#This Row],[Javni doprinos korisnika - HRK]]+Ugovori_OPULJP[[#This Row],[Privatni doprinos korisnika - HRK]]</f>
        <v>2523721.56</v>
      </c>
      <c r="Z1293" s="22">
        <f>Ugovori_OPULJP[[#This Row],[UKUPNI PRIHVATLJIVI IZDACI
TOTAL ELIGIBLE EXPENDITURE
= Bespovratna sredstva ukupno + doprinos korisnika
= Ukupni prihvatljivi troškovi
= Ukupna ugovorena vrijednost projekta HRK]]/7.5345</f>
        <v>334955.41309974116</v>
      </c>
      <c r="AA1293" s="27" t="s">
        <v>741</v>
      </c>
      <c r="AB1293" s="27" t="s">
        <v>145</v>
      </c>
      <c r="AC1293" s="26" t="s">
        <v>4954</v>
      </c>
      <c r="AD1293" s="33" t="s">
        <v>147</v>
      </c>
    </row>
    <row r="1294" spans="1:30" ht="38.25" customHeight="1" x14ac:dyDescent="0.3">
      <c r="A1294" s="31" t="s">
        <v>4955</v>
      </c>
      <c r="B1294" s="25" t="s">
        <v>139</v>
      </c>
      <c r="C1294" s="26" t="s">
        <v>140</v>
      </c>
      <c r="D1294" s="26" t="s">
        <v>4890</v>
      </c>
      <c r="E1294" s="27" t="s">
        <v>223</v>
      </c>
      <c r="F1294" s="32" t="s">
        <v>4956</v>
      </c>
      <c r="G1294" s="32" t="s">
        <v>3428</v>
      </c>
      <c r="H1294" s="29">
        <v>44455</v>
      </c>
      <c r="I1294" s="29">
        <v>45185</v>
      </c>
      <c r="J1294" s="17" t="str">
        <f>IF(Ugovori_OPULJP[[#This Row],[DATUM ZAVRŠETKA OPERACIJE]]&gt;DATE(2023,12,31),"u provedbi","završen")</f>
        <v>završen</v>
      </c>
      <c r="K1294" s="37" t="s">
        <v>81</v>
      </c>
      <c r="L1294" s="37" t="s">
        <v>81</v>
      </c>
      <c r="M1294" s="18">
        <v>0.85</v>
      </c>
      <c r="N1294" s="18">
        <v>0.15</v>
      </c>
      <c r="O1294" s="19">
        <f>Ugovori_OPULJP[[#This Row],[Bespovratna sredstva - Ukupno (EU+Nac) HRK
= Ukupna ugovorena vrijednost bespovratnih sredstava]]*Ugovori_OPULJP[[#This Row],[EU STOPA SUFINANCIRANJA %
EU CO-FINANCING RATE %]]</f>
        <v>2500362.9834999996</v>
      </c>
      <c r="P1294" s="20">
        <f>Ugovori_OPULJP[[#This Row],[Bespovratna sredstva - EU dio - HRK]]/7.5345</f>
        <v>331855.19722609321</v>
      </c>
      <c r="Q1294" s="19">
        <f>Ugovori_OPULJP[[#This Row],[Bespovratna sredstva - Ukupno (EU+Nac) HRK
= Ukupna ugovorena vrijednost bespovratnih sredstava]]*Ugovori_OPULJP[[#This Row],[STOPA NACIONALNOG SUFINANCIRANJA %]]</f>
        <v>441240.52649999998</v>
      </c>
      <c r="R1294" s="20">
        <f>Ugovori_OPULJP[[#This Row],[Bespovratna sredstva - Nacionalni dio - HRK]]/7.5345</f>
        <v>58562.681863428224</v>
      </c>
      <c r="S1294" s="21">
        <v>2941603.51</v>
      </c>
      <c r="T1294" s="22">
        <f>Ugovori_OPULJP[[#This Row],[Bespovratna sredstva - Ukupno (EU+Nac) HRK
= Ukupna ugovorena vrijednost bespovratnih sredstava]]/7.5345</f>
        <v>390417.87908952148</v>
      </c>
      <c r="U1294" s="19">
        <v>0</v>
      </c>
      <c r="V1294" s="20">
        <f>Ugovori_OPULJP[[#This Row],[Javni doprinos korisnika - HRK]]/7.5345</f>
        <v>0</v>
      </c>
      <c r="W1294" s="19">
        <v>0</v>
      </c>
      <c r="X1294" s="20">
        <f>Ugovori_OPULJP[[#This Row],[Privatni doprinos korisnika - HRK]]/7.5345</f>
        <v>0</v>
      </c>
      <c r="Y1294" s="21">
        <f>Ugovori_OPULJP[[#This Row],[Bespovratna sredstva - Ukupno (EU+Nac) HRK
= Ukupna ugovorena vrijednost bespovratnih sredstava]]+Ugovori_OPULJP[[#This Row],[Javni doprinos korisnika - HRK]]+Ugovori_OPULJP[[#This Row],[Privatni doprinos korisnika - HRK]]</f>
        <v>2941603.51</v>
      </c>
      <c r="Z1294" s="22">
        <f>Ugovori_OPULJP[[#This Row],[UKUPNI PRIHVATLJIVI IZDACI
TOTAL ELIGIBLE EXPENDITURE
= Bespovratna sredstva ukupno + doprinos korisnika
= Ukupni prihvatljivi troškovi
= Ukupna ugovorena vrijednost projekta HRK]]/7.5345</f>
        <v>390417.87908952148</v>
      </c>
      <c r="AA1294" s="27" t="s">
        <v>741</v>
      </c>
      <c r="AB1294" s="27" t="s">
        <v>145</v>
      </c>
      <c r="AC1294" s="26" t="s">
        <v>4957</v>
      </c>
      <c r="AD1294" s="33" t="s">
        <v>147</v>
      </c>
    </row>
    <row r="1295" spans="1:30" ht="38.25" customHeight="1" x14ac:dyDescent="0.3">
      <c r="A1295" s="31" t="s">
        <v>4958</v>
      </c>
      <c r="B1295" s="25" t="s">
        <v>139</v>
      </c>
      <c r="C1295" s="26" t="s">
        <v>140</v>
      </c>
      <c r="D1295" s="26" t="s">
        <v>4890</v>
      </c>
      <c r="E1295" s="27" t="s">
        <v>223</v>
      </c>
      <c r="F1295" s="32" t="s">
        <v>4959</v>
      </c>
      <c r="G1295" s="32" t="s">
        <v>4960</v>
      </c>
      <c r="H1295" s="29">
        <v>44455</v>
      </c>
      <c r="I1295" s="29">
        <v>45185</v>
      </c>
      <c r="J1295" s="17" t="str">
        <f>IF(Ugovori_OPULJP[[#This Row],[DATUM ZAVRŠETKA OPERACIJE]]&gt;DATE(2023,12,31),"u provedbi","završen")</f>
        <v>završen</v>
      </c>
      <c r="K1295" s="37" t="s">
        <v>144</v>
      </c>
      <c r="L1295" s="37" t="s">
        <v>144</v>
      </c>
      <c r="M1295" s="18">
        <v>0.85</v>
      </c>
      <c r="N1295" s="18">
        <v>0.15</v>
      </c>
      <c r="O1295" s="19">
        <f>Ugovori_OPULJP[[#This Row],[Bespovratna sredstva - Ukupno (EU+Nac) HRK
= Ukupna ugovorena vrijednost bespovratnih sredstava]]*Ugovori_OPULJP[[#This Row],[EU STOPA SUFINANCIRANJA %
EU CO-FINANCING RATE %]]</f>
        <v>2039139.3155</v>
      </c>
      <c r="P1295" s="20">
        <f>Ugovori_OPULJP[[#This Row],[Bespovratna sredstva - EU dio - HRK]]/7.5345</f>
        <v>270640.2967018382</v>
      </c>
      <c r="Q1295" s="19">
        <f>Ugovori_OPULJP[[#This Row],[Bespovratna sredstva - Ukupno (EU+Nac) HRK
= Ukupna ugovorena vrijednost bespovratnih sredstava]]*Ugovori_OPULJP[[#This Row],[STOPA NACIONALNOG SUFINANCIRANJA %]]</f>
        <v>359848.11450000003</v>
      </c>
      <c r="R1295" s="20">
        <f>Ugovori_OPULJP[[#This Row],[Bespovratna sredstva - Nacionalni dio - HRK]]/7.5345</f>
        <v>47760.052359147921</v>
      </c>
      <c r="S1295" s="21">
        <v>2398987.4300000002</v>
      </c>
      <c r="T1295" s="22">
        <f>Ugovori_OPULJP[[#This Row],[Bespovratna sredstva - Ukupno (EU+Nac) HRK
= Ukupna ugovorena vrijednost bespovratnih sredstava]]/7.5345</f>
        <v>318400.34906098613</v>
      </c>
      <c r="U1295" s="19">
        <v>0</v>
      </c>
      <c r="V1295" s="20">
        <f>Ugovori_OPULJP[[#This Row],[Javni doprinos korisnika - HRK]]/7.5345</f>
        <v>0</v>
      </c>
      <c r="W1295" s="19">
        <v>0</v>
      </c>
      <c r="X1295" s="20">
        <f>Ugovori_OPULJP[[#This Row],[Privatni doprinos korisnika - HRK]]/7.5345</f>
        <v>0</v>
      </c>
      <c r="Y1295" s="21">
        <f>Ugovori_OPULJP[[#This Row],[Bespovratna sredstva - Ukupno (EU+Nac) HRK
= Ukupna ugovorena vrijednost bespovratnih sredstava]]+Ugovori_OPULJP[[#This Row],[Javni doprinos korisnika - HRK]]+Ugovori_OPULJP[[#This Row],[Privatni doprinos korisnika - HRK]]</f>
        <v>2398987.4300000002</v>
      </c>
      <c r="Z1295" s="22">
        <f>Ugovori_OPULJP[[#This Row],[UKUPNI PRIHVATLJIVI IZDACI
TOTAL ELIGIBLE EXPENDITURE
= Bespovratna sredstva ukupno + doprinos korisnika
= Ukupni prihvatljivi troškovi
= Ukupna ugovorena vrijednost projekta HRK]]/7.5345</f>
        <v>318400.34906098613</v>
      </c>
      <c r="AA1295" s="27" t="s">
        <v>741</v>
      </c>
      <c r="AB1295" s="27" t="s">
        <v>145</v>
      </c>
      <c r="AC1295" s="26" t="s">
        <v>4961</v>
      </c>
      <c r="AD1295" s="33" t="s">
        <v>147</v>
      </c>
    </row>
    <row r="1296" spans="1:30" ht="51" customHeight="1" x14ac:dyDescent="0.3">
      <c r="A1296" s="31" t="s">
        <v>4962</v>
      </c>
      <c r="B1296" s="25" t="s">
        <v>139</v>
      </c>
      <c r="C1296" s="26" t="s">
        <v>140</v>
      </c>
      <c r="D1296" s="26" t="s">
        <v>4890</v>
      </c>
      <c r="E1296" s="27" t="s">
        <v>223</v>
      </c>
      <c r="F1296" s="32" t="s">
        <v>4963</v>
      </c>
      <c r="G1296" s="32" t="s">
        <v>4964</v>
      </c>
      <c r="H1296" s="29">
        <v>44455</v>
      </c>
      <c r="I1296" s="29">
        <v>45185</v>
      </c>
      <c r="J1296" s="17" t="str">
        <f>IF(Ugovori_OPULJP[[#This Row],[DATUM ZAVRŠETKA OPERACIJE]]&gt;DATE(2023,12,31),"u provedbi","završen")</f>
        <v>završen</v>
      </c>
      <c r="K1296" s="37" t="s">
        <v>586</v>
      </c>
      <c r="L1296" s="37" t="s">
        <v>586</v>
      </c>
      <c r="M1296" s="18">
        <v>0.85</v>
      </c>
      <c r="N1296" s="18">
        <v>0.15</v>
      </c>
      <c r="O1296" s="19">
        <f>Ugovori_OPULJP[[#This Row],[Bespovratna sredstva - Ukupno (EU+Nac) HRK
= Ukupna ugovorena vrijednost bespovratnih sredstava]]*Ugovori_OPULJP[[#This Row],[EU STOPA SUFINANCIRANJA %
EU CO-FINANCING RATE %]]</f>
        <v>2854924.2655000002</v>
      </c>
      <c r="P1296" s="20">
        <f>Ugovori_OPULJP[[#This Row],[Bespovratna sredstva - EU dio - HRK]]/7.5345</f>
        <v>378913.5663282235</v>
      </c>
      <c r="Q1296" s="19">
        <f>Ugovori_OPULJP[[#This Row],[Bespovratna sredstva - Ukupno (EU+Nac) HRK
= Ukupna ugovorena vrijednost bespovratnih sredstava]]*Ugovori_OPULJP[[#This Row],[STOPA NACIONALNOG SUFINANCIRANJA %]]</f>
        <v>503810.16450000001</v>
      </c>
      <c r="R1296" s="20">
        <f>Ugovori_OPULJP[[#This Row],[Bespovratna sredstva - Nacionalni dio - HRK]]/7.5345</f>
        <v>66867.09994027474</v>
      </c>
      <c r="S1296" s="21">
        <v>3358734.43</v>
      </c>
      <c r="T1296" s="22">
        <f>Ugovori_OPULJP[[#This Row],[Bespovratna sredstva - Ukupno (EU+Nac) HRK
= Ukupna ugovorena vrijednost bespovratnih sredstava]]/7.5345</f>
        <v>445780.66626849823</v>
      </c>
      <c r="U1296" s="19">
        <v>0</v>
      </c>
      <c r="V1296" s="20">
        <f>Ugovori_OPULJP[[#This Row],[Javni doprinos korisnika - HRK]]/7.5345</f>
        <v>0</v>
      </c>
      <c r="W1296" s="19">
        <v>0</v>
      </c>
      <c r="X1296" s="20">
        <f>Ugovori_OPULJP[[#This Row],[Privatni doprinos korisnika - HRK]]/7.5345</f>
        <v>0</v>
      </c>
      <c r="Y1296" s="21">
        <f>Ugovori_OPULJP[[#This Row],[Bespovratna sredstva - Ukupno (EU+Nac) HRK
= Ukupna ugovorena vrijednost bespovratnih sredstava]]+Ugovori_OPULJP[[#This Row],[Javni doprinos korisnika - HRK]]+Ugovori_OPULJP[[#This Row],[Privatni doprinos korisnika - HRK]]</f>
        <v>3358734.43</v>
      </c>
      <c r="Z1296" s="22">
        <f>Ugovori_OPULJP[[#This Row],[UKUPNI PRIHVATLJIVI IZDACI
TOTAL ELIGIBLE EXPENDITURE
= Bespovratna sredstva ukupno + doprinos korisnika
= Ukupni prihvatljivi troškovi
= Ukupna ugovorena vrijednost projekta HRK]]/7.5345</f>
        <v>445780.66626849823</v>
      </c>
      <c r="AA1296" s="27" t="s">
        <v>741</v>
      </c>
      <c r="AB1296" s="27" t="s">
        <v>145</v>
      </c>
      <c r="AC1296" s="26" t="s">
        <v>4965</v>
      </c>
      <c r="AD1296" s="33" t="s">
        <v>147</v>
      </c>
    </row>
    <row r="1297" spans="1:30" ht="51" customHeight="1" x14ac:dyDescent="0.3">
      <c r="A1297" s="31" t="s">
        <v>4966</v>
      </c>
      <c r="B1297" s="25" t="s">
        <v>139</v>
      </c>
      <c r="C1297" s="26" t="s">
        <v>140</v>
      </c>
      <c r="D1297" s="26" t="s">
        <v>4890</v>
      </c>
      <c r="E1297" s="27" t="s">
        <v>223</v>
      </c>
      <c r="F1297" s="32" t="s">
        <v>4967</v>
      </c>
      <c r="G1297" s="32" t="s">
        <v>4968</v>
      </c>
      <c r="H1297" s="29">
        <v>44455</v>
      </c>
      <c r="I1297" s="29">
        <v>45185</v>
      </c>
      <c r="J1297" s="17" t="str">
        <f>IF(Ugovori_OPULJP[[#This Row],[DATUM ZAVRŠETKA OPERACIJE]]&gt;DATE(2023,12,31),"u provedbi","završen")</f>
        <v>završen</v>
      </c>
      <c r="K1297" s="37" t="s">
        <v>144</v>
      </c>
      <c r="L1297" s="37" t="s">
        <v>144</v>
      </c>
      <c r="M1297" s="18">
        <v>0.85</v>
      </c>
      <c r="N1297" s="18">
        <v>0.15</v>
      </c>
      <c r="O1297" s="19">
        <f>Ugovori_OPULJP[[#This Row],[Bespovratna sredstva - Ukupno (EU+Nac) HRK
= Ukupna ugovorena vrijednost bespovratnih sredstava]]*Ugovori_OPULJP[[#This Row],[EU STOPA SUFINANCIRANJA %
EU CO-FINANCING RATE %]]</f>
        <v>3298440.1129999999</v>
      </c>
      <c r="P1297" s="20">
        <f>Ugovori_OPULJP[[#This Row],[Bespovratna sredstva - EU dio - HRK]]/7.5345</f>
        <v>437778.23518481647</v>
      </c>
      <c r="Q1297" s="19">
        <f>Ugovori_OPULJP[[#This Row],[Bespovratna sredstva - Ukupno (EU+Nac) HRK
= Ukupna ugovorena vrijednost bespovratnih sredstava]]*Ugovori_OPULJP[[#This Row],[STOPA NACIONALNOG SUFINANCIRANJA %]]</f>
        <v>582077.6669999999</v>
      </c>
      <c r="R1297" s="20">
        <f>Ugovori_OPULJP[[#This Row],[Bespovratna sredstva - Nacionalni dio - HRK]]/7.5345</f>
        <v>77254.982679673485</v>
      </c>
      <c r="S1297" s="21">
        <v>3880517.78</v>
      </c>
      <c r="T1297" s="22">
        <f>Ugovori_OPULJP[[#This Row],[Bespovratna sredstva - Ukupno (EU+Nac) HRK
= Ukupna ugovorena vrijednost bespovratnih sredstava]]/7.5345</f>
        <v>515033.21786448994</v>
      </c>
      <c r="U1297" s="19">
        <v>0</v>
      </c>
      <c r="V1297" s="20">
        <f>Ugovori_OPULJP[[#This Row],[Javni doprinos korisnika - HRK]]/7.5345</f>
        <v>0</v>
      </c>
      <c r="W1297" s="19">
        <v>0</v>
      </c>
      <c r="X1297" s="20">
        <f>Ugovori_OPULJP[[#This Row],[Privatni doprinos korisnika - HRK]]/7.5345</f>
        <v>0</v>
      </c>
      <c r="Y1297" s="21">
        <f>Ugovori_OPULJP[[#This Row],[Bespovratna sredstva - Ukupno (EU+Nac) HRK
= Ukupna ugovorena vrijednost bespovratnih sredstava]]+Ugovori_OPULJP[[#This Row],[Javni doprinos korisnika - HRK]]+Ugovori_OPULJP[[#This Row],[Privatni doprinos korisnika - HRK]]</f>
        <v>3880517.78</v>
      </c>
      <c r="Z1297" s="22">
        <f>Ugovori_OPULJP[[#This Row],[UKUPNI PRIHVATLJIVI IZDACI
TOTAL ELIGIBLE EXPENDITURE
= Bespovratna sredstva ukupno + doprinos korisnika
= Ukupni prihvatljivi troškovi
= Ukupna ugovorena vrijednost projekta HRK]]/7.5345</f>
        <v>515033.21786448994</v>
      </c>
      <c r="AA1297" s="27" t="s">
        <v>741</v>
      </c>
      <c r="AB1297" s="27" t="s">
        <v>145</v>
      </c>
      <c r="AC1297" s="26" t="s">
        <v>4969</v>
      </c>
      <c r="AD1297" s="33" t="s">
        <v>147</v>
      </c>
    </row>
    <row r="1298" spans="1:30" ht="38.25" customHeight="1" x14ac:dyDescent="0.3">
      <c r="A1298" s="31" t="s">
        <v>4970</v>
      </c>
      <c r="B1298" s="25" t="s">
        <v>139</v>
      </c>
      <c r="C1298" s="26" t="s">
        <v>140</v>
      </c>
      <c r="D1298" s="26" t="s">
        <v>4890</v>
      </c>
      <c r="E1298" s="27" t="s">
        <v>223</v>
      </c>
      <c r="F1298" s="32" t="s">
        <v>4971</v>
      </c>
      <c r="G1298" s="32" t="s">
        <v>4972</v>
      </c>
      <c r="H1298" s="29">
        <v>44455</v>
      </c>
      <c r="I1298" s="29">
        <v>45185</v>
      </c>
      <c r="J1298" s="17" t="str">
        <f>IF(Ugovori_OPULJP[[#This Row],[DATUM ZAVRŠETKA OPERACIJE]]&gt;DATE(2023,12,31),"u provedbi","završen")</f>
        <v>završen</v>
      </c>
      <c r="K1298" s="37" t="s">
        <v>117</v>
      </c>
      <c r="L1298" s="37" t="s">
        <v>117</v>
      </c>
      <c r="M1298" s="18">
        <v>0.85</v>
      </c>
      <c r="N1298" s="18">
        <v>0.15</v>
      </c>
      <c r="O1298" s="19">
        <f>Ugovori_OPULJP[[#This Row],[Bespovratna sredstva - Ukupno (EU+Nac) HRK
= Ukupna ugovorena vrijednost bespovratnih sredstava]]*Ugovori_OPULJP[[#This Row],[EU STOPA SUFINANCIRANJA %
EU CO-FINANCING RATE %]]</f>
        <v>1753226.1669999999</v>
      </c>
      <c r="P1298" s="20">
        <f>Ugovori_OPULJP[[#This Row],[Bespovratna sredstva - EU dio - HRK]]/7.5345</f>
        <v>232693.10067025016</v>
      </c>
      <c r="Q1298" s="19">
        <f>Ugovori_OPULJP[[#This Row],[Bespovratna sredstva - Ukupno (EU+Nac) HRK
= Ukupna ugovorena vrijednost bespovratnih sredstava]]*Ugovori_OPULJP[[#This Row],[STOPA NACIONALNOG SUFINANCIRANJA %]]</f>
        <v>309392.853</v>
      </c>
      <c r="R1298" s="20">
        <f>Ugovori_OPULJP[[#This Row],[Bespovratna sredstva - Nacionalni dio - HRK]]/7.5345</f>
        <v>41063.488353573557</v>
      </c>
      <c r="S1298" s="21">
        <v>2062619.02</v>
      </c>
      <c r="T1298" s="22">
        <f>Ugovori_OPULJP[[#This Row],[Bespovratna sredstva - Ukupno (EU+Nac) HRK
= Ukupna ugovorena vrijednost bespovratnih sredstava]]/7.5345</f>
        <v>273756.58902382373</v>
      </c>
      <c r="U1298" s="19">
        <v>0</v>
      </c>
      <c r="V1298" s="20">
        <f>Ugovori_OPULJP[[#This Row],[Javni doprinos korisnika - HRK]]/7.5345</f>
        <v>0</v>
      </c>
      <c r="W1298" s="19">
        <v>0</v>
      </c>
      <c r="X1298" s="20">
        <f>Ugovori_OPULJP[[#This Row],[Privatni doprinos korisnika - HRK]]/7.5345</f>
        <v>0</v>
      </c>
      <c r="Y1298" s="21">
        <f>Ugovori_OPULJP[[#This Row],[Bespovratna sredstva - Ukupno (EU+Nac) HRK
= Ukupna ugovorena vrijednost bespovratnih sredstava]]+Ugovori_OPULJP[[#This Row],[Javni doprinos korisnika - HRK]]+Ugovori_OPULJP[[#This Row],[Privatni doprinos korisnika - HRK]]</f>
        <v>2062619.02</v>
      </c>
      <c r="Z1298" s="22">
        <f>Ugovori_OPULJP[[#This Row],[UKUPNI PRIHVATLJIVI IZDACI
TOTAL ELIGIBLE EXPENDITURE
= Bespovratna sredstva ukupno + doprinos korisnika
= Ukupni prihvatljivi troškovi
= Ukupna ugovorena vrijednost projekta HRK]]/7.5345</f>
        <v>273756.58902382373</v>
      </c>
      <c r="AA1298" s="27" t="s">
        <v>741</v>
      </c>
      <c r="AB1298" s="27" t="s">
        <v>145</v>
      </c>
      <c r="AC1298" s="26" t="s">
        <v>4973</v>
      </c>
      <c r="AD1298" s="33" t="s">
        <v>147</v>
      </c>
    </row>
    <row r="1299" spans="1:30" ht="51" customHeight="1" x14ac:dyDescent="0.3">
      <c r="A1299" s="36" t="s">
        <v>4974</v>
      </c>
      <c r="B1299" s="25" t="s">
        <v>139</v>
      </c>
      <c r="C1299" s="26" t="s">
        <v>140</v>
      </c>
      <c r="D1299" s="40" t="s">
        <v>1642</v>
      </c>
      <c r="E1299" s="27" t="s">
        <v>63</v>
      </c>
      <c r="F1299" s="32" t="s">
        <v>4975</v>
      </c>
      <c r="G1299" s="32" t="s">
        <v>3966</v>
      </c>
      <c r="H1299" s="29">
        <v>44923</v>
      </c>
      <c r="I1299" s="29">
        <v>45166</v>
      </c>
      <c r="J1299" s="17" t="str">
        <f>IF(Ugovori_OPULJP[[#This Row],[DATUM ZAVRŠETKA OPERACIJE]]&gt;DATE(2023,12,31),"u provedbi","završen")</f>
        <v>završen</v>
      </c>
      <c r="K1299" s="28" t="s">
        <v>144</v>
      </c>
      <c r="L1299" s="28" t="s">
        <v>144</v>
      </c>
      <c r="M1299" s="18">
        <v>0.85</v>
      </c>
      <c r="N1299" s="18">
        <v>0.15</v>
      </c>
      <c r="O1299" s="19">
        <f>Ugovori_OPULJP[[#This Row],[Bespovratna sredstva - Ukupno (EU+Nac) HRK
= Ukupna ugovorena vrijednost bespovratnih sredstava]]*Ugovori_OPULJP[[#This Row],[EU STOPA SUFINANCIRANJA %
EU CO-FINANCING RATE %]]</f>
        <v>625260</v>
      </c>
      <c r="P1299" s="20">
        <f>Ugovori_OPULJP[[#This Row],[Bespovratna sredstva - EU dio - HRK]]/7.5345</f>
        <v>82986.263189329082</v>
      </c>
      <c r="Q1299" s="19">
        <f>Ugovori_OPULJP[[#This Row],[Bespovratna sredstva - Ukupno (EU+Nac) HRK
= Ukupna ugovorena vrijednost bespovratnih sredstava]]*Ugovori_OPULJP[[#This Row],[STOPA NACIONALNOG SUFINANCIRANJA %]]</f>
        <v>110340</v>
      </c>
      <c r="R1299" s="20">
        <f>Ugovori_OPULJP[[#This Row],[Bespovratna sredstva - Nacionalni dio - HRK]]/7.5345</f>
        <v>14644.634680469839</v>
      </c>
      <c r="S1299" s="21">
        <v>735600</v>
      </c>
      <c r="T1299" s="20">
        <f>Ugovori_OPULJP[[#This Row],[Bespovratna sredstva - Ukupno (EU+Nac) HRK
= Ukupna ugovorena vrijednost bespovratnih sredstava]]/7.5345</f>
        <v>97630.897869798922</v>
      </c>
      <c r="U1299" s="19">
        <v>0</v>
      </c>
      <c r="V1299" s="20">
        <f>Ugovori_OPULJP[[#This Row],[Javni doprinos korisnika - HRK]]/7.5345</f>
        <v>0</v>
      </c>
      <c r="W1299" s="19">
        <v>0</v>
      </c>
      <c r="X1299" s="20">
        <f>Ugovori_OPULJP[[#This Row],[Privatni doprinos korisnika - HRK]]/7.5345</f>
        <v>0</v>
      </c>
      <c r="Y1299" s="21">
        <f>Ugovori_OPULJP[[#This Row],[Bespovratna sredstva - Ukupno (EU+Nac) HRK
= Ukupna ugovorena vrijednost bespovratnih sredstava]]+Ugovori_OPULJP[[#This Row],[Javni doprinos korisnika - HRK]]+Ugovori_OPULJP[[#This Row],[Privatni doprinos korisnika - HRK]]</f>
        <v>735600</v>
      </c>
      <c r="Z1299" s="22">
        <f>Ugovori_OPULJP[[#This Row],[UKUPNI PRIHVATLJIVI IZDACI
TOTAL ELIGIBLE EXPENDITURE
= Bespovratna sredstva ukupno + doprinos korisnika
= Ukupni prihvatljivi troškovi
= Ukupna ugovorena vrijednost projekta HRK]]/7.5345</f>
        <v>97630.897869798922</v>
      </c>
      <c r="AA1299" s="27" t="s">
        <v>22</v>
      </c>
      <c r="AB1299" s="27" t="s">
        <v>19</v>
      </c>
      <c r="AC1299" s="26" t="s">
        <v>4976</v>
      </c>
      <c r="AD1299" s="33" t="s">
        <v>147</v>
      </c>
    </row>
    <row r="1300" spans="1:30" ht="38.25" customHeight="1" x14ac:dyDescent="0.3">
      <c r="A1300" s="31" t="s">
        <v>4977</v>
      </c>
      <c r="B1300" s="25" t="s">
        <v>139</v>
      </c>
      <c r="C1300" s="26" t="s">
        <v>140</v>
      </c>
      <c r="D1300" s="40" t="s">
        <v>1642</v>
      </c>
      <c r="E1300" s="27" t="s">
        <v>63</v>
      </c>
      <c r="F1300" s="32" t="s">
        <v>4978</v>
      </c>
      <c r="G1300" s="32" t="s">
        <v>2215</v>
      </c>
      <c r="H1300" s="29">
        <v>44917</v>
      </c>
      <c r="I1300" s="29">
        <v>45160</v>
      </c>
      <c r="J1300" s="17" t="str">
        <f>IF(Ugovori_OPULJP[[#This Row],[DATUM ZAVRŠETKA OPERACIJE]]&gt;DATE(2023,12,31),"u provedbi","završen")</f>
        <v>završen</v>
      </c>
      <c r="K1300" s="15" t="s">
        <v>81</v>
      </c>
      <c r="L1300" s="15" t="s">
        <v>81</v>
      </c>
      <c r="M1300" s="18">
        <v>0.85</v>
      </c>
      <c r="N1300" s="18">
        <v>0.15</v>
      </c>
      <c r="O1300" s="19">
        <f>Ugovori_OPULJP[[#This Row],[Bespovratna sredstva - Ukupno (EU+Nac) HRK
= Ukupna ugovorena vrijednost bespovratnih sredstava]]*Ugovori_OPULJP[[#This Row],[EU STOPA SUFINANCIRANJA %
EU CO-FINANCING RATE %]]</f>
        <v>1260720</v>
      </c>
      <c r="P1300" s="20">
        <f>Ugovori_OPULJP[[#This Row],[Bespovratna sredstva - EU dio - HRK]]/7.5345</f>
        <v>167326.29902448735</v>
      </c>
      <c r="Q1300" s="19">
        <f>Ugovori_OPULJP[[#This Row],[Bespovratna sredstva - Ukupno (EU+Nac) HRK
= Ukupna ugovorena vrijednost bespovratnih sredstava]]*Ugovori_OPULJP[[#This Row],[STOPA NACIONALNOG SUFINANCIRANJA %]]</f>
        <v>222480</v>
      </c>
      <c r="R1300" s="20">
        <f>Ugovori_OPULJP[[#This Row],[Bespovratna sredstva - Nacionalni dio - HRK]]/7.5345</f>
        <v>29528.170416086003</v>
      </c>
      <c r="S1300" s="21">
        <v>1483200</v>
      </c>
      <c r="T1300" s="20">
        <f>Ugovori_OPULJP[[#This Row],[Bespovratna sredstva - Ukupno (EU+Nac) HRK
= Ukupna ugovorena vrijednost bespovratnih sredstava]]/7.5345</f>
        <v>196854.46944057336</v>
      </c>
      <c r="U1300" s="19">
        <v>0</v>
      </c>
      <c r="V1300" s="20">
        <f>Ugovori_OPULJP[[#This Row],[Javni doprinos korisnika - HRK]]/7.5345</f>
        <v>0</v>
      </c>
      <c r="W1300" s="19">
        <v>0</v>
      </c>
      <c r="X1300" s="20">
        <f>Ugovori_OPULJP[[#This Row],[Privatni doprinos korisnika - HRK]]/7.5345</f>
        <v>0</v>
      </c>
      <c r="Y1300" s="21">
        <f>Ugovori_OPULJP[[#This Row],[Bespovratna sredstva - Ukupno (EU+Nac) HRK
= Ukupna ugovorena vrijednost bespovratnih sredstava]]+Ugovori_OPULJP[[#This Row],[Javni doprinos korisnika - HRK]]+Ugovori_OPULJP[[#This Row],[Privatni doprinos korisnika - HRK]]</f>
        <v>1483200</v>
      </c>
      <c r="Z1300" s="22">
        <f>Ugovori_OPULJP[[#This Row],[UKUPNI PRIHVATLJIVI IZDACI
TOTAL ELIGIBLE EXPENDITURE
= Bespovratna sredstva ukupno + doprinos korisnika
= Ukupni prihvatljivi troškovi
= Ukupna ugovorena vrijednost projekta HRK]]/7.5345</f>
        <v>196854.46944057336</v>
      </c>
      <c r="AA1300" s="27" t="s">
        <v>22</v>
      </c>
      <c r="AB1300" s="27" t="s">
        <v>19</v>
      </c>
      <c r="AC1300" s="26" t="s">
        <v>4979</v>
      </c>
      <c r="AD1300" s="33" t="s">
        <v>147</v>
      </c>
    </row>
    <row r="1301" spans="1:30" ht="63.75" customHeight="1" x14ac:dyDescent="0.3">
      <c r="A1301" s="31" t="s">
        <v>4980</v>
      </c>
      <c r="B1301" s="25" t="s">
        <v>139</v>
      </c>
      <c r="C1301" s="26" t="s">
        <v>140</v>
      </c>
      <c r="D1301" s="40" t="s">
        <v>1642</v>
      </c>
      <c r="E1301" s="27" t="s">
        <v>63</v>
      </c>
      <c r="F1301" s="32" t="s">
        <v>4981</v>
      </c>
      <c r="G1301" s="32" t="s">
        <v>2139</v>
      </c>
      <c r="H1301" s="29">
        <v>44902</v>
      </c>
      <c r="I1301" s="29">
        <v>45145</v>
      </c>
      <c r="J1301" s="17" t="str">
        <f>IF(Ugovori_OPULJP[[#This Row],[DATUM ZAVRŠETKA OPERACIJE]]&gt;DATE(2023,12,31),"u provedbi","završen")</f>
        <v>završen</v>
      </c>
      <c r="K1301" s="15" t="s">
        <v>66</v>
      </c>
      <c r="L1301" s="15" t="s">
        <v>66</v>
      </c>
      <c r="M1301" s="18">
        <v>0.85</v>
      </c>
      <c r="N1301" s="18">
        <v>0.15</v>
      </c>
      <c r="O1301" s="19">
        <f>Ugovori_OPULJP[[#This Row],[Bespovratna sredstva - Ukupno (EU+Nac) HRK
= Ukupna ugovorena vrijednost bespovratnih sredstava]]*Ugovori_OPULJP[[#This Row],[EU STOPA SUFINANCIRANJA %
EU CO-FINANCING RATE %]]</f>
        <v>420183.424</v>
      </c>
      <c r="P1301" s="20">
        <f>Ugovori_OPULJP[[#This Row],[Bespovratna sredstva - EU dio - HRK]]/7.5345</f>
        <v>55767.924082553582</v>
      </c>
      <c r="Q1301" s="19">
        <f>Ugovori_OPULJP[[#This Row],[Bespovratna sredstva - Ukupno (EU+Nac) HRK
= Ukupna ugovorena vrijednost bespovratnih sredstava]]*Ugovori_OPULJP[[#This Row],[STOPA NACIONALNOG SUFINANCIRANJA %]]</f>
        <v>74150.016000000003</v>
      </c>
      <c r="R1301" s="20">
        <f>Ugovori_OPULJP[[#This Row],[Bespovratna sredstva - Nacionalni dio - HRK]]/7.5345</f>
        <v>9841.3983675094569</v>
      </c>
      <c r="S1301" s="21">
        <v>494333.44</v>
      </c>
      <c r="T1301" s="20">
        <f>Ugovori_OPULJP[[#This Row],[Bespovratna sredstva - Ukupno (EU+Nac) HRK
= Ukupna ugovorena vrijednost bespovratnih sredstava]]/7.5345</f>
        <v>65609.322450063046</v>
      </c>
      <c r="U1301" s="19">
        <v>0</v>
      </c>
      <c r="V1301" s="20">
        <f>Ugovori_OPULJP[[#This Row],[Javni doprinos korisnika - HRK]]/7.5345</f>
        <v>0</v>
      </c>
      <c r="W1301" s="19">
        <v>0</v>
      </c>
      <c r="X1301" s="20">
        <f>Ugovori_OPULJP[[#This Row],[Privatni doprinos korisnika - HRK]]/7.5345</f>
        <v>0</v>
      </c>
      <c r="Y1301" s="21">
        <f>Ugovori_OPULJP[[#This Row],[Bespovratna sredstva - Ukupno (EU+Nac) HRK
= Ukupna ugovorena vrijednost bespovratnih sredstava]]+Ugovori_OPULJP[[#This Row],[Javni doprinos korisnika - HRK]]+Ugovori_OPULJP[[#This Row],[Privatni doprinos korisnika - HRK]]</f>
        <v>494333.44</v>
      </c>
      <c r="Z1301" s="22">
        <f>Ugovori_OPULJP[[#This Row],[UKUPNI PRIHVATLJIVI IZDACI
TOTAL ELIGIBLE EXPENDITURE
= Bespovratna sredstva ukupno + doprinos korisnika
= Ukupni prihvatljivi troškovi
= Ukupna ugovorena vrijednost projekta HRK]]/7.5345</f>
        <v>65609.322450063046</v>
      </c>
      <c r="AA1301" s="27" t="s">
        <v>22</v>
      </c>
      <c r="AB1301" s="27" t="s">
        <v>19</v>
      </c>
      <c r="AC1301" s="26" t="s">
        <v>4982</v>
      </c>
      <c r="AD1301" s="33" t="s">
        <v>147</v>
      </c>
    </row>
    <row r="1302" spans="1:30" ht="38.25" customHeight="1" x14ac:dyDescent="0.3">
      <c r="A1302" s="31" t="s">
        <v>4983</v>
      </c>
      <c r="B1302" s="25" t="s">
        <v>139</v>
      </c>
      <c r="C1302" s="26" t="s">
        <v>140</v>
      </c>
      <c r="D1302" s="40" t="s">
        <v>1642</v>
      </c>
      <c r="E1302" s="27" t="s">
        <v>63</v>
      </c>
      <c r="F1302" s="32" t="s">
        <v>4984</v>
      </c>
      <c r="G1302" s="14" t="s">
        <v>1407</v>
      </c>
      <c r="H1302" s="29">
        <v>44910</v>
      </c>
      <c r="I1302" s="29">
        <v>45153</v>
      </c>
      <c r="J1302" s="17" t="str">
        <f>IF(Ugovori_OPULJP[[#This Row],[DATUM ZAVRŠETKA OPERACIJE]]&gt;DATE(2023,12,31),"u provedbi","završen")</f>
        <v>završen</v>
      </c>
      <c r="K1302" s="15" t="s">
        <v>586</v>
      </c>
      <c r="L1302" s="15" t="s">
        <v>586</v>
      </c>
      <c r="M1302" s="18">
        <v>0.85</v>
      </c>
      <c r="N1302" s="18">
        <v>0.15</v>
      </c>
      <c r="O1302" s="19">
        <f>Ugovori_OPULJP[[#This Row],[Bespovratna sredstva - Ukupno (EU+Nac) HRK
= Ukupna ugovorena vrijednost bespovratnih sredstava]]*Ugovori_OPULJP[[#This Row],[EU STOPA SUFINANCIRANJA %
EU CO-FINANCING RATE %]]</f>
        <v>414800</v>
      </c>
      <c r="P1302" s="20">
        <f>Ugovori_OPULJP[[#This Row],[Bespovratna sredstva - EU dio - HRK]]/7.5345</f>
        <v>55053.420930386885</v>
      </c>
      <c r="Q1302" s="19">
        <f>Ugovori_OPULJP[[#This Row],[Bespovratna sredstva - Ukupno (EU+Nac) HRK
= Ukupna ugovorena vrijednost bespovratnih sredstava]]*Ugovori_OPULJP[[#This Row],[STOPA NACIONALNOG SUFINANCIRANJA %]]</f>
        <v>73200</v>
      </c>
      <c r="R1302" s="20">
        <f>Ugovori_OPULJP[[#This Row],[Bespovratna sredstva - Nacionalni dio - HRK]]/7.5345</f>
        <v>9715.3095759506268</v>
      </c>
      <c r="S1302" s="21">
        <v>488000</v>
      </c>
      <c r="T1302" s="20">
        <f>Ugovori_OPULJP[[#This Row],[Bespovratna sredstva - Ukupno (EU+Nac) HRK
= Ukupna ugovorena vrijednost bespovratnih sredstava]]/7.5345</f>
        <v>64768.73050633751</v>
      </c>
      <c r="U1302" s="19">
        <v>0</v>
      </c>
      <c r="V1302" s="20">
        <f>Ugovori_OPULJP[[#This Row],[Javni doprinos korisnika - HRK]]/7.5345</f>
        <v>0</v>
      </c>
      <c r="W1302" s="19">
        <v>0</v>
      </c>
      <c r="X1302" s="20">
        <f>Ugovori_OPULJP[[#This Row],[Privatni doprinos korisnika - HRK]]/7.5345</f>
        <v>0</v>
      </c>
      <c r="Y1302" s="21">
        <f>Ugovori_OPULJP[[#This Row],[Bespovratna sredstva - Ukupno (EU+Nac) HRK
= Ukupna ugovorena vrijednost bespovratnih sredstava]]+Ugovori_OPULJP[[#This Row],[Javni doprinos korisnika - HRK]]+Ugovori_OPULJP[[#This Row],[Privatni doprinos korisnika - HRK]]</f>
        <v>488000</v>
      </c>
      <c r="Z1302" s="22">
        <f>Ugovori_OPULJP[[#This Row],[UKUPNI PRIHVATLJIVI IZDACI
TOTAL ELIGIBLE EXPENDITURE
= Bespovratna sredstva ukupno + doprinos korisnika
= Ukupni prihvatljivi troškovi
= Ukupna ugovorena vrijednost projekta HRK]]/7.5345</f>
        <v>64768.73050633751</v>
      </c>
      <c r="AA1302" s="27" t="s">
        <v>22</v>
      </c>
      <c r="AB1302" s="27" t="s">
        <v>19</v>
      </c>
      <c r="AC1302" s="26" t="s">
        <v>4985</v>
      </c>
      <c r="AD1302" s="33" t="s">
        <v>147</v>
      </c>
    </row>
    <row r="1303" spans="1:30" ht="38.25" customHeight="1" x14ac:dyDescent="0.3">
      <c r="A1303" s="31" t="s">
        <v>4986</v>
      </c>
      <c r="B1303" s="25" t="s">
        <v>139</v>
      </c>
      <c r="C1303" s="26" t="s">
        <v>140</v>
      </c>
      <c r="D1303" s="40" t="s">
        <v>1642</v>
      </c>
      <c r="E1303" s="27" t="s">
        <v>63</v>
      </c>
      <c r="F1303" s="32" t="s">
        <v>4987</v>
      </c>
      <c r="G1303" s="32" t="s">
        <v>1123</v>
      </c>
      <c r="H1303" s="29">
        <v>44923</v>
      </c>
      <c r="I1303" s="29">
        <v>45166</v>
      </c>
      <c r="J1303" s="17" t="str">
        <f>IF(Ugovori_OPULJP[[#This Row],[DATUM ZAVRŠETKA OPERACIJE]]&gt;DATE(2023,12,31),"u provedbi","završen")</f>
        <v>završen</v>
      </c>
      <c r="K1303" s="28" t="s">
        <v>144</v>
      </c>
      <c r="L1303" s="37" t="s">
        <v>144</v>
      </c>
      <c r="M1303" s="18">
        <v>0.85</v>
      </c>
      <c r="N1303" s="18">
        <v>0.15</v>
      </c>
      <c r="O1303" s="19">
        <f>Ugovori_OPULJP[[#This Row],[Bespovratna sredstva - Ukupno (EU+Nac) HRK
= Ukupna ugovorena vrijednost bespovratnih sredstava]]*Ugovori_OPULJP[[#This Row],[EU STOPA SUFINANCIRANJA %
EU CO-FINANCING RATE %]]</f>
        <v>840905</v>
      </c>
      <c r="P1303" s="20">
        <f>Ugovori_OPULJP[[#This Row],[Bespovratna sredstva - EU dio - HRK]]/7.5345</f>
        <v>111607.27320990112</v>
      </c>
      <c r="Q1303" s="19">
        <f>Ugovori_OPULJP[[#This Row],[Bespovratna sredstva - Ukupno (EU+Nac) HRK
= Ukupna ugovorena vrijednost bespovratnih sredstava]]*Ugovori_OPULJP[[#This Row],[STOPA NACIONALNOG SUFINANCIRANJA %]]</f>
        <v>148395</v>
      </c>
      <c r="R1303" s="20">
        <f>Ugovori_OPULJP[[#This Row],[Bespovratna sredstva - Nacionalni dio - HRK]]/7.5345</f>
        <v>19695.401154688432</v>
      </c>
      <c r="S1303" s="21">
        <v>989300</v>
      </c>
      <c r="T1303" s="20">
        <f>Ugovori_OPULJP[[#This Row],[Bespovratna sredstva - Ukupno (EU+Nac) HRK
= Ukupna ugovorena vrijednost bespovratnih sredstava]]/7.5345</f>
        <v>131302.67436458953</v>
      </c>
      <c r="U1303" s="19">
        <v>0</v>
      </c>
      <c r="V1303" s="20">
        <f>Ugovori_OPULJP[[#This Row],[Javni doprinos korisnika - HRK]]/7.5345</f>
        <v>0</v>
      </c>
      <c r="W1303" s="19">
        <v>0</v>
      </c>
      <c r="X1303" s="20">
        <f>Ugovori_OPULJP[[#This Row],[Privatni doprinos korisnika - HRK]]/7.5345</f>
        <v>0</v>
      </c>
      <c r="Y1303" s="21">
        <f>Ugovori_OPULJP[[#This Row],[Bespovratna sredstva - Ukupno (EU+Nac) HRK
= Ukupna ugovorena vrijednost bespovratnih sredstava]]+Ugovori_OPULJP[[#This Row],[Javni doprinos korisnika - HRK]]+Ugovori_OPULJP[[#This Row],[Privatni doprinos korisnika - HRK]]</f>
        <v>989300</v>
      </c>
      <c r="Z1303" s="22">
        <f>Ugovori_OPULJP[[#This Row],[UKUPNI PRIHVATLJIVI IZDACI
TOTAL ELIGIBLE EXPENDITURE
= Bespovratna sredstva ukupno + doprinos korisnika
= Ukupni prihvatljivi troškovi
= Ukupna ugovorena vrijednost projekta HRK]]/7.5345</f>
        <v>131302.67436458953</v>
      </c>
      <c r="AA1303" s="27" t="s">
        <v>22</v>
      </c>
      <c r="AB1303" s="27" t="s">
        <v>19</v>
      </c>
      <c r="AC1303" s="26" t="s">
        <v>1124</v>
      </c>
      <c r="AD1303" s="33" t="s">
        <v>147</v>
      </c>
    </row>
    <row r="1304" spans="1:30" ht="51" customHeight="1" x14ac:dyDescent="0.3">
      <c r="A1304" s="31" t="s">
        <v>4988</v>
      </c>
      <c r="B1304" s="25" t="s">
        <v>139</v>
      </c>
      <c r="C1304" s="26" t="s">
        <v>140</v>
      </c>
      <c r="D1304" s="40" t="s">
        <v>1642</v>
      </c>
      <c r="E1304" s="27" t="s">
        <v>63</v>
      </c>
      <c r="F1304" s="32" t="s">
        <v>4989</v>
      </c>
      <c r="G1304" s="32" t="s">
        <v>2018</v>
      </c>
      <c r="H1304" s="29">
        <v>44783</v>
      </c>
      <c r="I1304" s="29">
        <v>45026</v>
      </c>
      <c r="J1304" s="17" t="str">
        <f>IF(Ugovori_OPULJP[[#This Row],[DATUM ZAVRŠETKA OPERACIJE]]&gt;DATE(2023,12,31),"u provedbi","završen")</f>
        <v>završen</v>
      </c>
      <c r="K1304" s="15" t="s">
        <v>380</v>
      </c>
      <c r="L1304" s="15" t="s">
        <v>380</v>
      </c>
      <c r="M1304" s="18">
        <v>0.85</v>
      </c>
      <c r="N1304" s="18">
        <v>0.15</v>
      </c>
      <c r="O1304" s="19">
        <f>Ugovori_OPULJP[[#This Row],[Bespovratna sredstva - Ukupno (EU+Nac) HRK
= Ukupna ugovorena vrijednost bespovratnih sredstava]]*Ugovori_OPULJP[[#This Row],[EU STOPA SUFINANCIRANJA %
EU CO-FINANCING RATE %]]</f>
        <v>837802.5</v>
      </c>
      <c r="P1304" s="20">
        <f>Ugovori_OPULJP[[#This Row],[Bespovratna sredstva - EU dio - HRK]]/7.5345</f>
        <v>111195.50069679474</v>
      </c>
      <c r="Q1304" s="19">
        <f>Ugovori_OPULJP[[#This Row],[Bespovratna sredstva - Ukupno (EU+Nac) HRK
= Ukupna ugovorena vrijednost bespovratnih sredstava]]*Ugovori_OPULJP[[#This Row],[STOPA NACIONALNOG SUFINANCIRANJA %]]</f>
        <v>147847.5</v>
      </c>
      <c r="R1304" s="20">
        <f>Ugovori_OPULJP[[#This Row],[Bespovratna sredstva - Nacionalni dio - HRK]]/7.5345</f>
        <v>19622.735417081425</v>
      </c>
      <c r="S1304" s="21">
        <v>985650</v>
      </c>
      <c r="T1304" s="20">
        <f>Ugovori_OPULJP[[#This Row],[Bespovratna sredstva - Ukupno (EU+Nac) HRK
= Ukupna ugovorena vrijednost bespovratnih sredstava]]/7.5345</f>
        <v>130818.23611387616</v>
      </c>
      <c r="U1304" s="19">
        <v>0</v>
      </c>
      <c r="V1304" s="20">
        <f>Ugovori_OPULJP[[#This Row],[Javni doprinos korisnika - HRK]]/7.5345</f>
        <v>0</v>
      </c>
      <c r="W1304" s="19">
        <v>0</v>
      </c>
      <c r="X1304" s="20">
        <f>Ugovori_OPULJP[[#This Row],[Privatni doprinos korisnika - HRK]]/7.5345</f>
        <v>0</v>
      </c>
      <c r="Y1304" s="21">
        <f>Ugovori_OPULJP[[#This Row],[Bespovratna sredstva - Ukupno (EU+Nac) HRK
= Ukupna ugovorena vrijednost bespovratnih sredstava]]+Ugovori_OPULJP[[#This Row],[Javni doprinos korisnika - HRK]]+Ugovori_OPULJP[[#This Row],[Privatni doprinos korisnika - HRK]]</f>
        <v>985650</v>
      </c>
      <c r="Z1304" s="22">
        <f>Ugovori_OPULJP[[#This Row],[UKUPNI PRIHVATLJIVI IZDACI
TOTAL ELIGIBLE EXPENDITURE
= Bespovratna sredstva ukupno + doprinos korisnika
= Ukupni prihvatljivi troškovi
= Ukupna ugovorena vrijednost projekta HRK]]/7.5345</f>
        <v>130818.23611387616</v>
      </c>
      <c r="AA1304" s="27" t="s">
        <v>22</v>
      </c>
      <c r="AB1304" s="27" t="s">
        <v>19</v>
      </c>
      <c r="AC1304" s="26" t="s">
        <v>4990</v>
      </c>
      <c r="AD1304" s="33" t="s">
        <v>147</v>
      </c>
    </row>
    <row r="1305" spans="1:30" ht="51" customHeight="1" x14ac:dyDescent="0.3">
      <c r="A1305" s="31" t="s">
        <v>4991</v>
      </c>
      <c r="B1305" s="25" t="s">
        <v>139</v>
      </c>
      <c r="C1305" s="26" t="s">
        <v>140</v>
      </c>
      <c r="D1305" s="40" t="s">
        <v>1642</v>
      </c>
      <c r="E1305" s="27" t="s">
        <v>63</v>
      </c>
      <c r="F1305" s="32" t="s">
        <v>3702</v>
      </c>
      <c r="G1305" s="14" t="s">
        <v>3760</v>
      </c>
      <c r="H1305" s="29">
        <v>44818</v>
      </c>
      <c r="I1305" s="29">
        <v>45060</v>
      </c>
      <c r="J1305" s="17" t="str">
        <f>IF(Ugovori_OPULJP[[#This Row],[DATUM ZAVRŠETKA OPERACIJE]]&gt;DATE(2023,12,31),"u provedbi","završen")</f>
        <v>završen</v>
      </c>
      <c r="K1305" s="15" t="s">
        <v>380</v>
      </c>
      <c r="L1305" s="15" t="s">
        <v>380</v>
      </c>
      <c r="M1305" s="18">
        <v>0.85</v>
      </c>
      <c r="N1305" s="18">
        <v>0.15</v>
      </c>
      <c r="O1305" s="19">
        <f>Ugovori_OPULJP[[#This Row],[Bespovratna sredstva - Ukupno (EU+Nac) HRK
= Ukupna ugovorena vrijednost bespovratnih sredstava]]*Ugovori_OPULJP[[#This Row],[EU STOPA SUFINANCIRANJA %
EU CO-FINANCING RATE %]]</f>
        <v>504288</v>
      </c>
      <c r="P1305" s="20">
        <f>Ugovori_OPULJP[[#This Row],[Bespovratna sredstva - EU dio - HRK]]/7.5345</f>
        <v>66930.519609794937</v>
      </c>
      <c r="Q1305" s="19">
        <f>Ugovori_OPULJP[[#This Row],[Bespovratna sredstva - Ukupno (EU+Nac) HRK
= Ukupna ugovorena vrijednost bespovratnih sredstava]]*Ugovori_OPULJP[[#This Row],[STOPA NACIONALNOG SUFINANCIRANJA %]]</f>
        <v>88992</v>
      </c>
      <c r="R1305" s="20">
        <f>Ugovori_OPULJP[[#This Row],[Bespovratna sredstva - Nacionalni dio - HRK]]/7.5345</f>
        <v>11811.268166434402</v>
      </c>
      <c r="S1305" s="21">
        <v>593280</v>
      </c>
      <c r="T1305" s="20">
        <f>Ugovori_OPULJP[[#This Row],[Bespovratna sredstva - Ukupno (EU+Nac) HRK
= Ukupna ugovorena vrijednost bespovratnih sredstava]]/7.5345</f>
        <v>78741.787776229336</v>
      </c>
      <c r="U1305" s="19">
        <v>0</v>
      </c>
      <c r="V1305" s="20">
        <f>Ugovori_OPULJP[[#This Row],[Javni doprinos korisnika - HRK]]/7.5345</f>
        <v>0</v>
      </c>
      <c r="W1305" s="19">
        <v>0</v>
      </c>
      <c r="X1305" s="20">
        <f>Ugovori_OPULJP[[#This Row],[Privatni doprinos korisnika - HRK]]/7.5345</f>
        <v>0</v>
      </c>
      <c r="Y1305" s="21">
        <f>Ugovori_OPULJP[[#This Row],[Bespovratna sredstva - Ukupno (EU+Nac) HRK
= Ukupna ugovorena vrijednost bespovratnih sredstava]]+Ugovori_OPULJP[[#This Row],[Javni doprinos korisnika - HRK]]+Ugovori_OPULJP[[#This Row],[Privatni doprinos korisnika - HRK]]</f>
        <v>593280</v>
      </c>
      <c r="Z1305" s="22">
        <f>Ugovori_OPULJP[[#This Row],[UKUPNI PRIHVATLJIVI IZDACI
TOTAL ELIGIBLE EXPENDITURE
= Bespovratna sredstva ukupno + doprinos korisnika
= Ukupni prihvatljivi troškovi
= Ukupna ugovorena vrijednost projekta HRK]]/7.5345</f>
        <v>78741.787776229336</v>
      </c>
      <c r="AA1305" s="27" t="s">
        <v>22</v>
      </c>
      <c r="AB1305" s="27" t="s">
        <v>19</v>
      </c>
      <c r="AC1305" s="26" t="s">
        <v>4992</v>
      </c>
      <c r="AD1305" s="33" t="s">
        <v>147</v>
      </c>
    </row>
    <row r="1306" spans="1:30" ht="51" customHeight="1" x14ac:dyDescent="0.3">
      <c r="A1306" s="31" t="s">
        <v>4993</v>
      </c>
      <c r="B1306" s="25" t="s">
        <v>139</v>
      </c>
      <c r="C1306" s="26" t="s">
        <v>140</v>
      </c>
      <c r="D1306" s="40" t="s">
        <v>1642</v>
      </c>
      <c r="E1306" s="27" t="s">
        <v>63</v>
      </c>
      <c r="F1306" s="32" t="s">
        <v>4994</v>
      </c>
      <c r="G1306" s="32" t="s">
        <v>3936</v>
      </c>
      <c r="H1306" s="29">
        <v>44908</v>
      </c>
      <c r="I1306" s="29">
        <v>45151</v>
      </c>
      <c r="J1306" s="17" t="str">
        <f>IF(Ugovori_OPULJP[[#This Row],[DATUM ZAVRŠETKA OPERACIJE]]&gt;DATE(2023,12,31),"u provedbi","završen")</f>
        <v>završen</v>
      </c>
      <c r="K1306" s="15" t="s">
        <v>262</v>
      </c>
      <c r="L1306" s="15" t="s">
        <v>262</v>
      </c>
      <c r="M1306" s="18">
        <v>0.85</v>
      </c>
      <c r="N1306" s="18">
        <v>0.15</v>
      </c>
      <c r="O1306" s="19">
        <f>Ugovori_OPULJP[[#This Row],[Bespovratna sredstva - Ukupno (EU+Nac) HRK
= Ukupna ugovorena vrijednost bespovratnih sredstava]]*Ugovori_OPULJP[[#This Row],[EU STOPA SUFINANCIRANJA %
EU CO-FINANCING RATE %]]</f>
        <v>1258637.5</v>
      </c>
      <c r="P1306" s="20">
        <f>Ugovori_OPULJP[[#This Row],[Bespovratna sredstva - EU dio - HRK]]/7.5345</f>
        <v>167049.9037759639</v>
      </c>
      <c r="Q1306" s="19">
        <f>Ugovori_OPULJP[[#This Row],[Bespovratna sredstva - Ukupno (EU+Nac) HRK
= Ukupna ugovorena vrijednost bespovratnih sredstava]]*Ugovori_OPULJP[[#This Row],[STOPA NACIONALNOG SUFINANCIRANJA %]]</f>
        <v>222112.5</v>
      </c>
      <c r="R1306" s="20">
        <f>Ugovori_OPULJP[[#This Row],[Bespovratna sredstva - Nacionalni dio - HRK]]/7.5345</f>
        <v>29479.394783993626</v>
      </c>
      <c r="S1306" s="21">
        <v>1480750</v>
      </c>
      <c r="T1306" s="20">
        <f>Ugovori_OPULJP[[#This Row],[Bespovratna sredstva - Ukupno (EU+Nac) HRK
= Ukupna ugovorena vrijednost bespovratnih sredstava]]/7.5345</f>
        <v>196529.2985599575</v>
      </c>
      <c r="U1306" s="19">
        <v>0</v>
      </c>
      <c r="V1306" s="20">
        <f>Ugovori_OPULJP[[#This Row],[Javni doprinos korisnika - HRK]]/7.5345</f>
        <v>0</v>
      </c>
      <c r="W1306" s="19">
        <v>0</v>
      </c>
      <c r="X1306" s="20">
        <f>Ugovori_OPULJP[[#This Row],[Privatni doprinos korisnika - HRK]]/7.5345</f>
        <v>0</v>
      </c>
      <c r="Y1306" s="21">
        <f>Ugovori_OPULJP[[#This Row],[Bespovratna sredstva - Ukupno (EU+Nac) HRK
= Ukupna ugovorena vrijednost bespovratnih sredstava]]+Ugovori_OPULJP[[#This Row],[Javni doprinos korisnika - HRK]]+Ugovori_OPULJP[[#This Row],[Privatni doprinos korisnika - HRK]]</f>
        <v>1480750</v>
      </c>
      <c r="Z1306" s="22">
        <f>Ugovori_OPULJP[[#This Row],[UKUPNI PRIHVATLJIVI IZDACI
TOTAL ELIGIBLE EXPENDITURE
= Bespovratna sredstva ukupno + doprinos korisnika
= Ukupni prihvatljivi troškovi
= Ukupna ugovorena vrijednost projekta HRK]]/7.5345</f>
        <v>196529.2985599575</v>
      </c>
      <c r="AA1306" s="27" t="s">
        <v>22</v>
      </c>
      <c r="AB1306" s="27" t="s">
        <v>19</v>
      </c>
      <c r="AC1306" s="26" t="s">
        <v>4995</v>
      </c>
      <c r="AD1306" s="33" t="s">
        <v>147</v>
      </c>
    </row>
    <row r="1307" spans="1:30" ht="51" customHeight="1" x14ac:dyDescent="0.3">
      <c r="A1307" s="31" t="s">
        <v>4996</v>
      </c>
      <c r="B1307" s="25" t="s">
        <v>139</v>
      </c>
      <c r="C1307" s="26" t="s">
        <v>140</v>
      </c>
      <c r="D1307" s="40" t="s">
        <v>1642</v>
      </c>
      <c r="E1307" s="27" t="s">
        <v>63</v>
      </c>
      <c r="F1307" s="32" t="s">
        <v>4997</v>
      </c>
      <c r="G1307" s="32" t="s">
        <v>3278</v>
      </c>
      <c r="H1307" s="29">
        <v>44771</v>
      </c>
      <c r="I1307" s="29">
        <v>45014</v>
      </c>
      <c r="J1307" s="17" t="str">
        <f>IF(Ugovori_OPULJP[[#This Row],[DATUM ZAVRŠETKA OPERACIJE]]&gt;DATE(2023,12,31),"u provedbi","završen")</f>
        <v>završen</v>
      </c>
      <c r="K1307" s="28" t="s">
        <v>586</v>
      </c>
      <c r="L1307" s="28" t="s">
        <v>586</v>
      </c>
      <c r="M1307" s="18">
        <v>0.85</v>
      </c>
      <c r="N1307" s="18">
        <v>0.15</v>
      </c>
      <c r="O1307" s="19">
        <f>Ugovori_OPULJP[[#This Row],[Bespovratna sredstva - Ukupno (EU+Nac) HRK
= Ukupna ugovorena vrijednost bespovratnih sredstava]]*Ugovori_OPULJP[[#This Row],[EU STOPA SUFINANCIRANJA %
EU CO-FINANCING RATE %]]</f>
        <v>672775</v>
      </c>
      <c r="P1307" s="20">
        <f>Ugovori_OPULJP[[#This Row],[Bespovratna sredstva - EU dio - HRK]]/7.5345</f>
        <v>89292.587431150037</v>
      </c>
      <c r="Q1307" s="19">
        <f>Ugovori_OPULJP[[#This Row],[Bespovratna sredstva - Ukupno (EU+Nac) HRK
= Ukupna ugovorena vrijednost bespovratnih sredstava]]*Ugovori_OPULJP[[#This Row],[STOPA NACIONALNOG SUFINANCIRANJA %]]</f>
        <v>118725</v>
      </c>
      <c r="R1307" s="20">
        <f>Ugovori_OPULJP[[#This Row],[Bespovratna sredstva - Nacionalni dio - HRK]]/7.5345</f>
        <v>15757.515429026478</v>
      </c>
      <c r="S1307" s="21">
        <v>791500</v>
      </c>
      <c r="T1307" s="22">
        <f>Ugovori_OPULJP[[#This Row],[Bespovratna sredstva - Ukupno (EU+Nac) HRK
= Ukupna ugovorena vrijednost bespovratnih sredstava]]/7.5345</f>
        <v>105050.10286017651</v>
      </c>
      <c r="U1307" s="19">
        <v>0</v>
      </c>
      <c r="V1307" s="20">
        <f>Ugovori_OPULJP[[#This Row],[Javni doprinos korisnika - HRK]]/7.5345</f>
        <v>0</v>
      </c>
      <c r="W1307" s="19">
        <v>0</v>
      </c>
      <c r="X1307" s="20">
        <f>Ugovori_OPULJP[[#This Row],[Privatni doprinos korisnika - HRK]]/7.5345</f>
        <v>0</v>
      </c>
      <c r="Y1307" s="21">
        <f>Ugovori_OPULJP[[#This Row],[Bespovratna sredstva - Ukupno (EU+Nac) HRK
= Ukupna ugovorena vrijednost bespovratnih sredstava]]+Ugovori_OPULJP[[#This Row],[Javni doprinos korisnika - HRK]]+Ugovori_OPULJP[[#This Row],[Privatni doprinos korisnika - HRK]]</f>
        <v>791500</v>
      </c>
      <c r="Z1307" s="22">
        <f>Ugovori_OPULJP[[#This Row],[UKUPNI PRIHVATLJIVI IZDACI
TOTAL ELIGIBLE EXPENDITURE
= Bespovratna sredstva ukupno + doprinos korisnika
= Ukupni prihvatljivi troškovi
= Ukupna ugovorena vrijednost projekta HRK]]/7.5345</f>
        <v>105050.10286017651</v>
      </c>
      <c r="AA1307" s="27" t="s">
        <v>22</v>
      </c>
      <c r="AB1307" s="27" t="s">
        <v>19</v>
      </c>
      <c r="AC1307" s="26" t="s">
        <v>4998</v>
      </c>
      <c r="AD1307" s="33" t="s">
        <v>147</v>
      </c>
    </row>
    <row r="1308" spans="1:30" ht="51" customHeight="1" x14ac:dyDescent="0.3">
      <c r="A1308" s="36" t="s">
        <v>4999</v>
      </c>
      <c r="B1308" s="25" t="s">
        <v>139</v>
      </c>
      <c r="C1308" s="26" t="s">
        <v>140</v>
      </c>
      <c r="D1308" s="40" t="s">
        <v>1642</v>
      </c>
      <c r="E1308" s="27" t="s">
        <v>63</v>
      </c>
      <c r="F1308" s="32" t="s">
        <v>5000</v>
      </c>
      <c r="G1308" s="32" t="s">
        <v>1792</v>
      </c>
      <c r="H1308" s="29">
        <v>44923</v>
      </c>
      <c r="I1308" s="29">
        <v>45166</v>
      </c>
      <c r="J1308" s="17" t="str">
        <f>IF(Ugovori_OPULJP[[#This Row],[DATUM ZAVRŠETKA OPERACIJE]]&gt;DATE(2023,12,31),"u provedbi","završen")</f>
        <v>završen</v>
      </c>
      <c r="K1308" s="28" t="s">
        <v>144</v>
      </c>
      <c r="L1308" s="15" t="s">
        <v>144</v>
      </c>
      <c r="M1308" s="18">
        <v>0.85</v>
      </c>
      <c r="N1308" s="18">
        <v>0.15</v>
      </c>
      <c r="O1308" s="19">
        <f>Ugovori_OPULJP[[#This Row],[Bespovratna sredstva - Ukupno (EU+Nac) HRK
= Ukupna ugovorena vrijednost bespovratnih sredstava]]*Ugovori_OPULJP[[#This Row],[EU STOPA SUFINANCIRANJA %
EU CO-FINANCING RATE %]]</f>
        <v>1049996.5</v>
      </c>
      <c r="P1308" s="20">
        <f>Ugovori_OPULJP[[#This Row],[Bespovratna sredstva - EU dio - HRK]]/7.5345</f>
        <v>139358.48430552791</v>
      </c>
      <c r="Q1308" s="19">
        <f>Ugovori_OPULJP[[#This Row],[Bespovratna sredstva - Ukupno (EU+Nac) HRK
= Ukupna ugovorena vrijednost bespovratnih sredstava]]*Ugovori_OPULJP[[#This Row],[STOPA NACIONALNOG SUFINANCIRANJA %]]</f>
        <v>185293.5</v>
      </c>
      <c r="R1308" s="20">
        <f>Ugovori_OPULJP[[#This Row],[Bespovratna sredstva - Nacionalni dio - HRK]]/7.5345</f>
        <v>24592.673700975512</v>
      </c>
      <c r="S1308" s="21">
        <v>1235290</v>
      </c>
      <c r="T1308" s="20">
        <f>Ugovori_OPULJP[[#This Row],[Bespovratna sredstva - Ukupno (EU+Nac) HRK
= Ukupna ugovorena vrijednost bespovratnih sredstava]]/7.5345</f>
        <v>163951.15800650342</v>
      </c>
      <c r="U1308" s="19">
        <v>0</v>
      </c>
      <c r="V1308" s="20">
        <f>Ugovori_OPULJP[[#This Row],[Javni doprinos korisnika - HRK]]/7.5345</f>
        <v>0</v>
      </c>
      <c r="W1308" s="19">
        <v>0</v>
      </c>
      <c r="X1308" s="20">
        <f>Ugovori_OPULJP[[#This Row],[Privatni doprinos korisnika - HRK]]/7.5345</f>
        <v>0</v>
      </c>
      <c r="Y1308" s="21">
        <f>Ugovori_OPULJP[[#This Row],[Bespovratna sredstva - Ukupno (EU+Nac) HRK
= Ukupna ugovorena vrijednost bespovratnih sredstava]]+Ugovori_OPULJP[[#This Row],[Javni doprinos korisnika - HRK]]+Ugovori_OPULJP[[#This Row],[Privatni doprinos korisnika - HRK]]</f>
        <v>1235290</v>
      </c>
      <c r="Z1308" s="22">
        <f>Ugovori_OPULJP[[#This Row],[UKUPNI PRIHVATLJIVI IZDACI
TOTAL ELIGIBLE EXPENDITURE
= Bespovratna sredstva ukupno + doprinos korisnika
= Ukupni prihvatljivi troškovi
= Ukupna ugovorena vrijednost projekta HRK]]/7.5345</f>
        <v>163951.15800650342</v>
      </c>
      <c r="AA1308" s="27" t="s">
        <v>22</v>
      </c>
      <c r="AB1308" s="27" t="s">
        <v>19</v>
      </c>
      <c r="AC1308" s="26" t="s">
        <v>5001</v>
      </c>
      <c r="AD1308" s="33" t="s">
        <v>147</v>
      </c>
    </row>
    <row r="1309" spans="1:30" ht="38.25" customHeight="1" x14ac:dyDescent="0.3">
      <c r="A1309" s="31" t="s">
        <v>5002</v>
      </c>
      <c r="B1309" s="25" t="s">
        <v>139</v>
      </c>
      <c r="C1309" s="26" t="s">
        <v>140</v>
      </c>
      <c r="D1309" s="40" t="s">
        <v>1642</v>
      </c>
      <c r="E1309" s="27" t="s">
        <v>63</v>
      </c>
      <c r="F1309" s="32" t="s">
        <v>5003</v>
      </c>
      <c r="G1309" s="32" t="s">
        <v>3337</v>
      </c>
      <c r="H1309" s="29">
        <v>44783</v>
      </c>
      <c r="I1309" s="29">
        <v>45026</v>
      </c>
      <c r="J1309" s="17" t="str">
        <f>IF(Ugovori_OPULJP[[#This Row],[DATUM ZAVRŠETKA OPERACIJE]]&gt;DATE(2023,12,31),"u provedbi","završen")</f>
        <v>završen</v>
      </c>
      <c r="K1309" s="15" t="s">
        <v>144</v>
      </c>
      <c r="L1309" s="15" t="s">
        <v>144</v>
      </c>
      <c r="M1309" s="18">
        <v>0.85</v>
      </c>
      <c r="N1309" s="18">
        <v>0.15</v>
      </c>
      <c r="O1309" s="19">
        <f>Ugovori_OPULJP[[#This Row],[Bespovratna sredstva - Ukupno (EU+Nac) HRK
= Ukupna ugovorena vrijednost bespovratnih sredstava]]*Ugovori_OPULJP[[#This Row],[EU STOPA SUFINANCIRANJA %
EU CO-FINANCING RATE %]]</f>
        <v>838992.5</v>
      </c>
      <c r="P1309" s="20">
        <f>Ugovori_OPULJP[[#This Row],[Bespovratna sredstva - EU dio - HRK]]/7.5345</f>
        <v>111353.44083880815</v>
      </c>
      <c r="Q1309" s="19">
        <f>Ugovori_OPULJP[[#This Row],[Bespovratna sredstva - Ukupno (EU+Nac) HRK
= Ukupna ugovorena vrijednost bespovratnih sredstava]]*Ugovori_OPULJP[[#This Row],[STOPA NACIONALNOG SUFINANCIRANJA %]]</f>
        <v>148057.5</v>
      </c>
      <c r="R1309" s="20">
        <f>Ugovori_OPULJP[[#This Row],[Bespovratna sredstva - Nacionalni dio - HRK]]/7.5345</f>
        <v>19650.607206848497</v>
      </c>
      <c r="S1309" s="21">
        <v>987050</v>
      </c>
      <c r="T1309" s="20">
        <f>Ugovori_OPULJP[[#This Row],[Bespovratna sredstva - Ukupno (EU+Nac) HRK
= Ukupna ugovorena vrijednost bespovratnih sredstava]]/7.5345</f>
        <v>131004.04804565664</v>
      </c>
      <c r="U1309" s="19">
        <v>0</v>
      </c>
      <c r="V1309" s="20">
        <f>Ugovori_OPULJP[[#This Row],[Javni doprinos korisnika - HRK]]/7.5345</f>
        <v>0</v>
      </c>
      <c r="W1309" s="19">
        <v>0</v>
      </c>
      <c r="X1309" s="20">
        <f>Ugovori_OPULJP[[#This Row],[Privatni doprinos korisnika - HRK]]/7.5345</f>
        <v>0</v>
      </c>
      <c r="Y1309" s="21">
        <f>Ugovori_OPULJP[[#This Row],[Bespovratna sredstva - Ukupno (EU+Nac) HRK
= Ukupna ugovorena vrijednost bespovratnih sredstava]]+Ugovori_OPULJP[[#This Row],[Javni doprinos korisnika - HRK]]+Ugovori_OPULJP[[#This Row],[Privatni doprinos korisnika - HRK]]</f>
        <v>987050</v>
      </c>
      <c r="Z1309" s="22">
        <f>Ugovori_OPULJP[[#This Row],[UKUPNI PRIHVATLJIVI IZDACI
TOTAL ELIGIBLE EXPENDITURE
= Bespovratna sredstva ukupno + doprinos korisnika
= Ukupni prihvatljivi troškovi
= Ukupna ugovorena vrijednost projekta HRK]]/7.5345</f>
        <v>131004.04804565664</v>
      </c>
      <c r="AA1309" s="27" t="s">
        <v>22</v>
      </c>
      <c r="AB1309" s="27" t="s">
        <v>19</v>
      </c>
      <c r="AC1309" s="26" t="s">
        <v>5004</v>
      </c>
      <c r="AD1309" s="33" t="s">
        <v>147</v>
      </c>
    </row>
    <row r="1310" spans="1:30" ht="38.25" customHeight="1" x14ac:dyDescent="0.3">
      <c r="A1310" s="39" t="s">
        <v>5005</v>
      </c>
      <c r="B1310" s="25" t="s">
        <v>139</v>
      </c>
      <c r="C1310" s="26" t="s">
        <v>140</v>
      </c>
      <c r="D1310" s="40" t="s">
        <v>1642</v>
      </c>
      <c r="E1310" s="27" t="s">
        <v>63</v>
      </c>
      <c r="F1310" s="32" t="s">
        <v>5006</v>
      </c>
      <c r="G1310" s="32" t="s">
        <v>5007</v>
      </c>
      <c r="H1310" s="29">
        <v>44872</v>
      </c>
      <c r="I1310" s="29">
        <v>45114</v>
      </c>
      <c r="J1310" s="17" t="str">
        <f>IF(Ugovori_OPULJP[[#This Row],[DATUM ZAVRŠETKA OPERACIJE]]&gt;DATE(2023,12,31),"u provedbi","završen")</f>
        <v>završen</v>
      </c>
      <c r="K1310" s="15" t="s">
        <v>21</v>
      </c>
      <c r="L1310" s="28" t="s">
        <v>21</v>
      </c>
      <c r="M1310" s="18">
        <v>0.85</v>
      </c>
      <c r="N1310" s="18">
        <v>0.15</v>
      </c>
      <c r="O1310" s="19">
        <f>Ugovori_OPULJP[[#This Row],[Bespovratna sredstva - Ukupno (EU+Nac) HRK
= Ukupna ugovorena vrijednost bespovratnih sredstava]]*Ugovori_OPULJP[[#This Row],[EU STOPA SUFINANCIRANJA %
EU CO-FINANCING RATE %]]</f>
        <v>1093100</v>
      </c>
      <c r="P1310" s="20">
        <f>Ugovori_OPULJP[[#This Row],[Bespovratna sredstva - EU dio - HRK]]/7.5345</f>
        <v>145079.30187802773</v>
      </c>
      <c r="Q1310" s="19">
        <f>Ugovori_OPULJP[[#This Row],[Bespovratna sredstva - Ukupno (EU+Nac) HRK
= Ukupna ugovorena vrijednost bespovratnih sredstava]]*Ugovori_OPULJP[[#This Row],[STOPA NACIONALNOG SUFINANCIRANJA %]]</f>
        <v>192900</v>
      </c>
      <c r="R1310" s="20">
        <f>Ugovori_OPULJP[[#This Row],[Bespovratna sredstva - Nacionalni dio - HRK]]/7.5345</f>
        <v>25602.229743181364</v>
      </c>
      <c r="S1310" s="21">
        <v>1286000</v>
      </c>
      <c r="T1310" s="20">
        <f>Ugovori_OPULJP[[#This Row],[Bespovratna sredstva - Ukupno (EU+Nac) HRK
= Ukupna ugovorena vrijednost bespovratnih sredstava]]/7.5345</f>
        <v>170681.53162120908</v>
      </c>
      <c r="U1310" s="19">
        <v>0</v>
      </c>
      <c r="V1310" s="20">
        <f>Ugovori_OPULJP[[#This Row],[Javni doprinos korisnika - HRK]]/7.5345</f>
        <v>0</v>
      </c>
      <c r="W1310" s="19">
        <v>0</v>
      </c>
      <c r="X1310" s="20">
        <f>Ugovori_OPULJP[[#This Row],[Privatni doprinos korisnika - HRK]]/7.5345</f>
        <v>0</v>
      </c>
      <c r="Y1310" s="21">
        <f>Ugovori_OPULJP[[#This Row],[Bespovratna sredstva - Ukupno (EU+Nac) HRK
= Ukupna ugovorena vrijednost bespovratnih sredstava]]+Ugovori_OPULJP[[#This Row],[Javni doprinos korisnika - HRK]]+Ugovori_OPULJP[[#This Row],[Privatni doprinos korisnika - HRK]]</f>
        <v>1286000</v>
      </c>
      <c r="Z1310" s="22">
        <f>Ugovori_OPULJP[[#This Row],[UKUPNI PRIHVATLJIVI IZDACI
TOTAL ELIGIBLE EXPENDITURE
= Bespovratna sredstva ukupno + doprinos korisnika
= Ukupni prihvatljivi troškovi
= Ukupna ugovorena vrijednost projekta HRK]]/7.5345</f>
        <v>170681.53162120908</v>
      </c>
      <c r="AA1310" s="27" t="s">
        <v>22</v>
      </c>
      <c r="AB1310" s="27" t="s">
        <v>19</v>
      </c>
      <c r="AC1310" s="26" t="s">
        <v>5008</v>
      </c>
      <c r="AD1310" s="33" t="s">
        <v>147</v>
      </c>
    </row>
    <row r="1311" spans="1:30" ht="51" customHeight="1" x14ac:dyDescent="0.3">
      <c r="A1311" s="31" t="s">
        <v>5009</v>
      </c>
      <c r="B1311" s="25" t="s">
        <v>139</v>
      </c>
      <c r="C1311" s="26" t="s">
        <v>140</v>
      </c>
      <c r="D1311" s="40" t="s">
        <v>1642</v>
      </c>
      <c r="E1311" s="27" t="s">
        <v>63</v>
      </c>
      <c r="F1311" s="32" t="s">
        <v>5010</v>
      </c>
      <c r="G1311" s="32" t="s">
        <v>1764</v>
      </c>
      <c r="H1311" s="29">
        <v>44902</v>
      </c>
      <c r="I1311" s="29">
        <v>45145</v>
      </c>
      <c r="J1311" s="17" t="str">
        <f>IF(Ugovori_OPULJP[[#This Row],[DATUM ZAVRŠETKA OPERACIJE]]&gt;DATE(2023,12,31),"u provedbi","završen")</f>
        <v>završen</v>
      </c>
      <c r="K1311" s="28" t="s">
        <v>262</v>
      </c>
      <c r="L1311" s="28" t="s">
        <v>262</v>
      </c>
      <c r="M1311" s="18">
        <v>0.85</v>
      </c>
      <c r="N1311" s="18">
        <v>0.15</v>
      </c>
      <c r="O1311" s="19">
        <f>Ugovori_OPULJP[[#This Row],[Bespovratna sredstva - Ukupno (EU+Nac) HRK
= Ukupna ugovorena vrijednost bespovratnih sredstava]]*Ugovori_OPULJP[[#This Row],[EU STOPA SUFINANCIRANJA %
EU CO-FINANCING RATE %]]</f>
        <v>586687</v>
      </c>
      <c r="P1311" s="20">
        <f>Ugovori_OPULJP[[#This Row],[Bespovratna sredstva - EU dio - HRK]]/7.5345</f>
        <v>77866.746300351704</v>
      </c>
      <c r="Q1311" s="19">
        <f>Ugovori_OPULJP[[#This Row],[Bespovratna sredstva - Ukupno (EU+Nac) HRK
= Ukupna ugovorena vrijednost bespovratnih sredstava]]*Ugovori_OPULJP[[#This Row],[STOPA NACIONALNOG SUFINANCIRANJA %]]</f>
        <v>103533</v>
      </c>
      <c r="R1311" s="20">
        <f>Ugovori_OPULJP[[#This Row],[Bespovratna sredstva - Nacionalni dio - HRK]]/7.5345</f>
        <v>13741.190523591478</v>
      </c>
      <c r="S1311" s="21">
        <v>690220</v>
      </c>
      <c r="T1311" s="20">
        <f>Ugovori_OPULJP[[#This Row],[Bespovratna sredstva - Ukupno (EU+Nac) HRK
= Ukupna ugovorena vrijednost bespovratnih sredstava]]/7.5345</f>
        <v>91607.936823943193</v>
      </c>
      <c r="U1311" s="19">
        <v>0</v>
      </c>
      <c r="V1311" s="20">
        <f>Ugovori_OPULJP[[#This Row],[Javni doprinos korisnika - HRK]]/7.5345</f>
        <v>0</v>
      </c>
      <c r="W1311" s="19">
        <v>0</v>
      </c>
      <c r="X1311" s="20">
        <f>Ugovori_OPULJP[[#This Row],[Privatni doprinos korisnika - HRK]]/7.5345</f>
        <v>0</v>
      </c>
      <c r="Y1311" s="21">
        <f>Ugovori_OPULJP[[#This Row],[Bespovratna sredstva - Ukupno (EU+Nac) HRK
= Ukupna ugovorena vrijednost bespovratnih sredstava]]+Ugovori_OPULJP[[#This Row],[Javni doprinos korisnika - HRK]]+Ugovori_OPULJP[[#This Row],[Privatni doprinos korisnika - HRK]]</f>
        <v>690220</v>
      </c>
      <c r="Z1311" s="22">
        <f>Ugovori_OPULJP[[#This Row],[UKUPNI PRIHVATLJIVI IZDACI
TOTAL ELIGIBLE EXPENDITURE
= Bespovratna sredstva ukupno + doprinos korisnika
= Ukupni prihvatljivi troškovi
= Ukupna ugovorena vrijednost projekta HRK]]/7.5345</f>
        <v>91607.936823943193</v>
      </c>
      <c r="AA1311" s="27" t="s">
        <v>22</v>
      </c>
      <c r="AB1311" s="27" t="s">
        <v>19</v>
      </c>
      <c r="AC1311" s="26" t="s">
        <v>5011</v>
      </c>
      <c r="AD1311" s="33" t="s">
        <v>147</v>
      </c>
    </row>
    <row r="1312" spans="1:30" ht="51" customHeight="1" x14ac:dyDescent="0.3">
      <c r="A1312" s="39" t="s">
        <v>5012</v>
      </c>
      <c r="B1312" s="25" t="s">
        <v>139</v>
      </c>
      <c r="C1312" s="26" t="s">
        <v>140</v>
      </c>
      <c r="D1312" s="40" t="s">
        <v>1642</v>
      </c>
      <c r="E1312" s="27" t="s">
        <v>63</v>
      </c>
      <c r="F1312" s="32" t="s">
        <v>5013</v>
      </c>
      <c r="G1312" s="14" t="s">
        <v>1850</v>
      </c>
      <c r="H1312" s="29">
        <v>44859</v>
      </c>
      <c r="I1312" s="29">
        <v>45071</v>
      </c>
      <c r="J1312" s="17" t="str">
        <f>IF(Ugovori_OPULJP[[#This Row],[DATUM ZAVRŠETKA OPERACIJE]]&gt;DATE(2023,12,31),"u provedbi","završen")</f>
        <v>završen</v>
      </c>
      <c r="K1312" s="15" t="s">
        <v>380</v>
      </c>
      <c r="L1312" s="15" t="s">
        <v>380</v>
      </c>
      <c r="M1312" s="18">
        <v>0.85</v>
      </c>
      <c r="N1312" s="18">
        <v>0.15</v>
      </c>
      <c r="O1312" s="19">
        <f>Ugovori_OPULJP[[#This Row],[Bespovratna sredstva - Ukupno (EU+Nac) HRK
= Ukupna ugovorena vrijednost bespovratnih sredstava]]*Ugovori_OPULJP[[#This Row],[EU STOPA SUFINANCIRANJA %
EU CO-FINANCING RATE %]]</f>
        <v>419900</v>
      </c>
      <c r="P1312" s="20">
        <f>Ugovori_OPULJP[[#This Row],[Bespovratna sredstva - EU dio - HRK]]/7.5345</f>
        <v>55730.307253301478</v>
      </c>
      <c r="Q1312" s="19">
        <f>Ugovori_OPULJP[[#This Row],[Bespovratna sredstva - Ukupno (EU+Nac) HRK
= Ukupna ugovorena vrijednost bespovratnih sredstava]]*Ugovori_OPULJP[[#This Row],[STOPA NACIONALNOG SUFINANCIRANJA %]]</f>
        <v>74100</v>
      </c>
      <c r="R1312" s="20">
        <f>Ugovori_OPULJP[[#This Row],[Bespovratna sredstva - Nacionalni dio - HRK]]/7.5345</f>
        <v>9834.7601035237894</v>
      </c>
      <c r="S1312" s="21">
        <v>494000</v>
      </c>
      <c r="T1312" s="20">
        <f>Ugovori_OPULJP[[#This Row],[Bespovratna sredstva - Ukupno (EU+Nac) HRK
= Ukupna ugovorena vrijednost bespovratnih sredstava]]/7.5345</f>
        <v>65565.067356825268</v>
      </c>
      <c r="U1312" s="19">
        <v>0</v>
      </c>
      <c r="V1312" s="20">
        <f>Ugovori_OPULJP[[#This Row],[Javni doprinos korisnika - HRK]]/7.5345</f>
        <v>0</v>
      </c>
      <c r="W1312" s="19">
        <v>0</v>
      </c>
      <c r="X1312" s="20">
        <f>Ugovori_OPULJP[[#This Row],[Privatni doprinos korisnika - HRK]]/7.5345</f>
        <v>0</v>
      </c>
      <c r="Y1312" s="21">
        <f>Ugovori_OPULJP[[#This Row],[Bespovratna sredstva - Ukupno (EU+Nac) HRK
= Ukupna ugovorena vrijednost bespovratnih sredstava]]+Ugovori_OPULJP[[#This Row],[Javni doprinos korisnika - HRK]]+Ugovori_OPULJP[[#This Row],[Privatni doprinos korisnika - HRK]]</f>
        <v>494000</v>
      </c>
      <c r="Z1312" s="22">
        <f>Ugovori_OPULJP[[#This Row],[UKUPNI PRIHVATLJIVI IZDACI
TOTAL ELIGIBLE EXPENDITURE
= Bespovratna sredstva ukupno + doprinos korisnika
= Ukupni prihvatljivi troškovi
= Ukupna ugovorena vrijednost projekta HRK]]/7.5345</f>
        <v>65565.067356825268</v>
      </c>
      <c r="AA1312" s="27" t="s">
        <v>22</v>
      </c>
      <c r="AB1312" s="27" t="s">
        <v>19</v>
      </c>
      <c r="AC1312" s="26" t="s">
        <v>5014</v>
      </c>
      <c r="AD1312" s="33" t="s">
        <v>147</v>
      </c>
    </row>
    <row r="1313" spans="1:30" ht="51" customHeight="1" x14ac:dyDescent="0.3">
      <c r="A1313" s="31" t="s">
        <v>5015</v>
      </c>
      <c r="B1313" s="25" t="s">
        <v>139</v>
      </c>
      <c r="C1313" s="26" t="s">
        <v>140</v>
      </c>
      <c r="D1313" s="40" t="s">
        <v>1642</v>
      </c>
      <c r="E1313" s="27" t="s">
        <v>63</v>
      </c>
      <c r="F1313" s="32" t="s">
        <v>5016</v>
      </c>
      <c r="G1313" s="32" t="s">
        <v>1821</v>
      </c>
      <c r="H1313" s="29">
        <v>44927</v>
      </c>
      <c r="I1313" s="29">
        <v>45170</v>
      </c>
      <c r="J1313" s="17" t="str">
        <f>IF(Ugovori_OPULJP[[#This Row],[DATUM ZAVRŠETKA OPERACIJE]]&gt;DATE(2023,12,31),"u provedbi","završen")</f>
        <v>završen</v>
      </c>
      <c r="K1313" s="15" t="s">
        <v>380</v>
      </c>
      <c r="L1313" s="15" t="s">
        <v>380</v>
      </c>
      <c r="M1313" s="18">
        <v>0.85</v>
      </c>
      <c r="N1313" s="18">
        <v>0.15</v>
      </c>
      <c r="O1313" s="19">
        <f>Ugovori_OPULJP[[#This Row],[Bespovratna sredstva - Ukupno (EU+Nac) HRK
= Ukupna ugovorena vrijednost bespovratnih sredstava]]*Ugovori_OPULJP[[#This Row],[EU STOPA SUFINANCIRANJA %
EU CO-FINANCING RATE %]]</f>
        <v>416797.5</v>
      </c>
      <c r="P1313" s="20">
        <f>Ugovori_OPULJP[[#This Row],[Bespovratna sredstva - EU dio - HRK]]/7.5345</f>
        <v>55318.5347401951</v>
      </c>
      <c r="Q1313" s="19">
        <f>Ugovori_OPULJP[[#This Row],[Bespovratna sredstva - Ukupno (EU+Nac) HRK
= Ukupna ugovorena vrijednost bespovratnih sredstava]]*Ugovori_OPULJP[[#This Row],[STOPA NACIONALNOG SUFINANCIRANJA %]]</f>
        <v>73552.5</v>
      </c>
      <c r="R1313" s="20">
        <f>Ugovori_OPULJP[[#This Row],[Bespovratna sredstva - Nacionalni dio - HRK]]/7.5345</f>
        <v>9762.0943659167824</v>
      </c>
      <c r="S1313" s="21">
        <v>490350</v>
      </c>
      <c r="T1313" s="20">
        <f>Ugovori_OPULJP[[#This Row],[Bespovratna sredstva - Ukupno (EU+Nac) HRK
= Ukupna ugovorena vrijednost bespovratnih sredstava]]/7.5345</f>
        <v>65080.629106111883</v>
      </c>
      <c r="U1313" s="19">
        <v>0</v>
      </c>
      <c r="V1313" s="20">
        <f>Ugovori_OPULJP[[#This Row],[Javni doprinos korisnika - HRK]]/7.5345</f>
        <v>0</v>
      </c>
      <c r="W1313" s="19">
        <v>0</v>
      </c>
      <c r="X1313" s="20">
        <f>Ugovori_OPULJP[[#This Row],[Privatni doprinos korisnika - HRK]]/7.5345</f>
        <v>0</v>
      </c>
      <c r="Y1313" s="21">
        <f>Ugovori_OPULJP[[#This Row],[Bespovratna sredstva - Ukupno (EU+Nac) HRK
= Ukupna ugovorena vrijednost bespovratnih sredstava]]+Ugovori_OPULJP[[#This Row],[Javni doprinos korisnika - HRK]]+Ugovori_OPULJP[[#This Row],[Privatni doprinos korisnika - HRK]]</f>
        <v>490350</v>
      </c>
      <c r="Z1313" s="22">
        <f>Ugovori_OPULJP[[#This Row],[UKUPNI PRIHVATLJIVI IZDACI
TOTAL ELIGIBLE EXPENDITURE
= Bespovratna sredstva ukupno + doprinos korisnika
= Ukupni prihvatljivi troškovi
= Ukupna ugovorena vrijednost projekta HRK]]/7.5345</f>
        <v>65080.629106111883</v>
      </c>
      <c r="AA1313" s="27" t="s">
        <v>22</v>
      </c>
      <c r="AB1313" s="27" t="s">
        <v>19</v>
      </c>
      <c r="AC1313" s="26" t="s">
        <v>5017</v>
      </c>
      <c r="AD1313" s="33" t="s">
        <v>147</v>
      </c>
    </row>
    <row r="1314" spans="1:30" ht="51" customHeight="1" x14ac:dyDescent="0.3">
      <c r="A1314" s="39" t="s">
        <v>5018</v>
      </c>
      <c r="B1314" s="25" t="s">
        <v>139</v>
      </c>
      <c r="C1314" s="26" t="s">
        <v>140</v>
      </c>
      <c r="D1314" s="40" t="s">
        <v>1642</v>
      </c>
      <c r="E1314" s="27" t="s">
        <v>63</v>
      </c>
      <c r="F1314" s="32" t="s">
        <v>5019</v>
      </c>
      <c r="G1314" s="32" t="s">
        <v>1800</v>
      </c>
      <c r="H1314" s="29">
        <v>44859</v>
      </c>
      <c r="I1314" s="29">
        <v>45102</v>
      </c>
      <c r="J1314" s="17" t="str">
        <f>IF(Ugovori_OPULJP[[#This Row],[DATUM ZAVRŠETKA OPERACIJE]]&gt;DATE(2023,12,31),"u provedbi","završen")</f>
        <v>završen</v>
      </c>
      <c r="K1314" s="15" t="s">
        <v>164</v>
      </c>
      <c r="L1314" s="15" t="s">
        <v>164</v>
      </c>
      <c r="M1314" s="18">
        <v>0.85</v>
      </c>
      <c r="N1314" s="18">
        <v>0.15</v>
      </c>
      <c r="O1314" s="19">
        <f>Ugovori_OPULJP[[#This Row],[Bespovratna sredstva - Ukupno (EU+Nac) HRK
= Ukupna ugovorena vrijednost bespovratnih sredstava]]*Ugovori_OPULJP[[#This Row],[EU STOPA SUFINANCIRANJA %
EU CO-FINANCING RATE %]]</f>
        <v>756432</v>
      </c>
      <c r="P1314" s="20">
        <f>Ugovori_OPULJP[[#This Row],[Bespovratna sredstva - EU dio - HRK]]/7.5345</f>
        <v>100395.77941469241</v>
      </c>
      <c r="Q1314" s="19">
        <f>Ugovori_OPULJP[[#This Row],[Bespovratna sredstva - Ukupno (EU+Nac) HRK
= Ukupna ugovorena vrijednost bespovratnih sredstava]]*Ugovori_OPULJP[[#This Row],[STOPA NACIONALNOG SUFINANCIRANJA %]]</f>
        <v>133488</v>
      </c>
      <c r="R1314" s="20">
        <f>Ugovori_OPULJP[[#This Row],[Bespovratna sredstva - Nacionalni dio - HRK]]/7.5345</f>
        <v>17716.902249651601</v>
      </c>
      <c r="S1314" s="21">
        <v>889920</v>
      </c>
      <c r="T1314" s="20">
        <f>Ugovori_OPULJP[[#This Row],[Bespovratna sredstva - Ukupno (EU+Nac) HRK
= Ukupna ugovorena vrijednost bespovratnih sredstava]]/7.5345</f>
        <v>118112.68166434401</v>
      </c>
      <c r="U1314" s="19">
        <v>0</v>
      </c>
      <c r="V1314" s="20">
        <f>Ugovori_OPULJP[[#This Row],[Javni doprinos korisnika - HRK]]/7.5345</f>
        <v>0</v>
      </c>
      <c r="W1314" s="19">
        <v>0</v>
      </c>
      <c r="X1314" s="20">
        <f>Ugovori_OPULJP[[#This Row],[Privatni doprinos korisnika - HRK]]/7.5345</f>
        <v>0</v>
      </c>
      <c r="Y1314" s="21">
        <f>Ugovori_OPULJP[[#This Row],[Bespovratna sredstva - Ukupno (EU+Nac) HRK
= Ukupna ugovorena vrijednost bespovratnih sredstava]]+Ugovori_OPULJP[[#This Row],[Javni doprinos korisnika - HRK]]+Ugovori_OPULJP[[#This Row],[Privatni doprinos korisnika - HRK]]</f>
        <v>889920</v>
      </c>
      <c r="Z1314" s="22">
        <f>Ugovori_OPULJP[[#This Row],[UKUPNI PRIHVATLJIVI IZDACI
TOTAL ELIGIBLE EXPENDITURE
= Bespovratna sredstva ukupno + doprinos korisnika
= Ukupni prihvatljivi troškovi
= Ukupna ugovorena vrijednost projekta HRK]]/7.5345</f>
        <v>118112.68166434401</v>
      </c>
      <c r="AA1314" s="27" t="s">
        <v>22</v>
      </c>
      <c r="AB1314" s="27" t="s">
        <v>19</v>
      </c>
      <c r="AC1314" s="26" t="s">
        <v>5020</v>
      </c>
      <c r="AD1314" s="33" t="s">
        <v>147</v>
      </c>
    </row>
    <row r="1315" spans="1:30" ht="38.25" customHeight="1" x14ac:dyDescent="0.3">
      <c r="A1315" s="39" t="s">
        <v>5021</v>
      </c>
      <c r="B1315" s="25" t="s">
        <v>139</v>
      </c>
      <c r="C1315" s="26" t="s">
        <v>140</v>
      </c>
      <c r="D1315" s="40" t="s">
        <v>1642</v>
      </c>
      <c r="E1315" s="27" t="s">
        <v>63</v>
      </c>
      <c r="F1315" s="32" t="s">
        <v>5022</v>
      </c>
      <c r="G1315" s="32" t="s">
        <v>3459</v>
      </c>
      <c r="H1315" s="29">
        <v>44859</v>
      </c>
      <c r="I1315" s="29">
        <v>45102</v>
      </c>
      <c r="J1315" s="17" t="str">
        <f>IF(Ugovori_OPULJP[[#This Row],[DATUM ZAVRŠETKA OPERACIJE]]&gt;DATE(2023,12,31),"u provedbi","završen")</f>
        <v>završen</v>
      </c>
      <c r="K1315" s="15" t="s">
        <v>164</v>
      </c>
      <c r="L1315" s="15" t="s">
        <v>164</v>
      </c>
      <c r="M1315" s="18">
        <v>0.85</v>
      </c>
      <c r="N1315" s="18">
        <v>0.15</v>
      </c>
      <c r="O1315" s="19">
        <f>Ugovori_OPULJP[[#This Row],[Bespovratna sredstva - Ukupno (EU+Nac) HRK
= Ukupna ugovorena vrijednost bespovratnih sredstava]]*Ugovori_OPULJP[[#This Row],[EU STOPA SUFINANCIRANJA %
EU CO-FINANCING RATE %]]</f>
        <v>420240</v>
      </c>
      <c r="P1315" s="20">
        <f>Ugovori_OPULJP[[#This Row],[Bespovratna sredstva - EU dio - HRK]]/7.5345</f>
        <v>55775.43300816245</v>
      </c>
      <c r="Q1315" s="19">
        <f>Ugovori_OPULJP[[#This Row],[Bespovratna sredstva - Ukupno (EU+Nac) HRK
= Ukupna ugovorena vrijednost bespovratnih sredstava]]*Ugovori_OPULJP[[#This Row],[STOPA NACIONALNOG SUFINANCIRANJA %]]</f>
        <v>74160</v>
      </c>
      <c r="R1315" s="20">
        <f>Ugovori_OPULJP[[#This Row],[Bespovratna sredstva - Nacionalni dio - HRK]]/7.5345</f>
        <v>9842.7234720286669</v>
      </c>
      <c r="S1315" s="21">
        <v>494400</v>
      </c>
      <c r="T1315" s="20">
        <f>Ugovori_OPULJP[[#This Row],[Bespovratna sredstva - Ukupno (EU+Nac) HRK
= Ukupna ugovorena vrijednost bespovratnih sredstava]]/7.5345</f>
        <v>65618.156480191115</v>
      </c>
      <c r="U1315" s="19">
        <v>0</v>
      </c>
      <c r="V1315" s="20">
        <f>Ugovori_OPULJP[[#This Row],[Javni doprinos korisnika - HRK]]/7.5345</f>
        <v>0</v>
      </c>
      <c r="W1315" s="19">
        <v>0</v>
      </c>
      <c r="X1315" s="20">
        <f>Ugovori_OPULJP[[#This Row],[Privatni doprinos korisnika - HRK]]/7.5345</f>
        <v>0</v>
      </c>
      <c r="Y1315" s="21">
        <f>Ugovori_OPULJP[[#This Row],[Bespovratna sredstva - Ukupno (EU+Nac) HRK
= Ukupna ugovorena vrijednost bespovratnih sredstava]]+Ugovori_OPULJP[[#This Row],[Javni doprinos korisnika - HRK]]+Ugovori_OPULJP[[#This Row],[Privatni doprinos korisnika - HRK]]</f>
        <v>494400</v>
      </c>
      <c r="Z1315" s="22">
        <f>Ugovori_OPULJP[[#This Row],[UKUPNI PRIHVATLJIVI IZDACI
TOTAL ELIGIBLE EXPENDITURE
= Bespovratna sredstva ukupno + doprinos korisnika
= Ukupni prihvatljivi troškovi
= Ukupna ugovorena vrijednost projekta HRK]]/7.5345</f>
        <v>65618.156480191115</v>
      </c>
      <c r="AA1315" s="27" t="s">
        <v>22</v>
      </c>
      <c r="AB1315" s="27" t="s">
        <v>19</v>
      </c>
      <c r="AC1315" s="26" t="s">
        <v>5023</v>
      </c>
      <c r="AD1315" s="33" t="s">
        <v>147</v>
      </c>
    </row>
    <row r="1316" spans="1:30" ht="38.25" customHeight="1" x14ac:dyDescent="0.3">
      <c r="A1316" s="39" t="s">
        <v>5024</v>
      </c>
      <c r="B1316" s="25" t="s">
        <v>139</v>
      </c>
      <c r="C1316" s="26" t="s">
        <v>140</v>
      </c>
      <c r="D1316" s="40" t="s">
        <v>1642</v>
      </c>
      <c r="E1316" s="27" t="s">
        <v>63</v>
      </c>
      <c r="F1316" s="32" t="s">
        <v>5025</v>
      </c>
      <c r="G1316" s="32" t="s">
        <v>5026</v>
      </c>
      <c r="H1316" s="29">
        <v>44859</v>
      </c>
      <c r="I1316" s="29">
        <v>45102</v>
      </c>
      <c r="J1316" s="17" t="str">
        <f>IF(Ugovori_OPULJP[[#This Row],[DATUM ZAVRŠETKA OPERACIJE]]&gt;DATE(2023,12,31),"u provedbi","završen")</f>
        <v>završen</v>
      </c>
      <c r="K1316" s="28" t="s">
        <v>164</v>
      </c>
      <c r="L1316" s="28" t="s">
        <v>164</v>
      </c>
      <c r="M1316" s="18">
        <v>0.85</v>
      </c>
      <c r="N1316" s="18">
        <v>0.15</v>
      </c>
      <c r="O1316" s="19">
        <f>Ugovori_OPULJP[[#This Row],[Bespovratna sredstva - Ukupno (EU+Nac) HRK
= Ukupna ugovorena vrijednost bespovratnih sredstava]]*Ugovori_OPULJP[[#This Row],[EU STOPA SUFINANCIRANJA %
EU CO-FINANCING RATE %]]</f>
        <v>1260646.628</v>
      </c>
      <c r="P1316" s="20">
        <f>Ugovori_OPULJP[[#This Row],[Bespovratna sredstva - EU dio - HRK]]/7.5345</f>
        <v>167316.56088658836</v>
      </c>
      <c r="Q1316" s="19">
        <f>Ugovori_OPULJP[[#This Row],[Bespovratna sredstva - Ukupno (EU+Nac) HRK
= Ukupna ugovorena vrijednost bespovratnih sredstava]]*Ugovori_OPULJP[[#This Row],[STOPA NACIONALNOG SUFINANCIRANJA %]]</f>
        <v>222467.052</v>
      </c>
      <c r="R1316" s="20">
        <f>Ugovori_OPULJP[[#This Row],[Bespovratna sredstva - Nacionalni dio - HRK]]/7.5345</f>
        <v>29526.45192116265</v>
      </c>
      <c r="S1316" s="21">
        <v>1483113.68</v>
      </c>
      <c r="T1316" s="20">
        <f>Ugovori_OPULJP[[#This Row],[Bespovratna sredstva - Ukupno (EU+Nac) HRK
= Ukupna ugovorena vrijednost bespovratnih sredstava]]/7.5345</f>
        <v>196843.01280775099</v>
      </c>
      <c r="U1316" s="19">
        <v>0</v>
      </c>
      <c r="V1316" s="20">
        <f>Ugovori_OPULJP[[#This Row],[Javni doprinos korisnika - HRK]]/7.5345</f>
        <v>0</v>
      </c>
      <c r="W1316" s="19">
        <v>0</v>
      </c>
      <c r="X1316" s="20">
        <f>Ugovori_OPULJP[[#This Row],[Privatni doprinos korisnika - HRK]]/7.5345</f>
        <v>0</v>
      </c>
      <c r="Y1316" s="21">
        <f>Ugovori_OPULJP[[#This Row],[Bespovratna sredstva - Ukupno (EU+Nac) HRK
= Ukupna ugovorena vrijednost bespovratnih sredstava]]+Ugovori_OPULJP[[#This Row],[Javni doprinos korisnika - HRK]]+Ugovori_OPULJP[[#This Row],[Privatni doprinos korisnika - HRK]]</f>
        <v>1483113.68</v>
      </c>
      <c r="Z1316" s="22">
        <f>Ugovori_OPULJP[[#This Row],[UKUPNI PRIHVATLJIVI IZDACI
TOTAL ELIGIBLE EXPENDITURE
= Bespovratna sredstva ukupno + doprinos korisnika
= Ukupni prihvatljivi troškovi
= Ukupna ugovorena vrijednost projekta HRK]]/7.5345</f>
        <v>196843.01280775099</v>
      </c>
      <c r="AA1316" s="27" t="s">
        <v>22</v>
      </c>
      <c r="AB1316" s="27" t="s">
        <v>19</v>
      </c>
      <c r="AC1316" s="26" t="s">
        <v>5027</v>
      </c>
      <c r="AD1316" s="33" t="s">
        <v>147</v>
      </c>
    </row>
    <row r="1317" spans="1:30" ht="38.25" customHeight="1" x14ac:dyDescent="0.3">
      <c r="A1317" s="31" t="s">
        <v>5028</v>
      </c>
      <c r="B1317" s="25" t="s">
        <v>139</v>
      </c>
      <c r="C1317" s="26" t="s">
        <v>140</v>
      </c>
      <c r="D1317" s="40" t="s">
        <v>1642</v>
      </c>
      <c r="E1317" s="27" t="s">
        <v>63</v>
      </c>
      <c r="F1317" s="32" t="s">
        <v>5029</v>
      </c>
      <c r="G1317" s="32" t="s">
        <v>163</v>
      </c>
      <c r="H1317" s="29">
        <v>44907</v>
      </c>
      <c r="I1317" s="29">
        <v>45150</v>
      </c>
      <c r="J1317" s="17" t="str">
        <f>IF(Ugovori_OPULJP[[#This Row],[DATUM ZAVRŠETKA OPERACIJE]]&gt;DATE(2023,12,31),"u provedbi","završen")</f>
        <v>završen</v>
      </c>
      <c r="K1317" s="28" t="s">
        <v>164</v>
      </c>
      <c r="L1317" s="28" t="s">
        <v>164</v>
      </c>
      <c r="M1317" s="18">
        <v>0.85</v>
      </c>
      <c r="N1317" s="18">
        <v>0.15</v>
      </c>
      <c r="O1317" s="19">
        <f>Ugovori_OPULJP[[#This Row],[Bespovratna sredstva - Ukupno (EU+Nac) HRK
= Ukupna ugovorena vrijednost bespovratnih sredstava]]*Ugovori_OPULJP[[#This Row],[EU STOPA SUFINANCIRANJA %
EU CO-FINANCING RATE %]]</f>
        <v>1260327.878</v>
      </c>
      <c r="P1317" s="20">
        <f>Ugovori_OPULJP[[#This Row],[Bespovratna sredstva - EU dio - HRK]]/7.5345</f>
        <v>167274.25549140619</v>
      </c>
      <c r="Q1317" s="19">
        <f>Ugovori_OPULJP[[#This Row],[Bespovratna sredstva - Ukupno (EU+Nac) HRK
= Ukupna ugovorena vrijednost bespovratnih sredstava]]*Ugovori_OPULJP[[#This Row],[STOPA NACIONALNOG SUFINANCIRANJA %]]</f>
        <v>222410.802</v>
      </c>
      <c r="R1317" s="20">
        <f>Ugovori_OPULJP[[#This Row],[Bespovratna sredstva - Nacionalni dio - HRK]]/7.5345</f>
        <v>29518.986263189327</v>
      </c>
      <c r="S1317" s="21">
        <v>1482738.68</v>
      </c>
      <c r="T1317" s="20">
        <f>Ugovori_OPULJP[[#This Row],[Bespovratna sredstva - Ukupno (EU+Nac) HRK
= Ukupna ugovorena vrijednost bespovratnih sredstava]]/7.5345</f>
        <v>196793.24175459551</v>
      </c>
      <c r="U1317" s="19">
        <v>0</v>
      </c>
      <c r="V1317" s="20">
        <f>Ugovori_OPULJP[[#This Row],[Javni doprinos korisnika - HRK]]/7.5345</f>
        <v>0</v>
      </c>
      <c r="W1317" s="19">
        <v>0</v>
      </c>
      <c r="X1317" s="20">
        <f>Ugovori_OPULJP[[#This Row],[Privatni doprinos korisnika - HRK]]/7.5345</f>
        <v>0</v>
      </c>
      <c r="Y1317" s="21">
        <f>Ugovori_OPULJP[[#This Row],[Bespovratna sredstva - Ukupno (EU+Nac) HRK
= Ukupna ugovorena vrijednost bespovratnih sredstava]]+Ugovori_OPULJP[[#This Row],[Javni doprinos korisnika - HRK]]+Ugovori_OPULJP[[#This Row],[Privatni doprinos korisnika - HRK]]</f>
        <v>1482738.68</v>
      </c>
      <c r="Z1317" s="22">
        <f>Ugovori_OPULJP[[#This Row],[UKUPNI PRIHVATLJIVI IZDACI
TOTAL ELIGIBLE EXPENDITURE
= Bespovratna sredstva ukupno + doprinos korisnika
= Ukupni prihvatljivi troškovi
= Ukupna ugovorena vrijednost projekta HRK]]/7.5345</f>
        <v>196793.24175459551</v>
      </c>
      <c r="AA1317" s="27" t="s">
        <v>22</v>
      </c>
      <c r="AB1317" s="27" t="s">
        <v>19</v>
      </c>
      <c r="AC1317" s="26" t="s">
        <v>5030</v>
      </c>
      <c r="AD1317" s="33" t="s">
        <v>147</v>
      </c>
    </row>
    <row r="1318" spans="1:30" ht="51" customHeight="1" x14ac:dyDescent="0.3">
      <c r="A1318" s="31" t="s">
        <v>5031</v>
      </c>
      <c r="B1318" s="25" t="s">
        <v>139</v>
      </c>
      <c r="C1318" s="26" t="s">
        <v>140</v>
      </c>
      <c r="D1318" s="40" t="s">
        <v>1642</v>
      </c>
      <c r="E1318" s="27" t="s">
        <v>63</v>
      </c>
      <c r="F1318" s="32" t="s">
        <v>4165</v>
      </c>
      <c r="G1318" s="32" t="s">
        <v>5032</v>
      </c>
      <c r="H1318" s="29">
        <v>44930</v>
      </c>
      <c r="I1318" s="29">
        <v>45173</v>
      </c>
      <c r="J1318" s="17" t="str">
        <f>IF(Ugovori_OPULJP[[#This Row],[DATUM ZAVRŠETKA OPERACIJE]]&gt;DATE(2023,12,31),"u provedbi","završen")</f>
        <v>završen</v>
      </c>
      <c r="K1318" s="37" t="s">
        <v>164</v>
      </c>
      <c r="L1318" s="37" t="s">
        <v>164</v>
      </c>
      <c r="M1318" s="18">
        <v>0.85</v>
      </c>
      <c r="N1318" s="18">
        <v>0.15</v>
      </c>
      <c r="O1318" s="19">
        <f>Ugovori_OPULJP[[#This Row],[Bespovratna sredstva - Ukupno (EU+Nac) HRK
= Ukupna ugovorena vrijednost bespovratnih sredstava]]*Ugovori_OPULJP[[#This Row],[EU STOPA SUFINANCIRANJA %
EU CO-FINANCING RATE %]]</f>
        <v>420240</v>
      </c>
      <c r="P1318" s="20">
        <f>Ugovori_OPULJP[[#This Row],[Bespovratna sredstva - EU dio - HRK]]/7.5345</f>
        <v>55775.43300816245</v>
      </c>
      <c r="Q1318" s="19">
        <f>Ugovori_OPULJP[[#This Row],[Bespovratna sredstva - Ukupno (EU+Nac) HRK
= Ukupna ugovorena vrijednost bespovratnih sredstava]]*Ugovori_OPULJP[[#This Row],[STOPA NACIONALNOG SUFINANCIRANJA %]]</f>
        <v>74160</v>
      </c>
      <c r="R1318" s="20">
        <f>Ugovori_OPULJP[[#This Row],[Bespovratna sredstva - Nacionalni dio - HRK]]/7.5345</f>
        <v>9842.7234720286669</v>
      </c>
      <c r="S1318" s="21">
        <v>494400</v>
      </c>
      <c r="T1318" s="20">
        <f>Ugovori_OPULJP[[#This Row],[Bespovratna sredstva - Ukupno (EU+Nac) HRK
= Ukupna ugovorena vrijednost bespovratnih sredstava]]/7.5345</f>
        <v>65618.156480191115</v>
      </c>
      <c r="U1318" s="19">
        <v>0</v>
      </c>
      <c r="V1318" s="20">
        <f>Ugovori_OPULJP[[#This Row],[Javni doprinos korisnika - HRK]]/7.5345</f>
        <v>0</v>
      </c>
      <c r="W1318" s="19">
        <v>0</v>
      </c>
      <c r="X1318" s="20">
        <f>Ugovori_OPULJP[[#This Row],[Privatni doprinos korisnika - HRK]]/7.5345</f>
        <v>0</v>
      </c>
      <c r="Y1318" s="21">
        <f>Ugovori_OPULJP[[#This Row],[Bespovratna sredstva - Ukupno (EU+Nac) HRK
= Ukupna ugovorena vrijednost bespovratnih sredstava]]+Ugovori_OPULJP[[#This Row],[Javni doprinos korisnika - HRK]]+Ugovori_OPULJP[[#This Row],[Privatni doprinos korisnika - HRK]]</f>
        <v>494400</v>
      </c>
      <c r="Z1318" s="22">
        <f>Ugovori_OPULJP[[#This Row],[UKUPNI PRIHVATLJIVI IZDACI
TOTAL ELIGIBLE EXPENDITURE
= Bespovratna sredstva ukupno + doprinos korisnika
= Ukupni prihvatljivi troškovi
= Ukupna ugovorena vrijednost projekta HRK]]/7.5345</f>
        <v>65618.156480191115</v>
      </c>
      <c r="AA1318" s="27" t="s">
        <v>22</v>
      </c>
      <c r="AB1318" s="27" t="s">
        <v>19</v>
      </c>
      <c r="AC1318" s="26" t="s">
        <v>5033</v>
      </c>
      <c r="AD1318" s="33" t="s">
        <v>147</v>
      </c>
    </row>
    <row r="1319" spans="1:30" ht="51" customHeight="1" x14ac:dyDescent="0.3">
      <c r="A1319" s="67" t="s">
        <v>5034</v>
      </c>
      <c r="B1319" s="25" t="s">
        <v>139</v>
      </c>
      <c r="C1319" s="26" t="s">
        <v>140</v>
      </c>
      <c r="D1319" s="40" t="s">
        <v>1642</v>
      </c>
      <c r="E1319" s="27" t="s">
        <v>63</v>
      </c>
      <c r="F1319" s="32" t="s">
        <v>5035</v>
      </c>
      <c r="G1319" s="32" t="s">
        <v>1368</v>
      </c>
      <c r="H1319" s="29">
        <v>44770</v>
      </c>
      <c r="I1319" s="29">
        <v>45013</v>
      </c>
      <c r="J1319" s="17" t="str">
        <f>IF(Ugovori_OPULJP[[#This Row],[DATUM ZAVRŠETKA OPERACIJE]]&gt;DATE(2023,12,31),"u provedbi","završen")</f>
        <v>završen</v>
      </c>
      <c r="K1319" s="37" t="s">
        <v>586</v>
      </c>
      <c r="L1319" s="37" t="s">
        <v>586</v>
      </c>
      <c r="M1319" s="18">
        <v>0.85</v>
      </c>
      <c r="N1319" s="18">
        <v>0.15</v>
      </c>
      <c r="O1319" s="19">
        <f>Ugovori_OPULJP[[#This Row],[Bespovratna sredstva - Ukupno (EU+Nac) HRK
= Ukupna ugovorena vrijednost bespovratnih sredstava]]*Ugovori_OPULJP[[#This Row],[EU STOPA SUFINANCIRANJA %
EU CO-FINANCING RATE %]]</f>
        <v>881229</v>
      </c>
      <c r="P1319" s="20">
        <f>Ugovori_OPULJP[[#This Row],[Bespovratna sredstva - EU dio - HRK]]/7.5345</f>
        <v>116959.1877364125</v>
      </c>
      <c r="Q1319" s="19">
        <f>Ugovori_OPULJP[[#This Row],[Bespovratna sredstva - Ukupno (EU+Nac) HRK
= Ukupna ugovorena vrijednost bespovratnih sredstava]]*Ugovori_OPULJP[[#This Row],[STOPA NACIONALNOG SUFINANCIRANJA %]]</f>
        <v>155511</v>
      </c>
      <c r="R1319" s="20">
        <f>Ugovori_OPULJP[[#This Row],[Bespovratna sredstva - Nacionalni dio - HRK]]/7.5345</f>
        <v>20639.856659366909</v>
      </c>
      <c r="S1319" s="21">
        <v>1036740</v>
      </c>
      <c r="T1319" s="22">
        <f>Ugovori_OPULJP[[#This Row],[Bespovratna sredstva - Ukupno (EU+Nac) HRK
= Ukupna ugovorena vrijednost bespovratnih sredstava]]/7.5345</f>
        <v>137599.04439577941</v>
      </c>
      <c r="U1319" s="19">
        <v>0</v>
      </c>
      <c r="V1319" s="20">
        <f>Ugovori_OPULJP[[#This Row],[Javni doprinos korisnika - HRK]]/7.5345</f>
        <v>0</v>
      </c>
      <c r="W1319" s="19">
        <v>0</v>
      </c>
      <c r="X1319" s="20">
        <f>Ugovori_OPULJP[[#This Row],[Privatni doprinos korisnika - HRK]]/7.5345</f>
        <v>0</v>
      </c>
      <c r="Y1319" s="21">
        <f>Ugovori_OPULJP[[#This Row],[Bespovratna sredstva - Ukupno (EU+Nac) HRK
= Ukupna ugovorena vrijednost bespovratnih sredstava]]+Ugovori_OPULJP[[#This Row],[Javni doprinos korisnika - HRK]]+Ugovori_OPULJP[[#This Row],[Privatni doprinos korisnika - HRK]]</f>
        <v>1036740</v>
      </c>
      <c r="Z1319" s="22">
        <f>Ugovori_OPULJP[[#This Row],[UKUPNI PRIHVATLJIVI IZDACI
TOTAL ELIGIBLE EXPENDITURE
= Bespovratna sredstva ukupno + doprinos korisnika
= Ukupni prihvatljivi troškovi
= Ukupna ugovorena vrijednost projekta HRK]]/7.5345</f>
        <v>137599.04439577941</v>
      </c>
      <c r="AA1319" s="27" t="s">
        <v>22</v>
      </c>
      <c r="AB1319" s="27" t="s">
        <v>19</v>
      </c>
      <c r="AC1319" s="26" t="s">
        <v>5036</v>
      </c>
      <c r="AD1319" s="33" t="s">
        <v>147</v>
      </c>
    </row>
    <row r="1320" spans="1:30" ht="51" customHeight="1" x14ac:dyDescent="0.3">
      <c r="A1320" s="39" t="s">
        <v>5037</v>
      </c>
      <c r="B1320" s="25" t="s">
        <v>139</v>
      </c>
      <c r="C1320" s="26" t="s">
        <v>140</v>
      </c>
      <c r="D1320" s="40" t="s">
        <v>1642</v>
      </c>
      <c r="E1320" s="27" t="s">
        <v>63</v>
      </c>
      <c r="F1320" s="32" t="s">
        <v>5038</v>
      </c>
      <c r="G1320" s="32" t="s">
        <v>5039</v>
      </c>
      <c r="H1320" s="29">
        <v>44830</v>
      </c>
      <c r="I1320" s="29">
        <v>45072</v>
      </c>
      <c r="J1320" s="17" t="str">
        <f>IF(Ugovori_OPULJP[[#This Row],[DATUM ZAVRŠETKA OPERACIJE]]&gt;DATE(2023,12,31),"u provedbi","završen")</f>
        <v>završen</v>
      </c>
      <c r="K1320" s="28" t="s">
        <v>21</v>
      </c>
      <c r="L1320" s="28" t="s">
        <v>21</v>
      </c>
      <c r="M1320" s="18">
        <v>0.85</v>
      </c>
      <c r="N1320" s="18">
        <v>0.15</v>
      </c>
      <c r="O1320" s="19">
        <f>Ugovori_OPULJP[[#This Row],[Bespovratna sredstva - Ukupno (EU+Nac) HRK
= Ukupna ugovorena vrijednost bespovratnih sredstava]]*Ugovori_OPULJP[[#This Row],[EU STOPA SUFINANCIRANJA %
EU CO-FINANCING RATE %]]</f>
        <v>1261825</v>
      </c>
      <c r="P1320" s="20">
        <f>Ugovori_OPULJP[[#This Row],[Bespovratna sredstva - EU dio - HRK]]/7.5345</f>
        <v>167472.95772778551</v>
      </c>
      <c r="Q1320" s="19">
        <f>Ugovori_OPULJP[[#This Row],[Bespovratna sredstva - Ukupno (EU+Nac) HRK
= Ukupna ugovorena vrijednost bespovratnih sredstava]]*Ugovori_OPULJP[[#This Row],[STOPA NACIONALNOG SUFINANCIRANJA %]]</f>
        <v>222675</v>
      </c>
      <c r="R1320" s="20">
        <f>Ugovori_OPULJP[[#This Row],[Bespovratna sredstva - Nacionalni dio - HRK]]/7.5345</f>
        <v>29554.051363726856</v>
      </c>
      <c r="S1320" s="21">
        <v>1484500</v>
      </c>
      <c r="T1320" s="20">
        <f>Ugovori_OPULJP[[#This Row],[Bespovratna sredstva - Ukupno (EU+Nac) HRK
= Ukupna ugovorena vrijednost bespovratnih sredstava]]/7.5345</f>
        <v>197027.00909151236</v>
      </c>
      <c r="U1320" s="19">
        <v>0</v>
      </c>
      <c r="V1320" s="20">
        <f>Ugovori_OPULJP[[#This Row],[Javni doprinos korisnika - HRK]]/7.5345</f>
        <v>0</v>
      </c>
      <c r="W1320" s="19">
        <v>0</v>
      </c>
      <c r="X1320" s="20">
        <f>Ugovori_OPULJP[[#This Row],[Privatni doprinos korisnika - HRK]]/7.5345</f>
        <v>0</v>
      </c>
      <c r="Y1320" s="21">
        <f>Ugovori_OPULJP[[#This Row],[Bespovratna sredstva - Ukupno (EU+Nac) HRK
= Ukupna ugovorena vrijednost bespovratnih sredstava]]+Ugovori_OPULJP[[#This Row],[Javni doprinos korisnika - HRK]]+Ugovori_OPULJP[[#This Row],[Privatni doprinos korisnika - HRK]]</f>
        <v>1484500</v>
      </c>
      <c r="Z1320" s="22">
        <f>Ugovori_OPULJP[[#This Row],[UKUPNI PRIHVATLJIVI IZDACI
TOTAL ELIGIBLE EXPENDITURE
= Bespovratna sredstva ukupno + doprinos korisnika
= Ukupni prihvatljivi troškovi
= Ukupna ugovorena vrijednost projekta HRK]]/7.5345</f>
        <v>197027.00909151236</v>
      </c>
      <c r="AA1320" s="27" t="s">
        <v>22</v>
      </c>
      <c r="AB1320" s="27" t="s">
        <v>19</v>
      </c>
      <c r="AC1320" s="26" t="s">
        <v>5040</v>
      </c>
      <c r="AD1320" s="33" t="s">
        <v>147</v>
      </c>
    </row>
    <row r="1321" spans="1:30" ht="51" customHeight="1" x14ac:dyDescent="0.3">
      <c r="A1321" s="31" t="s">
        <v>5041</v>
      </c>
      <c r="B1321" s="25" t="s">
        <v>139</v>
      </c>
      <c r="C1321" s="26" t="s">
        <v>140</v>
      </c>
      <c r="D1321" s="40" t="s">
        <v>1642</v>
      </c>
      <c r="E1321" s="27" t="s">
        <v>63</v>
      </c>
      <c r="F1321" s="32" t="s">
        <v>5042</v>
      </c>
      <c r="G1321" s="32" t="s">
        <v>2479</v>
      </c>
      <c r="H1321" s="29">
        <v>44928</v>
      </c>
      <c r="I1321" s="29">
        <v>45171</v>
      </c>
      <c r="J1321" s="17" t="str">
        <f>IF(Ugovori_OPULJP[[#This Row],[DATUM ZAVRŠETKA OPERACIJE]]&gt;DATE(2023,12,31),"u provedbi","završen")</f>
        <v>završen</v>
      </c>
      <c r="K1321" s="15" t="s">
        <v>586</v>
      </c>
      <c r="L1321" s="15" t="s">
        <v>586</v>
      </c>
      <c r="M1321" s="18">
        <v>0.85</v>
      </c>
      <c r="N1321" s="18">
        <v>0.15</v>
      </c>
      <c r="O1321" s="19">
        <f>Ugovori_OPULJP[[#This Row],[Bespovratna sredstva - Ukupno (EU+Nac) HRK
= Ukupna ugovorena vrijednost bespovratnih sredstava]]*Ugovori_OPULJP[[#This Row],[EU STOPA SUFINANCIRANJA %
EU CO-FINANCING RATE %]]</f>
        <v>420240</v>
      </c>
      <c r="P1321" s="20">
        <f>Ugovori_OPULJP[[#This Row],[Bespovratna sredstva - EU dio - HRK]]/7.5345</f>
        <v>55775.43300816245</v>
      </c>
      <c r="Q1321" s="19">
        <f>Ugovori_OPULJP[[#This Row],[Bespovratna sredstva - Ukupno (EU+Nac) HRK
= Ukupna ugovorena vrijednost bespovratnih sredstava]]*Ugovori_OPULJP[[#This Row],[STOPA NACIONALNOG SUFINANCIRANJA %]]</f>
        <v>74160</v>
      </c>
      <c r="R1321" s="20">
        <f>Ugovori_OPULJP[[#This Row],[Bespovratna sredstva - Nacionalni dio - HRK]]/7.5345</f>
        <v>9842.7234720286669</v>
      </c>
      <c r="S1321" s="21">
        <v>494400</v>
      </c>
      <c r="T1321" s="20">
        <f>Ugovori_OPULJP[[#This Row],[Bespovratna sredstva - Ukupno (EU+Nac) HRK
= Ukupna ugovorena vrijednost bespovratnih sredstava]]/7.5345</f>
        <v>65618.156480191115</v>
      </c>
      <c r="U1321" s="19">
        <v>0</v>
      </c>
      <c r="V1321" s="20">
        <f>Ugovori_OPULJP[[#This Row],[Javni doprinos korisnika - HRK]]/7.5345</f>
        <v>0</v>
      </c>
      <c r="W1321" s="19">
        <v>0</v>
      </c>
      <c r="X1321" s="20">
        <f>Ugovori_OPULJP[[#This Row],[Privatni doprinos korisnika - HRK]]/7.5345</f>
        <v>0</v>
      </c>
      <c r="Y1321" s="21">
        <f>Ugovori_OPULJP[[#This Row],[Bespovratna sredstva - Ukupno (EU+Nac) HRK
= Ukupna ugovorena vrijednost bespovratnih sredstava]]+Ugovori_OPULJP[[#This Row],[Javni doprinos korisnika - HRK]]+Ugovori_OPULJP[[#This Row],[Privatni doprinos korisnika - HRK]]</f>
        <v>494400</v>
      </c>
      <c r="Z1321" s="22">
        <f>Ugovori_OPULJP[[#This Row],[UKUPNI PRIHVATLJIVI IZDACI
TOTAL ELIGIBLE EXPENDITURE
= Bespovratna sredstva ukupno + doprinos korisnika
= Ukupni prihvatljivi troškovi
= Ukupna ugovorena vrijednost projekta HRK]]/7.5345</f>
        <v>65618.156480191115</v>
      </c>
      <c r="AA1321" s="27" t="s">
        <v>22</v>
      </c>
      <c r="AB1321" s="27" t="s">
        <v>19</v>
      </c>
      <c r="AC1321" s="26" t="s">
        <v>5043</v>
      </c>
      <c r="AD1321" s="33" t="s">
        <v>147</v>
      </c>
    </row>
    <row r="1322" spans="1:30" ht="51" customHeight="1" x14ac:dyDescent="0.3">
      <c r="A1322" s="31" t="s">
        <v>5044</v>
      </c>
      <c r="B1322" s="25" t="s">
        <v>139</v>
      </c>
      <c r="C1322" s="26" t="s">
        <v>140</v>
      </c>
      <c r="D1322" s="40" t="s">
        <v>1642</v>
      </c>
      <c r="E1322" s="27" t="s">
        <v>63</v>
      </c>
      <c r="F1322" s="32" t="s">
        <v>5045</v>
      </c>
      <c r="G1322" s="32" t="s">
        <v>5046</v>
      </c>
      <c r="H1322" s="29">
        <v>44929</v>
      </c>
      <c r="I1322" s="29">
        <v>45172</v>
      </c>
      <c r="J1322" s="17" t="str">
        <f>IF(Ugovori_OPULJP[[#This Row],[DATUM ZAVRŠETKA OPERACIJE]]&gt;DATE(2023,12,31),"u provedbi","završen")</f>
        <v>završen</v>
      </c>
      <c r="K1322" s="37" t="s">
        <v>164</v>
      </c>
      <c r="L1322" s="37" t="s">
        <v>164</v>
      </c>
      <c r="M1322" s="18">
        <v>0.85</v>
      </c>
      <c r="N1322" s="18">
        <v>0.15</v>
      </c>
      <c r="O1322" s="19">
        <f>Ugovori_OPULJP[[#This Row],[Bespovratna sredstva - Ukupno (EU+Nac) HRK
= Ukupna ugovorena vrijednost bespovratnih sredstava]]*Ugovori_OPULJP[[#This Row],[EU STOPA SUFINANCIRANJA %
EU CO-FINANCING RATE %]]</f>
        <v>420240</v>
      </c>
      <c r="P1322" s="20">
        <f>Ugovori_OPULJP[[#This Row],[Bespovratna sredstva - EU dio - HRK]]/7.5345</f>
        <v>55775.43300816245</v>
      </c>
      <c r="Q1322" s="19">
        <f>Ugovori_OPULJP[[#This Row],[Bespovratna sredstva - Ukupno (EU+Nac) HRK
= Ukupna ugovorena vrijednost bespovratnih sredstava]]*Ugovori_OPULJP[[#This Row],[STOPA NACIONALNOG SUFINANCIRANJA %]]</f>
        <v>74160</v>
      </c>
      <c r="R1322" s="20">
        <f>Ugovori_OPULJP[[#This Row],[Bespovratna sredstva - Nacionalni dio - HRK]]/7.5345</f>
        <v>9842.7234720286669</v>
      </c>
      <c r="S1322" s="21">
        <v>494400</v>
      </c>
      <c r="T1322" s="20">
        <f>Ugovori_OPULJP[[#This Row],[Bespovratna sredstva - Ukupno (EU+Nac) HRK
= Ukupna ugovorena vrijednost bespovratnih sredstava]]/7.5345</f>
        <v>65618.156480191115</v>
      </c>
      <c r="U1322" s="19">
        <v>0</v>
      </c>
      <c r="V1322" s="20">
        <f>Ugovori_OPULJP[[#This Row],[Javni doprinos korisnika - HRK]]/7.5345</f>
        <v>0</v>
      </c>
      <c r="W1322" s="19">
        <v>0</v>
      </c>
      <c r="X1322" s="20">
        <f>Ugovori_OPULJP[[#This Row],[Privatni doprinos korisnika - HRK]]/7.5345</f>
        <v>0</v>
      </c>
      <c r="Y1322" s="21">
        <f>Ugovori_OPULJP[[#This Row],[Bespovratna sredstva - Ukupno (EU+Nac) HRK
= Ukupna ugovorena vrijednost bespovratnih sredstava]]+Ugovori_OPULJP[[#This Row],[Javni doprinos korisnika - HRK]]+Ugovori_OPULJP[[#This Row],[Privatni doprinos korisnika - HRK]]</f>
        <v>494400</v>
      </c>
      <c r="Z1322" s="22">
        <f>Ugovori_OPULJP[[#This Row],[UKUPNI PRIHVATLJIVI IZDACI
TOTAL ELIGIBLE EXPENDITURE
= Bespovratna sredstva ukupno + doprinos korisnika
= Ukupni prihvatljivi troškovi
= Ukupna ugovorena vrijednost projekta HRK]]/7.5345</f>
        <v>65618.156480191115</v>
      </c>
      <c r="AA1322" s="27" t="s">
        <v>22</v>
      </c>
      <c r="AB1322" s="27" t="s">
        <v>19</v>
      </c>
      <c r="AC1322" s="26" t="s">
        <v>5047</v>
      </c>
      <c r="AD1322" s="33" t="s">
        <v>147</v>
      </c>
    </row>
    <row r="1323" spans="1:30" ht="51" customHeight="1" x14ac:dyDescent="0.3">
      <c r="A1323" s="39" t="s">
        <v>5048</v>
      </c>
      <c r="B1323" s="25" t="s">
        <v>139</v>
      </c>
      <c r="C1323" s="26" t="s">
        <v>140</v>
      </c>
      <c r="D1323" s="40" t="s">
        <v>1642</v>
      </c>
      <c r="E1323" s="27" t="s">
        <v>63</v>
      </c>
      <c r="F1323" s="32" t="s">
        <v>5049</v>
      </c>
      <c r="G1323" s="32" t="s">
        <v>5050</v>
      </c>
      <c r="H1323" s="29">
        <v>44770</v>
      </c>
      <c r="I1323" s="29">
        <v>45013</v>
      </c>
      <c r="J1323" s="17" t="str">
        <f>IF(Ugovori_OPULJP[[#This Row],[DATUM ZAVRŠETKA OPERACIJE]]&gt;DATE(2023,12,31),"u provedbi","završen")</f>
        <v>završen</v>
      </c>
      <c r="K1323" s="15" t="s">
        <v>262</v>
      </c>
      <c r="L1323" s="15" t="s">
        <v>262</v>
      </c>
      <c r="M1323" s="18">
        <v>0.85</v>
      </c>
      <c r="N1323" s="18">
        <v>0.15</v>
      </c>
      <c r="O1323" s="19">
        <f>Ugovori_OPULJP[[#This Row],[Bespovratna sredstva - Ukupno (EU+Nac) HRK
= Ukupna ugovorena vrijednost bespovratnih sredstava]]*Ugovori_OPULJP[[#This Row],[EU STOPA SUFINANCIRANJA %
EU CO-FINANCING RATE %]]</f>
        <v>1256215</v>
      </c>
      <c r="P1323" s="20">
        <f>Ugovori_OPULJP[[#This Row],[Bespovratna sredstva - EU dio - HRK]]/7.5345</f>
        <v>166728.38277257947</v>
      </c>
      <c r="Q1323" s="19">
        <f>Ugovori_OPULJP[[#This Row],[Bespovratna sredstva - Ukupno (EU+Nac) HRK
= Ukupna ugovorena vrijednost bespovratnih sredstava]]*Ugovori_OPULJP[[#This Row],[STOPA NACIONALNOG SUFINANCIRANJA %]]</f>
        <v>221685</v>
      </c>
      <c r="R1323" s="20">
        <f>Ugovori_OPULJP[[#This Row],[Bespovratna sredstva - Nacionalni dio - HRK]]/7.5345</f>
        <v>29422.655783396374</v>
      </c>
      <c r="S1323" s="21">
        <v>1477900</v>
      </c>
      <c r="T1323" s="22">
        <f>Ugovori_OPULJP[[#This Row],[Bespovratna sredstva - Ukupno (EU+Nac) HRK
= Ukupna ugovorena vrijednost bespovratnih sredstava]]/7.5345</f>
        <v>196151.03855597583</v>
      </c>
      <c r="U1323" s="19">
        <v>0</v>
      </c>
      <c r="V1323" s="20">
        <f>Ugovori_OPULJP[[#This Row],[Javni doprinos korisnika - HRK]]/7.5345</f>
        <v>0</v>
      </c>
      <c r="W1323" s="19">
        <v>0</v>
      </c>
      <c r="X1323" s="20">
        <f>Ugovori_OPULJP[[#This Row],[Privatni doprinos korisnika - HRK]]/7.5345</f>
        <v>0</v>
      </c>
      <c r="Y1323" s="21">
        <f>Ugovori_OPULJP[[#This Row],[Bespovratna sredstva - Ukupno (EU+Nac) HRK
= Ukupna ugovorena vrijednost bespovratnih sredstava]]+Ugovori_OPULJP[[#This Row],[Javni doprinos korisnika - HRK]]+Ugovori_OPULJP[[#This Row],[Privatni doprinos korisnika - HRK]]</f>
        <v>1477900</v>
      </c>
      <c r="Z1323" s="22">
        <f>Ugovori_OPULJP[[#This Row],[UKUPNI PRIHVATLJIVI IZDACI
TOTAL ELIGIBLE EXPENDITURE
= Bespovratna sredstva ukupno + doprinos korisnika
= Ukupni prihvatljivi troškovi
= Ukupna ugovorena vrijednost projekta HRK]]/7.5345</f>
        <v>196151.03855597583</v>
      </c>
      <c r="AA1323" s="27" t="s">
        <v>22</v>
      </c>
      <c r="AB1323" s="27" t="s">
        <v>19</v>
      </c>
      <c r="AC1323" s="26" t="s">
        <v>5051</v>
      </c>
      <c r="AD1323" s="33" t="s">
        <v>147</v>
      </c>
    </row>
    <row r="1324" spans="1:30" ht="51" customHeight="1" x14ac:dyDescent="0.3">
      <c r="A1324" s="31" t="s">
        <v>5052</v>
      </c>
      <c r="B1324" s="25" t="s">
        <v>139</v>
      </c>
      <c r="C1324" s="26" t="s">
        <v>140</v>
      </c>
      <c r="D1324" s="40" t="s">
        <v>1642</v>
      </c>
      <c r="E1324" s="27" t="s">
        <v>63</v>
      </c>
      <c r="F1324" s="32" t="s">
        <v>5053</v>
      </c>
      <c r="G1324" s="32" t="s">
        <v>1521</v>
      </c>
      <c r="H1324" s="29">
        <v>44927</v>
      </c>
      <c r="I1324" s="29">
        <v>45170</v>
      </c>
      <c r="J1324" s="17" t="str">
        <f>IF(Ugovori_OPULJP[[#This Row],[DATUM ZAVRŠETKA OPERACIJE]]&gt;DATE(2023,12,31),"u provedbi","završen")</f>
        <v>završen</v>
      </c>
      <c r="K1324" s="28" t="s">
        <v>586</v>
      </c>
      <c r="L1324" s="28" t="s">
        <v>586</v>
      </c>
      <c r="M1324" s="18">
        <v>0.85</v>
      </c>
      <c r="N1324" s="18">
        <v>0.15</v>
      </c>
      <c r="O1324" s="19">
        <f>Ugovori_OPULJP[[#This Row],[Bespovratna sredstva - Ukupno (EU+Nac) HRK
= Ukupna ugovorena vrijednost bespovratnih sredstava]]*Ugovori_OPULJP[[#This Row],[EU STOPA SUFINANCIRANJA %
EU CO-FINANCING RATE %]]</f>
        <v>378420</v>
      </c>
      <c r="P1324" s="20">
        <f>Ugovori_OPULJP[[#This Row],[Bespovratna sredstva - EU dio - HRK]]/7.5345</f>
        <v>50224.965160262786</v>
      </c>
      <c r="Q1324" s="19">
        <f>Ugovori_OPULJP[[#This Row],[Bespovratna sredstva - Ukupno (EU+Nac) HRK
= Ukupna ugovorena vrijednost bespovratnih sredstava]]*Ugovori_OPULJP[[#This Row],[STOPA NACIONALNOG SUFINANCIRANJA %]]</f>
        <v>66780</v>
      </c>
      <c r="R1324" s="20">
        <f>Ugovori_OPULJP[[#This Row],[Bespovratna sredstva - Nacionalni dio - HRK]]/7.5345</f>
        <v>8863.229145928728</v>
      </c>
      <c r="S1324" s="21">
        <v>445200</v>
      </c>
      <c r="T1324" s="20">
        <f>Ugovori_OPULJP[[#This Row],[Bespovratna sredstva - Ukupno (EU+Nac) HRK
= Ukupna ugovorena vrijednost bespovratnih sredstava]]/7.5345</f>
        <v>59088.194306191515</v>
      </c>
      <c r="U1324" s="19">
        <v>0</v>
      </c>
      <c r="V1324" s="20">
        <f>Ugovori_OPULJP[[#This Row],[Javni doprinos korisnika - HRK]]/7.5345</f>
        <v>0</v>
      </c>
      <c r="W1324" s="19">
        <v>0</v>
      </c>
      <c r="X1324" s="20">
        <f>Ugovori_OPULJP[[#This Row],[Privatni doprinos korisnika - HRK]]/7.5345</f>
        <v>0</v>
      </c>
      <c r="Y1324" s="21">
        <f>Ugovori_OPULJP[[#This Row],[Bespovratna sredstva - Ukupno (EU+Nac) HRK
= Ukupna ugovorena vrijednost bespovratnih sredstava]]+Ugovori_OPULJP[[#This Row],[Javni doprinos korisnika - HRK]]+Ugovori_OPULJP[[#This Row],[Privatni doprinos korisnika - HRK]]</f>
        <v>445200</v>
      </c>
      <c r="Z1324" s="22">
        <f>Ugovori_OPULJP[[#This Row],[UKUPNI PRIHVATLJIVI IZDACI
TOTAL ELIGIBLE EXPENDITURE
= Bespovratna sredstva ukupno + doprinos korisnika
= Ukupni prihvatljivi troškovi
= Ukupna ugovorena vrijednost projekta HRK]]/7.5345</f>
        <v>59088.194306191515</v>
      </c>
      <c r="AA1324" s="27" t="s">
        <v>22</v>
      </c>
      <c r="AB1324" s="27" t="s">
        <v>19</v>
      </c>
      <c r="AC1324" s="26" t="s">
        <v>5054</v>
      </c>
      <c r="AD1324" s="33" t="s">
        <v>147</v>
      </c>
    </row>
    <row r="1325" spans="1:30" ht="38.25" customHeight="1" x14ac:dyDescent="0.3">
      <c r="A1325" s="31" t="s">
        <v>5055</v>
      </c>
      <c r="B1325" s="25" t="s">
        <v>139</v>
      </c>
      <c r="C1325" s="26" t="s">
        <v>140</v>
      </c>
      <c r="D1325" s="40" t="s">
        <v>1642</v>
      </c>
      <c r="E1325" s="27" t="s">
        <v>63</v>
      </c>
      <c r="F1325" s="32" t="s">
        <v>5056</v>
      </c>
      <c r="G1325" s="32" t="s">
        <v>3744</v>
      </c>
      <c r="H1325" s="29">
        <v>44914</v>
      </c>
      <c r="I1325" s="29">
        <v>45157</v>
      </c>
      <c r="J1325" s="17" t="str">
        <f>IF(Ugovori_OPULJP[[#This Row],[DATUM ZAVRŠETKA OPERACIJE]]&gt;DATE(2023,12,31),"u provedbi","završen")</f>
        <v>završen</v>
      </c>
      <c r="K1325" s="37" t="s">
        <v>380</v>
      </c>
      <c r="L1325" s="37" t="s">
        <v>380</v>
      </c>
      <c r="M1325" s="18">
        <v>0.85</v>
      </c>
      <c r="N1325" s="18">
        <v>0.15</v>
      </c>
      <c r="O1325" s="19">
        <f>Ugovori_OPULJP[[#This Row],[Bespovratna sredstva - Ukupno (EU+Nac) HRK
= Ukupna ugovorena vrijednost bespovratnih sredstava]]*Ugovori_OPULJP[[#This Row],[EU STOPA SUFINANCIRANJA %
EU CO-FINANCING RATE %]]</f>
        <v>375414.39999999997</v>
      </c>
      <c r="P1325" s="20">
        <f>Ugovori_OPULJP[[#This Row],[Bespovratna sredstva - EU dio - HRK]]/7.5345</f>
        <v>49826.053487291785</v>
      </c>
      <c r="Q1325" s="19">
        <f>Ugovori_OPULJP[[#This Row],[Bespovratna sredstva - Ukupno (EU+Nac) HRK
= Ukupna ugovorena vrijednost bespovratnih sredstava]]*Ugovori_OPULJP[[#This Row],[STOPA NACIONALNOG SUFINANCIRANJA %]]</f>
        <v>66249.599999999991</v>
      </c>
      <c r="R1325" s="20">
        <f>Ugovori_OPULJP[[#This Row],[Bespovratna sredstva - Nacionalni dio - HRK]]/7.5345</f>
        <v>8792.8329683456086</v>
      </c>
      <c r="S1325" s="21">
        <v>441664</v>
      </c>
      <c r="T1325" s="20">
        <f>Ugovori_OPULJP[[#This Row],[Bespovratna sredstva - Ukupno (EU+Nac) HRK
= Ukupna ugovorena vrijednost bespovratnih sredstava]]/7.5345</f>
        <v>58618.886455637396</v>
      </c>
      <c r="U1325" s="19">
        <v>0</v>
      </c>
      <c r="V1325" s="20">
        <f>Ugovori_OPULJP[[#This Row],[Javni doprinos korisnika - HRK]]/7.5345</f>
        <v>0</v>
      </c>
      <c r="W1325" s="19">
        <v>0</v>
      </c>
      <c r="X1325" s="20">
        <f>Ugovori_OPULJP[[#This Row],[Privatni doprinos korisnika - HRK]]/7.5345</f>
        <v>0</v>
      </c>
      <c r="Y1325" s="21">
        <f>Ugovori_OPULJP[[#This Row],[Bespovratna sredstva - Ukupno (EU+Nac) HRK
= Ukupna ugovorena vrijednost bespovratnih sredstava]]+Ugovori_OPULJP[[#This Row],[Javni doprinos korisnika - HRK]]+Ugovori_OPULJP[[#This Row],[Privatni doprinos korisnika - HRK]]</f>
        <v>441664</v>
      </c>
      <c r="Z1325" s="22">
        <f>Ugovori_OPULJP[[#This Row],[UKUPNI PRIHVATLJIVI IZDACI
TOTAL ELIGIBLE EXPENDITURE
= Bespovratna sredstva ukupno + doprinos korisnika
= Ukupni prihvatljivi troškovi
= Ukupna ugovorena vrijednost projekta HRK]]/7.5345</f>
        <v>58618.886455637396</v>
      </c>
      <c r="AA1325" s="27" t="s">
        <v>22</v>
      </c>
      <c r="AB1325" s="27" t="s">
        <v>19</v>
      </c>
      <c r="AC1325" s="26" t="s">
        <v>5057</v>
      </c>
      <c r="AD1325" s="33" t="s">
        <v>147</v>
      </c>
    </row>
    <row r="1326" spans="1:30" ht="51" customHeight="1" x14ac:dyDescent="0.3">
      <c r="A1326" s="39" t="s">
        <v>5058</v>
      </c>
      <c r="B1326" s="25" t="s">
        <v>139</v>
      </c>
      <c r="C1326" s="26" t="s">
        <v>140</v>
      </c>
      <c r="D1326" s="40" t="s">
        <v>1642</v>
      </c>
      <c r="E1326" s="27" t="s">
        <v>63</v>
      </c>
      <c r="F1326" s="32" t="s">
        <v>5059</v>
      </c>
      <c r="G1326" s="32" t="s">
        <v>1706</v>
      </c>
      <c r="H1326" s="29">
        <v>44866</v>
      </c>
      <c r="I1326" s="29">
        <v>45078</v>
      </c>
      <c r="J1326" s="17" t="str">
        <f>IF(Ugovori_OPULJP[[#This Row],[DATUM ZAVRŠETKA OPERACIJE]]&gt;DATE(2023,12,31),"u provedbi","završen")</f>
        <v>završen</v>
      </c>
      <c r="K1326" s="15" t="s">
        <v>586</v>
      </c>
      <c r="L1326" s="15" t="s">
        <v>586</v>
      </c>
      <c r="M1326" s="18">
        <v>0.85</v>
      </c>
      <c r="N1326" s="18">
        <v>0.15</v>
      </c>
      <c r="O1326" s="19">
        <f>Ugovori_OPULJP[[#This Row],[Bespovratna sredstva - Ukupno (EU+Nac) HRK
= Ukupna ugovorena vrijednost bespovratnih sredstava]]*Ugovori_OPULJP[[#This Row],[EU STOPA SUFINANCIRANJA %
EU CO-FINANCING RATE %]]</f>
        <v>630360</v>
      </c>
      <c r="P1326" s="20">
        <f>Ugovori_OPULJP[[#This Row],[Bespovratna sredstva - EU dio - HRK]]/7.5345</f>
        <v>83663.149512243675</v>
      </c>
      <c r="Q1326" s="19">
        <f>Ugovori_OPULJP[[#This Row],[Bespovratna sredstva - Ukupno (EU+Nac) HRK
= Ukupna ugovorena vrijednost bespovratnih sredstava]]*Ugovori_OPULJP[[#This Row],[STOPA NACIONALNOG SUFINANCIRANJA %]]</f>
        <v>111240</v>
      </c>
      <c r="R1326" s="20">
        <f>Ugovori_OPULJP[[#This Row],[Bespovratna sredstva - Nacionalni dio - HRK]]/7.5345</f>
        <v>14764.085208043001</v>
      </c>
      <c r="S1326" s="21">
        <v>741600</v>
      </c>
      <c r="T1326" s="20">
        <f>Ugovori_OPULJP[[#This Row],[Bespovratna sredstva - Ukupno (EU+Nac) HRK
= Ukupna ugovorena vrijednost bespovratnih sredstava]]/7.5345</f>
        <v>98427.23472028668</v>
      </c>
      <c r="U1326" s="19">
        <v>0</v>
      </c>
      <c r="V1326" s="20">
        <f>Ugovori_OPULJP[[#This Row],[Javni doprinos korisnika - HRK]]/7.5345</f>
        <v>0</v>
      </c>
      <c r="W1326" s="19">
        <v>0</v>
      </c>
      <c r="X1326" s="20">
        <f>Ugovori_OPULJP[[#This Row],[Privatni doprinos korisnika - HRK]]/7.5345</f>
        <v>0</v>
      </c>
      <c r="Y1326" s="21">
        <f>Ugovori_OPULJP[[#This Row],[Bespovratna sredstva - Ukupno (EU+Nac) HRK
= Ukupna ugovorena vrijednost bespovratnih sredstava]]+Ugovori_OPULJP[[#This Row],[Javni doprinos korisnika - HRK]]+Ugovori_OPULJP[[#This Row],[Privatni doprinos korisnika - HRK]]</f>
        <v>741600</v>
      </c>
      <c r="Z1326" s="22">
        <f>Ugovori_OPULJP[[#This Row],[UKUPNI PRIHVATLJIVI IZDACI
TOTAL ELIGIBLE EXPENDITURE
= Bespovratna sredstva ukupno + doprinos korisnika
= Ukupni prihvatljivi troškovi
= Ukupna ugovorena vrijednost projekta HRK]]/7.5345</f>
        <v>98427.23472028668</v>
      </c>
      <c r="AA1326" s="27" t="s">
        <v>22</v>
      </c>
      <c r="AB1326" s="27" t="s">
        <v>19</v>
      </c>
      <c r="AC1326" s="26" t="s">
        <v>5060</v>
      </c>
      <c r="AD1326" s="33" t="s">
        <v>147</v>
      </c>
    </row>
    <row r="1327" spans="1:30" ht="38.25" customHeight="1" x14ac:dyDescent="0.3">
      <c r="A1327" s="39" t="s">
        <v>5061</v>
      </c>
      <c r="B1327" s="25" t="s">
        <v>139</v>
      </c>
      <c r="C1327" s="26" t="s">
        <v>140</v>
      </c>
      <c r="D1327" s="40" t="s">
        <v>1642</v>
      </c>
      <c r="E1327" s="27" t="s">
        <v>63</v>
      </c>
      <c r="F1327" s="32" t="s">
        <v>5062</v>
      </c>
      <c r="G1327" s="32" t="s">
        <v>2308</v>
      </c>
      <c r="H1327" s="29">
        <v>44859</v>
      </c>
      <c r="I1327" s="29">
        <v>45102</v>
      </c>
      <c r="J1327" s="17" t="str">
        <f>IF(Ugovori_OPULJP[[#This Row],[DATUM ZAVRŠETKA OPERACIJE]]&gt;DATE(2023,12,31),"u provedbi","završen")</f>
        <v>završen</v>
      </c>
      <c r="K1327" s="37" t="s">
        <v>380</v>
      </c>
      <c r="L1327" s="37" t="s">
        <v>380</v>
      </c>
      <c r="M1327" s="18">
        <v>0.85</v>
      </c>
      <c r="N1327" s="18">
        <v>0.15</v>
      </c>
      <c r="O1327" s="19">
        <f>Ugovori_OPULJP[[#This Row],[Bespovratna sredstva - Ukupno (EU+Nac) HRK
= Ukupna ugovorena vrijednost bespovratnih sredstava]]*Ugovori_OPULJP[[#This Row],[EU STOPA SUFINANCIRANJA %
EU CO-FINANCING RATE %]]</f>
        <v>416214.39999999997</v>
      </c>
      <c r="P1327" s="20">
        <f>Ugovori_OPULJP[[#This Row],[Bespovratna sredstva - EU dio - HRK]]/7.5345</f>
        <v>55241.144070608527</v>
      </c>
      <c r="Q1327" s="19">
        <f>Ugovori_OPULJP[[#This Row],[Bespovratna sredstva - Ukupno (EU+Nac) HRK
= Ukupna ugovorena vrijednost bespovratnih sredstava]]*Ugovori_OPULJP[[#This Row],[STOPA NACIONALNOG SUFINANCIRANJA %]]</f>
        <v>73449.599999999991</v>
      </c>
      <c r="R1327" s="20">
        <f>Ugovori_OPULJP[[#This Row],[Bespovratna sredstva - Nacionalni dio - HRK]]/7.5345</f>
        <v>9748.4371889309168</v>
      </c>
      <c r="S1327" s="21">
        <v>489664</v>
      </c>
      <c r="T1327" s="20">
        <f>Ugovori_OPULJP[[#This Row],[Bespovratna sredstva - Ukupno (EU+Nac) HRK
= Ukupna ugovorena vrijednost bespovratnih sredstava]]/7.5345</f>
        <v>64989.581259539445</v>
      </c>
      <c r="U1327" s="19">
        <v>0</v>
      </c>
      <c r="V1327" s="20">
        <f>Ugovori_OPULJP[[#This Row],[Javni doprinos korisnika - HRK]]/7.5345</f>
        <v>0</v>
      </c>
      <c r="W1327" s="19">
        <v>0</v>
      </c>
      <c r="X1327" s="20">
        <f>Ugovori_OPULJP[[#This Row],[Privatni doprinos korisnika - HRK]]/7.5345</f>
        <v>0</v>
      </c>
      <c r="Y1327" s="21">
        <f>Ugovori_OPULJP[[#This Row],[Bespovratna sredstva - Ukupno (EU+Nac) HRK
= Ukupna ugovorena vrijednost bespovratnih sredstava]]+Ugovori_OPULJP[[#This Row],[Javni doprinos korisnika - HRK]]+Ugovori_OPULJP[[#This Row],[Privatni doprinos korisnika - HRK]]</f>
        <v>489664</v>
      </c>
      <c r="Z1327" s="22">
        <f>Ugovori_OPULJP[[#This Row],[UKUPNI PRIHVATLJIVI IZDACI
TOTAL ELIGIBLE EXPENDITURE
= Bespovratna sredstva ukupno + doprinos korisnika
= Ukupni prihvatljivi troškovi
= Ukupna ugovorena vrijednost projekta HRK]]/7.5345</f>
        <v>64989.581259539445</v>
      </c>
      <c r="AA1327" s="27" t="s">
        <v>22</v>
      </c>
      <c r="AB1327" s="27" t="s">
        <v>19</v>
      </c>
      <c r="AC1327" s="26" t="s">
        <v>5063</v>
      </c>
      <c r="AD1327" s="33" t="s">
        <v>147</v>
      </c>
    </row>
    <row r="1328" spans="1:30" ht="38.25" customHeight="1" x14ac:dyDescent="0.3">
      <c r="A1328" s="31" t="s">
        <v>5064</v>
      </c>
      <c r="B1328" s="25" t="s">
        <v>139</v>
      </c>
      <c r="C1328" s="26" t="s">
        <v>140</v>
      </c>
      <c r="D1328" s="40" t="s">
        <v>1642</v>
      </c>
      <c r="E1328" s="27" t="s">
        <v>63</v>
      </c>
      <c r="F1328" s="32" t="s">
        <v>5065</v>
      </c>
      <c r="G1328" s="32" t="s">
        <v>2074</v>
      </c>
      <c r="H1328" s="29">
        <v>44998</v>
      </c>
      <c r="I1328" s="29">
        <v>45243</v>
      </c>
      <c r="J1328" s="17" t="str">
        <f>IF(Ugovori_OPULJP[[#This Row],[DATUM ZAVRŠETKA OPERACIJE]]&gt;DATE(2023,12,31),"u provedbi","završen")</f>
        <v>završen</v>
      </c>
      <c r="K1328" s="15" t="s">
        <v>144</v>
      </c>
      <c r="L1328" s="15" t="s">
        <v>144</v>
      </c>
      <c r="M1328" s="18">
        <v>0.85</v>
      </c>
      <c r="N1328" s="18">
        <v>0.15</v>
      </c>
      <c r="O1328" s="19">
        <f>Ugovori_OPULJP[[#This Row],[Bespovratna sredstva - Ukupno (EU+Nac) HRK
= Ukupna ugovorena vrijednost bespovratnih sredstava]]*Ugovori_OPULJP[[#This Row],[EU STOPA SUFINANCIRANJA %
EU CO-FINANCING RATE %]]</f>
        <v>1051365</v>
      </c>
      <c r="P1328" s="20">
        <f>Ugovori_OPULJP[[#This Row],[Bespovratna sredstva - EU dio - HRK]]/7.5345</f>
        <v>139540.11546884332</v>
      </c>
      <c r="Q1328" s="19">
        <f>Ugovori_OPULJP[[#This Row],[Bespovratna sredstva - Ukupno (EU+Nac) HRK
= Ukupna ugovorena vrijednost bespovratnih sredstava]]*Ugovori_OPULJP[[#This Row],[STOPA NACIONALNOG SUFINANCIRANJA %]]</f>
        <v>185535</v>
      </c>
      <c r="R1328" s="20">
        <f>Ugovori_OPULJP[[#This Row],[Bespovratna sredstva - Nacionalni dio - HRK]]/7.5345</f>
        <v>24624.726259207644</v>
      </c>
      <c r="S1328" s="21">
        <v>1236900</v>
      </c>
      <c r="T1328" s="20">
        <f>Ugovori_OPULJP[[#This Row],[Bespovratna sredstva - Ukupno (EU+Nac) HRK
= Ukupna ugovorena vrijednost bespovratnih sredstava]]/7.5345</f>
        <v>164164.84172805096</v>
      </c>
      <c r="U1328" s="19">
        <v>0</v>
      </c>
      <c r="V1328" s="20">
        <f>Ugovori_OPULJP[[#This Row],[Javni doprinos korisnika - HRK]]/7.5345</f>
        <v>0</v>
      </c>
      <c r="W1328" s="19">
        <v>0</v>
      </c>
      <c r="X1328" s="20">
        <f>Ugovori_OPULJP[[#This Row],[Privatni doprinos korisnika - HRK]]/7.5345</f>
        <v>0</v>
      </c>
      <c r="Y1328" s="21">
        <f>Ugovori_OPULJP[[#This Row],[Bespovratna sredstva - Ukupno (EU+Nac) HRK
= Ukupna ugovorena vrijednost bespovratnih sredstava]]+Ugovori_OPULJP[[#This Row],[Javni doprinos korisnika - HRK]]+Ugovori_OPULJP[[#This Row],[Privatni doprinos korisnika - HRK]]</f>
        <v>1236900</v>
      </c>
      <c r="Z1328" s="22">
        <f>Ugovori_OPULJP[[#This Row],[UKUPNI PRIHVATLJIVI IZDACI
TOTAL ELIGIBLE EXPENDITURE
= Bespovratna sredstva ukupno + doprinos korisnika
= Ukupni prihvatljivi troškovi
= Ukupna ugovorena vrijednost projekta HRK]]/7.5345</f>
        <v>164164.84172805096</v>
      </c>
      <c r="AA1328" s="27" t="s">
        <v>22</v>
      </c>
      <c r="AB1328" s="27" t="s">
        <v>19</v>
      </c>
      <c r="AC1328" s="26" t="s">
        <v>5066</v>
      </c>
      <c r="AD1328" s="33" t="s">
        <v>147</v>
      </c>
    </row>
    <row r="1329" spans="1:30" ht="51" customHeight="1" x14ac:dyDescent="0.3">
      <c r="A1329" s="31" t="s">
        <v>5067</v>
      </c>
      <c r="B1329" s="25" t="s">
        <v>139</v>
      </c>
      <c r="C1329" s="26" t="s">
        <v>140</v>
      </c>
      <c r="D1329" s="40" t="s">
        <v>1642</v>
      </c>
      <c r="E1329" s="27" t="s">
        <v>63</v>
      </c>
      <c r="F1329" s="32" t="s">
        <v>5068</v>
      </c>
      <c r="G1329" s="32" t="s">
        <v>3251</v>
      </c>
      <c r="H1329" s="29">
        <v>45000</v>
      </c>
      <c r="I1329" s="29">
        <v>45245</v>
      </c>
      <c r="J1329" s="17" t="str">
        <f>IF(Ugovori_OPULJP[[#This Row],[DATUM ZAVRŠETKA OPERACIJE]]&gt;DATE(2023,12,31),"u provedbi","završen")</f>
        <v>završen</v>
      </c>
      <c r="K1329" s="15" t="s">
        <v>5069</v>
      </c>
      <c r="L1329" s="15" t="s">
        <v>164</v>
      </c>
      <c r="M1329" s="18">
        <v>0.85</v>
      </c>
      <c r="N1329" s="18">
        <v>0.15</v>
      </c>
      <c r="O1329" s="19">
        <f>Ugovori_OPULJP[[#This Row],[Bespovratna sredstva - Ukupno (EU+Nac) HRK
= Ukupna ugovorena vrijednost bespovratnih sredstava]]*Ugovori_OPULJP[[#This Row],[EU STOPA SUFINANCIRANJA %
EU CO-FINANCING RATE %]]</f>
        <v>828520.5</v>
      </c>
      <c r="P1329" s="20">
        <f>Ugovori_OPULJP[[#This Row],[Bespovratna sredstva - EU dio - HRK]]/7.5345</f>
        <v>109963.56758909018</v>
      </c>
      <c r="Q1329" s="19">
        <f>Ugovori_OPULJP[[#This Row],[Bespovratna sredstva - Ukupno (EU+Nac) HRK
= Ukupna ugovorena vrijednost bespovratnih sredstava]]*Ugovori_OPULJP[[#This Row],[STOPA NACIONALNOG SUFINANCIRANJA %]]</f>
        <v>146209.5</v>
      </c>
      <c r="R1329" s="20">
        <f>Ugovori_OPULJP[[#This Row],[Bespovratna sredstva - Nacionalni dio - HRK]]/7.5345</f>
        <v>19405.335456898269</v>
      </c>
      <c r="S1329" s="21">
        <v>974730</v>
      </c>
      <c r="T1329" s="20">
        <f>Ugovori_OPULJP[[#This Row],[Bespovratna sredstva - Ukupno (EU+Nac) HRK
= Ukupna ugovorena vrijednost bespovratnih sredstava]]/7.5345</f>
        <v>129368.90304598845</v>
      </c>
      <c r="U1329" s="19">
        <v>0</v>
      </c>
      <c r="V1329" s="20">
        <f>Ugovori_OPULJP[[#This Row],[Javni doprinos korisnika - HRK]]/7.5345</f>
        <v>0</v>
      </c>
      <c r="W1329" s="19">
        <v>0</v>
      </c>
      <c r="X1329" s="20">
        <f>Ugovori_OPULJP[[#This Row],[Privatni doprinos korisnika - HRK]]/7.5345</f>
        <v>0</v>
      </c>
      <c r="Y1329" s="21">
        <f>Ugovori_OPULJP[[#This Row],[Bespovratna sredstva - Ukupno (EU+Nac) HRK
= Ukupna ugovorena vrijednost bespovratnih sredstava]]+Ugovori_OPULJP[[#This Row],[Javni doprinos korisnika - HRK]]+Ugovori_OPULJP[[#This Row],[Privatni doprinos korisnika - HRK]]</f>
        <v>974730</v>
      </c>
      <c r="Z1329" s="22">
        <f>Ugovori_OPULJP[[#This Row],[UKUPNI PRIHVATLJIVI IZDACI
TOTAL ELIGIBLE EXPENDITURE
= Bespovratna sredstva ukupno + doprinos korisnika
= Ukupni prihvatljivi troškovi
= Ukupna ugovorena vrijednost projekta HRK]]/7.5345</f>
        <v>129368.90304598845</v>
      </c>
      <c r="AA1329" s="27" t="s">
        <v>22</v>
      </c>
      <c r="AB1329" s="27" t="s">
        <v>19</v>
      </c>
      <c r="AC1329" s="26" t="s">
        <v>5070</v>
      </c>
      <c r="AD1329" s="33" t="s">
        <v>147</v>
      </c>
    </row>
    <row r="1330" spans="1:30" ht="38.25" customHeight="1" x14ac:dyDescent="0.3">
      <c r="A1330" s="39" t="s">
        <v>5071</v>
      </c>
      <c r="B1330" s="25" t="s">
        <v>139</v>
      </c>
      <c r="C1330" s="26" t="s">
        <v>140</v>
      </c>
      <c r="D1330" s="40" t="s">
        <v>1642</v>
      </c>
      <c r="E1330" s="27" t="s">
        <v>63</v>
      </c>
      <c r="F1330" s="32" t="s">
        <v>5072</v>
      </c>
      <c r="G1330" s="32" t="s">
        <v>1775</v>
      </c>
      <c r="H1330" s="29">
        <v>44859</v>
      </c>
      <c r="I1330" s="29">
        <v>45102</v>
      </c>
      <c r="J1330" s="17" t="str">
        <f>IF(Ugovori_OPULJP[[#This Row],[DATUM ZAVRŠETKA OPERACIJE]]&gt;DATE(2023,12,31),"u provedbi","završen")</f>
        <v>završen</v>
      </c>
      <c r="K1330" s="15" t="s">
        <v>262</v>
      </c>
      <c r="L1330" s="15" t="s">
        <v>262</v>
      </c>
      <c r="M1330" s="18">
        <v>0.85</v>
      </c>
      <c r="N1330" s="18">
        <v>0.15</v>
      </c>
      <c r="O1330" s="19">
        <f>Ugovori_OPULJP[[#This Row],[Bespovratna sredstva - Ukupno (EU+Nac) HRK
= Ukupna ugovorena vrijednost bespovratnih sredstava]]*Ugovori_OPULJP[[#This Row],[EU STOPA SUFINANCIRANJA %
EU CO-FINANCING RATE %]]</f>
        <v>420240</v>
      </c>
      <c r="P1330" s="20">
        <f>Ugovori_OPULJP[[#This Row],[Bespovratna sredstva - EU dio - HRK]]/7.5345</f>
        <v>55775.43300816245</v>
      </c>
      <c r="Q1330" s="19">
        <f>Ugovori_OPULJP[[#This Row],[Bespovratna sredstva - Ukupno (EU+Nac) HRK
= Ukupna ugovorena vrijednost bespovratnih sredstava]]*Ugovori_OPULJP[[#This Row],[STOPA NACIONALNOG SUFINANCIRANJA %]]</f>
        <v>74160</v>
      </c>
      <c r="R1330" s="20">
        <f>Ugovori_OPULJP[[#This Row],[Bespovratna sredstva - Nacionalni dio - HRK]]/7.5345</f>
        <v>9842.7234720286669</v>
      </c>
      <c r="S1330" s="21">
        <v>494400</v>
      </c>
      <c r="T1330" s="20">
        <f>Ugovori_OPULJP[[#This Row],[Bespovratna sredstva - Ukupno (EU+Nac) HRK
= Ukupna ugovorena vrijednost bespovratnih sredstava]]/7.5345</f>
        <v>65618.156480191115</v>
      </c>
      <c r="U1330" s="19">
        <v>0</v>
      </c>
      <c r="V1330" s="20">
        <f>Ugovori_OPULJP[[#This Row],[Javni doprinos korisnika - HRK]]/7.5345</f>
        <v>0</v>
      </c>
      <c r="W1330" s="19">
        <v>0</v>
      </c>
      <c r="X1330" s="20">
        <f>Ugovori_OPULJP[[#This Row],[Privatni doprinos korisnika - HRK]]/7.5345</f>
        <v>0</v>
      </c>
      <c r="Y1330" s="21">
        <f>Ugovori_OPULJP[[#This Row],[Bespovratna sredstva - Ukupno (EU+Nac) HRK
= Ukupna ugovorena vrijednost bespovratnih sredstava]]+Ugovori_OPULJP[[#This Row],[Javni doprinos korisnika - HRK]]+Ugovori_OPULJP[[#This Row],[Privatni doprinos korisnika - HRK]]</f>
        <v>494400</v>
      </c>
      <c r="Z1330" s="22">
        <f>Ugovori_OPULJP[[#This Row],[UKUPNI PRIHVATLJIVI IZDACI
TOTAL ELIGIBLE EXPENDITURE
= Bespovratna sredstva ukupno + doprinos korisnika
= Ukupni prihvatljivi troškovi
= Ukupna ugovorena vrijednost projekta HRK]]/7.5345</f>
        <v>65618.156480191115</v>
      </c>
      <c r="AA1330" s="27" t="s">
        <v>22</v>
      </c>
      <c r="AB1330" s="27" t="s">
        <v>19</v>
      </c>
      <c r="AC1330" s="26" t="s">
        <v>5073</v>
      </c>
      <c r="AD1330" s="33" t="s">
        <v>147</v>
      </c>
    </row>
    <row r="1331" spans="1:30" ht="38.25" customHeight="1" x14ac:dyDescent="0.3">
      <c r="A1331" s="31" t="s">
        <v>5074</v>
      </c>
      <c r="B1331" s="25" t="s">
        <v>139</v>
      </c>
      <c r="C1331" s="26" t="s">
        <v>140</v>
      </c>
      <c r="D1331" s="40" t="s">
        <v>1642</v>
      </c>
      <c r="E1331" s="27" t="s">
        <v>63</v>
      </c>
      <c r="F1331" s="32" t="s">
        <v>5075</v>
      </c>
      <c r="G1331" s="32" t="s">
        <v>5076</v>
      </c>
      <c r="H1331" s="29">
        <v>44928</v>
      </c>
      <c r="I1331" s="29">
        <v>45140</v>
      </c>
      <c r="J1331" s="17" t="str">
        <f>IF(Ugovori_OPULJP[[#This Row],[DATUM ZAVRŠETKA OPERACIJE]]&gt;DATE(2023,12,31),"u provedbi","završen")</f>
        <v>završen</v>
      </c>
      <c r="K1331" s="15" t="s">
        <v>117</v>
      </c>
      <c r="L1331" s="15" t="s">
        <v>117</v>
      </c>
      <c r="M1331" s="18">
        <v>0.85</v>
      </c>
      <c r="N1331" s="18">
        <v>0.15</v>
      </c>
      <c r="O1331" s="19">
        <f>Ugovori_OPULJP[[#This Row],[Bespovratna sredstva - Ukupno (EU+Nac) HRK
= Ukupna ugovorena vrijednost bespovratnih sredstava]]*Ugovori_OPULJP[[#This Row],[EU STOPA SUFINANCIRANJA %
EU CO-FINANCING RATE %]]</f>
        <v>820675</v>
      </c>
      <c r="P1331" s="20">
        <f>Ugovori_OPULJP[[#This Row],[Bespovratna sredstva - EU dio - HRK]]/7.5345</f>
        <v>108922.29079567322</v>
      </c>
      <c r="Q1331" s="19">
        <f>Ugovori_OPULJP[[#This Row],[Bespovratna sredstva - Ukupno (EU+Nac) HRK
= Ukupna ugovorena vrijednost bespovratnih sredstava]]*Ugovori_OPULJP[[#This Row],[STOPA NACIONALNOG SUFINANCIRANJA %]]</f>
        <v>144825</v>
      </c>
      <c r="R1331" s="20">
        <f>Ugovori_OPULJP[[#This Row],[Bespovratna sredstva - Nacionalni dio - HRK]]/7.5345</f>
        <v>19221.580728648216</v>
      </c>
      <c r="S1331" s="21">
        <v>965500</v>
      </c>
      <c r="T1331" s="20">
        <f>Ugovori_OPULJP[[#This Row],[Bespovratna sredstva - Ukupno (EU+Nac) HRK
= Ukupna ugovorena vrijednost bespovratnih sredstava]]/7.5345</f>
        <v>128143.87152432145</v>
      </c>
      <c r="U1331" s="19">
        <v>0</v>
      </c>
      <c r="V1331" s="20">
        <f>Ugovori_OPULJP[[#This Row],[Javni doprinos korisnika - HRK]]/7.5345</f>
        <v>0</v>
      </c>
      <c r="W1331" s="19">
        <v>0</v>
      </c>
      <c r="X1331" s="20">
        <f>Ugovori_OPULJP[[#This Row],[Privatni doprinos korisnika - HRK]]/7.5345</f>
        <v>0</v>
      </c>
      <c r="Y1331" s="21">
        <f>Ugovori_OPULJP[[#This Row],[Bespovratna sredstva - Ukupno (EU+Nac) HRK
= Ukupna ugovorena vrijednost bespovratnih sredstava]]+Ugovori_OPULJP[[#This Row],[Javni doprinos korisnika - HRK]]+Ugovori_OPULJP[[#This Row],[Privatni doprinos korisnika - HRK]]</f>
        <v>965500</v>
      </c>
      <c r="Z1331" s="22">
        <f>Ugovori_OPULJP[[#This Row],[UKUPNI PRIHVATLJIVI IZDACI
TOTAL ELIGIBLE EXPENDITURE
= Bespovratna sredstva ukupno + doprinos korisnika
= Ukupni prihvatljivi troškovi
= Ukupna ugovorena vrijednost projekta HRK]]/7.5345</f>
        <v>128143.87152432145</v>
      </c>
      <c r="AA1331" s="27" t="s">
        <v>22</v>
      </c>
      <c r="AB1331" s="27" t="s">
        <v>19</v>
      </c>
      <c r="AC1331" s="26" t="s">
        <v>5077</v>
      </c>
      <c r="AD1331" s="33" t="s">
        <v>147</v>
      </c>
    </row>
    <row r="1332" spans="1:30" ht="51" customHeight="1" x14ac:dyDescent="0.3">
      <c r="A1332" s="39" t="s">
        <v>5078</v>
      </c>
      <c r="B1332" s="25" t="s">
        <v>139</v>
      </c>
      <c r="C1332" s="26" t="s">
        <v>140</v>
      </c>
      <c r="D1332" s="40" t="s">
        <v>1642</v>
      </c>
      <c r="E1332" s="27" t="s">
        <v>63</v>
      </c>
      <c r="F1332" s="32" t="s">
        <v>5079</v>
      </c>
      <c r="G1332" s="32" t="s">
        <v>1834</v>
      </c>
      <c r="H1332" s="29">
        <v>44818</v>
      </c>
      <c r="I1332" s="29">
        <v>45060</v>
      </c>
      <c r="J1332" s="17" t="str">
        <f>IF(Ugovori_OPULJP[[#This Row],[DATUM ZAVRŠETKA OPERACIJE]]&gt;DATE(2023,12,31),"u provedbi","završen")</f>
        <v>završen</v>
      </c>
      <c r="K1332" s="15" t="s">
        <v>586</v>
      </c>
      <c r="L1332" s="15" t="s">
        <v>586</v>
      </c>
      <c r="M1332" s="18">
        <v>0.85</v>
      </c>
      <c r="N1332" s="18">
        <v>0.15</v>
      </c>
      <c r="O1332" s="19">
        <f>Ugovori_OPULJP[[#This Row],[Bespovratna sredstva - Ukupno (EU+Nac) HRK
= Ukupna ugovorena vrijednost bespovratnih sredstava]]*Ugovori_OPULJP[[#This Row],[EU STOPA SUFINANCIRANJA %
EU CO-FINANCING RATE %]]</f>
        <v>420240</v>
      </c>
      <c r="P1332" s="20">
        <f>Ugovori_OPULJP[[#This Row],[Bespovratna sredstva - EU dio - HRK]]/7.5345</f>
        <v>55775.43300816245</v>
      </c>
      <c r="Q1332" s="19">
        <f>Ugovori_OPULJP[[#This Row],[Bespovratna sredstva - Ukupno (EU+Nac) HRK
= Ukupna ugovorena vrijednost bespovratnih sredstava]]*Ugovori_OPULJP[[#This Row],[STOPA NACIONALNOG SUFINANCIRANJA %]]</f>
        <v>74160</v>
      </c>
      <c r="R1332" s="20">
        <f>Ugovori_OPULJP[[#This Row],[Bespovratna sredstva - Nacionalni dio - HRK]]/7.5345</f>
        <v>9842.7234720286669</v>
      </c>
      <c r="S1332" s="21">
        <v>494400</v>
      </c>
      <c r="T1332" s="20">
        <f>Ugovori_OPULJP[[#This Row],[Bespovratna sredstva - Ukupno (EU+Nac) HRK
= Ukupna ugovorena vrijednost bespovratnih sredstava]]/7.5345</f>
        <v>65618.156480191115</v>
      </c>
      <c r="U1332" s="19">
        <v>0</v>
      </c>
      <c r="V1332" s="20">
        <f>Ugovori_OPULJP[[#This Row],[Javni doprinos korisnika - HRK]]/7.5345</f>
        <v>0</v>
      </c>
      <c r="W1332" s="19">
        <v>0</v>
      </c>
      <c r="X1332" s="20">
        <f>Ugovori_OPULJP[[#This Row],[Privatni doprinos korisnika - HRK]]/7.5345</f>
        <v>0</v>
      </c>
      <c r="Y1332" s="21">
        <f>Ugovori_OPULJP[[#This Row],[Bespovratna sredstva - Ukupno (EU+Nac) HRK
= Ukupna ugovorena vrijednost bespovratnih sredstava]]+Ugovori_OPULJP[[#This Row],[Javni doprinos korisnika - HRK]]+Ugovori_OPULJP[[#This Row],[Privatni doprinos korisnika - HRK]]</f>
        <v>494400</v>
      </c>
      <c r="Z1332" s="22">
        <f>Ugovori_OPULJP[[#This Row],[UKUPNI PRIHVATLJIVI IZDACI
TOTAL ELIGIBLE EXPENDITURE
= Bespovratna sredstva ukupno + doprinos korisnika
= Ukupni prihvatljivi troškovi
= Ukupna ugovorena vrijednost projekta HRK]]/7.5345</f>
        <v>65618.156480191115</v>
      </c>
      <c r="AA1332" s="27" t="s">
        <v>22</v>
      </c>
      <c r="AB1332" s="27" t="s">
        <v>19</v>
      </c>
      <c r="AC1332" s="26" t="s">
        <v>5080</v>
      </c>
      <c r="AD1332" s="33" t="s">
        <v>147</v>
      </c>
    </row>
    <row r="1333" spans="1:30" ht="38.25" customHeight="1" x14ac:dyDescent="0.3">
      <c r="A1333" s="31" t="s">
        <v>5081</v>
      </c>
      <c r="B1333" s="25" t="s">
        <v>139</v>
      </c>
      <c r="C1333" s="26" t="s">
        <v>140</v>
      </c>
      <c r="D1333" s="40" t="s">
        <v>1642</v>
      </c>
      <c r="E1333" s="27" t="s">
        <v>63</v>
      </c>
      <c r="F1333" s="32" t="s">
        <v>3304</v>
      </c>
      <c r="G1333" s="32" t="s">
        <v>3305</v>
      </c>
      <c r="H1333" s="29">
        <v>44907</v>
      </c>
      <c r="I1333" s="29">
        <v>45150</v>
      </c>
      <c r="J1333" s="17" t="str">
        <f>IF(Ugovori_OPULJP[[#This Row],[DATUM ZAVRŠETKA OPERACIJE]]&gt;DATE(2023,12,31),"u provedbi","završen")</f>
        <v>završen</v>
      </c>
      <c r="K1333" s="15" t="s">
        <v>262</v>
      </c>
      <c r="L1333" s="15" t="s">
        <v>262</v>
      </c>
      <c r="M1333" s="18">
        <v>0.85</v>
      </c>
      <c r="N1333" s="18">
        <v>0.15</v>
      </c>
      <c r="O1333" s="19">
        <f>Ugovori_OPULJP[[#This Row],[Bespovratna sredstva - Ukupno (EU+Nac) HRK
= Ukupna ugovorena vrijednost bespovratnih sredstava]]*Ugovori_OPULJP[[#This Row],[EU STOPA SUFINANCIRANJA %
EU CO-FINANCING RATE %]]</f>
        <v>966552</v>
      </c>
      <c r="P1333" s="20">
        <f>Ugovori_OPULJP[[#This Row],[Bespovratna sredstva - EU dio - HRK]]/7.5345</f>
        <v>128283.49591877364</v>
      </c>
      <c r="Q1333" s="19">
        <f>Ugovori_OPULJP[[#This Row],[Bespovratna sredstva - Ukupno (EU+Nac) HRK
= Ukupna ugovorena vrijednost bespovratnih sredstava]]*Ugovori_OPULJP[[#This Row],[STOPA NACIONALNOG SUFINANCIRANJA %]]</f>
        <v>170568</v>
      </c>
      <c r="R1333" s="20">
        <f>Ugovori_OPULJP[[#This Row],[Bespovratna sredstva - Nacionalni dio - HRK]]/7.5345</f>
        <v>22638.263985665937</v>
      </c>
      <c r="S1333" s="21">
        <v>1137120</v>
      </c>
      <c r="T1333" s="20">
        <f>Ugovori_OPULJP[[#This Row],[Bespovratna sredstva - Ukupno (EU+Nac) HRK
= Ukupna ugovorena vrijednost bespovratnih sredstava]]/7.5345</f>
        <v>150921.75990443956</v>
      </c>
      <c r="U1333" s="19">
        <v>0</v>
      </c>
      <c r="V1333" s="20">
        <f>Ugovori_OPULJP[[#This Row],[Javni doprinos korisnika - HRK]]/7.5345</f>
        <v>0</v>
      </c>
      <c r="W1333" s="19">
        <v>0</v>
      </c>
      <c r="X1333" s="20">
        <f>Ugovori_OPULJP[[#This Row],[Privatni doprinos korisnika - HRK]]/7.5345</f>
        <v>0</v>
      </c>
      <c r="Y1333" s="21">
        <f>Ugovori_OPULJP[[#This Row],[Bespovratna sredstva - Ukupno (EU+Nac) HRK
= Ukupna ugovorena vrijednost bespovratnih sredstava]]+Ugovori_OPULJP[[#This Row],[Javni doprinos korisnika - HRK]]+Ugovori_OPULJP[[#This Row],[Privatni doprinos korisnika - HRK]]</f>
        <v>1137120</v>
      </c>
      <c r="Z1333" s="22">
        <f>Ugovori_OPULJP[[#This Row],[UKUPNI PRIHVATLJIVI IZDACI
TOTAL ELIGIBLE EXPENDITURE
= Bespovratna sredstva ukupno + doprinos korisnika
= Ukupni prihvatljivi troškovi
= Ukupna ugovorena vrijednost projekta HRK]]/7.5345</f>
        <v>150921.75990443956</v>
      </c>
      <c r="AA1333" s="27" t="s">
        <v>22</v>
      </c>
      <c r="AB1333" s="27" t="s">
        <v>19</v>
      </c>
      <c r="AC1333" s="26" t="s">
        <v>5082</v>
      </c>
      <c r="AD1333" s="33" t="s">
        <v>147</v>
      </c>
    </row>
    <row r="1334" spans="1:30" ht="38.25" customHeight="1" x14ac:dyDescent="0.3">
      <c r="A1334" s="36" t="s">
        <v>5083</v>
      </c>
      <c r="B1334" s="25" t="s">
        <v>139</v>
      </c>
      <c r="C1334" s="26" t="s">
        <v>140</v>
      </c>
      <c r="D1334" s="40" t="s">
        <v>1642</v>
      </c>
      <c r="E1334" s="27" t="s">
        <v>63</v>
      </c>
      <c r="F1334" s="32" t="s">
        <v>5084</v>
      </c>
      <c r="G1334" s="32" t="s">
        <v>5085</v>
      </c>
      <c r="H1334" s="29">
        <v>44942</v>
      </c>
      <c r="I1334" s="29">
        <v>45185</v>
      </c>
      <c r="J1334" s="17" t="str">
        <f>IF(Ugovori_OPULJP[[#This Row],[DATUM ZAVRŠETKA OPERACIJE]]&gt;DATE(2023,12,31),"u provedbi","završen")</f>
        <v>završen</v>
      </c>
      <c r="K1334" s="28" t="s">
        <v>262</v>
      </c>
      <c r="L1334" s="28" t="s">
        <v>262</v>
      </c>
      <c r="M1334" s="18">
        <v>0.85</v>
      </c>
      <c r="N1334" s="18">
        <v>0.15</v>
      </c>
      <c r="O1334" s="19">
        <f>Ugovori_OPULJP[[#This Row],[Bespovratna sredstva - Ukupno (EU+Nac) HRK
= Ukupna ugovorena vrijednost bespovratnih sredstava]]*Ugovori_OPULJP[[#This Row],[EU STOPA SUFINANCIRANJA %
EU CO-FINANCING RATE %]]</f>
        <v>502010</v>
      </c>
      <c r="P1334" s="20">
        <f>Ugovori_OPULJP[[#This Row],[Bespovratna sredstva - EU dio - HRK]]/7.5345</f>
        <v>66628.177052226427</v>
      </c>
      <c r="Q1334" s="19">
        <f>Ugovori_OPULJP[[#This Row],[Bespovratna sredstva - Ukupno (EU+Nac) HRK
= Ukupna ugovorena vrijednost bespovratnih sredstava]]*Ugovori_OPULJP[[#This Row],[STOPA NACIONALNOG SUFINANCIRANJA %]]</f>
        <v>88590</v>
      </c>
      <c r="R1334" s="20">
        <f>Ugovori_OPULJP[[#This Row],[Bespovratna sredstva - Nacionalni dio - HRK]]/7.5345</f>
        <v>11757.913597451721</v>
      </c>
      <c r="S1334" s="21">
        <v>590600</v>
      </c>
      <c r="T1334" s="20">
        <f>Ugovori_OPULJP[[#This Row],[Bespovratna sredstva - Ukupno (EU+Nac) HRK
= Ukupna ugovorena vrijednost bespovratnih sredstava]]/7.5345</f>
        <v>78386.090649678139</v>
      </c>
      <c r="U1334" s="19">
        <v>0</v>
      </c>
      <c r="V1334" s="20">
        <f>Ugovori_OPULJP[[#This Row],[Javni doprinos korisnika - HRK]]/7.5345</f>
        <v>0</v>
      </c>
      <c r="W1334" s="19">
        <v>0</v>
      </c>
      <c r="X1334" s="20">
        <f>Ugovori_OPULJP[[#This Row],[Privatni doprinos korisnika - HRK]]/7.5345</f>
        <v>0</v>
      </c>
      <c r="Y1334" s="21">
        <f>Ugovori_OPULJP[[#This Row],[Bespovratna sredstva - Ukupno (EU+Nac) HRK
= Ukupna ugovorena vrijednost bespovratnih sredstava]]+Ugovori_OPULJP[[#This Row],[Javni doprinos korisnika - HRK]]+Ugovori_OPULJP[[#This Row],[Privatni doprinos korisnika - HRK]]</f>
        <v>590600</v>
      </c>
      <c r="Z1334" s="22">
        <f>Ugovori_OPULJP[[#This Row],[UKUPNI PRIHVATLJIVI IZDACI
TOTAL ELIGIBLE EXPENDITURE
= Bespovratna sredstva ukupno + doprinos korisnika
= Ukupni prihvatljivi troškovi
= Ukupna ugovorena vrijednost projekta HRK]]/7.5345</f>
        <v>78386.090649678139</v>
      </c>
      <c r="AA1334" s="27" t="s">
        <v>22</v>
      </c>
      <c r="AB1334" s="27" t="s">
        <v>19</v>
      </c>
      <c r="AC1334" s="26" t="s">
        <v>5086</v>
      </c>
      <c r="AD1334" s="33" t="s">
        <v>147</v>
      </c>
    </row>
    <row r="1335" spans="1:30" ht="38.25" customHeight="1" x14ac:dyDescent="0.3">
      <c r="A1335" s="39" t="s">
        <v>5087</v>
      </c>
      <c r="B1335" s="25" t="s">
        <v>139</v>
      </c>
      <c r="C1335" s="26" t="s">
        <v>140</v>
      </c>
      <c r="D1335" s="40" t="s">
        <v>1642</v>
      </c>
      <c r="E1335" s="27" t="s">
        <v>63</v>
      </c>
      <c r="F1335" s="32" t="s">
        <v>5088</v>
      </c>
      <c r="G1335" s="32" t="s">
        <v>168</v>
      </c>
      <c r="H1335" s="29">
        <v>44770</v>
      </c>
      <c r="I1335" s="29">
        <v>45013</v>
      </c>
      <c r="J1335" s="17" t="str">
        <f>IF(Ugovori_OPULJP[[#This Row],[DATUM ZAVRŠETKA OPERACIJE]]&gt;DATE(2023,12,31),"u provedbi","završen")</f>
        <v>završen</v>
      </c>
      <c r="K1335" s="28" t="s">
        <v>21</v>
      </c>
      <c r="L1335" s="28" t="s">
        <v>21</v>
      </c>
      <c r="M1335" s="18">
        <v>0.85</v>
      </c>
      <c r="N1335" s="18">
        <v>0.15</v>
      </c>
      <c r="O1335" s="19">
        <f>Ugovori_OPULJP[[#This Row],[Bespovratna sredstva - Ukupno (EU+Nac) HRK
= Ukupna ugovorena vrijednost bespovratnih sredstava]]*Ugovori_OPULJP[[#This Row],[EU STOPA SUFINANCIRANJA %
EU CO-FINANCING RATE %]]</f>
        <v>420240</v>
      </c>
      <c r="P1335" s="20">
        <f>Ugovori_OPULJP[[#This Row],[Bespovratna sredstva - EU dio - HRK]]/7.5345</f>
        <v>55775.43300816245</v>
      </c>
      <c r="Q1335" s="19">
        <f>Ugovori_OPULJP[[#This Row],[Bespovratna sredstva - Ukupno (EU+Nac) HRK
= Ukupna ugovorena vrijednost bespovratnih sredstava]]*Ugovori_OPULJP[[#This Row],[STOPA NACIONALNOG SUFINANCIRANJA %]]</f>
        <v>74160</v>
      </c>
      <c r="R1335" s="20">
        <f>Ugovori_OPULJP[[#This Row],[Bespovratna sredstva - Nacionalni dio - HRK]]/7.5345</f>
        <v>9842.7234720286669</v>
      </c>
      <c r="S1335" s="21">
        <v>494400</v>
      </c>
      <c r="T1335" s="20">
        <f>Ugovori_OPULJP[[#This Row],[Bespovratna sredstva - Ukupno (EU+Nac) HRK
= Ukupna ugovorena vrijednost bespovratnih sredstava]]/7.5345</f>
        <v>65618.156480191115</v>
      </c>
      <c r="U1335" s="19">
        <v>0</v>
      </c>
      <c r="V1335" s="20">
        <f>Ugovori_OPULJP[[#This Row],[Javni doprinos korisnika - HRK]]/7.5345</f>
        <v>0</v>
      </c>
      <c r="W1335" s="19">
        <v>0</v>
      </c>
      <c r="X1335" s="20">
        <f>Ugovori_OPULJP[[#This Row],[Privatni doprinos korisnika - HRK]]/7.5345</f>
        <v>0</v>
      </c>
      <c r="Y1335" s="21">
        <f>Ugovori_OPULJP[[#This Row],[Bespovratna sredstva - Ukupno (EU+Nac) HRK
= Ukupna ugovorena vrijednost bespovratnih sredstava]]+Ugovori_OPULJP[[#This Row],[Javni doprinos korisnika - HRK]]+Ugovori_OPULJP[[#This Row],[Privatni doprinos korisnika - HRK]]</f>
        <v>494400</v>
      </c>
      <c r="Z1335" s="22">
        <f>Ugovori_OPULJP[[#This Row],[UKUPNI PRIHVATLJIVI IZDACI
TOTAL ELIGIBLE EXPENDITURE
= Bespovratna sredstva ukupno + doprinos korisnika
= Ukupni prihvatljivi troškovi
= Ukupna ugovorena vrijednost projekta HRK]]/7.5345</f>
        <v>65618.156480191115</v>
      </c>
      <c r="AA1335" s="27" t="s">
        <v>22</v>
      </c>
      <c r="AB1335" s="27" t="s">
        <v>19</v>
      </c>
      <c r="AC1335" s="26" t="s">
        <v>5089</v>
      </c>
      <c r="AD1335" s="33" t="s">
        <v>147</v>
      </c>
    </row>
    <row r="1336" spans="1:30" ht="38.25" customHeight="1" x14ac:dyDescent="0.3">
      <c r="A1336" s="31" t="s">
        <v>5090</v>
      </c>
      <c r="B1336" s="25" t="s">
        <v>139</v>
      </c>
      <c r="C1336" s="26" t="s">
        <v>140</v>
      </c>
      <c r="D1336" s="40" t="s">
        <v>1642</v>
      </c>
      <c r="E1336" s="27" t="s">
        <v>63</v>
      </c>
      <c r="F1336" s="32" t="s">
        <v>1402</v>
      </c>
      <c r="G1336" s="14" t="s">
        <v>1403</v>
      </c>
      <c r="H1336" s="29">
        <v>44998</v>
      </c>
      <c r="I1336" s="29">
        <v>45243</v>
      </c>
      <c r="J1336" s="17" t="str">
        <f>IF(Ugovori_OPULJP[[#This Row],[DATUM ZAVRŠETKA OPERACIJE]]&gt;DATE(2023,12,31),"u provedbi","završen")</f>
        <v>završen</v>
      </c>
      <c r="K1336" s="15" t="s">
        <v>144</v>
      </c>
      <c r="L1336" s="15" t="s">
        <v>144</v>
      </c>
      <c r="M1336" s="18">
        <v>0.85</v>
      </c>
      <c r="N1336" s="18">
        <v>0.15</v>
      </c>
      <c r="O1336" s="19">
        <f>Ugovori_OPULJP[[#This Row],[Bespovratna sredstva - Ukupno (EU+Nac) HRK
= Ukupna ugovorena vrijednost bespovratnih sredstava]]*Ugovori_OPULJP[[#This Row],[EU STOPA SUFINANCIRANJA %
EU CO-FINANCING RATE %]]</f>
        <v>1172575</v>
      </c>
      <c r="P1336" s="20">
        <f>Ugovori_OPULJP[[#This Row],[Bespovratna sredstva - EU dio - HRK]]/7.5345</f>
        <v>155627.44707678014</v>
      </c>
      <c r="Q1336" s="19">
        <f>Ugovori_OPULJP[[#This Row],[Bespovratna sredstva - Ukupno (EU+Nac) HRK
= Ukupna ugovorena vrijednost bespovratnih sredstava]]*Ugovori_OPULJP[[#This Row],[STOPA NACIONALNOG SUFINANCIRANJA %]]</f>
        <v>206925</v>
      </c>
      <c r="R1336" s="20">
        <f>Ugovori_OPULJP[[#This Row],[Bespovratna sredstva - Nacionalni dio - HRK]]/7.5345</f>
        <v>27463.667131196493</v>
      </c>
      <c r="S1336" s="21">
        <v>1379500</v>
      </c>
      <c r="T1336" s="20">
        <f>Ugovori_OPULJP[[#This Row],[Bespovratna sredstva - Ukupno (EU+Nac) HRK
= Ukupna ugovorena vrijednost bespovratnih sredstava]]/7.5345</f>
        <v>183091.11420797664</v>
      </c>
      <c r="U1336" s="19">
        <v>0</v>
      </c>
      <c r="V1336" s="20">
        <f>Ugovori_OPULJP[[#This Row],[Javni doprinos korisnika - HRK]]/7.5345</f>
        <v>0</v>
      </c>
      <c r="W1336" s="19">
        <v>0</v>
      </c>
      <c r="X1336" s="20">
        <f>Ugovori_OPULJP[[#This Row],[Privatni doprinos korisnika - HRK]]/7.5345</f>
        <v>0</v>
      </c>
      <c r="Y1336" s="21">
        <f>Ugovori_OPULJP[[#This Row],[Bespovratna sredstva - Ukupno (EU+Nac) HRK
= Ukupna ugovorena vrijednost bespovratnih sredstava]]+Ugovori_OPULJP[[#This Row],[Javni doprinos korisnika - HRK]]+Ugovori_OPULJP[[#This Row],[Privatni doprinos korisnika - HRK]]</f>
        <v>1379500</v>
      </c>
      <c r="Z1336" s="22">
        <f>Ugovori_OPULJP[[#This Row],[UKUPNI PRIHVATLJIVI IZDACI
TOTAL ELIGIBLE EXPENDITURE
= Bespovratna sredstva ukupno + doprinos korisnika
= Ukupni prihvatljivi troškovi
= Ukupna ugovorena vrijednost projekta HRK]]/7.5345</f>
        <v>183091.11420797664</v>
      </c>
      <c r="AA1336" s="27" t="s">
        <v>22</v>
      </c>
      <c r="AB1336" s="27" t="s">
        <v>19</v>
      </c>
      <c r="AC1336" s="26" t="s">
        <v>5091</v>
      </c>
      <c r="AD1336" s="33" t="s">
        <v>147</v>
      </c>
    </row>
    <row r="1337" spans="1:30" ht="38.25" customHeight="1" x14ac:dyDescent="0.3">
      <c r="A1337" s="31" t="s">
        <v>5092</v>
      </c>
      <c r="B1337" s="25" t="s">
        <v>139</v>
      </c>
      <c r="C1337" s="26" t="s">
        <v>140</v>
      </c>
      <c r="D1337" s="40" t="s">
        <v>1642</v>
      </c>
      <c r="E1337" s="27" t="s">
        <v>63</v>
      </c>
      <c r="F1337" s="32" t="s">
        <v>5093</v>
      </c>
      <c r="G1337" s="32" t="s">
        <v>3455</v>
      </c>
      <c r="H1337" s="29">
        <v>44894</v>
      </c>
      <c r="I1337" s="29">
        <v>45136</v>
      </c>
      <c r="J1337" s="17" t="str">
        <f>IF(Ugovori_OPULJP[[#This Row],[DATUM ZAVRŠETKA OPERACIJE]]&gt;DATE(2023,12,31),"u provedbi","završen")</f>
        <v>završen</v>
      </c>
      <c r="K1337" s="15" t="s">
        <v>144</v>
      </c>
      <c r="L1337" s="15" t="s">
        <v>144</v>
      </c>
      <c r="M1337" s="18">
        <v>0.85</v>
      </c>
      <c r="N1337" s="18">
        <v>0.15</v>
      </c>
      <c r="O1337" s="19">
        <f>Ugovori_OPULJP[[#This Row],[Bespovratna sredstva - Ukupno (EU+Nac) HRK
= Ukupna ugovorena vrijednost bespovratnih sredstava]]*Ugovori_OPULJP[[#This Row],[EU STOPA SUFINANCIRANJA %
EU CO-FINANCING RATE %]]</f>
        <v>1261570</v>
      </c>
      <c r="P1337" s="20">
        <f>Ugovori_OPULJP[[#This Row],[Bespovratna sredstva - EU dio - HRK]]/7.5345</f>
        <v>167439.11341163979</v>
      </c>
      <c r="Q1337" s="19">
        <f>Ugovori_OPULJP[[#This Row],[Bespovratna sredstva - Ukupno (EU+Nac) HRK
= Ukupna ugovorena vrijednost bespovratnih sredstava]]*Ugovori_OPULJP[[#This Row],[STOPA NACIONALNOG SUFINANCIRANJA %]]</f>
        <v>222630</v>
      </c>
      <c r="R1337" s="20">
        <f>Ugovori_OPULJP[[#This Row],[Bespovratna sredstva - Nacionalni dio - HRK]]/7.5345</f>
        <v>29548.078837348196</v>
      </c>
      <c r="S1337" s="21">
        <v>1484200</v>
      </c>
      <c r="T1337" s="20">
        <f>Ugovori_OPULJP[[#This Row],[Bespovratna sredstva - Ukupno (EU+Nac) HRK
= Ukupna ugovorena vrijednost bespovratnih sredstava]]/7.5345</f>
        <v>196987.19224898797</v>
      </c>
      <c r="U1337" s="19">
        <v>0</v>
      </c>
      <c r="V1337" s="20">
        <f>Ugovori_OPULJP[[#This Row],[Javni doprinos korisnika - HRK]]/7.5345</f>
        <v>0</v>
      </c>
      <c r="W1337" s="19">
        <v>0</v>
      </c>
      <c r="X1337" s="20">
        <f>Ugovori_OPULJP[[#This Row],[Privatni doprinos korisnika - HRK]]/7.5345</f>
        <v>0</v>
      </c>
      <c r="Y1337" s="21">
        <f>Ugovori_OPULJP[[#This Row],[Bespovratna sredstva - Ukupno (EU+Nac) HRK
= Ukupna ugovorena vrijednost bespovratnih sredstava]]+Ugovori_OPULJP[[#This Row],[Javni doprinos korisnika - HRK]]+Ugovori_OPULJP[[#This Row],[Privatni doprinos korisnika - HRK]]</f>
        <v>1484200</v>
      </c>
      <c r="Z1337" s="22">
        <f>Ugovori_OPULJP[[#This Row],[UKUPNI PRIHVATLJIVI IZDACI
TOTAL ELIGIBLE EXPENDITURE
= Bespovratna sredstva ukupno + doprinos korisnika
= Ukupni prihvatljivi troškovi
= Ukupna ugovorena vrijednost projekta HRK]]/7.5345</f>
        <v>196987.19224898797</v>
      </c>
      <c r="AA1337" s="27" t="s">
        <v>22</v>
      </c>
      <c r="AB1337" s="27" t="s">
        <v>19</v>
      </c>
      <c r="AC1337" s="26" t="s">
        <v>5094</v>
      </c>
      <c r="AD1337" s="33" t="s">
        <v>147</v>
      </c>
    </row>
    <row r="1338" spans="1:30" ht="38.25" customHeight="1" x14ac:dyDescent="0.3">
      <c r="A1338" s="36" t="s">
        <v>5095</v>
      </c>
      <c r="B1338" s="25" t="s">
        <v>139</v>
      </c>
      <c r="C1338" s="26" t="s">
        <v>140</v>
      </c>
      <c r="D1338" s="40" t="s">
        <v>1642</v>
      </c>
      <c r="E1338" s="27" t="s">
        <v>63</v>
      </c>
      <c r="F1338" s="32" t="s">
        <v>5096</v>
      </c>
      <c r="G1338" s="32" t="s">
        <v>677</v>
      </c>
      <c r="H1338" s="29">
        <v>44923</v>
      </c>
      <c r="I1338" s="29">
        <v>45166</v>
      </c>
      <c r="J1338" s="17" t="str">
        <f>IF(Ugovori_OPULJP[[#This Row],[DATUM ZAVRŠETKA OPERACIJE]]&gt;DATE(2023,12,31),"u provedbi","završen")</f>
        <v>završen</v>
      </c>
      <c r="K1338" s="28" t="s">
        <v>144</v>
      </c>
      <c r="L1338" s="15" t="s">
        <v>144</v>
      </c>
      <c r="M1338" s="18">
        <v>0.85</v>
      </c>
      <c r="N1338" s="18">
        <v>0.15</v>
      </c>
      <c r="O1338" s="19">
        <f>Ugovori_OPULJP[[#This Row],[Bespovratna sredstva - Ukupno (EU+Nac) HRK
= Ukupna ugovorena vrijednost bespovratnih sredstava]]*Ugovori_OPULJP[[#This Row],[EU STOPA SUFINANCIRANJA %
EU CO-FINANCING RATE %]]</f>
        <v>504645</v>
      </c>
      <c r="P1338" s="20">
        <f>Ugovori_OPULJP[[#This Row],[Bespovratna sredstva - EU dio - HRK]]/7.5345</f>
        <v>66977.901652398956</v>
      </c>
      <c r="Q1338" s="19">
        <f>Ugovori_OPULJP[[#This Row],[Bespovratna sredstva - Ukupno (EU+Nac) HRK
= Ukupna ugovorena vrijednost bespovratnih sredstava]]*Ugovori_OPULJP[[#This Row],[STOPA NACIONALNOG SUFINANCIRANJA %]]</f>
        <v>89055</v>
      </c>
      <c r="R1338" s="20">
        <f>Ugovori_OPULJP[[#This Row],[Bespovratna sredstva - Nacionalni dio - HRK]]/7.5345</f>
        <v>11819.629703364522</v>
      </c>
      <c r="S1338" s="21">
        <v>593700</v>
      </c>
      <c r="T1338" s="20">
        <f>Ugovori_OPULJP[[#This Row],[Bespovratna sredstva - Ukupno (EU+Nac) HRK
= Ukupna ugovorena vrijednost bespovratnih sredstava]]/7.5345</f>
        <v>78797.53135576348</v>
      </c>
      <c r="U1338" s="19">
        <v>0</v>
      </c>
      <c r="V1338" s="20">
        <f>Ugovori_OPULJP[[#This Row],[Javni doprinos korisnika - HRK]]/7.5345</f>
        <v>0</v>
      </c>
      <c r="W1338" s="19">
        <v>0</v>
      </c>
      <c r="X1338" s="20">
        <f>Ugovori_OPULJP[[#This Row],[Privatni doprinos korisnika - HRK]]/7.5345</f>
        <v>0</v>
      </c>
      <c r="Y1338" s="21">
        <f>Ugovori_OPULJP[[#This Row],[Bespovratna sredstva - Ukupno (EU+Nac) HRK
= Ukupna ugovorena vrijednost bespovratnih sredstava]]+Ugovori_OPULJP[[#This Row],[Javni doprinos korisnika - HRK]]+Ugovori_OPULJP[[#This Row],[Privatni doprinos korisnika - HRK]]</f>
        <v>593700</v>
      </c>
      <c r="Z1338" s="22">
        <f>Ugovori_OPULJP[[#This Row],[UKUPNI PRIHVATLJIVI IZDACI
TOTAL ELIGIBLE EXPENDITURE
= Bespovratna sredstva ukupno + doprinos korisnika
= Ukupni prihvatljivi troškovi
= Ukupna ugovorena vrijednost projekta HRK]]/7.5345</f>
        <v>78797.53135576348</v>
      </c>
      <c r="AA1338" s="27" t="s">
        <v>22</v>
      </c>
      <c r="AB1338" s="27" t="s">
        <v>19</v>
      </c>
      <c r="AC1338" s="26" t="s">
        <v>5097</v>
      </c>
      <c r="AD1338" s="33" t="s">
        <v>147</v>
      </c>
    </row>
    <row r="1339" spans="1:30" ht="51" customHeight="1" x14ac:dyDescent="0.3">
      <c r="A1339" s="31" t="s">
        <v>5098</v>
      </c>
      <c r="B1339" s="25" t="s">
        <v>139</v>
      </c>
      <c r="C1339" s="26" t="s">
        <v>140</v>
      </c>
      <c r="D1339" s="40" t="s">
        <v>1642</v>
      </c>
      <c r="E1339" s="27" t="s">
        <v>63</v>
      </c>
      <c r="F1339" s="32" t="s">
        <v>5099</v>
      </c>
      <c r="G1339" s="32" t="s">
        <v>5100</v>
      </c>
      <c r="H1339" s="29">
        <v>44998</v>
      </c>
      <c r="I1339" s="29">
        <v>45243</v>
      </c>
      <c r="J1339" s="17" t="str">
        <f>IF(Ugovori_OPULJP[[#This Row],[DATUM ZAVRŠETKA OPERACIJE]]&gt;DATE(2023,12,31),"u provedbi","završen")</f>
        <v>završen</v>
      </c>
      <c r="K1339" s="15" t="s">
        <v>144</v>
      </c>
      <c r="L1339" s="15" t="s">
        <v>144</v>
      </c>
      <c r="M1339" s="18">
        <v>0.85</v>
      </c>
      <c r="N1339" s="18">
        <v>0.15</v>
      </c>
      <c r="O1339" s="19">
        <f>Ugovori_OPULJP[[#This Row],[Bespovratna sredstva - Ukupno (EU+Nac) HRK
= Ukupna ugovorena vrijednost bespovratnih sredstava]]*Ugovori_OPULJP[[#This Row],[EU STOPA SUFINANCIRANJA %
EU CO-FINANCING RATE %]]</f>
        <v>629000</v>
      </c>
      <c r="P1339" s="20">
        <f>Ugovori_OPULJP[[#This Row],[Bespovratna sredstva - EU dio - HRK]]/7.5345</f>
        <v>83482.646492799788</v>
      </c>
      <c r="Q1339" s="19">
        <f>Ugovori_OPULJP[[#This Row],[Bespovratna sredstva - Ukupno (EU+Nac) HRK
= Ukupna ugovorena vrijednost bespovratnih sredstava]]*Ugovori_OPULJP[[#This Row],[STOPA NACIONALNOG SUFINANCIRANJA %]]</f>
        <v>111000</v>
      </c>
      <c r="R1339" s="20">
        <f>Ugovori_OPULJP[[#This Row],[Bespovratna sredstva - Nacionalni dio - HRK]]/7.5345</f>
        <v>14732.231734023491</v>
      </c>
      <c r="S1339" s="21">
        <v>740000</v>
      </c>
      <c r="T1339" s="20">
        <f>Ugovori_OPULJP[[#This Row],[Bespovratna sredstva - Ukupno (EU+Nac) HRK
= Ukupna ugovorena vrijednost bespovratnih sredstava]]/7.5345</f>
        <v>98214.878226823275</v>
      </c>
      <c r="U1339" s="19">
        <v>0</v>
      </c>
      <c r="V1339" s="20">
        <f>Ugovori_OPULJP[[#This Row],[Javni doprinos korisnika - HRK]]/7.5345</f>
        <v>0</v>
      </c>
      <c r="W1339" s="19">
        <v>0</v>
      </c>
      <c r="X1339" s="20">
        <f>Ugovori_OPULJP[[#This Row],[Privatni doprinos korisnika - HRK]]/7.5345</f>
        <v>0</v>
      </c>
      <c r="Y1339" s="21">
        <f>Ugovori_OPULJP[[#This Row],[Bespovratna sredstva - Ukupno (EU+Nac) HRK
= Ukupna ugovorena vrijednost bespovratnih sredstava]]+Ugovori_OPULJP[[#This Row],[Javni doprinos korisnika - HRK]]+Ugovori_OPULJP[[#This Row],[Privatni doprinos korisnika - HRK]]</f>
        <v>740000</v>
      </c>
      <c r="Z1339" s="22">
        <f>Ugovori_OPULJP[[#This Row],[UKUPNI PRIHVATLJIVI IZDACI
TOTAL ELIGIBLE EXPENDITURE
= Bespovratna sredstva ukupno + doprinos korisnika
= Ukupni prihvatljivi troškovi
= Ukupna ugovorena vrijednost projekta HRK]]/7.5345</f>
        <v>98214.878226823275</v>
      </c>
      <c r="AA1339" s="27" t="s">
        <v>22</v>
      </c>
      <c r="AB1339" s="27" t="s">
        <v>19</v>
      </c>
      <c r="AC1339" s="26" t="s">
        <v>5101</v>
      </c>
      <c r="AD1339" s="33" t="s">
        <v>147</v>
      </c>
    </row>
    <row r="1340" spans="1:30" ht="38.25" customHeight="1" x14ac:dyDescent="0.3">
      <c r="A1340" s="39" t="s">
        <v>5102</v>
      </c>
      <c r="B1340" s="25" t="s">
        <v>139</v>
      </c>
      <c r="C1340" s="26" t="s">
        <v>140</v>
      </c>
      <c r="D1340" s="40" t="s">
        <v>1642</v>
      </c>
      <c r="E1340" s="27" t="s">
        <v>63</v>
      </c>
      <c r="F1340" s="32" t="s">
        <v>5103</v>
      </c>
      <c r="G1340" s="32" t="s">
        <v>4015</v>
      </c>
      <c r="H1340" s="29">
        <v>44770</v>
      </c>
      <c r="I1340" s="29">
        <v>45013</v>
      </c>
      <c r="J1340" s="17" t="str">
        <f>IF(Ugovori_OPULJP[[#This Row],[DATUM ZAVRŠETKA OPERACIJE]]&gt;DATE(2023,12,31),"u provedbi","završen")</f>
        <v>završen</v>
      </c>
      <c r="K1340" s="28" t="s">
        <v>21</v>
      </c>
      <c r="L1340" s="28" t="s">
        <v>21</v>
      </c>
      <c r="M1340" s="18">
        <v>0.85</v>
      </c>
      <c r="N1340" s="18">
        <v>0.15</v>
      </c>
      <c r="O1340" s="19">
        <f>Ugovori_OPULJP[[#This Row],[Bespovratna sredstva - Ukupno (EU+Nac) HRK
= Ukupna ugovorena vrijednost bespovratnih sredstava]]*Ugovori_OPULJP[[#This Row],[EU STOPA SUFINANCIRANJA %
EU CO-FINANCING RATE %]]</f>
        <v>378143.75</v>
      </c>
      <c r="P1340" s="20">
        <f>Ugovori_OPULJP[[#This Row],[Bespovratna sredstva - EU dio - HRK]]/7.5345</f>
        <v>50188.300484438245</v>
      </c>
      <c r="Q1340" s="19">
        <f>Ugovori_OPULJP[[#This Row],[Bespovratna sredstva - Ukupno (EU+Nac) HRK
= Ukupna ugovorena vrijednost bespovratnih sredstava]]*Ugovori_OPULJP[[#This Row],[STOPA NACIONALNOG SUFINANCIRANJA %]]</f>
        <v>66731.25</v>
      </c>
      <c r="R1340" s="20">
        <f>Ugovori_OPULJP[[#This Row],[Bespovratna sredstva - Nacionalni dio - HRK]]/7.5345</f>
        <v>8856.7589090185138</v>
      </c>
      <c r="S1340" s="21">
        <v>444875</v>
      </c>
      <c r="T1340" s="22">
        <f>Ugovori_OPULJP[[#This Row],[Bespovratna sredstva - Ukupno (EU+Nac) HRK
= Ukupna ugovorena vrijednost bespovratnih sredstava]]/7.5345</f>
        <v>59045.059393456759</v>
      </c>
      <c r="U1340" s="19">
        <v>0</v>
      </c>
      <c r="V1340" s="20">
        <f>Ugovori_OPULJP[[#This Row],[Javni doprinos korisnika - HRK]]/7.5345</f>
        <v>0</v>
      </c>
      <c r="W1340" s="19">
        <v>0</v>
      </c>
      <c r="X1340" s="20">
        <f>Ugovori_OPULJP[[#This Row],[Privatni doprinos korisnika - HRK]]/7.5345</f>
        <v>0</v>
      </c>
      <c r="Y1340" s="21">
        <f>Ugovori_OPULJP[[#This Row],[Bespovratna sredstva - Ukupno (EU+Nac) HRK
= Ukupna ugovorena vrijednost bespovratnih sredstava]]+Ugovori_OPULJP[[#This Row],[Javni doprinos korisnika - HRK]]+Ugovori_OPULJP[[#This Row],[Privatni doprinos korisnika - HRK]]</f>
        <v>444875</v>
      </c>
      <c r="Z1340" s="22">
        <f>Ugovori_OPULJP[[#This Row],[UKUPNI PRIHVATLJIVI IZDACI
TOTAL ELIGIBLE EXPENDITURE
= Bespovratna sredstva ukupno + doprinos korisnika
= Ukupni prihvatljivi troškovi
= Ukupna ugovorena vrijednost projekta HRK]]/7.5345</f>
        <v>59045.059393456759</v>
      </c>
      <c r="AA1340" s="27" t="s">
        <v>22</v>
      </c>
      <c r="AB1340" s="27" t="s">
        <v>19</v>
      </c>
      <c r="AC1340" s="26" t="s">
        <v>5104</v>
      </c>
      <c r="AD1340" s="33" t="s">
        <v>147</v>
      </c>
    </row>
    <row r="1341" spans="1:30" ht="38.25" customHeight="1" x14ac:dyDescent="0.3">
      <c r="A1341" s="31" t="s">
        <v>5105</v>
      </c>
      <c r="B1341" s="25" t="s">
        <v>139</v>
      </c>
      <c r="C1341" s="26" t="s">
        <v>140</v>
      </c>
      <c r="D1341" s="40" t="s">
        <v>1642</v>
      </c>
      <c r="E1341" s="27" t="s">
        <v>63</v>
      </c>
      <c r="F1341" s="32" t="s">
        <v>5106</v>
      </c>
      <c r="G1341" s="32" t="s">
        <v>4040</v>
      </c>
      <c r="H1341" s="29">
        <v>44908</v>
      </c>
      <c r="I1341" s="29">
        <v>45151</v>
      </c>
      <c r="J1341" s="17" t="str">
        <f>IF(Ugovori_OPULJP[[#This Row],[DATUM ZAVRŠETKA OPERACIJE]]&gt;DATE(2023,12,31),"u provedbi","završen")</f>
        <v>završen</v>
      </c>
      <c r="K1341" s="15" t="s">
        <v>86</v>
      </c>
      <c r="L1341" s="15" t="s">
        <v>86</v>
      </c>
      <c r="M1341" s="18">
        <v>0.85</v>
      </c>
      <c r="N1341" s="18">
        <v>0.15</v>
      </c>
      <c r="O1341" s="19">
        <f>Ugovori_OPULJP[[#This Row],[Bespovratna sredstva - Ukupno (EU+Nac) HRK
= Ukupna ugovorena vrijednost bespovratnih sredstava]]*Ugovori_OPULJP[[#This Row],[EU STOPA SUFINANCIRANJA %
EU CO-FINANCING RATE %]]</f>
        <v>420325</v>
      </c>
      <c r="P1341" s="20">
        <f>Ugovori_OPULJP[[#This Row],[Bespovratna sredstva - EU dio - HRK]]/7.5345</f>
        <v>55786.71444687769</v>
      </c>
      <c r="Q1341" s="19">
        <f>Ugovori_OPULJP[[#This Row],[Bespovratna sredstva - Ukupno (EU+Nac) HRK
= Ukupna ugovorena vrijednost bespovratnih sredstava]]*Ugovori_OPULJP[[#This Row],[STOPA NACIONALNOG SUFINANCIRANJA %]]</f>
        <v>74175</v>
      </c>
      <c r="R1341" s="20">
        <f>Ugovori_OPULJP[[#This Row],[Bespovratna sredstva - Nacionalni dio - HRK]]/7.5345</f>
        <v>9844.7143141548877</v>
      </c>
      <c r="S1341" s="21">
        <v>494500</v>
      </c>
      <c r="T1341" s="20">
        <f>Ugovori_OPULJP[[#This Row],[Bespovratna sredstva - Ukupno (EU+Nac) HRK
= Ukupna ugovorena vrijednost bespovratnih sredstava]]/7.5345</f>
        <v>65631.428761032585</v>
      </c>
      <c r="U1341" s="19">
        <v>0</v>
      </c>
      <c r="V1341" s="20">
        <f>Ugovori_OPULJP[[#This Row],[Javni doprinos korisnika - HRK]]/7.5345</f>
        <v>0</v>
      </c>
      <c r="W1341" s="19">
        <v>0</v>
      </c>
      <c r="X1341" s="20">
        <f>Ugovori_OPULJP[[#This Row],[Privatni doprinos korisnika - HRK]]/7.5345</f>
        <v>0</v>
      </c>
      <c r="Y1341" s="21">
        <f>Ugovori_OPULJP[[#This Row],[Bespovratna sredstva - Ukupno (EU+Nac) HRK
= Ukupna ugovorena vrijednost bespovratnih sredstava]]+Ugovori_OPULJP[[#This Row],[Javni doprinos korisnika - HRK]]+Ugovori_OPULJP[[#This Row],[Privatni doprinos korisnika - HRK]]</f>
        <v>494500</v>
      </c>
      <c r="Z1341" s="22">
        <f>Ugovori_OPULJP[[#This Row],[UKUPNI PRIHVATLJIVI IZDACI
TOTAL ELIGIBLE EXPENDITURE
= Bespovratna sredstva ukupno + doprinos korisnika
= Ukupni prihvatljivi troškovi
= Ukupna ugovorena vrijednost projekta HRK]]/7.5345</f>
        <v>65631.428761032585</v>
      </c>
      <c r="AA1341" s="27" t="s">
        <v>22</v>
      </c>
      <c r="AB1341" s="27" t="s">
        <v>19</v>
      </c>
      <c r="AC1341" s="26" t="s">
        <v>5107</v>
      </c>
      <c r="AD1341" s="33" t="s">
        <v>147</v>
      </c>
    </row>
    <row r="1342" spans="1:30" ht="51" customHeight="1" x14ac:dyDescent="0.3">
      <c r="A1342" s="31" t="s">
        <v>5108</v>
      </c>
      <c r="B1342" s="25" t="s">
        <v>139</v>
      </c>
      <c r="C1342" s="26" t="s">
        <v>140</v>
      </c>
      <c r="D1342" s="40" t="s">
        <v>1642</v>
      </c>
      <c r="E1342" s="27" t="s">
        <v>63</v>
      </c>
      <c r="F1342" s="32" t="s">
        <v>5109</v>
      </c>
      <c r="G1342" s="32" t="s">
        <v>1737</v>
      </c>
      <c r="H1342" s="29">
        <v>44902</v>
      </c>
      <c r="I1342" s="29">
        <v>45145</v>
      </c>
      <c r="J1342" s="17" t="str">
        <f>IF(Ugovori_OPULJP[[#This Row],[DATUM ZAVRŠETKA OPERACIJE]]&gt;DATE(2023,12,31),"u provedbi","završen")</f>
        <v>završen</v>
      </c>
      <c r="K1342" s="15" t="s">
        <v>71</v>
      </c>
      <c r="L1342" s="15" t="s">
        <v>71</v>
      </c>
      <c r="M1342" s="18">
        <v>0.85</v>
      </c>
      <c r="N1342" s="18">
        <v>0.15</v>
      </c>
      <c r="O1342" s="19">
        <f>Ugovori_OPULJP[[#This Row],[Bespovratna sredstva - Ukupno (EU+Nac) HRK
= Ukupna ugovorena vrijednost bespovratnih sredstava]]*Ugovori_OPULJP[[#This Row],[EU STOPA SUFINANCIRANJA %
EU CO-FINANCING RATE %]]</f>
        <v>1045649.8125</v>
      </c>
      <c r="P1342" s="20">
        <f>Ugovori_OPULJP[[#This Row],[Bespovratna sredstva - EU dio - HRK]]/7.5345</f>
        <v>138781.57973322715</v>
      </c>
      <c r="Q1342" s="19">
        <f>Ugovori_OPULJP[[#This Row],[Bespovratna sredstva - Ukupno (EU+Nac) HRK
= Ukupna ugovorena vrijednost bespovratnih sredstava]]*Ugovori_OPULJP[[#This Row],[STOPA NACIONALNOG SUFINANCIRANJA %]]</f>
        <v>184526.4375</v>
      </c>
      <c r="R1342" s="20">
        <f>Ugovori_OPULJP[[#This Row],[Bespovratna sredstva - Nacionalni dio - HRK]]/7.5345</f>
        <v>24490.867011745966</v>
      </c>
      <c r="S1342" s="21">
        <v>1230176.25</v>
      </c>
      <c r="T1342" s="20">
        <f>Ugovori_OPULJP[[#This Row],[Bespovratna sredstva - Ukupno (EU+Nac) HRK
= Ukupna ugovorena vrijednost bespovratnih sredstava]]/7.5345</f>
        <v>163272.4467449731</v>
      </c>
      <c r="U1342" s="19">
        <v>0</v>
      </c>
      <c r="V1342" s="20">
        <f>Ugovori_OPULJP[[#This Row],[Javni doprinos korisnika - HRK]]/7.5345</f>
        <v>0</v>
      </c>
      <c r="W1342" s="19">
        <v>0</v>
      </c>
      <c r="X1342" s="20">
        <f>Ugovori_OPULJP[[#This Row],[Privatni doprinos korisnika - HRK]]/7.5345</f>
        <v>0</v>
      </c>
      <c r="Y1342" s="21">
        <f>Ugovori_OPULJP[[#This Row],[Bespovratna sredstva - Ukupno (EU+Nac) HRK
= Ukupna ugovorena vrijednost bespovratnih sredstava]]+Ugovori_OPULJP[[#This Row],[Javni doprinos korisnika - HRK]]+Ugovori_OPULJP[[#This Row],[Privatni doprinos korisnika - HRK]]</f>
        <v>1230176.25</v>
      </c>
      <c r="Z1342" s="22">
        <f>Ugovori_OPULJP[[#This Row],[UKUPNI PRIHVATLJIVI IZDACI
TOTAL ELIGIBLE EXPENDITURE
= Bespovratna sredstva ukupno + doprinos korisnika
= Ukupni prihvatljivi troškovi
= Ukupna ugovorena vrijednost projekta HRK]]/7.5345</f>
        <v>163272.4467449731</v>
      </c>
      <c r="AA1342" s="27" t="s">
        <v>22</v>
      </c>
      <c r="AB1342" s="27" t="s">
        <v>19</v>
      </c>
      <c r="AC1342" s="26" t="s">
        <v>5110</v>
      </c>
      <c r="AD1342" s="33" t="s">
        <v>147</v>
      </c>
    </row>
    <row r="1343" spans="1:30" ht="63.75" customHeight="1" x14ac:dyDescent="0.3">
      <c r="A1343" s="67" t="s">
        <v>5111</v>
      </c>
      <c r="B1343" s="25" t="s">
        <v>139</v>
      </c>
      <c r="C1343" s="26" t="s">
        <v>140</v>
      </c>
      <c r="D1343" s="40" t="s">
        <v>1642</v>
      </c>
      <c r="E1343" s="27" t="s">
        <v>63</v>
      </c>
      <c r="F1343" s="32" t="s">
        <v>5112</v>
      </c>
      <c r="G1343" s="14" t="s">
        <v>458</v>
      </c>
      <c r="H1343" s="29">
        <v>44820</v>
      </c>
      <c r="I1343" s="29">
        <v>45062</v>
      </c>
      <c r="J1343" s="17" t="str">
        <f>IF(Ugovori_OPULJP[[#This Row],[DATUM ZAVRŠETKA OPERACIJE]]&gt;DATE(2023,12,31),"u provedbi","završen")</f>
        <v>završen</v>
      </c>
      <c r="K1343" s="15" t="s">
        <v>81</v>
      </c>
      <c r="L1343" s="15" t="s">
        <v>81</v>
      </c>
      <c r="M1343" s="18">
        <v>0.85</v>
      </c>
      <c r="N1343" s="18">
        <v>0.15</v>
      </c>
      <c r="O1343" s="19">
        <f>Ugovori_OPULJP[[#This Row],[Bespovratna sredstva - Ukupno (EU+Nac) HRK
= Ukupna ugovorena vrijednost bespovratnih sredstava]]*Ugovori_OPULJP[[#This Row],[EU STOPA SUFINANCIRANJA %
EU CO-FINANCING RATE %]]</f>
        <v>624750</v>
      </c>
      <c r="P1343" s="20">
        <f>Ugovori_OPULJP[[#This Row],[Bespovratna sredstva - EU dio - HRK]]/7.5345</f>
        <v>82918.574557037617</v>
      </c>
      <c r="Q1343" s="19">
        <f>Ugovori_OPULJP[[#This Row],[Bespovratna sredstva - Ukupno (EU+Nac) HRK
= Ukupna ugovorena vrijednost bespovratnih sredstava]]*Ugovori_OPULJP[[#This Row],[STOPA NACIONALNOG SUFINANCIRANJA %]]</f>
        <v>110250</v>
      </c>
      <c r="R1343" s="20">
        <f>Ugovori_OPULJP[[#This Row],[Bespovratna sredstva - Nacionalni dio - HRK]]/7.5345</f>
        <v>14632.689627712522</v>
      </c>
      <c r="S1343" s="21">
        <v>735000</v>
      </c>
      <c r="T1343" s="20">
        <f>Ugovori_OPULJP[[#This Row],[Bespovratna sredstva - Ukupno (EU+Nac) HRK
= Ukupna ugovorena vrijednost bespovratnih sredstava]]/7.5345</f>
        <v>97551.264184750151</v>
      </c>
      <c r="U1343" s="19">
        <v>0</v>
      </c>
      <c r="V1343" s="20">
        <f>Ugovori_OPULJP[[#This Row],[Javni doprinos korisnika - HRK]]/7.5345</f>
        <v>0</v>
      </c>
      <c r="W1343" s="19">
        <v>0</v>
      </c>
      <c r="X1343" s="20">
        <f>Ugovori_OPULJP[[#This Row],[Privatni doprinos korisnika - HRK]]/7.5345</f>
        <v>0</v>
      </c>
      <c r="Y1343" s="21">
        <f>Ugovori_OPULJP[[#This Row],[Bespovratna sredstva - Ukupno (EU+Nac) HRK
= Ukupna ugovorena vrijednost bespovratnih sredstava]]+Ugovori_OPULJP[[#This Row],[Javni doprinos korisnika - HRK]]+Ugovori_OPULJP[[#This Row],[Privatni doprinos korisnika - HRK]]</f>
        <v>735000</v>
      </c>
      <c r="Z1343" s="22">
        <f>Ugovori_OPULJP[[#This Row],[UKUPNI PRIHVATLJIVI IZDACI
TOTAL ELIGIBLE EXPENDITURE
= Bespovratna sredstva ukupno + doprinos korisnika
= Ukupni prihvatljivi troškovi
= Ukupna ugovorena vrijednost projekta HRK]]/7.5345</f>
        <v>97551.264184750151</v>
      </c>
      <c r="AA1343" s="27" t="s">
        <v>22</v>
      </c>
      <c r="AB1343" s="27" t="s">
        <v>19</v>
      </c>
      <c r="AC1343" s="26" t="s">
        <v>5113</v>
      </c>
      <c r="AD1343" s="33" t="s">
        <v>147</v>
      </c>
    </row>
    <row r="1344" spans="1:30" ht="51" customHeight="1" x14ac:dyDescent="0.3">
      <c r="A1344" s="39" t="s">
        <v>5114</v>
      </c>
      <c r="B1344" s="25" t="s">
        <v>139</v>
      </c>
      <c r="C1344" s="26" t="s">
        <v>140</v>
      </c>
      <c r="D1344" s="40" t="s">
        <v>1642</v>
      </c>
      <c r="E1344" s="27" t="s">
        <v>63</v>
      </c>
      <c r="F1344" s="32" t="s">
        <v>5115</v>
      </c>
      <c r="G1344" s="32" t="s">
        <v>3428</v>
      </c>
      <c r="H1344" s="29">
        <v>44818</v>
      </c>
      <c r="I1344" s="29">
        <v>45060</v>
      </c>
      <c r="J1344" s="17" t="str">
        <f>IF(Ugovori_OPULJP[[#This Row],[DATUM ZAVRŠETKA OPERACIJE]]&gt;DATE(2023,12,31),"u provedbi","završen")</f>
        <v>završen</v>
      </c>
      <c r="K1344" s="15" t="s">
        <v>81</v>
      </c>
      <c r="L1344" s="15" t="s">
        <v>81</v>
      </c>
      <c r="M1344" s="18">
        <v>0.85</v>
      </c>
      <c r="N1344" s="18">
        <v>0.15</v>
      </c>
      <c r="O1344" s="19">
        <f>Ugovori_OPULJP[[#This Row],[Bespovratna sredstva - Ukupno (EU+Nac) HRK
= Ukupna ugovorena vrijednost bespovratnih sredstava]]*Ugovori_OPULJP[[#This Row],[EU STOPA SUFINANCIRANJA %
EU CO-FINANCING RATE %]]</f>
        <v>629371.0845</v>
      </c>
      <c r="P1344" s="20">
        <f>Ugovori_OPULJP[[#This Row],[Bespovratna sredstva - EU dio - HRK]]/7.5345</f>
        <v>83531.897869798922</v>
      </c>
      <c r="Q1344" s="19">
        <f>Ugovori_OPULJP[[#This Row],[Bespovratna sredstva - Ukupno (EU+Nac) HRK
= Ukupna ugovorena vrijednost bespovratnih sredstava]]*Ugovori_OPULJP[[#This Row],[STOPA NACIONALNOG SUFINANCIRANJA %]]</f>
        <v>111065.4855</v>
      </c>
      <c r="R1344" s="20">
        <f>Ugovori_OPULJP[[#This Row],[Bespovratna sredstva - Nacionalni dio - HRK]]/7.5345</f>
        <v>14740.923153493926</v>
      </c>
      <c r="S1344" s="21">
        <v>740436.57</v>
      </c>
      <c r="T1344" s="20">
        <f>Ugovori_OPULJP[[#This Row],[Bespovratna sredstva - Ukupno (EU+Nac) HRK
= Ukupna ugovorena vrijednost bespovratnih sredstava]]/7.5345</f>
        <v>98272.82102329284</v>
      </c>
      <c r="U1344" s="19">
        <v>0</v>
      </c>
      <c r="V1344" s="20">
        <f>Ugovori_OPULJP[[#This Row],[Javni doprinos korisnika - HRK]]/7.5345</f>
        <v>0</v>
      </c>
      <c r="W1344" s="19">
        <v>0</v>
      </c>
      <c r="X1344" s="20">
        <f>Ugovori_OPULJP[[#This Row],[Privatni doprinos korisnika - HRK]]/7.5345</f>
        <v>0</v>
      </c>
      <c r="Y1344" s="21">
        <f>Ugovori_OPULJP[[#This Row],[Bespovratna sredstva - Ukupno (EU+Nac) HRK
= Ukupna ugovorena vrijednost bespovratnih sredstava]]+Ugovori_OPULJP[[#This Row],[Javni doprinos korisnika - HRK]]+Ugovori_OPULJP[[#This Row],[Privatni doprinos korisnika - HRK]]</f>
        <v>740436.57</v>
      </c>
      <c r="Z1344" s="22">
        <f>Ugovori_OPULJP[[#This Row],[UKUPNI PRIHVATLJIVI IZDACI
TOTAL ELIGIBLE EXPENDITURE
= Bespovratna sredstva ukupno + doprinos korisnika
= Ukupni prihvatljivi troškovi
= Ukupna ugovorena vrijednost projekta HRK]]/7.5345</f>
        <v>98272.82102329284</v>
      </c>
      <c r="AA1344" s="27" t="s">
        <v>22</v>
      </c>
      <c r="AB1344" s="27" t="s">
        <v>19</v>
      </c>
      <c r="AC1344" s="26" t="s">
        <v>5116</v>
      </c>
      <c r="AD1344" s="33" t="s">
        <v>147</v>
      </c>
    </row>
    <row r="1345" spans="1:30" ht="38.25" customHeight="1" x14ac:dyDescent="0.3">
      <c r="A1345" s="39" t="s">
        <v>5117</v>
      </c>
      <c r="B1345" s="25" t="s">
        <v>139</v>
      </c>
      <c r="C1345" s="26" t="s">
        <v>140</v>
      </c>
      <c r="D1345" s="40" t="s">
        <v>1642</v>
      </c>
      <c r="E1345" s="27" t="s">
        <v>63</v>
      </c>
      <c r="F1345" s="32" t="s">
        <v>5118</v>
      </c>
      <c r="G1345" s="32" t="s">
        <v>3224</v>
      </c>
      <c r="H1345" s="29">
        <v>44818</v>
      </c>
      <c r="I1345" s="29">
        <v>45060</v>
      </c>
      <c r="J1345" s="17" t="str">
        <f>IF(Ugovori_OPULJP[[#This Row],[DATUM ZAVRŠETKA OPERACIJE]]&gt;DATE(2023,12,31),"u provedbi","završen")</f>
        <v>završen</v>
      </c>
      <c r="K1345" s="15" t="s">
        <v>91</v>
      </c>
      <c r="L1345" s="15" t="s">
        <v>91</v>
      </c>
      <c r="M1345" s="18">
        <v>0.85</v>
      </c>
      <c r="N1345" s="18">
        <v>0.15</v>
      </c>
      <c r="O1345" s="19">
        <f>Ugovori_OPULJP[[#This Row],[Bespovratna sredstva - Ukupno (EU+Nac) HRK
= Ukupna ugovorena vrijednost bespovratnih sredstava]]*Ugovori_OPULJP[[#This Row],[EU STOPA SUFINANCIRANJA %
EU CO-FINANCING RATE %]]</f>
        <v>630360</v>
      </c>
      <c r="P1345" s="20">
        <f>Ugovori_OPULJP[[#This Row],[Bespovratna sredstva - EU dio - HRK]]/7.5345</f>
        <v>83663.149512243675</v>
      </c>
      <c r="Q1345" s="19">
        <f>Ugovori_OPULJP[[#This Row],[Bespovratna sredstva - Ukupno (EU+Nac) HRK
= Ukupna ugovorena vrijednost bespovratnih sredstava]]*Ugovori_OPULJP[[#This Row],[STOPA NACIONALNOG SUFINANCIRANJA %]]</f>
        <v>111240</v>
      </c>
      <c r="R1345" s="20">
        <f>Ugovori_OPULJP[[#This Row],[Bespovratna sredstva - Nacionalni dio - HRK]]/7.5345</f>
        <v>14764.085208043001</v>
      </c>
      <c r="S1345" s="21">
        <v>741600</v>
      </c>
      <c r="T1345" s="20">
        <f>Ugovori_OPULJP[[#This Row],[Bespovratna sredstva - Ukupno (EU+Nac) HRK
= Ukupna ugovorena vrijednost bespovratnih sredstava]]/7.5345</f>
        <v>98427.23472028668</v>
      </c>
      <c r="U1345" s="19">
        <v>0</v>
      </c>
      <c r="V1345" s="20">
        <f>Ugovori_OPULJP[[#This Row],[Javni doprinos korisnika - HRK]]/7.5345</f>
        <v>0</v>
      </c>
      <c r="W1345" s="19">
        <v>0</v>
      </c>
      <c r="X1345" s="20">
        <f>Ugovori_OPULJP[[#This Row],[Privatni doprinos korisnika - HRK]]/7.5345</f>
        <v>0</v>
      </c>
      <c r="Y1345" s="21">
        <f>Ugovori_OPULJP[[#This Row],[Bespovratna sredstva - Ukupno (EU+Nac) HRK
= Ukupna ugovorena vrijednost bespovratnih sredstava]]+Ugovori_OPULJP[[#This Row],[Javni doprinos korisnika - HRK]]+Ugovori_OPULJP[[#This Row],[Privatni doprinos korisnika - HRK]]</f>
        <v>741600</v>
      </c>
      <c r="Z1345" s="22">
        <f>Ugovori_OPULJP[[#This Row],[UKUPNI PRIHVATLJIVI IZDACI
TOTAL ELIGIBLE EXPENDITURE
= Bespovratna sredstva ukupno + doprinos korisnika
= Ukupni prihvatljivi troškovi
= Ukupna ugovorena vrijednost projekta HRK]]/7.5345</f>
        <v>98427.23472028668</v>
      </c>
      <c r="AA1345" s="27" t="s">
        <v>22</v>
      </c>
      <c r="AB1345" s="27" t="s">
        <v>19</v>
      </c>
      <c r="AC1345" s="26" t="s">
        <v>5119</v>
      </c>
      <c r="AD1345" s="33" t="s">
        <v>147</v>
      </c>
    </row>
    <row r="1346" spans="1:30" ht="38.25" customHeight="1" x14ac:dyDescent="0.3">
      <c r="A1346" s="36" t="s">
        <v>5120</v>
      </c>
      <c r="B1346" s="25" t="s">
        <v>139</v>
      </c>
      <c r="C1346" s="26" t="s">
        <v>140</v>
      </c>
      <c r="D1346" s="40" t="s">
        <v>1642</v>
      </c>
      <c r="E1346" s="27" t="s">
        <v>63</v>
      </c>
      <c r="F1346" s="32" t="s">
        <v>5121</v>
      </c>
      <c r="G1346" s="32" t="s">
        <v>3509</v>
      </c>
      <c r="H1346" s="29">
        <v>44915</v>
      </c>
      <c r="I1346" s="29">
        <v>45158</v>
      </c>
      <c r="J1346" s="17" t="str">
        <f>IF(Ugovori_OPULJP[[#This Row],[DATUM ZAVRŠETKA OPERACIJE]]&gt;DATE(2023,12,31),"u provedbi","završen")</f>
        <v>završen</v>
      </c>
      <c r="K1346" s="28" t="s">
        <v>81</v>
      </c>
      <c r="L1346" s="15" t="s">
        <v>81</v>
      </c>
      <c r="M1346" s="18">
        <v>0.85</v>
      </c>
      <c r="N1346" s="18">
        <v>0.15</v>
      </c>
      <c r="O1346" s="19">
        <f>Ugovori_OPULJP[[#This Row],[Bespovratna sredstva - Ukupno (EU+Nac) HRK
= Ukupna ugovorena vrijednost bespovratnih sredstava]]*Ugovori_OPULJP[[#This Row],[EU STOPA SUFINANCIRANJA %
EU CO-FINANCING RATE %]]</f>
        <v>422322.5</v>
      </c>
      <c r="P1346" s="20">
        <f>Ugovori_OPULJP[[#This Row],[Bespovratna sredstva - EU dio - HRK]]/7.5345</f>
        <v>56051.828256685905</v>
      </c>
      <c r="Q1346" s="19">
        <f>Ugovori_OPULJP[[#This Row],[Bespovratna sredstva - Ukupno (EU+Nac) HRK
= Ukupna ugovorena vrijednost bespovratnih sredstava]]*Ugovori_OPULJP[[#This Row],[STOPA NACIONALNOG SUFINANCIRANJA %]]</f>
        <v>74527.5</v>
      </c>
      <c r="R1346" s="20">
        <f>Ugovori_OPULJP[[#This Row],[Bespovratna sredstva - Nacionalni dio - HRK]]/7.5345</f>
        <v>9891.4991041210433</v>
      </c>
      <c r="S1346" s="21">
        <v>496850</v>
      </c>
      <c r="T1346" s="20">
        <f>Ugovori_OPULJP[[#This Row],[Bespovratna sredstva - Ukupno (EU+Nac) HRK
= Ukupna ugovorena vrijednost bespovratnih sredstava]]/7.5345</f>
        <v>65943.327360806958</v>
      </c>
      <c r="U1346" s="19">
        <v>0</v>
      </c>
      <c r="V1346" s="20">
        <f>Ugovori_OPULJP[[#This Row],[Javni doprinos korisnika - HRK]]/7.5345</f>
        <v>0</v>
      </c>
      <c r="W1346" s="19">
        <v>0</v>
      </c>
      <c r="X1346" s="20">
        <f>Ugovori_OPULJP[[#This Row],[Privatni doprinos korisnika - HRK]]/7.5345</f>
        <v>0</v>
      </c>
      <c r="Y1346" s="21">
        <f>Ugovori_OPULJP[[#This Row],[Bespovratna sredstva - Ukupno (EU+Nac) HRK
= Ukupna ugovorena vrijednost bespovratnih sredstava]]+Ugovori_OPULJP[[#This Row],[Javni doprinos korisnika - HRK]]+Ugovori_OPULJP[[#This Row],[Privatni doprinos korisnika - HRK]]</f>
        <v>496850</v>
      </c>
      <c r="Z1346" s="22">
        <f>Ugovori_OPULJP[[#This Row],[UKUPNI PRIHVATLJIVI IZDACI
TOTAL ELIGIBLE EXPENDITURE
= Bespovratna sredstva ukupno + doprinos korisnika
= Ukupni prihvatljivi troškovi
= Ukupna ugovorena vrijednost projekta HRK]]/7.5345</f>
        <v>65943.327360806958</v>
      </c>
      <c r="AA1346" s="27" t="s">
        <v>22</v>
      </c>
      <c r="AB1346" s="27" t="s">
        <v>19</v>
      </c>
      <c r="AC1346" s="26" t="s">
        <v>5122</v>
      </c>
      <c r="AD1346" s="33" t="s">
        <v>147</v>
      </c>
    </row>
    <row r="1347" spans="1:30" ht="38.25" customHeight="1" x14ac:dyDescent="0.3">
      <c r="A1347" s="31" t="s">
        <v>5123</v>
      </c>
      <c r="B1347" s="25" t="s">
        <v>139</v>
      </c>
      <c r="C1347" s="26" t="s">
        <v>140</v>
      </c>
      <c r="D1347" s="40" t="s">
        <v>1642</v>
      </c>
      <c r="E1347" s="27" t="s">
        <v>63</v>
      </c>
      <c r="F1347" s="32" t="s">
        <v>5124</v>
      </c>
      <c r="G1347" s="32" t="s">
        <v>5125</v>
      </c>
      <c r="H1347" s="29">
        <v>44928</v>
      </c>
      <c r="I1347" s="29">
        <v>45140</v>
      </c>
      <c r="J1347" s="17" t="str">
        <f>IF(Ugovori_OPULJP[[#This Row],[DATUM ZAVRŠETKA OPERACIJE]]&gt;DATE(2023,12,31),"u provedbi","završen")</f>
        <v>završen</v>
      </c>
      <c r="K1347" s="28" t="s">
        <v>5126</v>
      </c>
      <c r="L1347" s="28" t="s">
        <v>86</v>
      </c>
      <c r="M1347" s="18">
        <v>0.85</v>
      </c>
      <c r="N1347" s="18">
        <v>0.15</v>
      </c>
      <c r="O1347" s="19">
        <f>Ugovori_OPULJP[[#This Row],[Bespovratna sredstva - Ukupno (EU+Nac) HRK
= Ukupna ugovorena vrijednost bespovratnih sredstava]]*Ugovori_OPULJP[[#This Row],[EU STOPA SUFINANCIRANJA %
EU CO-FINANCING RATE %]]</f>
        <v>967331.45</v>
      </c>
      <c r="P1347" s="20">
        <f>Ugovori_OPULJP[[#This Row],[Bespovratna sredstva - EU dio - HRK]]/7.5345</f>
        <v>128386.94671179241</v>
      </c>
      <c r="Q1347" s="19">
        <f>Ugovori_OPULJP[[#This Row],[Bespovratna sredstva - Ukupno (EU+Nac) HRK
= Ukupna ugovorena vrijednost bespovratnih sredstava]]*Ugovori_OPULJP[[#This Row],[STOPA NACIONALNOG SUFINANCIRANJA %]]</f>
        <v>170705.55</v>
      </c>
      <c r="R1347" s="20">
        <f>Ugovori_OPULJP[[#This Row],[Bespovratna sredstva - Nacionalni dio - HRK]]/7.5345</f>
        <v>22656.520007963365</v>
      </c>
      <c r="S1347" s="21">
        <v>1138037</v>
      </c>
      <c r="T1347" s="20">
        <f>Ugovori_OPULJP[[#This Row],[Bespovratna sredstva - Ukupno (EU+Nac) HRK
= Ukupna ugovorena vrijednost bespovratnih sredstava]]/7.5345</f>
        <v>151043.46671975579</v>
      </c>
      <c r="U1347" s="19">
        <v>0</v>
      </c>
      <c r="V1347" s="20">
        <f>Ugovori_OPULJP[[#This Row],[Javni doprinos korisnika - HRK]]/7.5345</f>
        <v>0</v>
      </c>
      <c r="W1347" s="19">
        <v>0</v>
      </c>
      <c r="X1347" s="20">
        <f>Ugovori_OPULJP[[#This Row],[Privatni doprinos korisnika - HRK]]/7.5345</f>
        <v>0</v>
      </c>
      <c r="Y1347" s="21">
        <f>Ugovori_OPULJP[[#This Row],[Bespovratna sredstva - Ukupno (EU+Nac) HRK
= Ukupna ugovorena vrijednost bespovratnih sredstava]]+Ugovori_OPULJP[[#This Row],[Javni doprinos korisnika - HRK]]+Ugovori_OPULJP[[#This Row],[Privatni doprinos korisnika - HRK]]</f>
        <v>1138037</v>
      </c>
      <c r="Z1347" s="22">
        <f>Ugovori_OPULJP[[#This Row],[UKUPNI PRIHVATLJIVI IZDACI
TOTAL ELIGIBLE EXPENDITURE
= Bespovratna sredstva ukupno + doprinos korisnika
= Ukupni prihvatljivi troškovi
= Ukupna ugovorena vrijednost projekta HRK]]/7.5345</f>
        <v>151043.46671975579</v>
      </c>
      <c r="AA1347" s="27" t="s">
        <v>22</v>
      </c>
      <c r="AB1347" s="27" t="s">
        <v>19</v>
      </c>
      <c r="AC1347" s="26" t="s">
        <v>5127</v>
      </c>
      <c r="AD1347" s="33" t="s">
        <v>147</v>
      </c>
    </row>
    <row r="1348" spans="1:30" ht="38.25" customHeight="1" x14ac:dyDescent="0.3">
      <c r="A1348" s="36" t="s">
        <v>5128</v>
      </c>
      <c r="B1348" s="25" t="s">
        <v>139</v>
      </c>
      <c r="C1348" s="26" t="s">
        <v>140</v>
      </c>
      <c r="D1348" s="40" t="s">
        <v>1642</v>
      </c>
      <c r="E1348" s="27" t="s">
        <v>63</v>
      </c>
      <c r="F1348" s="32" t="s">
        <v>5129</v>
      </c>
      <c r="G1348" s="32" t="s">
        <v>1509</v>
      </c>
      <c r="H1348" s="29">
        <v>44922</v>
      </c>
      <c r="I1348" s="29">
        <v>45165</v>
      </c>
      <c r="J1348" s="17" t="str">
        <f>IF(Ugovori_OPULJP[[#This Row],[DATUM ZAVRŠETKA OPERACIJE]]&gt;DATE(2023,12,31),"u provedbi","završen")</f>
        <v>završen</v>
      </c>
      <c r="K1348" s="28" t="s">
        <v>86</v>
      </c>
      <c r="L1348" s="15" t="s">
        <v>86</v>
      </c>
      <c r="M1348" s="18">
        <v>0.85</v>
      </c>
      <c r="N1348" s="18">
        <v>0.15</v>
      </c>
      <c r="O1348" s="19">
        <f>Ugovori_OPULJP[[#This Row],[Bespovratna sredstva - Ukupno (EU+Nac) HRK
= Ukupna ugovorena vrijednost bespovratnih sredstava]]*Ugovori_OPULJP[[#This Row],[EU STOPA SUFINANCIRANJA %
EU CO-FINANCING RATE %]]</f>
        <v>630360</v>
      </c>
      <c r="P1348" s="20">
        <f>Ugovori_OPULJP[[#This Row],[Bespovratna sredstva - EU dio - HRK]]/7.5345</f>
        <v>83663.149512243675</v>
      </c>
      <c r="Q1348" s="19">
        <f>Ugovori_OPULJP[[#This Row],[Bespovratna sredstva - Ukupno (EU+Nac) HRK
= Ukupna ugovorena vrijednost bespovratnih sredstava]]*Ugovori_OPULJP[[#This Row],[STOPA NACIONALNOG SUFINANCIRANJA %]]</f>
        <v>111240</v>
      </c>
      <c r="R1348" s="20">
        <f>Ugovori_OPULJP[[#This Row],[Bespovratna sredstva - Nacionalni dio - HRK]]/7.5345</f>
        <v>14764.085208043001</v>
      </c>
      <c r="S1348" s="21">
        <v>741600</v>
      </c>
      <c r="T1348" s="20">
        <f>Ugovori_OPULJP[[#This Row],[Bespovratna sredstva - Ukupno (EU+Nac) HRK
= Ukupna ugovorena vrijednost bespovratnih sredstava]]/7.5345</f>
        <v>98427.23472028668</v>
      </c>
      <c r="U1348" s="19">
        <v>0</v>
      </c>
      <c r="V1348" s="20">
        <f>Ugovori_OPULJP[[#This Row],[Javni doprinos korisnika - HRK]]/7.5345</f>
        <v>0</v>
      </c>
      <c r="W1348" s="19">
        <v>0</v>
      </c>
      <c r="X1348" s="20">
        <f>Ugovori_OPULJP[[#This Row],[Privatni doprinos korisnika - HRK]]/7.5345</f>
        <v>0</v>
      </c>
      <c r="Y1348" s="21">
        <f>Ugovori_OPULJP[[#This Row],[Bespovratna sredstva - Ukupno (EU+Nac) HRK
= Ukupna ugovorena vrijednost bespovratnih sredstava]]+Ugovori_OPULJP[[#This Row],[Javni doprinos korisnika - HRK]]+Ugovori_OPULJP[[#This Row],[Privatni doprinos korisnika - HRK]]</f>
        <v>741600</v>
      </c>
      <c r="Z1348" s="22">
        <f>Ugovori_OPULJP[[#This Row],[UKUPNI PRIHVATLJIVI IZDACI
TOTAL ELIGIBLE EXPENDITURE
= Bespovratna sredstva ukupno + doprinos korisnika
= Ukupni prihvatljivi troškovi
= Ukupna ugovorena vrijednost projekta HRK]]/7.5345</f>
        <v>98427.23472028668</v>
      </c>
      <c r="AA1348" s="27" t="s">
        <v>22</v>
      </c>
      <c r="AB1348" s="27" t="s">
        <v>19</v>
      </c>
      <c r="AC1348" s="26" t="s">
        <v>5130</v>
      </c>
      <c r="AD1348" s="33" t="s">
        <v>147</v>
      </c>
    </row>
    <row r="1349" spans="1:30" ht="38.25" customHeight="1" x14ac:dyDescent="0.3">
      <c r="A1349" s="31" t="s">
        <v>5131</v>
      </c>
      <c r="B1349" s="25" t="s">
        <v>139</v>
      </c>
      <c r="C1349" s="26" t="s">
        <v>140</v>
      </c>
      <c r="D1349" s="40" t="s">
        <v>1642</v>
      </c>
      <c r="E1349" s="27" t="s">
        <v>63</v>
      </c>
      <c r="F1349" s="32" t="s">
        <v>5132</v>
      </c>
      <c r="G1349" s="32" t="s">
        <v>1873</v>
      </c>
      <c r="H1349" s="29">
        <v>44907</v>
      </c>
      <c r="I1349" s="29">
        <v>45089</v>
      </c>
      <c r="J1349" s="17" t="str">
        <f>IF(Ugovori_OPULJP[[#This Row],[DATUM ZAVRŠETKA OPERACIJE]]&gt;DATE(2023,12,31),"u provedbi","završen")</f>
        <v>završen</v>
      </c>
      <c r="K1349" s="28" t="s">
        <v>66</v>
      </c>
      <c r="L1349" s="15" t="s">
        <v>66</v>
      </c>
      <c r="M1349" s="18">
        <v>0.85</v>
      </c>
      <c r="N1349" s="18">
        <v>0.15</v>
      </c>
      <c r="O1349" s="19">
        <f>Ugovori_OPULJP[[#This Row],[Bespovratna sredstva - Ukupno (EU+Nac) HRK
= Ukupna ugovorena vrijednost bespovratnih sredstava]]*Ugovori_OPULJP[[#This Row],[EU STOPA SUFINANCIRANJA %
EU CO-FINANCING RATE %]]</f>
        <v>504220</v>
      </c>
      <c r="P1349" s="20">
        <f>Ugovori_OPULJP[[#This Row],[Bespovratna sredstva - EU dio - HRK]]/7.5345</f>
        <v>66921.494458822752</v>
      </c>
      <c r="Q1349" s="19">
        <f>Ugovori_OPULJP[[#This Row],[Bespovratna sredstva - Ukupno (EU+Nac) HRK
= Ukupna ugovorena vrijednost bespovratnih sredstava]]*Ugovori_OPULJP[[#This Row],[STOPA NACIONALNOG SUFINANCIRANJA %]]</f>
        <v>88980</v>
      </c>
      <c r="R1349" s="20">
        <f>Ugovori_OPULJP[[#This Row],[Bespovratna sredstva - Nacionalni dio - HRK]]/7.5345</f>
        <v>11809.675492733426</v>
      </c>
      <c r="S1349" s="21">
        <v>593200</v>
      </c>
      <c r="T1349" s="20">
        <f>Ugovori_OPULJP[[#This Row],[Bespovratna sredstva - Ukupno (EU+Nac) HRK
= Ukupna ugovorena vrijednost bespovratnih sredstava]]/7.5345</f>
        <v>78731.169951556178</v>
      </c>
      <c r="U1349" s="19">
        <v>0</v>
      </c>
      <c r="V1349" s="20">
        <f>Ugovori_OPULJP[[#This Row],[Javni doprinos korisnika - HRK]]/7.5345</f>
        <v>0</v>
      </c>
      <c r="W1349" s="19">
        <v>0</v>
      </c>
      <c r="X1349" s="20">
        <f>Ugovori_OPULJP[[#This Row],[Privatni doprinos korisnika - HRK]]/7.5345</f>
        <v>0</v>
      </c>
      <c r="Y1349" s="21">
        <f>Ugovori_OPULJP[[#This Row],[Bespovratna sredstva - Ukupno (EU+Nac) HRK
= Ukupna ugovorena vrijednost bespovratnih sredstava]]+Ugovori_OPULJP[[#This Row],[Javni doprinos korisnika - HRK]]+Ugovori_OPULJP[[#This Row],[Privatni doprinos korisnika - HRK]]</f>
        <v>593200</v>
      </c>
      <c r="Z1349" s="22">
        <f>Ugovori_OPULJP[[#This Row],[UKUPNI PRIHVATLJIVI IZDACI
TOTAL ELIGIBLE EXPENDITURE
= Bespovratna sredstva ukupno + doprinos korisnika
= Ukupni prihvatljivi troškovi
= Ukupna ugovorena vrijednost projekta HRK]]/7.5345</f>
        <v>78731.169951556178</v>
      </c>
      <c r="AA1349" s="27" t="s">
        <v>22</v>
      </c>
      <c r="AB1349" s="27" t="s">
        <v>19</v>
      </c>
      <c r="AC1349" s="26" t="s">
        <v>5133</v>
      </c>
      <c r="AD1349" s="33" t="s">
        <v>147</v>
      </c>
    </row>
    <row r="1350" spans="1:30" ht="51" customHeight="1" x14ac:dyDescent="0.3">
      <c r="A1350" s="39" t="s">
        <v>5134</v>
      </c>
      <c r="B1350" s="25" t="s">
        <v>139</v>
      </c>
      <c r="C1350" s="26" t="s">
        <v>140</v>
      </c>
      <c r="D1350" s="40" t="s">
        <v>1642</v>
      </c>
      <c r="E1350" s="27" t="s">
        <v>63</v>
      </c>
      <c r="F1350" s="32" t="s">
        <v>5135</v>
      </c>
      <c r="G1350" s="32" t="s">
        <v>1235</v>
      </c>
      <c r="H1350" s="29">
        <v>44855</v>
      </c>
      <c r="I1350" s="29">
        <v>45098</v>
      </c>
      <c r="J1350" s="17" t="str">
        <f>IF(Ugovori_OPULJP[[#This Row],[DATUM ZAVRŠETKA OPERACIJE]]&gt;DATE(2023,12,31),"u provedbi","završen")</f>
        <v>završen</v>
      </c>
      <c r="K1350" s="15" t="s">
        <v>91</v>
      </c>
      <c r="L1350" s="15" t="s">
        <v>91</v>
      </c>
      <c r="M1350" s="18">
        <v>0.85</v>
      </c>
      <c r="N1350" s="18">
        <v>0.15</v>
      </c>
      <c r="O1350" s="19">
        <f>Ugovori_OPULJP[[#This Row],[Bespovratna sredstva - Ukupno (EU+Nac) HRK
= Ukupna ugovorena vrijednost bespovratnih sredstava]]*Ugovori_OPULJP[[#This Row],[EU STOPA SUFINANCIRANJA %
EU CO-FINANCING RATE %]]</f>
        <v>923040.5</v>
      </c>
      <c r="P1350" s="20">
        <f>Ugovori_OPULJP[[#This Row],[Bespovratna sredstva - EU dio - HRK]]/7.5345</f>
        <v>122508.52744044064</v>
      </c>
      <c r="Q1350" s="19">
        <f>Ugovori_OPULJP[[#This Row],[Bespovratna sredstva - Ukupno (EU+Nac) HRK
= Ukupna ugovorena vrijednost bespovratnih sredstava]]*Ugovori_OPULJP[[#This Row],[STOPA NACIONALNOG SUFINANCIRANJA %]]</f>
        <v>162889.5</v>
      </c>
      <c r="R1350" s="20">
        <f>Ugovori_OPULJP[[#This Row],[Bespovratna sredstva - Nacionalni dio - HRK]]/7.5345</f>
        <v>21619.15190125423</v>
      </c>
      <c r="S1350" s="21">
        <v>1085930</v>
      </c>
      <c r="T1350" s="20">
        <f>Ugovori_OPULJP[[#This Row],[Bespovratna sredstva - Ukupno (EU+Nac) HRK
= Ukupna ugovorena vrijednost bespovratnih sredstava]]/7.5345</f>
        <v>144127.67934169486</v>
      </c>
      <c r="U1350" s="19">
        <v>0</v>
      </c>
      <c r="V1350" s="20">
        <f>Ugovori_OPULJP[[#This Row],[Javni doprinos korisnika - HRK]]/7.5345</f>
        <v>0</v>
      </c>
      <c r="W1350" s="19">
        <v>0</v>
      </c>
      <c r="X1350" s="20">
        <f>Ugovori_OPULJP[[#This Row],[Privatni doprinos korisnika - HRK]]/7.5345</f>
        <v>0</v>
      </c>
      <c r="Y1350" s="21">
        <f>Ugovori_OPULJP[[#This Row],[Bespovratna sredstva - Ukupno (EU+Nac) HRK
= Ukupna ugovorena vrijednost bespovratnih sredstava]]+Ugovori_OPULJP[[#This Row],[Javni doprinos korisnika - HRK]]+Ugovori_OPULJP[[#This Row],[Privatni doprinos korisnika - HRK]]</f>
        <v>1085930</v>
      </c>
      <c r="Z1350" s="22">
        <f>Ugovori_OPULJP[[#This Row],[UKUPNI PRIHVATLJIVI IZDACI
TOTAL ELIGIBLE EXPENDITURE
= Bespovratna sredstva ukupno + doprinos korisnika
= Ukupni prihvatljivi troškovi
= Ukupna ugovorena vrijednost projekta HRK]]/7.5345</f>
        <v>144127.67934169486</v>
      </c>
      <c r="AA1350" s="27" t="s">
        <v>22</v>
      </c>
      <c r="AB1350" s="27" t="s">
        <v>19</v>
      </c>
      <c r="AC1350" s="26" t="s">
        <v>5136</v>
      </c>
      <c r="AD1350" s="33" t="s">
        <v>147</v>
      </c>
    </row>
    <row r="1351" spans="1:30" ht="38.25" customHeight="1" x14ac:dyDescent="0.3">
      <c r="A1351" s="39" t="s">
        <v>5137</v>
      </c>
      <c r="B1351" s="25" t="s">
        <v>139</v>
      </c>
      <c r="C1351" s="26" t="s">
        <v>140</v>
      </c>
      <c r="D1351" s="40" t="s">
        <v>1642</v>
      </c>
      <c r="E1351" s="27" t="s">
        <v>63</v>
      </c>
      <c r="F1351" s="32" t="s">
        <v>5138</v>
      </c>
      <c r="G1351" s="14" t="s">
        <v>3183</v>
      </c>
      <c r="H1351" s="29">
        <v>44855</v>
      </c>
      <c r="I1351" s="29">
        <v>45098</v>
      </c>
      <c r="J1351" s="17" t="str">
        <f>IF(Ugovori_OPULJP[[#This Row],[DATUM ZAVRŠETKA OPERACIJE]]&gt;DATE(2023,12,31),"u provedbi","završen")</f>
        <v>završen</v>
      </c>
      <c r="K1351" s="15" t="s">
        <v>86</v>
      </c>
      <c r="L1351" s="15" t="s">
        <v>86</v>
      </c>
      <c r="M1351" s="18">
        <v>0.85</v>
      </c>
      <c r="N1351" s="18">
        <v>0.15</v>
      </c>
      <c r="O1351" s="19">
        <f>Ugovori_OPULJP[[#This Row],[Bespovratna sredstva - Ukupno (EU+Nac) HRK
= Ukupna ugovorena vrijednost bespovratnih sredstava]]*Ugovori_OPULJP[[#This Row],[EU STOPA SUFINANCIRANJA %
EU CO-FINANCING RATE %]]</f>
        <v>1050600</v>
      </c>
      <c r="P1351" s="20">
        <f>Ugovori_OPULJP[[#This Row],[Bespovratna sredstva - EU dio - HRK]]/7.5345</f>
        <v>139438.58252040611</v>
      </c>
      <c r="Q1351" s="19">
        <f>Ugovori_OPULJP[[#This Row],[Bespovratna sredstva - Ukupno (EU+Nac) HRK
= Ukupna ugovorena vrijednost bespovratnih sredstava]]*Ugovori_OPULJP[[#This Row],[STOPA NACIONALNOG SUFINANCIRANJA %]]</f>
        <v>185400</v>
      </c>
      <c r="R1351" s="20">
        <f>Ugovori_OPULJP[[#This Row],[Bespovratna sredstva - Nacionalni dio - HRK]]/7.5345</f>
        <v>24606.80868007167</v>
      </c>
      <c r="S1351" s="21">
        <v>1236000</v>
      </c>
      <c r="T1351" s="20">
        <f>Ugovori_OPULJP[[#This Row],[Bespovratna sredstva - Ukupno (EU+Nac) HRK
= Ukupna ugovorena vrijednost bespovratnih sredstava]]/7.5345</f>
        <v>164045.39120047778</v>
      </c>
      <c r="U1351" s="19">
        <v>0</v>
      </c>
      <c r="V1351" s="20">
        <f>Ugovori_OPULJP[[#This Row],[Javni doprinos korisnika - HRK]]/7.5345</f>
        <v>0</v>
      </c>
      <c r="W1351" s="19">
        <v>0</v>
      </c>
      <c r="X1351" s="20">
        <f>Ugovori_OPULJP[[#This Row],[Privatni doprinos korisnika - HRK]]/7.5345</f>
        <v>0</v>
      </c>
      <c r="Y1351" s="21">
        <f>Ugovori_OPULJP[[#This Row],[Bespovratna sredstva - Ukupno (EU+Nac) HRK
= Ukupna ugovorena vrijednost bespovratnih sredstava]]+Ugovori_OPULJP[[#This Row],[Javni doprinos korisnika - HRK]]+Ugovori_OPULJP[[#This Row],[Privatni doprinos korisnika - HRK]]</f>
        <v>1236000</v>
      </c>
      <c r="Z1351" s="22">
        <f>Ugovori_OPULJP[[#This Row],[UKUPNI PRIHVATLJIVI IZDACI
TOTAL ELIGIBLE EXPENDITURE
= Bespovratna sredstva ukupno + doprinos korisnika
= Ukupni prihvatljivi troškovi
= Ukupna ugovorena vrijednost projekta HRK]]/7.5345</f>
        <v>164045.39120047778</v>
      </c>
      <c r="AA1351" s="27" t="s">
        <v>22</v>
      </c>
      <c r="AB1351" s="27" t="s">
        <v>19</v>
      </c>
      <c r="AC1351" s="26" t="s">
        <v>5139</v>
      </c>
      <c r="AD1351" s="33" t="s">
        <v>147</v>
      </c>
    </row>
    <row r="1352" spans="1:30" ht="38.25" customHeight="1" x14ac:dyDescent="0.3">
      <c r="A1352" s="39" t="s">
        <v>5140</v>
      </c>
      <c r="B1352" s="25" t="s">
        <v>139</v>
      </c>
      <c r="C1352" s="26" t="s">
        <v>140</v>
      </c>
      <c r="D1352" s="40" t="s">
        <v>1642</v>
      </c>
      <c r="E1352" s="27" t="s">
        <v>63</v>
      </c>
      <c r="F1352" s="32" t="s">
        <v>5141</v>
      </c>
      <c r="G1352" s="32" t="s">
        <v>5142</v>
      </c>
      <c r="H1352" s="29">
        <v>44818</v>
      </c>
      <c r="I1352" s="29">
        <v>45060</v>
      </c>
      <c r="J1352" s="17" t="str">
        <f>IF(Ugovori_OPULJP[[#This Row],[DATUM ZAVRŠETKA OPERACIJE]]&gt;DATE(2023,12,31),"u provedbi","završen")</f>
        <v>završen</v>
      </c>
      <c r="K1352" s="15" t="s">
        <v>91</v>
      </c>
      <c r="L1352" s="15" t="s">
        <v>91</v>
      </c>
      <c r="M1352" s="18">
        <v>0.85</v>
      </c>
      <c r="N1352" s="18">
        <v>0.15</v>
      </c>
      <c r="O1352" s="19">
        <f>Ugovori_OPULJP[[#This Row],[Bespovratna sredstva - Ukupno (EU+Nac) HRK
= Ukupna ugovorena vrijednost bespovratnih sredstava]]*Ugovori_OPULJP[[#This Row],[EU STOPA SUFINANCIRANJA %
EU CO-FINANCING RATE %]]</f>
        <v>1048305</v>
      </c>
      <c r="P1352" s="20">
        <f>Ugovori_OPULJP[[#This Row],[Bespovratna sredstva - EU dio - HRK]]/7.5345</f>
        <v>139133.98367509455</v>
      </c>
      <c r="Q1352" s="19">
        <f>Ugovori_OPULJP[[#This Row],[Bespovratna sredstva - Ukupno (EU+Nac) HRK
= Ukupna ugovorena vrijednost bespovratnih sredstava]]*Ugovori_OPULJP[[#This Row],[STOPA NACIONALNOG SUFINANCIRANJA %]]</f>
        <v>184995</v>
      </c>
      <c r="R1352" s="20">
        <f>Ugovori_OPULJP[[#This Row],[Bespovratna sredstva - Nacionalni dio - HRK]]/7.5345</f>
        <v>24553.055942663745</v>
      </c>
      <c r="S1352" s="21">
        <v>1233300</v>
      </c>
      <c r="T1352" s="20">
        <f>Ugovori_OPULJP[[#This Row],[Bespovratna sredstva - Ukupno (EU+Nac) HRK
= Ukupna ugovorena vrijednost bespovratnih sredstava]]/7.5345</f>
        <v>163687.0396177583</v>
      </c>
      <c r="U1352" s="19">
        <v>0</v>
      </c>
      <c r="V1352" s="20">
        <f>Ugovori_OPULJP[[#This Row],[Javni doprinos korisnika - HRK]]/7.5345</f>
        <v>0</v>
      </c>
      <c r="W1352" s="19">
        <v>0</v>
      </c>
      <c r="X1352" s="20">
        <f>Ugovori_OPULJP[[#This Row],[Privatni doprinos korisnika - HRK]]/7.5345</f>
        <v>0</v>
      </c>
      <c r="Y1352" s="21">
        <f>Ugovori_OPULJP[[#This Row],[Bespovratna sredstva - Ukupno (EU+Nac) HRK
= Ukupna ugovorena vrijednost bespovratnih sredstava]]+Ugovori_OPULJP[[#This Row],[Javni doprinos korisnika - HRK]]+Ugovori_OPULJP[[#This Row],[Privatni doprinos korisnika - HRK]]</f>
        <v>1233300</v>
      </c>
      <c r="Z1352" s="22">
        <f>Ugovori_OPULJP[[#This Row],[UKUPNI PRIHVATLJIVI IZDACI
TOTAL ELIGIBLE EXPENDITURE
= Bespovratna sredstva ukupno + doprinos korisnika
= Ukupni prihvatljivi troškovi
= Ukupna ugovorena vrijednost projekta HRK]]/7.5345</f>
        <v>163687.0396177583</v>
      </c>
      <c r="AA1352" s="27" t="s">
        <v>22</v>
      </c>
      <c r="AB1352" s="27" t="s">
        <v>19</v>
      </c>
      <c r="AC1352" s="26" t="s">
        <v>5143</v>
      </c>
      <c r="AD1352" s="33" t="s">
        <v>147</v>
      </c>
    </row>
    <row r="1353" spans="1:30" ht="38.25" customHeight="1" x14ac:dyDescent="0.3">
      <c r="A1353" s="31" t="s">
        <v>5144</v>
      </c>
      <c r="B1353" s="25" t="s">
        <v>139</v>
      </c>
      <c r="C1353" s="26" t="s">
        <v>140</v>
      </c>
      <c r="D1353" s="40" t="s">
        <v>1642</v>
      </c>
      <c r="E1353" s="27" t="s">
        <v>63</v>
      </c>
      <c r="F1353" s="32" t="s">
        <v>5145</v>
      </c>
      <c r="G1353" s="32" t="s">
        <v>853</v>
      </c>
      <c r="H1353" s="29">
        <v>44911</v>
      </c>
      <c r="I1353" s="29">
        <v>45154</v>
      </c>
      <c r="J1353" s="17" t="str">
        <f>IF(Ugovori_OPULJP[[#This Row],[DATUM ZAVRŠETKA OPERACIJE]]&gt;DATE(2023,12,31),"u provedbi","završen")</f>
        <v>završen</v>
      </c>
      <c r="K1353" s="28" t="s">
        <v>91</v>
      </c>
      <c r="L1353" s="28" t="s">
        <v>91</v>
      </c>
      <c r="M1353" s="18">
        <v>0.85</v>
      </c>
      <c r="N1353" s="18">
        <v>0.15</v>
      </c>
      <c r="O1353" s="19">
        <f>Ugovori_OPULJP[[#This Row],[Bespovratna sredstva - Ukupno (EU+Nac) HRK
= Ukupna ugovorena vrijednost bespovratnih sredstava]]*Ugovori_OPULJP[[#This Row],[EU STOPA SUFINANCIRANJA %
EU CO-FINANCING RATE %]]</f>
        <v>1260511.75</v>
      </c>
      <c r="P1353" s="20">
        <f>Ugovori_OPULJP[[#This Row],[Bespovratna sredstva - EU dio - HRK]]/7.5345</f>
        <v>167298.65949963499</v>
      </c>
      <c r="Q1353" s="19">
        <f>Ugovori_OPULJP[[#This Row],[Bespovratna sredstva - Ukupno (EU+Nac) HRK
= Ukupna ugovorena vrijednost bespovratnih sredstava]]*Ugovori_OPULJP[[#This Row],[STOPA NACIONALNOG SUFINANCIRANJA %]]</f>
        <v>222443.25</v>
      </c>
      <c r="R1353" s="20">
        <f>Ugovori_OPULJP[[#This Row],[Bespovratna sredstva - Nacionalni dio - HRK]]/7.5345</f>
        <v>29523.292852876766</v>
      </c>
      <c r="S1353" s="21">
        <v>1482955</v>
      </c>
      <c r="T1353" s="20">
        <f>Ugovori_OPULJP[[#This Row],[Bespovratna sredstva - Ukupno (EU+Nac) HRK
= Ukupna ugovorena vrijednost bespovratnih sredstava]]/7.5345</f>
        <v>196821.95235251175</v>
      </c>
      <c r="U1353" s="19">
        <v>0</v>
      </c>
      <c r="V1353" s="20">
        <f>Ugovori_OPULJP[[#This Row],[Javni doprinos korisnika - HRK]]/7.5345</f>
        <v>0</v>
      </c>
      <c r="W1353" s="19">
        <v>0</v>
      </c>
      <c r="X1353" s="20">
        <f>Ugovori_OPULJP[[#This Row],[Privatni doprinos korisnika - HRK]]/7.5345</f>
        <v>0</v>
      </c>
      <c r="Y1353" s="21">
        <f>Ugovori_OPULJP[[#This Row],[Bespovratna sredstva - Ukupno (EU+Nac) HRK
= Ukupna ugovorena vrijednost bespovratnih sredstava]]+Ugovori_OPULJP[[#This Row],[Javni doprinos korisnika - HRK]]+Ugovori_OPULJP[[#This Row],[Privatni doprinos korisnika - HRK]]</f>
        <v>1482955</v>
      </c>
      <c r="Z1353" s="22">
        <f>Ugovori_OPULJP[[#This Row],[UKUPNI PRIHVATLJIVI IZDACI
TOTAL ELIGIBLE EXPENDITURE
= Bespovratna sredstva ukupno + doprinos korisnika
= Ukupni prihvatljivi troškovi
= Ukupna ugovorena vrijednost projekta HRK]]/7.5345</f>
        <v>196821.95235251175</v>
      </c>
      <c r="AA1353" s="27" t="s">
        <v>22</v>
      </c>
      <c r="AB1353" s="27" t="s">
        <v>19</v>
      </c>
      <c r="AC1353" s="26" t="s">
        <v>5146</v>
      </c>
      <c r="AD1353" s="33" t="s">
        <v>147</v>
      </c>
    </row>
    <row r="1354" spans="1:30" ht="38.25" customHeight="1" x14ac:dyDescent="0.3">
      <c r="A1354" s="31" t="s">
        <v>5147</v>
      </c>
      <c r="B1354" s="25" t="s">
        <v>139</v>
      </c>
      <c r="C1354" s="26" t="s">
        <v>140</v>
      </c>
      <c r="D1354" s="40" t="s">
        <v>1642</v>
      </c>
      <c r="E1354" s="27" t="s">
        <v>63</v>
      </c>
      <c r="F1354" s="32" t="s">
        <v>5148</v>
      </c>
      <c r="G1354" s="32" t="s">
        <v>3169</v>
      </c>
      <c r="H1354" s="29">
        <v>44902</v>
      </c>
      <c r="I1354" s="29">
        <v>45145</v>
      </c>
      <c r="J1354" s="17" t="str">
        <f>IF(Ugovori_OPULJP[[#This Row],[DATUM ZAVRŠETKA OPERACIJE]]&gt;DATE(2023,12,31),"u provedbi","završen")</f>
        <v>završen</v>
      </c>
      <c r="K1354" s="28" t="s">
        <v>76</v>
      </c>
      <c r="L1354" s="28" t="s">
        <v>71</v>
      </c>
      <c r="M1354" s="18">
        <v>0.85</v>
      </c>
      <c r="N1354" s="18">
        <v>0.15</v>
      </c>
      <c r="O1354" s="19">
        <f>Ugovori_OPULJP[[#This Row],[Bespovratna sredstva - Ukupno (EU+Nac) HRK
= Ukupna ugovorena vrijednost bespovratnih sredstava]]*Ugovori_OPULJP[[#This Row],[EU STOPA SUFINANCIRANJA %
EU CO-FINANCING RATE %]]</f>
        <v>456280</v>
      </c>
      <c r="P1354" s="20">
        <f>Ugovori_OPULJP[[#This Row],[Bespovratna sredstva - EU dio - HRK]]/7.5345</f>
        <v>60558.76302342557</v>
      </c>
      <c r="Q1354" s="19">
        <f>Ugovori_OPULJP[[#This Row],[Bespovratna sredstva - Ukupno (EU+Nac) HRK
= Ukupna ugovorena vrijednost bespovratnih sredstava]]*Ugovori_OPULJP[[#This Row],[STOPA NACIONALNOG SUFINANCIRANJA %]]</f>
        <v>80520</v>
      </c>
      <c r="R1354" s="20">
        <f>Ugovori_OPULJP[[#This Row],[Bespovratna sredstva - Nacionalni dio - HRK]]/7.5345</f>
        <v>10686.84053354569</v>
      </c>
      <c r="S1354" s="21">
        <v>536800</v>
      </c>
      <c r="T1354" s="20">
        <f>Ugovori_OPULJP[[#This Row],[Bespovratna sredstva - Ukupno (EU+Nac) HRK
= Ukupna ugovorena vrijednost bespovratnih sredstava]]/7.5345</f>
        <v>71245.603556971255</v>
      </c>
      <c r="U1354" s="19">
        <v>0</v>
      </c>
      <c r="V1354" s="20">
        <f>Ugovori_OPULJP[[#This Row],[Javni doprinos korisnika - HRK]]/7.5345</f>
        <v>0</v>
      </c>
      <c r="W1354" s="19">
        <v>0</v>
      </c>
      <c r="X1354" s="20">
        <f>Ugovori_OPULJP[[#This Row],[Privatni doprinos korisnika - HRK]]/7.5345</f>
        <v>0</v>
      </c>
      <c r="Y1354" s="21">
        <f>Ugovori_OPULJP[[#This Row],[Bespovratna sredstva - Ukupno (EU+Nac) HRK
= Ukupna ugovorena vrijednost bespovratnih sredstava]]+Ugovori_OPULJP[[#This Row],[Javni doprinos korisnika - HRK]]+Ugovori_OPULJP[[#This Row],[Privatni doprinos korisnika - HRK]]</f>
        <v>536800</v>
      </c>
      <c r="Z1354" s="22">
        <f>Ugovori_OPULJP[[#This Row],[UKUPNI PRIHVATLJIVI IZDACI
TOTAL ELIGIBLE EXPENDITURE
= Bespovratna sredstva ukupno + doprinos korisnika
= Ukupni prihvatljivi troškovi
= Ukupna ugovorena vrijednost projekta HRK]]/7.5345</f>
        <v>71245.603556971255</v>
      </c>
      <c r="AA1354" s="27" t="s">
        <v>22</v>
      </c>
      <c r="AB1354" s="27" t="s">
        <v>19</v>
      </c>
      <c r="AC1354" s="26" t="s">
        <v>5149</v>
      </c>
      <c r="AD1354" s="33" t="s">
        <v>147</v>
      </c>
    </row>
    <row r="1355" spans="1:30" ht="38.25" customHeight="1" x14ac:dyDescent="0.3">
      <c r="A1355" s="39" t="s">
        <v>5150</v>
      </c>
      <c r="B1355" s="25" t="s">
        <v>139</v>
      </c>
      <c r="C1355" s="26" t="s">
        <v>140</v>
      </c>
      <c r="D1355" s="40" t="s">
        <v>1642</v>
      </c>
      <c r="E1355" s="27" t="s">
        <v>63</v>
      </c>
      <c r="F1355" s="32" t="s">
        <v>5151</v>
      </c>
      <c r="G1355" s="14" t="s">
        <v>1079</v>
      </c>
      <c r="H1355" s="29">
        <v>44770</v>
      </c>
      <c r="I1355" s="29">
        <v>45013</v>
      </c>
      <c r="J1355" s="17" t="str">
        <f>IF(Ugovori_OPULJP[[#This Row],[DATUM ZAVRŠETKA OPERACIJE]]&gt;DATE(2023,12,31),"u provedbi","završen")</f>
        <v>završen</v>
      </c>
      <c r="K1355" s="28" t="s">
        <v>76</v>
      </c>
      <c r="L1355" s="28" t="s">
        <v>71</v>
      </c>
      <c r="M1355" s="18">
        <v>0.85</v>
      </c>
      <c r="N1355" s="18">
        <v>0.15</v>
      </c>
      <c r="O1355" s="19">
        <f>Ugovori_OPULJP[[#This Row],[Bespovratna sredstva - Ukupno (EU+Nac) HRK
= Ukupna ugovorena vrijednost bespovratnih sredstava]]*Ugovori_OPULJP[[#This Row],[EU STOPA SUFINANCIRANJA %
EU CO-FINANCING RATE %]]</f>
        <v>417180</v>
      </c>
      <c r="P1355" s="20">
        <f>Ugovori_OPULJP[[#This Row],[Bespovratna sredstva - EU dio - HRK]]/7.5345</f>
        <v>55369.301214413696</v>
      </c>
      <c r="Q1355" s="19">
        <f>Ugovori_OPULJP[[#This Row],[Bespovratna sredstva - Ukupno (EU+Nac) HRK
= Ukupna ugovorena vrijednost bespovratnih sredstava]]*Ugovori_OPULJP[[#This Row],[STOPA NACIONALNOG SUFINANCIRANJA %]]</f>
        <v>73620</v>
      </c>
      <c r="R1355" s="20">
        <f>Ugovori_OPULJP[[#This Row],[Bespovratna sredstva - Nacionalni dio - HRK]]/7.5345</f>
        <v>9771.0531554847694</v>
      </c>
      <c r="S1355" s="21">
        <v>490800</v>
      </c>
      <c r="T1355" s="22">
        <f>Ugovori_OPULJP[[#This Row],[Bespovratna sredstva - Ukupno (EU+Nac) HRK
= Ukupna ugovorena vrijednost bespovratnih sredstava]]/7.5345</f>
        <v>65140.354369898465</v>
      </c>
      <c r="U1355" s="19">
        <v>0</v>
      </c>
      <c r="V1355" s="20">
        <f>Ugovori_OPULJP[[#This Row],[Javni doprinos korisnika - HRK]]/7.5345</f>
        <v>0</v>
      </c>
      <c r="W1355" s="19">
        <v>0</v>
      </c>
      <c r="X1355" s="20">
        <f>Ugovori_OPULJP[[#This Row],[Privatni doprinos korisnika - HRK]]/7.5345</f>
        <v>0</v>
      </c>
      <c r="Y1355" s="21">
        <f>Ugovori_OPULJP[[#This Row],[Bespovratna sredstva - Ukupno (EU+Nac) HRK
= Ukupna ugovorena vrijednost bespovratnih sredstava]]+Ugovori_OPULJP[[#This Row],[Javni doprinos korisnika - HRK]]+Ugovori_OPULJP[[#This Row],[Privatni doprinos korisnika - HRK]]</f>
        <v>490800</v>
      </c>
      <c r="Z1355" s="22">
        <f>Ugovori_OPULJP[[#This Row],[UKUPNI PRIHVATLJIVI IZDACI
TOTAL ELIGIBLE EXPENDITURE
= Bespovratna sredstva ukupno + doprinos korisnika
= Ukupni prihvatljivi troškovi
= Ukupna ugovorena vrijednost projekta HRK]]/7.5345</f>
        <v>65140.354369898465</v>
      </c>
      <c r="AA1355" s="27" t="s">
        <v>22</v>
      </c>
      <c r="AB1355" s="27" t="s">
        <v>19</v>
      </c>
      <c r="AC1355" s="26" t="s">
        <v>5152</v>
      </c>
      <c r="AD1355" s="33" t="s">
        <v>147</v>
      </c>
    </row>
    <row r="1356" spans="1:30" ht="51" customHeight="1" x14ac:dyDescent="0.3">
      <c r="A1356" s="31" t="s">
        <v>5153</v>
      </c>
      <c r="B1356" s="25" t="s">
        <v>139</v>
      </c>
      <c r="C1356" s="26" t="s">
        <v>140</v>
      </c>
      <c r="D1356" s="40" t="s">
        <v>1642</v>
      </c>
      <c r="E1356" s="27" t="s">
        <v>63</v>
      </c>
      <c r="F1356" s="32" t="s">
        <v>5154</v>
      </c>
      <c r="G1356" s="32" t="s">
        <v>633</v>
      </c>
      <c r="H1356" s="29">
        <v>44915</v>
      </c>
      <c r="I1356" s="29">
        <v>45158</v>
      </c>
      <c r="J1356" s="17" t="str">
        <f>IF(Ugovori_OPULJP[[#This Row],[DATUM ZAVRŠETKA OPERACIJE]]&gt;DATE(2023,12,31),"u provedbi","završen")</f>
        <v>završen</v>
      </c>
      <c r="K1356" s="28" t="s">
        <v>91</v>
      </c>
      <c r="L1356" s="28" t="s">
        <v>91</v>
      </c>
      <c r="M1356" s="18">
        <v>0.85</v>
      </c>
      <c r="N1356" s="18">
        <v>0.15</v>
      </c>
      <c r="O1356" s="19">
        <f>Ugovori_OPULJP[[#This Row],[Bespovratna sredstva - Ukupno (EU+Nac) HRK
= Ukupna ugovorena vrijednost bespovratnih sredstava]]*Ugovori_OPULJP[[#This Row],[EU STOPA SUFINANCIRANJA %
EU CO-FINANCING RATE %]]</f>
        <v>420367.5</v>
      </c>
      <c r="P1356" s="20">
        <f>Ugovori_OPULJP[[#This Row],[Bespovratna sredstva - EU dio - HRK]]/7.5345</f>
        <v>55792.355166235313</v>
      </c>
      <c r="Q1356" s="19">
        <f>Ugovori_OPULJP[[#This Row],[Bespovratna sredstva - Ukupno (EU+Nac) HRK
= Ukupna ugovorena vrijednost bespovratnih sredstava]]*Ugovori_OPULJP[[#This Row],[STOPA NACIONALNOG SUFINANCIRANJA %]]</f>
        <v>74182.5</v>
      </c>
      <c r="R1356" s="20">
        <f>Ugovori_OPULJP[[#This Row],[Bespovratna sredstva - Nacionalni dio - HRK]]/7.5345</f>
        <v>9845.7097352179971</v>
      </c>
      <c r="S1356" s="21">
        <v>494550</v>
      </c>
      <c r="T1356" s="20">
        <f>Ugovori_OPULJP[[#This Row],[Bespovratna sredstva - Ukupno (EU+Nac) HRK
= Ukupna ugovorena vrijednost bespovratnih sredstava]]/7.5345</f>
        <v>65638.064901453312</v>
      </c>
      <c r="U1356" s="19">
        <v>0</v>
      </c>
      <c r="V1356" s="20">
        <f>Ugovori_OPULJP[[#This Row],[Javni doprinos korisnika - HRK]]/7.5345</f>
        <v>0</v>
      </c>
      <c r="W1356" s="19">
        <v>0</v>
      </c>
      <c r="X1356" s="20">
        <f>Ugovori_OPULJP[[#This Row],[Privatni doprinos korisnika - HRK]]/7.5345</f>
        <v>0</v>
      </c>
      <c r="Y1356" s="21">
        <f>Ugovori_OPULJP[[#This Row],[Bespovratna sredstva - Ukupno (EU+Nac) HRK
= Ukupna ugovorena vrijednost bespovratnih sredstava]]+Ugovori_OPULJP[[#This Row],[Javni doprinos korisnika - HRK]]+Ugovori_OPULJP[[#This Row],[Privatni doprinos korisnika - HRK]]</f>
        <v>494550</v>
      </c>
      <c r="Z1356" s="22">
        <f>Ugovori_OPULJP[[#This Row],[UKUPNI PRIHVATLJIVI IZDACI
TOTAL ELIGIBLE EXPENDITURE
= Bespovratna sredstva ukupno + doprinos korisnika
= Ukupni prihvatljivi troškovi
= Ukupna ugovorena vrijednost projekta HRK]]/7.5345</f>
        <v>65638.064901453312</v>
      </c>
      <c r="AA1356" s="27" t="s">
        <v>22</v>
      </c>
      <c r="AB1356" s="27" t="s">
        <v>19</v>
      </c>
      <c r="AC1356" s="26" t="s">
        <v>5155</v>
      </c>
      <c r="AD1356" s="33" t="s">
        <v>147</v>
      </c>
    </row>
    <row r="1357" spans="1:30" ht="38.25" customHeight="1" x14ac:dyDescent="0.3">
      <c r="A1357" s="67" t="s">
        <v>5156</v>
      </c>
      <c r="B1357" s="25" t="s">
        <v>139</v>
      </c>
      <c r="C1357" s="26" t="s">
        <v>140</v>
      </c>
      <c r="D1357" s="40" t="s">
        <v>1642</v>
      </c>
      <c r="E1357" s="27" t="s">
        <v>63</v>
      </c>
      <c r="F1357" s="32" t="s">
        <v>5157</v>
      </c>
      <c r="G1357" s="32" t="s">
        <v>5158</v>
      </c>
      <c r="H1357" s="29">
        <v>44770</v>
      </c>
      <c r="I1357" s="29">
        <v>45013</v>
      </c>
      <c r="J1357" s="17" t="str">
        <f>IF(Ugovori_OPULJP[[#This Row],[DATUM ZAVRŠETKA OPERACIJE]]&gt;DATE(2023,12,31),"u provedbi","završen")</f>
        <v>završen</v>
      </c>
      <c r="K1357" s="15" t="s">
        <v>91</v>
      </c>
      <c r="L1357" s="15" t="s">
        <v>91</v>
      </c>
      <c r="M1357" s="18">
        <v>0.85</v>
      </c>
      <c r="N1357" s="18">
        <v>0.15</v>
      </c>
      <c r="O1357" s="19">
        <f>Ugovori_OPULJP[[#This Row],[Bespovratna sredstva - Ukupno (EU+Nac) HRK
= Ukupna ugovorena vrijednost bespovratnih sredstava]]*Ugovori_OPULJP[[#This Row],[EU STOPA SUFINANCIRANJA %
EU CO-FINANCING RATE %]]</f>
        <v>420240</v>
      </c>
      <c r="P1357" s="20">
        <f>Ugovori_OPULJP[[#This Row],[Bespovratna sredstva - EU dio - HRK]]/7.5345</f>
        <v>55775.43300816245</v>
      </c>
      <c r="Q1357" s="19">
        <f>Ugovori_OPULJP[[#This Row],[Bespovratna sredstva - Ukupno (EU+Nac) HRK
= Ukupna ugovorena vrijednost bespovratnih sredstava]]*Ugovori_OPULJP[[#This Row],[STOPA NACIONALNOG SUFINANCIRANJA %]]</f>
        <v>74160</v>
      </c>
      <c r="R1357" s="20">
        <f>Ugovori_OPULJP[[#This Row],[Bespovratna sredstva - Nacionalni dio - HRK]]/7.5345</f>
        <v>9842.7234720286669</v>
      </c>
      <c r="S1357" s="21">
        <v>494400</v>
      </c>
      <c r="T1357" s="22">
        <f>Ugovori_OPULJP[[#This Row],[Bespovratna sredstva - Ukupno (EU+Nac) HRK
= Ukupna ugovorena vrijednost bespovratnih sredstava]]/7.5345</f>
        <v>65618.156480191115</v>
      </c>
      <c r="U1357" s="19">
        <v>0</v>
      </c>
      <c r="V1357" s="20">
        <f>Ugovori_OPULJP[[#This Row],[Javni doprinos korisnika - HRK]]/7.5345</f>
        <v>0</v>
      </c>
      <c r="W1357" s="19">
        <v>0</v>
      </c>
      <c r="X1357" s="20">
        <f>Ugovori_OPULJP[[#This Row],[Privatni doprinos korisnika - HRK]]/7.5345</f>
        <v>0</v>
      </c>
      <c r="Y1357" s="21">
        <f>Ugovori_OPULJP[[#This Row],[Bespovratna sredstva - Ukupno (EU+Nac) HRK
= Ukupna ugovorena vrijednost bespovratnih sredstava]]+Ugovori_OPULJP[[#This Row],[Javni doprinos korisnika - HRK]]+Ugovori_OPULJP[[#This Row],[Privatni doprinos korisnika - HRK]]</f>
        <v>494400</v>
      </c>
      <c r="Z1357" s="22">
        <f>Ugovori_OPULJP[[#This Row],[UKUPNI PRIHVATLJIVI IZDACI
TOTAL ELIGIBLE EXPENDITURE
= Bespovratna sredstva ukupno + doprinos korisnika
= Ukupni prihvatljivi troškovi
= Ukupna ugovorena vrijednost projekta HRK]]/7.5345</f>
        <v>65618.156480191115</v>
      </c>
      <c r="AA1357" s="27" t="s">
        <v>22</v>
      </c>
      <c r="AB1357" s="27" t="s">
        <v>19</v>
      </c>
      <c r="AC1357" s="26" t="s">
        <v>5159</v>
      </c>
      <c r="AD1357" s="33" t="s">
        <v>147</v>
      </c>
    </row>
    <row r="1358" spans="1:30" ht="38.25" customHeight="1" x14ac:dyDescent="0.3">
      <c r="A1358" s="31" t="s">
        <v>5160</v>
      </c>
      <c r="B1358" s="25" t="s">
        <v>139</v>
      </c>
      <c r="C1358" s="26" t="s">
        <v>140</v>
      </c>
      <c r="D1358" s="40" t="s">
        <v>1642</v>
      </c>
      <c r="E1358" s="27" t="s">
        <v>63</v>
      </c>
      <c r="F1358" s="32" t="s">
        <v>5161</v>
      </c>
      <c r="G1358" s="32" t="s">
        <v>1140</v>
      </c>
      <c r="H1358" s="29">
        <v>44907</v>
      </c>
      <c r="I1358" s="29">
        <v>45150</v>
      </c>
      <c r="J1358" s="17" t="str">
        <f>IF(Ugovori_OPULJP[[#This Row],[DATUM ZAVRŠETKA OPERACIJE]]&gt;DATE(2023,12,31),"u provedbi","završen")</f>
        <v>završen</v>
      </c>
      <c r="K1358" s="15" t="s">
        <v>91</v>
      </c>
      <c r="L1358" s="15" t="s">
        <v>91</v>
      </c>
      <c r="M1358" s="18">
        <v>0.85</v>
      </c>
      <c r="N1358" s="18">
        <v>0.15</v>
      </c>
      <c r="O1358" s="19">
        <f>Ugovori_OPULJP[[#This Row],[Bespovratna sredstva - Ukupno (EU+Nac) HRK
= Ukupna ugovorena vrijednost bespovratnih sredstava]]*Ugovori_OPULJP[[#This Row],[EU STOPA SUFINANCIRANJA %
EU CO-FINANCING RATE %]]</f>
        <v>751954.625</v>
      </c>
      <c r="P1358" s="20">
        <f>Ugovori_OPULJP[[#This Row],[Bespovratna sredstva - EU dio - HRK]]/7.5345</f>
        <v>99801.529630366975</v>
      </c>
      <c r="Q1358" s="19">
        <f>Ugovori_OPULJP[[#This Row],[Bespovratna sredstva - Ukupno (EU+Nac) HRK
= Ukupna ugovorena vrijednost bespovratnih sredstava]]*Ugovori_OPULJP[[#This Row],[STOPA NACIONALNOG SUFINANCIRANJA %]]</f>
        <v>132697.875</v>
      </c>
      <c r="R1358" s="20">
        <f>Ugovori_OPULJP[[#This Row],[Bespovratna sredstva - Nacionalni dio - HRK]]/7.5345</f>
        <v>17612.034640652997</v>
      </c>
      <c r="S1358" s="21">
        <v>884652.5</v>
      </c>
      <c r="T1358" s="20">
        <f>Ugovori_OPULJP[[#This Row],[Bespovratna sredstva - Ukupno (EU+Nac) HRK
= Ukupna ugovorena vrijednost bespovratnih sredstava]]/7.5345</f>
        <v>117413.56427101998</v>
      </c>
      <c r="U1358" s="19">
        <v>0</v>
      </c>
      <c r="V1358" s="20">
        <f>Ugovori_OPULJP[[#This Row],[Javni doprinos korisnika - HRK]]/7.5345</f>
        <v>0</v>
      </c>
      <c r="W1358" s="19">
        <v>0</v>
      </c>
      <c r="X1358" s="20">
        <f>Ugovori_OPULJP[[#This Row],[Privatni doprinos korisnika - HRK]]/7.5345</f>
        <v>0</v>
      </c>
      <c r="Y1358" s="21">
        <f>Ugovori_OPULJP[[#This Row],[Bespovratna sredstva - Ukupno (EU+Nac) HRK
= Ukupna ugovorena vrijednost bespovratnih sredstava]]+Ugovori_OPULJP[[#This Row],[Javni doprinos korisnika - HRK]]+Ugovori_OPULJP[[#This Row],[Privatni doprinos korisnika - HRK]]</f>
        <v>884652.5</v>
      </c>
      <c r="Z1358" s="22">
        <f>Ugovori_OPULJP[[#This Row],[UKUPNI PRIHVATLJIVI IZDACI
TOTAL ELIGIBLE EXPENDITURE
= Bespovratna sredstva ukupno + doprinos korisnika
= Ukupni prihvatljivi troškovi
= Ukupna ugovorena vrijednost projekta HRK]]/7.5345</f>
        <v>117413.56427101998</v>
      </c>
      <c r="AA1358" s="27" t="s">
        <v>22</v>
      </c>
      <c r="AB1358" s="27" t="s">
        <v>19</v>
      </c>
      <c r="AC1358" s="26" t="s">
        <v>5162</v>
      </c>
      <c r="AD1358" s="33" t="s">
        <v>147</v>
      </c>
    </row>
    <row r="1359" spans="1:30" ht="38.25" customHeight="1" x14ac:dyDescent="0.3">
      <c r="A1359" s="31" t="s">
        <v>5163</v>
      </c>
      <c r="B1359" s="25" t="s">
        <v>139</v>
      </c>
      <c r="C1359" s="26" t="s">
        <v>140</v>
      </c>
      <c r="D1359" s="40" t="s">
        <v>1642</v>
      </c>
      <c r="E1359" s="27" t="s">
        <v>63</v>
      </c>
      <c r="F1359" s="32" t="s">
        <v>5164</v>
      </c>
      <c r="G1359" s="32" t="s">
        <v>5165</v>
      </c>
      <c r="H1359" s="29">
        <v>44928</v>
      </c>
      <c r="I1359" s="29">
        <v>45171</v>
      </c>
      <c r="J1359" s="17" t="str">
        <f>IF(Ugovori_OPULJP[[#This Row],[DATUM ZAVRŠETKA OPERACIJE]]&gt;DATE(2023,12,31),"u provedbi","završen")</f>
        <v>završen</v>
      </c>
      <c r="K1359" s="15" t="s">
        <v>91</v>
      </c>
      <c r="L1359" s="15" t="s">
        <v>91</v>
      </c>
      <c r="M1359" s="18">
        <v>0.85</v>
      </c>
      <c r="N1359" s="18">
        <v>0.15</v>
      </c>
      <c r="O1359" s="19">
        <f>Ugovori_OPULJP[[#This Row],[Bespovratna sredstva - Ukupno (EU+Nac) HRK
= Ukupna ugovorena vrijednost bespovratnih sredstava]]*Ugovori_OPULJP[[#This Row],[EU STOPA SUFINANCIRANJA %
EU CO-FINANCING RATE %]]</f>
        <v>1275000</v>
      </c>
      <c r="P1359" s="20">
        <f>Ugovori_OPULJP[[#This Row],[Bespovratna sredstva - EU dio - HRK]]/7.5345</f>
        <v>169221.5807286482</v>
      </c>
      <c r="Q1359" s="19">
        <f>Ugovori_OPULJP[[#This Row],[Bespovratna sredstva - Ukupno (EU+Nac) HRK
= Ukupna ugovorena vrijednost bespovratnih sredstava]]*Ugovori_OPULJP[[#This Row],[STOPA NACIONALNOG SUFINANCIRANJA %]]</f>
        <v>225000</v>
      </c>
      <c r="R1359" s="20">
        <f>Ugovori_OPULJP[[#This Row],[Bespovratna sredstva - Nacionalni dio - HRK]]/7.5345</f>
        <v>29862.631893290862</v>
      </c>
      <c r="S1359" s="21">
        <v>1500000</v>
      </c>
      <c r="T1359" s="20">
        <f>Ugovori_OPULJP[[#This Row],[Bespovratna sredstva - Ukupno (EU+Nac) HRK
= Ukupna ugovorena vrijednost bespovratnih sredstava]]/7.5345</f>
        <v>199084.21262193908</v>
      </c>
      <c r="U1359" s="19">
        <v>0</v>
      </c>
      <c r="V1359" s="20">
        <f>Ugovori_OPULJP[[#This Row],[Javni doprinos korisnika - HRK]]/7.5345</f>
        <v>0</v>
      </c>
      <c r="W1359" s="19">
        <v>0</v>
      </c>
      <c r="X1359" s="20">
        <f>Ugovori_OPULJP[[#This Row],[Privatni doprinos korisnika - HRK]]/7.5345</f>
        <v>0</v>
      </c>
      <c r="Y1359" s="21">
        <f>Ugovori_OPULJP[[#This Row],[Bespovratna sredstva - Ukupno (EU+Nac) HRK
= Ukupna ugovorena vrijednost bespovratnih sredstava]]+Ugovori_OPULJP[[#This Row],[Javni doprinos korisnika - HRK]]+Ugovori_OPULJP[[#This Row],[Privatni doprinos korisnika - HRK]]</f>
        <v>1500000</v>
      </c>
      <c r="Z1359" s="22">
        <f>Ugovori_OPULJP[[#This Row],[UKUPNI PRIHVATLJIVI IZDACI
TOTAL ELIGIBLE EXPENDITURE
= Bespovratna sredstva ukupno + doprinos korisnika
= Ukupni prihvatljivi troškovi
= Ukupna ugovorena vrijednost projekta HRK]]/7.5345</f>
        <v>199084.21262193908</v>
      </c>
      <c r="AA1359" s="27" t="s">
        <v>22</v>
      </c>
      <c r="AB1359" s="27" t="s">
        <v>19</v>
      </c>
      <c r="AC1359" s="26" t="s">
        <v>5166</v>
      </c>
      <c r="AD1359" s="33" t="s">
        <v>147</v>
      </c>
    </row>
    <row r="1360" spans="1:30" ht="51" customHeight="1" x14ac:dyDescent="0.3">
      <c r="A1360" s="31" t="s">
        <v>5167</v>
      </c>
      <c r="B1360" s="25" t="s">
        <v>139</v>
      </c>
      <c r="C1360" s="26" t="s">
        <v>140</v>
      </c>
      <c r="D1360" s="40" t="s">
        <v>1642</v>
      </c>
      <c r="E1360" s="27" t="s">
        <v>63</v>
      </c>
      <c r="F1360" s="32" t="s">
        <v>5168</v>
      </c>
      <c r="G1360" s="32" t="s">
        <v>3929</v>
      </c>
      <c r="H1360" s="29">
        <v>44910</v>
      </c>
      <c r="I1360" s="29">
        <v>45153</v>
      </c>
      <c r="J1360" s="17" t="str">
        <f>IF(Ugovori_OPULJP[[#This Row],[DATUM ZAVRŠETKA OPERACIJE]]&gt;DATE(2023,12,31),"u provedbi","završen")</f>
        <v>završen</v>
      </c>
      <c r="K1360" s="15" t="s">
        <v>86</v>
      </c>
      <c r="L1360" s="15" t="s">
        <v>86</v>
      </c>
      <c r="M1360" s="18">
        <v>0.85</v>
      </c>
      <c r="N1360" s="18">
        <v>0.15</v>
      </c>
      <c r="O1360" s="19">
        <f>Ugovori_OPULJP[[#This Row],[Bespovratna sredstva - Ukupno (EU+Nac) HRK
= Ukupna ugovorena vrijednost bespovratnih sredstava]]*Ugovori_OPULJP[[#This Row],[EU STOPA SUFINANCIRANJA %
EU CO-FINANCING RATE %]]</f>
        <v>629850</v>
      </c>
      <c r="P1360" s="20">
        <f>Ugovori_OPULJP[[#This Row],[Bespovratna sredstva - EU dio - HRK]]/7.5345</f>
        <v>83595.46087995221</v>
      </c>
      <c r="Q1360" s="19">
        <f>Ugovori_OPULJP[[#This Row],[Bespovratna sredstva - Ukupno (EU+Nac) HRK
= Ukupna ugovorena vrijednost bespovratnih sredstava]]*Ugovori_OPULJP[[#This Row],[STOPA NACIONALNOG SUFINANCIRANJA %]]</f>
        <v>111150</v>
      </c>
      <c r="R1360" s="20">
        <f>Ugovori_OPULJP[[#This Row],[Bespovratna sredstva - Nacionalni dio - HRK]]/7.5345</f>
        <v>14752.140155285684</v>
      </c>
      <c r="S1360" s="21">
        <v>741000</v>
      </c>
      <c r="T1360" s="20">
        <f>Ugovori_OPULJP[[#This Row],[Bespovratna sredstva - Ukupno (EU+Nac) HRK
= Ukupna ugovorena vrijednost bespovratnih sredstava]]/7.5345</f>
        <v>98347.601035237894</v>
      </c>
      <c r="U1360" s="19">
        <v>0</v>
      </c>
      <c r="V1360" s="20">
        <f>Ugovori_OPULJP[[#This Row],[Javni doprinos korisnika - HRK]]/7.5345</f>
        <v>0</v>
      </c>
      <c r="W1360" s="19">
        <v>0</v>
      </c>
      <c r="X1360" s="20">
        <f>Ugovori_OPULJP[[#This Row],[Privatni doprinos korisnika - HRK]]/7.5345</f>
        <v>0</v>
      </c>
      <c r="Y1360" s="21">
        <f>Ugovori_OPULJP[[#This Row],[Bespovratna sredstva - Ukupno (EU+Nac) HRK
= Ukupna ugovorena vrijednost bespovratnih sredstava]]+Ugovori_OPULJP[[#This Row],[Javni doprinos korisnika - HRK]]+Ugovori_OPULJP[[#This Row],[Privatni doprinos korisnika - HRK]]</f>
        <v>741000</v>
      </c>
      <c r="Z1360" s="22">
        <f>Ugovori_OPULJP[[#This Row],[UKUPNI PRIHVATLJIVI IZDACI
TOTAL ELIGIBLE EXPENDITURE
= Bespovratna sredstva ukupno + doprinos korisnika
= Ukupni prihvatljivi troškovi
= Ukupna ugovorena vrijednost projekta HRK]]/7.5345</f>
        <v>98347.601035237894</v>
      </c>
      <c r="AA1360" s="27" t="s">
        <v>22</v>
      </c>
      <c r="AB1360" s="27" t="s">
        <v>19</v>
      </c>
      <c r="AC1360" s="26" t="s">
        <v>5169</v>
      </c>
      <c r="AD1360" s="33" t="s">
        <v>147</v>
      </c>
    </row>
    <row r="1361" spans="1:30" ht="51" customHeight="1" x14ac:dyDescent="0.3">
      <c r="A1361" s="31" t="s">
        <v>5170</v>
      </c>
      <c r="B1361" s="25" t="s">
        <v>139</v>
      </c>
      <c r="C1361" s="26" t="s">
        <v>140</v>
      </c>
      <c r="D1361" s="40" t="s">
        <v>1642</v>
      </c>
      <c r="E1361" s="27" t="s">
        <v>63</v>
      </c>
      <c r="F1361" s="32" t="s">
        <v>5171</v>
      </c>
      <c r="G1361" s="32" t="s">
        <v>430</v>
      </c>
      <c r="H1361" s="29">
        <v>44907</v>
      </c>
      <c r="I1361" s="29">
        <v>45150</v>
      </c>
      <c r="J1361" s="17" t="str">
        <f>IF(Ugovori_OPULJP[[#This Row],[DATUM ZAVRŠETKA OPERACIJE]]&gt;DATE(2023,12,31),"u provedbi","završen")</f>
        <v>završen</v>
      </c>
      <c r="K1361" s="15" t="s">
        <v>91</v>
      </c>
      <c r="L1361" s="15" t="s">
        <v>91</v>
      </c>
      <c r="M1361" s="18">
        <v>0.85</v>
      </c>
      <c r="N1361" s="18">
        <v>0.15</v>
      </c>
      <c r="O1361" s="19">
        <f>Ugovori_OPULJP[[#This Row],[Bespovratna sredstva - Ukupno (EU+Nac) HRK
= Ukupna ugovorena vrijednost bespovratnih sredstava]]*Ugovori_OPULJP[[#This Row],[EU STOPA SUFINANCIRANJA %
EU CO-FINANCING RATE %]]</f>
        <v>1257304.2324999999</v>
      </c>
      <c r="P1361" s="20">
        <f>Ugovori_OPULJP[[#This Row],[Bespovratna sredstva - EU dio - HRK]]/7.5345</f>
        <v>166872.94876899594</v>
      </c>
      <c r="Q1361" s="19">
        <f>Ugovori_OPULJP[[#This Row],[Bespovratna sredstva - Ukupno (EU+Nac) HRK
= Ukupna ugovorena vrijednost bespovratnih sredstava]]*Ugovori_OPULJP[[#This Row],[STOPA NACIONALNOG SUFINANCIRANJA %]]</f>
        <v>221877.2175</v>
      </c>
      <c r="R1361" s="20">
        <f>Ugovori_OPULJP[[#This Row],[Bespovratna sredstva - Nacionalni dio - HRK]]/7.5345</f>
        <v>29448.167429822814</v>
      </c>
      <c r="S1361" s="21">
        <v>1479181.45</v>
      </c>
      <c r="T1361" s="20">
        <f>Ugovori_OPULJP[[#This Row],[Bespovratna sredstva - Ukupno (EU+Nac) HRK
= Ukupna ugovorena vrijednost bespovratnih sredstava]]/7.5345</f>
        <v>196321.11619881875</v>
      </c>
      <c r="U1361" s="19">
        <v>0</v>
      </c>
      <c r="V1361" s="20">
        <f>Ugovori_OPULJP[[#This Row],[Javni doprinos korisnika - HRK]]/7.5345</f>
        <v>0</v>
      </c>
      <c r="W1361" s="19">
        <v>0</v>
      </c>
      <c r="X1361" s="20">
        <f>Ugovori_OPULJP[[#This Row],[Privatni doprinos korisnika - HRK]]/7.5345</f>
        <v>0</v>
      </c>
      <c r="Y1361" s="21">
        <f>Ugovori_OPULJP[[#This Row],[Bespovratna sredstva - Ukupno (EU+Nac) HRK
= Ukupna ugovorena vrijednost bespovratnih sredstava]]+Ugovori_OPULJP[[#This Row],[Javni doprinos korisnika - HRK]]+Ugovori_OPULJP[[#This Row],[Privatni doprinos korisnika - HRK]]</f>
        <v>1479181.45</v>
      </c>
      <c r="Z1361" s="22">
        <f>Ugovori_OPULJP[[#This Row],[UKUPNI PRIHVATLJIVI IZDACI
TOTAL ELIGIBLE EXPENDITURE
= Bespovratna sredstva ukupno + doprinos korisnika
= Ukupni prihvatljivi troškovi
= Ukupna ugovorena vrijednost projekta HRK]]/7.5345</f>
        <v>196321.11619881875</v>
      </c>
      <c r="AA1361" s="27" t="s">
        <v>22</v>
      </c>
      <c r="AB1361" s="27" t="s">
        <v>19</v>
      </c>
      <c r="AC1361" s="26" t="s">
        <v>5172</v>
      </c>
      <c r="AD1361" s="33" t="s">
        <v>147</v>
      </c>
    </row>
    <row r="1362" spans="1:30" ht="51" customHeight="1" x14ac:dyDescent="0.3">
      <c r="A1362" s="39" t="s">
        <v>5173</v>
      </c>
      <c r="B1362" s="25" t="s">
        <v>139</v>
      </c>
      <c r="C1362" s="26" t="s">
        <v>140</v>
      </c>
      <c r="D1362" s="40" t="s">
        <v>1642</v>
      </c>
      <c r="E1362" s="27" t="s">
        <v>63</v>
      </c>
      <c r="F1362" s="32" t="s">
        <v>5174</v>
      </c>
      <c r="G1362" s="14" t="s">
        <v>1451</v>
      </c>
      <c r="H1362" s="29">
        <v>44770</v>
      </c>
      <c r="I1362" s="29">
        <v>45013</v>
      </c>
      <c r="J1362" s="17" t="str">
        <f>IF(Ugovori_OPULJP[[#This Row],[DATUM ZAVRŠETKA OPERACIJE]]&gt;DATE(2023,12,31),"u provedbi","završen")</f>
        <v>završen</v>
      </c>
      <c r="K1362" s="15" t="s">
        <v>86</v>
      </c>
      <c r="L1362" s="15" t="s">
        <v>86</v>
      </c>
      <c r="M1362" s="18">
        <v>0.85</v>
      </c>
      <c r="N1362" s="18">
        <v>0.15</v>
      </c>
      <c r="O1362" s="19">
        <f>Ugovori_OPULJP[[#This Row],[Bespovratna sredstva - Ukupno (EU+Nac) HRK
= Ukupna ugovorena vrijednost bespovratnih sredstava]]*Ugovori_OPULJP[[#This Row],[EU STOPA SUFINANCIRANJA %
EU CO-FINANCING RATE %]]</f>
        <v>1257205.25</v>
      </c>
      <c r="P1362" s="20">
        <f>Ugovori_OPULJP[[#This Row],[Bespovratna sredstva - EU dio - HRK]]/7.5345</f>
        <v>166859.81153361205</v>
      </c>
      <c r="Q1362" s="19">
        <f>Ugovori_OPULJP[[#This Row],[Bespovratna sredstva - Ukupno (EU+Nac) HRK
= Ukupna ugovorena vrijednost bespovratnih sredstava]]*Ugovori_OPULJP[[#This Row],[STOPA NACIONALNOG SUFINANCIRANJA %]]</f>
        <v>221859.75</v>
      </c>
      <c r="R1362" s="20">
        <f>Ugovori_OPULJP[[#This Row],[Bespovratna sredstva - Nacionalni dio - HRK]]/7.5345</f>
        <v>29445.849094166831</v>
      </c>
      <c r="S1362" s="21">
        <v>1479065</v>
      </c>
      <c r="T1362" s="22">
        <f>Ugovori_OPULJP[[#This Row],[Bespovratna sredstva - Ukupno (EU+Nac) HRK
= Ukupna ugovorena vrijednost bespovratnih sredstava]]/7.5345</f>
        <v>196305.66062777888</v>
      </c>
      <c r="U1362" s="19">
        <v>0</v>
      </c>
      <c r="V1362" s="20">
        <f>Ugovori_OPULJP[[#This Row],[Javni doprinos korisnika - HRK]]/7.5345</f>
        <v>0</v>
      </c>
      <c r="W1362" s="19">
        <v>0</v>
      </c>
      <c r="X1362" s="20">
        <f>Ugovori_OPULJP[[#This Row],[Privatni doprinos korisnika - HRK]]/7.5345</f>
        <v>0</v>
      </c>
      <c r="Y1362" s="21">
        <f>Ugovori_OPULJP[[#This Row],[Bespovratna sredstva - Ukupno (EU+Nac) HRK
= Ukupna ugovorena vrijednost bespovratnih sredstava]]+Ugovori_OPULJP[[#This Row],[Javni doprinos korisnika - HRK]]+Ugovori_OPULJP[[#This Row],[Privatni doprinos korisnika - HRK]]</f>
        <v>1479065</v>
      </c>
      <c r="Z1362" s="22">
        <f>Ugovori_OPULJP[[#This Row],[UKUPNI PRIHVATLJIVI IZDACI
TOTAL ELIGIBLE EXPENDITURE
= Bespovratna sredstva ukupno + doprinos korisnika
= Ukupni prihvatljivi troškovi
= Ukupna ugovorena vrijednost projekta HRK]]/7.5345</f>
        <v>196305.66062777888</v>
      </c>
      <c r="AA1362" s="27" t="s">
        <v>22</v>
      </c>
      <c r="AB1362" s="27" t="s">
        <v>19</v>
      </c>
      <c r="AC1362" s="26" t="s">
        <v>5175</v>
      </c>
      <c r="AD1362" s="33" t="s">
        <v>147</v>
      </c>
    </row>
    <row r="1363" spans="1:30" ht="38.25" customHeight="1" x14ac:dyDescent="0.3">
      <c r="A1363" s="31" t="s">
        <v>5176</v>
      </c>
      <c r="B1363" s="25" t="s">
        <v>139</v>
      </c>
      <c r="C1363" s="26" t="s">
        <v>140</v>
      </c>
      <c r="D1363" s="40" t="s">
        <v>1642</v>
      </c>
      <c r="E1363" s="27" t="s">
        <v>63</v>
      </c>
      <c r="F1363" s="32" t="s">
        <v>5177</v>
      </c>
      <c r="G1363" s="14" t="s">
        <v>3651</v>
      </c>
      <c r="H1363" s="29">
        <v>44915</v>
      </c>
      <c r="I1363" s="29">
        <v>45158</v>
      </c>
      <c r="J1363" s="17" t="str">
        <f>IF(Ugovori_OPULJP[[#This Row],[DATUM ZAVRŠETKA OPERACIJE]]&gt;DATE(2023,12,31),"u provedbi","završen")</f>
        <v>završen</v>
      </c>
      <c r="K1363" s="15" t="s">
        <v>86</v>
      </c>
      <c r="L1363" s="15" t="s">
        <v>86</v>
      </c>
      <c r="M1363" s="18">
        <v>0.85</v>
      </c>
      <c r="N1363" s="18">
        <v>0.15</v>
      </c>
      <c r="O1363" s="19">
        <f>Ugovori_OPULJP[[#This Row],[Bespovratna sredstva - Ukupno (EU+Nac) HRK
= Ukupna ugovorena vrijednost bespovratnih sredstava]]*Ugovori_OPULJP[[#This Row],[EU STOPA SUFINANCIRANJA %
EU CO-FINANCING RATE %]]</f>
        <v>417626.25</v>
      </c>
      <c r="P1363" s="20">
        <f>Ugovori_OPULJP[[#This Row],[Bespovratna sredstva - EU dio - HRK]]/7.5345</f>
        <v>55428.528767668722</v>
      </c>
      <c r="Q1363" s="19">
        <f>Ugovori_OPULJP[[#This Row],[Bespovratna sredstva - Ukupno (EU+Nac) HRK
= Ukupna ugovorena vrijednost bespovratnih sredstava]]*Ugovori_OPULJP[[#This Row],[STOPA NACIONALNOG SUFINANCIRANJA %]]</f>
        <v>73698.75</v>
      </c>
      <c r="R1363" s="20">
        <f>Ugovori_OPULJP[[#This Row],[Bespovratna sredstva - Nacionalni dio - HRK]]/7.5345</f>
        <v>9781.5050766474214</v>
      </c>
      <c r="S1363" s="21">
        <v>491325</v>
      </c>
      <c r="T1363" s="20">
        <f>Ugovori_OPULJP[[#This Row],[Bespovratna sredstva - Ukupno (EU+Nac) HRK
= Ukupna ugovorena vrijednost bespovratnih sredstava]]/7.5345</f>
        <v>65210.033844316145</v>
      </c>
      <c r="U1363" s="19">
        <v>0</v>
      </c>
      <c r="V1363" s="20">
        <f>Ugovori_OPULJP[[#This Row],[Javni doprinos korisnika - HRK]]/7.5345</f>
        <v>0</v>
      </c>
      <c r="W1363" s="19">
        <v>0</v>
      </c>
      <c r="X1363" s="20">
        <f>Ugovori_OPULJP[[#This Row],[Privatni doprinos korisnika - HRK]]/7.5345</f>
        <v>0</v>
      </c>
      <c r="Y1363" s="21">
        <f>Ugovori_OPULJP[[#This Row],[Bespovratna sredstva - Ukupno (EU+Nac) HRK
= Ukupna ugovorena vrijednost bespovratnih sredstava]]+Ugovori_OPULJP[[#This Row],[Javni doprinos korisnika - HRK]]+Ugovori_OPULJP[[#This Row],[Privatni doprinos korisnika - HRK]]</f>
        <v>491325</v>
      </c>
      <c r="Z1363" s="22">
        <f>Ugovori_OPULJP[[#This Row],[UKUPNI PRIHVATLJIVI IZDACI
TOTAL ELIGIBLE EXPENDITURE
= Bespovratna sredstva ukupno + doprinos korisnika
= Ukupni prihvatljivi troškovi
= Ukupna ugovorena vrijednost projekta HRK]]/7.5345</f>
        <v>65210.033844316145</v>
      </c>
      <c r="AA1363" s="27" t="s">
        <v>22</v>
      </c>
      <c r="AB1363" s="27" t="s">
        <v>19</v>
      </c>
      <c r="AC1363" s="26" t="s">
        <v>5178</v>
      </c>
      <c r="AD1363" s="33" t="s">
        <v>147</v>
      </c>
    </row>
    <row r="1364" spans="1:30" ht="51" customHeight="1" x14ac:dyDescent="0.3">
      <c r="A1364" s="31" t="s">
        <v>5179</v>
      </c>
      <c r="B1364" s="25" t="s">
        <v>139</v>
      </c>
      <c r="C1364" s="26" t="s">
        <v>140</v>
      </c>
      <c r="D1364" s="40" t="s">
        <v>1642</v>
      </c>
      <c r="E1364" s="27" t="s">
        <v>63</v>
      </c>
      <c r="F1364" s="32" t="s">
        <v>5180</v>
      </c>
      <c r="G1364" s="32" t="s">
        <v>3630</v>
      </c>
      <c r="H1364" s="29">
        <v>44922</v>
      </c>
      <c r="I1364" s="29">
        <v>45165</v>
      </c>
      <c r="J1364" s="17" t="str">
        <f>IF(Ugovori_OPULJP[[#This Row],[DATUM ZAVRŠETKA OPERACIJE]]&gt;DATE(2023,12,31),"u provedbi","završen")</f>
        <v>završen</v>
      </c>
      <c r="K1364" s="37" t="s">
        <v>86</v>
      </c>
      <c r="L1364" s="37" t="s">
        <v>86</v>
      </c>
      <c r="M1364" s="18">
        <v>0.85</v>
      </c>
      <c r="N1364" s="18">
        <v>0.15</v>
      </c>
      <c r="O1364" s="19">
        <f>Ugovori_OPULJP[[#This Row],[Bespovratna sredstva - Ukupno (EU+Nac) HRK
= Ukupna ugovorena vrijednost bespovratnih sredstava]]*Ugovori_OPULJP[[#This Row],[EU STOPA SUFINANCIRANJA %
EU CO-FINANCING RATE %]]</f>
        <v>1260688.125</v>
      </c>
      <c r="P1364" s="20">
        <f>Ugovori_OPULJP[[#This Row],[Bespovratna sredstva - EU dio - HRK]]/7.5345</f>
        <v>167322.06848496915</v>
      </c>
      <c r="Q1364" s="19">
        <f>Ugovori_OPULJP[[#This Row],[Bespovratna sredstva - Ukupno (EU+Nac) HRK
= Ukupna ugovorena vrijednost bespovratnih sredstava]]*Ugovori_OPULJP[[#This Row],[STOPA NACIONALNOG SUFINANCIRANJA %]]</f>
        <v>222474.375</v>
      </c>
      <c r="R1364" s="20">
        <f>Ugovori_OPULJP[[#This Row],[Bespovratna sredstva - Nacionalni dio - HRK]]/7.5345</f>
        <v>29527.423850288669</v>
      </c>
      <c r="S1364" s="21">
        <v>1483162.5</v>
      </c>
      <c r="T1364" s="20">
        <f>Ugovori_OPULJP[[#This Row],[Bespovratna sredstva - Ukupno (EU+Nac) HRK
= Ukupna ugovorena vrijednost bespovratnih sredstava]]/7.5345</f>
        <v>196849.49233525779</v>
      </c>
      <c r="U1364" s="19">
        <v>0</v>
      </c>
      <c r="V1364" s="20">
        <f>Ugovori_OPULJP[[#This Row],[Javni doprinos korisnika - HRK]]/7.5345</f>
        <v>0</v>
      </c>
      <c r="W1364" s="19">
        <v>0</v>
      </c>
      <c r="X1364" s="20">
        <f>Ugovori_OPULJP[[#This Row],[Privatni doprinos korisnika - HRK]]/7.5345</f>
        <v>0</v>
      </c>
      <c r="Y1364" s="21">
        <f>Ugovori_OPULJP[[#This Row],[Bespovratna sredstva - Ukupno (EU+Nac) HRK
= Ukupna ugovorena vrijednost bespovratnih sredstava]]+Ugovori_OPULJP[[#This Row],[Javni doprinos korisnika - HRK]]+Ugovori_OPULJP[[#This Row],[Privatni doprinos korisnika - HRK]]</f>
        <v>1483162.5</v>
      </c>
      <c r="Z1364" s="22">
        <f>Ugovori_OPULJP[[#This Row],[UKUPNI PRIHVATLJIVI IZDACI
TOTAL ELIGIBLE EXPENDITURE
= Bespovratna sredstva ukupno + doprinos korisnika
= Ukupni prihvatljivi troškovi
= Ukupna ugovorena vrijednost projekta HRK]]/7.5345</f>
        <v>196849.49233525779</v>
      </c>
      <c r="AA1364" s="27" t="s">
        <v>22</v>
      </c>
      <c r="AB1364" s="27" t="s">
        <v>19</v>
      </c>
      <c r="AC1364" s="26" t="s">
        <v>5181</v>
      </c>
      <c r="AD1364" s="33" t="s">
        <v>147</v>
      </c>
    </row>
    <row r="1365" spans="1:30" ht="38.25" customHeight="1" x14ac:dyDescent="0.3">
      <c r="A1365" s="39" t="s">
        <v>5182</v>
      </c>
      <c r="B1365" s="25" t="s">
        <v>139</v>
      </c>
      <c r="C1365" s="26" t="s">
        <v>140</v>
      </c>
      <c r="D1365" s="40" t="s">
        <v>1642</v>
      </c>
      <c r="E1365" s="27" t="s">
        <v>63</v>
      </c>
      <c r="F1365" s="32" t="s">
        <v>5183</v>
      </c>
      <c r="G1365" s="14" t="s">
        <v>2054</v>
      </c>
      <c r="H1365" s="29">
        <v>44853</v>
      </c>
      <c r="I1365" s="29">
        <v>45096</v>
      </c>
      <c r="J1365" s="17" t="str">
        <f>IF(Ugovori_OPULJP[[#This Row],[DATUM ZAVRŠETKA OPERACIJE]]&gt;DATE(2023,12,31),"u provedbi","završen")</f>
        <v>završen</v>
      </c>
      <c r="K1365" s="15" t="s">
        <v>240</v>
      </c>
      <c r="L1365" s="15" t="s">
        <v>240</v>
      </c>
      <c r="M1365" s="18">
        <v>0.85</v>
      </c>
      <c r="N1365" s="18">
        <v>0.15</v>
      </c>
      <c r="O1365" s="19">
        <f>Ugovori_OPULJP[[#This Row],[Bespovratna sredstva - Ukupno (EU+Nac) HRK
= Ukupna ugovorena vrijednost bespovratnih sredstava]]*Ugovori_OPULJP[[#This Row],[EU STOPA SUFINANCIRANJA %
EU CO-FINANCING RATE %]]</f>
        <v>1273257.5</v>
      </c>
      <c r="P1365" s="20">
        <f>Ugovori_OPULJP[[#This Row],[Bespovratna sredstva - EU dio - HRK]]/7.5345</f>
        <v>168990.31123498571</v>
      </c>
      <c r="Q1365" s="19">
        <f>Ugovori_OPULJP[[#This Row],[Bespovratna sredstva - Ukupno (EU+Nac) HRK
= Ukupna ugovorena vrijednost bespovratnih sredstava]]*Ugovori_OPULJP[[#This Row],[STOPA NACIONALNOG SUFINANCIRANJA %]]</f>
        <v>224692.5</v>
      </c>
      <c r="R1365" s="20">
        <f>Ugovori_OPULJP[[#This Row],[Bespovratna sredstva - Nacionalni dio - HRK]]/7.5345</f>
        <v>29821.819629703365</v>
      </c>
      <c r="S1365" s="21">
        <v>1497950</v>
      </c>
      <c r="T1365" s="20">
        <f>Ugovori_OPULJP[[#This Row],[Bespovratna sredstva - Ukupno (EU+Nac) HRK
= Ukupna ugovorena vrijednost bespovratnih sredstava]]/7.5345</f>
        <v>198812.1308646891</v>
      </c>
      <c r="U1365" s="19">
        <v>0</v>
      </c>
      <c r="V1365" s="20">
        <f>Ugovori_OPULJP[[#This Row],[Javni doprinos korisnika - HRK]]/7.5345</f>
        <v>0</v>
      </c>
      <c r="W1365" s="19">
        <v>0</v>
      </c>
      <c r="X1365" s="20">
        <f>Ugovori_OPULJP[[#This Row],[Privatni doprinos korisnika - HRK]]/7.5345</f>
        <v>0</v>
      </c>
      <c r="Y1365" s="21">
        <f>Ugovori_OPULJP[[#This Row],[Bespovratna sredstva - Ukupno (EU+Nac) HRK
= Ukupna ugovorena vrijednost bespovratnih sredstava]]+Ugovori_OPULJP[[#This Row],[Javni doprinos korisnika - HRK]]+Ugovori_OPULJP[[#This Row],[Privatni doprinos korisnika - HRK]]</f>
        <v>1497950</v>
      </c>
      <c r="Z1365" s="22">
        <f>Ugovori_OPULJP[[#This Row],[UKUPNI PRIHVATLJIVI IZDACI
TOTAL ELIGIBLE EXPENDITURE
= Bespovratna sredstva ukupno + doprinos korisnika
= Ukupni prihvatljivi troškovi
= Ukupna ugovorena vrijednost projekta HRK]]/7.5345</f>
        <v>198812.1308646891</v>
      </c>
      <c r="AA1365" s="27" t="s">
        <v>22</v>
      </c>
      <c r="AB1365" s="27" t="s">
        <v>19</v>
      </c>
      <c r="AC1365" s="26" t="s">
        <v>5184</v>
      </c>
      <c r="AD1365" s="33" t="s">
        <v>147</v>
      </c>
    </row>
    <row r="1366" spans="1:30" ht="38.25" customHeight="1" x14ac:dyDescent="0.3">
      <c r="A1366" s="31" t="s">
        <v>5185</v>
      </c>
      <c r="B1366" s="25" t="s">
        <v>139</v>
      </c>
      <c r="C1366" s="26" t="s">
        <v>140</v>
      </c>
      <c r="D1366" s="40" t="s">
        <v>1642</v>
      </c>
      <c r="E1366" s="27" t="s">
        <v>63</v>
      </c>
      <c r="F1366" s="14" t="s">
        <v>5186</v>
      </c>
      <c r="G1366" s="32" t="s">
        <v>836</v>
      </c>
      <c r="H1366" s="29">
        <v>44902</v>
      </c>
      <c r="I1366" s="29">
        <v>45145</v>
      </c>
      <c r="J1366" s="17" t="str">
        <f>IF(Ugovori_OPULJP[[#This Row],[DATUM ZAVRŠETKA OPERACIJE]]&gt;DATE(2023,12,31),"u provedbi","završen")</f>
        <v>završen</v>
      </c>
      <c r="K1366" s="15" t="s">
        <v>240</v>
      </c>
      <c r="L1366" s="15" t="s">
        <v>240</v>
      </c>
      <c r="M1366" s="18">
        <v>0.85</v>
      </c>
      <c r="N1366" s="18">
        <v>0.15</v>
      </c>
      <c r="O1366" s="19">
        <f>Ugovori_OPULJP[[#This Row],[Bespovratna sredstva - Ukupno (EU+Nac) HRK
= Ukupna ugovorena vrijednost bespovratnih sredstava]]*Ugovori_OPULJP[[#This Row],[EU STOPA SUFINANCIRANJA %
EU CO-FINANCING RATE %]]</f>
        <v>455889</v>
      </c>
      <c r="P1366" s="20">
        <f>Ugovori_OPULJP[[#This Row],[Bespovratna sredstva - EU dio - HRK]]/7.5345</f>
        <v>60506.868405335452</v>
      </c>
      <c r="Q1366" s="19">
        <f>Ugovori_OPULJP[[#This Row],[Bespovratna sredstva - Ukupno (EU+Nac) HRK
= Ukupna ugovorena vrijednost bespovratnih sredstava]]*Ugovori_OPULJP[[#This Row],[STOPA NACIONALNOG SUFINANCIRANJA %]]</f>
        <v>80451</v>
      </c>
      <c r="R1366" s="20">
        <f>Ugovori_OPULJP[[#This Row],[Bespovratna sredstva - Nacionalni dio - HRK]]/7.5345</f>
        <v>10677.68265976508</v>
      </c>
      <c r="S1366" s="21">
        <v>536340</v>
      </c>
      <c r="T1366" s="20">
        <f>Ugovori_OPULJP[[#This Row],[Bespovratna sredstva - Ukupno (EU+Nac) HRK
= Ukupna ugovorena vrijednost bespovratnih sredstava]]/7.5345</f>
        <v>71184.551065100532</v>
      </c>
      <c r="U1366" s="19">
        <v>0</v>
      </c>
      <c r="V1366" s="20">
        <f>Ugovori_OPULJP[[#This Row],[Javni doprinos korisnika - HRK]]/7.5345</f>
        <v>0</v>
      </c>
      <c r="W1366" s="19">
        <v>0</v>
      </c>
      <c r="X1366" s="20">
        <f>Ugovori_OPULJP[[#This Row],[Privatni doprinos korisnika - HRK]]/7.5345</f>
        <v>0</v>
      </c>
      <c r="Y1366" s="21">
        <f>Ugovori_OPULJP[[#This Row],[Bespovratna sredstva - Ukupno (EU+Nac) HRK
= Ukupna ugovorena vrijednost bespovratnih sredstava]]+Ugovori_OPULJP[[#This Row],[Javni doprinos korisnika - HRK]]+Ugovori_OPULJP[[#This Row],[Privatni doprinos korisnika - HRK]]</f>
        <v>536340</v>
      </c>
      <c r="Z1366" s="22">
        <f>Ugovori_OPULJP[[#This Row],[UKUPNI PRIHVATLJIVI IZDACI
TOTAL ELIGIBLE EXPENDITURE
= Bespovratna sredstva ukupno + doprinos korisnika
= Ukupni prihvatljivi troškovi
= Ukupna ugovorena vrijednost projekta HRK]]/7.5345</f>
        <v>71184.551065100532</v>
      </c>
      <c r="AA1366" s="27" t="s">
        <v>22</v>
      </c>
      <c r="AB1366" s="27" t="s">
        <v>19</v>
      </c>
      <c r="AC1366" s="26" t="s">
        <v>5187</v>
      </c>
      <c r="AD1366" s="33" t="s">
        <v>147</v>
      </c>
    </row>
    <row r="1367" spans="1:30" ht="38.25" customHeight="1" x14ac:dyDescent="0.3">
      <c r="A1367" s="31" t="s">
        <v>5188</v>
      </c>
      <c r="B1367" s="25" t="s">
        <v>139</v>
      </c>
      <c r="C1367" s="26" t="s">
        <v>140</v>
      </c>
      <c r="D1367" s="40" t="s">
        <v>1642</v>
      </c>
      <c r="E1367" s="27" t="s">
        <v>63</v>
      </c>
      <c r="F1367" s="32" t="s">
        <v>4265</v>
      </c>
      <c r="G1367" s="32" t="s">
        <v>1721</v>
      </c>
      <c r="H1367" s="29">
        <v>44902</v>
      </c>
      <c r="I1367" s="29">
        <v>45145</v>
      </c>
      <c r="J1367" s="17" t="str">
        <f>IF(Ugovori_OPULJP[[#This Row],[DATUM ZAVRŠETKA OPERACIJE]]&gt;DATE(2023,12,31),"u provedbi","završen")</f>
        <v>završen</v>
      </c>
      <c r="K1367" s="28" t="s">
        <v>240</v>
      </c>
      <c r="L1367" s="28" t="s">
        <v>240</v>
      </c>
      <c r="M1367" s="18">
        <v>0.85</v>
      </c>
      <c r="N1367" s="18">
        <v>0.15</v>
      </c>
      <c r="O1367" s="19">
        <f>Ugovori_OPULJP[[#This Row],[Bespovratna sredstva - Ukupno (EU+Nac) HRK
= Ukupna ugovorena vrijednost bespovratnih sredstava]]*Ugovori_OPULJP[[#This Row],[EU STOPA SUFINANCIRANJA %
EU CO-FINANCING RATE %]]</f>
        <v>753426.4</v>
      </c>
      <c r="P1367" s="20">
        <f>Ugovori_OPULJP[[#This Row],[Bespovratna sredstva - EU dio - HRK]]/7.5345</f>
        <v>99996.867741721406</v>
      </c>
      <c r="Q1367" s="19">
        <f>Ugovori_OPULJP[[#This Row],[Bespovratna sredstva - Ukupno (EU+Nac) HRK
= Ukupna ugovorena vrijednost bespovratnih sredstava]]*Ugovori_OPULJP[[#This Row],[STOPA NACIONALNOG SUFINANCIRANJA %]]</f>
        <v>132957.6</v>
      </c>
      <c r="R1367" s="20">
        <f>Ugovori_OPULJP[[#This Row],[Bespovratna sredstva - Nacionalni dio - HRK]]/7.5345</f>
        <v>17646.506072068485</v>
      </c>
      <c r="S1367" s="21">
        <v>886384</v>
      </c>
      <c r="T1367" s="20">
        <f>Ugovori_OPULJP[[#This Row],[Bespovratna sredstva - Ukupno (EU+Nac) HRK
= Ukupna ugovorena vrijednost bespovratnih sredstava]]/7.5345</f>
        <v>117643.37381378989</v>
      </c>
      <c r="U1367" s="19">
        <v>0</v>
      </c>
      <c r="V1367" s="20">
        <f>Ugovori_OPULJP[[#This Row],[Javni doprinos korisnika - HRK]]/7.5345</f>
        <v>0</v>
      </c>
      <c r="W1367" s="19">
        <v>0</v>
      </c>
      <c r="X1367" s="20">
        <f>Ugovori_OPULJP[[#This Row],[Privatni doprinos korisnika - HRK]]/7.5345</f>
        <v>0</v>
      </c>
      <c r="Y1367" s="21">
        <f>Ugovori_OPULJP[[#This Row],[Bespovratna sredstva - Ukupno (EU+Nac) HRK
= Ukupna ugovorena vrijednost bespovratnih sredstava]]+Ugovori_OPULJP[[#This Row],[Javni doprinos korisnika - HRK]]+Ugovori_OPULJP[[#This Row],[Privatni doprinos korisnika - HRK]]</f>
        <v>886384</v>
      </c>
      <c r="Z1367" s="22">
        <f>Ugovori_OPULJP[[#This Row],[UKUPNI PRIHVATLJIVI IZDACI
TOTAL ELIGIBLE EXPENDITURE
= Bespovratna sredstva ukupno + doprinos korisnika
= Ukupni prihvatljivi troškovi
= Ukupna ugovorena vrijednost projekta HRK]]/7.5345</f>
        <v>117643.37381378989</v>
      </c>
      <c r="AA1367" s="27" t="s">
        <v>22</v>
      </c>
      <c r="AB1367" s="27" t="s">
        <v>19</v>
      </c>
      <c r="AC1367" s="26" t="s">
        <v>5189</v>
      </c>
      <c r="AD1367" s="33" t="s">
        <v>147</v>
      </c>
    </row>
    <row r="1368" spans="1:30" ht="38.25" customHeight="1" x14ac:dyDescent="0.3">
      <c r="A1368" s="39" t="s">
        <v>5190</v>
      </c>
      <c r="B1368" s="25" t="s">
        <v>139</v>
      </c>
      <c r="C1368" s="26" t="s">
        <v>140</v>
      </c>
      <c r="D1368" s="40" t="s">
        <v>1642</v>
      </c>
      <c r="E1368" s="27" t="s">
        <v>63</v>
      </c>
      <c r="F1368" s="32" t="s">
        <v>5191</v>
      </c>
      <c r="G1368" s="32" t="s">
        <v>1923</v>
      </c>
      <c r="H1368" s="29">
        <v>44818</v>
      </c>
      <c r="I1368" s="29">
        <v>45060</v>
      </c>
      <c r="J1368" s="17" t="str">
        <f>IF(Ugovori_OPULJP[[#This Row],[DATUM ZAVRŠETKA OPERACIJE]]&gt;DATE(2023,12,31),"u provedbi","završen")</f>
        <v>završen</v>
      </c>
      <c r="K1368" s="15" t="s">
        <v>240</v>
      </c>
      <c r="L1368" s="15" t="s">
        <v>240</v>
      </c>
      <c r="M1368" s="18">
        <v>0.85</v>
      </c>
      <c r="N1368" s="18">
        <v>0.15</v>
      </c>
      <c r="O1368" s="19">
        <f>Ugovori_OPULJP[[#This Row],[Bespovratna sredstva - Ukupno (EU+Nac) HRK
= Ukupna ugovorena vrijednost bespovratnih sredstava]]*Ugovori_OPULJP[[#This Row],[EU STOPA SUFINANCIRANJA %
EU CO-FINANCING RATE %]]</f>
        <v>1088374</v>
      </c>
      <c r="P1368" s="20">
        <f>Ugovori_OPULJP[[#This Row],[Bespovratna sredstva - EU dio - HRK]]/7.5345</f>
        <v>144452.05388546022</v>
      </c>
      <c r="Q1368" s="19">
        <f>Ugovori_OPULJP[[#This Row],[Bespovratna sredstva - Ukupno (EU+Nac) HRK
= Ukupna ugovorena vrijednost bespovratnih sredstava]]*Ugovori_OPULJP[[#This Row],[STOPA NACIONALNOG SUFINANCIRANJA %]]</f>
        <v>192066</v>
      </c>
      <c r="R1368" s="20">
        <f>Ugovori_OPULJP[[#This Row],[Bespovratna sredstva - Nacionalni dio - HRK]]/7.5345</f>
        <v>25491.538920963565</v>
      </c>
      <c r="S1368" s="21">
        <v>1280440</v>
      </c>
      <c r="T1368" s="20">
        <f>Ugovori_OPULJP[[#This Row],[Bespovratna sredstva - Ukupno (EU+Nac) HRK
= Ukupna ugovorena vrijednost bespovratnih sredstava]]/7.5345</f>
        <v>169943.59280642378</v>
      </c>
      <c r="U1368" s="19">
        <v>0</v>
      </c>
      <c r="V1368" s="20">
        <f>Ugovori_OPULJP[[#This Row],[Javni doprinos korisnika - HRK]]/7.5345</f>
        <v>0</v>
      </c>
      <c r="W1368" s="19">
        <v>0</v>
      </c>
      <c r="X1368" s="20">
        <f>Ugovori_OPULJP[[#This Row],[Privatni doprinos korisnika - HRK]]/7.5345</f>
        <v>0</v>
      </c>
      <c r="Y1368" s="21">
        <f>Ugovori_OPULJP[[#This Row],[Bespovratna sredstva - Ukupno (EU+Nac) HRK
= Ukupna ugovorena vrijednost bespovratnih sredstava]]+Ugovori_OPULJP[[#This Row],[Javni doprinos korisnika - HRK]]+Ugovori_OPULJP[[#This Row],[Privatni doprinos korisnika - HRK]]</f>
        <v>1280440</v>
      </c>
      <c r="Z1368" s="22">
        <f>Ugovori_OPULJP[[#This Row],[UKUPNI PRIHVATLJIVI IZDACI
TOTAL ELIGIBLE EXPENDITURE
= Bespovratna sredstva ukupno + doprinos korisnika
= Ukupni prihvatljivi troškovi
= Ukupna ugovorena vrijednost projekta HRK]]/7.5345</f>
        <v>169943.59280642378</v>
      </c>
      <c r="AA1368" s="27" t="s">
        <v>22</v>
      </c>
      <c r="AB1368" s="27" t="s">
        <v>19</v>
      </c>
      <c r="AC1368" s="26" t="s">
        <v>5192</v>
      </c>
      <c r="AD1368" s="33" t="s">
        <v>147</v>
      </c>
    </row>
    <row r="1369" spans="1:30" ht="38.25" customHeight="1" x14ac:dyDescent="0.3">
      <c r="A1369" s="31" t="s">
        <v>5193</v>
      </c>
      <c r="B1369" s="25" t="s">
        <v>139</v>
      </c>
      <c r="C1369" s="26" t="s">
        <v>140</v>
      </c>
      <c r="D1369" s="40" t="s">
        <v>1642</v>
      </c>
      <c r="E1369" s="27" t="s">
        <v>63</v>
      </c>
      <c r="F1369" s="32" t="s">
        <v>5194</v>
      </c>
      <c r="G1369" s="32" t="s">
        <v>2581</v>
      </c>
      <c r="H1369" s="29">
        <v>44902</v>
      </c>
      <c r="I1369" s="29">
        <v>45145</v>
      </c>
      <c r="J1369" s="17" t="str">
        <f>IF(Ugovori_OPULJP[[#This Row],[DATUM ZAVRŠETKA OPERACIJE]]&gt;DATE(2023,12,31),"u provedbi","završen")</f>
        <v>završen</v>
      </c>
      <c r="K1369" s="28" t="s">
        <v>76</v>
      </c>
      <c r="L1369" s="28" t="s">
        <v>71</v>
      </c>
      <c r="M1369" s="18">
        <v>0.85</v>
      </c>
      <c r="N1369" s="18">
        <v>0.15</v>
      </c>
      <c r="O1369" s="19">
        <f>Ugovori_OPULJP[[#This Row],[Bespovratna sredstva - Ukupno (EU+Nac) HRK
= Ukupna ugovorena vrijednost bespovratnih sredstava]]*Ugovori_OPULJP[[#This Row],[EU STOPA SUFINANCIRANJA %
EU CO-FINANCING RATE %]]</f>
        <v>415565</v>
      </c>
      <c r="P1369" s="20">
        <f>Ugovori_OPULJP[[#This Row],[Bespovratna sredstva - EU dio - HRK]]/7.5345</f>
        <v>55154.953878824075</v>
      </c>
      <c r="Q1369" s="19">
        <f>Ugovori_OPULJP[[#This Row],[Bespovratna sredstva - Ukupno (EU+Nac) HRK
= Ukupna ugovorena vrijednost bespovratnih sredstava]]*Ugovori_OPULJP[[#This Row],[STOPA NACIONALNOG SUFINANCIRANJA %]]</f>
        <v>73335</v>
      </c>
      <c r="R1369" s="20">
        <f>Ugovori_OPULJP[[#This Row],[Bespovratna sredstva - Nacionalni dio - HRK]]/7.5345</f>
        <v>9733.2271550866008</v>
      </c>
      <c r="S1369" s="21">
        <v>488900</v>
      </c>
      <c r="T1369" s="20">
        <f>Ugovori_OPULJP[[#This Row],[Bespovratna sredstva - Ukupno (EU+Nac) HRK
= Ukupna ugovorena vrijednost bespovratnih sredstava]]/7.5345</f>
        <v>64888.181033910674</v>
      </c>
      <c r="U1369" s="19">
        <v>0</v>
      </c>
      <c r="V1369" s="20">
        <f>Ugovori_OPULJP[[#This Row],[Javni doprinos korisnika - HRK]]/7.5345</f>
        <v>0</v>
      </c>
      <c r="W1369" s="19">
        <v>0</v>
      </c>
      <c r="X1369" s="20">
        <f>Ugovori_OPULJP[[#This Row],[Privatni doprinos korisnika - HRK]]/7.5345</f>
        <v>0</v>
      </c>
      <c r="Y1369" s="21">
        <f>Ugovori_OPULJP[[#This Row],[Bespovratna sredstva - Ukupno (EU+Nac) HRK
= Ukupna ugovorena vrijednost bespovratnih sredstava]]+Ugovori_OPULJP[[#This Row],[Javni doprinos korisnika - HRK]]+Ugovori_OPULJP[[#This Row],[Privatni doprinos korisnika - HRK]]</f>
        <v>488900</v>
      </c>
      <c r="Z1369" s="22">
        <f>Ugovori_OPULJP[[#This Row],[UKUPNI PRIHVATLJIVI IZDACI
TOTAL ELIGIBLE EXPENDITURE
= Bespovratna sredstva ukupno + doprinos korisnika
= Ukupni prihvatljivi troškovi
= Ukupna ugovorena vrijednost projekta HRK]]/7.5345</f>
        <v>64888.181033910674</v>
      </c>
      <c r="AA1369" s="27" t="s">
        <v>22</v>
      </c>
      <c r="AB1369" s="27" t="s">
        <v>19</v>
      </c>
      <c r="AC1369" s="26" t="s">
        <v>5195</v>
      </c>
      <c r="AD1369" s="33" t="s">
        <v>147</v>
      </c>
    </row>
    <row r="1370" spans="1:30" ht="38.25" customHeight="1" x14ac:dyDescent="0.3">
      <c r="A1370" s="39" t="s">
        <v>5196</v>
      </c>
      <c r="B1370" s="25" t="s">
        <v>139</v>
      </c>
      <c r="C1370" s="26" t="s">
        <v>140</v>
      </c>
      <c r="D1370" s="40" t="s">
        <v>1642</v>
      </c>
      <c r="E1370" s="27" t="s">
        <v>63</v>
      </c>
      <c r="F1370" s="32" t="s">
        <v>5197</v>
      </c>
      <c r="G1370" s="32" t="s">
        <v>1415</v>
      </c>
      <c r="H1370" s="29">
        <v>44770</v>
      </c>
      <c r="I1370" s="29">
        <v>45013</v>
      </c>
      <c r="J1370" s="17" t="str">
        <f>IF(Ugovori_OPULJP[[#This Row],[DATUM ZAVRŠETKA OPERACIJE]]&gt;DATE(2023,12,31),"u provedbi","završen")</f>
        <v>završen</v>
      </c>
      <c r="K1370" s="15" t="s">
        <v>86</v>
      </c>
      <c r="L1370" s="15" t="s">
        <v>86</v>
      </c>
      <c r="M1370" s="18">
        <v>0.85</v>
      </c>
      <c r="N1370" s="18">
        <v>0.15</v>
      </c>
      <c r="O1370" s="19">
        <f>Ugovori_OPULJP[[#This Row],[Bespovratna sredstva - Ukupno (EU+Nac) HRK
= Ukupna ugovorena vrijednost bespovratnih sredstava]]*Ugovori_OPULJP[[#This Row],[EU STOPA SUFINANCIRANJA %
EU CO-FINANCING RATE %]]</f>
        <v>840480</v>
      </c>
      <c r="P1370" s="20">
        <f>Ugovori_OPULJP[[#This Row],[Bespovratna sredstva - EU dio - HRK]]/7.5345</f>
        <v>111550.8660163249</v>
      </c>
      <c r="Q1370" s="19">
        <f>Ugovori_OPULJP[[#This Row],[Bespovratna sredstva - Ukupno (EU+Nac) HRK
= Ukupna ugovorena vrijednost bespovratnih sredstava]]*Ugovori_OPULJP[[#This Row],[STOPA NACIONALNOG SUFINANCIRANJA %]]</f>
        <v>148320</v>
      </c>
      <c r="R1370" s="20">
        <f>Ugovori_OPULJP[[#This Row],[Bespovratna sredstva - Nacionalni dio - HRK]]/7.5345</f>
        <v>19685.446944057334</v>
      </c>
      <c r="S1370" s="21">
        <v>988800</v>
      </c>
      <c r="T1370" s="22">
        <f>Ugovori_OPULJP[[#This Row],[Bespovratna sredstva - Ukupno (EU+Nac) HRK
= Ukupna ugovorena vrijednost bespovratnih sredstava]]/7.5345</f>
        <v>131236.31296038223</v>
      </c>
      <c r="U1370" s="19">
        <v>0</v>
      </c>
      <c r="V1370" s="20">
        <f>Ugovori_OPULJP[[#This Row],[Javni doprinos korisnika - HRK]]/7.5345</f>
        <v>0</v>
      </c>
      <c r="W1370" s="19">
        <v>0</v>
      </c>
      <c r="X1370" s="20">
        <f>Ugovori_OPULJP[[#This Row],[Privatni doprinos korisnika - HRK]]/7.5345</f>
        <v>0</v>
      </c>
      <c r="Y1370" s="21">
        <f>Ugovori_OPULJP[[#This Row],[Bespovratna sredstva - Ukupno (EU+Nac) HRK
= Ukupna ugovorena vrijednost bespovratnih sredstava]]+Ugovori_OPULJP[[#This Row],[Javni doprinos korisnika - HRK]]+Ugovori_OPULJP[[#This Row],[Privatni doprinos korisnika - HRK]]</f>
        <v>988800</v>
      </c>
      <c r="Z1370" s="22">
        <f>Ugovori_OPULJP[[#This Row],[UKUPNI PRIHVATLJIVI IZDACI
TOTAL ELIGIBLE EXPENDITURE
= Bespovratna sredstva ukupno + doprinos korisnika
= Ukupni prihvatljivi troškovi
= Ukupna ugovorena vrijednost projekta HRK]]/7.5345</f>
        <v>131236.31296038223</v>
      </c>
      <c r="AA1370" s="27" t="s">
        <v>22</v>
      </c>
      <c r="AB1370" s="27" t="s">
        <v>19</v>
      </c>
      <c r="AC1370" s="26" t="s">
        <v>5198</v>
      </c>
      <c r="AD1370" s="33" t="s">
        <v>147</v>
      </c>
    </row>
    <row r="1371" spans="1:30" ht="51" customHeight="1" x14ac:dyDescent="0.3">
      <c r="A1371" s="67" t="s">
        <v>5199</v>
      </c>
      <c r="B1371" s="25" t="s">
        <v>139</v>
      </c>
      <c r="C1371" s="26" t="s">
        <v>140</v>
      </c>
      <c r="D1371" s="40" t="s">
        <v>1642</v>
      </c>
      <c r="E1371" s="27" t="s">
        <v>63</v>
      </c>
      <c r="F1371" s="14" t="s">
        <v>5200</v>
      </c>
      <c r="G1371" s="14" t="s">
        <v>1361</v>
      </c>
      <c r="H1371" s="29">
        <v>44781</v>
      </c>
      <c r="I1371" s="29">
        <v>45024</v>
      </c>
      <c r="J1371" s="17" t="str">
        <f>IF(Ugovori_OPULJP[[#This Row],[DATUM ZAVRŠETKA OPERACIJE]]&gt;DATE(2023,12,31),"u provedbi","završen")</f>
        <v>završen</v>
      </c>
      <c r="K1371" s="28" t="s">
        <v>91</v>
      </c>
      <c r="L1371" s="28" t="s">
        <v>91</v>
      </c>
      <c r="M1371" s="18">
        <v>0.85</v>
      </c>
      <c r="N1371" s="18">
        <v>0.15</v>
      </c>
      <c r="O1371" s="19">
        <f>Ugovori_OPULJP[[#This Row],[Bespovratna sredstva - Ukupno (EU+Nac) HRK
= Ukupna ugovorena vrijednost bespovratnih sredstava]]*Ugovori_OPULJP[[#This Row],[EU STOPA SUFINANCIRANJA %
EU CO-FINANCING RATE %]]</f>
        <v>1050468.25</v>
      </c>
      <c r="P1371" s="20">
        <f>Ugovori_OPULJP[[#This Row],[Bespovratna sredstva - EU dio - HRK]]/7.5345</f>
        <v>139421.09629039749</v>
      </c>
      <c r="Q1371" s="19">
        <f>Ugovori_OPULJP[[#This Row],[Bespovratna sredstva - Ukupno (EU+Nac) HRK
= Ukupna ugovorena vrijednost bespovratnih sredstava]]*Ugovori_OPULJP[[#This Row],[STOPA NACIONALNOG SUFINANCIRANJA %]]</f>
        <v>185376.75</v>
      </c>
      <c r="R1371" s="20">
        <f>Ugovori_OPULJP[[#This Row],[Bespovratna sredstva - Nacionalni dio - HRK]]/7.5345</f>
        <v>24603.722874776027</v>
      </c>
      <c r="S1371" s="21">
        <v>1235845</v>
      </c>
      <c r="T1371" s="20">
        <f>Ugovori_OPULJP[[#This Row],[Bespovratna sredstva - Ukupno (EU+Nac) HRK
= Ukupna ugovorena vrijednost bespovratnih sredstava]]/7.5345</f>
        <v>164024.81916517354</v>
      </c>
      <c r="U1371" s="19">
        <v>0</v>
      </c>
      <c r="V1371" s="20">
        <f>Ugovori_OPULJP[[#This Row],[Javni doprinos korisnika - HRK]]/7.5345</f>
        <v>0</v>
      </c>
      <c r="W1371" s="19">
        <v>0</v>
      </c>
      <c r="X1371" s="20">
        <f>Ugovori_OPULJP[[#This Row],[Privatni doprinos korisnika - HRK]]/7.5345</f>
        <v>0</v>
      </c>
      <c r="Y1371" s="21">
        <f>Ugovori_OPULJP[[#This Row],[Bespovratna sredstva - Ukupno (EU+Nac) HRK
= Ukupna ugovorena vrijednost bespovratnih sredstava]]+Ugovori_OPULJP[[#This Row],[Javni doprinos korisnika - HRK]]+Ugovori_OPULJP[[#This Row],[Privatni doprinos korisnika - HRK]]</f>
        <v>1235845</v>
      </c>
      <c r="Z1371" s="22">
        <f>Ugovori_OPULJP[[#This Row],[UKUPNI PRIHVATLJIVI IZDACI
TOTAL ELIGIBLE EXPENDITURE
= Bespovratna sredstva ukupno + doprinos korisnika
= Ukupni prihvatljivi troškovi
= Ukupna ugovorena vrijednost projekta HRK]]/7.5345</f>
        <v>164024.81916517354</v>
      </c>
      <c r="AA1371" s="27" t="s">
        <v>22</v>
      </c>
      <c r="AB1371" s="27" t="s">
        <v>19</v>
      </c>
      <c r="AC1371" s="26" t="s">
        <v>5201</v>
      </c>
      <c r="AD1371" s="33" t="s">
        <v>147</v>
      </c>
    </row>
    <row r="1372" spans="1:30" ht="51" customHeight="1" x14ac:dyDescent="0.3">
      <c r="A1372" s="31" t="s">
        <v>5202</v>
      </c>
      <c r="B1372" s="25" t="s">
        <v>139</v>
      </c>
      <c r="C1372" s="26" t="s">
        <v>140</v>
      </c>
      <c r="D1372" s="40" t="s">
        <v>1642</v>
      </c>
      <c r="E1372" s="27" t="s">
        <v>63</v>
      </c>
      <c r="F1372" s="32" t="s">
        <v>5203</v>
      </c>
      <c r="G1372" s="32" t="s">
        <v>1725</v>
      </c>
      <c r="H1372" s="29">
        <v>44918</v>
      </c>
      <c r="I1372" s="29">
        <v>45161</v>
      </c>
      <c r="J1372" s="17" t="str">
        <f>IF(Ugovori_OPULJP[[#This Row],[DATUM ZAVRŠETKA OPERACIJE]]&gt;DATE(2023,12,31),"u provedbi","završen")</f>
        <v>završen</v>
      </c>
      <c r="K1372" s="28" t="s">
        <v>86</v>
      </c>
      <c r="L1372" s="28" t="s">
        <v>86</v>
      </c>
      <c r="M1372" s="18">
        <v>0.85</v>
      </c>
      <c r="N1372" s="18">
        <v>0.15</v>
      </c>
      <c r="O1372" s="19">
        <f>Ugovori_OPULJP[[#This Row],[Bespovratna sredstva - Ukupno (EU+Nac) HRK
= Ukupna ugovorena vrijednost bespovratnih sredstava]]*Ugovori_OPULJP[[#This Row],[EU STOPA SUFINANCIRANJA %
EU CO-FINANCING RATE %]]</f>
        <v>394948.57299999997</v>
      </c>
      <c r="P1372" s="20">
        <f>Ugovori_OPULJP[[#This Row],[Bespovratna sredstva - EU dio - HRK]]/7.5345</f>
        <v>52418.683787908943</v>
      </c>
      <c r="Q1372" s="19">
        <f>Ugovori_OPULJP[[#This Row],[Bespovratna sredstva - Ukupno (EU+Nac) HRK
= Ukupna ugovorena vrijednost bespovratnih sredstava]]*Ugovori_OPULJP[[#This Row],[STOPA NACIONALNOG SUFINANCIRANJA %]]</f>
        <v>69696.807000000001</v>
      </c>
      <c r="R1372" s="20">
        <f>Ugovori_OPULJP[[#This Row],[Bespovratna sredstva - Nacionalni dio - HRK]]/7.5345</f>
        <v>9250.3559625721682</v>
      </c>
      <c r="S1372" s="21">
        <v>464645.38</v>
      </c>
      <c r="T1372" s="20">
        <f>Ugovori_OPULJP[[#This Row],[Bespovratna sredstva - Ukupno (EU+Nac) HRK
= Ukupna ugovorena vrijednost bespovratnih sredstava]]/7.5345</f>
        <v>61669.039750481119</v>
      </c>
      <c r="U1372" s="19">
        <v>0</v>
      </c>
      <c r="V1372" s="20">
        <f>Ugovori_OPULJP[[#This Row],[Javni doprinos korisnika - HRK]]/7.5345</f>
        <v>0</v>
      </c>
      <c r="W1372" s="19">
        <v>0</v>
      </c>
      <c r="X1372" s="20">
        <f>Ugovori_OPULJP[[#This Row],[Privatni doprinos korisnika - HRK]]/7.5345</f>
        <v>0</v>
      </c>
      <c r="Y1372" s="21">
        <f>Ugovori_OPULJP[[#This Row],[Bespovratna sredstva - Ukupno (EU+Nac) HRK
= Ukupna ugovorena vrijednost bespovratnih sredstava]]+Ugovori_OPULJP[[#This Row],[Javni doprinos korisnika - HRK]]+Ugovori_OPULJP[[#This Row],[Privatni doprinos korisnika - HRK]]</f>
        <v>464645.38</v>
      </c>
      <c r="Z1372" s="22">
        <f>Ugovori_OPULJP[[#This Row],[UKUPNI PRIHVATLJIVI IZDACI
TOTAL ELIGIBLE EXPENDITURE
= Bespovratna sredstva ukupno + doprinos korisnika
= Ukupni prihvatljivi troškovi
= Ukupna ugovorena vrijednost projekta HRK]]/7.5345</f>
        <v>61669.039750481119</v>
      </c>
      <c r="AA1372" s="27" t="s">
        <v>22</v>
      </c>
      <c r="AB1372" s="27" t="s">
        <v>19</v>
      </c>
      <c r="AC1372" s="26" t="s">
        <v>5204</v>
      </c>
      <c r="AD1372" s="33" t="s">
        <v>147</v>
      </c>
    </row>
    <row r="1373" spans="1:30" ht="51" customHeight="1" x14ac:dyDescent="0.3">
      <c r="A1373" s="31" t="s">
        <v>5205</v>
      </c>
      <c r="B1373" s="25" t="s">
        <v>139</v>
      </c>
      <c r="C1373" s="26" t="s">
        <v>140</v>
      </c>
      <c r="D1373" s="40" t="s">
        <v>1642</v>
      </c>
      <c r="E1373" s="27" t="s">
        <v>63</v>
      </c>
      <c r="F1373" s="32" t="s">
        <v>3883</v>
      </c>
      <c r="G1373" s="32" t="s">
        <v>1497</v>
      </c>
      <c r="H1373" s="29">
        <v>44927</v>
      </c>
      <c r="I1373" s="29">
        <v>45170</v>
      </c>
      <c r="J1373" s="17" t="str">
        <f>IF(Ugovori_OPULJP[[#This Row],[DATUM ZAVRŠETKA OPERACIJE]]&gt;DATE(2023,12,31),"u provedbi","završen")</f>
        <v>završen</v>
      </c>
      <c r="K1373" s="15" t="s">
        <v>86</v>
      </c>
      <c r="L1373" s="15" t="s">
        <v>86</v>
      </c>
      <c r="M1373" s="18">
        <v>0.85</v>
      </c>
      <c r="N1373" s="18">
        <v>0.15</v>
      </c>
      <c r="O1373" s="19">
        <f>Ugovori_OPULJP[[#This Row],[Bespovratna sredstva - Ukupno (EU+Nac) HRK
= Ukupna ugovorena vrijednost bespovratnih sredstava]]*Ugovori_OPULJP[[#This Row],[EU STOPA SUFINANCIRANJA %
EU CO-FINANCING RATE %]]</f>
        <v>839885</v>
      </c>
      <c r="P1373" s="20">
        <f>Ugovori_OPULJP[[#This Row],[Bespovratna sredstva - EU dio - HRK]]/7.5345</f>
        <v>111471.8959453182</v>
      </c>
      <c r="Q1373" s="19">
        <f>Ugovori_OPULJP[[#This Row],[Bespovratna sredstva - Ukupno (EU+Nac) HRK
= Ukupna ugovorena vrijednost bespovratnih sredstava]]*Ugovori_OPULJP[[#This Row],[STOPA NACIONALNOG SUFINANCIRANJA %]]</f>
        <v>148215</v>
      </c>
      <c r="R1373" s="20">
        <f>Ugovori_OPULJP[[#This Row],[Bespovratna sredstva - Nacionalni dio - HRK]]/7.5345</f>
        <v>19671.511049173798</v>
      </c>
      <c r="S1373" s="21">
        <v>988100</v>
      </c>
      <c r="T1373" s="20">
        <f>Ugovori_OPULJP[[#This Row],[Bespovratna sredstva - Ukupno (EU+Nac) HRK
= Ukupna ugovorena vrijednost bespovratnih sredstava]]/7.5345</f>
        <v>131143.40699449199</v>
      </c>
      <c r="U1373" s="19">
        <v>0</v>
      </c>
      <c r="V1373" s="20">
        <f>Ugovori_OPULJP[[#This Row],[Javni doprinos korisnika - HRK]]/7.5345</f>
        <v>0</v>
      </c>
      <c r="W1373" s="19">
        <v>0</v>
      </c>
      <c r="X1373" s="20">
        <f>Ugovori_OPULJP[[#This Row],[Privatni doprinos korisnika - HRK]]/7.5345</f>
        <v>0</v>
      </c>
      <c r="Y1373" s="21">
        <f>Ugovori_OPULJP[[#This Row],[Bespovratna sredstva - Ukupno (EU+Nac) HRK
= Ukupna ugovorena vrijednost bespovratnih sredstava]]+Ugovori_OPULJP[[#This Row],[Javni doprinos korisnika - HRK]]+Ugovori_OPULJP[[#This Row],[Privatni doprinos korisnika - HRK]]</f>
        <v>988100</v>
      </c>
      <c r="Z1373" s="22">
        <f>Ugovori_OPULJP[[#This Row],[UKUPNI PRIHVATLJIVI IZDACI
TOTAL ELIGIBLE EXPENDITURE
= Bespovratna sredstva ukupno + doprinos korisnika
= Ukupni prihvatljivi troškovi
= Ukupna ugovorena vrijednost projekta HRK]]/7.5345</f>
        <v>131143.40699449199</v>
      </c>
      <c r="AA1373" s="27" t="s">
        <v>22</v>
      </c>
      <c r="AB1373" s="27" t="s">
        <v>19</v>
      </c>
      <c r="AC1373" s="26" t="s">
        <v>5206</v>
      </c>
      <c r="AD1373" s="33" t="s">
        <v>147</v>
      </c>
    </row>
    <row r="1374" spans="1:30" ht="51" customHeight="1" x14ac:dyDescent="0.3">
      <c r="A1374" s="31" t="s">
        <v>5207</v>
      </c>
      <c r="B1374" s="25" t="s">
        <v>139</v>
      </c>
      <c r="C1374" s="26" t="s">
        <v>140</v>
      </c>
      <c r="D1374" s="40" t="s">
        <v>1642</v>
      </c>
      <c r="E1374" s="27" t="s">
        <v>63</v>
      </c>
      <c r="F1374" s="32" t="s">
        <v>5208</v>
      </c>
      <c r="G1374" s="32" t="s">
        <v>1353</v>
      </c>
      <c r="H1374" s="29">
        <v>44915</v>
      </c>
      <c r="I1374" s="29">
        <v>45158</v>
      </c>
      <c r="J1374" s="17" t="str">
        <f>IF(Ugovori_OPULJP[[#This Row],[DATUM ZAVRŠETKA OPERACIJE]]&gt;DATE(2023,12,31),"u provedbi","završen")</f>
        <v>završen</v>
      </c>
      <c r="K1374" s="28" t="s">
        <v>86</v>
      </c>
      <c r="L1374" s="15" t="s">
        <v>86</v>
      </c>
      <c r="M1374" s="18">
        <v>0.85</v>
      </c>
      <c r="N1374" s="18">
        <v>0.15</v>
      </c>
      <c r="O1374" s="19">
        <f>Ugovori_OPULJP[[#This Row],[Bespovratna sredstva - Ukupno (EU+Nac) HRK
= Ukupna ugovorena vrijednost bespovratnih sredstava]]*Ugovori_OPULJP[[#This Row],[EU STOPA SUFINANCIRANJA %
EU CO-FINANCING RATE %]]</f>
        <v>1274729.53</v>
      </c>
      <c r="P1374" s="20">
        <f>Ugovori_OPULJP[[#This Row],[Bespovratna sredstva - EU dio - HRK]]/7.5345</f>
        <v>169185.6831906563</v>
      </c>
      <c r="Q1374" s="19">
        <f>Ugovori_OPULJP[[#This Row],[Bespovratna sredstva - Ukupno (EU+Nac) HRK
= Ukupna ugovorena vrijednost bespovratnih sredstava]]*Ugovori_OPULJP[[#This Row],[STOPA NACIONALNOG SUFINANCIRANJA %]]</f>
        <v>224952.27</v>
      </c>
      <c r="R1374" s="20">
        <f>Ugovori_OPULJP[[#This Row],[Bespovratna sredstva - Nacionalni dio - HRK]]/7.5345</f>
        <v>29856.297033645227</v>
      </c>
      <c r="S1374" s="21">
        <v>1499681.8</v>
      </c>
      <c r="T1374" s="20">
        <f>Ugovori_OPULJP[[#This Row],[Bespovratna sredstva - Ukupno (EU+Nac) HRK
= Ukupna ugovorena vrijednost bespovratnih sredstava]]/7.5345</f>
        <v>199041.98022430154</v>
      </c>
      <c r="U1374" s="19">
        <v>0</v>
      </c>
      <c r="V1374" s="20">
        <f>Ugovori_OPULJP[[#This Row],[Javni doprinos korisnika - HRK]]/7.5345</f>
        <v>0</v>
      </c>
      <c r="W1374" s="19">
        <v>0</v>
      </c>
      <c r="X1374" s="20">
        <f>Ugovori_OPULJP[[#This Row],[Privatni doprinos korisnika - HRK]]/7.5345</f>
        <v>0</v>
      </c>
      <c r="Y1374" s="21">
        <f>Ugovori_OPULJP[[#This Row],[Bespovratna sredstva - Ukupno (EU+Nac) HRK
= Ukupna ugovorena vrijednost bespovratnih sredstava]]+Ugovori_OPULJP[[#This Row],[Javni doprinos korisnika - HRK]]+Ugovori_OPULJP[[#This Row],[Privatni doprinos korisnika - HRK]]</f>
        <v>1499681.8</v>
      </c>
      <c r="Z1374" s="22">
        <f>Ugovori_OPULJP[[#This Row],[UKUPNI PRIHVATLJIVI IZDACI
TOTAL ELIGIBLE EXPENDITURE
= Bespovratna sredstva ukupno + doprinos korisnika
= Ukupni prihvatljivi troškovi
= Ukupna ugovorena vrijednost projekta HRK]]/7.5345</f>
        <v>199041.98022430154</v>
      </c>
      <c r="AA1374" s="27" t="s">
        <v>22</v>
      </c>
      <c r="AB1374" s="27" t="s">
        <v>19</v>
      </c>
      <c r="AC1374" s="26" t="s">
        <v>5209</v>
      </c>
      <c r="AD1374" s="33" t="s">
        <v>147</v>
      </c>
    </row>
    <row r="1375" spans="1:30" ht="38.25" customHeight="1" x14ac:dyDescent="0.3">
      <c r="A1375" s="31" t="s">
        <v>5210</v>
      </c>
      <c r="B1375" s="25" t="s">
        <v>139</v>
      </c>
      <c r="C1375" s="26" t="s">
        <v>140</v>
      </c>
      <c r="D1375" s="40" t="s">
        <v>1642</v>
      </c>
      <c r="E1375" s="27" t="s">
        <v>63</v>
      </c>
      <c r="F1375" s="32" t="s">
        <v>3830</v>
      </c>
      <c r="G1375" s="32" t="s">
        <v>5211</v>
      </c>
      <c r="H1375" s="29">
        <v>44998</v>
      </c>
      <c r="I1375" s="29">
        <v>45243</v>
      </c>
      <c r="J1375" s="17" t="str">
        <f>IF(Ugovori_OPULJP[[#This Row],[DATUM ZAVRŠETKA OPERACIJE]]&gt;DATE(2023,12,31),"u provedbi","završen")</f>
        <v>završen</v>
      </c>
      <c r="K1375" s="37" t="s">
        <v>235</v>
      </c>
      <c r="L1375" s="28" t="s">
        <v>235</v>
      </c>
      <c r="M1375" s="18">
        <v>0.85</v>
      </c>
      <c r="N1375" s="18">
        <v>0.15</v>
      </c>
      <c r="O1375" s="19">
        <f>Ugovori_OPULJP[[#This Row],[Bespovratna sredstva - Ukupno (EU+Nac) HRK
= Ukupna ugovorena vrijednost bespovratnih sredstava]]*Ugovori_OPULJP[[#This Row],[EU STOPA SUFINANCIRANJA %
EU CO-FINANCING RATE %]]</f>
        <v>377825</v>
      </c>
      <c r="P1375" s="20">
        <f>Ugovori_OPULJP[[#This Row],[Bespovratna sredstva - EU dio - HRK]]/7.5345</f>
        <v>50145.995089256088</v>
      </c>
      <c r="Q1375" s="19">
        <f>Ugovori_OPULJP[[#This Row],[Bespovratna sredstva - Ukupno (EU+Nac) HRK
= Ukupna ugovorena vrijednost bespovratnih sredstava]]*Ugovori_OPULJP[[#This Row],[STOPA NACIONALNOG SUFINANCIRANJA %]]</f>
        <v>66675</v>
      </c>
      <c r="R1375" s="20">
        <f>Ugovori_OPULJP[[#This Row],[Bespovratna sredstva - Nacionalni dio - HRK]]/7.5345</f>
        <v>8849.2932510451919</v>
      </c>
      <c r="S1375" s="21">
        <v>444500</v>
      </c>
      <c r="T1375" s="20">
        <f>Ugovori_OPULJP[[#This Row],[Bespovratna sredstva - Ukupno (EU+Nac) HRK
= Ukupna ugovorena vrijednost bespovratnih sredstava]]/7.5345</f>
        <v>58995.288340301275</v>
      </c>
      <c r="U1375" s="19">
        <v>0</v>
      </c>
      <c r="V1375" s="20">
        <f>Ugovori_OPULJP[[#This Row],[Javni doprinos korisnika - HRK]]/7.5345</f>
        <v>0</v>
      </c>
      <c r="W1375" s="19">
        <v>0</v>
      </c>
      <c r="X1375" s="20">
        <f>Ugovori_OPULJP[[#This Row],[Privatni doprinos korisnika - HRK]]/7.5345</f>
        <v>0</v>
      </c>
      <c r="Y1375" s="21">
        <f>Ugovori_OPULJP[[#This Row],[Bespovratna sredstva - Ukupno (EU+Nac) HRK
= Ukupna ugovorena vrijednost bespovratnih sredstava]]+Ugovori_OPULJP[[#This Row],[Javni doprinos korisnika - HRK]]+Ugovori_OPULJP[[#This Row],[Privatni doprinos korisnika - HRK]]</f>
        <v>444500</v>
      </c>
      <c r="Z1375" s="22">
        <f>Ugovori_OPULJP[[#This Row],[UKUPNI PRIHVATLJIVI IZDACI
TOTAL ELIGIBLE EXPENDITURE
= Bespovratna sredstva ukupno + doprinos korisnika
= Ukupni prihvatljivi troškovi
= Ukupna ugovorena vrijednost projekta HRK]]/7.5345</f>
        <v>58995.288340301275</v>
      </c>
      <c r="AA1375" s="27" t="s">
        <v>22</v>
      </c>
      <c r="AB1375" s="27" t="s">
        <v>19</v>
      </c>
      <c r="AC1375" s="26" t="s">
        <v>5212</v>
      </c>
      <c r="AD1375" s="33" t="s">
        <v>147</v>
      </c>
    </row>
    <row r="1376" spans="1:30" ht="51" customHeight="1" x14ac:dyDescent="0.3">
      <c r="A1376" s="39" t="s">
        <v>5213</v>
      </c>
      <c r="B1376" s="25" t="s">
        <v>139</v>
      </c>
      <c r="C1376" s="26" t="s">
        <v>140</v>
      </c>
      <c r="D1376" s="40" t="s">
        <v>1642</v>
      </c>
      <c r="E1376" s="27" t="s">
        <v>63</v>
      </c>
      <c r="F1376" s="32" t="s">
        <v>5214</v>
      </c>
      <c r="G1376" s="32" t="s">
        <v>319</v>
      </c>
      <c r="H1376" s="29">
        <v>44818</v>
      </c>
      <c r="I1376" s="29">
        <v>45060</v>
      </c>
      <c r="J1376" s="17" t="str">
        <f>IF(Ugovori_OPULJP[[#This Row],[DATUM ZAVRŠETKA OPERACIJE]]&gt;DATE(2023,12,31),"u provedbi","završen")</f>
        <v>završen</v>
      </c>
      <c r="K1376" s="15" t="s">
        <v>91</v>
      </c>
      <c r="L1376" s="15" t="s">
        <v>91</v>
      </c>
      <c r="M1376" s="18">
        <v>0.85</v>
      </c>
      <c r="N1376" s="18">
        <v>0.15</v>
      </c>
      <c r="O1376" s="19">
        <f>Ugovori_OPULJP[[#This Row],[Bespovratna sredstva - Ukupno (EU+Nac) HRK
= Ukupna ugovorena vrijednost bespovratnih sredstava]]*Ugovori_OPULJP[[#This Row],[EU STOPA SUFINANCIRANJA %
EU CO-FINANCING RATE %]]</f>
        <v>1258368.4749999999</v>
      </c>
      <c r="P1376" s="20">
        <f>Ugovori_OPULJP[[#This Row],[Bespovratna sredstva - EU dio - HRK]]/7.5345</f>
        <v>167014.19802243012</v>
      </c>
      <c r="Q1376" s="19">
        <f>Ugovori_OPULJP[[#This Row],[Bespovratna sredstva - Ukupno (EU+Nac) HRK
= Ukupna ugovorena vrijednost bespovratnih sredstava]]*Ugovori_OPULJP[[#This Row],[STOPA NACIONALNOG SUFINANCIRANJA %]]</f>
        <v>222065.02499999999</v>
      </c>
      <c r="R1376" s="20">
        <f>Ugovori_OPULJP[[#This Row],[Bespovratna sredstva - Nacionalni dio - HRK]]/7.5345</f>
        <v>29473.093768664141</v>
      </c>
      <c r="S1376" s="21">
        <v>1480433.5</v>
      </c>
      <c r="T1376" s="20">
        <f>Ugovori_OPULJP[[#This Row],[Bespovratna sredstva - Ukupno (EU+Nac) HRK
= Ukupna ugovorena vrijednost bespovratnih sredstava]]/7.5345</f>
        <v>196487.29179109429</v>
      </c>
      <c r="U1376" s="19">
        <v>0</v>
      </c>
      <c r="V1376" s="20">
        <f>Ugovori_OPULJP[[#This Row],[Javni doprinos korisnika - HRK]]/7.5345</f>
        <v>0</v>
      </c>
      <c r="W1376" s="19">
        <v>0</v>
      </c>
      <c r="X1376" s="20">
        <f>Ugovori_OPULJP[[#This Row],[Privatni doprinos korisnika - HRK]]/7.5345</f>
        <v>0</v>
      </c>
      <c r="Y1376" s="21">
        <f>Ugovori_OPULJP[[#This Row],[Bespovratna sredstva - Ukupno (EU+Nac) HRK
= Ukupna ugovorena vrijednost bespovratnih sredstava]]+Ugovori_OPULJP[[#This Row],[Javni doprinos korisnika - HRK]]+Ugovori_OPULJP[[#This Row],[Privatni doprinos korisnika - HRK]]</f>
        <v>1480433.5</v>
      </c>
      <c r="Z1376" s="22">
        <f>Ugovori_OPULJP[[#This Row],[UKUPNI PRIHVATLJIVI IZDACI
TOTAL ELIGIBLE EXPENDITURE
= Bespovratna sredstva ukupno + doprinos korisnika
= Ukupni prihvatljivi troškovi
= Ukupna ugovorena vrijednost projekta HRK]]/7.5345</f>
        <v>196487.29179109429</v>
      </c>
      <c r="AA1376" s="27" t="s">
        <v>22</v>
      </c>
      <c r="AB1376" s="27" t="s">
        <v>19</v>
      </c>
      <c r="AC1376" s="26" t="s">
        <v>5215</v>
      </c>
      <c r="AD1376" s="33" t="s">
        <v>147</v>
      </c>
    </row>
    <row r="1377" spans="1:30" ht="38.25" customHeight="1" x14ac:dyDescent="0.3">
      <c r="A1377" s="39" t="s">
        <v>5216</v>
      </c>
      <c r="B1377" s="25" t="s">
        <v>139</v>
      </c>
      <c r="C1377" s="26" t="s">
        <v>140</v>
      </c>
      <c r="D1377" s="40" t="s">
        <v>1642</v>
      </c>
      <c r="E1377" s="27" t="s">
        <v>63</v>
      </c>
      <c r="F1377" s="32" t="s">
        <v>5217</v>
      </c>
      <c r="G1377" s="32" t="s">
        <v>1854</v>
      </c>
      <c r="H1377" s="29">
        <v>44853</v>
      </c>
      <c r="I1377" s="29">
        <v>45096</v>
      </c>
      <c r="J1377" s="17" t="str">
        <f>IF(Ugovori_OPULJP[[#This Row],[DATUM ZAVRŠETKA OPERACIJE]]&gt;DATE(2023,12,31),"u provedbi","završen")</f>
        <v>završen</v>
      </c>
      <c r="K1377" s="15" t="s">
        <v>240</v>
      </c>
      <c r="L1377" s="15" t="s">
        <v>240</v>
      </c>
      <c r="M1377" s="18">
        <v>0.85</v>
      </c>
      <c r="N1377" s="18">
        <v>0.15</v>
      </c>
      <c r="O1377" s="19">
        <f>Ugovori_OPULJP[[#This Row],[Bespovratna sredstva - Ukupno (EU+Nac) HRK
= Ukupna ugovorena vrijednost bespovratnih sredstava]]*Ugovori_OPULJP[[#This Row],[EU STOPA SUFINANCIRANJA %
EU CO-FINANCING RATE %]]</f>
        <v>1261400</v>
      </c>
      <c r="P1377" s="20">
        <f>Ugovori_OPULJP[[#This Row],[Bespovratna sredstva - EU dio - HRK]]/7.5345</f>
        <v>167416.55053420929</v>
      </c>
      <c r="Q1377" s="19">
        <f>Ugovori_OPULJP[[#This Row],[Bespovratna sredstva - Ukupno (EU+Nac) HRK
= Ukupna ugovorena vrijednost bespovratnih sredstava]]*Ugovori_OPULJP[[#This Row],[STOPA NACIONALNOG SUFINANCIRANJA %]]</f>
        <v>222600</v>
      </c>
      <c r="R1377" s="20">
        <f>Ugovori_OPULJP[[#This Row],[Bespovratna sredstva - Nacionalni dio - HRK]]/7.5345</f>
        <v>29544.097153095758</v>
      </c>
      <c r="S1377" s="21">
        <v>1484000</v>
      </c>
      <c r="T1377" s="20">
        <f>Ugovori_OPULJP[[#This Row],[Bespovratna sredstva - Ukupno (EU+Nac) HRK
= Ukupna ugovorena vrijednost bespovratnih sredstava]]/7.5345</f>
        <v>196960.64768730506</v>
      </c>
      <c r="U1377" s="19">
        <v>0</v>
      </c>
      <c r="V1377" s="20">
        <f>Ugovori_OPULJP[[#This Row],[Javni doprinos korisnika - HRK]]/7.5345</f>
        <v>0</v>
      </c>
      <c r="W1377" s="19">
        <v>0</v>
      </c>
      <c r="X1377" s="20">
        <f>Ugovori_OPULJP[[#This Row],[Privatni doprinos korisnika - HRK]]/7.5345</f>
        <v>0</v>
      </c>
      <c r="Y1377" s="21">
        <f>Ugovori_OPULJP[[#This Row],[Bespovratna sredstva - Ukupno (EU+Nac) HRK
= Ukupna ugovorena vrijednost bespovratnih sredstava]]+Ugovori_OPULJP[[#This Row],[Javni doprinos korisnika - HRK]]+Ugovori_OPULJP[[#This Row],[Privatni doprinos korisnika - HRK]]</f>
        <v>1484000</v>
      </c>
      <c r="Z1377" s="22">
        <f>Ugovori_OPULJP[[#This Row],[UKUPNI PRIHVATLJIVI IZDACI
TOTAL ELIGIBLE EXPENDITURE
= Bespovratna sredstva ukupno + doprinos korisnika
= Ukupni prihvatljivi troškovi
= Ukupna ugovorena vrijednost projekta HRK]]/7.5345</f>
        <v>196960.64768730506</v>
      </c>
      <c r="AA1377" s="27" t="s">
        <v>22</v>
      </c>
      <c r="AB1377" s="27" t="s">
        <v>19</v>
      </c>
      <c r="AC1377" s="26" t="s">
        <v>5218</v>
      </c>
      <c r="AD1377" s="33" t="s">
        <v>147</v>
      </c>
    </row>
    <row r="1378" spans="1:30" ht="38.25" customHeight="1" x14ac:dyDescent="0.3">
      <c r="A1378" s="39" t="s">
        <v>5219</v>
      </c>
      <c r="B1378" s="25" t="s">
        <v>139</v>
      </c>
      <c r="C1378" s="26" t="s">
        <v>140</v>
      </c>
      <c r="D1378" s="40" t="s">
        <v>1642</v>
      </c>
      <c r="E1378" s="27" t="s">
        <v>63</v>
      </c>
      <c r="F1378" s="32" t="s">
        <v>5220</v>
      </c>
      <c r="G1378" s="32" t="s">
        <v>3846</v>
      </c>
      <c r="H1378" s="29">
        <v>44783</v>
      </c>
      <c r="I1378" s="29">
        <v>45026</v>
      </c>
      <c r="J1378" s="17" t="str">
        <f>IF(Ugovori_OPULJP[[#This Row],[DATUM ZAVRŠETKA OPERACIJE]]&gt;DATE(2023,12,31),"u provedbi","završen")</f>
        <v>završen</v>
      </c>
      <c r="K1378" s="15" t="s">
        <v>240</v>
      </c>
      <c r="L1378" s="15" t="s">
        <v>240</v>
      </c>
      <c r="M1378" s="18">
        <v>0.85</v>
      </c>
      <c r="N1378" s="18">
        <v>0.15</v>
      </c>
      <c r="O1378" s="19">
        <f>Ugovori_OPULJP[[#This Row],[Bespovratna sredstva - Ukupno (EU+Nac) HRK
= Ukupna ugovorena vrijednost bespovratnih sredstava]]*Ugovori_OPULJP[[#This Row],[EU STOPA SUFINANCIRANJA %
EU CO-FINANCING RATE %]]</f>
        <v>630360</v>
      </c>
      <c r="P1378" s="20">
        <f>Ugovori_OPULJP[[#This Row],[Bespovratna sredstva - EU dio - HRK]]/7.5345</f>
        <v>83663.149512243675</v>
      </c>
      <c r="Q1378" s="19">
        <f>Ugovori_OPULJP[[#This Row],[Bespovratna sredstva - Ukupno (EU+Nac) HRK
= Ukupna ugovorena vrijednost bespovratnih sredstava]]*Ugovori_OPULJP[[#This Row],[STOPA NACIONALNOG SUFINANCIRANJA %]]</f>
        <v>111240</v>
      </c>
      <c r="R1378" s="20">
        <f>Ugovori_OPULJP[[#This Row],[Bespovratna sredstva - Nacionalni dio - HRK]]/7.5345</f>
        <v>14764.085208043001</v>
      </c>
      <c r="S1378" s="21">
        <v>741600</v>
      </c>
      <c r="T1378" s="20">
        <f>Ugovori_OPULJP[[#This Row],[Bespovratna sredstva - Ukupno (EU+Nac) HRK
= Ukupna ugovorena vrijednost bespovratnih sredstava]]/7.5345</f>
        <v>98427.23472028668</v>
      </c>
      <c r="U1378" s="19">
        <v>0</v>
      </c>
      <c r="V1378" s="20">
        <f>Ugovori_OPULJP[[#This Row],[Javni doprinos korisnika - HRK]]/7.5345</f>
        <v>0</v>
      </c>
      <c r="W1378" s="19">
        <v>0</v>
      </c>
      <c r="X1378" s="20">
        <f>Ugovori_OPULJP[[#This Row],[Privatni doprinos korisnika - HRK]]/7.5345</f>
        <v>0</v>
      </c>
      <c r="Y1378" s="21">
        <f>Ugovori_OPULJP[[#This Row],[Bespovratna sredstva - Ukupno (EU+Nac) HRK
= Ukupna ugovorena vrijednost bespovratnih sredstava]]+Ugovori_OPULJP[[#This Row],[Javni doprinos korisnika - HRK]]+Ugovori_OPULJP[[#This Row],[Privatni doprinos korisnika - HRK]]</f>
        <v>741600</v>
      </c>
      <c r="Z1378" s="22">
        <f>Ugovori_OPULJP[[#This Row],[UKUPNI PRIHVATLJIVI IZDACI
TOTAL ELIGIBLE EXPENDITURE
= Bespovratna sredstva ukupno + doprinos korisnika
= Ukupni prihvatljivi troškovi
= Ukupna ugovorena vrijednost projekta HRK]]/7.5345</f>
        <v>98427.23472028668</v>
      </c>
      <c r="AA1378" s="27" t="s">
        <v>22</v>
      </c>
      <c r="AB1378" s="27" t="s">
        <v>19</v>
      </c>
      <c r="AC1378" s="26" t="s">
        <v>5221</v>
      </c>
      <c r="AD1378" s="33" t="s">
        <v>147</v>
      </c>
    </row>
    <row r="1379" spans="1:30" ht="38.25" customHeight="1" x14ac:dyDescent="0.3">
      <c r="A1379" s="67" t="s">
        <v>5222</v>
      </c>
      <c r="B1379" s="25" t="s">
        <v>139</v>
      </c>
      <c r="C1379" s="26" t="s">
        <v>140</v>
      </c>
      <c r="D1379" s="40" t="s">
        <v>1642</v>
      </c>
      <c r="E1379" s="27" t="s">
        <v>63</v>
      </c>
      <c r="F1379" s="32" t="s">
        <v>5223</v>
      </c>
      <c r="G1379" s="32" t="s">
        <v>2987</v>
      </c>
      <c r="H1379" s="29">
        <v>44853</v>
      </c>
      <c r="I1379" s="29">
        <v>45096</v>
      </c>
      <c r="J1379" s="17" t="str">
        <f>IF(Ugovori_OPULJP[[#This Row],[DATUM ZAVRŠETKA OPERACIJE]]&gt;DATE(2023,12,31),"u provedbi","završen")</f>
        <v>završen</v>
      </c>
      <c r="K1379" s="28" t="s">
        <v>240</v>
      </c>
      <c r="L1379" s="28" t="s">
        <v>240</v>
      </c>
      <c r="M1379" s="18">
        <v>0.85</v>
      </c>
      <c r="N1379" s="18">
        <v>0.15</v>
      </c>
      <c r="O1379" s="19">
        <f>Ugovori_OPULJP[[#This Row],[Bespovratna sredstva - Ukupno (EU+Nac) HRK
= Ukupna ugovorena vrijednost bespovratnih sredstava]]*Ugovori_OPULJP[[#This Row],[EU STOPA SUFINANCIRANJA %
EU CO-FINANCING RATE %]]</f>
        <v>672384</v>
      </c>
      <c r="P1379" s="20">
        <f>Ugovori_OPULJP[[#This Row],[Bespovratna sredstva - EU dio - HRK]]/7.5345</f>
        <v>89240.692813059926</v>
      </c>
      <c r="Q1379" s="19">
        <f>Ugovori_OPULJP[[#This Row],[Bespovratna sredstva - Ukupno (EU+Nac) HRK
= Ukupna ugovorena vrijednost bespovratnih sredstava]]*Ugovori_OPULJP[[#This Row],[STOPA NACIONALNOG SUFINANCIRANJA %]]</f>
        <v>118656</v>
      </c>
      <c r="R1379" s="20">
        <f>Ugovori_OPULJP[[#This Row],[Bespovratna sredstva - Nacionalni dio - HRK]]/7.5345</f>
        <v>15748.357555245868</v>
      </c>
      <c r="S1379" s="21">
        <v>791040</v>
      </c>
      <c r="T1379" s="20">
        <f>Ugovori_OPULJP[[#This Row],[Bespovratna sredstva - Ukupno (EU+Nac) HRK
= Ukupna ugovorena vrijednost bespovratnih sredstava]]/7.5345</f>
        <v>104989.05036830579</v>
      </c>
      <c r="U1379" s="19">
        <v>0</v>
      </c>
      <c r="V1379" s="20">
        <f>Ugovori_OPULJP[[#This Row],[Javni doprinos korisnika - HRK]]/7.5345</f>
        <v>0</v>
      </c>
      <c r="W1379" s="19">
        <v>0</v>
      </c>
      <c r="X1379" s="20">
        <f>Ugovori_OPULJP[[#This Row],[Privatni doprinos korisnika - HRK]]/7.5345</f>
        <v>0</v>
      </c>
      <c r="Y1379" s="21">
        <f>Ugovori_OPULJP[[#This Row],[Bespovratna sredstva - Ukupno (EU+Nac) HRK
= Ukupna ugovorena vrijednost bespovratnih sredstava]]+Ugovori_OPULJP[[#This Row],[Javni doprinos korisnika - HRK]]+Ugovori_OPULJP[[#This Row],[Privatni doprinos korisnika - HRK]]</f>
        <v>791040</v>
      </c>
      <c r="Z1379" s="22">
        <f>Ugovori_OPULJP[[#This Row],[UKUPNI PRIHVATLJIVI IZDACI
TOTAL ELIGIBLE EXPENDITURE
= Bespovratna sredstva ukupno + doprinos korisnika
= Ukupni prihvatljivi troškovi
= Ukupna ugovorena vrijednost projekta HRK]]/7.5345</f>
        <v>104989.05036830579</v>
      </c>
      <c r="AA1379" s="27" t="s">
        <v>22</v>
      </c>
      <c r="AB1379" s="27" t="s">
        <v>19</v>
      </c>
      <c r="AC1379" s="26" t="s">
        <v>5224</v>
      </c>
      <c r="AD1379" s="33" t="s">
        <v>147</v>
      </c>
    </row>
    <row r="1380" spans="1:30" ht="38.25" customHeight="1" x14ac:dyDescent="0.3">
      <c r="A1380" s="31" t="s">
        <v>5225</v>
      </c>
      <c r="B1380" s="25" t="s">
        <v>139</v>
      </c>
      <c r="C1380" s="26" t="s">
        <v>140</v>
      </c>
      <c r="D1380" s="40" t="s">
        <v>1642</v>
      </c>
      <c r="E1380" s="27" t="s">
        <v>63</v>
      </c>
      <c r="F1380" s="32" t="s">
        <v>5226</v>
      </c>
      <c r="G1380" s="32" t="s">
        <v>1243</v>
      </c>
      <c r="H1380" s="29">
        <v>44907</v>
      </c>
      <c r="I1380" s="29">
        <v>45150</v>
      </c>
      <c r="J1380" s="17" t="str">
        <f>IF(Ugovori_OPULJP[[#This Row],[DATUM ZAVRŠETKA OPERACIJE]]&gt;DATE(2023,12,31),"u provedbi","završen")</f>
        <v>završen</v>
      </c>
      <c r="K1380" s="15" t="s">
        <v>91</v>
      </c>
      <c r="L1380" s="15" t="s">
        <v>91</v>
      </c>
      <c r="M1380" s="18">
        <v>0.85</v>
      </c>
      <c r="N1380" s="18">
        <v>0.15</v>
      </c>
      <c r="O1380" s="19">
        <f>Ugovori_OPULJP[[#This Row],[Bespovratna sredstva - Ukupno (EU+Nac) HRK
= Ukupna ugovorena vrijednost bespovratnih sredstava]]*Ugovori_OPULJP[[#This Row],[EU STOPA SUFINANCIRANJA %
EU CO-FINANCING RATE %]]</f>
        <v>839885</v>
      </c>
      <c r="P1380" s="20">
        <f>Ugovori_OPULJP[[#This Row],[Bespovratna sredstva - EU dio - HRK]]/7.5345</f>
        <v>111471.8959453182</v>
      </c>
      <c r="Q1380" s="19">
        <f>Ugovori_OPULJP[[#This Row],[Bespovratna sredstva - Ukupno (EU+Nac) HRK
= Ukupna ugovorena vrijednost bespovratnih sredstava]]*Ugovori_OPULJP[[#This Row],[STOPA NACIONALNOG SUFINANCIRANJA %]]</f>
        <v>148215</v>
      </c>
      <c r="R1380" s="20">
        <f>Ugovori_OPULJP[[#This Row],[Bespovratna sredstva - Nacionalni dio - HRK]]/7.5345</f>
        <v>19671.511049173798</v>
      </c>
      <c r="S1380" s="21">
        <v>988100</v>
      </c>
      <c r="T1380" s="20">
        <f>Ugovori_OPULJP[[#This Row],[Bespovratna sredstva - Ukupno (EU+Nac) HRK
= Ukupna ugovorena vrijednost bespovratnih sredstava]]/7.5345</f>
        <v>131143.40699449199</v>
      </c>
      <c r="U1380" s="19">
        <v>0</v>
      </c>
      <c r="V1380" s="20">
        <f>Ugovori_OPULJP[[#This Row],[Javni doprinos korisnika - HRK]]/7.5345</f>
        <v>0</v>
      </c>
      <c r="W1380" s="19">
        <v>0</v>
      </c>
      <c r="X1380" s="20">
        <f>Ugovori_OPULJP[[#This Row],[Privatni doprinos korisnika - HRK]]/7.5345</f>
        <v>0</v>
      </c>
      <c r="Y1380" s="21">
        <f>Ugovori_OPULJP[[#This Row],[Bespovratna sredstva - Ukupno (EU+Nac) HRK
= Ukupna ugovorena vrijednost bespovratnih sredstava]]+Ugovori_OPULJP[[#This Row],[Javni doprinos korisnika - HRK]]+Ugovori_OPULJP[[#This Row],[Privatni doprinos korisnika - HRK]]</f>
        <v>988100</v>
      </c>
      <c r="Z1380" s="22">
        <f>Ugovori_OPULJP[[#This Row],[UKUPNI PRIHVATLJIVI IZDACI
TOTAL ELIGIBLE EXPENDITURE
= Bespovratna sredstva ukupno + doprinos korisnika
= Ukupni prihvatljivi troškovi
= Ukupna ugovorena vrijednost projekta HRK]]/7.5345</f>
        <v>131143.40699449199</v>
      </c>
      <c r="AA1380" s="27" t="s">
        <v>22</v>
      </c>
      <c r="AB1380" s="27" t="s">
        <v>19</v>
      </c>
      <c r="AC1380" s="26" t="s">
        <v>5227</v>
      </c>
      <c r="AD1380" s="33" t="s">
        <v>147</v>
      </c>
    </row>
    <row r="1381" spans="1:30" ht="51" customHeight="1" x14ac:dyDescent="0.3">
      <c r="A1381" s="39" t="s">
        <v>5228</v>
      </c>
      <c r="B1381" s="25" t="s">
        <v>139</v>
      </c>
      <c r="C1381" s="26" t="s">
        <v>140</v>
      </c>
      <c r="D1381" s="40" t="s">
        <v>1642</v>
      </c>
      <c r="E1381" s="27" t="s">
        <v>63</v>
      </c>
      <c r="F1381" s="32" t="s">
        <v>5229</v>
      </c>
      <c r="G1381" s="32" t="s">
        <v>1858</v>
      </c>
      <c r="H1381" s="29">
        <v>44853</v>
      </c>
      <c r="I1381" s="29">
        <v>45096</v>
      </c>
      <c r="J1381" s="17" t="str">
        <f>IF(Ugovori_OPULJP[[#This Row],[DATUM ZAVRŠETKA OPERACIJE]]&gt;DATE(2023,12,31),"u provedbi","završen")</f>
        <v>završen</v>
      </c>
      <c r="K1381" s="15" t="s">
        <v>240</v>
      </c>
      <c r="L1381" s="15" t="s">
        <v>240</v>
      </c>
      <c r="M1381" s="18">
        <v>0.85</v>
      </c>
      <c r="N1381" s="18">
        <v>0.15</v>
      </c>
      <c r="O1381" s="19">
        <f>Ugovori_OPULJP[[#This Row],[Bespovratna sredstva - Ukupno (EU+Nac) HRK
= Ukupna ugovorena vrijednost bespovratnih sredstava]]*Ugovori_OPULJP[[#This Row],[EU STOPA SUFINANCIRANJA %
EU CO-FINANCING RATE %]]</f>
        <v>1008576</v>
      </c>
      <c r="P1381" s="20">
        <f>Ugovori_OPULJP[[#This Row],[Bespovratna sredstva - EU dio - HRK]]/7.5345</f>
        <v>133861.03921958987</v>
      </c>
      <c r="Q1381" s="19">
        <f>Ugovori_OPULJP[[#This Row],[Bespovratna sredstva - Ukupno (EU+Nac) HRK
= Ukupna ugovorena vrijednost bespovratnih sredstava]]*Ugovori_OPULJP[[#This Row],[STOPA NACIONALNOG SUFINANCIRANJA %]]</f>
        <v>177984</v>
      </c>
      <c r="R1381" s="20">
        <f>Ugovori_OPULJP[[#This Row],[Bespovratna sredstva - Nacionalni dio - HRK]]/7.5345</f>
        <v>23622.536332868804</v>
      </c>
      <c r="S1381" s="21">
        <v>1186560</v>
      </c>
      <c r="T1381" s="20">
        <f>Ugovori_OPULJP[[#This Row],[Bespovratna sredstva - Ukupno (EU+Nac) HRK
= Ukupna ugovorena vrijednost bespovratnih sredstava]]/7.5345</f>
        <v>157483.57555245867</v>
      </c>
      <c r="U1381" s="19">
        <v>0</v>
      </c>
      <c r="V1381" s="20">
        <f>Ugovori_OPULJP[[#This Row],[Javni doprinos korisnika - HRK]]/7.5345</f>
        <v>0</v>
      </c>
      <c r="W1381" s="19">
        <v>0</v>
      </c>
      <c r="X1381" s="20">
        <f>Ugovori_OPULJP[[#This Row],[Privatni doprinos korisnika - HRK]]/7.5345</f>
        <v>0</v>
      </c>
      <c r="Y1381" s="21">
        <f>Ugovori_OPULJP[[#This Row],[Bespovratna sredstva - Ukupno (EU+Nac) HRK
= Ukupna ugovorena vrijednost bespovratnih sredstava]]+Ugovori_OPULJP[[#This Row],[Javni doprinos korisnika - HRK]]+Ugovori_OPULJP[[#This Row],[Privatni doprinos korisnika - HRK]]</f>
        <v>1186560</v>
      </c>
      <c r="Z1381" s="22">
        <f>Ugovori_OPULJP[[#This Row],[UKUPNI PRIHVATLJIVI IZDACI
TOTAL ELIGIBLE EXPENDITURE
= Bespovratna sredstva ukupno + doprinos korisnika
= Ukupni prihvatljivi troškovi
= Ukupna ugovorena vrijednost projekta HRK]]/7.5345</f>
        <v>157483.57555245867</v>
      </c>
      <c r="AA1381" s="27" t="s">
        <v>22</v>
      </c>
      <c r="AB1381" s="27" t="s">
        <v>19</v>
      </c>
      <c r="AC1381" s="26" t="s">
        <v>5230</v>
      </c>
      <c r="AD1381" s="33" t="s">
        <v>147</v>
      </c>
    </row>
    <row r="1382" spans="1:30" ht="38.25" customHeight="1" x14ac:dyDescent="0.3">
      <c r="A1382" s="31" t="s">
        <v>5231</v>
      </c>
      <c r="B1382" s="25" t="s">
        <v>139</v>
      </c>
      <c r="C1382" s="26" t="s">
        <v>140</v>
      </c>
      <c r="D1382" s="40" t="s">
        <v>1642</v>
      </c>
      <c r="E1382" s="27" t="s">
        <v>63</v>
      </c>
      <c r="F1382" s="32" t="s">
        <v>3153</v>
      </c>
      <c r="G1382" s="32" t="s">
        <v>1399</v>
      </c>
      <c r="H1382" s="29">
        <v>44928</v>
      </c>
      <c r="I1382" s="29">
        <v>45171</v>
      </c>
      <c r="J1382" s="17" t="str">
        <f>IF(Ugovori_OPULJP[[#This Row],[DATUM ZAVRŠETKA OPERACIJE]]&gt;DATE(2023,12,31),"u provedbi","završen")</f>
        <v>završen</v>
      </c>
      <c r="K1382" s="15" t="s">
        <v>178</v>
      </c>
      <c r="L1382" s="15" t="s">
        <v>178</v>
      </c>
      <c r="M1382" s="18">
        <v>0.85</v>
      </c>
      <c r="N1382" s="18">
        <v>0.15</v>
      </c>
      <c r="O1382" s="19">
        <f>Ugovori_OPULJP[[#This Row],[Bespovratna sredstva - Ukupno (EU+Nac) HRK
= Ukupna ugovorena vrijednost bespovratnih sredstava]]*Ugovori_OPULJP[[#This Row],[EU STOPA SUFINANCIRANJA %
EU CO-FINANCING RATE %]]</f>
        <v>622200</v>
      </c>
      <c r="P1382" s="20">
        <f>Ugovori_OPULJP[[#This Row],[Bespovratna sredstva - EU dio - HRK]]/7.5345</f>
        <v>82580.13139558032</v>
      </c>
      <c r="Q1382" s="19">
        <f>Ugovori_OPULJP[[#This Row],[Bespovratna sredstva - Ukupno (EU+Nac) HRK
= Ukupna ugovorena vrijednost bespovratnih sredstava]]*Ugovori_OPULJP[[#This Row],[STOPA NACIONALNOG SUFINANCIRANJA %]]</f>
        <v>109800</v>
      </c>
      <c r="R1382" s="20">
        <f>Ugovori_OPULJP[[#This Row],[Bespovratna sredstva - Nacionalni dio - HRK]]/7.5345</f>
        <v>14572.964363925939</v>
      </c>
      <c r="S1382" s="21">
        <v>732000</v>
      </c>
      <c r="T1382" s="20">
        <f>Ugovori_OPULJP[[#This Row],[Bespovratna sredstva - Ukupno (EU+Nac) HRK
= Ukupna ugovorena vrijednost bespovratnih sredstava]]/7.5345</f>
        <v>97153.095759506265</v>
      </c>
      <c r="U1382" s="19">
        <v>0</v>
      </c>
      <c r="V1382" s="20">
        <f>Ugovori_OPULJP[[#This Row],[Javni doprinos korisnika - HRK]]/7.5345</f>
        <v>0</v>
      </c>
      <c r="W1382" s="19">
        <v>0</v>
      </c>
      <c r="X1382" s="20">
        <f>Ugovori_OPULJP[[#This Row],[Privatni doprinos korisnika - HRK]]/7.5345</f>
        <v>0</v>
      </c>
      <c r="Y1382" s="21">
        <f>Ugovori_OPULJP[[#This Row],[Bespovratna sredstva - Ukupno (EU+Nac) HRK
= Ukupna ugovorena vrijednost bespovratnih sredstava]]+Ugovori_OPULJP[[#This Row],[Javni doprinos korisnika - HRK]]+Ugovori_OPULJP[[#This Row],[Privatni doprinos korisnika - HRK]]</f>
        <v>732000</v>
      </c>
      <c r="Z1382" s="22">
        <f>Ugovori_OPULJP[[#This Row],[UKUPNI PRIHVATLJIVI IZDACI
TOTAL ELIGIBLE EXPENDITURE
= Bespovratna sredstva ukupno + doprinos korisnika
= Ukupni prihvatljivi troškovi
= Ukupna ugovorena vrijednost projekta HRK]]/7.5345</f>
        <v>97153.095759506265</v>
      </c>
      <c r="AA1382" s="27" t="s">
        <v>22</v>
      </c>
      <c r="AB1382" s="27" t="s">
        <v>19</v>
      </c>
      <c r="AC1382" s="26" t="s">
        <v>5232</v>
      </c>
      <c r="AD1382" s="33" t="s">
        <v>147</v>
      </c>
    </row>
    <row r="1383" spans="1:30" ht="38.25" customHeight="1" x14ac:dyDescent="0.3">
      <c r="A1383" s="39" t="s">
        <v>5233</v>
      </c>
      <c r="B1383" s="25" t="s">
        <v>139</v>
      </c>
      <c r="C1383" s="26" t="s">
        <v>140</v>
      </c>
      <c r="D1383" s="40" t="s">
        <v>1642</v>
      </c>
      <c r="E1383" s="27" t="s">
        <v>63</v>
      </c>
      <c r="F1383" s="32" t="s">
        <v>5234</v>
      </c>
      <c r="G1383" s="11" t="s">
        <v>4134</v>
      </c>
      <c r="H1383" s="29">
        <v>44858</v>
      </c>
      <c r="I1383" s="29">
        <v>45101</v>
      </c>
      <c r="J1383" s="17" t="str">
        <f>IF(Ugovori_OPULJP[[#This Row],[DATUM ZAVRŠETKA OPERACIJE]]&gt;DATE(2023,12,31),"u provedbi","završen")</f>
        <v>završen</v>
      </c>
      <c r="K1383" s="15" t="s">
        <v>240</v>
      </c>
      <c r="L1383" s="15" t="s">
        <v>240</v>
      </c>
      <c r="M1383" s="18">
        <v>0.85</v>
      </c>
      <c r="N1383" s="18">
        <v>0.15</v>
      </c>
      <c r="O1383" s="19">
        <f>Ugovori_OPULJP[[#This Row],[Bespovratna sredstva - Ukupno (EU+Nac) HRK
= Ukupna ugovorena vrijednost bespovratnih sredstava]]*Ugovori_OPULJP[[#This Row],[EU STOPA SUFINANCIRANJA %
EU CO-FINANCING RATE %]]</f>
        <v>1261400</v>
      </c>
      <c r="P1383" s="20">
        <f>Ugovori_OPULJP[[#This Row],[Bespovratna sredstva - EU dio - HRK]]/7.5345</f>
        <v>167416.55053420929</v>
      </c>
      <c r="Q1383" s="19">
        <f>Ugovori_OPULJP[[#This Row],[Bespovratna sredstva - Ukupno (EU+Nac) HRK
= Ukupna ugovorena vrijednost bespovratnih sredstava]]*Ugovori_OPULJP[[#This Row],[STOPA NACIONALNOG SUFINANCIRANJA %]]</f>
        <v>222600</v>
      </c>
      <c r="R1383" s="20">
        <f>Ugovori_OPULJP[[#This Row],[Bespovratna sredstva - Nacionalni dio - HRK]]/7.5345</f>
        <v>29544.097153095758</v>
      </c>
      <c r="S1383" s="21">
        <v>1484000</v>
      </c>
      <c r="T1383" s="20">
        <f>Ugovori_OPULJP[[#This Row],[Bespovratna sredstva - Ukupno (EU+Nac) HRK
= Ukupna ugovorena vrijednost bespovratnih sredstava]]/7.5345</f>
        <v>196960.64768730506</v>
      </c>
      <c r="U1383" s="19">
        <v>0</v>
      </c>
      <c r="V1383" s="20">
        <f>Ugovori_OPULJP[[#This Row],[Javni doprinos korisnika - HRK]]/7.5345</f>
        <v>0</v>
      </c>
      <c r="W1383" s="19">
        <v>0</v>
      </c>
      <c r="X1383" s="20">
        <f>Ugovori_OPULJP[[#This Row],[Privatni doprinos korisnika - HRK]]/7.5345</f>
        <v>0</v>
      </c>
      <c r="Y1383" s="21">
        <f>Ugovori_OPULJP[[#This Row],[Bespovratna sredstva - Ukupno (EU+Nac) HRK
= Ukupna ugovorena vrijednost bespovratnih sredstava]]+Ugovori_OPULJP[[#This Row],[Javni doprinos korisnika - HRK]]+Ugovori_OPULJP[[#This Row],[Privatni doprinos korisnika - HRK]]</f>
        <v>1484000</v>
      </c>
      <c r="Z1383" s="22">
        <f>Ugovori_OPULJP[[#This Row],[UKUPNI PRIHVATLJIVI IZDACI
TOTAL ELIGIBLE EXPENDITURE
= Bespovratna sredstva ukupno + doprinos korisnika
= Ukupni prihvatljivi troškovi
= Ukupna ugovorena vrijednost projekta HRK]]/7.5345</f>
        <v>196960.64768730506</v>
      </c>
      <c r="AA1383" s="27" t="s">
        <v>22</v>
      </c>
      <c r="AB1383" s="27" t="s">
        <v>19</v>
      </c>
      <c r="AC1383" s="26" t="s">
        <v>5235</v>
      </c>
      <c r="AD1383" s="33" t="s">
        <v>147</v>
      </c>
    </row>
    <row r="1384" spans="1:30" ht="38.25" customHeight="1" x14ac:dyDescent="0.3">
      <c r="A1384" s="31" t="s">
        <v>5236</v>
      </c>
      <c r="B1384" s="25" t="s">
        <v>139</v>
      </c>
      <c r="C1384" s="26" t="s">
        <v>140</v>
      </c>
      <c r="D1384" s="40" t="s">
        <v>1642</v>
      </c>
      <c r="E1384" s="27" t="s">
        <v>63</v>
      </c>
      <c r="F1384" s="32" t="s">
        <v>5237</v>
      </c>
      <c r="G1384" s="32" t="s">
        <v>5238</v>
      </c>
      <c r="H1384" s="29">
        <v>44902</v>
      </c>
      <c r="I1384" s="29">
        <v>45145</v>
      </c>
      <c r="J1384" s="17" t="str">
        <f>IF(Ugovori_OPULJP[[#This Row],[DATUM ZAVRŠETKA OPERACIJE]]&gt;DATE(2023,12,31),"u provedbi","završen")</f>
        <v>završen</v>
      </c>
      <c r="K1384" s="15" t="s">
        <v>240</v>
      </c>
      <c r="L1384" s="15" t="s">
        <v>240</v>
      </c>
      <c r="M1384" s="18">
        <v>0.85</v>
      </c>
      <c r="N1384" s="18">
        <v>0.15</v>
      </c>
      <c r="O1384" s="19">
        <f>Ugovori_OPULJP[[#This Row],[Bespovratna sredstva - Ukupno (EU+Nac) HRK
= Ukupna ugovorena vrijednost bespovratnih sredstava]]*Ugovori_OPULJP[[#This Row],[EU STOPA SUFINANCIRANJA %
EU CO-FINANCING RATE %]]</f>
        <v>1256470</v>
      </c>
      <c r="P1384" s="20">
        <f>Ugovori_OPULJP[[#This Row],[Bespovratna sredstva - EU dio - HRK]]/7.5345</f>
        <v>166762.22708872519</v>
      </c>
      <c r="Q1384" s="19">
        <f>Ugovori_OPULJP[[#This Row],[Bespovratna sredstva - Ukupno (EU+Nac) HRK
= Ukupna ugovorena vrijednost bespovratnih sredstava]]*Ugovori_OPULJP[[#This Row],[STOPA NACIONALNOG SUFINANCIRANJA %]]</f>
        <v>221730</v>
      </c>
      <c r="R1384" s="20">
        <f>Ugovori_OPULJP[[#This Row],[Bespovratna sredstva - Nacionalni dio - HRK]]/7.5345</f>
        <v>29428.628309775035</v>
      </c>
      <c r="S1384" s="21">
        <v>1478200</v>
      </c>
      <c r="T1384" s="20">
        <f>Ugovori_OPULJP[[#This Row],[Bespovratna sredstva - Ukupno (EU+Nac) HRK
= Ukupna ugovorena vrijednost bespovratnih sredstava]]/7.5345</f>
        <v>196190.85539850022</v>
      </c>
      <c r="U1384" s="19">
        <v>0</v>
      </c>
      <c r="V1384" s="20">
        <f>Ugovori_OPULJP[[#This Row],[Javni doprinos korisnika - HRK]]/7.5345</f>
        <v>0</v>
      </c>
      <c r="W1384" s="19">
        <v>0</v>
      </c>
      <c r="X1384" s="20">
        <f>Ugovori_OPULJP[[#This Row],[Privatni doprinos korisnika - HRK]]/7.5345</f>
        <v>0</v>
      </c>
      <c r="Y1384" s="21">
        <f>Ugovori_OPULJP[[#This Row],[Bespovratna sredstva - Ukupno (EU+Nac) HRK
= Ukupna ugovorena vrijednost bespovratnih sredstava]]+Ugovori_OPULJP[[#This Row],[Javni doprinos korisnika - HRK]]+Ugovori_OPULJP[[#This Row],[Privatni doprinos korisnika - HRK]]</f>
        <v>1478200</v>
      </c>
      <c r="Z1384" s="22">
        <f>Ugovori_OPULJP[[#This Row],[UKUPNI PRIHVATLJIVI IZDACI
TOTAL ELIGIBLE EXPENDITURE
= Bespovratna sredstva ukupno + doprinos korisnika
= Ukupni prihvatljivi troškovi
= Ukupna ugovorena vrijednost projekta HRK]]/7.5345</f>
        <v>196190.85539850022</v>
      </c>
      <c r="AA1384" s="27" t="s">
        <v>22</v>
      </c>
      <c r="AB1384" s="27" t="s">
        <v>19</v>
      </c>
      <c r="AC1384" s="26" t="s">
        <v>5239</v>
      </c>
      <c r="AD1384" s="33" t="s">
        <v>147</v>
      </c>
    </row>
    <row r="1385" spans="1:30" ht="51" customHeight="1" x14ac:dyDescent="0.3">
      <c r="A1385" s="39" t="s">
        <v>5240</v>
      </c>
      <c r="B1385" s="25" t="s">
        <v>139</v>
      </c>
      <c r="C1385" s="26" t="s">
        <v>140</v>
      </c>
      <c r="D1385" s="40" t="s">
        <v>1642</v>
      </c>
      <c r="E1385" s="27" t="s">
        <v>63</v>
      </c>
      <c r="F1385" s="32" t="s">
        <v>5241</v>
      </c>
      <c r="G1385" s="32" t="s">
        <v>551</v>
      </c>
      <c r="H1385" s="29">
        <v>44775</v>
      </c>
      <c r="I1385" s="29">
        <v>45018</v>
      </c>
      <c r="J1385" s="17" t="str">
        <f>IF(Ugovori_OPULJP[[#This Row],[DATUM ZAVRŠETKA OPERACIJE]]&gt;DATE(2023,12,31),"u provedbi","završen")</f>
        <v>završen</v>
      </c>
      <c r="K1385" s="15" t="s">
        <v>240</v>
      </c>
      <c r="L1385" s="15" t="s">
        <v>240</v>
      </c>
      <c r="M1385" s="18">
        <v>0.85</v>
      </c>
      <c r="N1385" s="18">
        <v>0.15</v>
      </c>
      <c r="O1385" s="19">
        <f>Ugovori_OPULJP[[#This Row],[Bespovratna sredstva - Ukupno (EU+Nac) HRK
= Ukupna ugovorena vrijednost bespovratnih sredstava]]*Ugovori_OPULJP[[#This Row],[EU STOPA SUFINANCIRANJA %
EU CO-FINANCING RATE %]]</f>
        <v>841075</v>
      </c>
      <c r="P1385" s="20">
        <f>Ugovori_OPULJP[[#This Row],[Bespovratna sredstva - EU dio - HRK]]/7.5345</f>
        <v>111629.8360873316</v>
      </c>
      <c r="Q1385" s="19">
        <f>Ugovori_OPULJP[[#This Row],[Bespovratna sredstva - Ukupno (EU+Nac) HRK
= Ukupna ugovorena vrijednost bespovratnih sredstava]]*Ugovori_OPULJP[[#This Row],[STOPA NACIONALNOG SUFINANCIRANJA %]]</f>
        <v>148425</v>
      </c>
      <c r="R1385" s="20">
        <f>Ugovori_OPULJP[[#This Row],[Bespovratna sredstva - Nacionalni dio - HRK]]/7.5345</f>
        <v>19699.38283894087</v>
      </c>
      <c r="S1385" s="21">
        <v>989500</v>
      </c>
      <c r="T1385" s="20">
        <f>Ugovori_OPULJP[[#This Row],[Bespovratna sredstva - Ukupno (EU+Nac) HRK
= Ukupna ugovorena vrijednost bespovratnih sredstava]]/7.5345</f>
        <v>131329.21892627247</v>
      </c>
      <c r="U1385" s="19">
        <v>0</v>
      </c>
      <c r="V1385" s="20">
        <f>Ugovori_OPULJP[[#This Row],[Javni doprinos korisnika - HRK]]/7.5345</f>
        <v>0</v>
      </c>
      <c r="W1385" s="19">
        <v>0</v>
      </c>
      <c r="X1385" s="20">
        <f>Ugovori_OPULJP[[#This Row],[Privatni doprinos korisnika - HRK]]/7.5345</f>
        <v>0</v>
      </c>
      <c r="Y1385" s="21">
        <f>Ugovori_OPULJP[[#This Row],[Bespovratna sredstva - Ukupno (EU+Nac) HRK
= Ukupna ugovorena vrijednost bespovratnih sredstava]]+Ugovori_OPULJP[[#This Row],[Javni doprinos korisnika - HRK]]+Ugovori_OPULJP[[#This Row],[Privatni doprinos korisnika - HRK]]</f>
        <v>989500</v>
      </c>
      <c r="Z1385" s="22">
        <f>Ugovori_OPULJP[[#This Row],[UKUPNI PRIHVATLJIVI IZDACI
TOTAL ELIGIBLE EXPENDITURE
= Bespovratna sredstva ukupno + doprinos korisnika
= Ukupni prihvatljivi troškovi
= Ukupna ugovorena vrijednost projekta HRK]]/7.5345</f>
        <v>131329.21892627247</v>
      </c>
      <c r="AA1385" s="27" t="s">
        <v>22</v>
      </c>
      <c r="AB1385" s="27" t="s">
        <v>19</v>
      </c>
      <c r="AC1385" s="26" t="s">
        <v>5242</v>
      </c>
      <c r="AD1385" s="33" t="s">
        <v>147</v>
      </c>
    </row>
    <row r="1386" spans="1:30" ht="51" customHeight="1" x14ac:dyDescent="0.3">
      <c r="A1386" s="31" t="s">
        <v>5243</v>
      </c>
      <c r="B1386" s="25" t="s">
        <v>139</v>
      </c>
      <c r="C1386" s="26" t="s">
        <v>140</v>
      </c>
      <c r="D1386" s="40" t="s">
        <v>1642</v>
      </c>
      <c r="E1386" s="27" t="s">
        <v>63</v>
      </c>
      <c r="F1386" s="32" t="s">
        <v>5244</v>
      </c>
      <c r="G1386" s="32" t="s">
        <v>4224</v>
      </c>
      <c r="H1386" s="29">
        <v>44902</v>
      </c>
      <c r="I1386" s="29">
        <v>45145</v>
      </c>
      <c r="J1386" s="17" t="str">
        <f>IF(Ugovori_OPULJP[[#This Row],[DATUM ZAVRŠETKA OPERACIJE]]&gt;DATE(2023,12,31),"u provedbi","završen")</f>
        <v>završen</v>
      </c>
      <c r="K1386" s="15" t="s">
        <v>240</v>
      </c>
      <c r="L1386" s="15" t="s">
        <v>240</v>
      </c>
      <c r="M1386" s="18">
        <v>0.85</v>
      </c>
      <c r="N1386" s="18">
        <v>0.15</v>
      </c>
      <c r="O1386" s="19">
        <f>Ugovori_OPULJP[[#This Row],[Bespovratna sredstva - Ukupno (EU+Nac) HRK
= Ukupna ugovorena vrijednost bespovratnih sredstava]]*Ugovori_OPULJP[[#This Row],[EU STOPA SUFINANCIRANJA %
EU CO-FINANCING RATE %]]</f>
        <v>629459</v>
      </c>
      <c r="P1386" s="20">
        <f>Ugovori_OPULJP[[#This Row],[Bespovratna sredstva - EU dio - HRK]]/7.5345</f>
        <v>83543.566261862099</v>
      </c>
      <c r="Q1386" s="19">
        <f>Ugovori_OPULJP[[#This Row],[Bespovratna sredstva - Ukupno (EU+Nac) HRK
= Ukupna ugovorena vrijednost bespovratnih sredstava]]*Ugovori_OPULJP[[#This Row],[STOPA NACIONALNOG SUFINANCIRANJA %]]</f>
        <v>111081</v>
      </c>
      <c r="R1386" s="20">
        <f>Ugovori_OPULJP[[#This Row],[Bespovratna sredstva - Nacionalni dio - HRK]]/7.5345</f>
        <v>14742.982281505076</v>
      </c>
      <c r="S1386" s="21">
        <v>740540</v>
      </c>
      <c r="T1386" s="20">
        <f>Ugovori_OPULJP[[#This Row],[Bespovratna sredstva - Ukupno (EU+Nac) HRK
= Ukupna ugovorena vrijednost bespovratnih sredstava]]/7.5345</f>
        <v>98286.548543367171</v>
      </c>
      <c r="U1386" s="19">
        <v>0</v>
      </c>
      <c r="V1386" s="20">
        <f>Ugovori_OPULJP[[#This Row],[Javni doprinos korisnika - HRK]]/7.5345</f>
        <v>0</v>
      </c>
      <c r="W1386" s="19">
        <v>0</v>
      </c>
      <c r="X1386" s="20">
        <f>Ugovori_OPULJP[[#This Row],[Privatni doprinos korisnika - HRK]]/7.5345</f>
        <v>0</v>
      </c>
      <c r="Y1386" s="21">
        <f>Ugovori_OPULJP[[#This Row],[Bespovratna sredstva - Ukupno (EU+Nac) HRK
= Ukupna ugovorena vrijednost bespovratnih sredstava]]+Ugovori_OPULJP[[#This Row],[Javni doprinos korisnika - HRK]]+Ugovori_OPULJP[[#This Row],[Privatni doprinos korisnika - HRK]]</f>
        <v>740540</v>
      </c>
      <c r="Z1386" s="22">
        <f>Ugovori_OPULJP[[#This Row],[UKUPNI PRIHVATLJIVI IZDACI
TOTAL ELIGIBLE EXPENDITURE
= Bespovratna sredstva ukupno + doprinos korisnika
= Ukupni prihvatljivi troškovi
= Ukupna ugovorena vrijednost projekta HRK]]/7.5345</f>
        <v>98286.548543367171</v>
      </c>
      <c r="AA1386" s="27" t="s">
        <v>22</v>
      </c>
      <c r="AB1386" s="27" t="s">
        <v>19</v>
      </c>
      <c r="AC1386" s="26" t="s">
        <v>5245</v>
      </c>
      <c r="AD1386" s="33" t="s">
        <v>147</v>
      </c>
    </row>
    <row r="1387" spans="1:30" ht="51" customHeight="1" x14ac:dyDescent="0.3">
      <c r="A1387" s="39" t="s">
        <v>5246</v>
      </c>
      <c r="B1387" s="25" t="s">
        <v>139</v>
      </c>
      <c r="C1387" s="26" t="s">
        <v>140</v>
      </c>
      <c r="D1387" s="40" t="s">
        <v>1642</v>
      </c>
      <c r="E1387" s="27" t="s">
        <v>63</v>
      </c>
      <c r="F1387" s="32" t="s">
        <v>5247</v>
      </c>
      <c r="G1387" s="32" t="s">
        <v>3366</v>
      </c>
      <c r="H1387" s="29">
        <v>44854</v>
      </c>
      <c r="I1387" s="29">
        <v>45097</v>
      </c>
      <c r="J1387" s="17" t="str">
        <f>IF(Ugovori_OPULJP[[#This Row],[DATUM ZAVRŠETKA OPERACIJE]]&gt;DATE(2023,12,31),"u provedbi","završen")</f>
        <v>završen</v>
      </c>
      <c r="K1387" s="15" t="s">
        <v>240</v>
      </c>
      <c r="L1387" s="15" t="s">
        <v>240</v>
      </c>
      <c r="M1387" s="18">
        <v>0.85</v>
      </c>
      <c r="N1387" s="18">
        <v>0.15</v>
      </c>
      <c r="O1387" s="19">
        <f>Ugovori_OPULJP[[#This Row],[Bespovratna sredstva - Ukupno (EU+Nac) HRK
= Ukupna ugovorena vrijednost bespovratnih sredstava]]*Ugovori_OPULJP[[#This Row],[EU STOPA SUFINANCIRANJA %
EU CO-FINANCING RATE %]]</f>
        <v>630360</v>
      </c>
      <c r="P1387" s="20">
        <f>Ugovori_OPULJP[[#This Row],[Bespovratna sredstva - EU dio - HRK]]/7.5345</f>
        <v>83663.149512243675</v>
      </c>
      <c r="Q1387" s="19">
        <f>Ugovori_OPULJP[[#This Row],[Bespovratna sredstva - Ukupno (EU+Nac) HRK
= Ukupna ugovorena vrijednost bespovratnih sredstava]]*Ugovori_OPULJP[[#This Row],[STOPA NACIONALNOG SUFINANCIRANJA %]]</f>
        <v>111240</v>
      </c>
      <c r="R1387" s="20">
        <f>Ugovori_OPULJP[[#This Row],[Bespovratna sredstva - Nacionalni dio - HRK]]/7.5345</f>
        <v>14764.085208043001</v>
      </c>
      <c r="S1387" s="21">
        <v>741600</v>
      </c>
      <c r="T1387" s="20">
        <f>Ugovori_OPULJP[[#This Row],[Bespovratna sredstva - Ukupno (EU+Nac) HRK
= Ukupna ugovorena vrijednost bespovratnih sredstava]]/7.5345</f>
        <v>98427.23472028668</v>
      </c>
      <c r="U1387" s="19">
        <v>0</v>
      </c>
      <c r="V1387" s="20">
        <f>Ugovori_OPULJP[[#This Row],[Javni doprinos korisnika - HRK]]/7.5345</f>
        <v>0</v>
      </c>
      <c r="W1387" s="19">
        <v>0</v>
      </c>
      <c r="X1387" s="20">
        <f>Ugovori_OPULJP[[#This Row],[Privatni doprinos korisnika - HRK]]/7.5345</f>
        <v>0</v>
      </c>
      <c r="Y1387" s="21">
        <f>Ugovori_OPULJP[[#This Row],[Bespovratna sredstva - Ukupno (EU+Nac) HRK
= Ukupna ugovorena vrijednost bespovratnih sredstava]]+Ugovori_OPULJP[[#This Row],[Javni doprinos korisnika - HRK]]+Ugovori_OPULJP[[#This Row],[Privatni doprinos korisnika - HRK]]</f>
        <v>741600</v>
      </c>
      <c r="Z1387" s="22">
        <f>Ugovori_OPULJP[[#This Row],[UKUPNI PRIHVATLJIVI IZDACI
TOTAL ELIGIBLE EXPENDITURE
= Bespovratna sredstva ukupno + doprinos korisnika
= Ukupni prihvatljivi troškovi
= Ukupna ugovorena vrijednost projekta HRK]]/7.5345</f>
        <v>98427.23472028668</v>
      </c>
      <c r="AA1387" s="27" t="s">
        <v>22</v>
      </c>
      <c r="AB1387" s="27" t="s">
        <v>19</v>
      </c>
      <c r="AC1387" s="26" t="s">
        <v>5248</v>
      </c>
      <c r="AD1387" s="33" t="s">
        <v>147</v>
      </c>
    </row>
    <row r="1388" spans="1:30" ht="38.25" customHeight="1" x14ac:dyDescent="0.3">
      <c r="A1388" s="31" t="s">
        <v>5249</v>
      </c>
      <c r="B1388" s="25" t="s">
        <v>139</v>
      </c>
      <c r="C1388" s="26" t="s">
        <v>140</v>
      </c>
      <c r="D1388" s="40" t="s">
        <v>1642</v>
      </c>
      <c r="E1388" s="27" t="s">
        <v>63</v>
      </c>
      <c r="F1388" s="32" t="s">
        <v>1926</v>
      </c>
      <c r="G1388" s="32" t="s">
        <v>1927</v>
      </c>
      <c r="H1388" s="29">
        <v>44902</v>
      </c>
      <c r="I1388" s="29">
        <v>45145</v>
      </c>
      <c r="J1388" s="17" t="str">
        <f>IF(Ugovori_OPULJP[[#This Row],[DATUM ZAVRŠETKA OPERACIJE]]&gt;DATE(2023,12,31),"u provedbi","završen")</f>
        <v>završen</v>
      </c>
      <c r="K1388" s="15" t="s">
        <v>240</v>
      </c>
      <c r="L1388" s="15" t="s">
        <v>240</v>
      </c>
      <c r="M1388" s="18">
        <v>0.85</v>
      </c>
      <c r="N1388" s="18">
        <v>0.15</v>
      </c>
      <c r="O1388" s="19">
        <f>Ugovori_OPULJP[[#This Row],[Bespovratna sredstva - Ukupno (EU+Nac) HRK
= Ukupna ugovorena vrijednost bespovratnih sredstava]]*Ugovori_OPULJP[[#This Row],[EU STOPA SUFINANCIRANJA %
EU CO-FINANCING RATE %]]</f>
        <v>713994.9</v>
      </c>
      <c r="P1388" s="20">
        <f>Ugovori_OPULJP[[#This Row],[Bespovratna sredstva - EU dio - HRK]]/7.5345</f>
        <v>94763.408321720082</v>
      </c>
      <c r="Q1388" s="19">
        <f>Ugovori_OPULJP[[#This Row],[Bespovratna sredstva - Ukupno (EU+Nac) HRK
= Ukupna ugovorena vrijednost bespovratnih sredstava]]*Ugovori_OPULJP[[#This Row],[STOPA NACIONALNOG SUFINANCIRANJA %]]</f>
        <v>125999.09999999999</v>
      </c>
      <c r="R1388" s="20">
        <f>Ugovori_OPULJP[[#This Row],[Bespovratna sredstva - Nacionalni dio - HRK]]/7.5345</f>
        <v>16722.954409715308</v>
      </c>
      <c r="S1388" s="21">
        <v>839994</v>
      </c>
      <c r="T1388" s="20">
        <f>Ugovori_OPULJP[[#This Row],[Bespovratna sredstva - Ukupno (EU+Nac) HRK
= Ukupna ugovorena vrijednost bespovratnih sredstava]]/7.5345</f>
        <v>111486.36273143539</v>
      </c>
      <c r="U1388" s="19">
        <v>0</v>
      </c>
      <c r="V1388" s="20">
        <f>Ugovori_OPULJP[[#This Row],[Javni doprinos korisnika - HRK]]/7.5345</f>
        <v>0</v>
      </c>
      <c r="W1388" s="19">
        <v>0</v>
      </c>
      <c r="X1388" s="20">
        <f>Ugovori_OPULJP[[#This Row],[Privatni doprinos korisnika - HRK]]/7.5345</f>
        <v>0</v>
      </c>
      <c r="Y1388" s="21">
        <f>Ugovori_OPULJP[[#This Row],[Bespovratna sredstva - Ukupno (EU+Nac) HRK
= Ukupna ugovorena vrijednost bespovratnih sredstava]]+Ugovori_OPULJP[[#This Row],[Javni doprinos korisnika - HRK]]+Ugovori_OPULJP[[#This Row],[Privatni doprinos korisnika - HRK]]</f>
        <v>839994</v>
      </c>
      <c r="Z1388" s="22">
        <f>Ugovori_OPULJP[[#This Row],[UKUPNI PRIHVATLJIVI IZDACI
TOTAL ELIGIBLE EXPENDITURE
= Bespovratna sredstva ukupno + doprinos korisnika
= Ukupni prihvatljivi troškovi
= Ukupna ugovorena vrijednost projekta HRK]]/7.5345</f>
        <v>111486.36273143539</v>
      </c>
      <c r="AA1388" s="27" t="s">
        <v>22</v>
      </c>
      <c r="AB1388" s="27" t="s">
        <v>19</v>
      </c>
      <c r="AC1388" s="26" t="s">
        <v>5250</v>
      </c>
      <c r="AD1388" s="33" t="s">
        <v>147</v>
      </c>
    </row>
    <row r="1389" spans="1:30" ht="51" customHeight="1" x14ac:dyDescent="0.3">
      <c r="A1389" s="31" t="s">
        <v>5251</v>
      </c>
      <c r="B1389" s="25" t="s">
        <v>139</v>
      </c>
      <c r="C1389" s="26" t="s">
        <v>140</v>
      </c>
      <c r="D1389" s="40" t="s">
        <v>1642</v>
      </c>
      <c r="E1389" s="27" t="s">
        <v>63</v>
      </c>
      <c r="F1389" s="32" t="s">
        <v>5252</v>
      </c>
      <c r="G1389" s="32" t="s">
        <v>3691</v>
      </c>
      <c r="H1389" s="29">
        <v>44908</v>
      </c>
      <c r="I1389" s="29">
        <v>45151</v>
      </c>
      <c r="J1389" s="17" t="str">
        <f>IF(Ugovori_OPULJP[[#This Row],[DATUM ZAVRŠETKA OPERACIJE]]&gt;DATE(2023,12,31),"u provedbi","završen")</f>
        <v>završen</v>
      </c>
      <c r="K1389" s="15" t="s">
        <v>5253</v>
      </c>
      <c r="L1389" s="15" t="s">
        <v>117</v>
      </c>
      <c r="M1389" s="18">
        <v>0.85</v>
      </c>
      <c r="N1389" s="18">
        <v>0.15</v>
      </c>
      <c r="O1389" s="19">
        <f>Ugovori_OPULJP[[#This Row],[Bespovratna sredstva - Ukupno (EU+Nac) HRK
= Ukupna ugovorena vrijednost bespovratnih sredstava]]*Ugovori_OPULJP[[#This Row],[EU STOPA SUFINANCIRANJA %
EU CO-FINANCING RATE %]]</f>
        <v>840140</v>
      </c>
      <c r="P1389" s="20">
        <f>Ugovori_OPULJP[[#This Row],[Bespovratna sredstva - EU dio - HRK]]/7.5345</f>
        <v>111505.74026146393</v>
      </c>
      <c r="Q1389" s="19">
        <f>Ugovori_OPULJP[[#This Row],[Bespovratna sredstva - Ukupno (EU+Nac) HRK
= Ukupna ugovorena vrijednost bespovratnih sredstava]]*Ugovori_OPULJP[[#This Row],[STOPA NACIONALNOG SUFINANCIRANJA %]]</f>
        <v>148260</v>
      </c>
      <c r="R1389" s="20">
        <f>Ugovori_OPULJP[[#This Row],[Bespovratna sredstva - Nacionalni dio - HRK]]/7.5345</f>
        <v>19677.483575552458</v>
      </c>
      <c r="S1389" s="21">
        <v>988400</v>
      </c>
      <c r="T1389" s="20">
        <f>Ugovori_OPULJP[[#This Row],[Bespovratna sredstva - Ukupno (EU+Nac) HRK
= Ukupna ugovorena vrijednost bespovratnih sredstava]]/7.5345</f>
        <v>131183.22383701638</v>
      </c>
      <c r="U1389" s="19">
        <v>0</v>
      </c>
      <c r="V1389" s="20">
        <f>Ugovori_OPULJP[[#This Row],[Javni doprinos korisnika - HRK]]/7.5345</f>
        <v>0</v>
      </c>
      <c r="W1389" s="19">
        <v>0</v>
      </c>
      <c r="X1389" s="20">
        <f>Ugovori_OPULJP[[#This Row],[Privatni doprinos korisnika - HRK]]/7.5345</f>
        <v>0</v>
      </c>
      <c r="Y1389" s="21">
        <f>Ugovori_OPULJP[[#This Row],[Bespovratna sredstva - Ukupno (EU+Nac) HRK
= Ukupna ugovorena vrijednost bespovratnih sredstava]]+Ugovori_OPULJP[[#This Row],[Javni doprinos korisnika - HRK]]+Ugovori_OPULJP[[#This Row],[Privatni doprinos korisnika - HRK]]</f>
        <v>988400</v>
      </c>
      <c r="Z1389" s="22">
        <f>Ugovori_OPULJP[[#This Row],[UKUPNI PRIHVATLJIVI IZDACI
TOTAL ELIGIBLE EXPENDITURE
= Bespovratna sredstva ukupno + doprinos korisnika
= Ukupni prihvatljivi troškovi
= Ukupna ugovorena vrijednost projekta HRK]]/7.5345</f>
        <v>131183.22383701638</v>
      </c>
      <c r="AA1389" s="27" t="s">
        <v>22</v>
      </c>
      <c r="AB1389" s="27" t="s">
        <v>19</v>
      </c>
      <c r="AC1389" s="26" t="s">
        <v>5254</v>
      </c>
      <c r="AD1389" s="33" t="s">
        <v>147</v>
      </c>
    </row>
    <row r="1390" spans="1:30" ht="51" customHeight="1" x14ac:dyDescent="0.3">
      <c r="A1390" s="39" t="s">
        <v>5255</v>
      </c>
      <c r="B1390" s="25" t="s">
        <v>139</v>
      </c>
      <c r="C1390" s="26" t="s">
        <v>140</v>
      </c>
      <c r="D1390" s="40" t="s">
        <v>1642</v>
      </c>
      <c r="E1390" s="27" t="s">
        <v>63</v>
      </c>
      <c r="F1390" s="32" t="s">
        <v>5256</v>
      </c>
      <c r="G1390" s="43" t="s">
        <v>1474</v>
      </c>
      <c r="H1390" s="29">
        <v>44818</v>
      </c>
      <c r="I1390" s="29">
        <v>45060</v>
      </c>
      <c r="J1390" s="17" t="str">
        <f>IF(Ugovori_OPULJP[[#This Row],[DATUM ZAVRŠETKA OPERACIJE]]&gt;DATE(2023,12,31),"u provedbi","završen")</f>
        <v>završen</v>
      </c>
      <c r="K1390" s="28" t="s">
        <v>178</v>
      </c>
      <c r="L1390" s="28" t="s">
        <v>178</v>
      </c>
      <c r="M1390" s="18">
        <v>0.85</v>
      </c>
      <c r="N1390" s="18">
        <v>0.15</v>
      </c>
      <c r="O1390" s="19">
        <f>Ugovori_OPULJP[[#This Row],[Bespovratna sredstva - Ukupno (EU+Nac) HRK
= Ukupna ugovorena vrijednost bespovratnih sredstava]]*Ugovori_OPULJP[[#This Row],[EU STOPA SUFINANCIRANJA %
EU CO-FINANCING RATE %]]</f>
        <v>1247494</v>
      </c>
      <c r="P1390" s="20">
        <f>Ugovori_OPULJP[[#This Row],[Bespovratna sredstva - EU dio - HRK]]/7.5345</f>
        <v>165570.90716039549</v>
      </c>
      <c r="Q1390" s="19">
        <f>Ugovori_OPULJP[[#This Row],[Bespovratna sredstva - Ukupno (EU+Nac) HRK
= Ukupna ugovorena vrijednost bespovratnih sredstava]]*Ugovori_OPULJP[[#This Row],[STOPA NACIONALNOG SUFINANCIRANJA %]]</f>
        <v>220146</v>
      </c>
      <c r="R1390" s="20">
        <f>Ugovori_OPULJP[[#This Row],[Bespovratna sredstva - Nacionalni dio - HRK]]/7.5345</f>
        <v>29218.395381246264</v>
      </c>
      <c r="S1390" s="21">
        <v>1467640</v>
      </c>
      <c r="T1390" s="20">
        <f>Ugovori_OPULJP[[#This Row],[Bespovratna sredstva - Ukupno (EU+Nac) HRK
= Ukupna ugovorena vrijednost bespovratnih sredstava]]/7.5345</f>
        <v>194789.30254164178</v>
      </c>
      <c r="U1390" s="19">
        <v>0</v>
      </c>
      <c r="V1390" s="20">
        <f>Ugovori_OPULJP[[#This Row],[Javni doprinos korisnika - HRK]]/7.5345</f>
        <v>0</v>
      </c>
      <c r="W1390" s="19">
        <v>0</v>
      </c>
      <c r="X1390" s="20">
        <f>Ugovori_OPULJP[[#This Row],[Privatni doprinos korisnika - HRK]]/7.5345</f>
        <v>0</v>
      </c>
      <c r="Y1390" s="21">
        <f>Ugovori_OPULJP[[#This Row],[Bespovratna sredstva - Ukupno (EU+Nac) HRK
= Ukupna ugovorena vrijednost bespovratnih sredstava]]+Ugovori_OPULJP[[#This Row],[Javni doprinos korisnika - HRK]]+Ugovori_OPULJP[[#This Row],[Privatni doprinos korisnika - HRK]]</f>
        <v>1467640</v>
      </c>
      <c r="Z1390" s="22">
        <f>Ugovori_OPULJP[[#This Row],[UKUPNI PRIHVATLJIVI IZDACI
TOTAL ELIGIBLE EXPENDITURE
= Bespovratna sredstva ukupno + doprinos korisnika
= Ukupni prihvatljivi troškovi
= Ukupna ugovorena vrijednost projekta HRK]]/7.5345</f>
        <v>194789.30254164178</v>
      </c>
      <c r="AA1390" s="27" t="s">
        <v>22</v>
      </c>
      <c r="AB1390" s="27" t="s">
        <v>19</v>
      </c>
      <c r="AC1390" s="26" t="s">
        <v>5257</v>
      </c>
      <c r="AD1390" s="33" t="s">
        <v>147</v>
      </c>
    </row>
    <row r="1391" spans="1:30" ht="38.25" customHeight="1" x14ac:dyDescent="0.3">
      <c r="A1391" s="31" t="s">
        <v>5258</v>
      </c>
      <c r="B1391" s="25" t="s">
        <v>139</v>
      </c>
      <c r="C1391" s="26" t="s">
        <v>140</v>
      </c>
      <c r="D1391" s="40" t="s">
        <v>1642</v>
      </c>
      <c r="E1391" s="27" t="s">
        <v>63</v>
      </c>
      <c r="F1391" s="32" t="s">
        <v>5259</v>
      </c>
      <c r="G1391" s="32" t="s">
        <v>3329</v>
      </c>
      <c r="H1391" s="29">
        <v>45000</v>
      </c>
      <c r="I1391" s="29">
        <v>45245</v>
      </c>
      <c r="J1391" s="17" t="str">
        <f>IF(Ugovori_OPULJP[[#This Row],[DATUM ZAVRŠETKA OPERACIJE]]&gt;DATE(2023,12,31),"u provedbi","završen")</f>
        <v>završen</v>
      </c>
      <c r="K1391" s="37" t="s">
        <v>86</v>
      </c>
      <c r="L1391" s="37" t="s">
        <v>86</v>
      </c>
      <c r="M1391" s="18">
        <v>0.85</v>
      </c>
      <c r="N1391" s="18">
        <v>0.15</v>
      </c>
      <c r="O1391" s="19">
        <f>Ugovori_OPULJP[[#This Row],[Bespovratna sredstva - Ukupno (EU+Nac) HRK
= Ukupna ugovorena vrijednost bespovratnih sredstava]]*Ugovori_OPULJP[[#This Row],[EU STOPA SUFINANCIRANJA %
EU CO-FINANCING RATE %]]</f>
        <v>1252266.75</v>
      </c>
      <c r="P1391" s="20">
        <f>Ugovori_OPULJP[[#This Row],[Bespovratna sredstva - EU dio - HRK]]/7.5345</f>
        <v>166204.3599442564</v>
      </c>
      <c r="Q1391" s="19">
        <f>Ugovori_OPULJP[[#This Row],[Bespovratna sredstva - Ukupno (EU+Nac) HRK
= Ukupna ugovorena vrijednost bespovratnih sredstava]]*Ugovori_OPULJP[[#This Row],[STOPA NACIONALNOG SUFINANCIRANJA %]]</f>
        <v>220988.25</v>
      </c>
      <c r="R1391" s="20">
        <f>Ugovori_OPULJP[[#This Row],[Bespovratna sredstva - Nacionalni dio - HRK]]/7.5345</f>
        <v>29330.181166633483</v>
      </c>
      <c r="S1391" s="21">
        <v>1473255</v>
      </c>
      <c r="T1391" s="20">
        <f>Ugovori_OPULJP[[#This Row],[Bespovratna sredstva - Ukupno (EU+Nac) HRK
= Ukupna ugovorena vrijednost bespovratnih sredstava]]/7.5345</f>
        <v>195534.5411108899</v>
      </c>
      <c r="U1391" s="19"/>
      <c r="V1391" s="20">
        <f>Ugovori_OPULJP[[#This Row],[Javni doprinos korisnika - HRK]]/7.5345</f>
        <v>0</v>
      </c>
      <c r="W1391" s="19"/>
      <c r="X1391" s="20">
        <f>Ugovori_OPULJP[[#This Row],[Privatni doprinos korisnika - HRK]]/7.5345</f>
        <v>0</v>
      </c>
      <c r="Y1391" s="57">
        <f>Ugovori_OPULJP[[#This Row],[Bespovratna sredstva - Ukupno (EU+Nac) HRK
= Ukupna ugovorena vrijednost bespovratnih sredstava]]+Ugovori_OPULJP[[#This Row],[Javni doprinos korisnika - HRK]]+Ugovori_OPULJP[[#This Row],[Privatni doprinos korisnika - HRK]]</f>
        <v>1473255</v>
      </c>
      <c r="Z1391" s="22">
        <f>Ugovori_OPULJP[[#This Row],[UKUPNI PRIHVATLJIVI IZDACI
TOTAL ELIGIBLE EXPENDITURE
= Bespovratna sredstva ukupno + doprinos korisnika
= Ukupni prihvatljivi troškovi
= Ukupna ugovorena vrijednost projekta HRK]]/7.5345</f>
        <v>195534.5411108899</v>
      </c>
      <c r="AA1391" s="27" t="s">
        <v>22</v>
      </c>
      <c r="AB1391" s="27" t="s">
        <v>19</v>
      </c>
      <c r="AC1391" s="26" t="s">
        <v>5260</v>
      </c>
      <c r="AD1391" s="33" t="s">
        <v>147</v>
      </c>
    </row>
    <row r="1392" spans="1:30" ht="38.25" customHeight="1" x14ac:dyDescent="0.3">
      <c r="A1392" s="39" t="s">
        <v>5261</v>
      </c>
      <c r="B1392" s="25" t="s">
        <v>139</v>
      </c>
      <c r="C1392" s="26" t="s">
        <v>140</v>
      </c>
      <c r="D1392" s="40" t="s">
        <v>1642</v>
      </c>
      <c r="E1392" s="27" t="s">
        <v>63</v>
      </c>
      <c r="F1392" s="32" t="s">
        <v>5262</v>
      </c>
      <c r="G1392" s="32" t="s">
        <v>5263</v>
      </c>
      <c r="H1392" s="29">
        <v>44855</v>
      </c>
      <c r="I1392" s="29">
        <v>45098</v>
      </c>
      <c r="J1392" s="17" t="str">
        <f>IF(Ugovori_OPULJP[[#This Row],[DATUM ZAVRŠETKA OPERACIJE]]&gt;DATE(2023,12,31),"u provedbi","završen")</f>
        <v>završen</v>
      </c>
      <c r="K1392" s="15" t="s">
        <v>178</v>
      </c>
      <c r="L1392" s="15" t="s">
        <v>178</v>
      </c>
      <c r="M1392" s="18">
        <v>0.85</v>
      </c>
      <c r="N1392" s="18">
        <v>0.15</v>
      </c>
      <c r="O1392" s="19">
        <f>Ugovori_OPULJP[[#This Row],[Bespovratna sredstva - Ukupno (EU+Nac) HRK
= Ukupna ugovorena vrijednost bespovratnih sredstava]]*Ugovori_OPULJP[[#This Row],[EU STOPA SUFINANCIRANJA %
EU CO-FINANCING RATE %]]</f>
        <v>714275.978</v>
      </c>
      <c r="P1392" s="20">
        <f>Ugovori_OPULJP[[#This Row],[Bespovratna sredstva - EU dio - HRK]]/7.5345</f>
        <v>94800.713783263651</v>
      </c>
      <c r="Q1392" s="19">
        <f>Ugovori_OPULJP[[#This Row],[Bespovratna sredstva - Ukupno (EU+Nac) HRK
= Ukupna ugovorena vrijednost bespovratnih sredstava]]*Ugovori_OPULJP[[#This Row],[STOPA NACIONALNOG SUFINANCIRANJA %]]</f>
        <v>126048.702</v>
      </c>
      <c r="R1392" s="20">
        <f>Ugovori_OPULJP[[#This Row],[Bespovratna sredstva - Nacionalni dio - HRK]]/7.5345</f>
        <v>16729.537726458293</v>
      </c>
      <c r="S1392" s="21">
        <v>840324.68</v>
      </c>
      <c r="T1392" s="20">
        <f>Ugovori_OPULJP[[#This Row],[Bespovratna sredstva - Ukupno (EU+Nac) HRK
= Ukupna ugovorena vrijednost bespovratnih sredstava]]/7.5345</f>
        <v>111530.25150972194</v>
      </c>
      <c r="U1392" s="19">
        <v>0</v>
      </c>
      <c r="V1392" s="20">
        <f>Ugovori_OPULJP[[#This Row],[Javni doprinos korisnika - HRK]]/7.5345</f>
        <v>0</v>
      </c>
      <c r="W1392" s="19">
        <v>0</v>
      </c>
      <c r="X1392" s="20">
        <f>Ugovori_OPULJP[[#This Row],[Privatni doprinos korisnika - HRK]]/7.5345</f>
        <v>0</v>
      </c>
      <c r="Y1392" s="21">
        <f>Ugovori_OPULJP[[#This Row],[Bespovratna sredstva - Ukupno (EU+Nac) HRK
= Ukupna ugovorena vrijednost bespovratnih sredstava]]+Ugovori_OPULJP[[#This Row],[Javni doprinos korisnika - HRK]]+Ugovori_OPULJP[[#This Row],[Privatni doprinos korisnika - HRK]]</f>
        <v>840324.68</v>
      </c>
      <c r="Z1392" s="22">
        <f>Ugovori_OPULJP[[#This Row],[UKUPNI PRIHVATLJIVI IZDACI
TOTAL ELIGIBLE EXPENDITURE
= Bespovratna sredstva ukupno + doprinos korisnika
= Ukupni prihvatljivi troškovi
= Ukupna ugovorena vrijednost projekta HRK]]/7.5345</f>
        <v>111530.25150972194</v>
      </c>
      <c r="AA1392" s="27" t="s">
        <v>22</v>
      </c>
      <c r="AB1392" s="27" t="s">
        <v>19</v>
      </c>
      <c r="AC1392" s="26" t="s">
        <v>5264</v>
      </c>
      <c r="AD1392" s="33" t="s">
        <v>147</v>
      </c>
    </row>
    <row r="1393" spans="1:30" ht="38.25" customHeight="1" x14ac:dyDescent="0.3">
      <c r="A1393" s="39" t="s">
        <v>5265</v>
      </c>
      <c r="B1393" s="25" t="s">
        <v>139</v>
      </c>
      <c r="C1393" s="26" t="s">
        <v>140</v>
      </c>
      <c r="D1393" s="40" t="s">
        <v>1642</v>
      </c>
      <c r="E1393" s="27" t="s">
        <v>63</v>
      </c>
      <c r="F1393" s="32" t="s">
        <v>5266</v>
      </c>
      <c r="G1393" s="32" t="s">
        <v>2046</v>
      </c>
      <c r="H1393" s="29">
        <v>44818</v>
      </c>
      <c r="I1393" s="29">
        <v>45060</v>
      </c>
      <c r="J1393" s="17" t="str">
        <f>IF(Ugovori_OPULJP[[#This Row],[DATUM ZAVRŠETKA OPERACIJE]]&gt;DATE(2023,12,31),"u provedbi","završen")</f>
        <v>završen</v>
      </c>
      <c r="K1393" s="15" t="s">
        <v>362</v>
      </c>
      <c r="L1393" s="15" t="s">
        <v>362</v>
      </c>
      <c r="M1393" s="18">
        <v>0.85</v>
      </c>
      <c r="N1393" s="18">
        <v>0.15</v>
      </c>
      <c r="O1393" s="19">
        <f>Ugovori_OPULJP[[#This Row],[Bespovratna sredstva - Ukupno (EU+Nac) HRK
= Ukupna ugovorena vrijednost bespovratnih sredstava]]*Ugovori_OPULJP[[#This Row],[EU STOPA SUFINANCIRANJA %
EU CO-FINANCING RATE %]]</f>
        <v>1092607</v>
      </c>
      <c r="P1393" s="20">
        <f>Ugovori_OPULJP[[#This Row],[Bespovratna sredstva - EU dio - HRK]]/7.5345</f>
        <v>145013.86953347933</v>
      </c>
      <c r="Q1393" s="19">
        <f>Ugovori_OPULJP[[#This Row],[Bespovratna sredstva - Ukupno (EU+Nac) HRK
= Ukupna ugovorena vrijednost bespovratnih sredstava]]*Ugovori_OPULJP[[#This Row],[STOPA NACIONALNOG SUFINANCIRANJA %]]</f>
        <v>192813</v>
      </c>
      <c r="R1393" s="20">
        <f>Ugovori_OPULJP[[#This Row],[Bespovratna sredstva - Nacionalni dio - HRK]]/7.5345</f>
        <v>25590.682858849294</v>
      </c>
      <c r="S1393" s="21">
        <v>1285420</v>
      </c>
      <c r="T1393" s="20">
        <f>Ugovori_OPULJP[[#This Row],[Bespovratna sredstva - Ukupno (EU+Nac) HRK
= Ukupna ugovorena vrijednost bespovratnih sredstava]]/7.5345</f>
        <v>170604.55239232862</v>
      </c>
      <c r="U1393" s="19">
        <v>0</v>
      </c>
      <c r="V1393" s="20">
        <f>Ugovori_OPULJP[[#This Row],[Javni doprinos korisnika - HRK]]/7.5345</f>
        <v>0</v>
      </c>
      <c r="W1393" s="19">
        <v>0</v>
      </c>
      <c r="X1393" s="20">
        <f>Ugovori_OPULJP[[#This Row],[Privatni doprinos korisnika - HRK]]/7.5345</f>
        <v>0</v>
      </c>
      <c r="Y1393" s="21">
        <f>Ugovori_OPULJP[[#This Row],[Bespovratna sredstva - Ukupno (EU+Nac) HRK
= Ukupna ugovorena vrijednost bespovratnih sredstava]]+Ugovori_OPULJP[[#This Row],[Javni doprinos korisnika - HRK]]+Ugovori_OPULJP[[#This Row],[Privatni doprinos korisnika - HRK]]</f>
        <v>1285420</v>
      </c>
      <c r="Z1393" s="22">
        <f>Ugovori_OPULJP[[#This Row],[UKUPNI PRIHVATLJIVI IZDACI
TOTAL ELIGIBLE EXPENDITURE
= Bespovratna sredstva ukupno + doprinos korisnika
= Ukupni prihvatljivi troškovi
= Ukupna ugovorena vrijednost projekta HRK]]/7.5345</f>
        <v>170604.55239232862</v>
      </c>
      <c r="AA1393" s="27" t="s">
        <v>22</v>
      </c>
      <c r="AB1393" s="27" t="s">
        <v>19</v>
      </c>
      <c r="AC1393" s="26" t="s">
        <v>5267</v>
      </c>
      <c r="AD1393" s="33" t="s">
        <v>147</v>
      </c>
    </row>
    <row r="1394" spans="1:30" ht="38.25" customHeight="1" x14ac:dyDescent="0.3">
      <c r="A1394" s="39" t="s">
        <v>5268</v>
      </c>
      <c r="B1394" s="25" t="s">
        <v>139</v>
      </c>
      <c r="C1394" s="26" t="s">
        <v>140</v>
      </c>
      <c r="D1394" s="40" t="s">
        <v>1642</v>
      </c>
      <c r="E1394" s="27" t="s">
        <v>63</v>
      </c>
      <c r="F1394" s="32" t="s">
        <v>1825</v>
      </c>
      <c r="G1394" s="32" t="s">
        <v>562</v>
      </c>
      <c r="H1394" s="29">
        <v>44855</v>
      </c>
      <c r="I1394" s="29">
        <v>45098</v>
      </c>
      <c r="J1394" s="17" t="str">
        <f>IF(Ugovori_OPULJP[[#This Row],[DATUM ZAVRŠETKA OPERACIJE]]&gt;DATE(2023,12,31),"u provedbi","završen")</f>
        <v>završen</v>
      </c>
      <c r="K1394" s="15" t="s">
        <v>362</v>
      </c>
      <c r="L1394" s="15" t="s">
        <v>362</v>
      </c>
      <c r="M1394" s="18">
        <v>0.85</v>
      </c>
      <c r="N1394" s="18">
        <v>0.15</v>
      </c>
      <c r="O1394" s="19">
        <f>Ugovori_OPULJP[[#This Row],[Bespovratna sredstva - Ukupno (EU+Nac) HRK
= Ukupna ugovorena vrijednost bespovratnih sredstava]]*Ugovori_OPULJP[[#This Row],[EU STOPA SUFINANCIRANJA %
EU CO-FINANCING RATE %]]</f>
        <v>420038.125</v>
      </c>
      <c r="P1394" s="20">
        <f>Ugovori_OPULJP[[#This Row],[Bespovratna sredstva - EU dio - HRK]]/7.5345</f>
        <v>55748.639591213745</v>
      </c>
      <c r="Q1394" s="19">
        <f>Ugovori_OPULJP[[#This Row],[Bespovratna sredstva - Ukupno (EU+Nac) HRK
= Ukupna ugovorena vrijednost bespovratnih sredstava]]*Ugovori_OPULJP[[#This Row],[STOPA NACIONALNOG SUFINANCIRANJA %]]</f>
        <v>74124.375</v>
      </c>
      <c r="R1394" s="20">
        <f>Ugovori_OPULJP[[#This Row],[Bespovratna sredstva - Nacionalni dio - HRK]]/7.5345</f>
        <v>9837.9952219788956</v>
      </c>
      <c r="S1394" s="21">
        <v>494162.5</v>
      </c>
      <c r="T1394" s="20">
        <f>Ugovori_OPULJP[[#This Row],[Bespovratna sredstva - Ukupno (EU+Nac) HRK
= Ukupna ugovorena vrijednost bespovratnih sredstava]]/7.5345</f>
        <v>65586.63481319265</v>
      </c>
      <c r="U1394" s="19">
        <v>0</v>
      </c>
      <c r="V1394" s="20">
        <f>Ugovori_OPULJP[[#This Row],[Javni doprinos korisnika - HRK]]/7.5345</f>
        <v>0</v>
      </c>
      <c r="W1394" s="19">
        <v>0</v>
      </c>
      <c r="X1394" s="20">
        <f>Ugovori_OPULJP[[#This Row],[Privatni doprinos korisnika - HRK]]/7.5345</f>
        <v>0</v>
      </c>
      <c r="Y1394" s="21">
        <f>Ugovori_OPULJP[[#This Row],[Bespovratna sredstva - Ukupno (EU+Nac) HRK
= Ukupna ugovorena vrijednost bespovratnih sredstava]]+Ugovori_OPULJP[[#This Row],[Javni doprinos korisnika - HRK]]+Ugovori_OPULJP[[#This Row],[Privatni doprinos korisnika - HRK]]</f>
        <v>494162.5</v>
      </c>
      <c r="Z1394" s="22">
        <f>Ugovori_OPULJP[[#This Row],[UKUPNI PRIHVATLJIVI IZDACI
TOTAL ELIGIBLE EXPENDITURE
= Bespovratna sredstva ukupno + doprinos korisnika
= Ukupni prihvatljivi troškovi
= Ukupna ugovorena vrijednost projekta HRK]]/7.5345</f>
        <v>65586.63481319265</v>
      </c>
      <c r="AA1394" s="27" t="s">
        <v>22</v>
      </c>
      <c r="AB1394" s="27" t="s">
        <v>19</v>
      </c>
      <c r="AC1394" s="26" t="s">
        <v>5269</v>
      </c>
      <c r="AD1394" s="33" t="s">
        <v>147</v>
      </c>
    </row>
    <row r="1395" spans="1:30" ht="38.25" customHeight="1" x14ac:dyDescent="0.3">
      <c r="A1395" s="39" t="s">
        <v>5270</v>
      </c>
      <c r="B1395" s="25" t="s">
        <v>139</v>
      </c>
      <c r="C1395" s="26" t="s">
        <v>140</v>
      </c>
      <c r="D1395" s="40" t="s">
        <v>1642</v>
      </c>
      <c r="E1395" s="27" t="s">
        <v>63</v>
      </c>
      <c r="F1395" s="32" t="s">
        <v>5271</v>
      </c>
      <c r="G1395" s="14" t="s">
        <v>3748</v>
      </c>
      <c r="H1395" s="29">
        <v>44818</v>
      </c>
      <c r="I1395" s="29">
        <v>45060</v>
      </c>
      <c r="J1395" s="17" t="str">
        <f>IF(Ugovori_OPULJP[[#This Row],[DATUM ZAVRŠETKA OPERACIJE]]&gt;DATE(2023,12,31),"u provedbi","završen")</f>
        <v>završen</v>
      </c>
      <c r="K1395" s="15" t="s">
        <v>178</v>
      </c>
      <c r="L1395" s="15" t="s">
        <v>178</v>
      </c>
      <c r="M1395" s="18">
        <v>0.85</v>
      </c>
      <c r="N1395" s="18">
        <v>0.15</v>
      </c>
      <c r="O1395" s="19">
        <f>Ugovori_OPULJP[[#This Row],[Bespovratna sredstva - Ukupno (EU+Nac) HRK
= Ukupna ugovorena vrijednost bespovratnih sredstava]]*Ugovori_OPULJP[[#This Row],[EU STOPA SUFINANCIRANJA %
EU CO-FINANCING RATE %]]</f>
        <v>1042100</v>
      </c>
      <c r="P1395" s="20">
        <f>Ugovori_OPULJP[[#This Row],[Bespovratna sredstva - EU dio - HRK]]/7.5345</f>
        <v>138310.4386488818</v>
      </c>
      <c r="Q1395" s="19">
        <f>Ugovori_OPULJP[[#This Row],[Bespovratna sredstva - Ukupno (EU+Nac) HRK
= Ukupna ugovorena vrijednost bespovratnih sredstava]]*Ugovori_OPULJP[[#This Row],[STOPA NACIONALNOG SUFINANCIRANJA %]]</f>
        <v>183900</v>
      </c>
      <c r="R1395" s="20">
        <f>Ugovori_OPULJP[[#This Row],[Bespovratna sredstva - Nacionalni dio - HRK]]/7.5345</f>
        <v>24407.724467449731</v>
      </c>
      <c r="S1395" s="21">
        <v>1226000</v>
      </c>
      <c r="T1395" s="20">
        <f>Ugovori_OPULJP[[#This Row],[Bespovratna sredstva - Ukupno (EU+Nac) HRK
= Ukupna ugovorena vrijednost bespovratnih sredstava]]/7.5345</f>
        <v>162718.16311633153</v>
      </c>
      <c r="U1395" s="19">
        <v>0</v>
      </c>
      <c r="V1395" s="20">
        <f>Ugovori_OPULJP[[#This Row],[Javni doprinos korisnika - HRK]]/7.5345</f>
        <v>0</v>
      </c>
      <c r="W1395" s="19">
        <v>0</v>
      </c>
      <c r="X1395" s="20">
        <f>Ugovori_OPULJP[[#This Row],[Privatni doprinos korisnika - HRK]]/7.5345</f>
        <v>0</v>
      </c>
      <c r="Y1395" s="21">
        <f>Ugovori_OPULJP[[#This Row],[Bespovratna sredstva - Ukupno (EU+Nac) HRK
= Ukupna ugovorena vrijednost bespovratnih sredstava]]+Ugovori_OPULJP[[#This Row],[Javni doprinos korisnika - HRK]]+Ugovori_OPULJP[[#This Row],[Privatni doprinos korisnika - HRK]]</f>
        <v>1226000</v>
      </c>
      <c r="Z1395" s="22">
        <f>Ugovori_OPULJP[[#This Row],[UKUPNI PRIHVATLJIVI IZDACI
TOTAL ELIGIBLE EXPENDITURE
= Bespovratna sredstva ukupno + doprinos korisnika
= Ukupni prihvatljivi troškovi
= Ukupna ugovorena vrijednost projekta HRK]]/7.5345</f>
        <v>162718.16311633153</v>
      </c>
      <c r="AA1395" s="27" t="s">
        <v>22</v>
      </c>
      <c r="AB1395" s="27" t="s">
        <v>19</v>
      </c>
      <c r="AC1395" s="26" t="s">
        <v>5272</v>
      </c>
      <c r="AD1395" s="33" t="s">
        <v>147</v>
      </c>
    </row>
    <row r="1396" spans="1:30" ht="38.25" customHeight="1" x14ac:dyDescent="0.3">
      <c r="A1396" s="39" t="s">
        <v>5273</v>
      </c>
      <c r="B1396" s="25" t="s">
        <v>139</v>
      </c>
      <c r="C1396" s="26" t="s">
        <v>140</v>
      </c>
      <c r="D1396" s="40" t="s">
        <v>1642</v>
      </c>
      <c r="E1396" s="27" t="s">
        <v>63</v>
      </c>
      <c r="F1396" s="32" t="s">
        <v>5274</v>
      </c>
      <c r="G1396" s="32" t="s">
        <v>1266</v>
      </c>
      <c r="H1396" s="29">
        <v>44818</v>
      </c>
      <c r="I1396" s="29">
        <v>45060</v>
      </c>
      <c r="J1396" s="17" t="str">
        <f>IF(Ugovori_OPULJP[[#This Row],[DATUM ZAVRŠETKA OPERACIJE]]&gt;DATE(2023,12,31),"u provedbi","završen")</f>
        <v>završen</v>
      </c>
      <c r="K1396" s="15" t="s">
        <v>324</v>
      </c>
      <c r="L1396" s="15" t="s">
        <v>324</v>
      </c>
      <c r="M1396" s="18">
        <v>0.85</v>
      </c>
      <c r="N1396" s="18">
        <v>0.15</v>
      </c>
      <c r="O1396" s="19">
        <f>Ugovori_OPULJP[[#This Row],[Bespovratna sredstva - Ukupno (EU+Nac) HRK
= Ukupna ugovorena vrijednost bespovratnih sredstava]]*Ugovori_OPULJP[[#This Row],[EU STOPA SUFINANCIRANJA %
EU CO-FINANCING RATE %]]</f>
        <v>1258467.5</v>
      </c>
      <c r="P1396" s="20">
        <f>Ugovori_OPULJP[[#This Row],[Bespovratna sredstva - EU dio - HRK]]/7.5345</f>
        <v>167027.34089853341</v>
      </c>
      <c r="Q1396" s="19">
        <f>Ugovori_OPULJP[[#This Row],[Bespovratna sredstva - Ukupno (EU+Nac) HRK
= Ukupna ugovorena vrijednost bespovratnih sredstava]]*Ugovori_OPULJP[[#This Row],[STOPA NACIONALNOG SUFINANCIRANJA %]]</f>
        <v>222082.5</v>
      </c>
      <c r="R1396" s="20">
        <f>Ugovori_OPULJP[[#This Row],[Bespovratna sredstva - Nacionalni dio - HRK]]/7.5345</f>
        <v>29475.413099741188</v>
      </c>
      <c r="S1396" s="21">
        <v>1480550</v>
      </c>
      <c r="T1396" s="20">
        <f>Ugovori_OPULJP[[#This Row],[Bespovratna sredstva - Ukupno (EU+Nac) HRK
= Ukupna ugovorena vrijednost bespovratnih sredstava]]/7.5345</f>
        <v>196502.75399827459</v>
      </c>
      <c r="U1396" s="19">
        <v>0</v>
      </c>
      <c r="V1396" s="20">
        <f>Ugovori_OPULJP[[#This Row],[Javni doprinos korisnika - HRK]]/7.5345</f>
        <v>0</v>
      </c>
      <c r="W1396" s="19">
        <v>0</v>
      </c>
      <c r="X1396" s="20">
        <f>Ugovori_OPULJP[[#This Row],[Privatni doprinos korisnika - HRK]]/7.5345</f>
        <v>0</v>
      </c>
      <c r="Y1396" s="21">
        <f>Ugovori_OPULJP[[#This Row],[Bespovratna sredstva - Ukupno (EU+Nac) HRK
= Ukupna ugovorena vrijednost bespovratnih sredstava]]+Ugovori_OPULJP[[#This Row],[Javni doprinos korisnika - HRK]]+Ugovori_OPULJP[[#This Row],[Privatni doprinos korisnika - HRK]]</f>
        <v>1480550</v>
      </c>
      <c r="Z1396" s="22">
        <f>Ugovori_OPULJP[[#This Row],[UKUPNI PRIHVATLJIVI IZDACI
TOTAL ELIGIBLE EXPENDITURE
= Bespovratna sredstva ukupno + doprinos korisnika
= Ukupni prihvatljivi troškovi
= Ukupna ugovorena vrijednost projekta HRK]]/7.5345</f>
        <v>196502.75399827459</v>
      </c>
      <c r="AA1396" s="27" t="s">
        <v>22</v>
      </c>
      <c r="AB1396" s="27" t="s">
        <v>19</v>
      </c>
      <c r="AC1396" s="26" t="s">
        <v>5275</v>
      </c>
      <c r="AD1396" s="33" t="s">
        <v>147</v>
      </c>
    </row>
    <row r="1397" spans="1:30" ht="51" customHeight="1" x14ac:dyDescent="0.3">
      <c r="A1397" s="31" t="s">
        <v>5276</v>
      </c>
      <c r="B1397" s="25" t="s">
        <v>139</v>
      </c>
      <c r="C1397" s="26" t="s">
        <v>140</v>
      </c>
      <c r="D1397" s="40" t="s">
        <v>1642</v>
      </c>
      <c r="E1397" s="27" t="s">
        <v>63</v>
      </c>
      <c r="F1397" s="32" t="s">
        <v>5277</v>
      </c>
      <c r="G1397" s="32" t="s">
        <v>5278</v>
      </c>
      <c r="H1397" s="29">
        <v>44922</v>
      </c>
      <c r="I1397" s="29">
        <v>45165</v>
      </c>
      <c r="J1397" s="17" t="str">
        <f>IF(Ugovori_OPULJP[[#This Row],[DATUM ZAVRŠETKA OPERACIJE]]&gt;DATE(2023,12,31),"u provedbi","završen")</f>
        <v>završen</v>
      </c>
      <c r="K1397" s="15" t="s">
        <v>178</v>
      </c>
      <c r="L1397" s="15" t="s">
        <v>178</v>
      </c>
      <c r="M1397" s="18">
        <v>0.85</v>
      </c>
      <c r="N1397" s="18">
        <v>0.15</v>
      </c>
      <c r="O1397" s="19">
        <f>Ugovori_OPULJP[[#This Row],[Bespovratna sredstva - Ukupno (EU+Nac) HRK
= Ukupna ugovorena vrijednost bespovratnih sredstava]]*Ugovori_OPULJP[[#This Row],[EU STOPA SUFINANCIRANJA %
EU CO-FINANCING RATE %]]</f>
        <v>1050005</v>
      </c>
      <c r="P1397" s="20">
        <f>Ugovori_OPULJP[[#This Row],[Bespovratna sredstva - EU dio - HRK]]/7.5345</f>
        <v>139359.61244939943</v>
      </c>
      <c r="Q1397" s="19">
        <f>Ugovori_OPULJP[[#This Row],[Bespovratna sredstva - Ukupno (EU+Nac) HRK
= Ukupna ugovorena vrijednost bespovratnih sredstava]]*Ugovori_OPULJP[[#This Row],[STOPA NACIONALNOG SUFINANCIRANJA %]]</f>
        <v>185295</v>
      </c>
      <c r="R1397" s="20">
        <f>Ugovori_OPULJP[[#This Row],[Bespovratna sredstva - Nacionalni dio - HRK]]/7.5345</f>
        <v>24592.872785188134</v>
      </c>
      <c r="S1397" s="21">
        <v>1235300</v>
      </c>
      <c r="T1397" s="20">
        <f>Ugovori_OPULJP[[#This Row],[Bespovratna sredstva - Ukupno (EU+Nac) HRK
= Ukupna ugovorena vrijednost bespovratnih sredstava]]/7.5345</f>
        <v>163952.48523458754</v>
      </c>
      <c r="U1397" s="19">
        <v>0</v>
      </c>
      <c r="V1397" s="20">
        <f>Ugovori_OPULJP[[#This Row],[Javni doprinos korisnika - HRK]]/7.5345</f>
        <v>0</v>
      </c>
      <c r="W1397" s="19">
        <v>0</v>
      </c>
      <c r="X1397" s="20">
        <f>Ugovori_OPULJP[[#This Row],[Privatni doprinos korisnika - HRK]]/7.5345</f>
        <v>0</v>
      </c>
      <c r="Y1397" s="21">
        <f>Ugovori_OPULJP[[#This Row],[Bespovratna sredstva - Ukupno (EU+Nac) HRK
= Ukupna ugovorena vrijednost bespovratnih sredstava]]+Ugovori_OPULJP[[#This Row],[Javni doprinos korisnika - HRK]]+Ugovori_OPULJP[[#This Row],[Privatni doprinos korisnika - HRK]]</f>
        <v>1235300</v>
      </c>
      <c r="Z1397" s="22">
        <f>Ugovori_OPULJP[[#This Row],[UKUPNI PRIHVATLJIVI IZDACI
TOTAL ELIGIBLE EXPENDITURE
= Bespovratna sredstva ukupno + doprinos korisnika
= Ukupni prihvatljivi troškovi
= Ukupna ugovorena vrijednost projekta HRK]]/7.5345</f>
        <v>163952.48523458754</v>
      </c>
      <c r="AA1397" s="27" t="s">
        <v>22</v>
      </c>
      <c r="AB1397" s="27" t="s">
        <v>19</v>
      </c>
      <c r="AC1397" s="26" t="s">
        <v>5279</v>
      </c>
      <c r="AD1397" s="33" t="s">
        <v>147</v>
      </c>
    </row>
    <row r="1398" spans="1:30" ht="38.25" customHeight="1" x14ac:dyDescent="0.3">
      <c r="A1398" s="31" t="s">
        <v>5280</v>
      </c>
      <c r="B1398" s="25" t="s">
        <v>139</v>
      </c>
      <c r="C1398" s="26" t="s">
        <v>140</v>
      </c>
      <c r="D1398" s="40" t="s">
        <v>1642</v>
      </c>
      <c r="E1398" s="27" t="s">
        <v>63</v>
      </c>
      <c r="F1398" s="32" t="s">
        <v>5281</v>
      </c>
      <c r="G1398" s="32" t="s">
        <v>1865</v>
      </c>
      <c r="H1398" s="29">
        <v>44922</v>
      </c>
      <c r="I1398" s="29">
        <v>45165</v>
      </c>
      <c r="J1398" s="17" t="str">
        <f>IF(Ugovori_OPULJP[[#This Row],[DATUM ZAVRŠETKA OPERACIJE]]&gt;DATE(2023,12,31),"u provedbi","završen")</f>
        <v>završen</v>
      </c>
      <c r="K1398" s="37" t="s">
        <v>329</v>
      </c>
      <c r="L1398" s="37" t="s">
        <v>329</v>
      </c>
      <c r="M1398" s="18">
        <v>0.85</v>
      </c>
      <c r="N1398" s="18">
        <v>0.15</v>
      </c>
      <c r="O1398" s="19">
        <f>Ugovori_OPULJP[[#This Row],[Bespovratna sredstva - Ukupno (EU+Nac) HRK
= Ukupna ugovorena vrijednost bespovratnih sredstava]]*Ugovori_OPULJP[[#This Row],[EU STOPA SUFINANCIRANJA %
EU CO-FINANCING RATE %]]</f>
        <v>838100</v>
      </c>
      <c r="P1398" s="20">
        <f>Ugovori_OPULJP[[#This Row],[Bespovratna sredstva - EU dio - HRK]]/7.5345</f>
        <v>111234.98573229808</v>
      </c>
      <c r="Q1398" s="19">
        <f>Ugovori_OPULJP[[#This Row],[Bespovratna sredstva - Ukupno (EU+Nac) HRK
= Ukupna ugovorena vrijednost bespovratnih sredstava]]*Ugovori_OPULJP[[#This Row],[STOPA NACIONALNOG SUFINANCIRANJA %]]</f>
        <v>147900</v>
      </c>
      <c r="R1398" s="20">
        <f>Ugovori_OPULJP[[#This Row],[Bespovratna sredstva - Nacionalni dio - HRK]]/7.5345</f>
        <v>19629.703364523193</v>
      </c>
      <c r="S1398" s="21">
        <v>986000</v>
      </c>
      <c r="T1398" s="20">
        <f>Ugovori_OPULJP[[#This Row],[Bespovratna sredstva - Ukupno (EU+Nac) HRK
= Ukupna ugovorena vrijednost bespovratnih sredstava]]/7.5345</f>
        <v>130864.68909682128</v>
      </c>
      <c r="U1398" s="19">
        <v>0</v>
      </c>
      <c r="V1398" s="20">
        <f>Ugovori_OPULJP[[#This Row],[Javni doprinos korisnika - HRK]]/7.5345</f>
        <v>0</v>
      </c>
      <c r="W1398" s="19">
        <v>0</v>
      </c>
      <c r="X1398" s="20">
        <f>Ugovori_OPULJP[[#This Row],[Privatni doprinos korisnika - HRK]]/7.5345</f>
        <v>0</v>
      </c>
      <c r="Y1398" s="21">
        <f>Ugovori_OPULJP[[#This Row],[Bespovratna sredstva - Ukupno (EU+Nac) HRK
= Ukupna ugovorena vrijednost bespovratnih sredstava]]+Ugovori_OPULJP[[#This Row],[Javni doprinos korisnika - HRK]]+Ugovori_OPULJP[[#This Row],[Privatni doprinos korisnika - HRK]]</f>
        <v>986000</v>
      </c>
      <c r="Z1398" s="22">
        <f>Ugovori_OPULJP[[#This Row],[UKUPNI PRIHVATLJIVI IZDACI
TOTAL ELIGIBLE EXPENDITURE
= Bespovratna sredstva ukupno + doprinos korisnika
= Ukupni prihvatljivi troškovi
= Ukupna ugovorena vrijednost projekta HRK]]/7.5345</f>
        <v>130864.68909682128</v>
      </c>
      <c r="AA1398" s="27" t="s">
        <v>22</v>
      </c>
      <c r="AB1398" s="27" t="s">
        <v>19</v>
      </c>
      <c r="AC1398" s="26" t="s">
        <v>5282</v>
      </c>
      <c r="AD1398" s="33" t="s">
        <v>147</v>
      </c>
    </row>
    <row r="1399" spans="1:30" ht="51" customHeight="1" x14ac:dyDescent="0.3">
      <c r="A1399" s="39" t="s">
        <v>5283</v>
      </c>
      <c r="B1399" s="25" t="s">
        <v>139</v>
      </c>
      <c r="C1399" s="26" t="s">
        <v>140</v>
      </c>
      <c r="D1399" s="40" t="s">
        <v>1642</v>
      </c>
      <c r="E1399" s="27" t="s">
        <v>63</v>
      </c>
      <c r="F1399" s="32" t="s">
        <v>5284</v>
      </c>
      <c r="G1399" s="32" t="s">
        <v>1684</v>
      </c>
      <c r="H1399" s="29">
        <v>44770</v>
      </c>
      <c r="I1399" s="29">
        <v>45013</v>
      </c>
      <c r="J1399" s="17" t="str">
        <f>IF(Ugovori_OPULJP[[#This Row],[DATUM ZAVRŠETKA OPERACIJE]]&gt;DATE(2023,12,31),"u provedbi","završen")</f>
        <v>završen</v>
      </c>
      <c r="K1399" s="15" t="s">
        <v>329</v>
      </c>
      <c r="L1399" s="15" t="s">
        <v>329</v>
      </c>
      <c r="M1399" s="18">
        <v>0.85</v>
      </c>
      <c r="N1399" s="18">
        <v>0.15</v>
      </c>
      <c r="O1399" s="19">
        <f>Ugovori_OPULJP[[#This Row],[Bespovratna sredstva - Ukupno (EU+Nac) HRK
= Ukupna ugovorena vrijednost bespovratnih sredstava]]*Ugovori_OPULJP[[#This Row],[EU STOPA SUFINANCIRANJA %
EU CO-FINANCING RATE %]]</f>
        <v>1275000</v>
      </c>
      <c r="P1399" s="20">
        <f>Ugovori_OPULJP[[#This Row],[Bespovratna sredstva - EU dio - HRK]]/7.5345</f>
        <v>169221.5807286482</v>
      </c>
      <c r="Q1399" s="19">
        <f>Ugovori_OPULJP[[#This Row],[Bespovratna sredstva - Ukupno (EU+Nac) HRK
= Ukupna ugovorena vrijednost bespovratnih sredstava]]*Ugovori_OPULJP[[#This Row],[STOPA NACIONALNOG SUFINANCIRANJA %]]</f>
        <v>225000</v>
      </c>
      <c r="R1399" s="20">
        <f>Ugovori_OPULJP[[#This Row],[Bespovratna sredstva - Nacionalni dio - HRK]]/7.5345</f>
        <v>29862.631893290862</v>
      </c>
      <c r="S1399" s="21">
        <v>1500000</v>
      </c>
      <c r="T1399" s="20">
        <f>Ugovori_OPULJP[[#This Row],[Bespovratna sredstva - Ukupno (EU+Nac) HRK
= Ukupna ugovorena vrijednost bespovratnih sredstava]]/7.5345</f>
        <v>199084.21262193908</v>
      </c>
      <c r="U1399" s="19">
        <v>0</v>
      </c>
      <c r="V1399" s="20">
        <f>Ugovori_OPULJP[[#This Row],[Javni doprinos korisnika - HRK]]/7.5345</f>
        <v>0</v>
      </c>
      <c r="W1399" s="19">
        <v>0</v>
      </c>
      <c r="X1399" s="20">
        <f>Ugovori_OPULJP[[#This Row],[Privatni doprinos korisnika - HRK]]/7.5345</f>
        <v>0</v>
      </c>
      <c r="Y1399" s="21">
        <f>Ugovori_OPULJP[[#This Row],[Bespovratna sredstva - Ukupno (EU+Nac) HRK
= Ukupna ugovorena vrijednost bespovratnih sredstava]]+Ugovori_OPULJP[[#This Row],[Javni doprinos korisnika - HRK]]+Ugovori_OPULJP[[#This Row],[Privatni doprinos korisnika - HRK]]</f>
        <v>1500000</v>
      </c>
      <c r="Z1399" s="22">
        <f>Ugovori_OPULJP[[#This Row],[UKUPNI PRIHVATLJIVI IZDACI
TOTAL ELIGIBLE EXPENDITURE
= Bespovratna sredstva ukupno + doprinos korisnika
= Ukupni prihvatljivi troškovi
= Ukupna ugovorena vrijednost projekta HRK]]/7.5345</f>
        <v>199084.21262193908</v>
      </c>
      <c r="AA1399" s="27" t="s">
        <v>22</v>
      </c>
      <c r="AB1399" s="27" t="s">
        <v>19</v>
      </c>
      <c r="AC1399" s="26" t="s">
        <v>5285</v>
      </c>
      <c r="AD1399" s="33" t="s">
        <v>147</v>
      </c>
    </row>
    <row r="1400" spans="1:30" ht="51" customHeight="1" x14ac:dyDescent="0.3">
      <c r="A1400" s="39" t="s">
        <v>5286</v>
      </c>
      <c r="B1400" s="25" t="s">
        <v>139</v>
      </c>
      <c r="C1400" s="26" t="s">
        <v>140</v>
      </c>
      <c r="D1400" s="40" t="s">
        <v>1642</v>
      </c>
      <c r="E1400" s="27" t="s">
        <v>63</v>
      </c>
      <c r="F1400" s="32" t="s">
        <v>5287</v>
      </c>
      <c r="G1400" s="32" t="s">
        <v>1668</v>
      </c>
      <c r="H1400" s="29">
        <v>44770</v>
      </c>
      <c r="I1400" s="29">
        <v>45013</v>
      </c>
      <c r="J1400" s="17" t="str">
        <f>IF(Ugovori_OPULJP[[#This Row],[DATUM ZAVRŠETKA OPERACIJE]]&gt;DATE(2023,12,31),"u provedbi","završen")</f>
        <v>završen</v>
      </c>
      <c r="K1400" s="37" t="s">
        <v>178</v>
      </c>
      <c r="L1400" s="37" t="s">
        <v>178</v>
      </c>
      <c r="M1400" s="18">
        <v>0.85</v>
      </c>
      <c r="N1400" s="18">
        <v>0.15</v>
      </c>
      <c r="O1400" s="19">
        <f>Ugovori_OPULJP[[#This Row],[Bespovratna sredstva - Ukupno (EU+Nac) HRK
= Ukupna ugovorena vrijednost bespovratnih sredstava]]*Ugovori_OPULJP[[#This Row],[EU STOPA SUFINANCIRANJA %
EU CO-FINANCING RATE %]]</f>
        <v>420240</v>
      </c>
      <c r="P1400" s="20">
        <f>Ugovori_OPULJP[[#This Row],[Bespovratna sredstva - EU dio - HRK]]/7.5345</f>
        <v>55775.43300816245</v>
      </c>
      <c r="Q1400" s="19">
        <f>Ugovori_OPULJP[[#This Row],[Bespovratna sredstva - Ukupno (EU+Nac) HRK
= Ukupna ugovorena vrijednost bespovratnih sredstava]]*Ugovori_OPULJP[[#This Row],[STOPA NACIONALNOG SUFINANCIRANJA %]]</f>
        <v>74160</v>
      </c>
      <c r="R1400" s="20">
        <f>Ugovori_OPULJP[[#This Row],[Bespovratna sredstva - Nacionalni dio - HRK]]/7.5345</f>
        <v>9842.7234720286669</v>
      </c>
      <c r="S1400" s="21">
        <v>494400</v>
      </c>
      <c r="T1400" s="22">
        <f>Ugovori_OPULJP[[#This Row],[Bespovratna sredstva - Ukupno (EU+Nac) HRK
= Ukupna ugovorena vrijednost bespovratnih sredstava]]/7.5345</f>
        <v>65618.156480191115</v>
      </c>
      <c r="U1400" s="19">
        <v>0</v>
      </c>
      <c r="V1400" s="20">
        <f>Ugovori_OPULJP[[#This Row],[Javni doprinos korisnika - HRK]]/7.5345</f>
        <v>0</v>
      </c>
      <c r="W1400" s="19">
        <v>0</v>
      </c>
      <c r="X1400" s="20">
        <f>Ugovori_OPULJP[[#This Row],[Privatni doprinos korisnika - HRK]]/7.5345</f>
        <v>0</v>
      </c>
      <c r="Y1400" s="21">
        <f>Ugovori_OPULJP[[#This Row],[Bespovratna sredstva - Ukupno (EU+Nac) HRK
= Ukupna ugovorena vrijednost bespovratnih sredstava]]+Ugovori_OPULJP[[#This Row],[Javni doprinos korisnika - HRK]]+Ugovori_OPULJP[[#This Row],[Privatni doprinos korisnika - HRK]]</f>
        <v>494400</v>
      </c>
      <c r="Z1400" s="22">
        <f>Ugovori_OPULJP[[#This Row],[UKUPNI PRIHVATLJIVI IZDACI
TOTAL ELIGIBLE EXPENDITURE
= Bespovratna sredstva ukupno + doprinos korisnika
= Ukupni prihvatljivi troškovi
= Ukupna ugovorena vrijednost projekta HRK]]/7.5345</f>
        <v>65618.156480191115</v>
      </c>
      <c r="AA1400" s="27" t="s">
        <v>22</v>
      </c>
      <c r="AB1400" s="27" t="s">
        <v>19</v>
      </c>
      <c r="AC1400" s="26" t="s">
        <v>5288</v>
      </c>
      <c r="AD1400" s="33" t="s">
        <v>147</v>
      </c>
    </row>
    <row r="1401" spans="1:30" ht="38.25" customHeight="1" x14ac:dyDescent="0.3">
      <c r="A1401" s="39" t="s">
        <v>5289</v>
      </c>
      <c r="B1401" s="25" t="s">
        <v>139</v>
      </c>
      <c r="C1401" s="26" t="s">
        <v>140</v>
      </c>
      <c r="D1401" s="40" t="s">
        <v>1642</v>
      </c>
      <c r="E1401" s="27" t="s">
        <v>63</v>
      </c>
      <c r="F1401" s="32" t="s">
        <v>5290</v>
      </c>
      <c r="G1401" s="32" t="s">
        <v>4586</v>
      </c>
      <c r="H1401" s="29">
        <v>44859</v>
      </c>
      <c r="I1401" s="29">
        <v>45102</v>
      </c>
      <c r="J1401" s="17" t="str">
        <f>IF(Ugovori_OPULJP[[#This Row],[DATUM ZAVRŠETKA OPERACIJE]]&gt;DATE(2023,12,31),"u provedbi","završen")</f>
        <v>završen</v>
      </c>
      <c r="K1401" s="37" t="s">
        <v>240</v>
      </c>
      <c r="L1401" s="37" t="s">
        <v>240</v>
      </c>
      <c r="M1401" s="18">
        <v>0.85</v>
      </c>
      <c r="N1401" s="18">
        <v>0.15</v>
      </c>
      <c r="O1401" s="19">
        <f>Ugovori_OPULJP[[#This Row],[Bespovratna sredstva - Ukupno (EU+Nac) HRK
= Ukupna ugovorena vrijednost bespovratnih sredstava]]*Ugovori_OPULJP[[#This Row],[EU STOPA SUFINANCIRANJA %
EU CO-FINANCING RATE %]]</f>
        <v>419602.5</v>
      </c>
      <c r="P1401" s="20">
        <f>Ugovori_OPULJP[[#This Row],[Bespovratna sredstva - EU dio - HRK]]/7.5345</f>
        <v>55690.822217798122</v>
      </c>
      <c r="Q1401" s="19">
        <f>Ugovori_OPULJP[[#This Row],[Bespovratna sredstva - Ukupno (EU+Nac) HRK
= Ukupna ugovorena vrijednost bespovratnih sredstava]]*Ugovori_OPULJP[[#This Row],[STOPA NACIONALNOG SUFINANCIRANJA %]]</f>
        <v>74047.5</v>
      </c>
      <c r="R1401" s="20">
        <f>Ugovori_OPULJP[[#This Row],[Bespovratna sredstva - Nacionalni dio - HRK]]/7.5345</f>
        <v>9827.7921560820214</v>
      </c>
      <c r="S1401" s="21">
        <v>493650</v>
      </c>
      <c r="T1401" s="20">
        <f>Ugovori_OPULJP[[#This Row],[Bespovratna sredstva - Ukupno (EU+Nac) HRK
= Ukupna ugovorena vrijednost bespovratnih sredstava]]/7.5345</f>
        <v>65518.614373880147</v>
      </c>
      <c r="U1401" s="19">
        <v>0</v>
      </c>
      <c r="V1401" s="20">
        <f>Ugovori_OPULJP[[#This Row],[Javni doprinos korisnika - HRK]]/7.5345</f>
        <v>0</v>
      </c>
      <c r="W1401" s="19">
        <v>0</v>
      </c>
      <c r="X1401" s="20">
        <f>Ugovori_OPULJP[[#This Row],[Privatni doprinos korisnika - HRK]]/7.5345</f>
        <v>0</v>
      </c>
      <c r="Y1401" s="21">
        <f>Ugovori_OPULJP[[#This Row],[Bespovratna sredstva - Ukupno (EU+Nac) HRK
= Ukupna ugovorena vrijednost bespovratnih sredstava]]+Ugovori_OPULJP[[#This Row],[Javni doprinos korisnika - HRK]]+Ugovori_OPULJP[[#This Row],[Privatni doprinos korisnika - HRK]]</f>
        <v>493650</v>
      </c>
      <c r="Z1401" s="22">
        <f>Ugovori_OPULJP[[#This Row],[UKUPNI PRIHVATLJIVI IZDACI
TOTAL ELIGIBLE EXPENDITURE
= Bespovratna sredstva ukupno + doprinos korisnika
= Ukupni prihvatljivi troškovi
= Ukupna ugovorena vrijednost projekta HRK]]/7.5345</f>
        <v>65518.614373880147</v>
      </c>
      <c r="AA1401" s="27" t="s">
        <v>22</v>
      </c>
      <c r="AB1401" s="27" t="s">
        <v>19</v>
      </c>
      <c r="AC1401" s="26" t="s">
        <v>5291</v>
      </c>
      <c r="AD1401" s="33" t="s">
        <v>147</v>
      </c>
    </row>
    <row r="1402" spans="1:30" ht="38.25" customHeight="1" x14ac:dyDescent="0.3">
      <c r="A1402" s="39" t="s">
        <v>5292</v>
      </c>
      <c r="B1402" s="25" t="s">
        <v>139</v>
      </c>
      <c r="C1402" s="26" t="s">
        <v>140</v>
      </c>
      <c r="D1402" s="40" t="s">
        <v>1642</v>
      </c>
      <c r="E1402" s="27" t="s">
        <v>63</v>
      </c>
      <c r="F1402" s="32" t="s">
        <v>5293</v>
      </c>
      <c r="G1402" s="32" t="s">
        <v>3695</v>
      </c>
      <c r="H1402" s="29">
        <v>44818</v>
      </c>
      <c r="I1402" s="29">
        <v>45060</v>
      </c>
      <c r="J1402" s="17" t="str">
        <f>IF(Ugovori_OPULJP[[#This Row],[DATUM ZAVRŠETKA OPERACIJE]]&gt;DATE(2023,12,31),"u provedbi","završen")</f>
        <v>završen</v>
      </c>
      <c r="K1402" s="15" t="s">
        <v>66</v>
      </c>
      <c r="L1402" s="15" t="s">
        <v>66</v>
      </c>
      <c r="M1402" s="18">
        <v>0.85</v>
      </c>
      <c r="N1402" s="18">
        <v>0.15</v>
      </c>
      <c r="O1402" s="19">
        <f>Ugovori_OPULJP[[#This Row],[Bespovratna sredstva - Ukupno (EU+Nac) HRK
= Ukupna ugovorena vrijednost bespovratnih sredstava]]*Ugovori_OPULJP[[#This Row],[EU STOPA SUFINANCIRANJA %
EU CO-FINANCING RATE %]]</f>
        <v>420200.05</v>
      </c>
      <c r="P1402" s="20">
        <f>Ugovori_OPULJP[[#This Row],[Bespovratna sredstva - EU dio - HRK]]/7.5345</f>
        <v>55770.130731966281</v>
      </c>
      <c r="Q1402" s="19">
        <f>Ugovori_OPULJP[[#This Row],[Bespovratna sredstva - Ukupno (EU+Nac) HRK
= Ukupna ugovorena vrijednost bespovratnih sredstava]]*Ugovori_OPULJP[[#This Row],[STOPA NACIONALNOG SUFINANCIRANJA %]]</f>
        <v>74152.95</v>
      </c>
      <c r="R1402" s="20">
        <f>Ugovori_OPULJP[[#This Row],[Bespovratna sredstva - Nacionalni dio - HRK]]/7.5345</f>
        <v>9841.7877762293447</v>
      </c>
      <c r="S1402" s="21">
        <v>494353</v>
      </c>
      <c r="T1402" s="20">
        <f>Ugovori_OPULJP[[#This Row],[Bespovratna sredstva - Ukupno (EU+Nac) HRK
= Ukupna ugovorena vrijednost bespovratnih sredstava]]/7.5345</f>
        <v>65611.918508195624</v>
      </c>
      <c r="U1402" s="19">
        <v>0</v>
      </c>
      <c r="V1402" s="20">
        <f>Ugovori_OPULJP[[#This Row],[Javni doprinos korisnika - HRK]]/7.5345</f>
        <v>0</v>
      </c>
      <c r="W1402" s="19">
        <v>0</v>
      </c>
      <c r="X1402" s="20">
        <f>Ugovori_OPULJP[[#This Row],[Privatni doprinos korisnika - HRK]]/7.5345</f>
        <v>0</v>
      </c>
      <c r="Y1402" s="21">
        <f>Ugovori_OPULJP[[#This Row],[Bespovratna sredstva - Ukupno (EU+Nac) HRK
= Ukupna ugovorena vrijednost bespovratnih sredstava]]+Ugovori_OPULJP[[#This Row],[Javni doprinos korisnika - HRK]]+Ugovori_OPULJP[[#This Row],[Privatni doprinos korisnika - HRK]]</f>
        <v>494353</v>
      </c>
      <c r="Z1402" s="22">
        <f>Ugovori_OPULJP[[#This Row],[UKUPNI PRIHVATLJIVI IZDACI
TOTAL ELIGIBLE EXPENDITURE
= Bespovratna sredstva ukupno + doprinos korisnika
= Ukupni prihvatljivi troškovi
= Ukupna ugovorena vrijednost projekta HRK]]/7.5345</f>
        <v>65611.918508195624</v>
      </c>
      <c r="AA1402" s="27" t="s">
        <v>22</v>
      </c>
      <c r="AB1402" s="27" t="s">
        <v>19</v>
      </c>
      <c r="AC1402" s="26" t="s">
        <v>5294</v>
      </c>
      <c r="AD1402" s="33" t="s">
        <v>147</v>
      </c>
    </row>
    <row r="1403" spans="1:30" ht="38.25" customHeight="1" x14ac:dyDescent="0.3">
      <c r="A1403" s="39" t="s">
        <v>5295</v>
      </c>
      <c r="B1403" s="25" t="s">
        <v>139</v>
      </c>
      <c r="C1403" s="26" t="s">
        <v>140</v>
      </c>
      <c r="D1403" s="40" t="s">
        <v>1642</v>
      </c>
      <c r="E1403" s="27" t="s">
        <v>63</v>
      </c>
      <c r="F1403" s="32" t="s">
        <v>4024</v>
      </c>
      <c r="G1403" s="32" t="s">
        <v>1963</v>
      </c>
      <c r="H1403" s="29">
        <v>44859</v>
      </c>
      <c r="I1403" s="29">
        <v>45102</v>
      </c>
      <c r="J1403" s="17" t="str">
        <f>IF(Ugovori_OPULJP[[#This Row],[DATUM ZAVRŠETKA OPERACIJE]]&gt;DATE(2023,12,31),"u provedbi","završen")</f>
        <v>završen</v>
      </c>
      <c r="K1403" s="15" t="s">
        <v>66</v>
      </c>
      <c r="L1403" s="15" t="s">
        <v>66</v>
      </c>
      <c r="M1403" s="18">
        <v>0.85</v>
      </c>
      <c r="N1403" s="18">
        <v>0.15</v>
      </c>
      <c r="O1403" s="19">
        <f>Ugovori_OPULJP[[#This Row],[Bespovratna sredstva - Ukupno (EU+Nac) HRK
= Ukupna ugovorena vrijednost bespovratnih sredstava]]*Ugovori_OPULJP[[#This Row],[EU STOPA SUFINANCIRANJA %
EU CO-FINANCING RATE %]]</f>
        <v>627937.5</v>
      </c>
      <c r="P1403" s="20">
        <f>Ugovori_OPULJP[[#This Row],[Bespovratna sredstva - EU dio - HRK]]/7.5345</f>
        <v>83341.628508859241</v>
      </c>
      <c r="Q1403" s="19">
        <f>Ugovori_OPULJP[[#This Row],[Bespovratna sredstva - Ukupno (EU+Nac) HRK
= Ukupna ugovorena vrijednost bespovratnih sredstava]]*Ugovori_OPULJP[[#This Row],[STOPA NACIONALNOG SUFINANCIRANJA %]]</f>
        <v>110812.5</v>
      </c>
      <c r="R1403" s="20">
        <f>Ugovori_OPULJP[[#This Row],[Bespovratna sredstva - Nacionalni dio - HRK]]/7.5345</f>
        <v>14707.346207445749</v>
      </c>
      <c r="S1403" s="21">
        <v>738750</v>
      </c>
      <c r="T1403" s="20">
        <f>Ugovori_OPULJP[[#This Row],[Bespovratna sredstva - Ukupno (EU+Nac) HRK
= Ukupna ugovorena vrijednost bespovratnih sredstava]]/7.5345</f>
        <v>98048.974716304991</v>
      </c>
      <c r="U1403" s="19">
        <v>0</v>
      </c>
      <c r="V1403" s="20">
        <f>Ugovori_OPULJP[[#This Row],[Javni doprinos korisnika - HRK]]/7.5345</f>
        <v>0</v>
      </c>
      <c r="W1403" s="19">
        <v>0</v>
      </c>
      <c r="X1403" s="20">
        <f>Ugovori_OPULJP[[#This Row],[Privatni doprinos korisnika - HRK]]/7.5345</f>
        <v>0</v>
      </c>
      <c r="Y1403" s="21">
        <f>Ugovori_OPULJP[[#This Row],[Bespovratna sredstva - Ukupno (EU+Nac) HRK
= Ukupna ugovorena vrijednost bespovratnih sredstava]]+Ugovori_OPULJP[[#This Row],[Javni doprinos korisnika - HRK]]+Ugovori_OPULJP[[#This Row],[Privatni doprinos korisnika - HRK]]</f>
        <v>738750</v>
      </c>
      <c r="Z1403" s="22">
        <f>Ugovori_OPULJP[[#This Row],[UKUPNI PRIHVATLJIVI IZDACI
TOTAL ELIGIBLE EXPENDITURE
= Bespovratna sredstva ukupno + doprinos korisnika
= Ukupni prihvatljivi troškovi
= Ukupna ugovorena vrijednost projekta HRK]]/7.5345</f>
        <v>98048.974716304991</v>
      </c>
      <c r="AA1403" s="27" t="s">
        <v>22</v>
      </c>
      <c r="AB1403" s="27" t="s">
        <v>19</v>
      </c>
      <c r="AC1403" s="26" t="s">
        <v>5296</v>
      </c>
      <c r="AD1403" s="33" t="s">
        <v>147</v>
      </c>
    </row>
    <row r="1404" spans="1:30" ht="51" customHeight="1" x14ac:dyDescent="0.3">
      <c r="A1404" s="39" t="s">
        <v>5297</v>
      </c>
      <c r="B1404" s="25" t="s">
        <v>139</v>
      </c>
      <c r="C1404" s="26" t="s">
        <v>140</v>
      </c>
      <c r="D1404" s="40" t="s">
        <v>1642</v>
      </c>
      <c r="E1404" s="27" t="s">
        <v>63</v>
      </c>
      <c r="F1404" s="32" t="s">
        <v>5298</v>
      </c>
      <c r="G1404" s="32" t="s">
        <v>1912</v>
      </c>
      <c r="H1404" s="29">
        <v>44853</v>
      </c>
      <c r="I1404" s="29">
        <v>45096</v>
      </c>
      <c r="J1404" s="17" t="str">
        <f>IF(Ugovori_OPULJP[[#This Row],[DATUM ZAVRŠETKA OPERACIJE]]&gt;DATE(2023,12,31),"u provedbi","završen")</f>
        <v>završen</v>
      </c>
      <c r="K1404" s="28" t="s">
        <v>240</v>
      </c>
      <c r="L1404" s="28" t="s">
        <v>240</v>
      </c>
      <c r="M1404" s="18">
        <v>0.85</v>
      </c>
      <c r="N1404" s="18">
        <v>0.15</v>
      </c>
      <c r="O1404" s="19">
        <f>Ugovori_OPULJP[[#This Row],[Bespovratna sredstva - Ukupno (EU+Nac) HRK
= Ukupna ugovorena vrijednost bespovratnih sredstava]]*Ugovori_OPULJP[[#This Row],[EU STOPA SUFINANCIRANJA %
EU CO-FINANCING RATE %]]</f>
        <v>841160</v>
      </c>
      <c r="P1404" s="20">
        <f>Ugovori_OPULJP[[#This Row],[Bespovratna sredstva - EU dio - HRK]]/7.5345</f>
        <v>111641.11752604684</v>
      </c>
      <c r="Q1404" s="19">
        <f>Ugovori_OPULJP[[#This Row],[Bespovratna sredstva - Ukupno (EU+Nac) HRK
= Ukupna ugovorena vrijednost bespovratnih sredstava]]*Ugovori_OPULJP[[#This Row],[STOPA NACIONALNOG SUFINANCIRANJA %]]</f>
        <v>148440</v>
      </c>
      <c r="R1404" s="20">
        <f>Ugovori_OPULJP[[#This Row],[Bespovratna sredstva - Nacionalni dio - HRK]]/7.5345</f>
        <v>19701.373681067089</v>
      </c>
      <c r="S1404" s="21">
        <v>989600</v>
      </c>
      <c r="T1404" s="20">
        <f>Ugovori_OPULJP[[#This Row],[Bespovratna sredstva - Ukupno (EU+Nac) HRK
= Ukupna ugovorena vrijednost bespovratnih sredstava]]/7.5345</f>
        <v>131342.49120711393</v>
      </c>
      <c r="U1404" s="19">
        <v>0</v>
      </c>
      <c r="V1404" s="20">
        <f>Ugovori_OPULJP[[#This Row],[Javni doprinos korisnika - HRK]]/7.5345</f>
        <v>0</v>
      </c>
      <c r="W1404" s="19">
        <v>0</v>
      </c>
      <c r="X1404" s="20">
        <f>Ugovori_OPULJP[[#This Row],[Privatni doprinos korisnika - HRK]]/7.5345</f>
        <v>0</v>
      </c>
      <c r="Y1404" s="21">
        <f>Ugovori_OPULJP[[#This Row],[Bespovratna sredstva - Ukupno (EU+Nac) HRK
= Ukupna ugovorena vrijednost bespovratnih sredstava]]+Ugovori_OPULJP[[#This Row],[Javni doprinos korisnika - HRK]]+Ugovori_OPULJP[[#This Row],[Privatni doprinos korisnika - HRK]]</f>
        <v>989600</v>
      </c>
      <c r="Z1404" s="22">
        <f>Ugovori_OPULJP[[#This Row],[UKUPNI PRIHVATLJIVI IZDACI
TOTAL ELIGIBLE EXPENDITURE
= Bespovratna sredstva ukupno + doprinos korisnika
= Ukupni prihvatljivi troškovi
= Ukupna ugovorena vrijednost projekta HRK]]/7.5345</f>
        <v>131342.49120711393</v>
      </c>
      <c r="AA1404" s="27" t="s">
        <v>22</v>
      </c>
      <c r="AB1404" s="27" t="s">
        <v>19</v>
      </c>
      <c r="AC1404" s="26" t="s">
        <v>5299</v>
      </c>
      <c r="AD1404" s="33" t="s">
        <v>147</v>
      </c>
    </row>
    <row r="1405" spans="1:30" ht="63.75" customHeight="1" x14ac:dyDescent="0.3">
      <c r="A1405" s="39" t="s">
        <v>5300</v>
      </c>
      <c r="B1405" s="25" t="s">
        <v>139</v>
      </c>
      <c r="C1405" s="26" t="s">
        <v>140</v>
      </c>
      <c r="D1405" s="40" t="s">
        <v>1642</v>
      </c>
      <c r="E1405" s="27" t="s">
        <v>63</v>
      </c>
      <c r="F1405" s="32" t="s">
        <v>5301</v>
      </c>
      <c r="G1405" s="14" t="s">
        <v>1372</v>
      </c>
      <c r="H1405" s="29">
        <v>44855</v>
      </c>
      <c r="I1405" s="29">
        <v>45098</v>
      </c>
      <c r="J1405" s="17" t="str">
        <f>IF(Ugovori_OPULJP[[#This Row],[DATUM ZAVRŠETKA OPERACIJE]]&gt;DATE(2023,12,31),"u provedbi","završen")</f>
        <v>završen</v>
      </c>
      <c r="K1405" s="15" t="s">
        <v>86</v>
      </c>
      <c r="L1405" s="15" t="s">
        <v>86</v>
      </c>
      <c r="M1405" s="18">
        <v>0.85</v>
      </c>
      <c r="N1405" s="18">
        <v>0.15</v>
      </c>
      <c r="O1405" s="19">
        <f>Ugovori_OPULJP[[#This Row],[Bespovratna sredstva - Ukupno (EU+Nac) HRK
= Ukupna ugovorena vrijednost bespovratnih sredstava]]*Ugovori_OPULJP[[#This Row],[EU STOPA SUFINANCIRANJA %
EU CO-FINANCING RATE %]]</f>
        <v>1257575</v>
      </c>
      <c r="P1405" s="20">
        <f>Ugovori_OPULJP[[#This Row],[Bespovratna sredstva - EU dio - HRK]]/7.5345</f>
        <v>166908.88579202336</v>
      </c>
      <c r="Q1405" s="19">
        <f>Ugovori_OPULJP[[#This Row],[Bespovratna sredstva - Ukupno (EU+Nac) HRK
= Ukupna ugovorena vrijednost bespovratnih sredstava]]*Ugovori_OPULJP[[#This Row],[STOPA NACIONALNOG SUFINANCIRANJA %]]</f>
        <v>221925</v>
      </c>
      <c r="R1405" s="20">
        <f>Ugovori_OPULJP[[#This Row],[Bespovratna sredstva - Nacionalni dio - HRK]]/7.5345</f>
        <v>29454.509257415884</v>
      </c>
      <c r="S1405" s="21">
        <v>1479500</v>
      </c>
      <c r="T1405" s="20">
        <f>Ugovori_OPULJP[[#This Row],[Bespovratna sredstva - Ukupno (EU+Nac) HRK
= Ukupna ugovorena vrijednost bespovratnih sredstava]]/7.5345</f>
        <v>196363.39504943925</v>
      </c>
      <c r="U1405" s="19">
        <v>0</v>
      </c>
      <c r="V1405" s="20">
        <f>Ugovori_OPULJP[[#This Row],[Javni doprinos korisnika - HRK]]/7.5345</f>
        <v>0</v>
      </c>
      <c r="W1405" s="19">
        <v>0</v>
      </c>
      <c r="X1405" s="20">
        <f>Ugovori_OPULJP[[#This Row],[Privatni doprinos korisnika - HRK]]/7.5345</f>
        <v>0</v>
      </c>
      <c r="Y1405" s="21">
        <f>Ugovori_OPULJP[[#This Row],[Bespovratna sredstva - Ukupno (EU+Nac) HRK
= Ukupna ugovorena vrijednost bespovratnih sredstava]]+Ugovori_OPULJP[[#This Row],[Javni doprinos korisnika - HRK]]+Ugovori_OPULJP[[#This Row],[Privatni doprinos korisnika - HRK]]</f>
        <v>1479500</v>
      </c>
      <c r="Z1405" s="22">
        <f>Ugovori_OPULJP[[#This Row],[UKUPNI PRIHVATLJIVI IZDACI
TOTAL ELIGIBLE EXPENDITURE
= Bespovratna sredstva ukupno + doprinos korisnika
= Ukupni prihvatljivi troškovi
= Ukupna ugovorena vrijednost projekta HRK]]/7.5345</f>
        <v>196363.39504943925</v>
      </c>
      <c r="AA1405" s="27" t="s">
        <v>22</v>
      </c>
      <c r="AB1405" s="27" t="s">
        <v>19</v>
      </c>
      <c r="AC1405" s="26" t="s">
        <v>5302</v>
      </c>
      <c r="AD1405" s="33" t="s">
        <v>147</v>
      </c>
    </row>
    <row r="1406" spans="1:30" ht="51" customHeight="1" x14ac:dyDescent="0.3">
      <c r="A1406" s="39" t="s">
        <v>5303</v>
      </c>
      <c r="B1406" s="25" t="s">
        <v>139</v>
      </c>
      <c r="C1406" s="26" t="s">
        <v>140</v>
      </c>
      <c r="D1406" s="40" t="s">
        <v>1642</v>
      </c>
      <c r="E1406" s="27" t="s">
        <v>63</v>
      </c>
      <c r="F1406" s="32" t="s">
        <v>5304</v>
      </c>
      <c r="G1406" s="32" t="s">
        <v>2175</v>
      </c>
      <c r="H1406" s="29">
        <v>44855</v>
      </c>
      <c r="I1406" s="29">
        <v>45098</v>
      </c>
      <c r="J1406" s="17" t="str">
        <f>IF(Ugovori_OPULJP[[#This Row],[DATUM ZAVRŠETKA OPERACIJE]]&gt;DATE(2023,12,31),"u provedbi","završen")</f>
        <v>završen</v>
      </c>
      <c r="K1406" s="15" t="s">
        <v>86</v>
      </c>
      <c r="L1406" s="15" t="s">
        <v>86</v>
      </c>
      <c r="M1406" s="18">
        <v>0.85</v>
      </c>
      <c r="N1406" s="18">
        <v>0.15</v>
      </c>
      <c r="O1406" s="19">
        <f>Ugovori_OPULJP[[#This Row],[Bespovratna sredstva - Ukupno (EU+Nac) HRK
= Ukupna ugovorena vrijednost bespovratnih sredstava]]*Ugovori_OPULJP[[#This Row],[EU STOPA SUFINANCIRANJA %
EU CO-FINANCING RATE %]]</f>
        <v>627172.5</v>
      </c>
      <c r="P1406" s="20">
        <f>Ugovori_OPULJP[[#This Row],[Bespovratna sredstva - EU dio - HRK]]/7.5345</f>
        <v>83240.095560422051</v>
      </c>
      <c r="Q1406" s="19">
        <f>Ugovori_OPULJP[[#This Row],[Bespovratna sredstva - Ukupno (EU+Nac) HRK
= Ukupna ugovorena vrijednost bespovratnih sredstava]]*Ugovori_OPULJP[[#This Row],[STOPA NACIONALNOG SUFINANCIRANJA %]]</f>
        <v>110677.5</v>
      </c>
      <c r="R1406" s="20">
        <f>Ugovori_OPULJP[[#This Row],[Bespovratna sredstva - Nacionalni dio - HRK]]/7.5345</f>
        <v>14689.428628309774</v>
      </c>
      <c r="S1406" s="21">
        <v>737850</v>
      </c>
      <c r="T1406" s="20">
        <f>Ugovori_OPULJP[[#This Row],[Bespovratna sredstva - Ukupno (EU+Nac) HRK
= Ukupna ugovorena vrijednost bespovratnih sredstava]]/7.5345</f>
        <v>97929.524188731826</v>
      </c>
      <c r="U1406" s="19">
        <v>0</v>
      </c>
      <c r="V1406" s="20">
        <f>Ugovori_OPULJP[[#This Row],[Javni doprinos korisnika - HRK]]/7.5345</f>
        <v>0</v>
      </c>
      <c r="W1406" s="19">
        <v>0</v>
      </c>
      <c r="X1406" s="20">
        <f>Ugovori_OPULJP[[#This Row],[Privatni doprinos korisnika - HRK]]/7.5345</f>
        <v>0</v>
      </c>
      <c r="Y1406" s="21">
        <f>Ugovori_OPULJP[[#This Row],[Bespovratna sredstva - Ukupno (EU+Nac) HRK
= Ukupna ugovorena vrijednost bespovratnih sredstava]]+Ugovori_OPULJP[[#This Row],[Javni doprinos korisnika - HRK]]+Ugovori_OPULJP[[#This Row],[Privatni doprinos korisnika - HRK]]</f>
        <v>737850</v>
      </c>
      <c r="Z1406" s="22">
        <f>Ugovori_OPULJP[[#This Row],[UKUPNI PRIHVATLJIVI IZDACI
TOTAL ELIGIBLE EXPENDITURE
= Bespovratna sredstva ukupno + doprinos korisnika
= Ukupni prihvatljivi troškovi
= Ukupna ugovorena vrijednost projekta HRK]]/7.5345</f>
        <v>97929.524188731826</v>
      </c>
      <c r="AA1406" s="27" t="s">
        <v>22</v>
      </c>
      <c r="AB1406" s="27" t="s">
        <v>19</v>
      </c>
      <c r="AC1406" s="26" t="s">
        <v>5305</v>
      </c>
      <c r="AD1406" s="33" t="s">
        <v>147</v>
      </c>
    </row>
    <row r="1407" spans="1:30" ht="51" customHeight="1" x14ac:dyDescent="0.3">
      <c r="A1407" s="36" t="s">
        <v>5306</v>
      </c>
      <c r="B1407" s="25" t="s">
        <v>139</v>
      </c>
      <c r="C1407" s="26" t="s">
        <v>140</v>
      </c>
      <c r="D1407" s="40" t="s">
        <v>1642</v>
      </c>
      <c r="E1407" s="27" t="s">
        <v>63</v>
      </c>
      <c r="F1407" s="32" t="s">
        <v>5307</v>
      </c>
      <c r="G1407" s="32" t="s">
        <v>3973</v>
      </c>
      <c r="H1407" s="29">
        <v>45000</v>
      </c>
      <c r="I1407" s="29">
        <v>45245</v>
      </c>
      <c r="J1407" s="17" t="str">
        <f>IF(Ugovori_OPULJP[[#This Row],[DATUM ZAVRŠETKA OPERACIJE]]&gt;DATE(2023,12,31),"u provedbi","završen")</f>
        <v>završen</v>
      </c>
      <c r="K1407" s="15" t="s">
        <v>362</v>
      </c>
      <c r="L1407" s="15" t="s">
        <v>362</v>
      </c>
      <c r="M1407" s="18">
        <v>0.85</v>
      </c>
      <c r="N1407" s="18">
        <v>0.15</v>
      </c>
      <c r="O1407" s="19">
        <f>Ugovori_OPULJP[[#This Row],[Bespovratna sredstva - Ukupno (EU+Nac) HRK
= Ukupna ugovorena vrijednost bespovratnih sredstava]]*Ugovori_OPULJP[[#This Row],[EU STOPA SUFINANCIRANJA %
EU CO-FINANCING RATE %]]</f>
        <v>623560</v>
      </c>
      <c r="P1407" s="20">
        <f>Ugovori_OPULJP[[#This Row],[Bespovratna sredstva - EU dio - HRK]]/7.5345</f>
        <v>82760.634415024222</v>
      </c>
      <c r="Q1407" s="19">
        <f>Ugovori_OPULJP[[#This Row],[Bespovratna sredstva - Ukupno (EU+Nac) HRK
= Ukupna ugovorena vrijednost bespovratnih sredstava]]*Ugovori_OPULJP[[#This Row],[STOPA NACIONALNOG SUFINANCIRANJA %]]</f>
        <v>110040</v>
      </c>
      <c r="R1407" s="20">
        <f>Ugovori_OPULJP[[#This Row],[Bespovratna sredstva - Nacionalni dio - HRK]]/7.5345</f>
        <v>14604.817837945449</v>
      </c>
      <c r="S1407" s="21">
        <v>733600</v>
      </c>
      <c r="T1407" s="20">
        <f>Ugovori_OPULJP[[#This Row],[Bespovratna sredstva - Ukupno (EU+Nac) HRK
= Ukupna ugovorena vrijednost bespovratnih sredstava]]/7.5345</f>
        <v>97365.45225296967</v>
      </c>
      <c r="U1407" s="19">
        <v>0</v>
      </c>
      <c r="V1407" s="20">
        <f>Ugovori_OPULJP[[#This Row],[Javni doprinos korisnika - HRK]]/7.5345</f>
        <v>0</v>
      </c>
      <c r="W1407" s="19">
        <v>0</v>
      </c>
      <c r="X1407" s="20">
        <f>Ugovori_OPULJP[[#This Row],[Privatni doprinos korisnika - HRK]]/7.5345</f>
        <v>0</v>
      </c>
      <c r="Y1407" s="21">
        <f>Ugovori_OPULJP[[#This Row],[Bespovratna sredstva - Ukupno (EU+Nac) HRK
= Ukupna ugovorena vrijednost bespovratnih sredstava]]+Ugovori_OPULJP[[#This Row],[Javni doprinos korisnika - HRK]]+Ugovori_OPULJP[[#This Row],[Privatni doprinos korisnika - HRK]]</f>
        <v>733600</v>
      </c>
      <c r="Z1407" s="22">
        <f>Ugovori_OPULJP[[#This Row],[UKUPNI PRIHVATLJIVI IZDACI
TOTAL ELIGIBLE EXPENDITURE
= Bespovratna sredstva ukupno + doprinos korisnika
= Ukupni prihvatljivi troškovi
= Ukupna ugovorena vrijednost projekta HRK]]/7.5345</f>
        <v>97365.45225296967</v>
      </c>
      <c r="AA1407" s="27" t="s">
        <v>22</v>
      </c>
      <c r="AB1407" s="27" t="s">
        <v>19</v>
      </c>
      <c r="AC1407" s="26" t="s">
        <v>5308</v>
      </c>
      <c r="AD1407" s="33" t="s">
        <v>147</v>
      </c>
    </row>
    <row r="1408" spans="1:30" ht="51" customHeight="1" x14ac:dyDescent="0.3">
      <c r="A1408" s="31" t="s">
        <v>5309</v>
      </c>
      <c r="B1408" s="25" t="s">
        <v>139</v>
      </c>
      <c r="C1408" s="26" t="s">
        <v>140</v>
      </c>
      <c r="D1408" s="40" t="s">
        <v>1642</v>
      </c>
      <c r="E1408" s="27" t="s">
        <v>63</v>
      </c>
      <c r="F1408" s="32" t="s">
        <v>5310</v>
      </c>
      <c r="G1408" s="32" t="s">
        <v>1660</v>
      </c>
      <c r="H1408" s="29">
        <v>44916</v>
      </c>
      <c r="I1408" s="29">
        <v>45128</v>
      </c>
      <c r="J1408" s="17" t="str">
        <f>IF(Ugovori_OPULJP[[#This Row],[DATUM ZAVRŠETKA OPERACIJE]]&gt;DATE(2023,12,31),"u provedbi","završen")</f>
        <v>završen</v>
      </c>
      <c r="K1408" s="28" t="s">
        <v>362</v>
      </c>
      <c r="L1408" s="28" t="s">
        <v>362</v>
      </c>
      <c r="M1408" s="18">
        <v>0.85</v>
      </c>
      <c r="N1408" s="18">
        <v>0.15</v>
      </c>
      <c r="O1408" s="19">
        <f>Ugovori_OPULJP[[#This Row],[Bespovratna sredstva - Ukupno (EU+Nac) HRK
= Ukupna ugovorena vrijednost bespovratnih sredstava]]*Ugovori_OPULJP[[#This Row],[EU STOPA SUFINANCIRANJA %
EU CO-FINANCING RATE %]]</f>
        <v>418036.8</v>
      </c>
      <c r="P1408" s="20">
        <f>Ugovori_OPULJP[[#This Row],[Bespovratna sredstva - EU dio - HRK]]/7.5345</f>
        <v>55483.018116663341</v>
      </c>
      <c r="Q1408" s="19">
        <f>Ugovori_OPULJP[[#This Row],[Bespovratna sredstva - Ukupno (EU+Nac) HRK
= Ukupna ugovorena vrijednost bespovratnih sredstava]]*Ugovori_OPULJP[[#This Row],[STOPA NACIONALNOG SUFINANCIRANJA %]]</f>
        <v>73771.199999999997</v>
      </c>
      <c r="R1408" s="20">
        <f>Ugovori_OPULJP[[#This Row],[Bespovratna sredstva - Nacionalni dio - HRK]]/7.5345</f>
        <v>9791.1208441170602</v>
      </c>
      <c r="S1408" s="21">
        <v>491808</v>
      </c>
      <c r="T1408" s="20">
        <f>Ugovori_OPULJP[[#This Row],[Bespovratna sredstva - Ukupno (EU+Nac) HRK
= Ukupna ugovorena vrijednost bespovratnih sredstava]]/7.5345</f>
        <v>65274.138960780409</v>
      </c>
      <c r="U1408" s="19">
        <v>0</v>
      </c>
      <c r="V1408" s="20">
        <f>Ugovori_OPULJP[[#This Row],[Javni doprinos korisnika - HRK]]/7.5345</f>
        <v>0</v>
      </c>
      <c r="W1408" s="19">
        <v>0</v>
      </c>
      <c r="X1408" s="20">
        <f>Ugovori_OPULJP[[#This Row],[Privatni doprinos korisnika - HRK]]/7.5345</f>
        <v>0</v>
      </c>
      <c r="Y1408" s="21">
        <f>Ugovori_OPULJP[[#This Row],[Bespovratna sredstva - Ukupno (EU+Nac) HRK
= Ukupna ugovorena vrijednost bespovratnih sredstava]]+Ugovori_OPULJP[[#This Row],[Javni doprinos korisnika - HRK]]+Ugovori_OPULJP[[#This Row],[Privatni doprinos korisnika - HRK]]</f>
        <v>491808</v>
      </c>
      <c r="Z1408" s="22">
        <f>Ugovori_OPULJP[[#This Row],[UKUPNI PRIHVATLJIVI IZDACI
TOTAL ELIGIBLE EXPENDITURE
= Bespovratna sredstva ukupno + doprinos korisnika
= Ukupni prihvatljivi troškovi
= Ukupna ugovorena vrijednost projekta HRK]]/7.5345</f>
        <v>65274.138960780409</v>
      </c>
      <c r="AA1408" s="27" t="s">
        <v>22</v>
      </c>
      <c r="AB1408" s="27" t="s">
        <v>19</v>
      </c>
      <c r="AC1408" s="26" t="s">
        <v>5311</v>
      </c>
      <c r="AD1408" s="33" t="s">
        <v>147</v>
      </c>
    </row>
    <row r="1409" spans="1:30" ht="51" customHeight="1" x14ac:dyDescent="0.3">
      <c r="A1409" s="31" t="s">
        <v>5312</v>
      </c>
      <c r="B1409" s="25" t="s">
        <v>139</v>
      </c>
      <c r="C1409" s="26" t="s">
        <v>140</v>
      </c>
      <c r="D1409" s="40" t="s">
        <v>1642</v>
      </c>
      <c r="E1409" s="27" t="s">
        <v>63</v>
      </c>
      <c r="F1409" s="32" t="s">
        <v>5313</v>
      </c>
      <c r="G1409" s="32" t="s">
        <v>1672</v>
      </c>
      <c r="H1409" s="29">
        <v>44925</v>
      </c>
      <c r="I1409" s="29">
        <v>45137</v>
      </c>
      <c r="J1409" s="17" t="str">
        <f>IF(Ugovori_OPULJP[[#This Row],[DATUM ZAVRŠETKA OPERACIJE]]&gt;DATE(2023,12,31),"u provedbi","završen")</f>
        <v>završen</v>
      </c>
      <c r="K1409" s="15" t="s">
        <v>362</v>
      </c>
      <c r="L1409" s="15" t="s">
        <v>362</v>
      </c>
      <c r="M1409" s="18">
        <v>0.85</v>
      </c>
      <c r="N1409" s="18">
        <v>0.15</v>
      </c>
      <c r="O1409" s="19">
        <f>Ugovori_OPULJP[[#This Row],[Bespovratna sredstva - Ukupno (EU+Nac) HRK
= Ukupna ugovorena vrijednost bespovratnih sredstava]]*Ugovori_OPULJP[[#This Row],[EU STOPA SUFINANCIRANJA %
EU CO-FINANCING RATE %]]</f>
        <v>837417.875</v>
      </c>
      <c r="P1409" s="20">
        <f>Ugovori_OPULJP[[#This Row],[Bespovratna sredstva - EU dio - HRK]]/7.5345</f>
        <v>111144.45218660827</v>
      </c>
      <c r="Q1409" s="19">
        <f>Ugovori_OPULJP[[#This Row],[Bespovratna sredstva - Ukupno (EU+Nac) HRK
= Ukupna ugovorena vrijednost bespovratnih sredstava]]*Ugovori_OPULJP[[#This Row],[STOPA NACIONALNOG SUFINANCIRANJA %]]</f>
        <v>147779.625</v>
      </c>
      <c r="R1409" s="20">
        <f>Ugovori_OPULJP[[#This Row],[Bespovratna sredstva - Nacionalni dio - HRK]]/7.5345</f>
        <v>19613.726856460282</v>
      </c>
      <c r="S1409" s="21">
        <v>985197.5</v>
      </c>
      <c r="T1409" s="20">
        <f>Ugovori_OPULJP[[#This Row],[Bespovratna sredstva - Ukupno (EU+Nac) HRK
= Ukupna ugovorena vrijednost bespovratnih sredstava]]/7.5345</f>
        <v>130758.17904306855</v>
      </c>
      <c r="U1409" s="19">
        <v>0</v>
      </c>
      <c r="V1409" s="20">
        <f>Ugovori_OPULJP[[#This Row],[Javni doprinos korisnika - HRK]]/7.5345</f>
        <v>0</v>
      </c>
      <c r="W1409" s="19">
        <v>0</v>
      </c>
      <c r="X1409" s="20">
        <f>Ugovori_OPULJP[[#This Row],[Privatni doprinos korisnika - HRK]]/7.5345</f>
        <v>0</v>
      </c>
      <c r="Y1409" s="21">
        <f>Ugovori_OPULJP[[#This Row],[Bespovratna sredstva - Ukupno (EU+Nac) HRK
= Ukupna ugovorena vrijednost bespovratnih sredstava]]+Ugovori_OPULJP[[#This Row],[Javni doprinos korisnika - HRK]]+Ugovori_OPULJP[[#This Row],[Privatni doprinos korisnika - HRK]]</f>
        <v>985197.5</v>
      </c>
      <c r="Z1409" s="22">
        <f>Ugovori_OPULJP[[#This Row],[UKUPNI PRIHVATLJIVI IZDACI
TOTAL ELIGIBLE EXPENDITURE
= Bespovratna sredstva ukupno + doprinos korisnika
= Ukupni prihvatljivi troškovi
= Ukupna ugovorena vrijednost projekta HRK]]/7.5345</f>
        <v>130758.17904306855</v>
      </c>
      <c r="AA1409" s="27" t="s">
        <v>22</v>
      </c>
      <c r="AB1409" s="27" t="s">
        <v>19</v>
      </c>
      <c r="AC1409" s="26" t="s">
        <v>5314</v>
      </c>
      <c r="AD1409" s="33" t="s">
        <v>147</v>
      </c>
    </row>
    <row r="1410" spans="1:30" ht="63.75" customHeight="1" x14ac:dyDescent="0.3">
      <c r="A1410" s="31" t="s">
        <v>5315</v>
      </c>
      <c r="B1410" s="25" t="s">
        <v>139</v>
      </c>
      <c r="C1410" s="26" t="s">
        <v>140</v>
      </c>
      <c r="D1410" s="40" t="s">
        <v>1642</v>
      </c>
      <c r="E1410" s="27" t="s">
        <v>63</v>
      </c>
      <c r="F1410" s="32" t="s">
        <v>5316</v>
      </c>
      <c r="G1410" s="32" t="s">
        <v>2034</v>
      </c>
      <c r="H1410" s="29">
        <v>44915</v>
      </c>
      <c r="I1410" s="29">
        <v>45127</v>
      </c>
      <c r="J1410" s="17" t="str">
        <f>IF(Ugovori_OPULJP[[#This Row],[DATUM ZAVRŠETKA OPERACIJE]]&gt;DATE(2023,12,31),"u provedbi","završen")</f>
        <v>završen</v>
      </c>
      <c r="K1410" s="15" t="s">
        <v>362</v>
      </c>
      <c r="L1410" s="15" t="s">
        <v>362</v>
      </c>
      <c r="M1410" s="18">
        <v>0.85</v>
      </c>
      <c r="N1410" s="18">
        <v>0.15</v>
      </c>
      <c r="O1410" s="19">
        <f>Ugovori_OPULJP[[#This Row],[Bespovratna sredstva - Ukupno (EU+Nac) HRK
= Ukupna ugovorena vrijednost bespovratnih sredstava]]*Ugovori_OPULJP[[#This Row],[EU STOPA SUFINANCIRANJA %
EU CO-FINANCING RATE %]]</f>
        <v>378159.89999999997</v>
      </c>
      <c r="P1410" s="20">
        <f>Ugovori_OPULJP[[#This Row],[Bespovratna sredstva - EU dio - HRK]]/7.5345</f>
        <v>50190.443957794138</v>
      </c>
      <c r="Q1410" s="19">
        <f>Ugovori_OPULJP[[#This Row],[Bespovratna sredstva - Ukupno (EU+Nac) HRK
= Ukupna ugovorena vrijednost bespovratnih sredstava]]*Ugovori_OPULJP[[#This Row],[STOPA NACIONALNOG SUFINANCIRANJA %]]</f>
        <v>66734.099999999991</v>
      </c>
      <c r="R1410" s="20">
        <f>Ugovori_OPULJP[[#This Row],[Bespovratna sredstva - Nacionalni dio - HRK]]/7.5345</f>
        <v>8857.1371690224951</v>
      </c>
      <c r="S1410" s="21">
        <v>444894</v>
      </c>
      <c r="T1410" s="20">
        <f>Ugovori_OPULJP[[#This Row],[Bespovratna sredstva - Ukupno (EU+Nac) HRK
= Ukupna ugovorena vrijednost bespovratnih sredstava]]/7.5345</f>
        <v>59047.581126816644</v>
      </c>
      <c r="U1410" s="19">
        <v>0</v>
      </c>
      <c r="V1410" s="20">
        <f>Ugovori_OPULJP[[#This Row],[Javni doprinos korisnika - HRK]]/7.5345</f>
        <v>0</v>
      </c>
      <c r="W1410" s="19">
        <v>0</v>
      </c>
      <c r="X1410" s="20">
        <f>Ugovori_OPULJP[[#This Row],[Privatni doprinos korisnika - HRK]]/7.5345</f>
        <v>0</v>
      </c>
      <c r="Y1410" s="21">
        <f>Ugovori_OPULJP[[#This Row],[Bespovratna sredstva - Ukupno (EU+Nac) HRK
= Ukupna ugovorena vrijednost bespovratnih sredstava]]+Ugovori_OPULJP[[#This Row],[Javni doprinos korisnika - HRK]]+Ugovori_OPULJP[[#This Row],[Privatni doprinos korisnika - HRK]]</f>
        <v>444894</v>
      </c>
      <c r="Z1410" s="22">
        <f>Ugovori_OPULJP[[#This Row],[UKUPNI PRIHVATLJIVI IZDACI
TOTAL ELIGIBLE EXPENDITURE
= Bespovratna sredstva ukupno + doprinos korisnika
= Ukupni prihvatljivi troškovi
= Ukupna ugovorena vrijednost projekta HRK]]/7.5345</f>
        <v>59047.581126816644</v>
      </c>
      <c r="AA1410" s="27" t="s">
        <v>22</v>
      </c>
      <c r="AB1410" s="27" t="s">
        <v>19</v>
      </c>
      <c r="AC1410" s="26" t="s">
        <v>5317</v>
      </c>
      <c r="AD1410" s="33" t="s">
        <v>147</v>
      </c>
    </row>
    <row r="1411" spans="1:30" ht="51" customHeight="1" x14ac:dyDescent="0.3">
      <c r="A1411" s="31" t="s">
        <v>5318</v>
      </c>
      <c r="B1411" s="25" t="s">
        <v>139</v>
      </c>
      <c r="C1411" s="26" t="s">
        <v>140</v>
      </c>
      <c r="D1411" s="40" t="s">
        <v>1642</v>
      </c>
      <c r="E1411" s="27" t="s">
        <v>63</v>
      </c>
      <c r="F1411" s="32" t="s">
        <v>5319</v>
      </c>
      <c r="G1411" s="32" t="s">
        <v>1585</v>
      </c>
      <c r="H1411" s="29">
        <v>44917</v>
      </c>
      <c r="I1411" s="29">
        <v>45129</v>
      </c>
      <c r="J1411" s="17" t="str">
        <f>IF(Ugovori_OPULJP[[#This Row],[DATUM ZAVRŠETKA OPERACIJE]]&gt;DATE(2023,12,31),"u provedbi","završen")</f>
        <v>završen</v>
      </c>
      <c r="K1411" s="28" t="s">
        <v>362</v>
      </c>
      <c r="L1411" s="28" t="s">
        <v>362</v>
      </c>
      <c r="M1411" s="18">
        <v>0.85</v>
      </c>
      <c r="N1411" s="18">
        <v>0.15</v>
      </c>
      <c r="O1411" s="19">
        <f>Ugovori_OPULJP[[#This Row],[Bespovratna sredstva - Ukupno (EU+Nac) HRK
= Ukupna ugovorena vrijednost bespovratnih sredstava]]*Ugovori_OPULJP[[#This Row],[EU STOPA SUFINANCIRANJA %
EU CO-FINANCING RATE %]]</f>
        <v>418036.8</v>
      </c>
      <c r="P1411" s="20">
        <f>Ugovori_OPULJP[[#This Row],[Bespovratna sredstva - EU dio - HRK]]/7.5345</f>
        <v>55483.018116663341</v>
      </c>
      <c r="Q1411" s="19">
        <f>Ugovori_OPULJP[[#This Row],[Bespovratna sredstva - Ukupno (EU+Nac) HRK
= Ukupna ugovorena vrijednost bespovratnih sredstava]]*Ugovori_OPULJP[[#This Row],[STOPA NACIONALNOG SUFINANCIRANJA %]]</f>
        <v>73771.199999999997</v>
      </c>
      <c r="R1411" s="20">
        <f>Ugovori_OPULJP[[#This Row],[Bespovratna sredstva - Nacionalni dio - HRK]]/7.5345</f>
        <v>9791.1208441170602</v>
      </c>
      <c r="S1411" s="21">
        <v>491808</v>
      </c>
      <c r="T1411" s="20">
        <f>Ugovori_OPULJP[[#This Row],[Bespovratna sredstva - Ukupno (EU+Nac) HRK
= Ukupna ugovorena vrijednost bespovratnih sredstava]]/7.5345</f>
        <v>65274.138960780409</v>
      </c>
      <c r="U1411" s="19">
        <v>0</v>
      </c>
      <c r="V1411" s="20">
        <f>Ugovori_OPULJP[[#This Row],[Javni doprinos korisnika - HRK]]/7.5345</f>
        <v>0</v>
      </c>
      <c r="W1411" s="19">
        <v>0</v>
      </c>
      <c r="X1411" s="20">
        <f>Ugovori_OPULJP[[#This Row],[Privatni doprinos korisnika - HRK]]/7.5345</f>
        <v>0</v>
      </c>
      <c r="Y1411" s="21">
        <f>Ugovori_OPULJP[[#This Row],[Bespovratna sredstva - Ukupno (EU+Nac) HRK
= Ukupna ugovorena vrijednost bespovratnih sredstava]]+Ugovori_OPULJP[[#This Row],[Javni doprinos korisnika - HRK]]+Ugovori_OPULJP[[#This Row],[Privatni doprinos korisnika - HRK]]</f>
        <v>491808</v>
      </c>
      <c r="Z1411" s="22">
        <f>Ugovori_OPULJP[[#This Row],[UKUPNI PRIHVATLJIVI IZDACI
TOTAL ELIGIBLE EXPENDITURE
= Bespovratna sredstva ukupno + doprinos korisnika
= Ukupni prihvatljivi troškovi
= Ukupna ugovorena vrijednost projekta HRK]]/7.5345</f>
        <v>65274.138960780409</v>
      </c>
      <c r="AA1411" s="27" t="s">
        <v>22</v>
      </c>
      <c r="AB1411" s="27" t="s">
        <v>19</v>
      </c>
      <c r="AC1411" s="26" t="s">
        <v>5320</v>
      </c>
      <c r="AD1411" s="33" t="s">
        <v>147</v>
      </c>
    </row>
    <row r="1412" spans="1:30" ht="38.25" customHeight="1" x14ac:dyDescent="0.3">
      <c r="A1412" s="31" t="s">
        <v>5321</v>
      </c>
      <c r="B1412" s="25" t="s">
        <v>139</v>
      </c>
      <c r="C1412" s="26" t="s">
        <v>140</v>
      </c>
      <c r="D1412" s="40" t="s">
        <v>1642</v>
      </c>
      <c r="E1412" s="27" t="s">
        <v>63</v>
      </c>
      <c r="F1412" s="32" t="s">
        <v>5322</v>
      </c>
      <c r="G1412" s="32" t="s">
        <v>1302</v>
      </c>
      <c r="H1412" s="29">
        <v>44910</v>
      </c>
      <c r="I1412" s="29">
        <v>45153</v>
      </c>
      <c r="J1412" s="17" t="str">
        <f>IF(Ugovori_OPULJP[[#This Row],[DATUM ZAVRŠETKA OPERACIJE]]&gt;DATE(2023,12,31),"u provedbi","završen")</f>
        <v>završen</v>
      </c>
      <c r="K1412" s="28" t="s">
        <v>91</v>
      </c>
      <c r="L1412" s="15" t="s">
        <v>91</v>
      </c>
      <c r="M1412" s="18">
        <v>0.85</v>
      </c>
      <c r="N1412" s="18">
        <v>0.15</v>
      </c>
      <c r="O1412" s="19">
        <f>Ugovori_OPULJP[[#This Row],[Bespovratna sredstva - Ukupno (EU+Nac) HRK
= Ukupna ugovorena vrijednost bespovratnih sredstava]]*Ugovori_OPULJP[[#This Row],[EU STOPA SUFINANCIRANJA %
EU CO-FINANCING RATE %]]</f>
        <v>840480</v>
      </c>
      <c r="P1412" s="20">
        <f>Ugovori_OPULJP[[#This Row],[Bespovratna sredstva - EU dio - HRK]]/7.5345</f>
        <v>111550.8660163249</v>
      </c>
      <c r="Q1412" s="19">
        <f>Ugovori_OPULJP[[#This Row],[Bespovratna sredstva - Ukupno (EU+Nac) HRK
= Ukupna ugovorena vrijednost bespovratnih sredstava]]*Ugovori_OPULJP[[#This Row],[STOPA NACIONALNOG SUFINANCIRANJA %]]</f>
        <v>148320</v>
      </c>
      <c r="R1412" s="20">
        <f>Ugovori_OPULJP[[#This Row],[Bespovratna sredstva - Nacionalni dio - HRK]]/7.5345</f>
        <v>19685.446944057334</v>
      </c>
      <c r="S1412" s="21">
        <v>988800</v>
      </c>
      <c r="T1412" s="20">
        <f>Ugovori_OPULJP[[#This Row],[Bespovratna sredstva - Ukupno (EU+Nac) HRK
= Ukupna ugovorena vrijednost bespovratnih sredstava]]/7.5345</f>
        <v>131236.31296038223</v>
      </c>
      <c r="U1412" s="19">
        <v>0</v>
      </c>
      <c r="V1412" s="20">
        <f>Ugovori_OPULJP[[#This Row],[Javni doprinos korisnika - HRK]]/7.5345</f>
        <v>0</v>
      </c>
      <c r="W1412" s="19">
        <v>0</v>
      </c>
      <c r="X1412" s="20">
        <f>Ugovori_OPULJP[[#This Row],[Privatni doprinos korisnika - HRK]]/7.5345</f>
        <v>0</v>
      </c>
      <c r="Y1412" s="21">
        <f>Ugovori_OPULJP[[#This Row],[Bespovratna sredstva - Ukupno (EU+Nac) HRK
= Ukupna ugovorena vrijednost bespovratnih sredstava]]+Ugovori_OPULJP[[#This Row],[Javni doprinos korisnika - HRK]]+Ugovori_OPULJP[[#This Row],[Privatni doprinos korisnika - HRK]]</f>
        <v>988800</v>
      </c>
      <c r="Z1412" s="22">
        <f>Ugovori_OPULJP[[#This Row],[UKUPNI PRIHVATLJIVI IZDACI
TOTAL ELIGIBLE EXPENDITURE
= Bespovratna sredstva ukupno + doprinos korisnika
= Ukupni prihvatljivi troškovi
= Ukupna ugovorena vrijednost projekta HRK]]/7.5345</f>
        <v>131236.31296038223</v>
      </c>
      <c r="AA1412" s="27" t="s">
        <v>22</v>
      </c>
      <c r="AB1412" s="27" t="s">
        <v>19</v>
      </c>
      <c r="AC1412" s="26" t="s">
        <v>5323</v>
      </c>
      <c r="AD1412" s="33" t="s">
        <v>147</v>
      </c>
    </row>
    <row r="1413" spans="1:30" ht="38.25" customHeight="1" x14ac:dyDescent="0.3">
      <c r="A1413" s="31" t="s">
        <v>5324</v>
      </c>
      <c r="B1413" s="25" t="s">
        <v>139</v>
      </c>
      <c r="C1413" s="26" t="s">
        <v>140</v>
      </c>
      <c r="D1413" s="40" t="s">
        <v>1642</v>
      </c>
      <c r="E1413" s="27" t="s">
        <v>63</v>
      </c>
      <c r="F1413" s="32" t="s">
        <v>5325</v>
      </c>
      <c r="G1413" s="14" t="s">
        <v>1756</v>
      </c>
      <c r="H1413" s="29">
        <v>44902</v>
      </c>
      <c r="I1413" s="29">
        <v>45145</v>
      </c>
      <c r="J1413" s="17" t="str">
        <f>IF(Ugovori_OPULJP[[#This Row],[DATUM ZAVRŠETKA OPERACIJE]]&gt;DATE(2023,12,31),"u provedbi","završen")</f>
        <v>završen</v>
      </c>
      <c r="K1413" s="15" t="s">
        <v>66</v>
      </c>
      <c r="L1413" s="15" t="s">
        <v>66</v>
      </c>
      <c r="M1413" s="18">
        <v>0.85</v>
      </c>
      <c r="N1413" s="18">
        <v>0.15</v>
      </c>
      <c r="O1413" s="19">
        <f>Ugovori_OPULJP[[#This Row],[Bespovratna sredstva - Ukupno (EU+Nac) HRK
= Ukupna ugovorena vrijednost bespovratnih sredstava]]*Ugovori_OPULJP[[#This Row],[EU STOPA SUFINANCIRANJA %
EU CO-FINANCING RATE %]]</f>
        <v>416755</v>
      </c>
      <c r="P1413" s="20">
        <f>Ugovori_OPULJP[[#This Row],[Bespovratna sredstva - EU dio - HRK]]/7.5345</f>
        <v>55312.894020837477</v>
      </c>
      <c r="Q1413" s="19">
        <f>Ugovori_OPULJP[[#This Row],[Bespovratna sredstva - Ukupno (EU+Nac) HRK
= Ukupna ugovorena vrijednost bespovratnih sredstava]]*Ugovori_OPULJP[[#This Row],[STOPA NACIONALNOG SUFINANCIRANJA %]]</f>
        <v>73545</v>
      </c>
      <c r="R1413" s="20">
        <f>Ugovori_OPULJP[[#This Row],[Bespovratna sredstva - Nacionalni dio - HRK]]/7.5345</f>
        <v>9761.0989448536729</v>
      </c>
      <c r="S1413" s="21">
        <v>490300</v>
      </c>
      <c r="T1413" s="20">
        <f>Ugovori_OPULJP[[#This Row],[Bespovratna sredstva - Ukupno (EU+Nac) HRK
= Ukupna ugovorena vrijednost bespovratnih sredstava]]/7.5345</f>
        <v>65073.992965691148</v>
      </c>
      <c r="U1413" s="19">
        <v>0</v>
      </c>
      <c r="V1413" s="20">
        <f>Ugovori_OPULJP[[#This Row],[Javni doprinos korisnika - HRK]]/7.5345</f>
        <v>0</v>
      </c>
      <c r="W1413" s="19">
        <v>0</v>
      </c>
      <c r="X1413" s="20">
        <f>Ugovori_OPULJP[[#This Row],[Privatni doprinos korisnika - HRK]]/7.5345</f>
        <v>0</v>
      </c>
      <c r="Y1413" s="21">
        <f>Ugovori_OPULJP[[#This Row],[Bespovratna sredstva - Ukupno (EU+Nac) HRK
= Ukupna ugovorena vrijednost bespovratnih sredstava]]+Ugovori_OPULJP[[#This Row],[Javni doprinos korisnika - HRK]]+Ugovori_OPULJP[[#This Row],[Privatni doprinos korisnika - HRK]]</f>
        <v>490300</v>
      </c>
      <c r="Z1413" s="22">
        <f>Ugovori_OPULJP[[#This Row],[UKUPNI PRIHVATLJIVI IZDACI
TOTAL ELIGIBLE EXPENDITURE
= Bespovratna sredstva ukupno + doprinos korisnika
= Ukupni prihvatljivi troškovi
= Ukupna ugovorena vrijednost projekta HRK]]/7.5345</f>
        <v>65073.992965691148</v>
      </c>
      <c r="AA1413" s="27" t="s">
        <v>22</v>
      </c>
      <c r="AB1413" s="27" t="s">
        <v>19</v>
      </c>
      <c r="AC1413" s="26" t="s">
        <v>5326</v>
      </c>
      <c r="AD1413" s="33" t="s">
        <v>147</v>
      </c>
    </row>
    <row r="1414" spans="1:30" ht="51" customHeight="1" x14ac:dyDescent="0.3">
      <c r="A1414" s="39" t="s">
        <v>5327</v>
      </c>
      <c r="B1414" s="25" t="s">
        <v>139</v>
      </c>
      <c r="C1414" s="26" t="s">
        <v>140</v>
      </c>
      <c r="D1414" s="40" t="s">
        <v>1642</v>
      </c>
      <c r="E1414" s="27" t="s">
        <v>63</v>
      </c>
      <c r="F1414" s="32" t="s">
        <v>5328</v>
      </c>
      <c r="G1414" s="32" t="s">
        <v>1939</v>
      </c>
      <c r="H1414" s="29">
        <v>44819</v>
      </c>
      <c r="I1414" s="29">
        <v>45061</v>
      </c>
      <c r="J1414" s="17" t="str">
        <f>IF(Ugovori_OPULJP[[#This Row],[DATUM ZAVRŠETKA OPERACIJE]]&gt;DATE(2023,12,31),"u provedbi","završen")</f>
        <v>završen</v>
      </c>
      <c r="K1414" s="15" t="s">
        <v>240</v>
      </c>
      <c r="L1414" s="15" t="s">
        <v>240</v>
      </c>
      <c r="M1414" s="18">
        <v>0.85</v>
      </c>
      <c r="N1414" s="18">
        <v>0.15</v>
      </c>
      <c r="O1414" s="19">
        <f>Ugovori_OPULJP[[#This Row],[Bespovratna sredstva - Ukupno (EU+Nac) HRK
= Ukupna ugovorena vrijednost bespovratnih sredstava]]*Ugovori_OPULJP[[#This Row],[EU STOPA SUFINANCIRANJA %
EU CO-FINANCING RATE %]]</f>
        <v>1274235</v>
      </c>
      <c r="P1414" s="20">
        <f>Ugovori_OPULJP[[#This Row],[Bespovratna sredstva - EU dio - HRK]]/7.5345</f>
        <v>169120.04778021103</v>
      </c>
      <c r="Q1414" s="19">
        <f>Ugovori_OPULJP[[#This Row],[Bespovratna sredstva - Ukupno (EU+Nac) HRK
= Ukupna ugovorena vrijednost bespovratnih sredstava]]*Ugovori_OPULJP[[#This Row],[STOPA NACIONALNOG SUFINANCIRANJA %]]</f>
        <v>224865</v>
      </c>
      <c r="R1414" s="20">
        <f>Ugovori_OPULJP[[#This Row],[Bespovratna sredstva - Nacionalni dio - HRK]]/7.5345</f>
        <v>29844.714314154884</v>
      </c>
      <c r="S1414" s="21">
        <v>1499100</v>
      </c>
      <c r="T1414" s="20">
        <f>Ugovori_OPULJP[[#This Row],[Bespovratna sredstva - Ukupno (EU+Nac) HRK
= Ukupna ugovorena vrijednost bespovratnih sredstava]]/7.5345</f>
        <v>198964.7620943659</v>
      </c>
      <c r="U1414" s="19">
        <v>0</v>
      </c>
      <c r="V1414" s="20">
        <f>Ugovori_OPULJP[[#This Row],[Javni doprinos korisnika - HRK]]/7.5345</f>
        <v>0</v>
      </c>
      <c r="W1414" s="19">
        <v>0</v>
      </c>
      <c r="X1414" s="20">
        <f>Ugovori_OPULJP[[#This Row],[Privatni doprinos korisnika - HRK]]/7.5345</f>
        <v>0</v>
      </c>
      <c r="Y1414" s="21">
        <f>Ugovori_OPULJP[[#This Row],[Bespovratna sredstva - Ukupno (EU+Nac) HRK
= Ukupna ugovorena vrijednost bespovratnih sredstava]]+Ugovori_OPULJP[[#This Row],[Javni doprinos korisnika - HRK]]+Ugovori_OPULJP[[#This Row],[Privatni doprinos korisnika - HRK]]</f>
        <v>1499100</v>
      </c>
      <c r="Z1414" s="22">
        <f>Ugovori_OPULJP[[#This Row],[UKUPNI PRIHVATLJIVI IZDACI
TOTAL ELIGIBLE EXPENDITURE
= Bespovratna sredstva ukupno + doprinos korisnika
= Ukupni prihvatljivi troškovi
= Ukupna ugovorena vrijednost projekta HRK]]/7.5345</f>
        <v>198964.7620943659</v>
      </c>
      <c r="AA1414" s="27" t="s">
        <v>22</v>
      </c>
      <c r="AB1414" s="27" t="s">
        <v>19</v>
      </c>
      <c r="AC1414" s="26" t="s">
        <v>5329</v>
      </c>
      <c r="AD1414" s="33" t="s">
        <v>147</v>
      </c>
    </row>
    <row r="1415" spans="1:30" ht="51" customHeight="1" x14ac:dyDescent="0.3">
      <c r="A1415" s="31" t="s">
        <v>5330</v>
      </c>
      <c r="B1415" s="25" t="s">
        <v>139</v>
      </c>
      <c r="C1415" s="26" t="s">
        <v>140</v>
      </c>
      <c r="D1415" s="40" t="s">
        <v>1642</v>
      </c>
      <c r="E1415" s="27" t="s">
        <v>63</v>
      </c>
      <c r="F1415" s="32" t="s">
        <v>5331</v>
      </c>
      <c r="G1415" s="32" t="s">
        <v>1239</v>
      </c>
      <c r="H1415" s="29">
        <v>44915</v>
      </c>
      <c r="I1415" s="29">
        <v>45158</v>
      </c>
      <c r="J1415" s="17" t="str">
        <f>IF(Ugovori_OPULJP[[#This Row],[DATUM ZAVRŠETKA OPERACIJE]]&gt;DATE(2023,12,31),"u provedbi","završen")</f>
        <v>završen</v>
      </c>
      <c r="K1415" s="15" t="s">
        <v>91</v>
      </c>
      <c r="L1415" s="15" t="s">
        <v>91</v>
      </c>
      <c r="M1415" s="18">
        <v>0.85</v>
      </c>
      <c r="N1415" s="18">
        <v>0.15</v>
      </c>
      <c r="O1415" s="19">
        <f>Ugovori_OPULJP[[#This Row],[Bespovratna sredstva - Ukupno (EU+Nac) HRK
= Ukupna ugovorena vrijednost bespovratnih sredstava]]*Ugovori_OPULJP[[#This Row],[EU STOPA SUFINANCIRANJA %
EU CO-FINANCING RATE %]]</f>
        <v>627774.29999999993</v>
      </c>
      <c r="P1415" s="20">
        <f>Ugovori_OPULJP[[#This Row],[Bespovratna sredstva - EU dio - HRK]]/7.5345</f>
        <v>83319.968146525964</v>
      </c>
      <c r="Q1415" s="19">
        <f>Ugovori_OPULJP[[#This Row],[Bespovratna sredstva - Ukupno (EU+Nac) HRK
= Ukupna ugovorena vrijednost bespovratnih sredstava]]*Ugovori_OPULJP[[#This Row],[STOPA NACIONALNOG SUFINANCIRANJA %]]</f>
        <v>110783.7</v>
      </c>
      <c r="R1415" s="20">
        <f>Ugovori_OPULJP[[#This Row],[Bespovratna sredstva - Nacionalni dio - HRK]]/7.5345</f>
        <v>14703.523790563408</v>
      </c>
      <c r="S1415" s="21">
        <v>738558</v>
      </c>
      <c r="T1415" s="20">
        <f>Ugovori_OPULJP[[#This Row],[Bespovratna sredstva - Ukupno (EU+Nac) HRK
= Ukupna ugovorena vrijednost bespovratnih sredstava]]/7.5345</f>
        <v>98023.491937089377</v>
      </c>
      <c r="U1415" s="19">
        <v>0</v>
      </c>
      <c r="V1415" s="20">
        <f>Ugovori_OPULJP[[#This Row],[Javni doprinos korisnika - HRK]]/7.5345</f>
        <v>0</v>
      </c>
      <c r="W1415" s="19">
        <v>0</v>
      </c>
      <c r="X1415" s="20">
        <f>Ugovori_OPULJP[[#This Row],[Privatni doprinos korisnika - HRK]]/7.5345</f>
        <v>0</v>
      </c>
      <c r="Y1415" s="21">
        <f>Ugovori_OPULJP[[#This Row],[Bespovratna sredstva - Ukupno (EU+Nac) HRK
= Ukupna ugovorena vrijednost bespovratnih sredstava]]+Ugovori_OPULJP[[#This Row],[Javni doprinos korisnika - HRK]]+Ugovori_OPULJP[[#This Row],[Privatni doprinos korisnika - HRK]]</f>
        <v>738558</v>
      </c>
      <c r="Z1415" s="22">
        <f>Ugovori_OPULJP[[#This Row],[UKUPNI PRIHVATLJIVI IZDACI
TOTAL ELIGIBLE EXPENDITURE
= Bespovratna sredstva ukupno + doprinos korisnika
= Ukupni prihvatljivi troškovi
= Ukupna ugovorena vrijednost projekta HRK]]/7.5345</f>
        <v>98023.491937089377</v>
      </c>
      <c r="AA1415" s="27" t="s">
        <v>22</v>
      </c>
      <c r="AB1415" s="27" t="s">
        <v>19</v>
      </c>
      <c r="AC1415" s="26" t="s">
        <v>5332</v>
      </c>
      <c r="AD1415" s="33" t="s">
        <v>147</v>
      </c>
    </row>
    <row r="1416" spans="1:30" ht="51" customHeight="1" x14ac:dyDescent="0.3">
      <c r="A1416" s="31" t="s">
        <v>5333</v>
      </c>
      <c r="B1416" s="25" t="s">
        <v>139</v>
      </c>
      <c r="C1416" s="26" t="s">
        <v>140</v>
      </c>
      <c r="D1416" s="40" t="s">
        <v>1642</v>
      </c>
      <c r="E1416" s="27" t="s">
        <v>63</v>
      </c>
      <c r="F1416" s="32" t="s">
        <v>5334</v>
      </c>
      <c r="G1416" s="32" t="s">
        <v>5335</v>
      </c>
      <c r="H1416" s="29">
        <v>44909</v>
      </c>
      <c r="I1416" s="29">
        <v>45152</v>
      </c>
      <c r="J1416" s="17" t="str">
        <f>IF(Ugovori_OPULJP[[#This Row],[DATUM ZAVRŠETKA OPERACIJE]]&gt;DATE(2023,12,31),"u provedbi","završen")</f>
        <v>završen</v>
      </c>
      <c r="K1416" s="15" t="s">
        <v>91</v>
      </c>
      <c r="L1416" s="15" t="s">
        <v>91</v>
      </c>
      <c r="M1416" s="18">
        <v>0.85</v>
      </c>
      <c r="N1416" s="18">
        <v>0.15</v>
      </c>
      <c r="O1416" s="19">
        <f>Ugovori_OPULJP[[#This Row],[Bespovratna sredstva - Ukupno (EU+Nac) HRK
= Ukupna ugovorena vrijednost bespovratnih sredstava]]*Ugovori_OPULJP[[#This Row],[EU STOPA SUFINANCIRANJA %
EU CO-FINANCING RATE %]]</f>
        <v>629259.25</v>
      </c>
      <c r="P1416" s="20">
        <f>Ugovori_OPULJP[[#This Row],[Bespovratna sredstva - EU dio - HRK]]/7.5345</f>
        <v>83517.054880881275</v>
      </c>
      <c r="Q1416" s="19">
        <f>Ugovori_OPULJP[[#This Row],[Bespovratna sredstva - Ukupno (EU+Nac) HRK
= Ukupna ugovorena vrijednost bespovratnih sredstava]]*Ugovori_OPULJP[[#This Row],[STOPA NACIONALNOG SUFINANCIRANJA %]]</f>
        <v>111045.75</v>
      </c>
      <c r="R1416" s="20">
        <f>Ugovori_OPULJP[[#This Row],[Bespovratna sredstva - Nacionalni dio - HRK]]/7.5345</f>
        <v>14738.303802508461</v>
      </c>
      <c r="S1416" s="21">
        <v>740305</v>
      </c>
      <c r="T1416" s="20">
        <f>Ugovori_OPULJP[[#This Row],[Bespovratna sredstva - Ukupno (EU+Nac) HRK
= Ukupna ugovorena vrijednost bespovratnih sredstava]]/7.5345</f>
        <v>98255.358683389728</v>
      </c>
      <c r="U1416" s="19">
        <v>0</v>
      </c>
      <c r="V1416" s="20">
        <f>Ugovori_OPULJP[[#This Row],[Javni doprinos korisnika - HRK]]/7.5345</f>
        <v>0</v>
      </c>
      <c r="W1416" s="19">
        <v>0</v>
      </c>
      <c r="X1416" s="20">
        <f>Ugovori_OPULJP[[#This Row],[Privatni doprinos korisnika - HRK]]/7.5345</f>
        <v>0</v>
      </c>
      <c r="Y1416" s="21">
        <f>Ugovori_OPULJP[[#This Row],[Bespovratna sredstva - Ukupno (EU+Nac) HRK
= Ukupna ugovorena vrijednost bespovratnih sredstava]]+Ugovori_OPULJP[[#This Row],[Javni doprinos korisnika - HRK]]+Ugovori_OPULJP[[#This Row],[Privatni doprinos korisnika - HRK]]</f>
        <v>740305</v>
      </c>
      <c r="Z1416" s="22">
        <f>Ugovori_OPULJP[[#This Row],[UKUPNI PRIHVATLJIVI IZDACI
TOTAL ELIGIBLE EXPENDITURE
= Bespovratna sredstva ukupno + doprinos korisnika
= Ukupni prihvatljivi troškovi
= Ukupna ugovorena vrijednost projekta HRK]]/7.5345</f>
        <v>98255.358683389728</v>
      </c>
      <c r="AA1416" s="27" t="s">
        <v>22</v>
      </c>
      <c r="AB1416" s="27" t="s">
        <v>19</v>
      </c>
      <c r="AC1416" s="26" t="s">
        <v>5336</v>
      </c>
      <c r="AD1416" s="33" t="s">
        <v>147</v>
      </c>
    </row>
    <row r="1417" spans="1:30" ht="51" customHeight="1" x14ac:dyDescent="0.3">
      <c r="A1417" s="39" t="s">
        <v>5337</v>
      </c>
      <c r="B1417" s="25" t="s">
        <v>139</v>
      </c>
      <c r="C1417" s="26" t="s">
        <v>140</v>
      </c>
      <c r="D1417" s="40" t="s">
        <v>1642</v>
      </c>
      <c r="E1417" s="27" t="s">
        <v>63</v>
      </c>
      <c r="F1417" s="32" t="s">
        <v>5338</v>
      </c>
      <c r="G1417" s="32" t="s">
        <v>1104</v>
      </c>
      <c r="H1417" s="29">
        <v>44855</v>
      </c>
      <c r="I1417" s="29">
        <v>45098</v>
      </c>
      <c r="J1417" s="17" t="str">
        <f>IF(Ugovori_OPULJP[[#This Row],[DATUM ZAVRŠETKA OPERACIJE]]&gt;DATE(2023,12,31),"u provedbi","završen")</f>
        <v>završen</v>
      </c>
      <c r="K1417" s="15" t="s">
        <v>91</v>
      </c>
      <c r="L1417" s="15" t="s">
        <v>91</v>
      </c>
      <c r="M1417" s="18">
        <v>0.85</v>
      </c>
      <c r="N1417" s="18">
        <v>0.15</v>
      </c>
      <c r="O1417" s="19">
        <f>Ugovori_OPULJP[[#This Row],[Bespovratna sredstva - Ukupno (EU+Nac) HRK
= Ukupna ugovorena vrijednost bespovratnih sredstava]]*Ugovori_OPULJP[[#This Row],[EU STOPA SUFINANCIRANJA %
EU CO-FINANCING RATE %]]</f>
        <v>1260720</v>
      </c>
      <c r="P1417" s="20">
        <f>Ugovori_OPULJP[[#This Row],[Bespovratna sredstva - EU dio - HRK]]/7.5345</f>
        <v>167326.29902448735</v>
      </c>
      <c r="Q1417" s="19">
        <f>Ugovori_OPULJP[[#This Row],[Bespovratna sredstva - Ukupno (EU+Nac) HRK
= Ukupna ugovorena vrijednost bespovratnih sredstava]]*Ugovori_OPULJP[[#This Row],[STOPA NACIONALNOG SUFINANCIRANJA %]]</f>
        <v>222480</v>
      </c>
      <c r="R1417" s="20">
        <f>Ugovori_OPULJP[[#This Row],[Bespovratna sredstva - Nacionalni dio - HRK]]/7.5345</f>
        <v>29528.170416086003</v>
      </c>
      <c r="S1417" s="21">
        <v>1483200</v>
      </c>
      <c r="T1417" s="20">
        <f>Ugovori_OPULJP[[#This Row],[Bespovratna sredstva - Ukupno (EU+Nac) HRK
= Ukupna ugovorena vrijednost bespovratnih sredstava]]/7.5345</f>
        <v>196854.46944057336</v>
      </c>
      <c r="U1417" s="19">
        <v>0</v>
      </c>
      <c r="V1417" s="20">
        <f>Ugovori_OPULJP[[#This Row],[Javni doprinos korisnika - HRK]]/7.5345</f>
        <v>0</v>
      </c>
      <c r="W1417" s="19">
        <v>0</v>
      </c>
      <c r="X1417" s="20">
        <f>Ugovori_OPULJP[[#This Row],[Privatni doprinos korisnika - HRK]]/7.5345</f>
        <v>0</v>
      </c>
      <c r="Y1417" s="21">
        <f>Ugovori_OPULJP[[#This Row],[Bespovratna sredstva - Ukupno (EU+Nac) HRK
= Ukupna ugovorena vrijednost bespovratnih sredstava]]+Ugovori_OPULJP[[#This Row],[Javni doprinos korisnika - HRK]]+Ugovori_OPULJP[[#This Row],[Privatni doprinos korisnika - HRK]]</f>
        <v>1483200</v>
      </c>
      <c r="Z1417" s="22">
        <f>Ugovori_OPULJP[[#This Row],[UKUPNI PRIHVATLJIVI IZDACI
TOTAL ELIGIBLE EXPENDITURE
= Bespovratna sredstva ukupno + doprinos korisnika
= Ukupni prihvatljivi troškovi
= Ukupna ugovorena vrijednost projekta HRK]]/7.5345</f>
        <v>196854.46944057336</v>
      </c>
      <c r="AA1417" s="27" t="s">
        <v>22</v>
      </c>
      <c r="AB1417" s="27" t="s">
        <v>19</v>
      </c>
      <c r="AC1417" s="26" t="s">
        <v>5339</v>
      </c>
      <c r="AD1417" s="33" t="s">
        <v>147</v>
      </c>
    </row>
    <row r="1418" spans="1:30" ht="89.25" customHeight="1" x14ac:dyDescent="0.3">
      <c r="A1418" s="39" t="s">
        <v>5340</v>
      </c>
      <c r="B1418" s="25" t="s">
        <v>139</v>
      </c>
      <c r="C1418" s="26" t="s">
        <v>140</v>
      </c>
      <c r="D1418" s="40" t="s">
        <v>1642</v>
      </c>
      <c r="E1418" s="27" t="s">
        <v>63</v>
      </c>
      <c r="F1418" s="32" t="s">
        <v>5341</v>
      </c>
      <c r="G1418" s="32" t="s">
        <v>2038</v>
      </c>
      <c r="H1418" s="29">
        <v>44855</v>
      </c>
      <c r="I1418" s="29">
        <v>45067</v>
      </c>
      <c r="J1418" s="17" t="str">
        <f>IF(Ugovori_OPULJP[[#This Row],[DATUM ZAVRŠETKA OPERACIJE]]&gt;DATE(2023,12,31),"u provedbi","završen")</f>
        <v>završen</v>
      </c>
      <c r="K1418" s="15" t="s">
        <v>362</v>
      </c>
      <c r="L1418" s="15" t="s">
        <v>362</v>
      </c>
      <c r="M1418" s="18">
        <v>0.85</v>
      </c>
      <c r="N1418" s="18">
        <v>0.15</v>
      </c>
      <c r="O1418" s="19">
        <f>Ugovori_OPULJP[[#This Row],[Bespovratna sredstva - Ukupno (EU+Nac) HRK
= Ukupna ugovorena vrijednost bespovratnih sredstava]]*Ugovori_OPULJP[[#This Row],[EU STOPA SUFINANCIRANJA %
EU CO-FINANCING RATE %]]</f>
        <v>377973.75</v>
      </c>
      <c r="P1418" s="20">
        <f>Ugovori_OPULJP[[#This Row],[Bespovratna sredstva - EU dio - HRK]]/7.5345</f>
        <v>50165.737607007759</v>
      </c>
      <c r="Q1418" s="19">
        <f>Ugovori_OPULJP[[#This Row],[Bespovratna sredstva - Ukupno (EU+Nac) HRK
= Ukupna ugovorena vrijednost bespovratnih sredstava]]*Ugovori_OPULJP[[#This Row],[STOPA NACIONALNOG SUFINANCIRANJA %]]</f>
        <v>66701.25</v>
      </c>
      <c r="R1418" s="20">
        <f>Ugovori_OPULJP[[#This Row],[Bespovratna sredstva - Nacionalni dio - HRK]]/7.5345</f>
        <v>8852.777224766076</v>
      </c>
      <c r="S1418" s="21">
        <v>444675</v>
      </c>
      <c r="T1418" s="20">
        <f>Ugovori_OPULJP[[#This Row],[Bespovratna sredstva - Ukupno (EU+Nac) HRK
= Ukupna ugovorena vrijednost bespovratnih sredstava]]/7.5345</f>
        <v>59018.514831773835</v>
      </c>
      <c r="U1418" s="19">
        <v>0</v>
      </c>
      <c r="V1418" s="20">
        <f>Ugovori_OPULJP[[#This Row],[Javni doprinos korisnika - HRK]]/7.5345</f>
        <v>0</v>
      </c>
      <c r="W1418" s="19">
        <v>0</v>
      </c>
      <c r="X1418" s="20">
        <f>Ugovori_OPULJP[[#This Row],[Privatni doprinos korisnika - HRK]]/7.5345</f>
        <v>0</v>
      </c>
      <c r="Y1418" s="21">
        <f>Ugovori_OPULJP[[#This Row],[Bespovratna sredstva - Ukupno (EU+Nac) HRK
= Ukupna ugovorena vrijednost bespovratnih sredstava]]+Ugovori_OPULJP[[#This Row],[Javni doprinos korisnika - HRK]]+Ugovori_OPULJP[[#This Row],[Privatni doprinos korisnika - HRK]]</f>
        <v>444675</v>
      </c>
      <c r="Z1418" s="22">
        <f>Ugovori_OPULJP[[#This Row],[UKUPNI PRIHVATLJIVI IZDACI
TOTAL ELIGIBLE EXPENDITURE
= Bespovratna sredstva ukupno + doprinos korisnika
= Ukupni prihvatljivi troškovi
= Ukupna ugovorena vrijednost projekta HRK]]/7.5345</f>
        <v>59018.514831773835</v>
      </c>
      <c r="AA1418" s="27" t="s">
        <v>22</v>
      </c>
      <c r="AB1418" s="27" t="s">
        <v>19</v>
      </c>
      <c r="AC1418" s="26" t="s">
        <v>5342</v>
      </c>
      <c r="AD1418" s="33" t="s">
        <v>147</v>
      </c>
    </row>
    <row r="1419" spans="1:30" ht="38.25" customHeight="1" x14ac:dyDescent="0.3">
      <c r="A1419" s="39" t="s">
        <v>5343</v>
      </c>
      <c r="B1419" s="25" t="s">
        <v>139</v>
      </c>
      <c r="C1419" s="26" t="s">
        <v>140</v>
      </c>
      <c r="D1419" s="40" t="s">
        <v>1642</v>
      </c>
      <c r="E1419" s="27" t="s">
        <v>63</v>
      </c>
      <c r="F1419" s="32" t="s">
        <v>5344</v>
      </c>
      <c r="G1419" s="32" t="s">
        <v>5345</v>
      </c>
      <c r="H1419" s="29">
        <v>44869</v>
      </c>
      <c r="I1419" s="29">
        <v>45111</v>
      </c>
      <c r="J1419" s="17" t="str">
        <f>IF(Ugovori_OPULJP[[#This Row],[DATUM ZAVRŠETKA OPERACIJE]]&gt;DATE(2023,12,31),"u provedbi","završen")</f>
        <v>završen</v>
      </c>
      <c r="K1419" s="28" t="s">
        <v>187</v>
      </c>
      <c r="L1419" s="28" t="s">
        <v>21</v>
      </c>
      <c r="M1419" s="18">
        <v>0.85</v>
      </c>
      <c r="N1419" s="18">
        <v>0.15</v>
      </c>
      <c r="O1419" s="19">
        <f>Ugovori_OPULJP[[#This Row],[Bespovratna sredstva - Ukupno (EU+Nac) HRK
= Ukupna ugovorena vrijednost bespovratnih sredstava]]*Ugovori_OPULJP[[#This Row],[EU STOPA SUFINANCIRANJA %
EU CO-FINANCING RATE %]]</f>
        <v>1244315</v>
      </c>
      <c r="P1419" s="20">
        <f>Ugovori_OPULJP[[#This Row],[Bespovratna sredstva - EU dio - HRK]]/7.5345</f>
        <v>165148.98135244541</v>
      </c>
      <c r="Q1419" s="19">
        <f>Ugovori_OPULJP[[#This Row],[Bespovratna sredstva - Ukupno (EU+Nac) HRK
= Ukupna ugovorena vrijednost bespovratnih sredstava]]*Ugovori_OPULJP[[#This Row],[STOPA NACIONALNOG SUFINANCIRANJA %]]</f>
        <v>219585</v>
      </c>
      <c r="R1419" s="20">
        <f>Ugovori_OPULJP[[#This Row],[Bespovratna sredstva - Nacionalni dio - HRK]]/7.5345</f>
        <v>29143.93788572566</v>
      </c>
      <c r="S1419" s="21">
        <v>1463900</v>
      </c>
      <c r="T1419" s="20">
        <f>Ugovori_OPULJP[[#This Row],[Bespovratna sredstva - Ukupno (EU+Nac) HRK
= Ukupna ugovorena vrijednost bespovratnih sredstava]]/7.5345</f>
        <v>194292.91923817107</v>
      </c>
      <c r="U1419" s="19">
        <v>0</v>
      </c>
      <c r="V1419" s="20">
        <f>Ugovori_OPULJP[[#This Row],[Javni doprinos korisnika - HRK]]/7.5345</f>
        <v>0</v>
      </c>
      <c r="W1419" s="19">
        <v>0</v>
      </c>
      <c r="X1419" s="20">
        <f>Ugovori_OPULJP[[#This Row],[Privatni doprinos korisnika - HRK]]/7.5345</f>
        <v>0</v>
      </c>
      <c r="Y1419" s="21">
        <f>Ugovori_OPULJP[[#This Row],[Bespovratna sredstva - Ukupno (EU+Nac) HRK
= Ukupna ugovorena vrijednost bespovratnih sredstava]]+Ugovori_OPULJP[[#This Row],[Javni doprinos korisnika - HRK]]+Ugovori_OPULJP[[#This Row],[Privatni doprinos korisnika - HRK]]</f>
        <v>1463900</v>
      </c>
      <c r="Z1419" s="22">
        <f>Ugovori_OPULJP[[#This Row],[UKUPNI PRIHVATLJIVI IZDACI
TOTAL ELIGIBLE EXPENDITURE
= Bespovratna sredstva ukupno + doprinos korisnika
= Ukupni prihvatljivi troškovi
= Ukupna ugovorena vrijednost projekta HRK]]/7.5345</f>
        <v>194292.91923817107</v>
      </c>
      <c r="AA1419" s="27" t="s">
        <v>22</v>
      </c>
      <c r="AB1419" s="27" t="s">
        <v>19</v>
      </c>
      <c r="AC1419" s="26" t="s">
        <v>5346</v>
      </c>
      <c r="AD1419" s="33" t="s">
        <v>147</v>
      </c>
    </row>
    <row r="1420" spans="1:30" ht="38.25" customHeight="1" x14ac:dyDescent="0.3">
      <c r="A1420" s="31" t="s">
        <v>5347</v>
      </c>
      <c r="B1420" s="25" t="s">
        <v>139</v>
      </c>
      <c r="C1420" s="26" t="s">
        <v>140</v>
      </c>
      <c r="D1420" s="40" t="s">
        <v>1642</v>
      </c>
      <c r="E1420" s="27" t="s">
        <v>63</v>
      </c>
      <c r="F1420" s="32" t="s">
        <v>5348</v>
      </c>
      <c r="G1420" s="32" t="s">
        <v>1218</v>
      </c>
      <c r="H1420" s="29">
        <v>44998</v>
      </c>
      <c r="I1420" s="29">
        <v>45243</v>
      </c>
      <c r="J1420" s="17" t="str">
        <f>IF(Ugovori_OPULJP[[#This Row],[DATUM ZAVRŠETKA OPERACIJE]]&gt;DATE(2023,12,31),"u provedbi","završen")</f>
        <v>završen</v>
      </c>
      <c r="K1420" s="15" t="s">
        <v>91</v>
      </c>
      <c r="L1420" s="15" t="s">
        <v>91</v>
      </c>
      <c r="M1420" s="18">
        <v>0.85</v>
      </c>
      <c r="N1420" s="18">
        <v>0.15</v>
      </c>
      <c r="O1420" s="19">
        <f>Ugovori_OPULJP[[#This Row],[Bespovratna sredstva - Ukupno (EU+Nac) HRK
= Ukupna ugovorena vrijednost bespovratnih sredstava]]*Ugovori_OPULJP[[#This Row],[EU STOPA SUFINANCIRANJA %
EU CO-FINANCING RATE %]]</f>
        <v>1243975</v>
      </c>
      <c r="P1420" s="20">
        <f>Ugovori_OPULJP[[#This Row],[Bespovratna sredstva - EU dio - HRK]]/7.5345</f>
        <v>165103.85559758445</v>
      </c>
      <c r="Q1420" s="19">
        <f>Ugovori_OPULJP[[#This Row],[Bespovratna sredstva - Ukupno (EU+Nac) HRK
= Ukupna ugovorena vrijednost bespovratnih sredstava]]*Ugovori_OPULJP[[#This Row],[STOPA NACIONALNOG SUFINANCIRANJA %]]</f>
        <v>219525</v>
      </c>
      <c r="R1420" s="20">
        <f>Ugovori_OPULJP[[#This Row],[Bespovratna sredstva - Nacionalni dio - HRK]]/7.5345</f>
        <v>29135.974517220784</v>
      </c>
      <c r="S1420" s="21">
        <v>1463500</v>
      </c>
      <c r="T1420" s="20">
        <f>Ugovori_OPULJP[[#This Row],[Bespovratna sredstva - Ukupno (EU+Nac) HRK
= Ukupna ugovorena vrijednost bespovratnih sredstava]]/7.5345</f>
        <v>194239.83011480523</v>
      </c>
      <c r="U1420" s="19">
        <v>0</v>
      </c>
      <c r="V1420" s="20">
        <f>Ugovori_OPULJP[[#This Row],[Javni doprinos korisnika - HRK]]/7.5345</f>
        <v>0</v>
      </c>
      <c r="W1420" s="19">
        <v>0</v>
      </c>
      <c r="X1420" s="20">
        <f>Ugovori_OPULJP[[#This Row],[Privatni doprinos korisnika - HRK]]/7.5345</f>
        <v>0</v>
      </c>
      <c r="Y1420" s="21">
        <f>Ugovori_OPULJP[[#This Row],[Bespovratna sredstva - Ukupno (EU+Nac) HRK
= Ukupna ugovorena vrijednost bespovratnih sredstava]]+Ugovori_OPULJP[[#This Row],[Javni doprinos korisnika - HRK]]+Ugovori_OPULJP[[#This Row],[Privatni doprinos korisnika - HRK]]</f>
        <v>1463500</v>
      </c>
      <c r="Z1420" s="22">
        <f>Ugovori_OPULJP[[#This Row],[UKUPNI PRIHVATLJIVI IZDACI
TOTAL ELIGIBLE EXPENDITURE
= Bespovratna sredstva ukupno + doprinos korisnika
= Ukupni prihvatljivi troškovi
= Ukupna ugovorena vrijednost projekta HRK]]/7.5345</f>
        <v>194239.83011480523</v>
      </c>
      <c r="AA1420" s="27" t="s">
        <v>22</v>
      </c>
      <c r="AB1420" s="27" t="s">
        <v>19</v>
      </c>
      <c r="AC1420" s="26" t="s">
        <v>5349</v>
      </c>
      <c r="AD1420" s="33" t="s">
        <v>147</v>
      </c>
    </row>
    <row r="1421" spans="1:30" ht="51" customHeight="1" x14ac:dyDescent="0.3">
      <c r="A1421" s="31" t="s">
        <v>5350</v>
      </c>
      <c r="B1421" s="25" t="s">
        <v>139</v>
      </c>
      <c r="C1421" s="26" t="s">
        <v>140</v>
      </c>
      <c r="D1421" s="40" t="s">
        <v>1642</v>
      </c>
      <c r="E1421" s="27" t="s">
        <v>63</v>
      </c>
      <c r="F1421" s="32" t="s">
        <v>5351</v>
      </c>
      <c r="G1421" s="32" t="s">
        <v>3214</v>
      </c>
      <c r="H1421" s="29">
        <v>44915</v>
      </c>
      <c r="I1421" s="29">
        <v>45158</v>
      </c>
      <c r="J1421" s="17" t="str">
        <f>IF(Ugovori_OPULJP[[#This Row],[DATUM ZAVRŠETKA OPERACIJE]]&gt;DATE(2023,12,31),"u provedbi","završen")</f>
        <v>završen</v>
      </c>
      <c r="K1421" s="15" t="s">
        <v>362</v>
      </c>
      <c r="L1421" s="15" t="s">
        <v>362</v>
      </c>
      <c r="M1421" s="18">
        <v>0.85</v>
      </c>
      <c r="N1421" s="18">
        <v>0.15</v>
      </c>
      <c r="O1421" s="19">
        <f>Ugovori_OPULJP[[#This Row],[Bespovratna sredstva - Ukupno (EU+Nac) HRK
= Ukupna ugovorena vrijednost bespovratnih sredstava]]*Ugovori_OPULJP[[#This Row],[EU STOPA SUFINANCIRANJA %
EU CO-FINANCING RATE %]]</f>
        <v>625260</v>
      </c>
      <c r="P1421" s="20">
        <f>Ugovori_OPULJP[[#This Row],[Bespovratna sredstva - EU dio - HRK]]/7.5345</f>
        <v>82986.263189329082</v>
      </c>
      <c r="Q1421" s="19">
        <f>Ugovori_OPULJP[[#This Row],[Bespovratna sredstva - Ukupno (EU+Nac) HRK
= Ukupna ugovorena vrijednost bespovratnih sredstava]]*Ugovori_OPULJP[[#This Row],[STOPA NACIONALNOG SUFINANCIRANJA %]]</f>
        <v>110340</v>
      </c>
      <c r="R1421" s="20">
        <f>Ugovori_OPULJP[[#This Row],[Bespovratna sredstva - Nacionalni dio - HRK]]/7.5345</f>
        <v>14644.634680469839</v>
      </c>
      <c r="S1421" s="21">
        <v>735600</v>
      </c>
      <c r="T1421" s="20">
        <f>Ugovori_OPULJP[[#This Row],[Bespovratna sredstva - Ukupno (EU+Nac) HRK
= Ukupna ugovorena vrijednost bespovratnih sredstava]]/7.5345</f>
        <v>97630.897869798922</v>
      </c>
      <c r="U1421" s="19">
        <v>0</v>
      </c>
      <c r="V1421" s="20">
        <f>Ugovori_OPULJP[[#This Row],[Javni doprinos korisnika - HRK]]/7.5345</f>
        <v>0</v>
      </c>
      <c r="W1421" s="19">
        <v>0</v>
      </c>
      <c r="X1421" s="20">
        <f>Ugovori_OPULJP[[#This Row],[Privatni doprinos korisnika - HRK]]/7.5345</f>
        <v>0</v>
      </c>
      <c r="Y1421" s="21">
        <f>Ugovori_OPULJP[[#This Row],[Bespovratna sredstva - Ukupno (EU+Nac) HRK
= Ukupna ugovorena vrijednost bespovratnih sredstava]]+Ugovori_OPULJP[[#This Row],[Javni doprinos korisnika - HRK]]+Ugovori_OPULJP[[#This Row],[Privatni doprinos korisnika - HRK]]</f>
        <v>735600</v>
      </c>
      <c r="Z1421" s="22">
        <f>Ugovori_OPULJP[[#This Row],[UKUPNI PRIHVATLJIVI IZDACI
TOTAL ELIGIBLE EXPENDITURE
= Bespovratna sredstva ukupno + doprinos korisnika
= Ukupni prihvatljivi troškovi
= Ukupna ugovorena vrijednost projekta HRK]]/7.5345</f>
        <v>97630.897869798922</v>
      </c>
      <c r="AA1421" s="27" t="s">
        <v>22</v>
      </c>
      <c r="AB1421" s="27" t="s">
        <v>19</v>
      </c>
      <c r="AC1421" s="26" t="s">
        <v>5352</v>
      </c>
      <c r="AD1421" s="33" t="s">
        <v>147</v>
      </c>
    </row>
    <row r="1422" spans="1:30" ht="38.25" customHeight="1" x14ac:dyDescent="0.3">
      <c r="A1422" s="39" t="s">
        <v>5353</v>
      </c>
      <c r="B1422" s="25" t="s">
        <v>139</v>
      </c>
      <c r="C1422" s="26" t="s">
        <v>140</v>
      </c>
      <c r="D1422" s="40" t="s">
        <v>1642</v>
      </c>
      <c r="E1422" s="27" t="s">
        <v>63</v>
      </c>
      <c r="F1422" s="32" t="s">
        <v>5354</v>
      </c>
      <c r="G1422" s="14" t="s">
        <v>2050</v>
      </c>
      <c r="H1422" s="29">
        <v>44818</v>
      </c>
      <c r="I1422" s="29">
        <v>45030</v>
      </c>
      <c r="J1422" s="17" t="str">
        <f>IF(Ugovori_OPULJP[[#This Row],[DATUM ZAVRŠETKA OPERACIJE]]&gt;DATE(2023,12,31),"u provedbi","završen")</f>
        <v>završen</v>
      </c>
      <c r="K1422" s="15" t="s">
        <v>362</v>
      </c>
      <c r="L1422" s="15" t="s">
        <v>362</v>
      </c>
      <c r="M1422" s="18">
        <v>0.85</v>
      </c>
      <c r="N1422" s="18">
        <v>0.15</v>
      </c>
      <c r="O1422" s="19">
        <f>Ugovori_OPULJP[[#This Row],[Bespovratna sredstva - Ukupno (EU+Nac) HRK
= Ukupna ugovorena vrijednost bespovratnih sredstava]]*Ugovori_OPULJP[[#This Row],[EU STOPA SUFINANCIRANJA %
EU CO-FINANCING RATE %]]</f>
        <v>628702.5</v>
      </c>
      <c r="P1422" s="20">
        <f>Ugovori_OPULJP[[#This Row],[Bespovratna sredstva - EU dio - HRK]]/7.5345</f>
        <v>83443.161457296432</v>
      </c>
      <c r="Q1422" s="19">
        <f>Ugovori_OPULJP[[#This Row],[Bespovratna sredstva - Ukupno (EU+Nac) HRK
= Ukupna ugovorena vrijednost bespovratnih sredstava]]*Ugovori_OPULJP[[#This Row],[STOPA NACIONALNOG SUFINANCIRANJA %]]</f>
        <v>110947.5</v>
      </c>
      <c r="R1422" s="20">
        <f>Ugovori_OPULJP[[#This Row],[Bespovratna sredstva - Nacionalni dio - HRK]]/7.5345</f>
        <v>14725.263786581723</v>
      </c>
      <c r="S1422" s="21">
        <v>739650</v>
      </c>
      <c r="T1422" s="20">
        <f>Ugovori_OPULJP[[#This Row],[Bespovratna sredstva - Ukupno (EU+Nac) HRK
= Ukupna ugovorena vrijednost bespovratnih sredstava]]/7.5345</f>
        <v>98168.425243878155</v>
      </c>
      <c r="U1422" s="19">
        <v>0</v>
      </c>
      <c r="V1422" s="20">
        <f>Ugovori_OPULJP[[#This Row],[Javni doprinos korisnika - HRK]]/7.5345</f>
        <v>0</v>
      </c>
      <c r="W1422" s="19">
        <v>0</v>
      </c>
      <c r="X1422" s="20">
        <f>Ugovori_OPULJP[[#This Row],[Privatni doprinos korisnika - HRK]]/7.5345</f>
        <v>0</v>
      </c>
      <c r="Y1422" s="21">
        <f>Ugovori_OPULJP[[#This Row],[Bespovratna sredstva - Ukupno (EU+Nac) HRK
= Ukupna ugovorena vrijednost bespovratnih sredstava]]+Ugovori_OPULJP[[#This Row],[Javni doprinos korisnika - HRK]]+Ugovori_OPULJP[[#This Row],[Privatni doprinos korisnika - HRK]]</f>
        <v>739650</v>
      </c>
      <c r="Z1422" s="22">
        <f>Ugovori_OPULJP[[#This Row],[UKUPNI PRIHVATLJIVI IZDACI
TOTAL ELIGIBLE EXPENDITURE
= Bespovratna sredstva ukupno + doprinos korisnika
= Ukupni prihvatljivi troškovi
= Ukupna ugovorena vrijednost projekta HRK]]/7.5345</f>
        <v>98168.425243878155</v>
      </c>
      <c r="AA1422" s="27" t="s">
        <v>22</v>
      </c>
      <c r="AB1422" s="27" t="s">
        <v>19</v>
      </c>
      <c r="AC1422" s="26" t="s">
        <v>5355</v>
      </c>
      <c r="AD1422" s="33" t="s">
        <v>147</v>
      </c>
    </row>
    <row r="1423" spans="1:30" ht="38.25" customHeight="1" x14ac:dyDescent="0.3">
      <c r="A1423" s="39" t="s">
        <v>5356</v>
      </c>
      <c r="B1423" s="25" t="s">
        <v>139</v>
      </c>
      <c r="C1423" s="26" t="s">
        <v>140</v>
      </c>
      <c r="D1423" s="40" t="s">
        <v>1642</v>
      </c>
      <c r="E1423" s="27" t="s">
        <v>63</v>
      </c>
      <c r="F1423" s="32" t="s">
        <v>5357</v>
      </c>
      <c r="G1423" s="32" t="s">
        <v>3715</v>
      </c>
      <c r="H1423" s="29">
        <v>44818</v>
      </c>
      <c r="I1423" s="29">
        <v>45060</v>
      </c>
      <c r="J1423" s="17" t="str">
        <f>IF(Ugovori_OPULJP[[#This Row],[DATUM ZAVRŠETKA OPERACIJE]]&gt;DATE(2023,12,31),"u provedbi","završen")</f>
        <v>završen</v>
      </c>
      <c r="K1423" s="28" t="s">
        <v>178</v>
      </c>
      <c r="L1423" s="28" t="s">
        <v>178</v>
      </c>
      <c r="M1423" s="18">
        <v>0.85</v>
      </c>
      <c r="N1423" s="18">
        <v>0.15</v>
      </c>
      <c r="O1423" s="19">
        <f>Ugovori_OPULJP[[#This Row],[Bespovratna sredstva - Ukupno (EU+Nac) HRK
= Ukupna ugovorena vrijednost bespovratnih sredstava]]*Ugovori_OPULJP[[#This Row],[EU STOPA SUFINANCIRANJA %
EU CO-FINANCING RATE %]]</f>
        <v>1260720</v>
      </c>
      <c r="P1423" s="20">
        <f>Ugovori_OPULJP[[#This Row],[Bespovratna sredstva - EU dio - HRK]]/7.5345</f>
        <v>167326.29902448735</v>
      </c>
      <c r="Q1423" s="19">
        <f>Ugovori_OPULJP[[#This Row],[Bespovratna sredstva - Ukupno (EU+Nac) HRK
= Ukupna ugovorena vrijednost bespovratnih sredstava]]*Ugovori_OPULJP[[#This Row],[STOPA NACIONALNOG SUFINANCIRANJA %]]</f>
        <v>222480</v>
      </c>
      <c r="R1423" s="20">
        <f>Ugovori_OPULJP[[#This Row],[Bespovratna sredstva - Nacionalni dio - HRK]]/7.5345</f>
        <v>29528.170416086003</v>
      </c>
      <c r="S1423" s="21">
        <v>1483200</v>
      </c>
      <c r="T1423" s="20">
        <f>Ugovori_OPULJP[[#This Row],[Bespovratna sredstva - Ukupno (EU+Nac) HRK
= Ukupna ugovorena vrijednost bespovratnih sredstava]]/7.5345</f>
        <v>196854.46944057336</v>
      </c>
      <c r="U1423" s="19">
        <v>0</v>
      </c>
      <c r="V1423" s="20">
        <f>Ugovori_OPULJP[[#This Row],[Javni doprinos korisnika - HRK]]/7.5345</f>
        <v>0</v>
      </c>
      <c r="W1423" s="19">
        <v>0</v>
      </c>
      <c r="X1423" s="20">
        <f>Ugovori_OPULJP[[#This Row],[Privatni doprinos korisnika - HRK]]/7.5345</f>
        <v>0</v>
      </c>
      <c r="Y1423" s="21">
        <f>Ugovori_OPULJP[[#This Row],[Bespovratna sredstva - Ukupno (EU+Nac) HRK
= Ukupna ugovorena vrijednost bespovratnih sredstava]]+Ugovori_OPULJP[[#This Row],[Javni doprinos korisnika - HRK]]+Ugovori_OPULJP[[#This Row],[Privatni doprinos korisnika - HRK]]</f>
        <v>1483200</v>
      </c>
      <c r="Z1423" s="22">
        <f>Ugovori_OPULJP[[#This Row],[UKUPNI PRIHVATLJIVI IZDACI
TOTAL ELIGIBLE EXPENDITURE
= Bespovratna sredstva ukupno + doprinos korisnika
= Ukupni prihvatljivi troškovi
= Ukupna ugovorena vrijednost projekta HRK]]/7.5345</f>
        <v>196854.46944057336</v>
      </c>
      <c r="AA1423" s="27" t="s">
        <v>22</v>
      </c>
      <c r="AB1423" s="27" t="s">
        <v>19</v>
      </c>
      <c r="AC1423" s="26" t="s">
        <v>5358</v>
      </c>
      <c r="AD1423" s="33" t="s">
        <v>147</v>
      </c>
    </row>
    <row r="1424" spans="1:30" ht="38.25" customHeight="1" x14ac:dyDescent="0.3">
      <c r="A1424" s="31" t="s">
        <v>5359</v>
      </c>
      <c r="B1424" s="25" t="s">
        <v>139</v>
      </c>
      <c r="C1424" s="26" t="s">
        <v>140</v>
      </c>
      <c r="D1424" s="40" t="s">
        <v>1642</v>
      </c>
      <c r="E1424" s="27" t="s">
        <v>63</v>
      </c>
      <c r="F1424" s="32" t="s">
        <v>5360</v>
      </c>
      <c r="G1424" s="32" t="s">
        <v>4543</v>
      </c>
      <c r="H1424" s="29">
        <v>44915</v>
      </c>
      <c r="I1424" s="29">
        <v>45158</v>
      </c>
      <c r="J1424" s="17" t="str">
        <f>IF(Ugovori_OPULJP[[#This Row],[DATUM ZAVRŠETKA OPERACIJE]]&gt;DATE(2023,12,31),"u provedbi","završen")</f>
        <v>završen</v>
      </c>
      <c r="K1424" s="28" t="s">
        <v>362</v>
      </c>
      <c r="L1424" s="15" t="s">
        <v>362</v>
      </c>
      <c r="M1424" s="18">
        <v>0.85</v>
      </c>
      <c r="N1424" s="18">
        <v>0.15</v>
      </c>
      <c r="O1424" s="19">
        <f>Ugovori_OPULJP[[#This Row],[Bespovratna sredstva - Ukupno (EU+Nac) HRK
= Ukupna ugovorena vrijednost bespovratnih sredstava]]*Ugovori_OPULJP[[#This Row],[EU STOPA SUFINANCIRANJA %
EU CO-FINANCING RATE %]]</f>
        <v>419730</v>
      </c>
      <c r="P1424" s="20">
        <f>Ugovori_OPULJP[[#This Row],[Bespovratna sredstva - EU dio - HRK]]/7.5345</f>
        <v>55707.744375870992</v>
      </c>
      <c r="Q1424" s="19">
        <f>Ugovori_OPULJP[[#This Row],[Bespovratna sredstva - Ukupno (EU+Nac) HRK
= Ukupna ugovorena vrijednost bespovratnih sredstava]]*Ugovori_OPULJP[[#This Row],[STOPA NACIONALNOG SUFINANCIRANJA %]]</f>
        <v>74070</v>
      </c>
      <c r="R1424" s="20">
        <f>Ugovori_OPULJP[[#This Row],[Bespovratna sredstva - Nacionalni dio - HRK]]/7.5345</f>
        <v>9830.7784192713516</v>
      </c>
      <c r="S1424" s="21">
        <v>493800</v>
      </c>
      <c r="T1424" s="20">
        <f>Ugovori_OPULJP[[#This Row],[Bespovratna sredstva - Ukupno (EU+Nac) HRK
= Ukupna ugovorena vrijednost bespovratnih sredstava]]/7.5345</f>
        <v>65538.522795142344</v>
      </c>
      <c r="U1424" s="19">
        <v>0</v>
      </c>
      <c r="V1424" s="20">
        <f>Ugovori_OPULJP[[#This Row],[Javni doprinos korisnika - HRK]]/7.5345</f>
        <v>0</v>
      </c>
      <c r="W1424" s="19">
        <v>0</v>
      </c>
      <c r="X1424" s="20">
        <f>Ugovori_OPULJP[[#This Row],[Privatni doprinos korisnika - HRK]]/7.5345</f>
        <v>0</v>
      </c>
      <c r="Y1424" s="21">
        <f>Ugovori_OPULJP[[#This Row],[Bespovratna sredstva - Ukupno (EU+Nac) HRK
= Ukupna ugovorena vrijednost bespovratnih sredstava]]+Ugovori_OPULJP[[#This Row],[Javni doprinos korisnika - HRK]]+Ugovori_OPULJP[[#This Row],[Privatni doprinos korisnika - HRK]]</f>
        <v>493800</v>
      </c>
      <c r="Z1424" s="22">
        <f>Ugovori_OPULJP[[#This Row],[UKUPNI PRIHVATLJIVI IZDACI
TOTAL ELIGIBLE EXPENDITURE
= Bespovratna sredstva ukupno + doprinos korisnika
= Ukupni prihvatljivi troškovi
= Ukupna ugovorena vrijednost projekta HRK]]/7.5345</f>
        <v>65538.522795142344</v>
      </c>
      <c r="AA1424" s="27" t="s">
        <v>22</v>
      </c>
      <c r="AB1424" s="27" t="s">
        <v>19</v>
      </c>
      <c r="AC1424" s="26" t="s">
        <v>5361</v>
      </c>
      <c r="AD1424" s="33" t="s">
        <v>147</v>
      </c>
    </row>
    <row r="1425" spans="1:30" ht="38.25" customHeight="1" x14ac:dyDescent="0.3">
      <c r="A1425" s="39" t="s">
        <v>5362</v>
      </c>
      <c r="B1425" s="25" t="s">
        <v>139</v>
      </c>
      <c r="C1425" s="26" t="s">
        <v>140</v>
      </c>
      <c r="D1425" s="40" t="s">
        <v>1642</v>
      </c>
      <c r="E1425" s="27" t="s">
        <v>63</v>
      </c>
      <c r="F1425" s="32" t="s">
        <v>1907</v>
      </c>
      <c r="G1425" s="32" t="s">
        <v>1202</v>
      </c>
      <c r="H1425" s="29">
        <v>44818</v>
      </c>
      <c r="I1425" s="29">
        <v>45060</v>
      </c>
      <c r="J1425" s="17" t="str">
        <f>IF(Ugovori_OPULJP[[#This Row],[DATUM ZAVRŠETKA OPERACIJE]]&gt;DATE(2023,12,31),"u provedbi","završen")</f>
        <v>završen</v>
      </c>
      <c r="K1425" s="15" t="s">
        <v>362</v>
      </c>
      <c r="L1425" s="15" t="s">
        <v>362</v>
      </c>
      <c r="M1425" s="18">
        <v>0.85</v>
      </c>
      <c r="N1425" s="18">
        <v>0.15</v>
      </c>
      <c r="O1425" s="19">
        <f>Ugovori_OPULJP[[#This Row],[Bespovratna sredstva - Ukupno (EU+Nac) HRK
= Ukupna ugovorena vrijednost bespovratnih sredstava]]*Ugovori_OPULJP[[#This Row],[EU STOPA SUFINANCIRANJA %
EU CO-FINANCING RATE %]]</f>
        <v>1257341.25</v>
      </c>
      <c r="P1425" s="20">
        <f>Ugovori_OPULJP[[#This Row],[Bespovratna sredstva - EU dio - HRK]]/7.5345</f>
        <v>166877.86183555642</v>
      </c>
      <c r="Q1425" s="19">
        <f>Ugovori_OPULJP[[#This Row],[Bespovratna sredstva - Ukupno (EU+Nac) HRK
= Ukupna ugovorena vrijednost bespovratnih sredstava]]*Ugovori_OPULJP[[#This Row],[STOPA NACIONALNOG SUFINANCIRANJA %]]</f>
        <v>221883.75</v>
      </c>
      <c r="R1425" s="20">
        <f>Ugovori_OPULJP[[#This Row],[Bespovratna sredstva - Nacionalni dio - HRK]]/7.5345</f>
        <v>29449.034441568783</v>
      </c>
      <c r="S1425" s="21">
        <v>1479225</v>
      </c>
      <c r="T1425" s="20">
        <f>Ugovori_OPULJP[[#This Row],[Bespovratna sredstva - Ukupno (EU+Nac) HRK
= Ukupna ugovorena vrijednost bespovratnih sredstava]]/7.5345</f>
        <v>196326.89627712523</v>
      </c>
      <c r="U1425" s="19">
        <v>0</v>
      </c>
      <c r="V1425" s="20">
        <f>Ugovori_OPULJP[[#This Row],[Javni doprinos korisnika - HRK]]/7.5345</f>
        <v>0</v>
      </c>
      <c r="W1425" s="19">
        <v>0</v>
      </c>
      <c r="X1425" s="20">
        <f>Ugovori_OPULJP[[#This Row],[Privatni doprinos korisnika - HRK]]/7.5345</f>
        <v>0</v>
      </c>
      <c r="Y1425" s="21">
        <f>Ugovori_OPULJP[[#This Row],[Bespovratna sredstva - Ukupno (EU+Nac) HRK
= Ukupna ugovorena vrijednost bespovratnih sredstava]]+Ugovori_OPULJP[[#This Row],[Javni doprinos korisnika - HRK]]+Ugovori_OPULJP[[#This Row],[Privatni doprinos korisnika - HRK]]</f>
        <v>1479225</v>
      </c>
      <c r="Z1425" s="22">
        <f>Ugovori_OPULJP[[#This Row],[UKUPNI PRIHVATLJIVI IZDACI
TOTAL ELIGIBLE EXPENDITURE
= Bespovratna sredstva ukupno + doprinos korisnika
= Ukupni prihvatljivi troškovi
= Ukupna ugovorena vrijednost projekta HRK]]/7.5345</f>
        <v>196326.89627712523</v>
      </c>
      <c r="AA1425" s="27" t="s">
        <v>22</v>
      </c>
      <c r="AB1425" s="27" t="s">
        <v>19</v>
      </c>
      <c r="AC1425" s="26" t="s">
        <v>5363</v>
      </c>
      <c r="AD1425" s="33" t="s">
        <v>147</v>
      </c>
    </row>
    <row r="1426" spans="1:30" ht="38.25" customHeight="1" x14ac:dyDescent="0.3">
      <c r="A1426" s="31" t="s">
        <v>5364</v>
      </c>
      <c r="B1426" s="25" t="s">
        <v>139</v>
      </c>
      <c r="C1426" s="26" t="s">
        <v>140</v>
      </c>
      <c r="D1426" s="40" t="s">
        <v>1642</v>
      </c>
      <c r="E1426" s="27" t="s">
        <v>63</v>
      </c>
      <c r="F1426" s="32" t="s">
        <v>5365</v>
      </c>
      <c r="G1426" s="32" t="s">
        <v>5366</v>
      </c>
      <c r="H1426" s="29">
        <v>44927</v>
      </c>
      <c r="I1426" s="29">
        <v>45170</v>
      </c>
      <c r="J1426" s="17" t="str">
        <f>IF(Ugovori_OPULJP[[#This Row],[DATUM ZAVRŠETKA OPERACIJE]]&gt;DATE(2023,12,31),"u provedbi","završen")</f>
        <v>završen</v>
      </c>
      <c r="K1426" s="37" t="s">
        <v>362</v>
      </c>
      <c r="L1426" s="37" t="s">
        <v>362</v>
      </c>
      <c r="M1426" s="18">
        <v>0.85</v>
      </c>
      <c r="N1426" s="18">
        <v>0.15</v>
      </c>
      <c r="O1426" s="19">
        <f>Ugovori_OPULJP[[#This Row],[Bespovratna sredstva - Ukupno (EU+Nac) HRK
= Ukupna ugovorena vrijednost bespovratnih sredstava]]*Ugovori_OPULJP[[#This Row],[EU STOPA SUFINANCIRANJA %
EU CO-FINANCING RATE %]]</f>
        <v>625260</v>
      </c>
      <c r="P1426" s="20">
        <f>Ugovori_OPULJP[[#This Row],[Bespovratna sredstva - EU dio - HRK]]/7.5345</f>
        <v>82986.263189329082</v>
      </c>
      <c r="Q1426" s="19">
        <f>Ugovori_OPULJP[[#This Row],[Bespovratna sredstva - Ukupno (EU+Nac) HRK
= Ukupna ugovorena vrijednost bespovratnih sredstava]]*Ugovori_OPULJP[[#This Row],[STOPA NACIONALNOG SUFINANCIRANJA %]]</f>
        <v>110340</v>
      </c>
      <c r="R1426" s="20">
        <f>Ugovori_OPULJP[[#This Row],[Bespovratna sredstva - Nacionalni dio - HRK]]/7.5345</f>
        <v>14644.634680469839</v>
      </c>
      <c r="S1426" s="21">
        <v>735600</v>
      </c>
      <c r="T1426" s="20">
        <f>Ugovori_OPULJP[[#This Row],[Bespovratna sredstva - Ukupno (EU+Nac) HRK
= Ukupna ugovorena vrijednost bespovratnih sredstava]]/7.5345</f>
        <v>97630.897869798922</v>
      </c>
      <c r="U1426" s="19">
        <v>0</v>
      </c>
      <c r="V1426" s="20">
        <f>Ugovori_OPULJP[[#This Row],[Javni doprinos korisnika - HRK]]/7.5345</f>
        <v>0</v>
      </c>
      <c r="W1426" s="19">
        <v>0</v>
      </c>
      <c r="X1426" s="20">
        <f>Ugovori_OPULJP[[#This Row],[Privatni doprinos korisnika - HRK]]/7.5345</f>
        <v>0</v>
      </c>
      <c r="Y1426" s="21">
        <f>Ugovori_OPULJP[[#This Row],[Bespovratna sredstva - Ukupno (EU+Nac) HRK
= Ukupna ugovorena vrijednost bespovratnih sredstava]]+Ugovori_OPULJP[[#This Row],[Javni doprinos korisnika - HRK]]+Ugovori_OPULJP[[#This Row],[Privatni doprinos korisnika - HRK]]</f>
        <v>735600</v>
      </c>
      <c r="Z1426" s="22">
        <f>Ugovori_OPULJP[[#This Row],[UKUPNI PRIHVATLJIVI IZDACI
TOTAL ELIGIBLE EXPENDITURE
= Bespovratna sredstva ukupno + doprinos korisnika
= Ukupni prihvatljivi troškovi
= Ukupna ugovorena vrijednost projekta HRK]]/7.5345</f>
        <v>97630.897869798922</v>
      </c>
      <c r="AA1426" s="27" t="s">
        <v>22</v>
      </c>
      <c r="AB1426" s="27" t="s">
        <v>19</v>
      </c>
      <c r="AC1426" s="26" t="s">
        <v>5367</v>
      </c>
      <c r="AD1426" s="33" t="s">
        <v>147</v>
      </c>
    </row>
    <row r="1427" spans="1:30" ht="38.25" customHeight="1" x14ac:dyDescent="0.3">
      <c r="A1427" s="31" t="s">
        <v>5368</v>
      </c>
      <c r="B1427" s="25" t="s">
        <v>139</v>
      </c>
      <c r="C1427" s="26" t="s">
        <v>140</v>
      </c>
      <c r="D1427" s="40" t="s">
        <v>1642</v>
      </c>
      <c r="E1427" s="27" t="s">
        <v>63</v>
      </c>
      <c r="F1427" s="32" t="s">
        <v>5369</v>
      </c>
      <c r="G1427" s="32" t="s">
        <v>5370</v>
      </c>
      <c r="H1427" s="29">
        <v>44915</v>
      </c>
      <c r="I1427" s="29">
        <v>45127</v>
      </c>
      <c r="J1427" s="17" t="str">
        <f>IF(Ugovori_OPULJP[[#This Row],[DATUM ZAVRŠETKA OPERACIJE]]&gt;DATE(2023,12,31),"u provedbi","završen")</f>
        <v>završen</v>
      </c>
      <c r="K1427" s="15" t="s">
        <v>362</v>
      </c>
      <c r="L1427" s="15" t="s">
        <v>362</v>
      </c>
      <c r="M1427" s="18">
        <v>0.85</v>
      </c>
      <c r="N1427" s="18">
        <v>0.15</v>
      </c>
      <c r="O1427" s="19">
        <f>Ugovori_OPULJP[[#This Row],[Bespovratna sredstva - Ukupno (EU+Nac) HRK
= Ukupna ugovorena vrijednost bespovratnih sredstava]]*Ugovori_OPULJP[[#This Row],[EU STOPA SUFINANCIRANJA %
EU CO-FINANCING RATE %]]</f>
        <v>419081.875</v>
      </c>
      <c r="P1427" s="20">
        <f>Ugovori_OPULJP[[#This Row],[Bespovratna sredstva - EU dio - HRK]]/7.5345</f>
        <v>55621.723405667261</v>
      </c>
      <c r="Q1427" s="19">
        <f>Ugovori_OPULJP[[#This Row],[Bespovratna sredstva - Ukupno (EU+Nac) HRK
= Ukupna ugovorena vrijednost bespovratnih sredstava]]*Ugovori_OPULJP[[#This Row],[STOPA NACIONALNOG SUFINANCIRANJA %]]</f>
        <v>73955.625</v>
      </c>
      <c r="R1427" s="20">
        <f>Ugovori_OPULJP[[#This Row],[Bespovratna sredstva - Nacionalni dio - HRK]]/7.5345</f>
        <v>9815.5982480589282</v>
      </c>
      <c r="S1427" s="21">
        <v>493037.5</v>
      </c>
      <c r="T1427" s="20">
        <f>Ugovori_OPULJP[[#This Row],[Bespovratna sredstva - Ukupno (EU+Nac) HRK
= Ukupna ugovorena vrijednost bespovratnih sredstava]]/7.5345</f>
        <v>65437.321653726191</v>
      </c>
      <c r="U1427" s="19">
        <v>0</v>
      </c>
      <c r="V1427" s="20">
        <f>Ugovori_OPULJP[[#This Row],[Javni doprinos korisnika - HRK]]/7.5345</f>
        <v>0</v>
      </c>
      <c r="W1427" s="19">
        <v>0</v>
      </c>
      <c r="X1427" s="20">
        <f>Ugovori_OPULJP[[#This Row],[Privatni doprinos korisnika - HRK]]/7.5345</f>
        <v>0</v>
      </c>
      <c r="Y1427" s="21">
        <f>Ugovori_OPULJP[[#This Row],[Bespovratna sredstva - Ukupno (EU+Nac) HRK
= Ukupna ugovorena vrijednost bespovratnih sredstava]]+Ugovori_OPULJP[[#This Row],[Javni doprinos korisnika - HRK]]+Ugovori_OPULJP[[#This Row],[Privatni doprinos korisnika - HRK]]</f>
        <v>493037.5</v>
      </c>
      <c r="Z1427" s="22">
        <f>Ugovori_OPULJP[[#This Row],[UKUPNI PRIHVATLJIVI IZDACI
TOTAL ELIGIBLE EXPENDITURE
= Bespovratna sredstva ukupno + doprinos korisnika
= Ukupni prihvatljivi troškovi
= Ukupna ugovorena vrijednost projekta HRK]]/7.5345</f>
        <v>65437.321653726191</v>
      </c>
      <c r="AA1427" s="27" t="s">
        <v>22</v>
      </c>
      <c r="AB1427" s="27" t="s">
        <v>19</v>
      </c>
      <c r="AC1427" s="26" t="s">
        <v>5371</v>
      </c>
      <c r="AD1427" s="33" t="s">
        <v>147</v>
      </c>
    </row>
    <row r="1428" spans="1:30" ht="38.25" customHeight="1" x14ac:dyDescent="0.3">
      <c r="A1428" s="31" t="s">
        <v>5372</v>
      </c>
      <c r="B1428" s="25" t="s">
        <v>139</v>
      </c>
      <c r="C1428" s="26" t="s">
        <v>140</v>
      </c>
      <c r="D1428" s="40" t="s">
        <v>1642</v>
      </c>
      <c r="E1428" s="27" t="s">
        <v>63</v>
      </c>
      <c r="F1428" s="32" t="s">
        <v>1610</v>
      </c>
      <c r="G1428" s="32" t="s">
        <v>5373</v>
      </c>
      <c r="H1428" s="29">
        <v>44922</v>
      </c>
      <c r="I1428" s="29">
        <v>45165</v>
      </c>
      <c r="J1428" s="17" t="str">
        <f>IF(Ugovori_OPULJP[[#This Row],[DATUM ZAVRŠETKA OPERACIJE]]&gt;DATE(2023,12,31),"u provedbi","završen")</f>
        <v>završen</v>
      </c>
      <c r="K1428" s="37" t="s">
        <v>178</v>
      </c>
      <c r="L1428" s="37" t="s">
        <v>178</v>
      </c>
      <c r="M1428" s="18">
        <v>0.85</v>
      </c>
      <c r="N1428" s="18">
        <v>0.15</v>
      </c>
      <c r="O1428" s="19">
        <f>Ugovori_OPULJP[[#This Row],[Bespovratna sredstva - Ukupno (EU+Nac) HRK
= Ukupna ugovorena vrijednost bespovratnih sredstava]]*Ugovori_OPULJP[[#This Row],[EU STOPA SUFINANCIRANJA %
EU CO-FINANCING RATE %]]</f>
        <v>417562.5</v>
      </c>
      <c r="P1428" s="20">
        <f>Ugovori_OPULJP[[#This Row],[Bespovratna sredstva - EU dio - HRK]]/7.5345</f>
        <v>55420.067688632291</v>
      </c>
      <c r="Q1428" s="19">
        <f>Ugovori_OPULJP[[#This Row],[Bespovratna sredstva - Ukupno (EU+Nac) HRK
= Ukupna ugovorena vrijednost bespovratnih sredstava]]*Ugovori_OPULJP[[#This Row],[STOPA NACIONALNOG SUFINANCIRANJA %]]</f>
        <v>73687.5</v>
      </c>
      <c r="R1428" s="20">
        <f>Ugovori_OPULJP[[#This Row],[Bespovratna sredstva - Nacionalni dio - HRK]]/7.5345</f>
        <v>9780.0119450527563</v>
      </c>
      <c r="S1428" s="21">
        <v>491250</v>
      </c>
      <c r="T1428" s="20">
        <f>Ugovori_OPULJP[[#This Row],[Bespovratna sredstva - Ukupno (EU+Nac) HRK
= Ukupna ugovorena vrijednost bespovratnih sredstava]]/7.5345</f>
        <v>65200.079633685047</v>
      </c>
      <c r="U1428" s="19">
        <v>0</v>
      </c>
      <c r="V1428" s="20">
        <f>Ugovori_OPULJP[[#This Row],[Javni doprinos korisnika - HRK]]/7.5345</f>
        <v>0</v>
      </c>
      <c r="W1428" s="19">
        <v>0</v>
      </c>
      <c r="X1428" s="20">
        <f>Ugovori_OPULJP[[#This Row],[Privatni doprinos korisnika - HRK]]/7.5345</f>
        <v>0</v>
      </c>
      <c r="Y1428" s="21">
        <f>Ugovori_OPULJP[[#This Row],[Bespovratna sredstva - Ukupno (EU+Nac) HRK
= Ukupna ugovorena vrijednost bespovratnih sredstava]]+Ugovori_OPULJP[[#This Row],[Javni doprinos korisnika - HRK]]+Ugovori_OPULJP[[#This Row],[Privatni doprinos korisnika - HRK]]</f>
        <v>491250</v>
      </c>
      <c r="Z1428" s="22">
        <f>Ugovori_OPULJP[[#This Row],[UKUPNI PRIHVATLJIVI IZDACI
TOTAL ELIGIBLE EXPENDITURE
= Bespovratna sredstva ukupno + doprinos korisnika
= Ukupni prihvatljivi troškovi
= Ukupna ugovorena vrijednost projekta HRK]]/7.5345</f>
        <v>65200.079633685047</v>
      </c>
      <c r="AA1428" s="27" t="s">
        <v>22</v>
      </c>
      <c r="AB1428" s="27" t="s">
        <v>19</v>
      </c>
      <c r="AC1428" s="26" t="s">
        <v>5374</v>
      </c>
      <c r="AD1428" s="33" t="s">
        <v>147</v>
      </c>
    </row>
    <row r="1429" spans="1:30" ht="38.25" customHeight="1" x14ac:dyDescent="0.3">
      <c r="A1429" s="39" t="s">
        <v>5375</v>
      </c>
      <c r="B1429" s="25" t="s">
        <v>139</v>
      </c>
      <c r="C1429" s="26" t="s">
        <v>140</v>
      </c>
      <c r="D1429" s="40" t="s">
        <v>1642</v>
      </c>
      <c r="E1429" s="27" t="s">
        <v>63</v>
      </c>
      <c r="F1429" s="32" t="s">
        <v>5376</v>
      </c>
      <c r="G1429" s="32" t="s">
        <v>1702</v>
      </c>
      <c r="H1429" s="29">
        <v>44855</v>
      </c>
      <c r="I1429" s="29">
        <v>45098</v>
      </c>
      <c r="J1429" s="17" t="str">
        <f>IF(Ugovori_OPULJP[[#This Row],[DATUM ZAVRŠETKA OPERACIJE]]&gt;DATE(2023,12,31),"u provedbi","završen")</f>
        <v>završen</v>
      </c>
      <c r="K1429" s="15" t="s">
        <v>178</v>
      </c>
      <c r="L1429" s="15" t="s">
        <v>178</v>
      </c>
      <c r="M1429" s="18">
        <v>0.85</v>
      </c>
      <c r="N1429" s="18">
        <v>0.15</v>
      </c>
      <c r="O1429" s="19">
        <f>Ugovori_OPULJP[[#This Row],[Bespovratna sredstva - Ukupno (EU+Nac) HRK
= Ukupna ugovorena vrijednost bespovratnih sredstava]]*Ugovori_OPULJP[[#This Row],[EU STOPA SUFINANCIRANJA %
EU CO-FINANCING RATE %]]</f>
        <v>1274978.75</v>
      </c>
      <c r="P1429" s="20">
        <f>Ugovori_OPULJP[[#This Row],[Bespovratna sredstva - EU dio - HRK]]/7.5345</f>
        <v>169218.76036896941</v>
      </c>
      <c r="Q1429" s="19">
        <f>Ugovori_OPULJP[[#This Row],[Bespovratna sredstva - Ukupno (EU+Nac) HRK
= Ukupna ugovorena vrijednost bespovratnih sredstava]]*Ugovori_OPULJP[[#This Row],[STOPA NACIONALNOG SUFINANCIRANJA %]]</f>
        <v>224996.25</v>
      </c>
      <c r="R1429" s="20">
        <f>Ugovori_OPULJP[[#This Row],[Bespovratna sredstva - Nacionalni dio - HRK]]/7.5345</f>
        <v>29862.134182759306</v>
      </c>
      <c r="S1429" s="21">
        <v>1499975</v>
      </c>
      <c r="T1429" s="20">
        <f>Ugovori_OPULJP[[#This Row],[Bespovratna sredstva - Ukupno (EU+Nac) HRK
= Ukupna ugovorena vrijednost bespovratnih sredstava]]/7.5345</f>
        <v>199080.89455172871</v>
      </c>
      <c r="U1429" s="19">
        <v>0</v>
      </c>
      <c r="V1429" s="20">
        <f>Ugovori_OPULJP[[#This Row],[Javni doprinos korisnika - HRK]]/7.5345</f>
        <v>0</v>
      </c>
      <c r="W1429" s="19">
        <v>0</v>
      </c>
      <c r="X1429" s="20">
        <f>Ugovori_OPULJP[[#This Row],[Privatni doprinos korisnika - HRK]]/7.5345</f>
        <v>0</v>
      </c>
      <c r="Y1429" s="21">
        <f>Ugovori_OPULJP[[#This Row],[Bespovratna sredstva - Ukupno (EU+Nac) HRK
= Ukupna ugovorena vrijednost bespovratnih sredstava]]+Ugovori_OPULJP[[#This Row],[Javni doprinos korisnika - HRK]]+Ugovori_OPULJP[[#This Row],[Privatni doprinos korisnika - HRK]]</f>
        <v>1499975</v>
      </c>
      <c r="Z1429" s="22">
        <f>Ugovori_OPULJP[[#This Row],[UKUPNI PRIHVATLJIVI IZDACI
TOTAL ELIGIBLE EXPENDITURE
= Bespovratna sredstva ukupno + doprinos korisnika
= Ukupni prihvatljivi troškovi
= Ukupna ugovorena vrijednost projekta HRK]]/7.5345</f>
        <v>199080.89455172871</v>
      </c>
      <c r="AA1429" s="27" t="s">
        <v>22</v>
      </c>
      <c r="AB1429" s="27" t="s">
        <v>19</v>
      </c>
      <c r="AC1429" s="26" t="s">
        <v>5377</v>
      </c>
      <c r="AD1429" s="33" t="s">
        <v>147</v>
      </c>
    </row>
    <row r="1430" spans="1:30" ht="38.25" customHeight="1" x14ac:dyDescent="0.3">
      <c r="A1430" s="31" t="s">
        <v>5378</v>
      </c>
      <c r="B1430" s="25" t="s">
        <v>139</v>
      </c>
      <c r="C1430" s="26" t="s">
        <v>140</v>
      </c>
      <c r="D1430" s="40" t="s">
        <v>1642</v>
      </c>
      <c r="E1430" s="27" t="s">
        <v>63</v>
      </c>
      <c r="F1430" s="32" t="s">
        <v>4091</v>
      </c>
      <c r="G1430" s="32" t="s">
        <v>5379</v>
      </c>
      <c r="H1430" s="29">
        <v>44931</v>
      </c>
      <c r="I1430" s="29">
        <v>45174</v>
      </c>
      <c r="J1430" s="17" t="str">
        <f>IF(Ugovori_OPULJP[[#This Row],[DATUM ZAVRŠETKA OPERACIJE]]&gt;DATE(2023,12,31),"u provedbi","završen")</f>
        <v>završen</v>
      </c>
      <c r="K1430" s="15" t="s">
        <v>178</v>
      </c>
      <c r="L1430" s="15" t="s">
        <v>178</v>
      </c>
      <c r="M1430" s="18">
        <v>0.85</v>
      </c>
      <c r="N1430" s="18">
        <v>0.15</v>
      </c>
      <c r="O1430" s="19">
        <f>Ugovori_OPULJP[[#This Row],[Bespovratna sredstva - Ukupno (EU+Nac) HRK
= Ukupna ugovorena vrijednost bespovratnih sredstava]]*Ugovori_OPULJP[[#This Row],[EU STOPA SUFINANCIRANJA %
EU CO-FINANCING RATE %]]</f>
        <v>378186.25</v>
      </c>
      <c r="P1430" s="20">
        <f>Ugovori_OPULJP[[#This Row],[Bespovratna sredstva - EU dio - HRK]]/7.5345</f>
        <v>50193.941203795868</v>
      </c>
      <c r="Q1430" s="19">
        <f>Ugovori_OPULJP[[#This Row],[Bespovratna sredstva - Ukupno (EU+Nac) HRK
= Ukupna ugovorena vrijednost bespovratnih sredstava]]*Ugovori_OPULJP[[#This Row],[STOPA NACIONALNOG SUFINANCIRANJA %]]</f>
        <v>66738.75</v>
      </c>
      <c r="R1430" s="20">
        <f>Ugovori_OPULJP[[#This Row],[Bespovratna sredstva - Nacionalni dio - HRK]]/7.5345</f>
        <v>8857.7543300816233</v>
      </c>
      <c r="S1430" s="21">
        <v>444925</v>
      </c>
      <c r="T1430" s="20">
        <f>Ugovori_OPULJP[[#This Row],[Bespovratna sredstva - Ukupno (EU+Nac) HRK
= Ukupna ugovorena vrijednost bespovratnih sredstava]]/7.5345</f>
        <v>59051.695533877493</v>
      </c>
      <c r="U1430" s="19">
        <v>0</v>
      </c>
      <c r="V1430" s="20">
        <f>Ugovori_OPULJP[[#This Row],[Javni doprinos korisnika - HRK]]/7.5345</f>
        <v>0</v>
      </c>
      <c r="W1430" s="19">
        <v>0</v>
      </c>
      <c r="X1430" s="20">
        <f>Ugovori_OPULJP[[#This Row],[Privatni doprinos korisnika - HRK]]/7.5345</f>
        <v>0</v>
      </c>
      <c r="Y1430" s="21">
        <f>Ugovori_OPULJP[[#This Row],[Bespovratna sredstva - Ukupno (EU+Nac) HRK
= Ukupna ugovorena vrijednost bespovratnih sredstava]]+Ugovori_OPULJP[[#This Row],[Javni doprinos korisnika - HRK]]+Ugovori_OPULJP[[#This Row],[Privatni doprinos korisnika - HRK]]</f>
        <v>444925</v>
      </c>
      <c r="Z1430" s="22">
        <f>Ugovori_OPULJP[[#This Row],[UKUPNI PRIHVATLJIVI IZDACI
TOTAL ELIGIBLE EXPENDITURE
= Bespovratna sredstva ukupno + doprinos korisnika
= Ukupni prihvatljivi troškovi
= Ukupna ugovorena vrijednost projekta HRK]]/7.5345</f>
        <v>59051.695533877493</v>
      </c>
      <c r="AA1430" s="27" t="s">
        <v>22</v>
      </c>
      <c r="AB1430" s="27" t="s">
        <v>19</v>
      </c>
      <c r="AC1430" s="26" t="s">
        <v>5380</v>
      </c>
      <c r="AD1430" s="33" t="s">
        <v>147</v>
      </c>
    </row>
    <row r="1431" spans="1:30" ht="38.25" customHeight="1" x14ac:dyDescent="0.3">
      <c r="A1431" s="39" t="s">
        <v>5381</v>
      </c>
      <c r="B1431" s="25" t="s">
        <v>139</v>
      </c>
      <c r="C1431" s="26" t="s">
        <v>140</v>
      </c>
      <c r="D1431" s="40" t="s">
        <v>1642</v>
      </c>
      <c r="E1431" s="27" t="s">
        <v>63</v>
      </c>
      <c r="F1431" s="32" t="s">
        <v>5382</v>
      </c>
      <c r="G1431" s="32" t="s">
        <v>5383</v>
      </c>
      <c r="H1431" s="29">
        <v>44789</v>
      </c>
      <c r="I1431" s="29">
        <v>45032</v>
      </c>
      <c r="J1431" s="17" t="str">
        <f>IF(Ugovori_OPULJP[[#This Row],[DATUM ZAVRŠETKA OPERACIJE]]&gt;DATE(2023,12,31),"u provedbi","završen")</f>
        <v>završen</v>
      </c>
      <c r="K1431" s="15" t="s">
        <v>329</v>
      </c>
      <c r="L1431" s="15" t="s">
        <v>329</v>
      </c>
      <c r="M1431" s="18">
        <v>0.85</v>
      </c>
      <c r="N1431" s="18">
        <v>0.15</v>
      </c>
      <c r="O1431" s="19">
        <f>Ugovori_OPULJP[[#This Row],[Bespovratna sredstva - Ukupno (EU+Nac) HRK
= Ukupna ugovorena vrijednost bespovratnih sredstava]]*Ugovori_OPULJP[[#This Row],[EU STOPA SUFINANCIRANJA %
EU CO-FINANCING RATE %]]</f>
        <v>499247.5</v>
      </c>
      <c r="P1431" s="20">
        <f>Ugovori_OPULJP[[#This Row],[Bespovratna sredstva - EU dio - HRK]]/7.5345</f>
        <v>66261.530293981021</v>
      </c>
      <c r="Q1431" s="19">
        <f>Ugovori_OPULJP[[#This Row],[Bespovratna sredstva - Ukupno (EU+Nac) HRK
= Ukupna ugovorena vrijednost bespovratnih sredstava]]*Ugovori_OPULJP[[#This Row],[STOPA NACIONALNOG SUFINANCIRANJA %]]</f>
        <v>88102.5</v>
      </c>
      <c r="R1431" s="20">
        <f>Ugovori_OPULJP[[#This Row],[Bespovratna sredstva - Nacionalni dio - HRK]]/7.5345</f>
        <v>11693.211228349592</v>
      </c>
      <c r="S1431" s="21">
        <v>587350</v>
      </c>
      <c r="T1431" s="20">
        <f>Ugovori_OPULJP[[#This Row],[Bespovratna sredstva - Ukupno (EU+Nac) HRK
= Ukupna ugovorena vrijednost bespovratnih sredstava]]/7.5345</f>
        <v>77954.741522330602</v>
      </c>
      <c r="U1431" s="19">
        <v>0</v>
      </c>
      <c r="V1431" s="20">
        <f>Ugovori_OPULJP[[#This Row],[Javni doprinos korisnika - HRK]]/7.5345</f>
        <v>0</v>
      </c>
      <c r="W1431" s="19">
        <v>0</v>
      </c>
      <c r="X1431" s="20">
        <f>Ugovori_OPULJP[[#This Row],[Privatni doprinos korisnika - HRK]]/7.5345</f>
        <v>0</v>
      </c>
      <c r="Y1431" s="21">
        <f>Ugovori_OPULJP[[#This Row],[Bespovratna sredstva - Ukupno (EU+Nac) HRK
= Ukupna ugovorena vrijednost bespovratnih sredstava]]+Ugovori_OPULJP[[#This Row],[Javni doprinos korisnika - HRK]]+Ugovori_OPULJP[[#This Row],[Privatni doprinos korisnika - HRK]]</f>
        <v>587350</v>
      </c>
      <c r="Z1431" s="22">
        <f>Ugovori_OPULJP[[#This Row],[UKUPNI PRIHVATLJIVI IZDACI
TOTAL ELIGIBLE EXPENDITURE
= Bespovratna sredstva ukupno + doprinos korisnika
= Ukupni prihvatljivi troškovi
= Ukupna ugovorena vrijednost projekta HRK]]/7.5345</f>
        <v>77954.741522330602</v>
      </c>
      <c r="AA1431" s="27" t="s">
        <v>22</v>
      </c>
      <c r="AB1431" s="27" t="s">
        <v>19</v>
      </c>
      <c r="AC1431" s="26" t="s">
        <v>5384</v>
      </c>
      <c r="AD1431" s="33" t="s">
        <v>147</v>
      </c>
    </row>
    <row r="1432" spans="1:30" ht="38.25" customHeight="1" x14ac:dyDescent="0.3">
      <c r="A1432" s="39" t="s">
        <v>5385</v>
      </c>
      <c r="B1432" s="25" t="s">
        <v>139</v>
      </c>
      <c r="C1432" s="26" t="s">
        <v>140</v>
      </c>
      <c r="D1432" s="40" t="s">
        <v>1642</v>
      </c>
      <c r="E1432" s="27" t="s">
        <v>63</v>
      </c>
      <c r="F1432" s="32" t="s">
        <v>5386</v>
      </c>
      <c r="G1432" s="32" t="s">
        <v>1486</v>
      </c>
      <c r="H1432" s="29">
        <v>44855</v>
      </c>
      <c r="I1432" s="29">
        <v>45098</v>
      </c>
      <c r="J1432" s="17" t="str">
        <f>IF(Ugovori_OPULJP[[#This Row],[DATUM ZAVRŠETKA OPERACIJE]]&gt;DATE(2023,12,31),"u provedbi","završen")</f>
        <v>završen</v>
      </c>
      <c r="K1432" s="15" t="s">
        <v>178</v>
      </c>
      <c r="L1432" s="15" t="s">
        <v>178</v>
      </c>
      <c r="M1432" s="18">
        <v>0.85</v>
      </c>
      <c r="N1432" s="18">
        <v>0.15</v>
      </c>
      <c r="O1432" s="19">
        <f>Ugovori_OPULJP[[#This Row],[Bespovratna sredstva - Ukupno (EU+Nac) HRK
= Ukupna ugovorena vrijednost bespovratnih sredstava]]*Ugovori_OPULJP[[#This Row],[EU STOPA SUFINANCIRANJA %
EU CO-FINANCING RATE %]]</f>
        <v>1275000</v>
      </c>
      <c r="P1432" s="20">
        <f>Ugovori_OPULJP[[#This Row],[Bespovratna sredstva - EU dio - HRK]]/7.5345</f>
        <v>169221.5807286482</v>
      </c>
      <c r="Q1432" s="19">
        <f>Ugovori_OPULJP[[#This Row],[Bespovratna sredstva - Ukupno (EU+Nac) HRK
= Ukupna ugovorena vrijednost bespovratnih sredstava]]*Ugovori_OPULJP[[#This Row],[STOPA NACIONALNOG SUFINANCIRANJA %]]</f>
        <v>225000</v>
      </c>
      <c r="R1432" s="20">
        <f>Ugovori_OPULJP[[#This Row],[Bespovratna sredstva - Nacionalni dio - HRK]]/7.5345</f>
        <v>29862.631893290862</v>
      </c>
      <c r="S1432" s="21">
        <v>1500000</v>
      </c>
      <c r="T1432" s="20">
        <f>Ugovori_OPULJP[[#This Row],[Bespovratna sredstva - Ukupno (EU+Nac) HRK
= Ukupna ugovorena vrijednost bespovratnih sredstava]]/7.5345</f>
        <v>199084.21262193908</v>
      </c>
      <c r="U1432" s="19">
        <v>0</v>
      </c>
      <c r="V1432" s="20">
        <f>Ugovori_OPULJP[[#This Row],[Javni doprinos korisnika - HRK]]/7.5345</f>
        <v>0</v>
      </c>
      <c r="W1432" s="19">
        <v>0</v>
      </c>
      <c r="X1432" s="20">
        <f>Ugovori_OPULJP[[#This Row],[Privatni doprinos korisnika - HRK]]/7.5345</f>
        <v>0</v>
      </c>
      <c r="Y1432" s="21">
        <f>Ugovori_OPULJP[[#This Row],[Bespovratna sredstva - Ukupno (EU+Nac) HRK
= Ukupna ugovorena vrijednost bespovratnih sredstava]]+Ugovori_OPULJP[[#This Row],[Javni doprinos korisnika - HRK]]+Ugovori_OPULJP[[#This Row],[Privatni doprinos korisnika - HRK]]</f>
        <v>1500000</v>
      </c>
      <c r="Z1432" s="22">
        <f>Ugovori_OPULJP[[#This Row],[UKUPNI PRIHVATLJIVI IZDACI
TOTAL ELIGIBLE EXPENDITURE
= Bespovratna sredstva ukupno + doprinos korisnika
= Ukupni prihvatljivi troškovi
= Ukupna ugovorena vrijednost projekta HRK]]/7.5345</f>
        <v>199084.21262193908</v>
      </c>
      <c r="AA1432" s="27" t="s">
        <v>22</v>
      </c>
      <c r="AB1432" s="27" t="s">
        <v>19</v>
      </c>
      <c r="AC1432" s="26" t="s">
        <v>5387</v>
      </c>
      <c r="AD1432" s="33" t="s">
        <v>147</v>
      </c>
    </row>
    <row r="1433" spans="1:30" ht="38.25" customHeight="1" x14ac:dyDescent="0.3">
      <c r="A1433" s="39" t="s">
        <v>5388</v>
      </c>
      <c r="B1433" s="25" t="s">
        <v>139</v>
      </c>
      <c r="C1433" s="26" t="s">
        <v>140</v>
      </c>
      <c r="D1433" s="40" t="s">
        <v>1642</v>
      </c>
      <c r="E1433" s="27" t="s">
        <v>63</v>
      </c>
      <c r="F1433" s="32" t="s">
        <v>5389</v>
      </c>
      <c r="G1433" s="32" t="s">
        <v>1889</v>
      </c>
      <c r="H1433" s="29">
        <v>44795</v>
      </c>
      <c r="I1433" s="29">
        <v>45038</v>
      </c>
      <c r="J1433" s="17" t="str">
        <f>IF(Ugovori_OPULJP[[#This Row],[DATUM ZAVRŠETKA OPERACIJE]]&gt;DATE(2023,12,31),"u provedbi","završen")</f>
        <v>završen</v>
      </c>
      <c r="K1433" s="15" t="s">
        <v>362</v>
      </c>
      <c r="L1433" s="15" t="s">
        <v>362</v>
      </c>
      <c r="M1433" s="18">
        <v>0.85</v>
      </c>
      <c r="N1433" s="18">
        <v>0.15</v>
      </c>
      <c r="O1433" s="19">
        <f>Ugovori_OPULJP[[#This Row],[Bespovratna sredstva - Ukupno (EU+Nac) HRK
= Ukupna ugovorena vrijednost bespovratnih sredstava]]*Ugovori_OPULJP[[#This Row],[EU STOPA SUFINANCIRANJA %
EU CO-FINANCING RATE %]]</f>
        <v>882538</v>
      </c>
      <c r="P1433" s="20">
        <f>Ugovori_OPULJP[[#This Row],[Bespovratna sredstva - EU dio - HRK]]/7.5345</f>
        <v>117132.92189262724</v>
      </c>
      <c r="Q1433" s="19">
        <f>Ugovori_OPULJP[[#This Row],[Bespovratna sredstva - Ukupno (EU+Nac) HRK
= Ukupna ugovorena vrijednost bespovratnih sredstava]]*Ugovori_OPULJP[[#This Row],[STOPA NACIONALNOG SUFINANCIRANJA %]]</f>
        <v>155742</v>
      </c>
      <c r="R1433" s="20">
        <f>Ugovori_OPULJP[[#This Row],[Bespovratna sredstva - Nacionalni dio - HRK]]/7.5345</f>
        <v>20670.51562811069</v>
      </c>
      <c r="S1433" s="21">
        <v>1038280</v>
      </c>
      <c r="T1433" s="20">
        <f>Ugovori_OPULJP[[#This Row],[Bespovratna sredstva - Ukupno (EU+Nac) HRK
= Ukupna ugovorena vrijednost bespovratnih sredstava]]/7.5345</f>
        <v>137803.43752073793</v>
      </c>
      <c r="U1433" s="19">
        <v>0</v>
      </c>
      <c r="V1433" s="20">
        <f>Ugovori_OPULJP[[#This Row],[Javni doprinos korisnika - HRK]]/7.5345</f>
        <v>0</v>
      </c>
      <c r="W1433" s="19">
        <v>0</v>
      </c>
      <c r="X1433" s="20">
        <f>Ugovori_OPULJP[[#This Row],[Privatni doprinos korisnika - HRK]]/7.5345</f>
        <v>0</v>
      </c>
      <c r="Y1433" s="21">
        <f>Ugovori_OPULJP[[#This Row],[Bespovratna sredstva - Ukupno (EU+Nac) HRK
= Ukupna ugovorena vrijednost bespovratnih sredstava]]+Ugovori_OPULJP[[#This Row],[Javni doprinos korisnika - HRK]]+Ugovori_OPULJP[[#This Row],[Privatni doprinos korisnika - HRK]]</f>
        <v>1038280</v>
      </c>
      <c r="Z1433" s="22">
        <f>Ugovori_OPULJP[[#This Row],[UKUPNI PRIHVATLJIVI IZDACI
TOTAL ELIGIBLE EXPENDITURE
= Bespovratna sredstva ukupno + doprinos korisnika
= Ukupni prihvatljivi troškovi
= Ukupna ugovorena vrijednost projekta HRK]]/7.5345</f>
        <v>137803.43752073793</v>
      </c>
      <c r="AA1433" s="27" t="s">
        <v>22</v>
      </c>
      <c r="AB1433" s="27" t="s">
        <v>19</v>
      </c>
      <c r="AC1433" s="26" t="s">
        <v>5390</v>
      </c>
      <c r="AD1433" s="33" t="s">
        <v>147</v>
      </c>
    </row>
    <row r="1434" spans="1:30" ht="38.25" customHeight="1" x14ac:dyDescent="0.3">
      <c r="A1434" s="39" t="s">
        <v>5391</v>
      </c>
      <c r="B1434" s="25" t="s">
        <v>139</v>
      </c>
      <c r="C1434" s="26" t="s">
        <v>140</v>
      </c>
      <c r="D1434" s="40" t="s">
        <v>1642</v>
      </c>
      <c r="E1434" s="27" t="s">
        <v>63</v>
      </c>
      <c r="F1434" s="32" t="s">
        <v>5392</v>
      </c>
      <c r="G1434" s="14" t="s">
        <v>645</v>
      </c>
      <c r="H1434" s="29">
        <v>44853</v>
      </c>
      <c r="I1434" s="29">
        <v>45096</v>
      </c>
      <c r="J1434" s="17" t="str">
        <f>IF(Ugovori_OPULJP[[#This Row],[DATUM ZAVRŠETKA OPERACIJE]]&gt;DATE(2023,12,31),"u provedbi","završen")</f>
        <v>završen</v>
      </c>
      <c r="K1434" s="15" t="s">
        <v>71</v>
      </c>
      <c r="L1434" s="15" t="s">
        <v>71</v>
      </c>
      <c r="M1434" s="18">
        <v>0.85</v>
      </c>
      <c r="N1434" s="18">
        <v>0.15</v>
      </c>
      <c r="O1434" s="19">
        <f>Ugovori_OPULJP[[#This Row],[Bespovratna sredstva - Ukupno (EU+Nac) HRK
= Ukupna ugovorena vrijednost bespovratnih sredstava]]*Ugovori_OPULJP[[#This Row],[EU STOPA SUFINANCIRANJA %
EU CO-FINANCING RATE %]]</f>
        <v>1260142</v>
      </c>
      <c r="P1434" s="20">
        <f>Ugovori_OPULJP[[#This Row],[Bespovratna sredstva - EU dio - HRK]]/7.5345</f>
        <v>167249.58524122369</v>
      </c>
      <c r="Q1434" s="19">
        <f>Ugovori_OPULJP[[#This Row],[Bespovratna sredstva - Ukupno (EU+Nac) HRK
= Ukupna ugovorena vrijednost bespovratnih sredstava]]*Ugovori_OPULJP[[#This Row],[STOPA NACIONALNOG SUFINANCIRANJA %]]</f>
        <v>222378</v>
      </c>
      <c r="R1434" s="20">
        <f>Ugovori_OPULJP[[#This Row],[Bespovratna sredstva - Nacionalni dio - HRK]]/7.5345</f>
        <v>29514.63268962771</v>
      </c>
      <c r="S1434" s="21">
        <v>1482520</v>
      </c>
      <c r="T1434" s="20">
        <f>Ugovori_OPULJP[[#This Row],[Bespovratna sredstva - Ukupno (EU+Nac) HRK
= Ukupna ugovorena vrijednost bespovratnih sredstava]]/7.5345</f>
        <v>196764.21793085142</v>
      </c>
      <c r="U1434" s="19">
        <v>0</v>
      </c>
      <c r="V1434" s="20">
        <f>Ugovori_OPULJP[[#This Row],[Javni doprinos korisnika - HRK]]/7.5345</f>
        <v>0</v>
      </c>
      <c r="W1434" s="19">
        <v>0</v>
      </c>
      <c r="X1434" s="20">
        <f>Ugovori_OPULJP[[#This Row],[Privatni doprinos korisnika - HRK]]/7.5345</f>
        <v>0</v>
      </c>
      <c r="Y1434" s="21">
        <f>Ugovori_OPULJP[[#This Row],[Bespovratna sredstva - Ukupno (EU+Nac) HRK
= Ukupna ugovorena vrijednost bespovratnih sredstava]]+Ugovori_OPULJP[[#This Row],[Javni doprinos korisnika - HRK]]+Ugovori_OPULJP[[#This Row],[Privatni doprinos korisnika - HRK]]</f>
        <v>1482520</v>
      </c>
      <c r="Z1434" s="22">
        <f>Ugovori_OPULJP[[#This Row],[UKUPNI PRIHVATLJIVI IZDACI
TOTAL ELIGIBLE EXPENDITURE
= Bespovratna sredstva ukupno + doprinos korisnika
= Ukupni prihvatljivi troškovi
= Ukupna ugovorena vrijednost projekta HRK]]/7.5345</f>
        <v>196764.21793085142</v>
      </c>
      <c r="AA1434" s="27" t="s">
        <v>22</v>
      </c>
      <c r="AB1434" s="27" t="s">
        <v>19</v>
      </c>
      <c r="AC1434" s="26" t="s">
        <v>5393</v>
      </c>
      <c r="AD1434" s="33" t="s">
        <v>147</v>
      </c>
    </row>
    <row r="1435" spans="1:30" ht="38.25" customHeight="1" x14ac:dyDescent="0.3">
      <c r="A1435" s="31" t="s">
        <v>5394</v>
      </c>
      <c r="B1435" s="25" t="s">
        <v>139</v>
      </c>
      <c r="C1435" s="26" t="s">
        <v>140</v>
      </c>
      <c r="D1435" s="40" t="s">
        <v>1642</v>
      </c>
      <c r="E1435" s="27" t="s">
        <v>63</v>
      </c>
      <c r="F1435" s="32" t="s">
        <v>5395</v>
      </c>
      <c r="G1435" s="32" t="s">
        <v>5396</v>
      </c>
      <c r="H1435" s="29">
        <v>44902</v>
      </c>
      <c r="I1435" s="29">
        <v>45145</v>
      </c>
      <c r="J1435" s="17" t="str">
        <f>IF(Ugovori_OPULJP[[#This Row],[DATUM ZAVRŠETKA OPERACIJE]]&gt;DATE(2023,12,31),"u provedbi","završen")</f>
        <v>završen</v>
      </c>
      <c r="K1435" s="37" t="s">
        <v>71</v>
      </c>
      <c r="L1435" s="28" t="s">
        <v>71</v>
      </c>
      <c r="M1435" s="18">
        <v>0.85</v>
      </c>
      <c r="N1435" s="18">
        <v>0.15</v>
      </c>
      <c r="O1435" s="19">
        <f>Ugovori_OPULJP[[#This Row],[Bespovratna sredstva - Ukupno (EU+Nac) HRK
= Ukupna ugovorena vrijednost bespovratnih sredstava]]*Ugovori_OPULJP[[#This Row],[EU STOPA SUFINANCIRANJA %
EU CO-FINANCING RATE %]]</f>
        <v>420240</v>
      </c>
      <c r="P1435" s="20">
        <f>Ugovori_OPULJP[[#This Row],[Bespovratna sredstva - EU dio - HRK]]/7.5345</f>
        <v>55775.43300816245</v>
      </c>
      <c r="Q1435" s="19">
        <f>Ugovori_OPULJP[[#This Row],[Bespovratna sredstva - Ukupno (EU+Nac) HRK
= Ukupna ugovorena vrijednost bespovratnih sredstava]]*Ugovori_OPULJP[[#This Row],[STOPA NACIONALNOG SUFINANCIRANJA %]]</f>
        <v>74160</v>
      </c>
      <c r="R1435" s="20">
        <f>Ugovori_OPULJP[[#This Row],[Bespovratna sredstva - Nacionalni dio - HRK]]/7.5345</f>
        <v>9842.7234720286669</v>
      </c>
      <c r="S1435" s="21">
        <v>494400</v>
      </c>
      <c r="T1435" s="20">
        <f>Ugovori_OPULJP[[#This Row],[Bespovratna sredstva - Ukupno (EU+Nac) HRK
= Ukupna ugovorena vrijednost bespovratnih sredstava]]/7.5345</f>
        <v>65618.156480191115</v>
      </c>
      <c r="U1435" s="19">
        <v>0</v>
      </c>
      <c r="V1435" s="20">
        <f>Ugovori_OPULJP[[#This Row],[Javni doprinos korisnika - HRK]]/7.5345</f>
        <v>0</v>
      </c>
      <c r="W1435" s="19">
        <v>0</v>
      </c>
      <c r="X1435" s="20">
        <f>Ugovori_OPULJP[[#This Row],[Privatni doprinos korisnika - HRK]]/7.5345</f>
        <v>0</v>
      </c>
      <c r="Y1435" s="21">
        <f>Ugovori_OPULJP[[#This Row],[Bespovratna sredstva - Ukupno (EU+Nac) HRK
= Ukupna ugovorena vrijednost bespovratnih sredstava]]+Ugovori_OPULJP[[#This Row],[Javni doprinos korisnika - HRK]]+Ugovori_OPULJP[[#This Row],[Privatni doprinos korisnika - HRK]]</f>
        <v>494400</v>
      </c>
      <c r="Z1435" s="22">
        <f>Ugovori_OPULJP[[#This Row],[UKUPNI PRIHVATLJIVI IZDACI
TOTAL ELIGIBLE EXPENDITURE
= Bespovratna sredstva ukupno + doprinos korisnika
= Ukupni prihvatljivi troškovi
= Ukupna ugovorena vrijednost projekta HRK]]/7.5345</f>
        <v>65618.156480191115</v>
      </c>
      <c r="AA1435" s="27" t="s">
        <v>22</v>
      </c>
      <c r="AB1435" s="27" t="s">
        <v>19</v>
      </c>
      <c r="AC1435" s="26" t="s">
        <v>5397</v>
      </c>
      <c r="AD1435" s="33" t="s">
        <v>147</v>
      </c>
    </row>
    <row r="1436" spans="1:30" ht="38.25" customHeight="1" x14ac:dyDescent="0.3">
      <c r="A1436" s="31" t="s">
        <v>5398</v>
      </c>
      <c r="B1436" s="25" t="s">
        <v>139</v>
      </c>
      <c r="C1436" s="26" t="s">
        <v>140</v>
      </c>
      <c r="D1436" s="40" t="s">
        <v>1642</v>
      </c>
      <c r="E1436" s="27" t="s">
        <v>63</v>
      </c>
      <c r="F1436" s="32" t="s">
        <v>5399</v>
      </c>
      <c r="G1436" s="32" t="s">
        <v>3310</v>
      </c>
      <c r="H1436" s="29">
        <v>44928</v>
      </c>
      <c r="I1436" s="29">
        <v>45171</v>
      </c>
      <c r="J1436" s="17" t="str">
        <f>IF(Ugovori_OPULJP[[#This Row],[DATUM ZAVRŠETKA OPERACIJE]]&gt;DATE(2023,12,31),"u provedbi","završen")</f>
        <v>završen</v>
      </c>
      <c r="K1436" s="37" t="s">
        <v>86</v>
      </c>
      <c r="L1436" s="37" t="s">
        <v>86</v>
      </c>
      <c r="M1436" s="18">
        <v>0.85</v>
      </c>
      <c r="N1436" s="18">
        <v>0.15</v>
      </c>
      <c r="O1436" s="19">
        <f>Ugovori_OPULJP[[#This Row],[Bespovratna sredstva - Ukupno (EU+Nac) HRK
= Ukupna ugovorena vrijednost bespovratnih sredstava]]*Ugovori_OPULJP[[#This Row],[EU STOPA SUFINANCIRANJA %
EU CO-FINANCING RATE %]]</f>
        <v>629000</v>
      </c>
      <c r="P1436" s="20">
        <f>Ugovori_OPULJP[[#This Row],[Bespovratna sredstva - EU dio - HRK]]/7.5345</f>
        <v>83482.646492799788</v>
      </c>
      <c r="Q1436" s="19">
        <f>Ugovori_OPULJP[[#This Row],[Bespovratna sredstva - Ukupno (EU+Nac) HRK
= Ukupna ugovorena vrijednost bespovratnih sredstava]]*Ugovori_OPULJP[[#This Row],[STOPA NACIONALNOG SUFINANCIRANJA %]]</f>
        <v>111000</v>
      </c>
      <c r="R1436" s="20">
        <f>Ugovori_OPULJP[[#This Row],[Bespovratna sredstva - Nacionalni dio - HRK]]/7.5345</f>
        <v>14732.231734023491</v>
      </c>
      <c r="S1436" s="21">
        <v>740000</v>
      </c>
      <c r="T1436" s="20">
        <f>Ugovori_OPULJP[[#This Row],[Bespovratna sredstva - Ukupno (EU+Nac) HRK
= Ukupna ugovorena vrijednost bespovratnih sredstava]]/7.5345</f>
        <v>98214.878226823275</v>
      </c>
      <c r="U1436" s="19">
        <v>0</v>
      </c>
      <c r="V1436" s="20">
        <f>Ugovori_OPULJP[[#This Row],[Javni doprinos korisnika - HRK]]/7.5345</f>
        <v>0</v>
      </c>
      <c r="W1436" s="19">
        <v>0</v>
      </c>
      <c r="X1436" s="20">
        <f>Ugovori_OPULJP[[#This Row],[Privatni doprinos korisnika - HRK]]/7.5345</f>
        <v>0</v>
      </c>
      <c r="Y1436" s="21">
        <f>Ugovori_OPULJP[[#This Row],[Bespovratna sredstva - Ukupno (EU+Nac) HRK
= Ukupna ugovorena vrijednost bespovratnih sredstava]]+Ugovori_OPULJP[[#This Row],[Javni doprinos korisnika - HRK]]+Ugovori_OPULJP[[#This Row],[Privatni doprinos korisnika - HRK]]</f>
        <v>740000</v>
      </c>
      <c r="Z1436" s="22">
        <f>Ugovori_OPULJP[[#This Row],[UKUPNI PRIHVATLJIVI IZDACI
TOTAL ELIGIBLE EXPENDITURE
= Bespovratna sredstva ukupno + doprinos korisnika
= Ukupni prihvatljivi troškovi
= Ukupna ugovorena vrijednost projekta HRK]]/7.5345</f>
        <v>98214.878226823275</v>
      </c>
      <c r="AA1436" s="27" t="s">
        <v>22</v>
      </c>
      <c r="AB1436" s="27" t="s">
        <v>19</v>
      </c>
      <c r="AC1436" s="26" t="s">
        <v>5400</v>
      </c>
      <c r="AD1436" s="33" t="s">
        <v>147</v>
      </c>
    </row>
    <row r="1437" spans="1:30" ht="38.25" customHeight="1" x14ac:dyDescent="0.3">
      <c r="A1437" s="31" t="s">
        <v>5401</v>
      </c>
      <c r="B1437" s="25" t="s">
        <v>139</v>
      </c>
      <c r="C1437" s="26" t="s">
        <v>140</v>
      </c>
      <c r="D1437" s="40" t="s">
        <v>1642</v>
      </c>
      <c r="E1437" s="27" t="s">
        <v>63</v>
      </c>
      <c r="F1437" s="32" t="s">
        <v>5402</v>
      </c>
      <c r="G1437" s="32" t="s">
        <v>3989</v>
      </c>
      <c r="H1437" s="29">
        <v>44902</v>
      </c>
      <c r="I1437" s="29">
        <v>45145</v>
      </c>
      <c r="J1437" s="17" t="str">
        <f>IF(Ugovori_OPULJP[[#This Row],[DATUM ZAVRŠETKA OPERACIJE]]&gt;DATE(2023,12,31),"u provedbi","završen")</f>
        <v>završen</v>
      </c>
      <c r="K1437" s="28" t="s">
        <v>66</v>
      </c>
      <c r="L1437" s="28" t="s">
        <v>66</v>
      </c>
      <c r="M1437" s="18">
        <v>0.85</v>
      </c>
      <c r="N1437" s="18">
        <v>0.15</v>
      </c>
      <c r="O1437" s="19">
        <f>Ugovori_OPULJP[[#This Row],[Bespovratna sredstva - Ukupno (EU+Nac) HRK
= Ukupna ugovorena vrijednost bespovratnih sredstava]]*Ugovori_OPULJP[[#This Row],[EU STOPA SUFINANCIRANJA %
EU CO-FINANCING RATE %]]</f>
        <v>378216</v>
      </c>
      <c r="P1437" s="20">
        <f>Ugovori_OPULJP[[#This Row],[Bespovratna sredstva - EU dio - HRK]]/7.5345</f>
        <v>50197.889707346207</v>
      </c>
      <c r="Q1437" s="19">
        <f>Ugovori_OPULJP[[#This Row],[Bespovratna sredstva - Ukupno (EU+Nac) HRK
= Ukupna ugovorena vrijednost bespovratnih sredstava]]*Ugovori_OPULJP[[#This Row],[STOPA NACIONALNOG SUFINANCIRANJA %]]</f>
        <v>66744</v>
      </c>
      <c r="R1437" s="20">
        <f>Ugovori_OPULJP[[#This Row],[Bespovratna sredstva - Nacionalni dio - HRK]]/7.5345</f>
        <v>8858.4511248258004</v>
      </c>
      <c r="S1437" s="21">
        <v>444960</v>
      </c>
      <c r="T1437" s="20">
        <f>Ugovori_OPULJP[[#This Row],[Bespovratna sredstva - Ukupno (EU+Nac) HRK
= Ukupna ugovorena vrijednost bespovratnih sredstava]]/7.5345</f>
        <v>59056.340832172005</v>
      </c>
      <c r="U1437" s="19">
        <v>0</v>
      </c>
      <c r="V1437" s="20">
        <f>Ugovori_OPULJP[[#This Row],[Javni doprinos korisnika - HRK]]/7.5345</f>
        <v>0</v>
      </c>
      <c r="W1437" s="19">
        <v>0</v>
      </c>
      <c r="X1437" s="20">
        <f>Ugovori_OPULJP[[#This Row],[Privatni doprinos korisnika - HRK]]/7.5345</f>
        <v>0</v>
      </c>
      <c r="Y1437" s="21">
        <f>Ugovori_OPULJP[[#This Row],[Bespovratna sredstva - Ukupno (EU+Nac) HRK
= Ukupna ugovorena vrijednost bespovratnih sredstava]]+Ugovori_OPULJP[[#This Row],[Javni doprinos korisnika - HRK]]+Ugovori_OPULJP[[#This Row],[Privatni doprinos korisnika - HRK]]</f>
        <v>444960</v>
      </c>
      <c r="Z1437" s="22">
        <f>Ugovori_OPULJP[[#This Row],[UKUPNI PRIHVATLJIVI IZDACI
TOTAL ELIGIBLE EXPENDITURE
= Bespovratna sredstva ukupno + doprinos korisnika
= Ukupni prihvatljivi troškovi
= Ukupna ugovorena vrijednost projekta HRK]]/7.5345</f>
        <v>59056.340832172005</v>
      </c>
      <c r="AA1437" s="27" t="s">
        <v>22</v>
      </c>
      <c r="AB1437" s="27" t="s">
        <v>19</v>
      </c>
      <c r="AC1437" s="26" t="s">
        <v>5403</v>
      </c>
      <c r="AD1437" s="33" t="s">
        <v>147</v>
      </c>
    </row>
    <row r="1438" spans="1:30" ht="51" customHeight="1" x14ac:dyDescent="0.3">
      <c r="A1438" s="39" t="s">
        <v>5404</v>
      </c>
      <c r="B1438" s="25" t="s">
        <v>139</v>
      </c>
      <c r="C1438" s="26" t="s">
        <v>140</v>
      </c>
      <c r="D1438" s="40" t="s">
        <v>1642</v>
      </c>
      <c r="E1438" s="27" t="s">
        <v>63</v>
      </c>
      <c r="F1438" s="32" t="s">
        <v>5405</v>
      </c>
      <c r="G1438" s="32" t="s">
        <v>5406</v>
      </c>
      <c r="H1438" s="29">
        <v>44818</v>
      </c>
      <c r="I1438" s="29">
        <v>45060</v>
      </c>
      <c r="J1438" s="17" t="str">
        <f>IF(Ugovori_OPULJP[[#This Row],[DATUM ZAVRŠETKA OPERACIJE]]&gt;DATE(2023,12,31),"u provedbi","završen")</f>
        <v>završen</v>
      </c>
      <c r="K1438" s="15" t="s">
        <v>66</v>
      </c>
      <c r="L1438" s="15" t="s">
        <v>66</v>
      </c>
      <c r="M1438" s="18">
        <v>0.85</v>
      </c>
      <c r="N1438" s="18">
        <v>0.15</v>
      </c>
      <c r="O1438" s="19">
        <f>Ugovori_OPULJP[[#This Row],[Bespovratna sredstva - Ukupno (EU+Nac) HRK
= Ukupna ugovorena vrijednost bespovratnih sredstava]]*Ugovori_OPULJP[[#This Row],[EU STOPA SUFINANCIRANJA %
EU CO-FINANCING RATE %]]</f>
        <v>420240</v>
      </c>
      <c r="P1438" s="20">
        <f>Ugovori_OPULJP[[#This Row],[Bespovratna sredstva - EU dio - HRK]]/7.5345</f>
        <v>55775.43300816245</v>
      </c>
      <c r="Q1438" s="19">
        <f>Ugovori_OPULJP[[#This Row],[Bespovratna sredstva - Ukupno (EU+Nac) HRK
= Ukupna ugovorena vrijednost bespovratnih sredstava]]*Ugovori_OPULJP[[#This Row],[STOPA NACIONALNOG SUFINANCIRANJA %]]</f>
        <v>74160</v>
      </c>
      <c r="R1438" s="20">
        <f>Ugovori_OPULJP[[#This Row],[Bespovratna sredstva - Nacionalni dio - HRK]]/7.5345</f>
        <v>9842.7234720286669</v>
      </c>
      <c r="S1438" s="21">
        <v>494400</v>
      </c>
      <c r="T1438" s="20">
        <f>Ugovori_OPULJP[[#This Row],[Bespovratna sredstva - Ukupno (EU+Nac) HRK
= Ukupna ugovorena vrijednost bespovratnih sredstava]]/7.5345</f>
        <v>65618.156480191115</v>
      </c>
      <c r="U1438" s="19">
        <v>0</v>
      </c>
      <c r="V1438" s="20">
        <f>Ugovori_OPULJP[[#This Row],[Javni doprinos korisnika - HRK]]/7.5345</f>
        <v>0</v>
      </c>
      <c r="W1438" s="19">
        <v>0</v>
      </c>
      <c r="X1438" s="20">
        <f>Ugovori_OPULJP[[#This Row],[Privatni doprinos korisnika - HRK]]/7.5345</f>
        <v>0</v>
      </c>
      <c r="Y1438" s="21">
        <f>Ugovori_OPULJP[[#This Row],[Bespovratna sredstva - Ukupno (EU+Nac) HRK
= Ukupna ugovorena vrijednost bespovratnih sredstava]]+Ugovori_OPULJP[[#This Row],[Javni doprinos korisnika - HRK]]+Ugovori_OPULJP[[#This Row],[Privatni doprinos korisnika - HRK]]</f>
        <v>494400</v>
      </c>
      <c r="Z1438" s="22">
        <f>Ugovori_OPULJP[[#This Row],[UKUPNI PRIHVATLJIVI IZDACI
TOTAL ELIGIBLE EXPENDITURE
= Bespovratna sredstva ukupno + doprinos korisnika
= Ukupni prihvatljivi troškovi
= Ukupna ugovorena vrijednost projekta HRK]]/7.5345</f>
        <v>65618.156480191115</v>
      </c>
      <c r="AA1438" s="27" t="s">
        <v>22</v>
      </c>
      <c r="AB1438" s="27" t="s">
        <v>19</v>
      </c>
      <c r="AC1438" s="26" t="s">
        <v>5407</v>
      </c>
      <c r="AD1438" s="33" t="s">
        <v>147</v>
      </c>
    </row>
    <row r="1439" spans="1:30" ht="38.25" customHeight="1" x14ac:dyDescent="0.3">
      <c r="A1439" s="39" t="s">
        <v>5408</v>
      </c>
      <c r="B1439" s="25" t="s">
        <v>139</v>
      </c>
      <c r="C1439" s="26" t="s">
        <v>140</v>
      </c>
      <c r="D1439" s="40" t="s">
        <v>1642</v>
      </c>
      <c r="E1439" s="27" t="s">
        <v>63</v>
      </c>
      <c r="F1439" s="32" t="s">
        <v>5409</v>
      </c>
      <c r="G1439" s="32" t="s">
        <v>2058</v>
      </c>
      <c r="H1439" s="29">
        <v>44770</v>
      </c>
      <c r="I1439" s="29">
        <v>45013</v>
      </c>
      <c r="J1439" s="17" t="str">
        <f>IF(Ugovori_OPULJP[[#This Row],[DATUM ZAVRŠETKA OPERACIJE]]&gt;DATE(2023,12,31),"u provedbi","završen")</f>
        <v>završen</v>
      </c>
      <c r="K1439" s="15" t="s">
        <v>66</v>
      </c>
      <c r="L1439" s="15" t="s">
        <v>66</v>
      </c>
      <c r="M1439" s="18">
        <v>0.85</v>
      </c>
      <c r="N1439" s="18">
        <v>0.15</v>
      </c>
      <c r="O1439" s="19">
        <f>Ugovori_OPULJP[[#This Row],[Bespovratna sredstva - Ukupno (EU+Nac) HRK
= Ukupna ugovorena vrijednost bespovratnih sredstava]]*Ugovori_OPULJP[[#This Row],[EU STOPA SUFINANCIRANJA %
EU CO-FINANCING RATE %]]</f>
        <v>417865.86499999999</v>
      </c>
      <c r="P1439" s="20">
        <f>Ugovori_OPULJP[[#This Row],[Bespovratna sredstva - EU dio - HRK]]/7.5345</f>
        <v>55460.331143406991</v>
      </c>
      <c r="Q1439" s="19">
        <f>Ugovori_OPULJP[[#This Row],[Bespovratna sredstva - Ukupno (EU+Nac) HRK
= Ukupna ugovorena vrijednost bespovratnih sredstava]]*Ugovori_OPULJP[[#This Row],[STOPA NACIONALNOG SUFINANCIRANJA %]]</f>
        <v>73741.035000000003</v>
      </c>
      <c r="R1439" s="20">
        <f>Ugovori_OPULJP[[#This Row],[Bespovratna sredstva - Nacionalni dio - HRK]]/7.5345</f>
        <v>9787.1172606012351</v>
      </c>
      <c r="S1439" s="21">
        <v>491606.9</v>
      </c>
      <c r="T1439" s="22">
        <f>Ugovori_OPULJP[[#This Row],[Bespovratna sredstva - Ukupno (EU+Nac) HRK
= Ukupna ugovorena vrijednost bespovratnih sredstava]]/7.5345</f>
        <v>65247.448404008232</v>
      </c>
      <c r="U1439" s="19">
        <v>0</v>
      </c>
      <c r="V1439" s="20">
        <f>Ugovori_OPULJP[[#This Row],[Javni doprinos korisnika - HRK]]/7.5345</f>
        <v>0</v>
      </c>
      <c r="W1439" s="19">
        <v>0</v>
      </c>
      <c r="X1439" s="20">
        <f>Ugovori_OPULJP[[#This Row],[Privatni doprinos korisnika - HRK]]/7.5345</f>
        <v>0</v>
      </c>
      <c r="Y1439" s="21">
        <f>Ugovori_OPULJP[[#This Row],[Bespovratna sredstva - Ukupno (EU+Nac) HRK
= Ukupna ugovorena vrijednost bespovratnih sredstava]]+Ugovori_OPULJP[[#This Row],[Javni doprinos korisnika - HRK]]+Ugovori_OPULJP[[#This Row],[Privatni doprinos korisnika - HRK]]</f>
        <v>491606.9</v>
      </c>
      <c r="Z1439" s="22">
        <f>Ugovori_OPULJP[[#This Row],[UKUPNI PRIHVATLJIVI IZDACI
TOTAL ELIGIBLE EXPENDITURE
= Bespovratna sredstva ukupno + doprinos korisnika
= Ukupni prihvatljivi troškovi
= Ukupna ugovorena vrijednost projekta HRK]]/7.5345</f>
        <v>65247.448404008232</v>
      </c>
      <c r="AA1439" s="27" t="s">
        <v>22</v>
      </c>
      <c r="AB1439" s="27" t="s">
        <v>19</v>
      </c>
      <c r="AC1439" s="26" t="s">
        <v>5410</v>
      </c>
      <c r="AD1439" s="33" t="s">
        <v>147</v>
      </c>
    </row>
    <row r="1440" spans="1:30" ht="38.25" customHeight="1" x14ac:dyDescent="0.3">
      <c r="A1440" s="31" t="s">
        <v>5411</v>
      </c>
      <c r="B1440" s="25" t="s">
        <v>139</v>
      </c>
      <c r="C1440" s="26" t="s">
        <v>140</v>
      </c>
      <c r="D1440" s="40" t="s">
        <v>1642</v>
      </c>
      <c r="E1440" s="27" t="s">
        <v>63</v>
      </c>
      <c r="F1440" s="32" t="s">
        <v>5412</v>
      </c>
      <c r="G1440" s="14" t="s">
        <v>2171</v>
      </c>
      <c r="H1440" s="29">
        <v>44907</v>
      </c>
      <c r="I1440" s="29">
        <v>45150</v>
      </c>
      <c r="J1440" s="17" t="str">
        <f>IF(Ugovori_OPULJP[[#This Row],[DATUM ZAVRŠETKA OPERACIJE]]&gt;DATE(2023,12,31),"u provedbi","završen")</f>
        <v>završen</v>
      </c>
      <c r="K1440" s="28" t="s">
        <v>66</v>
      </c>
      <c r="L1440" s="28" t="s">
        <v>66</v>
      </c>
      <c r="M1440" s="18">
        <v>0.85</v>
      </c>
      <c r="N1440" s="18">
        <v>0.15</v>
      </c>
      <c r="O1440" s="19">
        <f>Ugovori_OPULJP[[#This Row],[Bespovratna sredstva - Ukupno (EU+Nac) HRK
= Ukupna ugovorena vrijednost bespovratnih sredstava]]*Ugovori_OPULJP[[#This Row],[EU STOPA SUFINANCIRANJA %
EU CO-FINANCING RATE %]]</f>
        <v>619395</v>
      </c>
      <c r="P1440" s="20">
        <f>Ugovori_OPULJP[[#This Row],[Bespovratna sredstva - EU dio - HRK]]/7.5345</f>
        <v>82207.843917977298</v>
      </c>
      <c r="Q1440" s="19">
        <f>Ugovori_OPULJP[[#This Row],[Bespovratna sredstva - Ukupno (EU+Nac) HRK
= Ukupna ugovorena vrijednost bespovratnih sredstava]]*Ugovori_OPULJP[[#This Row],[STOPA NACIONALNOG SUFINANCIRANJA %]]</f>
        <v>109305</v>
      </c>
      <c r="R1440" s="20">
        <f>Ugovori_OPULJP[[#This Row],[Bespovratna sredstva - Nacionalni dio - HRK]]/7.5345</f>
        <v>14507.2665737607</v>
      </c>
      <c r="S1440" s="21">
        <v>728700</v>
      </c>
      <c r="T1440" s="20">
        <f>Ugovori_OPULJP[[#This Row],[Bespovratna sredstva - Ukupno (EU+Nac) HRK
= Ukupna ugovorena vrijednost bespovratnih sredstava]]/7.5345</f>
        <v>96715.110491738</v>
      </c>
      <c r="U1440" s="19">
        <v>0</v>
      </c>
      <c r="V1440" s="20">
        <f>Ugovori_OPULJP[[#This Row],[Javni doprinos korisnika - HRK]]/7.5345</f>
        <v>0</v>
      </c>
      <c r="W1440" s="19">
        <v>0</v>
      </c>
      <c r="X1440" s="20">
        <f>Ugovori_OPULJP[[#This Row],[Privatni doprinos korisnika - HRK]]/7.5345</f>
        <v>0</v>
      </c>
      <c r="Y1440" s="21">
        <f>Ugovori_OPULJP[[#This Row],[Bespovratna sredstva - Ukupno (EU+Nac) HRK
= Ukupna ugovorena vrijednost bespovratnih sredstava]]+Ugovori_OPULJP[[#This Row],[Javni doprinos korisnika - HRK]]+Ugovori_OPULJP[[#This Row],[Privatni doprinos korisnika - HRK]]</f>
        <v>728700</v>
      </c>
      <c r="Z1440" s="22">
        <f>Ugovori_OPULJP[[#This Row],[UKUPNI PRIHVATLJIVI IZDACI
TOTAL ELIGIBLE EXPENDITURE
= Bespovratna sredstva ukupno + doprinos korisnika
= Ukupni prihvatljivi troškovi
= Ukupna ugovorena vrijednost projekta HRK]]/7.5345</f>
        <v>96715.110491738</v>
      </c>
      <c r="AA1440" s="27" t="s">
        <v>22</v>
      </c>
      <c r="AB1440" s="27" t="s">
        <v>19</v>
      </c>
      <c r="AC1440" s="26" t="s">
        <v>5413</v>
      </c>
      <c r="AD1440" s="33" t="s">
        <v>147</v>
      </c>
    </row>
    <row r="1441" spans="1:30" ht="38.25" customHeight="1" x14ac:dyDescent="0.3">
      <c r="A1441" s="39" t="s">
        <v>5414</v>
      </c>
      <c r="B1441" s="25" t="s">
        <v>139</v>
      </c>
      <c r="C1441" s="26" t="s">
        <v>140</v>
      </c>
      <c r="D1441" s="40" t="s">
        <v>1642</v>
      </c>
      <c r="E1441" s="27" t="s">
        <v>63</v>
      </c>
      <c r="F1441" s="32" t="s">
        <v>5415</v>
      </c>
      <c r="G1441" s="32" t="s">
        <v>2006</v>
      </c>
      <c r="H1441" s="29">
        <v>44770</v>
      </c>
      <c r="I1441" s="29">
        <v>45013</v>
      </c>
      <c r="J1441" s="17" t="str">
        <f>IF(Ugovori_OPULJP[[#This Row],[DATUM ZAVRŠETKA OPERACIJE]]&gt;DATE(2023,12,31),"u provedbi","završen")</f>
        <v>završen</v>
      </c>
      <c r="K1441" s="37" t="s">
        <v>240</v>
      </c>
      <c r="L1441" s="37" t="s">
        <v>240</v>
      </c>
      <c r="M1441" s="18">
        <v>0.85</v>
      </c>
      <c r="N1441" s="18">
        <v>0.15</v>
      </c>
      <c r="O1441" s="19">
        <f>Ugovori_OPULJP[[#This Row],[Bespovratna sredstva - Ukupno (EU+Nac) HRK
= Ukupna ugovorena vrijednost bespovratnih sredstava]]*Ugovori_OPULJP[[#This Row],[EU STOPA SUFINANCIRANJA %
EU CO-FINANCING RATE %]]</f>
        <v>840352.5</v>
      </c>
      <c r="P1441" s="20">
        <f>Ugovori_OPULJP[[#This Row],[Bespovratna sredstva - EU dio - HRK]]/7.5345</f>
        <v>111533.94385825204</v>
      </c>
      <c r="Q1441" s="19">
        <f>Ugovori_OPULJP[[#This Row],[Bespovratna sredstva - Ukupno (EU+Nac) HRK
= Ukupna ugovorena vrijednost bespovratnih sredstava]]*Ugovori_OPULJP[[#This Row],[STOPA NACIONALNOG SUFINANCIRANJA %]]</f>
        <v>148297.5</v>
      </c>
      <c r="R1441" s="20">
        <f>Ugovori_OPULJP[[#This Row],[Bespovratna sredstva - Nacionalni dio - HRK]]/7.5345</f>
        <v>19682.460680868007</v>
      </c>
      <c r="S1441" s="21">
        <v>988650</v>
      </c>
      <c r="T1441" s="22">
        <f>Ugovori_OPULJP[[#This Row],[Bespovratna sredstva - Ukupno (EU+Nac) HRK
= Ukupna ugovorena vrijednost bespovratnih sredstava]]/7.5345</f>
        <v>131216.40453912003</v>
      </c>
      <c r="U1441" s="19">
        <v>0</v>
      </c>
      <c r="V1441" s="20">
        <f>Ugovori_OPULJP[[#This Row],[Javni doprinos korisnika - HRK]]/7.5345</f>
        <v>0</v>
      </c>
      <c r="W1441" s="19">
        <v>0</v>
      </c>
      <c r="X1441" s="20">
        <f>Ugovori_OPULJP[[#This Row],[Privatni doprinos korisnika - HRK]]/7.5345</f>
        <v>0</v>
      </c>
      <c r="Y1441" s="21">
        <f>Ugovori_OPULJP[[#This Row],[Bespovratna sredstva - Ukupno (EU+Nac) HRK
= Ukupna ugovorena vrijednost bespovratnih sredstava]]+Ugovori_OPULJP[[#This Row],[Javni doprinos korisnika - HRK]]+Ugovori_OPULJP[[#This Row],[Privatni doprinos korisnika - HRK]]</f>
        <v>988650</v>
      </c>
      <c r="Z1441" s="22">
        <f>Ugovori_OPULJP[[#This Row],[UKUPNI PRIHVATLJIVI IZDACI
TOTAL ELIGIBLE EXPENDITURE
= Bespovratna sredstva ukupno + doprinos korisnika
= Ukupni prihvatljivi troškovi
= Ukupna ugovorena vrijednost projekta HRK]]/7.5345</f>
        <v>131216.40453912003</v>
      </c>
      <c r="AA1441" s="27" t="s">
        <v>22</v>
      </c>
      <c r="AB1441" s="27" t="s">
        <v>19</v>
      </c>
      <c r="AC1441" s="26" t="s">
        <v>5416</v>
      </c>
      <c r="AD1441" s="33" t="s">
        <v>147</v>
      </c>
    </row>
    <row r="1442" spans="1:30" ht="38.25" customHeight="1" x14ac:dyDescent="0.3">
      <c r="A1442" s="31" t="s">
        <v>5417</v>
      </c>
      <c r="B1442" s="25" t="s">
        <v>139</v>
      </c>
      <c r="C1442" s="26" t="s">
        <v>140</v>
      </c>
      <c r="D1442" s="40" t="s">
        <v>1642</v>
      </c>
      <c r="E1442" s="27" t="s">
        <v>63</v>
      </c>
      <c r="F1442" s="32" t="s">
        <v>5418</v>
      </c>
      <c r="G1442" s="32" t="s">
        <v>5419</v>
      </c>
      <c r="H1442" s="29">
        <v>44907</v>
      </c>
      <c r="I1442" s="29">
        <v>45150</v>
      </c>
      <c r="J1442" s="17" t="str">
        <f>IF(Ugovori_OPULJP[[#This Row],[DATUM ZAVRŠETKA OPERACIJE]]&gt;DATE(2023,12,31),"u provedbi","završen")</f>
        <v>završen</v>
      </c>
      <c r="K1442" s="28" t="s">
        <v>76</v>
      </c>
      <c r="L1442" s="28" t="s">
        <v>71</v>
      </c>
      <c r="M1442" s="18">
        <v>0.85</v>
      </c>
      <c r="N1442" s="18">
        <v>0.15</v>
      </c>
      <c r="O1442" s="19">
        <f>Ugovori_OPULJP[[#This Row],[Bespovratna sredstva - Ukupno (EU+Nac) HRK
= Ukupna ugovorena vrijednost bespovratnih sredstava]]*Ugovori_OPULJP[[#This Row],[EU STOPA SUFINANCIRANJA %
EU CO-FINANCING RATE %]]</f>
        <v>1241455.5999999999</v>
      </c>
      <c r="P1442" s="20">
        <f>Ugovori_OPULJP[[#This Row],[Bespovratna sredstva - EU dio - HRK]]/7.5345</f>
        <v>164769.47375406462</v>
      </c>
      <c r="Q1442" s="19">
        <f>Ugovori_OPULJP[[#This Row],[Bespovratna sredstva - Ukupno (EU+Nac) HRK
= Ukupna ugovorena vrijednost bespovratnih sredstava]]*Ugovori_OPULJP[[#This Row],[STOPA NACIONALNOG SUFINANCIRANJA %]]</f>
        <v>219080.4</v>
      </c>
      <c r="R1442" s="20">
        <f>Ugovori_OPULJP[[#This Row],[Bespovratna sredstva - Nacionalni dio - HRK]]/7.5345</f>
        <v>29076.965956599641</v>
      </c>
      <c r="S1442" s="21">
        <v>1460536</v>
      </c>
      <c r="T1442" s="20">
        <f>Ugovori_OPULJP[[#This Row],[Bespovratna sredstva - Ukupno (EU+Nac) HRK
= Ukupna ugovorena vrijednost bespovratnih sredstava]]/7.5345</f>
        <v>193846.43971066427</v>
      </c>
      <c r="U1442" s="19">
        <v>0</v>
      </c>
      <c r="V1442" s="20">
        <f>Ugovori_OPULJP[[#This Row],[Javni doprinos korisnika - HRK]]/7.5345</f>
        <v>0</v>
      </c>
      <c r="W1442" s="19">
        <v>0</v>
      </c>
      <c r="X1442" s="20">
        <f>Ugovori_OPULJP[[#This Row],[Privatni doprinos korisnika - HRK]]/7.5345</f>
        <v>0</v>
      </c>
      <c r="Y1442" s="21">
        <f>Ugovori_OPULJP[[#This Row],[Bespovratna sredstva - Ukupno (EU+Nac) HRK
= Ukupna ugovorena vrijednost bespovratnih sredstava]]+Ugovori_OPULJP[[#This Row],[Javni doprinos korisnika - HRK]]+Ugovori_OPULJP[[#This Row],[Privatni doprinos korisnika - HRK]]</f>
        <v>1460536</v>
      </c>
      <c r="Z1442" s="22">
        <f>Ugovori_OPULJP[[#This Row],[UKUPNI PRIHVATLJIVI IZDACI
TOTAL ELIGIBLE EXPENDITURE
= Bespovratna sredstva ukupno + doprinos korisnika
= Ukupni prihvatljivi troškovi
= Ukupna ugovorena vrijednost projekta HRK]]/7.5345</f>
        <v>193846.43971066427</v>
      </c>
      <c r="AA1442" s="27" t="s">
        <v>22</v>
      </c>
      <c r="AB1442" s="27" t="s">
        <v>19</v>
      </c>
      <c r="AC1442" s="26" t="s">
        <v>5420</v>
      </c>
      <c r="AD1442" s="33" t="s">
        <v>147</v>
      </c>
    </row>
    <row r="1443" spans="1:30" ht="38.25" customHeight="1" x14ac:dyDescent="0.3">
      <c r="A1443" s="31" t="s">
        <v>5421</v>
      </c>
      <c r="B1443" s="25" t="s">
        <v>139</v>
      </c>
      <c r="C1443" s="26" t="s">
        <v>140</v>
      </c>
      <c r="D1443" s="40" t="s">
        <v>1642</v>
      </c>
      <c r="E1443" s="27" t="s">
        <v>63</v>
      </c>
      <c r="F1443" s="32" t="s">
        <v>5422</v>
      </c>
      <c r="G1443" s="14" t="s">
        <v>2725</v>
      </c>
      <c r="H1443" s="29">
        <v>44902</v>
      </c>
      <c r="I1443" s="29">
        <v>45145</v>
      </c>
      <c r="J1443" s="17" t="str">
        <f>IF(Ugovori_OPULJP[[#This Row],[DATUM ZAVRŠETKA OPERACIJE]]&gt;DATE(2023,12,31),"u provedbi","završen")</f>
        <v>završen</v>
      </c>
      <c r="K1443" s="28" t="s">
        <v>76</v>
      </c>
      <c r="L1443" s="28" t="s">
        <v>71</v>
      </c>
      <c r="M1443" s="18">
        <v>0.85</v>
      </c>
      <c r="N1443" s="18">
        <v>0.15</v>
      </c>
      <c r="O1443" s="19">
        <f>Ugovori_OPULJP[[#This Row],[Bespovratna sredstva - Ukupno (EU+Nac) HRK
= Ukupna ugovorena vrijednost bespovratnih sredstava]]*Ugovori_OPULJP[[#This Row],[EU STOPA SUFINANCIRANJA %
EU CO-FINANCING RATE %]]</f>
        <v>374680</v>
      </c>
      <c r="P1443" s="20">
        <f>Ugovori_OPULJP[[#This Row],[Bespovratna sredstva - EU dio - HRK]]/7.5345</f>
        <v>49728.581856792087</v>
      </c>
      <c r="Q1443" s="19">
        <f>Ugovori_OPULJP[[#This Row],[Bespovratna sredstva - Ukupno (EU+Nac) HRK
= Ukupna ugovorena vrijednost bespovratnih sredstava]]*Ugovori_OPULJP[[#This Row],[STOPA NACIONALNOG SUFINANCIRANJA %]]</f>
        <v>66120</v>
      </c>
      <c r="R1443" s="20">
        <f>Ugovori_OPULJP[[#This Row],[Bespovratna sredstva - Nacionalni dio - HRK]]/7.5345</f>
        <v>8775.6320923750736</v>
      </c>
      <c r="S1443" s="21">
        <v>440800</v>
      </c>
      <c r="T1443" s="20">
        <f>Ugovori_OPULJP[[#This Row],[Bespovratna sredstva - Ukupno (EU+Nac) HRK
= Ukupna ugovorena vrijednost bespovratnih sredstava]]/7.5345</f>
        <v>58504.213949167162</v>
      </c>
      <c r="U1443" s="19">
        <v>0</v>
      </c>
      <c r="V1443" s="20">
        <f>Ugovori_OPULJP[[#This Row],[Javni doprinos korisnika - HRK]]/7.5345</f>
        <v>0</v>
      </c>
      <c r="W1443" s="19">
        <v>0</v>
      </c>
      <c r="X1443" s="20">
        <f>Ugovori_OPULJP[[#This Row],[Privatni doprinos korisnika - HRK]]/7.5345</f>
        <v>0</v>
      </c>
      <c r="Y1443" s="21">
        <f>Ugovori_OPULJP[[#This Row],[Bespovratna sredstva - Ukupno (EU+Nac) HRK
= Ukupna ugovorena vrijednost bespovratnih sredstava]]+Ugovori_OPULJP[[#This Row],[Javni doprinos korisnika - HRK]]+Ugovori_OPULJP[[#This Row],[Privatni doprinos korisnika - HRK]]</f>
        <v>440800</v>
      </c>
      <c r="Z1443" s="22">
        <f>Ugovori_OPULJP[[#This Row],[UKUPNI PRIHVATLJIVI IZDACI
TOTAL ELIGIBLE EXPENDITURE
= Bespovratna sredstva ukupno + doprinos korisnika
= Ukupni prihvatljivi troškovi
= Ukupna ugovorena vrijednost projekta HRK]]/7.5345</f>
        <v>58504.213949167162</v>
      </c>
      <c r="AA1443" s="27" t="s">
        <v>22</v>
      </c>
      <c r="AB1443" s="27" t="s">
        <v>19</v>
      </c>
      <c r="AC1443" s="26" t="s">
        <v>5423</v>
      </c>
      <c r="AD1443" s="33" t="s">
        <v>147</v>
      </c>
    </row>
    <row r="1444" spans="1:30" ht="38.25" customHeight="1" x14ac:dyDescent="0.3">
      <c r="A1444" s="39" t="s">
        <v>5424</v>
      </c>
      <c r="B1444" s="25" t="s">
        <v>139</v>
      </c>
      <c r="C1444" s="26" t="s">
        <v>140</v>
      </c>
      <c r="D1444" s="40" t="s">
        <v>1642</v>
      </c>
      <c r="E1444" s="27" t="s">
        <v>63</v>
      </c>
      <c r="F1444" s="32" t="s">
        <v>5425</v>
      </c>
      <c r="G1444" s="14" t="s">
        <v>2261</v>
      </c>
      <c r="H1444" s="29">
        <v>44859</v>
      </c>
      <c r="I1444" s="29">
        <v>45102</v>
      </c>
      <c r="J1444" s="17" t="str">
        <f>IF(Ugovori_OPULJP[[#This Row],[DATUM ZAVRŠETKA OPERACIJE]]&gt;DATE(2023,12,31),"u provedbi","završen")</f>
        <v>završen</v>
      </c>
      <c r="K1444" s="28" t="s">
        <v>71</v>
      </c>
      <c r="L1444" s="28" t="s">
        <v>71</v>
      </c>
      <c r="M1444" s="18">
        <v>0.85</v>
      </c>
      <c r="N1444" s="18">
        <v>0.15</v>
      </c>
      <c r="O1444" s="19">
        <f>Ugovori_OPULJP[[#This Row],[Bespovratna sredstva - Ukupno (EU+Nac) HRK
= Ukupna ugovorena vrijednost bespovratnih sredstava]]*Ugovori_OPULJP[[#This Row],[EU STOPA SUFINANCIRANJA %
EU CO-FINANCING RATE %]]</f>
        <v>1245930</v>
      </c>
      <c r="P1444" s="20">
        <f>Ugovori_OPULJP[[#This Row],[Bespovratna sredstva - EU dio - HRK]]/7.5345</f>
        <v>165363.32868803502</v>
      </c>
      <c r="Q1444" s="19">
        <f>Ugovori_OPULJP[[#This Row],[Bespovratna sredstva - Ukupno (EU+Nac) HRK
= Ukupna ugovorena vrijednost bespovratnih sredstava]]*Ugovori_OPULJP[[#This Row],[STOPA NACIONALNOG SUFINANCIRANJA %]]</f>
        <v>219870</v>
      </c>
      <c r="R1444" s="20">
        <f>Ugovori_OPULJP[[#This Row],[Bespovratna sredstva - Nacionalni dio - HRK]]/7.5345</f>
        <v>29181.76388612383</v>
      </c>
      <c r="S1444" s="21">
        <v>1465800</v>
      </c>
      <c r="T1444" s="20">
        <f>Ugovori_OPULJP[[#This Row],[Bespovratna sredstva - Ukupno (EU+Nac) HRK
= Ukupna ugovorena vrijednost bespovratnih sredstava]]/7.5345</f>
        <v>194545.09257415886</v>
      </c>
      <c r="U1444" s="19">
        <v>0</v>
      </c>
      <c r="V1444" s="20">
        <f>Ugovori_OPULJP[[#This Row],[Javni doprinos korisnika - HRK]]/7.5345</f>
        <v>0</v>
      </c>
      <c r="W1444" s="19">
        <v>0</v>
      </c>
      <c r="X1444" s="20">
        <f>Ugovori_OPULJP[[#This Row],[Privatni doprinos korisnika - HRK]]/7.5345</f>
        <v>0</v>
      </c>
      <c r="Y1444" s="21">
        <f>Ugovori_OPULJP[[#This Row],[Bespovratna sredstva - Ukupno (EU+Nac) HRK
= Ukupna ugovorena vrijednost bespovratnih sredstava]]+Ugovori_OPULJP[[#This Row],[Javni doprinos korisnika - HRK]]+Ugovori_OPULJP[[#This Row],[Privatni doprinos korisnika - HRK]]</f>
        <v>1465800</v>
      </c>
      <c r="Z1444" s="22">
        <f>Ugovori_OPULJP[[#This Row],[UKUPNI PRIHVATLJIVI IZDACI
TOTAL ELIGIBLE EXPENDITURE
= Bespovratna sredstva ukupno + doprinos korisnika
= Ukupni prihvatljivi troškovi
= Ukupna ugovorena vrijednost projekta HRK]]/7.5345</f>
        <v>194545.09257415886</v>
      </c>
      <c r="AA1444" s="27" t="s">
        <v>22</v>
      </c>
      <c r="AB1444" s="27" t="s">
        <v>19</v>
      </c>
      <c r="AC1444" s="26" t="s">
        <v>5426</v>
      </c>
      <c r="AD1444" s="33" t="s">
        <v>147</v>
      </c>
    </row>
    <row r="1445" spans="1:30" ht="38.25" customHeight="1" x14ac:dyDescent="0.3">
      <c r="A1445" s="39" t="s">
        <v>5427</v>
      </c>
      <c r="B1445" s="25" t="s">
        <v>139</v>
      </c>
      <c r="C1445" s="26" t="s">
        <v>140</v>
      </c>
      <c r="D1445" s="40" t="s">
        <v>1642</v>
      </c>
      <c r="E1445" s="27" t="s">
        <v>63</v>
      </c>
      <c r="F1445" s="32" t="s">
        <v>5428</v>
      </c>
      <c r="G1445" s="14" t="s">
        <v>2743</v>
      </c>
      <c r="H1445" s="29">
        <v>44818</v>
      </c>
      <c r="I1445" s="29">
        <v>45060</v>
      </c>
      <c r="J1445" s="17" t="str">
        <f>IF(Ugovori_OPULJP[[#This Row],[DATUM ZAVRŠETKA OPERACIJE]]&gt;DATE(2023,12,31),"u provedbi","završen")</f>
        <v>završen</v>
      </c>
      <c r="K1445" s="28" t="s">
        <v>76</v>
      </c>
      <c r="L1445" s="28" t="s">
        <v>71</v>
      </c>
      <c r="M1445" s="18">
        <v>0.85</v>
      </c>
      <c r="N1445" s="18">
        <v>0.15</v>
      </c>
      <c r="O1445" s="19">
        <f>Ugovori_OPULJP[[#This Row],[Bespovratna sredstva - Ukupno (EU+Nac) HRK
= Ukupna ugovorena vrijednost bespovratnih sredstava]]*Ugovori_OPULJP[[#This Row],[EU STOPA SUFINANCIRANJA %
EU CO-FINANCING RATE %]]</f>
        <v>416075</v>
      </c>
      <c r="P1445" s="20">
        <f>Ugovori_OPULJP[[#This Row],[Bespovratna sredstva - EU dio - HRK]]/7.5345</f>
        <v>55222.642511115533</v>
      </c>
      <c r="Q1445" s="19">
        <f>Ugovori_OPULJP[[#This Row],[Bespovratna sredstva - Ukupno (EU+Nac) HRK
= Ukupna ugovorena vrijednost bespovratnih sredstava]]*Ugovori_OPULJP[[#This Row],[STOPA NACIONALNOG SUFINANCIRANJA %]]</f>
        <v>73425</v>
      </c>
      <c r="R1445" s="20">
        <f>Ugovori_OPULJP[[#This Row],[Bespovratna sredstva - Nacionalni dio - HRK]]/7.5345</f>
        <v>9745.1722078439179</v>
      </c>
      <c r="S1445" s="21">
        <v>489500</v>
      </c>
      <c r="T1445" s="20">
        <f>Ugovori_OPULJP[[#This Row],[Bespovratna sredstva - Ukupno (EU+Nac) HRK
= Ukupna ugovorena vrijednost bespovratnih sredstava]]/7.5345</f>
        <v>64967.814718959453</v>
      </c>
      <c r="U1445" s="19">
        <v>0</v>
      </c>
      <c r="V1445" s="20">
        <f>Ugovori_OPULJP[[#This Row],[Javni doprinos korisnika - HRK]]/7.5345</f>
        <v>0</v>
      </c>
      <c r="W1445" s="19">
        <v>0</v>
      </c>
      <c r="X1445" s="20">
        <f>Ugovori_OPULJP[[#This Row],[Privatni doprinos korisnika - HRK]]/7.5345</f>
        <v>0</v>
      </c>
      <c r="Y1445" s="21">
        <f>Ugovori_OPULJP[[#This Row],[Bespovratna sredstva - Ukupno (EU+Nac) HRK
= Ukupna ugovorena vrijednost bespovratnih sredstava]]+Ugovori_OPULJP[[#This Row],[Javni doprinos korisnika - HRK]]+Ugovori_OPULJP[[#This Row],[Privatni doprinos korisnika - HRK]]</f>
        <v>489500</v>
      </c>
      <c r="Z1445" s="22">
        <f>Ugovori_OPULJP[[#This Row],[UKUPNI PRIHVATLJIVI IZDACI
TOTAL ELIGIBLE EXPENDITURE
= Bespovratna sredstva ukupno + doprinos korisnika
= Ukupni prihvatljivi troškovi
= Ukupna ugovorena vrijednost projekta HRK]]/7.5345</f>
        <v>64967.814718959453</v>
      </c>
      <c r="AA1445" s="27" t="s">
        <v>22</v>
      </c>
      <c r="AB1445" s="27" t="s">
        <v>19</v>
      </c>
      <c r="AC1445" s="26" t="s">
        <v>5429</v>
      </c>
      <c r="AD1445" s="33" t="s">
        <v>147</v>
      </c>
    </row>
    <row r="1446" spans="1:30" ht="63.75" customHeight="1" x14ac:dyDescent="0.3">
      <c r="A1446" s="31" t="s">
        <v>5430</v>
      </c>
      <c r="B1446" s="25" t="s">
        <v>139</v>
      </c>
      <c r="C1446" s="26" t="s">
        <v>140</v>
      </c>
      <c r="D1446" s="40" t="s">
        <v>1642</v>
      </c>
      <c r="E1446" s="27" t="s">
        <v>63</v>
      </c>
      <c r="F1446" s="32" t="s">
        <v>5431</v>
      </c>
      <c r="G1446" s="32" t="s">
        <v>5432</v>
      </c>
      <c r="H1446" s="29">
        <v>44902</v>
      </c>
      <c r="I1446" s="29">
        <v>45145</v>
      </c>
      <c r="J1446" s="17" t="str">
        <f>IF(Ugovori_OPULJP[[#This Row],[DATUM ZAVRŠETKA OPERACIJE]]&gt;DATE(2023,12,31),"u provedbi","završen")</f>
        <v>završen</v>
      </c>
      <c r="K1446" s="28" t="s">
        <v>417</v>
      </c>
      <c r="L1446" s="28" t="s">
        <v>417</v>
      </c>
      <c r="M1446" s="18">
        <v>0.85</v>
      </c>
      <c r="N1446" s="18">
        <v>0.15</v>
      </c>
      <c r="O1446" s="19">
        <f>Ugovori_OPULJP[[#This Row],[Bespovratna sredstva - Ukupno (EU+Nac) HRK
= Ukupna ugovorena vrijednost bespovratnih sredstava]]*Ugovori_OPULJP[[#This Row],[EU STOPA SUFINANCIRANJA %
EU CO-FINANCING RATE %]]</f>
        <v>375338.75</v>
      </c>
      <c r="P1446" s="20">
        <f>Ugovori_OPULJP[[#This Row],[Bespovratna sredstva - EU dio - HRK]]/7.5345</f>
        <v>49816.013006835223</v>
      </c>
      <c r="Q1446" s="19">
        <f>Ugovori_OPULJP[[#This Row],[Bespovratna sredstva - Ukupno (EU+Nac) HRK
= Ukupna ugovorena vrijednost bespovratnih sredstava]]*Ugovori_OPULJP[[#This Row],[STOPA NACIONALNOG SUFINANCIRANJA %]]</f>
        <v>66236.25</v>
      </c>
      <c r="R1446" s="20">
        <f>Ugovori_OPULJP[[#This Row],[Bespovratna sredstva - Nacionalni dio - HRK]]/7.5345</f>
        <v>8791.0611188532748</v>
      </c>
      <c r="S1446" s="21">
        <v>441575</v>
      </c>
      <c r="T1446" s="20">
        <f>Ugovori_OPULJP[[#This Row],[Bespovratna sredstva - Ukupno (EU+Nac) HRK
= Ukupna ugovorena vrijednost bespovratnih sredstava]]/7.5345</f>
        <v>58607.074125688494</v>
      </c>
      <c r="U1446" s="19">
        <v>0</v>
      </c>
      <c r="V1446" s="20">
        <f>Ugovori_OPULJP[[#This Row],[Javni doprinos korisnika - HRK]]/7.5345</f>
        <v>0</v>
      </c>
      <c r="W1446" s="19">
        <v>0</v>
      </c>
      <c r="X1446" s="20">
        <f>Ugovori_OPULJP[[#This Row],[Privatni doprinos korisnika - HRK]]/7.5345</f>
        <v>0</v>
      </c>
      <c r="Y1446" s="21">
        <f>Ugovori_OPULJP[[#This Row],[Bespovratna sredstva - Ukupno (EU+Nac) HRK
= Ukupna ugovorena vrijednost bespovratnih sredstava]]+Ugovori_OPULJP[[#This Row],[Javni doprinos korisnika - HRK]]+Ugovori_OPULJP[[#This Row],[Privatni doprinos korisnika - HRK]]</f>
        <v>441575</v>
      </c>
      <c r="Z1446" s="22">
        <f>Ugovori_OPULJP[[#This Row],[UKUPNI PRIHVATLJIVI IZDACI
TOTAL ELIGIBLE EXPENDITURE
= Bespovratna sredstva ukupno + doprinos korisnika
= Ukupni prihvatljivi troškovi
= Ukupna ugovorena vrijednost projekta HRK]]/7.5345</f>
        <v>58607.074125688494</v>
      </c>
      <c r="AA1446" s="27" t="s">
        <v>22</v>
      </c>
      <c r="AB1446" s="27" t="s">
        <v>19</v>
      </c>
      <c r="AC1446" s="26" t="s">
        <v>5433</v>
      </c>
      <c r="AD1446" s="33" t="s">
        <v>147</v>
      </c>
    </row>
    <row r="1447" spans="1:30" ht="38.25" customHeight="1" x14ac:dyDescent="0.3">
      <c r="A1447" s="39" t="s">
        <v>5434</v>
      </c>
      <c r="B1447" s="25" t="s">
        <v>139</v>
      </c>
      <c r="C1447" s="26" t="s">
        <v>140</v>
      </c>
      <c r="D1447" s="40" t="s">
        <v>1642</v>
      </c>
      <c r="E1447" s="27" t="s">
        <v>63</v>
      </c>
      <c r="F1447" s="32" t="s">
        <v>5435</v>
      </c>
      <c r="G1447" s="32" t="s">
        <v>637</v>
      </c>
      <c r="H1447" s="29">
        <v>44770</v>
      </c>
      <c r="I1447" s="29">
        <v>44985</v>
      </c>
      <c r="J1447" s="17" t="str">
        <f>IF(Ugovori_OPULJP[[#This Row],[DATUM ZAVRŠETKA OPERACIJE]]&gt;DATE(2023,12,31),"u provedbi","završen")</f>
        <v>završen</v>
      </c>
      <c r="K1447" s="28" t="s">
        <v>71</v>
      </c>
      <c r="L1447" s="28" t="s">
        <v>71</v>
      </c>
      <c r="M1447" s="18">
        <v>0.85</v>
      </c>
      <c r="N1447" s="18">
        <v>0.15</v>
      </c>
      <c r="O1447" s="19">
        <f>Ugovori_OPULJP[[#This Row],[Bespovratna sredstva - Ukupno (EU+Nac) HRK
= Ukupna ugovorena vrijednost bespovratnih sredstava]]*Ugovori_OPULJP[[#This Row],[EU STOPA SUFINANCIRANJA %
EU CO-FINANCING RATE %]]</f>
        <v>1275000</v>
      </c>
      <c r="P1447" s="20">
        <f>Ugovori_OPULJP[[#This Row],[Bespovratna sredstva - EU dio - HRK]]/7.5345</f>
        <v>169221.5807286482</v>
      </c>
      <c r="Q1447" s="19">
        <f>Ugovori_OPULJP[[#This Row],[Bespovratna sredstva - Ukupno (EU+Nac) HRK
= Ukupna ugovorena vrijednost bespovratnih sredstava]]*Ugovori_OPULJP[[#This Row],[STOPA NACIONALNOG SUFINANCIRANJA %]]</f>
        <v>225000</v>
      </c>
      <c r="R1447" s="20">
        <f>Ugovori_OPULJP[[#This Row],[Bespovratna sredstva - Nacionalni dio - HRK]]/7.5345</f>
        <v>29862.631893290862</v>
      </c>
      <c r="S1447" s="21">
        <v>1500000</v>
      </c>
      <c r="T1447" s="22">
        <f>Ugovori_OPULJP[[#This Row],[Bespovratna sredstva - Ukupno (EU+Nac) HRK
= Ukupna ugovorena vrijednost bespovratnih sredstava]]/7.5345</f>
        <v>199084.21262193908</v>
      </c>
      <c r="U1447" s="19">
        <v>0</v>
      </c>
      <c r="V1447" s="20">
        <f>Ugovori_OPULJP[[#This Row],[Javni doprinos korisnika - HRK]]/7.5345</f>
        <v>0</v>
      </c>
      <c r="W1447" s="19">
        <v>0</v>
      </c>
      <c r="X1447" s="20">
        <f>Ugovori_OPULJP[[#This Row],[Privatni doprinos korisnika - HRK]]/7.5345</f>
        <v>0</v>
      </c>
      <c r="Y1447" s="21">
        <f>Ugovori_OPULJP[[#This Row],[Bespovratna sredstva - Ukupno (EU+Nac) HRK
= Ukupna ugovorena vrijednost bespovratnih sredstava]]+Ugovori_OPULJP[[#This Row],[Javni doprinos korisnika - HRK]]+Ugovori_OPULJP[[#This Row],[Privatni doprinos korisnika - HRK]]</f>
        <v>1500000</v>
      </c>
      <c r="Z1447" s="22">
        <f>Ugovori_OPULJP[[#This Row],[UKUPNI PRIHVATLJIVI IZDACI
TOTAL ELIGIBLE EXPENDITURE
= Bespovratna sredstva ukupno + doprinos korisnika
= Ukupni prihvatljivi troškovi
= Ukupna ugovorena vrijednost projekta HRK]]/7.5345</f>
        <v>199084.21262193908</v>
      </c>
      <c r="AA1447" s="27" t="s">
        <v>22</v>
      </c>
      <c r="AB1447" s="27" t="s">
        <v>19</v>
      </c>
      <c r="AC1447" s="26" t="s">
        <v>5436</v>
      </c>
      <c r="AD1447" s="33" t="s">
        <v>147</v>
      </c>
    </row>
    <row r="1448" spans="1:30" ht="38.25" customHeight="1" x14ac:dyDescent="0.3">
      <c r="A1448" s="31" t="s">
        <v>5437</v>
      </c>
      <c r="B1448" s="25" t="s">
        <v>139</v>
      </c>
      <c r="C1448" s="26" t="s">
        <v>140</v>
      </c>
      <c r="D1448" s="40" t="s">
        <v>1642</v>
      </c>
      <c r="E1448" s="27" t="s">
        <v>63</v>
      </c>
      <c r="F1448" s="32" t="s">
        <v>5438</v>
      </c>
      <c r="G1448" s="32" t="s">
        <v>3722</v>
      </c>
      <c r="H1448" s="29">
        <v>44903</v>
      </c>
      <c r="I1448" s="29">
        <v>45146</v>
      </c>
      <c r="J1448" s="17" t="str">
        <f>IF(Ugovori_OPULJP[[#This Row],[DATUM ZAVRŠETKA OPERACIJE]]&gt;DATE(2023,12,31),"u provedbi","završen")</f>
        <v>završen</v>
      </c>
      <c r="K1448" s="28" t="s">
        <v>71</v>
      </c>
      <c r="L1448" s="28" t="s">
        <v>71</v>
      </c>
      <c r="M1448" s="18">
        <v>0.85</v>
      </c>
      <c r="N1448" s="18">
        <v>0.15</v>
      </c>
      <c r="O1448" s="19">
        <f>Ugovori_OPULJP[[#This Row],[Bespovratna sredstva - Ukupno (EU+Nac) HRK
= Ukupna ugovorena vrijednost bespovratnih sredstava]]*Ugovori_OPULJP[[#This Row],[EU STOPA SUFINANCIRANJA %
EU CO-FINANCING RATE %]]</f>
        <v>835975</v>
      </c>
      <c r="P1448" s="20">
        <f>Ugovori_OPULJP[[#This Row],[Bespovratna sredstva - EU dio - HRK]]/7.5345</f>
        <v>110952.949764417</v>
      </c>
      <c r="Q1448" s="19">
        <f>Ugovori_OPULJP[[#This Row],[Bespovratna sredstva - Ukupno (EU+Nac) HRK
= Ukupna ugovorena vrijednost bespovratnih sredstava]]*Ugovori_OPULJP[[#This Row],[STOPA NACIONALNOG SUFINANCIRANJA %]]</f>
        <v>147525</v>
      </c>
      <c r="R1448" s="20">
        <f>Ugovori_OPULJP[[#This Row],[Bespovratna sredstva - Nacionalni dio - HRK]]/7.5345</f>
        <v>19579.932311367709</v>
      </c>
      <c r="S1448" s="21">
        <v>983500</v>
      </c>
      <c r="T1448" s="20">
        <f>Ugovori_OPULJP[[#This Row],[Bespovratna sredstva - Ukupno (EU+Nac) HRK
= Ukupna ugovorena vrijednost bespovratnih sredstava]]/7.5345</f>
        <v>130532.88207578471</v>
      </c>
      <c r="U1448" s="19">
        <v>0</v>
      </c>
      <c r="V1448" s="20">
        <f>Ugovori_OPULJP[[#This Row],[Javni doprinos korisnika - HRK]]/7.5345</f>
        <v>0</v>
      </c>
      <c r="W1448" s="19">
        <v>0</v>
      </c>
      <c r="X1448" s="20">
        <f>Ugovori_OPULJP[[#This Row],[Privatni doprinos korisnika - HRK]]/7.5345</f>
        <v>0</v>
      </c>
      <c r="Y1448" s="21">
        <f>Ugovori_OPULJP[[#This Row],[Bespovratna sredstva - Ukupno (EU+Nac) HRK
= Ukupna ugovorena vrijednost bespovratnih sredstava]]+Ugovori_OPULJP[[#This Row],[Javni doprinos korisnika - HRK]]+Ugovori_OPULJP[[#This Row],[Privatni doprinos korisnika - HRK]]</f>
        <v>983500</v>
      </c>
      <c r="Z1448" s="22">
        <f>Ugovori_OPULJP[[#This Row],[UKUPNI PRIHVATLJIVI IZDACI
TOTAL ELIGIBLE EXPENDITURE
= Bespovratna sredstva ukupno + doprinos korisnika
= Ukupni prihvatljivi troškovi
= Ukupna ugovorena vrijednost projekta HRK]]/7.5345</f>
        <v>130532.88207578471</v>
      </c>
      <c r="AA1448" s="27" t="s">
        <v>22</v>
      </c>
      <c r="AB1448" s="27" t="s">
        <v>19</v>
      </c>
      <c r="AC1448" s="26" t="s">
        <v>5439</v>
      </c>
      <c r="AD1448" s="33" t="s">
        <v>147</v>
      </c>
    </row>
    <row r="1449" spans="1:30" ht="38.25" customHeight="1" x14ac:dyDescent="0.3">
      <c r="A1449" s="31" t="s">
        <v>5440</v>
      </c>
      <c r="B1449" s="25" t="s">
        <v>139</v>
      </c>
      <c r="C1449" s="26" t="s">
        <v>140</v>
      </c>
      <c r="D1449" s="40" t="s">
        <v>1642</v>
      </c>
      <c r="E1449" s="27" t="s">
        <v>63</v>
      </c>
      <c r="F1449" s="32" t="s">
        <v>1930</v>
      </c>
      <c r="G1449" s="32" t="s">
        <v>1931</v>
      </c>
      <c r="H1449" s="29">
        <v>44910</v>
      </c>
      <c r="I1449" s="29">
        <v>45153</v>
      </c>
      <c r="J1449" s="17" t="str">
        <f>IF(Ugovori_OPULJP[[#This Row],[DATUM ZAVRŠETKA OPERACIJE]]&gt;DATE(2023,12,31),"u provedbi","završen")</f>
        <v>završen</v>
      </c>
      <c r="K1449" s="15" t="s">
        <v>86</v>
      </c>
      <c r="L1449" s="15" t="s">
        <v>86</v>
      </c>
      <c r="M1449" s="18">
        <v>0.85</v>
      </c>
      <c r="N1449" s="18">
        <v>0.15</v>
      </c>
      <c r="O1449" s="19">
        <f>Ugovori_OPULJP[[#This Row],[Bespovratna sredstva - Ukupno (EU+Nac) HRK
= Ukupna ugovorena vrijednost bespovratnih sredstava]]*Ugovori_OPULJP[[#This Row],[EU STOPA SUFINANCIRANJA %
EU CO-FINANCING RATE %]]</f>
        <v>835550</v>
      </c>
      <c r="P1449" s="20">
        <f>Ugovori_OPULJP[[#This Row],[Bespovratna sredstva - EU dio - HRK]]/7.5345</f>
        <v>110896.54257084079</v>
      </c>
      <c r="Q1449" s="19">
        <f>Ugovori_OPULJP[[#This Row],[Bespovratna sredstva - Ukupno (EU+Nac) HRK
= Ukupna ugovorena vrijednost bespovratnih sredstava]]*Ugovori_OPULJP[[#This Row],[STOPA NACIONALNOG SUFINANCIRANJA %]]</f>
        <v>147450</v>
      </c>
      <c r="R1449" s="20">
        <f>Ugovori_OPULJP[[#This Row],[Bespovratna sredstva - Nacionalni dio - HRK]]/7.5345</f>
        <v>19569.978100736611</v>
      </c>
      <c r="S1449" s="21">
        <v>983000</v>
      </c>
      <c r="T1449" s="20">
        <f>Ugovori_OPULJP[[#This Row],[Bespovratna sredstva - Ukupno (EU+Nac) HRK
= Ukupna ugovorena vrijednost bespovratnih sredstava]]/7.5345</f>
        <v>130466.5206715774</v>
      </c>
      <c r="U1449" s="19">
        <v>0</v>
      </c>
      <c r="V1449" s="20">
        <f>Ugovori_OPULJP[[#This Row],[Javni doprinos korisnika - HRK]]/7.5345</f>
        <v>0</v>
      </c>
      <c r="W1449" s="19">
        <v>0</v>
      </c>
      <c r="X1449" s="20">
        <f>Ugovori_OPULJP[[#This Row],[Privatni doprinos korisnika - HRK]]/7.5345</f>
        <v>0</v>
      </c>
      <c r="Y1449" s="21">
        <f>Ugovori_OPULJP[[#This Row],[Bespovratna sredstva - Ukupno (EU+Nac) HRK
= Ukupna ugovorena vrijednost bespovratnih sredstava]]+Ugovori_OPULJP[[#This Row],[Javni doprinos korisnika - HRK]]+Ugovori_OPULJP[[#This Row],[Privatni doprinos korisnika - HRK]]</f>
        <v>983000</v>
      </c>
      <c r="Z1449" s="22">
        <f>Ugovori_OPULJP[[#This Row],[UKUPNI PRIHVATLJIVI IZDACI
TOTAL ELIGIBLE EXPENDITURE
= Bespovratna sredstva ukupno + doprinos korisnika
= Ukupni prihvatljivi troškovi
= Ukupna ugovorena vrijednost projekta HRK]]/7.5345</f>
        <v>130466.5206715774</v>
      </c>
      <c r="AA1449" s="27" t="s">
        <v>22</v>
      </c>
      <c r="AB1449" s="27" t="s">
        <v>19</v>
      </c>
      <c r="AC1449" s="26" t="s">
        <v>5441</v>
      </c>
      <c r="AD1449" s="33" t="s">
        <v>147</v>
      </c>
    </row>
    <row r="1450" spans="1:30" ht="38.25" customHeight="1" x14ac:dyDescent="0.3">
      <c r="A1450" s="39" t="s">
        <v>5442</v>
      </c>
      <c r="B1450" s="25" t="s">
        <v>139</v>
      </c>
      <c r="C1450" s="26" t="s">
        <v>140</v>
      </c>
      <c r="D1450" s="40" t="s">
        <v>1642</v>
      </c>
      <c r="E1450" s="27" t="s">
        <v>63</v>
      </c>
      <c r="F1450" s="32" t="s">
        <v>5443</v>
      </c>
      <c r="G1450" s="32" t="s">
        <v>1247</v>
      </c>
      <c r="H1450" s="29">
        <v>44818</v>
      </c>
      <c r="I1450" s="29">
        <v>45060</v>
      </c>
      <c r="J1450" s="17" t="str">
        <f>IF(Ugovori_OPULJP[[#This Row],[DATUM ZAVRŠETKA OPERACIJE]]&gt;DATE(2023,12,31),"u provedbi","završen")</f>
        <v>završen</v>
      </c>
      <c r="K1450" s="15" t="s">
        <v>91</v>
      </c>
      <c r="L1450" s="15" t="s">
        <v>91</v>
      </c>
      <c r="M1450" s="18">
        <v>0.85</v>
      </c>
      <c r="N1450" s="18">
        <v>0.15</v>
      </c>
      <c r="O1450" s="19">
        <f>Ugovori_OPULJP[[#This Row],[Bespovratna sredstva - Ukupno (EU+Nac) HRK
= Ukupna ugovorena vrijednost bespovratnih sredstava]]*Ugovori_OPULJP[[#This Row],[EU STOPA SUFINANCIRANJA %
EU CO-FINANCING RATE %]]</f>
        <v>627512.5</v>
      </c>
      <c r="P1450" s="20">
        <f>Ugovori_OPULJP[[#This Row],[Bespovratna sredstva - EU dio - HRK]]/7.5345</f>
        <v>83285.221315283023</v>
      </c>
      <c r="Q1450" s="19">
        <f>Ugovori_OPULJP[[#This Row],[Bespovratna sredstva - Ukupno (EU+Nac) HRK
= Ukupna ugovorena vrijednost bespovratnih sredstava]]*Ugovori_OPULJP[[#This Row],[STOPA NACIONALNOG SUFINANCIRANJA %]]</f>
        <v>110737.5</v>
      </c>
      <c r="R1450" s="20">
        <f>Ugovori_OPULJP[[#This Row],[Bespovratna sredstva - Nacionalni dio - HRK]]/7.5345</f>
        <v>14697.391996814651</v>
      </c>
      <c r="S1450" s="21">
        <v>738250</v>
      </c>
      <c r="T1450" s="20">
        <f>Ugovori_OPULJP[[#This Row],[Bespovratna sredstva - Ukupno (EU+Nac) HRK
= Ukupna ugovorena vrijednost bespovratnih sredstava]]/7.5345</f>
        <v>97982.613312097674</v>
      </c>
      <c r="U1450" s="19">
        <v>0</v>
      </c>
      <c r="V1450" s="20">
        <f>Ugovori_OPULJP[[#This Row],[Javni doprinos korisnika - HRK]]/7.5345</f>
        <v>0</v>
      </c>
      <c r="W1450" s="19">
        <v>0</v>
      </c>
      <c r="X1450" s="20">
        <f>Ugovori_OPULJP[[#This Row],[Privatni doprinos korisnika - HRK]]/7.5345</f>
        <v>0</v>
      </c>
      <c r="Y1450" s="21">
        <f>Ugovori_OPULJP[[#This Row],[Bespovratna sredstva - Ukupno (EU+Nac) HRK
= Ukupna ugovorena vrijednost bespovratnih sredstava]]+Ugovori_OPULJP[[#This Row],[Javni doprinos korisnika - HRK]]+Ugovori_OPULJP[[#This Row],[Privatni doprinos korisnika - HRK]]</f>
        <v>738250</v>
      </c>
      <c r="Z1450" s="22">
        <f>Ugovori_OPULJP[[#This Row],[UKUPNI PRIHVATLJIVI IZDACI
TOTAL ELIGIBLE EXPENDITURE
= Bespovratna sredstva ukupno + doprinos korisnika
= Ukupni prihvatljivi troškovi
= Ukupna ugovorena vrijednost projekta HRK]]/7.5345</f>
        <v>97982.613312097674</v>
      </c>
      <c r="AA1450" s="27" t="s">
        <v>22</v>
      </c>
      <c r="AB1450" s="27" t="s">
        <v>19</v>
      </c>
      <c r="AC1450" s="26" t="s">
        <v>5444</v>
      </c>
      <c r="AD1450" s="33" t="s">
        <v>147</v>
      </c>
    </row>
    <row r="1451" spans="1:30" ht="38.25" customHeight="1" x14ac:dyDescent="0.3">
      <c r="A1451" s="31" t="s">
        <v>5445</v>
      </c>
      <c r="B1451" s="25" t="s">
        <v>139</v>
      </c>
      <c r="C1451" s="26" t="s">
        <v>140</v>
      </c>
      <c r="D1451" s="40" t="s">
        <v>1642</v>
      </c>
      <c r="E1451" s="27" t="s">
        <v>63</v>
      </c>
      <c r="F1451" s="32" t="s">
        <v>4182</v>
      </c>
      <c r="G1451" s="32" t="s">
        <v>1817</v>
      </c>
      <c r="H1451" s="29">
        <v>44924</v>
      </c>
      <c r="I1451" s="29">
        <v>45167</v>
      </c>
      <c r="J1451" s="17" t="str">
        <f>IF(Ugovori_OPULJP[[#This Row],[DATUM ZAVRŠETKA OPERACIJE]]&gt;DATE(2023,12,31),"u provedbi","završen")</f>
        <v>završen</v>
      </c>
      <c r="K1451" s="28" t="s">
        <v>262</v>
      </c>
      <c r="L1451" s="37" t="s">
        <v>262</v>
      </c>
      <c r="M1451" s="18">
        <v>0.85</v>
      </c>
      <c r="N1451" s="18">
        <v>0.15</v>
      </c>
      <c r="O1451" s="19">
        <f>Ugovori_OPULJP[[#This Row],[Bespovratna sredstva - Ukupno (EU+Nac) HRK
= Ukupna ugovorena vrijednost bespovratnih sredstava]]*Ugovori_OPULJP[[#This Row],[EU STOPA SUFINANCIRANJA %
EU CO-FINANCING RATE %]]</f>
        <v>417817.5</v>
      </c>
      <c r="P1451" s="20">
        <f>Ugovori_OPULJP[[#This Row],[Bespovratna sredstva - EU dio - HRK]]/7.5345</f>
        <v>55453.912004778016</v>
      </c>
      <c r="Q1451" s="19">
        <f>Ugovori_OPULJP[[#This Row],[Bespovratna sredstva - Ukupno (EU+Nac) HRK
= Ukupna ugovorena vrijednost bespovratnih sredstava]]*Ugovori_OPULJP[[#This Row],[STOPA NACIONALNOG SUFINANCIRANJA %]]</f>
        <v>73732.5</v>
      </c>
      <c r="R1451" s="20">
        <f>Ugovori_OPULJP[[#This Row],[Bespovratna sredstva - Nacionalni dio - HRK]]/7.5345</f>
        <v>9785.9844714314149</v>
      </c>
      <c r="S1451" s="21">
        <v>491550</v>
      </c>
      <c r="T1451" s="20">
        <f>Ugovori_OPULJP[[#This Row],[Bespovratna sredstva - Ukupno (EU+Nac) HRK
= Ukupna ugovorena vrijednost bespovratnih sredstava]]/7.5345</f>
        <v>65239.896476209433</v>
      </c>
      <c r="U1451" s="19">
        <v>0</v>
      </c>
      <c r="V1451" s="20">
        <f>Ugovori_OPULJP[[#This Row],[Javni doprinos korisnika - HRK]]/7.5345</f>
        <v>0</v>
      </c>
      <c r="W1451" s="19">
        <v>0</v>
      </c>
      <c r="X1451" s="20">
        <f>Ugovori_OPULJP[[#This Row],[Privatni doprinos korisnika - HRK]]/7.5345</f>
        <v>0</v>
      </c>
      <c r="Y1451" s="21">
        <f>Ugovori_OPULJP[[#This Row],[Bespovratna sredstva - Ukupno (EU+Nac) HRK
= Ukupna ugovorena vrijednost bespovratnih sredstava]]+Ugovori_OPULJP[[#This Row],[Javni doprinos korisnika - HRK]]+Ugovori_OPULJP[[#This Row],[Privatni doprinos korisnika - HRK]]</f>
        <v>491550</v>
      </c>
      <c r="Z1451" s="22">
        <f>Ugovori_OPULJP[[#This Row],[UKUPNI PRIHVATLJIVI IZDACI
TOTAL ELIGIBLE EXPENDITURE
= Bespovratna sredstva ukupno + doprinos korisnika
= Ukupni prihvatljivi troškovi
= Ukupna ugovorena vrijednost projekta HRK]]/7.5345</f>
        <v>65239.896476209433</v>
      </c>
      <c r="AA1451" s="27" t="s">
        <v>22</v>
      </c>
      <c r="AB1451" s="27" t="s">
        <v>19</v>
      </c>
      <c r="AC1451" s="26" t="s">
        <v>5446</v>
      </c>
      <c r="AD1451" s="33" t="s">
        <v>147</v>
      </c>
    </row>
    <row r="1452" spans="1:30" ht="51" customHeight="1" x14ac:dyDescent="0.3">
      <c r="A1452" s="39" t="s">
        <v>5447</v>
      </c>
      <c r="B1452" s="25" t="s">
        <v>139</v>
      </c>
      <c r="C1452" s="26" t="s">
        <v>140</v>
      </c>
      <c r="D1452" s="40" t="s">
        <v>1642</v>
      </c>
      <c r="E1452" s="27" t="s">
        <v>63</v>
      </c>
      <c r="F1452" s="32" t="s">
        <v>5448</v>
      </c>
      <c r="G1452" s="14" t="s">
        <v>1270</v>
      </c>
      <c r="H1452" s="29">
        <v>44818</v>
      </c>
      <c r="I1452" s="29">
        <v>45060</v>
      </c>
      <c r="J1452" s="17" t="str">
        <f>IF(Ugovori_OPULJP[[#This Row],[DATUM ZAVRŠETKA OPERACIJE]]&gt;DATE(2023,12,31),"u provedbi","završen")</f>
        <v>završen</v>
      </c>
      <c r="K1452" s="15" t="s">
        <v>144</v>
      </c>
      <c r="L1452" s="15" t="s">
        <v>144</v>
      </c>
      <c r="M1452" s="18">
        <v>0.85</v>
      </c>
      <c r="N1452" s="18">
        <v>0.15</v>
      </c>
      <c r="O1452" s="19">
        <f>Ugovori_OPULJP[[#This Row],[Bespovratna sredstva - Ukupno (EU+Nac) HRK
= Ukupna ugovorena vrijednost bespovratnih sredstava]]*Ugovori_OPULJP[[#This Row],[EU STOPA SUFINANCIRANJA %
EU CO-FINANCING RATE %]]</f>
        <v>1260720</v>
      </c>
      <c r="P1452" s="20">
        <f>Ugovori_OPULJP[[#This Row],[Bespovratna sredstva - EU dio - HRK]]/7.5345</f>
        <v>167326.29902448735</v>
      </c>
      <c r="Q1452" s="19">
        <f>Ugovori_OPULJP[[#This Row],[Bespovratna sredstva - Ukupno (EU+Nac) HRK
= Ukupna ugovorena vrijednost bespovratnih sredstava]]*Ugovori_OPULJP[[#This Row],[STOPA NACIONALNOG SUFINANCIRANJA %]]</f>
        <v>222480</v>
      </c>
      <c r="R1452" s="20">
        <f>Ugovori_OPULJP[[#This Row],[Bespovratna sredstva - Nacionalni dio - HRK]]/7.5345</f>
        <v>29528.170416086003</v>
      </c>
      <c r="S1452" s="21">
        <v>1483200</v>
      </c>
      <c r="T1452" s="20">
        <f>Ugovori_OPULJP[[#This Row],[Bespovratna sredstva - Ukupno (EU+Nac) HRK
= Ukupna ugovorena vrijednost bespovratnih sredstava]]/7.5345</f>
        <v>196854.46944057336</v>
      </c>
      <c r="U1452" s="19">
        <v>0</v>
      </c>
      <c r="V1452" s="20">
        <f>Ugovori_OPULJP[[#This Row],[Javni doprinos korisnika - HRK]]/7.5345</f>
        <v>0</v>
      </c>
      <c r="W1452" s="19">
        <v>0</v>
      </c>
      <c r="X1452" s="20">
        <f>Ugovori_OPULJP[[#This Row],[Privatni doprinos korisnika - HRK]]/7.5345</f>
        <v>0</v>
      </c>
      <c r="Y1452" s="21">
        <f>Ugovori_OPULJP[[#This Row],[Bespovratna sredstva - Ukupno (EU+Nac) HRK
= Ukupna ugovorena vrijednost bespovratnih sredstava]]+Ugovori_OPULJP[[#This Row],[Javni doprinos korisnika - HRK]]+Ugovori_OPULJP[[#This Row],[Privatni doprinos korisnika - HRK]]</f>
        <v>1483200</v>
      </c>
      <c r="Z1452" s="22">
        <f>Ugovori_OPULJP[[#This Row],[UKUPNI PRIHVATLJIVI IZDACI
TOTAL ELIGIBLE EXPENDITURE
= Bespovratna sredstva ukupno + doprinos korisnika
= Ukupni prihvatljivi troškovi
= Ukupna ugovorena vrijednost projekta HRK]]/7.5345</f>
        <v>196854.46944057336</v>
      </c>
      <c r="AA1452" s="27" t="s">
        <v>22</v>
      </c>
      <c r="AB1452" s="27" t="s">
        <v>19</v>
      </c>
      <c r="AC1452" s="26" t="s">
        <v>5449</v>
      </c>
      <c r="AD1452" s="33" t="s">
        <v>147</v>
      </c>
    </row>
    <row r="1453" spans="1:30" ht="38.25" customHeight="1" x14ac:dyDescent="0.3">
      <c r="A1453" s="67" t="s">
        <v>5450</v>
      </c>
      <c r="B1453" s="25" t="s">
        <v>139</v>
      </c>
      <c r="C1453" s="26" t="s">
        <v>140</v>
      </c>
      <c r="D1453" s="40" t="s">
        <v>1642</v>
      </c>
      <c r="E1453" s="27" t="s">
        <v>63</v>
      </c>
      <c r="F1453" s="32" t="s">
        <v>5451</v>
      </c>
      <c r="G1453" s="14" t="s">
        <v>1147</v>
      </c>
      <c r="H1453" s="29">
        <v>44894</v>
      </c>
      <c r="I1453" s="29">
        <v>45136</v>
      </c>
      <c r="J1453" s="17" t="str">
        <f>IF(Ugovori_OPULJP[[#This Row],[DATUM ZAVRŠETKA OPERACIJE]]&gt;DATE(2023,12,31),"u provedbi","završen")</f>
        <v>završen</v>
      </c>
      <c r="K1453" s="15" t="s">
        <v>144</v>
      </c>
      <c r="L1453" s="15" t="s">
        <v>144</v>
      </c>
      <c r="M1453" s="18">
        <v>0.85</v>
      </c>
      <c r="N1453" s="18">
        <v>0.15</v>
      </c>
      <c r="O1453" s="19">
        <f>Ugovori_OPULJP[[#This Row],[Bespovratna sredstva - Ukupno (EU+Nac) HRK
= Ukupna ugovorena vrijednost bespovratnih sredstava]]*Ugovori_OPULJP[[#This Row],[EU STOPA SUFINANCIRANJA %
EU CO-FINANCING RATE %]]</f>
        <v>1117070</v>
      </c>
      <c r="P1453" s="20">
        <f>Ugovori_OPULJP[[#This Row],[Bespovratna sredstva - EU dio - HRK]]/7.5345</f>
        <v>148260.66759572632</v>
      </c>
      <c r="Q1453" s="19">
        <f>Ugovori_OPULJP[[#This Row],[Bespovratna sredstva - Ukupno (EU+Nac) HRK
= Ukupna ugovorena vrijednost bespovratnih sredstava]]*Ugovori_OPULJP[[#This Row],[STOPA NACIONALNOG SUFINANCIRANJA %]]</f>
        <v>197130</v>
      </c>
      <c r="R1453" s="20">
        <f>Ugovori_OPULJP[[#This Row],[Bespovratna sredstva - Nacionalni dio - HRK]]/7.5345</f>
        <v>26163.647222775231</v>
      </c>
      <c r="S1453" s="21">
        <v>1314200</v>
      </c>
      <c r="T1453" s="20">
        <f>Ugovori_OPULJP[[#This Row],[Bespovratna sredstva - Ukupno (EU+Nac) HRK
= Ukupna ugovorena vrijednost bespovratnih sredstava]]/7.5345</f>
        <v>174424.31481850156</v>
      </c>
      <c r="U1453" s="19">
        <v>0</v>
      </c>
      <c r="V1453" s="20">
        <f>Ugovori_OPULJP[[#This Row],[Javni doprinos korisnika - HRK]]/7.5345</f>
        <v>0</v>
      </c>
      <c r="W1453" s="19">
        <v>0</v>
      </c>
      <c r="X1453" s="20">
        <f>Ugovori_OPULJP[[#This Row],[Privatni doprinos korisnika - HRK]]/7.5345</f>
        <v>0</v>
      </c>
      <c r="Y1453" s="21">
        <f>Ugovori_OPULJP[[#This Row],[Bespovratna sredstva - Ukupno (EU+Nac) HRK
= Ukupna ugovorena vrijednost bespovratnih sredstava]]+Ugovori_OPULJP[[#This Row],[Javni doprinos korisnika - HRK]]+Ugovori_OPULJP[[#This Row],[Privatni doprinos korisnika - HRK]]</f>
        <v>1314200</v>
      </c>
      <c r="Z1453" s="22">
        <f>Ugovori_OPULJP[[#This Row],[UKUPNI PRIHVATLJIVI IZDACI
TOTAL ELIGIBLE EXPENDITURE
= Bespovratna sredstva ukupno + doprinos korisnika
= Ukupni prihvatljivi troškovi
= Ukupna ugovorena vrijednost projekta HRK]]/7.5345</f>
        <v>174424.31481850156</v>
      </c>
      <c r="AA1453" s="27" t="s">
        <v>22</v>
      </c>
      <c r="AB1453" s="27" t="s">
        <v>19</v>
      </c>
      <c r="AC1453" s="26" t="s">
        <v>5452</v>
      </c>
      <c r="AD1453" s="33" t="s">
        <v>147</v>
      </c>
    </row>
    <row r="1454" spans="1:30" ht="38.25" customHeight="1" x14ac:dyDescent="0.3">
      <c r="A1454" s="39" t="s">
        <v>5453</v>
      </c>
      <c r="B1454" s="25" t="s">
        <v>139</v>
      </c>
      <c r="C1454" s="26" t="s">
        <v>140</v>
      </c>
      <c r="D1454" s="40" t="s">
        <v>1642</v>
      </c>
      <c r="E1454" s="27" t="s">
        <v>63</v>
      </c>
      <c r="F1454" s="32" t="s">
        <v>3865</v>
      </c>
      <c r="G1454" s="32" t="s">
        <v>3866</v>
      </c>
      <c r="H1454" s="29">
        <v>44818</v>
      </c>
      <c r="I1454" s="29">
        <v>45060</v>
      </c>
      <c r="J1454" s="17" t="str">
        <f>IF(Ugovori_OPULJP[[#This Row],[DATUM ZAVRŠETKA OPERACIJE]]&gt;DATE(2023,12,31),"u provedbi","završen")</f>
        <v>završen</v>
      </c>
      <c r="K1454" s="15" t="s">
        <v>117</v>
      </c>
      <c r="L1454" s="15" t="s">
        <v>117</v>
      </c>
      <c r="M1454" s="18">
        <v>0.85</v>
      </c>
      <c r="N1454" s="18">
        <v>0.15</v>
      </c>
      <c r="O1454" s="19">
        <f>Ugovori_OPULJP[[#This Row],[Bespovratna sredstva - Ukupno (EU+Nac) HRK
= Ukupna ugovorena vrijednost bespovratnih sredstava]]*Ugovori_OPULJP[[#This Row],[EU STOPA SUFINANCIRANJA %
EU CO-FINANCING RATE %]]</f>
        <v>629212.5</v>
      </c>
      <c r="P1454" s="20">
        <f>Ugovori_OPULJP[[#This Row],[Bespovratna sredstva - EU dio - HRK]]/7.5345</f>
        <v>83510.850089587897</v>
      </c>
      <c r="Q1454" s="19">
        <f>Ugovori_OPULJP[[#This Row],[Bespovratna sredstva - Ukupno (EU+Nac) HRK
= Ukupna ugovorena vrijednost bespovratnih sredstava]]*Ugovori_OPULJP[[#This Row],[STOPA NACIONALNOG SUFINANCIRANJA %]]</f>
        <v>111037.5</v>
      </c>
      <c r="R1454" s="20">
        <f>Ugovori_OPULJP[[#This Row],[Bespovratna sredstva - Nacionalni dio - HRK]]/7.5345</f>
        <v>14737.20883933904</v>
      </c>
      <c r="S1454" s="21">
        <v>740250</v>
      </c>
      <c r="T1454" s="20">
        <f>Ugovori_OPULJP[[#This Row],[Bespovratna sredstva - Ukupno (EU+Nac) HRK
= Ukupna ugovorena vrijednost bespovratnih sredstava]]/7.5345</f>
        <v>98248.058928926926</v>
      </c>
      <c r="U1454" s="19">
        <v>0</v>
      </c>
      <c r="V1454" s="20">
        <f>Ugovori_OPULJP[[#This Row],[Javni doprinos korisnika - HRK]]/7.5345</f>
        <v>0</v>
      </c>
      <c r="W1454" s="19">
        <v>0</v>
      </c>
      <c r="X1454" s="20">
        <f>Ugovori_OPULJP[[#This Row],[Privatni doprinos korisnika - HRK]]/7.5345</f>
        <v>0</v>
      </c>
      <c r="Y1454" s="21">
        <f>Ugovori_OPULJP[[#This Row],[Bespovratna sredstva - Ukupno (EU+Nac) HRK
= Ukupna ugovorena vrijednost bespovratnih sredstava]]+Ugovori_OPULJP[[#This Row],[Javni doprinos korisnika - HRK]]+Ugovori_OPULJP[[#This Row],[Privatni doprinos korisnika - HRK]]</f>
        <v>740250</v>
      </c>
      <c r="Z1454" s="22">
        <f>Ugovori_OPULJP[[#This Row],[UKUPNI PRIHVATLJIVI IZDACI
TOTAL ELIGIBLE EXPENDITURE
= Bespovratna sredstva ukupno + doprinos korisnika
= Ukupni prihvatljivi troškovi
= Ukupna ugovorena vrijednost projekta HRK]]/7.5345</f>
        <v>98248.058928926926</v>
      </c>
      <c r="AA1454" s="27" t="s">
        <v>22</v>
      </c>
      <c r="AB1454" s="27" t="s">
        <v>19</v>
      </c>
      <c r="AC1454" s="26" t="s">
        <v>5454</v>
      </c>
      <c r="AD1454" s="33" t="s">
        <v>147</v>
      </c>
    </row>
    <row r="1455" spans="1:30" ht="38.25" customHeight="1" x14ac:dyDescent="0.3">
      <c r="A1455" s="39" t="s">
        <v>5455</v>
      </c>
      <c r="B1455" s="25" t="s">
        <v>139</v>
      </c>
      <c r="C1455" s="26" t="s">
        <v>140</v>
      </c>
      <c r="D1455" s="40" t="s">
        <v>1642</v>
      </c>
      <c r="E1455" s="27" t="s">
        <v>63</v>
      </c>
      <c r="F1455" s="32" t="s">
        <v>5456</v>
      </c>
      <c r="G1455" s="14" t="s">
        <v>3463</v>
      </c>
      <c r="H1455" s="29">
        <v>44859</v>
      </c>
      <c r="I1455" s="29">
        <v>45102</v>
      </c>
      <c r="J1455" s="17" t="str">
        <f>IF(Ugovori_OPULJP[[#This Row],[DATUM ZAVRŠETKA OPERACIJE]]&gt;DATE(2023,12,31),"u provedbi","završen")</f>
        <v>završen</v>
      </c>
      <c r="K1455" s="15" t="s">
        <v>144</v>
      </c>
      <c r="L1455" s="15" t="s">
        <v>144</v>
      </c>
      <c r="M1455" s="18">
        <v>0.85</v>
      </c>
      <c r="N1455" s="18">
        <v>0.15</v>
      </c>
      <c r="O1455" s="19">
        <f>Ugovori_OPULJP[[#This Row],[Bespovratna sredstva - Ukupno (EU+Nac) HRK
= Ukupna ugovorena vrijednost bespovratnih sredstava]]*Ugovori_OPULJP[[#This Row],[EU STOPA SUFINANCIRANJA %
EU CO-FINANCING RATE %]]</f>
        <v>628320</v>
      </c>
      <c r="P1455" s="20">
        <f>Ugovori_OPULJP[[#This Row],[Bespovratna sredstva - EU dio - HRK]]/7.5345</f>
        <v>83392.394983077844</v>
      </c>
      <c r="Q1455" s="19">
        <f>Ugovori_OPULJP[[#This Row],[Bespovratna sredstva - Ukupno (EU+Nac) HRK
= Ukupna ugovorena vrijednost bespovratnih sredstava]]*Ugovori_OPULJP[[#This Row],[STOPA NACIONALNOG SUFINANCIRANJA %]]</f>
        <v>110880</v>
      </c>
      <c r="R1455" s="20">
        <f>Ugovori_OPULJP[[#This Row],[Bespovratna sredstva - Nacionalni dio - HRK]]/7.5345</f>
        <v>14716.304997013736</v>
      </c>
      <c r="S1455" s="21">
        <v>739200</v>
      </c>
      <c r="T1455" s="20">
        <f>Ugovori_OPULJP[[#This Row],[Bespovratna sredstva - Ukupno (EU+Nac) HRK
= Ukupna ugovorena vrijednost bespovratnih sredstava]]/7.5345</f>
        <v>98108.69998009158</v>
      </c>
      <c r="U1455" s="19">
        <v>0</v>
      </c>
      <c r="V1455" s="20">
        <f>Ugovori_OPULJP[[#This Row],[Javni doprinos korisnika - HRK]]/7.5345</f>
        <v>0</v>
      </c>
      <c r="W1455" s="19">
        <v>0</v>
      </c>
      <c r="X1455" s="20">
        <f>Ugovori_OPULJP[[#This Row],[Privatni doprinos korisnika - HRK]]/7.5345</f>
        <v>0</v>
      </c>
      <c r="Y1455" s="21">
        <f>Ugovori_OPULJP[[#This Row],[Bespovratna sredstva - Ukupno (EU+Nac) HRK
= Ukupna ugovorena vrijednost bespovratnih sredstava]]+Ugovori_OPULJP[[#This Row],[Javni doprinos korisnika - HRK]]+Ugovori_OPULJP[[#This Row],[Privatni doprinos korisnika - HRK]]</f>
        <v>739200</v>
      </c>
      <c r="Z1455" s="22">
        <f>Ugovori_OPULJP[[#This Row],[UKUPNI PRIHVATLJIVI IZDACI
TOTAL ELIGIBLE EXPENDITURE
= Bespovratna sredstva ukupno + doprinos korisnika
= Ukupni prihvatljivi troškovi
= Ukupna ugovorena vrijednost projekta HRK]]/7.5345</f>
        <v>98108.69998009158</v>
      </c>
      <c r="AA1455" s="27" t="s">
        <v>22</v>
      </c>
      <c r="AB1455" s="27" t="s">
        <v>19</v>
      </c>
      <c r="AC1455" s="26" t="s">
        <v>5457</v>
      </c>
      <c r="AD1455" s="33" t="s">
        <v>147</v>
      </c>
    </row>
    <row r="1456" spans="1:30" ht="51" customHeight="1" x14ac:dyDescent="0.3">
      <c r="A1456" s="31" t="s">
        <v>5458</v>
      </c>
      <c r="B1456" s="25" t="s">
        <v>139</v>
      </c>
      <c r="C1456" s="26" t="s">
        <v>140</v>
      </c>
      <c r="D1456" s="40" t="s">
        <v>1642</v>
      </c>
      <c r="E1456" s="27" t="s">
        <v>63</v>
      </c>
      <c r="F1456" s="32" t="s">
        <v>5459</v>
      </c>
      <c r="G1456" s="32" t="s">
        <v>5460</v>
      </c>
      <c r="H1456" s="29">
        <v>44924</v>
      </c>
      <c r="I1456" s="29">
        <v>45167</v>
      </c>
      <c r="J1456" s="17" t="str">
        <f>IF(Ugovori_OPULJP[[#This Row],[DATUM ZAVRŠETKA OPERACIJE]]&gt;DATE(2023,12,31),"u provedbi","završen")</f>
        <v>završen</v>
      </c>
      <c r="K1456" s="28" t="s">
        <v>262</v>
      </c>
      <c r="L1456" s="28" t="s">
        <v>262</v>
      </c>
      <c r="M1456" s="18">
        <v>0.85</v>
      </c>
      <c r="N1456" s="18">
        <v>0.15</v>
      </c>
      <c r="O1456" s="19">
        <f>Ugovori_OPULJP[[#This Row],[Bespovratna sredstva - Ukupno (EU+Nac) HRK
= Ukupna ugovorena vrijednost bespovratnih sredstava]]*Ugovori_OPULJP[[#This Row],[EU STOPA SUFINANCIRANJA %
EU CO-FINANCING RATE %]]</f>
        <v>420240</v>
      </c>
      <c r="P1456" s="20">
        <f>Ugovori_OPULJP[[#This Row],[Bespovratna sredstva - EU dio - HRK]]/7.5345</f>
        <v>55775.43300816245</v>
      </c>
      <c r="Q1456" s="19">
        <f>Ugovori_OPULJP[[#This Row],[Bespovratna sredstva - Ukupno (EU+Nac) HRK
= Ukupna ugovorena vrijednost bespovratnih sredstava]]*Ugovori_OPULJP[[#This Row],[STOPA NACIONALNOG SUFINANCIRANJA %]]</f>
        <v>74160</v>
      </c>
      <c r="R1456" s="20">
        <f>Ugovori_OPULJP[[#This Row],[Bespovratna sredstva - Nacionalni dio - HRK]]/7.5345</f>
        <v>9842.7234720286669</v>
      </c>
      <c r="S1456" s="21">
        <v>494400</v>
      </c>
      <c r="T1456" s="20">
        <f>Ugovori_OPULJP[[#This Row],[Bespovratna sredstva - Ukupno (EU+Nac) HRK
= Ukupna ugovorena vrijednost bespovratnih sredstava]]/7.5345</f>
        <v>65618.156480191115</v>
      </c>
      <c r="U1456" s="19">
        <v>0</v>
      </c>
      <c r="V1456" s="20">
        <f>Ugovori_OPULJP[[#This Row],[Javni doprinos korisnika - HRK]]/7.5345</f>
        <v>0</v>
      </c>
      <c r="W1456" s="19">
        <v>0</v>
      </c>
      <c r="X1456" s="20">
        <f>Ugovori_OPULJP[[#This Row],[Privatni doprinos korisnika - HRK]]/7.5345</f>
        <v>0</v>
      </c>
      <c r="Y1456" s="21">
        <f>Ugovori_OPULJP[[#This Row],[Bespovratna sredstva - Ukupno (EU+Nac) HRK
= Ukupna ugovorena vrijednost bespovratnih sredstava]]+Ugovori_OPULJP[[#This Row],[Javni doprinos korisnika - HRK]]+Ugovori_OPULJP[[#This Row],[Privatni doprinos korisnika - HRK]]</f>
        <v>494400</v>
      </c>
      <c r="Z1456" s="22">
        <f>Ugovori_OPULJP[[#This Row],[UKUPNI PRIHVATLJIVI IZDACI
TOTAL ELIGIBLE EXPENDITURE
= Bespovratna sredstva ukupno + doprinos korisnika
= Ukupni prihvatljivi troškovi
= Ukupna ugovorena vrijednost projekta HRK]]/7.5345</f>
        <v>65618.156480191115</v>
      </c>
      <c r="AA1456" s="27" t="s">
        <v>22</v>
      </c>
      <c r="AB1456" s="27" t="s">
        <v>19</v>
      </c>
      <c r="AC1456" s="26" t="s">
        <v>5461</v>
      </c>
      <c r="AD1456" s="33" t="s">
        <v>147</v>
      </c>
    </row>
    <row r="1457" spans="1:30" ht="51" customHeight="1" x14ac:dyDescent="0.3">
      <c r="A1457" s="31" t="s">
        <v>5462</v>
      </c>
      <c r="B1457" s="25" t="s">
        <v>139</v>
      </c>
      <c r="C1457" s="26" t="s">
        <v>140</v>
      </c>
      <c r="D1457" s="40" t="s">
        <v>1642</v>
      </c>
      <c r="E1457" s="27" t="s">
        <v>63</v>
      </c>
      <c r="F1457" s="32" t="s">
        <v>5463</v>
      </c>
      <c r="G1457" s="32" t="s">
        <v>1541</v>
      </c>
      <c r="H1457" s="29">
        <v>44894</v>
      </c>
      <c r="I1457" s="29">
        <v>45136</v>
      </c>
      <c r="J1457" s="17" t="str">
        <f>IF(Ugovori_OPULJP[[#This Row],[DATUM ZAVRŠETKA OPERACIJE]]&gt;DATE(2023,12,31),"u provedbi","završen")</f>
        <v>završen</v>
      </c>
      <c r="K1457" s="15" t="s">
        <v>144</v>
      </c>
      <c r="L1457" s="15" t="s">
        <v>144</v>
      </c>
      <c r="M1457" s="18">
        <v>0.85</v>
      </c>
      <c r="N1457" s="18">
        <v>0.15</v>
      </c>
      <c r="O1457" s="19">
        <f>Ugovori_OPULJP[[#This Row],[Bespovratna sredstva - Ukupno (EU+Nac) HRK
= Ukupna ugovorena vrijednost bespovratnih sredstava]]*Ugovori_OPULJP[[#This Row],[EU STOPA SUFINANCIRANJA %
EU CO-FINANCING RATE %]]</f>
        <v>419900</v>
      </c>
      <c r="P1457" s="20">
        <f>Ugovori_OPULJP[[#This Row],[Bespovratna sredstva - EU dio - HRK]]/7.5345</f>
        <v>55730.307253301478</v>
      </c>
      <c r="Q1457" s="19">
        <f>Ugovori_OPULJP[[#This Row],[Bespovratna sredstva - Ukupno (EU+Nac) HRK
= Ukupna ugovorena vrijednost bespovratnih sredstava]]*Ugovori_OPULJP[[#This Row],[STOPA NACIONALNOG SUFINANCIRANJA %]]</f>
        <v>74100</v>
      </c>
      <c r="R1457" s="20">
        <f>Ugovori_OPULJP[[#This Row],[Bespovratna sredstva - Nacionalni dio - HRK]]/7.5345</f>
        <v>9834.7601035237894</v>
      </c>
      <c r="S1457" s="21">
        <v>494000</v>
      </c>
      <c r="T1457" s="20">
        <f>Ugovori_OPULJP[[#This Row],[Bespovratna sredstva - Ukupno (EU+Nac) HRK
= Ukupna ugovorena vrijednost bespovratnih sredstava]]/7.5345</f>
        <v>65565.067356825268</v>
      </c>
      <c r="U1457" s="19">
        <v>0</v>
      </c>
      <c r="V1457" s="20">
        <f>Ugovori_OPULJP[[#This Row],[Javni doprinos korisnika - HRK]]/7.5345</f>
        <v>0</v>
      </c>
      <c r="W1457" s="19">
        <v>0</v>
      </c>
      <c r="X1457" s="20">
        <f>Ugovori_OPULJP[[#This Row],[Privatni doprinos korisnika - HRK]]/7.5345</f>
        <v>0</v>
      </c>
      <c r="Y1457" s="21">
        <f>Ugovori_OPULJP[[#This Row],[Bespovratna sredstva - Ukupno (EU+Nac) HRK
= Ukupna ugovorena vrijednost bespovratnih sredstava]]+Ugovori_OPULJP[[#This Row],[Javni doprinos korisnika - HRK]]+Ugovori_OPULJP[[#This Row],[Privatni doprinos korisnika - HRK]]</f>
        <v>494000</v>
      </c>
      <c r="Z1457" s="22">
        <f>Ugovori_OPULJP[[#This Row],[UKUPNI PRIHVATLJIVI IZDACI
TOTAL ELIGIBLE EXPENDITURE
= Bespovratna sredstva ukupno + doprinos korisnika
= Ukupni prihvatljivi troškovi
= Ukupna ugovorena vrijednost projekta HRK]]/7.5345</f>
        <v>65565.067356825268</v>
      </c>
      <c r="AA1457" s="27" t="s">
        <v>22</v>
      </c>
      <c r="AB1457" s="27" t="s">
        <v>19</v>
      </c>
      <c r="AC1457" s="26" t="s">
        <v>5464</v>
      </c>
      <c r="AD1457" s="33" t="s">
        <v>147</v>
      </c>
    </row>
    <row r="1458" spans="1:30" ht="51" customHeight="1" x14ac:dyDescent="0.3">
      <c r="A1458" s="36" t="s">
        <v>5465</v>
      </c>
      <c r="B1458" s="25" t="s">
        <v>139</v>
      </c>
      <c r="C1458" s="26" t="s">
        <v>140</v>
      </c>
      <c r="D1458" s="40" t="s">
        <v>1642</v>
      </c>
      <c r="E1458" s="27" t="s">
        <v>63</v>
      </c>
      <c r="F1458" s="32" t="s">
        <v>5466</v>
      </c>
      <c r="G1458" s="14" t="s">
        <v>2195</v>
      </c>
      <c r="H1458" s="29">
        <v>44923</v>
      </c>
      <c r="I1458" s="29">
        <v>45166</v>
      </c>
      <c r="J1458" s="17" t="str">
        <f>IF(Ugovori_OPULJP[[#This Row],[DATUM ZAVRŠETKA OPERACIJE]]&gt;DATE(2023,12,31),"u provedbi","završen")</f>
        <v>završen</v>
      </c>
      <c r="K1458" s="28" t="s">
        <v>144</v>
      </c>
      <c r="L1458" s="15" t="s">
        <v>144</v>
      </c>
      <c r="M1458" s="18">
        <v>0.85</v>
      </c>
      <c r="N1458" s="18">
        <v>0.15</v>
      </c>
      <c r="O1458" s="19">
        <f>Ugovori_OPULJP[[#This Row],[Bespovratna sredstva - Ukupno (EU+Nac) HRK
= Ukupna ugovorena vrijednost bespovratnih sredstava]]*Ugovori_OPULJP[[#This Row],[EU STOPA SUFINANCIRANJA %
EU CO-FINANCING RATE %]]</f>
        <v>839800</v>
      </c>
      <c r="P1458" s="20">
        <f>Ugovori_OPULJP[[#This Row],[Bespovratna sredstva - EU dio - HRK]]/7.5345</f>
        <v>111460.61450660296</v>
      </c>
      <c r="Q1458" s="19">
        <f>Ugovori_OPULJP[[#This Row],[Bespovratna sredstva - Ukupno (EU+Nac) HRK
= Ukupna ugovorena vrijednost bespovratnih sredstava]]*Ugovori_OPULJP[[#This Row],[STOPA NACIONALNOG SUFINANCIRANJA %]]</f>
        <v>148200</v>
      </c>
      <c r="R1458" s="20">
        <f>Ugovori_OPULJP[[#This Row],[Bespovratna sredstva - Nacionalni dio - HRK]]/7.5345</f>
        <v>19669.520207047579</v>
      </c>
      <c r="S1458" s="21">
        <v>988000</v>
      </c>
      <c r="T1458" s="20">
        <f>Ugovori_OPULJP[[#This Row],[Bespovratna sredstva - Ukupno (EU+Nac) HRK
= Ukupna ugovorena vrijednost bespovratnih sredstava]]/7.5345</f>
        <v>131130.13471365054</v>
      </c>
      <c r="U1458" s="19">
        <v>0</v>
      </c>
      <c r="V1458" s="20">
        <f>Ugovori_OPULJP[[#This Row],[Javni doprinos korisnika - HRK]]/7.5345</f>
        <v>0</v>
      </c>
      <c r="W1458" s="19">
        <v>0</v>
      </c>
      <c r="X1458" s="20">
        <f>Ugovori_OPULJP[[#This Row],[Privatni doprinos korisnika - HRK]]/7.5345</f>
        <v>0</v>
      </c>
      <c r="Y1458" s="21">
        <f>Ugovori_OPULJP[[#This Row],[Bespovratna sredstva - Ukupno (EU+Nac) HRK
= Ukupna ugovorena vrijednost bespovratnih sredstava]]+Ugovori_OPULJP[[#This Row],[Javni doprinos korisnika - HRK]]+Ugovori_OPULJP[[#This Row],[Privatni doprinos korisnika - HRK]]</f>
        <v>988000</v>
      </c>
      <c r="Z1458" s="22">
        <f>Ugovori_OPULJP[[#This Row],[UKUPNI PRIHVATLJIVI IZDACI
TOTAL ELIGIBLE EXPENDITURE
= Bespovratna sredstva ukupno + doprinos korisnika
= Ukupni prihvatljivi troškovi
= Ukupna ugovorena vrijednost projekta HRK]]/7.5345</f>
        <v>131130.13471365054</v>
      </c>
      <c r="AA1458" s="27" t="s">
        <v>22</v>
      </c>
      <c r="AB1458" s="27" t="s">
        <v>19</v>
      </c>
      <c r="AC1458" s="26" t="s">
        <v>5467</v>
      </c>
      <c r="AD1458" s="33" t="s">
        <v>147</v>
      </c>
    </row>
    <row r="1459" spans="1:30" ht="38.25" customHeight="1" x14ac:dyDescent="0.3">
      <c r="A1459" s="39" t="s">
        <v>5468</v>
      </c>
      <c r="B1459" s="25" t="s">
        <v>139</v>
      </c>
      <c r="C1459" s="26" t="s">
        <v>140</v>
      </c>
      <c r="D1459" s="40" t="s">
        <v>1642</v>
      </c>
      <c r="E1459" s="27" t="s">
        <v>63</v>
      </c>
      <c r="F1459" s="32" t="s">
        <v>1281</v>
      </c>
      <c r="G1459" s="14" t="s">
        <v>1186</v>
      </c>
      <c r="H1459" s="29">
        <v>44865</v>
      </c>
      <c r="I1459" s="29">
        <v>45107</v>
      </c>
      <c r="J1459" s="17" t="str">
        <f>IF(Ugovori_OPULJP[[#This Row],[DATUM ZAVRŠETKA OPERACIJE]]&gt;DATE(2023,12,31),"u provedbi","završen")</f>
        <v>završen</v>
      </c>
      <c r="K1459" s="15" t="s">
        <v>144</v>
      </c>
      <c r="L1459" s="15" t="s">
        <v>144</v>
      </c>
      <c r="M1459" s="18">
        <v>0.85</v>
      </c>
      <c r="N1459" s="18">
        <v>0.15</v>
      </c>
      <c r="O1459" s="19">
        <f>Ugovori_OPULJP[[#This Row],[Bespovratna sredstva - Ukupno (EU+Nac) HRK
= Ukupna ugovorena vrijednost bespovratnih sredstava]]*Ugovori_OPULJP[[#This Row],[EU STOPA SUFINANCIRANJA %
EU CO-FINANCING RATE %]]</f>
        <v>838695</v>
      </c>
      <c r="P1459" s="20">
        <f>Ugovori_OPULJP[[#This Row],[Bespovratna sredstva - EU dio - HRK]]/7.5345</f>
        <v>111313.95580330479</v>
      </c>
      <c r="Q1459" s="19">
        <f>Ugovori_OPULJP[[#This Row],[Bespovratna sredstva - Ukupno (EU+Nac) HRK
= Ukupna ugovorena vrijednost bespovratnih sredstava]]*Ugovori_OPULJP[[#This Row],[STOPA NACIONALNOG SUFINANCIRANJA %]]</f>
        <v>148005</v>
      </c>
      <c r="R1459" s="20">
        <f>Ugovori_OPULJP[[#This Row],[Bespovratna sredstva - Nacionalni dio - HRK]]/7.5345</f>
        <v>19643.639259406729</v>
      </c>
      <c r="S1459" s="21">
        <v>986700</v>
      </c>
      <c r="T1459" s="20">
        <f>Ugovori_OPULJP[[#This Row],[Bespovratna sredstva - Ukupno (EU+Nac) HRK
= Ukupna ugovorena vrijednost bespovratnih sredstava]]/7.5345</f>
        <v>130957.59506271152</v>
      </c>
      <c r="U1459" s="19">
        <v>0</v>
      </c>
      <c r="V1459" s="20">
        <f>Ugovori_OPULJP[[#This Row],[Javni doprinos korisnika - HRK]]/7.5345</f>
        <v>0</v>
      </c>
      <c r="W1459" s="19">
        <v>0</v>
      </c>
      <c r="X1459" s="20">
        <f>Ugovori_OPULJP[[#This Row],[Privatni doprinos korisnika - HRK]]/7.5345</f>
        <v>0</v>
      </c>
      <c r="Y1459" s="21">
        <f>Ugovori_OPULJP[[#This Row],[Bespovratna sredstva - Ukupno (EU+Nac) HRK
= Ukupna ugovorena vrijednost bespovratnih sredstava]]+Ugovori_OPULJP[[#This Row],[Javni doprinos korisnika - HRK]]+Ugovori_OPULJP[[#This Row],[Privatni doprinos korisnika - HRK]]</f>
        <v>986700</v>
      </c>
      <c r="Z1459" s="22">
        <f>Ugovori_OPULJP[[#This Row],[UKUPNI PRIHVATLJIVI IZDACI
TOTAL ELIGIBLE EXPENDITURE
= Bespovratna sredstva ukupno + doprinos korisnika
= Ukupni prihvatljivi troškovi
= Ukupna ugovorena vrijednost projekta HRK]]/7.5345</f>
        <v>130957.59506271152</v>
      </c>
      <c r="AA1459" s="27" t="s">
        <v>22</v>
      </c>
      <c r="AB1459" s="27" t="s">
        <v>19</v>
      </c>
      <c r="AC1459" s="26" t="s">
        <v>5469</v>
      </c>
      <c r="AD1459" s="33" t="s">
        <v>147</v>
      </c>
    </row>
    <row r="1460" spans="1:30" ht="38.25" customHeight="1" x14ac:dyDescent="0.3">
      <c r="A1460" s="39" t="s">
        <v>5470</v>
      </c>
      <c r="B1460" s="25" t="s">
        <v>139</v>
      </c>
      <c r="C1460" s="26" t="s">
        <v>140</v>
      </c>
      <c r="D1460" s="40" t="s">
        <v>1642</v>
      </c>
      <c r="E1460" s="27" t="s">
        <v>63</v>
      </c>
      <c r="F1460" s="32" t="s">
        <v>5471</v>
      </c>
      <c r="G1460" s="32" t="s">
        <v>3015</v>
      </c>
      <c r="H1460" s="29">
        <v>44859</v>
      </c>
      <c r="I1460" s="29">
        <v>45102</v>
      </c>
      <c r="J1460" s="17" t="str">
        <f>IF(Ugovori_OPULJP[[#This Row],[DATUM ZAVRŠETKA OPERACIJE]]&gt;DATE(2023,12,31),"u provedbi","završen")</f>
        <v>završen</v>
      </c>
      <c r="K1460" s="15" t="s">
        <v>380</v>
      </c>
      <c r="L1460" s="15" t="s">
        <v>380</v>
      </c>
      <c r="M1460" s="18">
        <v>0.85</v>
      </c>
      <c r="N1460" s="18">
        <v>0.15</v>
      </c>
      <c r="O1460" s="19">
        <f>Ugovori_OPULJP[[#This Row],[Bespovratna sredstva - Ukupno (EU+Nac) HRK
= Ukupna ugovorena vrijednost bespovratnih sredstava]]*Ugovori_OPULJP[[#This Row],[EU STOPA SUFINANCIRANJA %
EU CO-FINANCING RATE %]]</f>
        <v>420240</v>
      </c>
      <c r="P1460" s="20">
        <f>Ugovori_OPULJP[[#This Row],[Bespovratna sredstva - EU dio - HRK]]/7.5345</f>
        <v>55775.43300816245</v>
      </c>
      <c r="Q1460" s="19">
        <f>Ugovori_OPULJP[[#This Row],[Bespovratna sredstva - Ukupno (EU+Nac) HRK
= Ukupna ugovorena vrijednost bespovratnih sredstava]]*Ugovori_OPULJP[[#This Row],[STOPA NACIONALNOG SUFINANCIRANJA %]]</f>
        <v>74160</v>
      </c>
      <c r="R1460" s="20">
        <f>Ugovori_OPULJP[[#This Row],[Bespovratna sredstva - Nacionalni dio - HRK]]/7.5345</f>
        <v>9842.7234720286669</v>
      </c>
      <c r="S1460" s="21">
        <v>494400</v>
      </c>
      <c r="T1460" s="20">
        <f>Ugovori_OPULJP[[#This Row],[Bespovratna sredstva - Ukupno (EU+Nac) HRK
= Ukupna ugovorena vrijednost bespovratnih sredstava]]/7.5345</f>
        <v>65618.156480191115</v>
      </c>
      <c r="U1460" s="19">
        <v>0</v>
      </c>
      <c r="V1460" s="20">
        <f>Ugovori_OPULJP[[#This Row],[Javni doprinos korisnika - HRK]]/7.5345</f>
        <v>0</v>
      </c>
      <c r="W1460" s="19">
        <v>0</v>
      </c>
      <c r="X1460" s="20">
        <f>Ugovori_OPULJP[[#This Row],[Privatni doprinos korisnika - HRK]]/7.5345</f>
        <v>0</v>
      </c>
      <c r="Y1460" s="21">
        <f>Ugovori_OPULJP[[#This Row],[Bespovratna sredstva - Ukupno (EU+Nac) HRK
= Ukupna ugovorena vrijednost bespovratnih sredstava]]+Ugovori_OPULJP[[#This Row],[Javni doprinos korisnika - HRK]]+Ugovori_OPULJP[[#This Row],[Privatni doprinos korisnika - HRK]]</f>
        <v>494400</v>
      </c>
      <c r="Z1460" s="22">
        <f>Ugovori_OPULJP[[#This Row],[UKUPNI PRIHVATLJIVI IZDACI
TOTAL ELIGIBLE EXPENDITURE
= Bespovratna sredstva ukupno + doprinos korisnika
= Ukupni prihvatljivi troškovi
= Ukupna ugovorena vrijednost projekta HRK]]/7.5345</f>
        <v>65618.156480191115</v>
      </c>
      <c r="AA1460" s="27" t="s">
        <v>22</v>
      </c>
      <c r="AB1460" s="27" t="s">
        <v>19</v>
      </c>
      <c r="AC1460" s="26" t="s">
        <v>5472</v>
      </c>
      <c r="AD1460" s="33" t="s">
        <v>147</v>
      </c>
    </row>
    <row r="1461" spans="1:30" ht="51" customHeight="1" x14ac:dyDescent="0.3">
      <c r="A1461" s="31" t="s">
        <v>5473</v>
      </c>
      <c r="B1461" s="25" t="s">
        <v>139</v>
      </c>
      <c r="C1461" s="26" t="s">
        <v>140</v>
      </c>
      <c r="D1461" s="40" t="s">
        <v>1642</v>
      </c>
      <c r="E1461" s="27" t="s">
        <v>63</v>
      </c>
      <c r="F1461" s="32" t="s">
        <v>5474</v>
      </c>
      <c r="G1461" s="32" t="s">
        <v>4088</v>
      </c>
      <c r="H1461" s="29">
        <v>44931</v>
      </c>
      <c r="I1461" s="29">
        <v>45174</v>
      </c>
      <c r="J1461" s="17" t="str">
        <f>IF(Ugovori_OPULJP[[#This Row],[DATUM ZAVRŠETKA OPERACIJE]]&gt;DATE(2023,12,31),"u provedbi","završen")</f>
        <v>završen</v>
      </c>
      <c r="K1461" s="15" t="s">
        <v>262</v>
      </c>
      <c r="L1461" s="15" t="s">
        <v>262</v>
      </c>
      <c r="M1461" s="18">
        <v>0.85</v>
      </c>
      <c r="N1461" s="18">
        <v>0.15</v>
      </c>
      <c r="O1461" s="19">
        <f>Ugovori_OPULJP[[#This Row],[Bespovratna sredstva - Ukupno (EU+Nac) HRK
= Ukupna ugovorena vrijednost bespovratnih sredstava]]*Ugovori_OPULJP[[#This Row],[EU STOPA SUFINANCIRANJA %
EU CO-FINANCING RATE %]]</f>
        <v>371033.5</v>
      </c>
      <c r="P1461" s="20">
        <f>Ugovori_OPULJP[[#This Row],[Bespovratna sredstva - EU dio - HRK]]/7.5345</f>
        <v>49244.608135908151</v>
      </c>
      <c r="Q1461" s="19">
        <f>Ugovori_OPULJP[[#This Row],[Bespovratna sredstva - Ukupno (EU+Nac) HRK
= Ukupna ugovorena vrijednost bespovratnih sredstava]]*Ugovori_OPULJP[[#This Row],[STOPA NACIONALNOG SUFINANCIRANJA %]]</f>
        <v>65476.5</v>
      </c>
      <c r="R1461" s="20">
        <f>Ugovori_OPULJP[[#This Row],[Bespovratna sredstva - Nacionalni dio - HRK]]/7.5345</f>
        <v>8690.2249651602615</v>
      </c>
      <c r="S1461" s="21">
        <v>436510</v>
      </c>
      <c r="T1461" s="20">
        <f>Ugovori_OPULJP[[#This Row],[Bespovratna sredstva - Ukupno (EU+Nac) HRK
= Ukupna ugovorena vrijednost bespovratnih sredstava]]/7.5345</f>
        <v>57934.833101068412</v>
      </c>
      <c r="U1461" s="19">
        <v>0</v>
      </c>
      <c r="V1461" s="20">
        <f>Ugovori_OPULJP[[#This Row],[Javni doprinos korisnika - HRK]]/7.5345</f>
        <v>0</v>
      </c>
      <c r="W1461" s="19">
        <v>0</v>
      </c>
      <c r="X1461" s="20">
        <f>Ugovori_OPULJP[[#This Row],[Privatni doprinos korisnika - HRK]]/7.5345</f>
        <v>0</v>
      </c>
      <c r="Y1461" s="21">
        <f>Ugovori_OPULJP[[#This Row],[Bespovratna sredstva - Ukupno (EU+Nac) HRK
= Ukupna ugovorena vrijednost bespovratnih sredstava]]+Ugovori_OPULJP[[#This Row],[Javni doprinos korisnika - HRK]]+Ugovori_OPULJP[[#This Row],[Privatni doprinos korisnika - HRK]]</f>
        <v>436510</v>
      </c>
      <c r="Z1461" s="22">
        <f>Ugovori_OPULJP[[#This Row],[UKUPNI PRIHVATLJIVI IZDACI
TOTAL ELIGIBLE EXPENDITURE
= Bespovratna sredstva ukupno + doprinos korisnika
= Ukupni prihvatljivi troškovi
= Ukupna ugovorena vrijednost projekta HRK]]/7.5345</f>
        <v>57934.833101068412</v>
      </c>
      <c r="AA1461" s="27" t="s">
        <v>22</v>
      </c>
      <c r="AB1461" s="27" t="s">
        <v>19</v>
      </c>
      <c r="AC1461" s="26" t="s">
        <v>5475</v>
      </c>
      <c r="AD1461" s="33" t="s">
        <v>147</v>
      </c>
    </row>
    <row r="1462" spans="1:30" ht="51" customHeight="1" x14ac:dyDescent="0.3">
      <c r="A1462" s="31" t="s">
        <v>5476</v>
      </c>
      <c r="B1462" s="25" t="s">
        <v>139</v>
      </c>
      <c r="C1462" s="26" t="s">
        <v>140</v>
      </c>
      <c r="D1462" s="40" t="s">
        <v>1642</v>
      </c>
      <c r="E1462" s="27" t="s">
        <v>63</v>
      </c>
      <c r="F1462" s="32" t="s">
        <v>5477</v>
      </c>
      <c r="G1462" s="32" t="s">
        <v>4096</v>
      </c>
      <c r="H1462" s="29">
        <v>44928</v>
      </c>
      <c r="I1462" s="29">
        <v>45171</v>
      </c>
      <c r="J1462" s="17" t="str">
        <f>IF(Ugovori_OPULJP[[#This Row],[DATUM ZAVRŠETKA OPERACIJE]]&gt;DATE(2023,12,31),"u provedbi","završen")</f>
        <v>završen</v>
      </c>
      <c r="K1462" s="15" t="s">
        <v>117</v>
      </c>
      <c r="L1462" s="15" t="s">
        <v>117</v>
      </c>
      <c r="M1462" s="18">
        <v>0.85</v>
      </c>
      <c r="N1462" s="18">
        <v>0.15</v>
      </c>
      <c r="O1462" s="19">
        <f>Ugovori_OPULJP[[#This Row],[Bespovratna sredstva - Ukupno (EU+Nac) HRK
= Ukupna ugovorena vrijednost bespovratnih sredstava]]*Ugovori_OPULJP[[#This Row],[EU STOPA SUFINANCIRANJA %
EU CO-FINANCING RATE %]]</f>
        <v>412250</v>
      </c>
      <c r="P1462" s="20">
        <f>Ugovori_OPULJP[[#This Row],[Bespovratna sredstva - EU dio - HRK]]/7.5345</f>
        <v>54714.977768929588</v>
      </c>
      <c r="Q1462" s="19">
        <f>Ugovori_OPULJP[[#This Row],[Bespovratna sredstva - Ukupno (EU+Nac) HRK
= Ukupna ugovorena vrijednost bespovratnih sredstava]]*Ugovori_OPULJP[[#This Row],[STOPA NACIONALNOG SUFINANCIRANJA %]]</f>
        <v>72750</v>
      </c>
      <c r="R1462" s="20">
        <f>Ugovori_OPULJP[[#This Row],[Bespovratna sredstva - Nacionalni dio - HRK]]/7.5345</f>
        <v>9655.5843121640446</v>
      </c>
      <c r="S1462" s="21">
        <v>485000</v>
      </c>
      <c r="T1462" s="20">
        <f>Ugovori_OPULJP[[#This Row],[Bespovratna sredstva - Ukupno (EU+Nac) HRK
= Ukupna ugovorena vrijednost bespovratnih sredstava]]/7.5345</f>
        <v>64370.562081093631</v>
      </c>
      <c r="U1462" s="19">
        <v>0</v>
      </c>
      <c r="V1462" s="20">
        <f>Ugovori_OPULJP[[#This Row],[Javni doprinos korisnika - HRK]]/7.5345</f>
        <v>0</v>
      </c>
      <c r="W1462" s="19">
        <v>0</v>
      </c>
      <c r="X1462" s="20">
        <f>Ugovori_OPULJP[[#This Row],[Privatni doprinos korisnika - HRK]]/7.5345</f>
        <v>0</v>
      </c>
      <c r="Y1462" s="21">
        <f>Ugovori_OPULJP[[#This Row],[Bespovratna sredstva - Ukupno (EU+Nac) HRK
= Ukupna ugovorena vrijednost bespovratnih sredstava]]+Ugovori_OPULJP[[#This Row],[Javni doprinos korisnika - HRK]]+Ugovori_OPULJP[[#This Row],[Privatni doprinos korisnika - HRK]]</f>
        <v>485000</v>
      </c>
      <c r="Z1462" s="22">
        <f>Ugovori_OPULJP[[#This Row],[UKUPNI PRIHVATLJIVI IZDACI
TOTAL ELIGIBLE EXPENDITURE
= Bespovratna sredstva ukupno + doprinos korisnika
= Ukupni prihvatljivi troškovi
= Ukupna ugovorena vrijednost projekta HRK]]/7.5345</f>
        <v>64370.562081093631</v>
      </c>
      <c r="AA1462" s="27" t="s">
        <v>22</v>
      </c>
      <c r="AB1462" s="27" t="s">
        <v>19</v>
      </c>
      <c r="AC1462" s="26" t="s">
        <v>5478</v>
      </c>
      <c r="AD1462" s="33" t="s">
        <v>147</v>
      </c>
    </row>
    <row r="1463" spans="1:30" ht="51" customHeight="1" x14ac:dyDescent="0.3">
      <c r="A1463" s="39" t="s">
        <v>3529</v>
      </c>
      <c r="B1463" s="25" t="s">
        <v>139</v>
      </c>
      <c r="C1463" s="26" t="s">
        <v>140</v>
      </c>
      <c r="D1463" s="40" t="s">
        <v>1642</v>
      </c>
      <c r="E1463" s="27" t="s">
        <v>63</v>
      </c>
      <c r="F1463" s="32" t="s">
        <v>3339</v>
      </c>
      <c r="G1463" s="32" t="s">
        <v>3530</v>
      </c>
      <c r="H1463" s="29">
        <v>44792</v>
      </c>
      <c r="I1463" s="29">
        <v>45035</v>
      </c>
      <c r="J1463" s="17" t="str">
        <f>IF(Ugovori_OPULJP[[#This Row],[DATUM ZAVRŠETKA OPERACIJE]]&gt;DATE(2023,12,31),"u provedbi","završen")</f>
        <v>završen</v>
      </c>
      <c r="K1463" s="15" t="s">
        <v>535</v>
      </c>
      <c r="L1463" s="15" t="s">
        <v>144</v>
      </c>
      <c r="M1463" s="18">
        <v>0.85</v>
      </c>
      <c r="N1463" s="18">
        <v>0.15</v>
      </c>
      <c r="O1463" s="19">
        <f>Ugovori_OPULJP[[#This Row],[Bespovratna sredstva - Ukupno (EU+Nac) HRK
= Ukupna ugovorena vrijednost bespovratnih sredstava]]*Ugovori_OPULJP[[#This Row],[EU STOPA SUFINANCIRANJA %
EU CO-FINANCING RATE %]]</f>
        <v>1049750</v>
      </c>
      <c r="P1463" s="20">
        <f>Ugovori_OPULJP[[#This Row],[Bespovratna sredstva - EU dio - HRK]]/7.5345</f>
        <v>139325.7681332537</v>
      </c>
      <c r="Q1463" s="19">
        <f>Ugovori_OPULJP[[#This Row],[Bespovratna sredstva - Ukupno (EU+Nac) HRK
= Ukupna ugovorena vrijednost bespovratnih sredstava]]*Ugovori_OPULJP[[#This Row],[STOPA NACIONALNOG SUFINANCIRANJA %]]</f>
        <v>185250</v>
      </c>
      <c r="R1463" s="20">
        <f>Ugovori_OPULJP[[#This Row],[Bespovratna sredstva - Nacionalni dio - HRK]]/7.5345</f>
        <v>24586.900258809474</v>
      </c>
      <c r="S1463" s="21">
        <v>1235000</v>
      </c>
      <c r="T1463" s="20">
        <f>Ugovori_OPULJP[[#This Row],[Bespovratna sredstva - Ukupno (EU+Nac) HRK
= Ukupna ugovorena vrijednost bespovratnih sredstava]]/7.5345</f>
        <v>163912.66839206318</v>
      </c>
      <c r="U1463" s="19">
        <v>0</v>
      </c>
      <c r="V1463" s="20">
        <f>Ugovori_OPULJP[[#This Row],[Javni doprinos korisnika - HRK]]/7.5345</f>
        <v>0</v>
      </c>
      <c r="W1463" s="19">
        <v>0</v>
      </c>
      <c r="X1463" s="20">
        <f>Ugovori_OPULJP[[#This Row],[Privatni doprinos korisnika - HRK]]/7.5345</f>
        <v>0</v>
      </c>
      <c r="Y1463" s="21">
        <f>Ugovori_OPULJP[[#This Row],[Bespovratna sredstva - Ukupno (EU+Nac) HRK
= Ukupna ugovorena vrijednost bespovratnih sredstava]]+Ugovori_OPULJP[[#This Row],[Javni doprinos korisnika - HRK]]+Ugovori_OPULJP[[#This Row],[Privatni doprinos korisnika - HRK]]</f>
        <v>1235000</v>
      </c>
      <c r="Z1463" s="22">
        <f>Ugovori_OPULJP[[#This Row],[UKUPNI PRIHVATLJIVI IZDACI
TOTAL ELIGIBLE EXPENDITURE
= Bespovratna sredstva ukupno + doprinos korisnika
= Ukupni prihvatljivi troškovi
= Ukupna ugovorena vrijednost projekta HRK]]/7.5345</f>
        <v>163912.66839206318</v>
      </c>
      <c r="AA1463" s="27" t="s">
        <v>22</v>
      </c>
      <c r="AB1463" s="27" t="s">
        <v>19</v>
      </c>
      <c r="AC1463" s="26" t="s">
        <v>3531</v>
      </c>
      <c r="AD1463" s="33" t="s">
        <v>147</v>
      </c>
    </row>
    <row r="1464" spans="1:30" ht="51" customHeight="1" x14ac:dyDescent="0.3">
      <c r="A1464" s="39" t="s">
        <v>5483</v>
      </c>
      <c r="B1464" s="25" t="s">
        <v>139</v>
      </c>
      <c r="C1464" s="26" t="s">
        <v>140</v>
      </c>
      <c r="D1464" s="40" t="s">
        <v>1642</v>
      </c>
      <c r="E1464" s="27" t="s">
        <v>63</v>
      </c>
      <c r="F1464" s="32" t="s">
        <v>3339</v>
      </c>
      <c r="G1464" s="32" t="s">
        <v>3950</v>
      </c>
      <c r="H1464" s="29">
        <v>44770</v>
      </c>
      <c r="I1464" s="29">
        <v>45013</v>
      </c>
      <c r="J1464" s="17" t="str">
        <f>IF(Ugovori_OPULJP[[#This Row],[DATUM ZAVRŠETKA OPERACIJE]]&gt;DATE(2023,12,31),"u provedbi","završen")</f>
        <v>završen</v>
      </c>
      <c r="K1464" s="37" t="s">
        <v>173</v>
      </c>
      <c r="L1464" s="37" t="s">
        <v>380</v>
      </c>
      <c r="M1464" s="18">
        <v>0.85</v>
      </c>
      <c r="N1464" s="18">
        <v>0.15</v>
      </c>
      <c r="O1464" s="19">
        <f>Ugovori_OPULJP[[#This Row],[Bespovratna sredstva - Ukupno (EU+Nac) HRK
= Ukupna ugovorena vrijednost bespovratnih sredstava]]*Ugovori_OPULJP[[#This Row],[EU STOPA SUFINANCIRANJA %
EU CO-FINANCING RATE %]]</f>
        <v>378216</v>
      </c>
      <c r="P1464" s="20">
        <f>Ugovori_OPULJP[[#This Row],[Bespovratna sredstva - EU dio - HRK]]/7.5345</f>
        <v>50197.889707346207</v>
      </c>
      <c r="Q1464" s="19">
        <f>Ugovori_OPULJP[[#This Row],[Bespovratna sredstva - Ukupno (EU+Nac) HRK
= Ukupna ugovorena vrijednost bespovratnih sredstava]]*Ugovori_OPULJP[[#This Row],[STOPA NACIONALNOG SUFINANCIRANJA %]]</f>
        <v>66744</v>
      </c>
      <c r="R1464" s="20">
        <f>Ugovori_OPULJP[[#This Row],[Bespovratna sredstva - Nacionalni dio - HRK]]/7.5345</f>
        <v>8858.4511248258004</v>
      </c>
      <c r="S1464" s="21">
        <v>444960</v>
      </c>
      <c r="T1464" s="22">
        <f>Ugovori_OPULJP[[#This Row],[Bespovratna sredstva - Ukupno (EU+Nac) HRK
= Ukupna ugovorena vrijednost bespovratnih sredstava]]/7.5345</f>
        <v>59056.340832172005</v>
      </c>
      <c r="U1464" s="19">
        <v>0</v>
      </c>
      <c r="V1464" s="20">
        <f>Ugovori_OPULJP[[#This Row],[Javni doprinos korisnika - HRK]]/7.5345</f>
        <v>0</v>
      </c>
      <c r="W1464" s="19">
        <v>0</v>
      </c>
      <c r="X1464" s="20">
        <f>Ugovori_OPULJP[[#This Row],[Privatni doprinos korisnika - HRK]]/7.5345</f>
        <v>0</v>
      </c>
      <c r="Y1464" s="21">
        <f>Ugovori_OPULJP[[#This Row],[Bespovratna sredstva - Ukupno (EU+Nac) HRK
= Ukupna ugovorena vrijednost bespovratnih sredstava]]+Ugovori_OPULJP[[#This Row],[Javni doprinos korisnika - HRK]]+Ugovori_OPULJP[[#This Row],[Privatni doprinos korisnika - HRK]]</f>
        <v>444960</v>
      </c>
      <c r="Z1464" s="22">
        <f>Ugovori_OPULJP[[#This Row],[UKUPNI PRIHVATLJIVI IZDACI
TOTAL ELIGIBLE EXPENDITURE
= Bespovratna sredstva ukupno + doprinos korisnika
= Ukupni prihvatljivi troškovi
= Ukupna ugovorena vrijednost projekta HRK]]/7.5345</f>
        <v>59056.340832172005</v>
      </c>
      <c r="AA1464" s="27" t="s">
        <v>22</v>
      </c>
      <c r="AB1464" s="27" t="s">
        <v>19</v>
      </c>
      <c r="AC1464" s="26" t="s">
        <v>5484</v>
      </c>
      <c r="AD1464" s="33" t="s">
        <v>147</v>
      </c>
    </row>
    <row r="1465" spans="1:30" ht="51" customHeight="1" x14ac:dyDescent="0.3">
      <c r="A1465" s="39" t="s">
        <v>5485</v>
      </c>
      <c r="B1465" s="25" t="s">
        <v>139</v>
      </c>
      <c r="C1465" s="26" t="s">
        <v>140</v>
      </c>
      <c r="D1465" s="40" t="s">
        <v>1642</v>
      </c>
      <c r="E1465" s="27" t="s">
        <v>63</v>
      </c>
      <c r="F1465" s="32" t="s">
        <v>5486</v>
      </c>
      <c r="G1465" s="14" t="s">
        <v>1813</v>
      </c>
      <c r="H1465" s="29">
        <v>44770</v>
      </c>
      <c r="I1465" s="29">
        <v>45013</v>
      </c>
      <c r="J1465" s="17" t="str">
        <f>IF(Ugovori_OPULJP[[#This Row],[DATUM ZAVRŠETKA OPERACIJE]]&gt;DATE(2023,12,31),"u provedbi","završen")</f>
        <v>završen</v>
      </c>
      <c r="K1465" s="15" t="s">
        <v>262</v>
      </c>
      <c r="L1465" s="15" t="s">
        <v>262</v>
      </c>
      <c r="M1465" s="18">
        <v>0.85</v>
      </c>
      <c r="N1465" s="18">
        <v>0.15</v>
      </c>
      <c r="O1465" s="19">
        <f>Ugovori_OPULJP[[#This Row],[Bespovratna sredstva - Ukupno (EU+Nac) HRK
= Ukupna ugovorena vrijednost bespovratnih sredstava]]*Ugovori_OPULJP[[#This Row],[EU STOPA SUFINANCIRANJA %
EU CO-FINANCING RATE %]]</f>
        <v>630360</v>
      </c>
      <c r="P1465" s="20">
        <f>Ugovori_OPULJP[[#This Row],[Bespovratna sredstva - EU dio - HRK]]/7.5345</f>
        <v>83663.149512243675</v>
      </c>
      <c r="Q1465" s="19">
        <f>Ugovori_OPULJP[[#This Row],[Bespovratna sredstva - Ukupno (EU+Nac) HRK
= Ukupna ugovorena vrijednost bespovratnih sredstava]]*Ugovori_OPULJP[[#This Row],[STOPA NACIONALNOG SUFINANCIRANJA %]]</f>
        <v>111240</v>
      </c>
      <c r="R1465" s="20">
        <f>Ugovori_OPULJP[[#This Row],[Bespovratna sredstva - Nacionalni dio - HRK]]/7.5345</f>
        <v>14764.085208043001</v>
      </c>
      <c r="S1465" s="21">
        <v>741600</v>
      </c>
      <c r="T1465" s="22">
        <f>Ugovori_OPULJP[[#This Row],[Bespovratna sredstva - Ukupno (EU+Nac) HRK
= Ukupna ugovorena vrijednost bespovratnih sredstava]]/7.5345</f>
        <v>98427.23472028668</v>
      </c>
      <c r="U1465" s="19">
        <v>0</v>
      </c>
      <c r="V1465" s="20">
        <f>Ugovori_OPULJP[[#This Row],[Javni doprinos korisnika - HRK]]/7.5345</f>
        <v>0</v>
      </c>
      <c r="W1465" s="19">
        <v>0</v>
      </c>
      <c r="X1465" s="20">
        <f>Ugovori_OPULJP[[#This Row],[Privatni doprinos korisnika - HRK]]/7.5345</f>
        <v>0</v>
      </c>
      <c r="Y1465" s="21">
        <f>Ugovori_OPULJP[[#This Row],[Bespovratna sredstva - Ukupno (EU+Nac) HRK
= Ukupna ugovorena vrijednost bespovratnih sredstava]]+Ugovori_OPULJP[[#This Row],[Javni doprinos korisnika - HRK]]+Ugovori_OPULJP[[#This Row],[Privatni doprinos korisnika - HRK]]</f>
        <v>741600</v>
      </c>
      <c r="Z1465" s="22">
        <f>Ugovori_OPULJP[[#This Row],[UKUPNI PRIHVATLJIVI IZDACI
TOTAL ELIGIBLE EXPENDITURE
= Bespovratna sredstva ukupno + doprinos korisnika
= Ukupni prihvatljivi troškovi
= Ukupna ugovorena vrijednost projekta HRK]]/7.5345</f>
        <v>98427.23472028668</v>
      </c>
      <c r="AA1465" s="27" t="s">
        <v>22</v>
      </c>
      <c r="AB1465" s="27" t="s">
        <v>19</v>
      </c>
      <c r="AC1465" s="26" t="s">
        <v>5487</v>
      </c>
      <c r="AD1465" s="33" t="s">
        <v>147</v>
      </c>
    </row>
    <row r="1466" spans="1:30" ht="38.25" customHeight="1" x14ac:dyDescent="0.3">
      <c r="A1466" s="31" t="s">
        <v>5488</v>
      </c>
      <c r="B1466" s="25" t="s">
        <v>139</v>
      </c>
      <c r="C1466" s="26" t="s">
        <v>140</v>
      </c>
      <c r="D1466" s="40" t="s">
        <v>1642</v>
      </c>
      <c r="E1466" s="27" t="s">
        <v>63</v>
      </c>
      <c r="F1466" s="32" t="s">
        <v>5489</v>
      </c>
      <c r="G1466" s="32" t="s">
        <v>3297</v>
      </c>
      <c r="H1466" s="29">
        <v>44944</v>
      </c>
      <c r="I1466" s="29">
        <v>45187</v>
      </c>
      <c r="J1466" s="17" t="str">
        <f>IF(Ugovori_OPULJP[[#This Row],[DATUM ZAVRŠETKA OPERACIJE]]&gt;DATE(2023,12,31),"u provedbi","završen")</f>
        <v>završen</v>
      </c>
      <c r="K1466" s="37" t="s">
        <v>262</v>
      </c>
      <c r="L1466" s="37" t="s">
        <v>262</v>
      </c>
      <c r="M1466" s="18">
        <v>0.85</v>
      </c>
      <c r="N1466" s="18">
        <v>0.15</v>
      </c>
      <c r="O1466" s="19">
        <f>Ugovori_OPULJP[[#This Row],[Bespovratna sredstva - Ukupno (EU+Nac) HRK
= Ukupna ugovorena vrijednost bespovratnih sredstava]]*Ugovori_OPULJP[[#This Row],[EU STOPA SUFINANCIRANJA %
EU CO-FINANCING RATE %]]</f>
        <v>420240</v>
      </c>
      <c r="P1466" s="20">
        <f>Ugovori_OPULJP[[#This Row],[Bespovratna sredstva - EU dio - HRK]]/7.5345</f>
        <v>55775.43300816245</v>
      </c>
      <c r="Q1466" s="19">
        <f>Ugovori_OPULJP[[#This Row],[Bespovratna sredstva - Ukupno (EU+Nac) HRK
= Ukupna ugovorena vrijednost bespovratnih sredstava]]*Ugovori_OPULJP[[#This Row],[STOPA NACIONALNOG SUFINANCIRANJA %]]</f>
        <v>74160</v>
      </c>
      <c r="R1466" s="20">
        <f>Ugovori_OPULJP[[#This Row],[Bespovratna sredstva - Nacionalni dio - HRK]]/7.5345</f>
        <v>9842.7234720286669</v>
      </c>
      <c r="S1466" s="21">
        <v>494400</v>
      </c>
      <c r="T1466" s="20">
        <f>Ugovori_OPULJP[[#This Row],[Bespovratna sredstva - Ukupno (EU+Nac) HRK
= Ukupna ugovorena vrijednost bespovratnih sredstava]]/7.5345</f>
        <v>65618.156480191115</v>
      </c>
      <c r="U1466" s="19">
        <v>0</v>
      </c>
      <c r="V1466" s="20">
        <f>Ugovori_OPULJP[[#This Row],[Javni doprinos korisnika - HRK]]/7.5345</f>
        <v>0</v>
      </c>
      <c r="W1466" s="19">
        <v>0</v>
      </c>
      <c r="X1466" s="20">
        <f>Ugovori_OPULJP[[#This Row],[Privatni doprinos korisnika - HRK]]/7.5345</f>
        <v>0</v>
      </c>
      <c r="Y1466" s="21">
        <f>Ugovori_OPULJP[[#This Row],[Bespovratna sredstva - Ukupno (EU+Nac) HRK
= Ukupna ugovorena vrijednost bespovratnih sredstava]]+Ugovori_OPULJP[[#This Row],[Javni doprinos korisnika - HRK]]+Ugovori_OPULJP[[#This Row],[Privatni doprinos korisnika - HRK]]</f>
        <v>494400</v>
      </c>
      <c r="Z1466" s="22">
        <f>Ugovori_OPULJP[[#This Row],[UKUPNI PRIHVATLJIVI IZDACI
TOTAL ELIGIBLE EXPENDITURE
= Bespovratna sredstva ukupno + doprinos korisnika
= Ukupni prihvatljivi troškovi
= Ukupna ugovorena vrijednost projekta HRK]]/7.5345</f>
        <v>65618.156480191115</v>
      </c>
      <c r="AA1466" s="27" t="s">
        <v>22</v>
      </c>
      <c r="AB1466" s="27" t="s">
        <v>19</v>
      </c>
      <c r="AC1466" s="26" t="s">
        <v>5490</v>
      </c>
      <c r="AD1466" s="33" t="s">
        <v>147</v>
      </c>
    </row>
    <row r="1467" spans="1:30" ht="51" customHeight="1" x14ac:dyDescent="0.3">
      <c r="A1467" s="39" t="s">
        <v>5491</v>
      </c>
      <c r="B1467" s="25" t="s">
        <v>139</v>
      </c>
      <c r="C1467" s="26" t="s">
        <v>140</v>
      </c>
      <c r="D1467" s="40" t="s">
        <v>1642</v>
      </c>
      <c r="E1467" s="27" t="s">
        <v>63</v>
      </c>
      <c r="F1467" s="32" t="s">
        <v>5492</v>
      </c>
      <c r="G1467" s="32" t="s">
        <v>4092</v>
      </c>
      <c r="H1467" s="29">
        <v>44859</v>
      </c>
      <c r="I1467" s="29">
        <v>45102</v>
      </c>
      <c r="J1467" s="17" t="str">
        <f>IF(Ugovori_OPULJP[[#This Row],[DATUM ZAVRŠETKA OPERACIJE]]&gt;DATE(2023,12,31),"u provedbi","završen")</f>
        <v>završen</v>
      </c>
      <c r="K1467" s="28" t="s">
        <v>117</v>
      </c>
      <c r="L1467" s="28" t="s">
        <v>117</v>
      </c>
      <c r="M1467" s="18">
        <v>0.85</v>
      </c>
      <c r="N1467" s="18">
        <v>0.15</v>
      </c>
      <c r="O1467" s="19">
        <f>Ugovori_OPULJP[[#This Row],[Bespovratna sredstva - Ukupno (EU+Nac) HRK
= Ukupna ugovorena vrijednost bespovratnih sredstava]]*Ugovori_OPULJP[[#This Row],[EU STOPA SUFINANCIRANJA %
EU CO-FINANCING RATE %]]</f>
        <v>630360</v>
      </c>
      <c r="P1467" s="20">
        <f>Ugovori_OPULJP[[#This Row],[Bespovratna sredstva - EU dio - HRK]]/7.5345</f>
        <v>83663.149512243675</v>
      </c>
      <c r="Q1467" s="19">
        <f>Ugovori_OPULJP[[#This Row],[Bespovratna sredstva - Ukupno (EU+Nac) HRK
= Ukupna ugovorena vrijednost bespovratnih sredstava]]*Ugovori_OPULJP[[#This Row],[STOPA NACIONALNOG SUFINANCIRANJA %]]</f>
        <v>111240</v>
      </c>
      <c r="R1467" s="20">
        <f>Ugovori_OPULJP[[#This Row],[Bespovratna sredstva - Nacionalni dio - HRK]]/7.5345</f>
        <v>14764.085208043001</v>
      </c>
      <c r="S1467" s="21">
        <v>741600</v>
      </c>
      <c r="T1467" s="20">
        <f>Ugovori_OPULJP[[#This Row],[Bespovratna sredstva - Ukupno (EU+Nac) HRK
= Ukupna ugovorena vrijednost bespovratnih sredstava]]/7.5345</f>
        <v>98427.23472028668</v>
      </c>
      <c r="U1467" s="19">
        <v>0</v>
      </c>
      <c r="V1467" s="20">
        <f>Ugovori_OPULJP[[#This Row],[Javni doprinos korisnika - HRK]]/7.5345</f>
        <v>0</v>
      </c>
      <c r="W1467" s="19">
        <v>0</v>
      </c>
      <c r="X1467" s="20">
        <f>Ugovori_OPULJP[[#This Row],[Privatni doprinos korisnika - HRK]]/7.5345</f>
        <v>0</v>
      </c>
      <c r="Y1467" s="21">
        <f>Ugovori_OPULJP[[#This Row],[Bespovratna sredstva - Ukupno (EU+Nac) HRK
= Ukupna ugovorena vrijednost bespovratnih sredstava]]+Ugovori_OPULJP[[#This Row],[Javni doprinos korisnika - HRK]]+Ugovori_OPULJP[[#This Row],[Privatni doprinos korisnika - HRK]]</f>
        <v>741600</v>
      </c>
      <c r="Z1467" s="22">
        <f>Ugovori_OPULJP[[#This Row],[UKUPNI PRIHVATLJIVI IZDACI
TOTAL ELIGIBLE EXPENDITURE
= Bespovratna sredstva ukupno + doprinos korisnika
= Ukupni prihvatljivi troškovi
= Ukupna ugovorena vrijednost projekta HRK]]/7.5345</f>
        <v>98427.23472028668</v>
      </c>
      <c r="AA1467" s="27" t="s">
        <v>22</v>
      </c>
      <c r="AB1467" s="27" t="s">
        <v>19</v>
      </c>
      <c r="AC1467" s="26" t="s">
        <v>5493</v>
      </c>
      <c r="AD1467" s="33" t="s">
        <v>147</v>
      </c>
    </row>
    <row r="1468" spans="1:30" ht="47.25" customHeight="1" x14ac:dyDescent="0.3">
      <c r="A1468" s="39" t="s">
        <v>5494</v>
      </c>
      <c r="B1468" s="25" t="s">
        <v>139</v>
      </c>
      <c r="C1468" s="26" t="s">
        <v>140</v>
      </c>
      <c r="D1468" s="40" t="s">
        <v>1642</v>
      </c>
      <c r="E1468" s="27" t="s">
        <v>63</v>
      </c>
      <c r="F1468" s="32" t="s">
        <v>5495</v>
      </c>
      <c r="G1468" s="14" t="s">
        <v>3274</v>
      </c>
      <c r="H1468" s="29">
        <v>44770</v>
      </c>
      <c r="I1468" s="29">
        <v>45013</v>
      </c>
      <c r="J1468" s="17" t="str">
        <f>IF(Ugovori_OPULJP[[#This Row],[DATUM ZAVRŠETKA OPERACIJE]]&gt;DATE(2023,12,31),"u provedbi","završen")</f>
        <v>završen</v>
      </c>
      <c r="K1468" s="15" t="s">
        <v>586</v>
      </c>
      <c r="L1468" s="15" t="s">
        <v>586</v>
      </c>
      <c r="M1468" s="18">
        <v>0.85</v>
      </c>
      <c r="N1468" s="18">
        <v>0.15</v>
      </c>
      <c r="O1468" s="19">
        <f>Ugovori_OPULJP[[#This Row],[Bespovratna sredstva - Ukupno (EU+Nac) HRK
= Ukupna ugovorena vrijednost bespovratnih sredstava]]*Ugovori_OPULJP[[#This Row],[EU STOPA SUFINANCIRANJA %
EU CO-FINANCING RATE %]]</f>
        <v>416075</v>
      </c>
      <c r="P1468" s="20">
        <f>Ugovori_OPULJP[[#This Row],[Bespovratna sredstva - EU dio - HRK]]/7.5345</f>
        <v>55222.642511115533</v>
      </c>
      <c r="Q1468" s="19">
        <f>Ugovori_OPULJP[[#This Row],[Bespovratna sredstva - Ukupno (EU+Nac) HRK
= Ukupna ugovorena vrijednost bespovratnih sredstava]]*Ugovori_OPULJP[[#This Row],[STOPA NACIONALNOG SUFINANCIRANJA %]]</f>
        <v>73425</v>
      </c>
      <c r="R1468" s="20">
        <f>Ugovori_OPULJP[[#This Row],[Bespovratna sredstva - Nacionalni dio - HRK]]/7.5345</f>
        <v>9745.1722078439179</v>
      </c>
      <c r="S1468" s="21">
        <v>489500</v>
      </c>
      <c r="T1468" s="22">
        <f>Ugovori_OPULJP[[#This Row],[Bespovratna sredstva - Ukupno (EU+Nac) HRK
= Ukupna ugovorena vrijednost bespovratnih sredstava]]/7.5345</f>
        <v>64967.814718959453</v>
      </c>
      <c r="U1468" s="19">
        <v>0</v>
      </c>
      <c r="V1468" s="20">
        <f>Ugovori_OPULJP[[#This Row],[Javni doprinos korisnika - HRK]]/7.5345</f>
        <v>0</v>
      </c>
      <c r="W1468" s="19">
        <v>0</v>
      </c>
      <c r="X1468" s="20">
        <f>Ugovori_OPULJP[[#This Row],[Privatni doprinos korisnika - HRK]]/7.5345</f>
        <v>0</v>
      </c>
      <c r="Y1468" s="21">
        <f>Ugovori_OPULJP[[#This Row],[Bespovratna sredstva - Ukupno (EU+Nac) HRK
= Ukupna ugovorena vrijednost bespovratnih sredstava]]+Ugovori_OPULJP[[#This Row],[Javni doprinos korisnika - HRK]]+Ugovori_OPULJP[[#This Row],[Privatni doprinos korisnika - HRK]]</f>
        <v>489500</v>
      </c>
      <c r="Z1468" s="22">
        <f>Ugovori_OPULJP[[#This Row],[UKUPNI PRIHVATLJIVI IZDACI
TOTAL ELIGIBLE EXPENDITURE
= Bespovratna sredstva ukupno + doprinos korisnika
= Ukupni prihvatljivi troškovi
= Ukupna ugovorena vrijednost projekta HRK]]/7.5345</f>
        <v>64967.814718959453</v>
      </c>
      <c r="AA1468" s="27" t="s">
        <v>22</v>
      </c>
      <c r="AB1468" s="27" t="s">
        <v>19</v>
      </c>
      <c r="AC1468" s="26" t="s">
        <v>5496</v>
      </c>
      <c r="AD1468" s="33" t="s">
        <v>147</v>
      </c>
    </row>
    <row r="1469" spans="1:30" ht="63.75" customHeight="1" x14ac:dyDescent="0.3">
      <c r="A1469" s="39" t="s">
        <v>5497</v>
      </c>
      <c r="B1469" s="25" t="s">
        <v>139</v>
      </c>
      <c r="C1469" s="26" t="s">
        <v>140</v>
      </c>
      <c r="D1469" s="40" t="s">
        <v>1642</v>
      </c>
      <c r="E1469" s="27" t="s">
        <v>63</v>
      </c>
      <c r="F1469" s="32" t="s">
        <v>5498</v>
      </c>
      <c r="G1469" s="32" t="s">
        <v>5499</v>
      </c>
      <c r="H1469" s="29">
        <v>44789</v>
      </c>
      <c r="I1469" s="29">
        <v>45032</v>
      </c>
      <c r="J1469" s="17" t="str">
        <f>IF(Ugovori_OPULJP[[#This Row],[DATUM ZAVRŠETKA OPERACIJE]]&gt;DATE(2023,12,31),"u provedbi","završen")</f>
        <v>završen</v>
      </c>
      <c r="K1469" s="15" t="s">
        <v>21</v>
      </c>
      <c r="L1469" s="28" t="s">
        <v>21</v>
      </c>
      <c r="M1469" s="18">
        <v>0.85</v>
      </c>
      <c r="N1469" s="18">
        <v>0.15</v>
      </c>
      <c r="O1469" s="19">
        <f>Ugovori_OPULJP[[#This Row],[Bespovratna sredstva - Ukupno (EU+Nac) HRK
= Ukupna ugovorena vrijednost bespovratnih sredstava]]*Ugovori_OPULJP[[#This Row],[EU STOPA SUFINANCIRANJA %
EU CO-FINANCING RATE %]]</f>
        <v>1087150</v>
      </c>
      <c r="P1469" s="20">
        <f>Ugovori_OPULJP[[#This Row],[Bespovratna sredstva - EU dio - HRK]]/7.5345</f>
        <v>144289.6011679607</v>
      </c>
      <c r="Q1469" s="19">
        <f>Ugovori_OPULJP[[#This Row],[Bespovratna sredstva - Ukupno (EU+Nac) HRK
= Ukupna ugovorena vrijednost bespovratnih sredstava]]*Ugovori_OPULJP[[#This Row],[STOPA NACIONALNOG SUFINANCIRANJA %]]</f>
        <v>191850</v>
      </c>
      <c r="R1469" s="20">
        <f>Ugovori_OPULJP[[#This Row],[Bespovratna sredstva - Nacionalni dio - HRK]]/7.5345</f>
        <v>25462.870794346007</v>
      </c>
      <c r="S1469" s="21">
        <v>1279000</v>
      </c>
      <c r="T1469" s="20">
        <f>Ugovori_OPULJP[[#This Row],[Bespovratna sredstva - Ukupno (EU+Nac) HRK
= Ukupna ugovorena vrijednost bespovratnih sredstava]]/7.5345</f>
        <v>169752.47196230671</v>
      </c>
      <c r="U1469" s="19">
        <v>0</v>
      </c>
      <c r="V1469" s="20">
        <f>Ugovori_OPULJP[[#This Row],[Javni doprinos korisnika - HRK]]/7.5345</f>
        <v>0</v>
      </c>
      <c r="W1469" s="19">
        <v>0</v>
      </c>
      <c r="X1469" s="20">
        <f>Ugovori_OPULJP[[#This Row],[Privatni doprinos korisnika - HRK]]/7.5345</f>
        <v>0</v>
      </c>
      <c r="Y1469" s="21">
        <f>Ugovori_OPULJP[[#This Row],[Bespovratna sredstva - Ukupno (EU+Nac) HRK
= Ukupna ugovorena vrijednost bespovratnih sredstava]]+Ugovori_OPULJP[[#This Row],[Javni doprinos korisnika - HRK]]+Ugovori_OPULJP[[#This Row],[Privatni doprinos korisnika - HRK]]</f>
        <v>1279000</v>
      </c>
      <c r="Z1469" s="22">
        <f>Ugovori_OPULJP[[#This Row],[UKUPNI PRIHVATLJIVI IZDACI
TOTAL ELIGIBLE EXPENDITURE
= Bespovratna sredstva ukupno + doprinos korisnika
= Ukupni prihvatljivi troškovi
= Ukupna ugovorena vrijednost projekta HRK]]/7.5345</f>
        <v>169752.47196230671</v>
      </c>
      <c r="AA1469" s="27" t="s">
        <v>22</v>
      </c>
      <c r="AB1469" s="27" t="s">
        <v>19</v>
      </c>
      <c r="AC1469" s="26" t="s">
        <v>5500</v>
      </c>
      <c r="AD1469" s="33" t="s">
        <v>147</v>
      </c>
    </row>
    <row r="1470" spans="1:30" ht="38.25" customHeight="1" x14ac:dyDescent="0.3">
      <c r="A1470" s="39" t="s">
        <v>5501</v>
      </c>
      <c r="B1470" s="25" t="s">
        <v>139</v>
      </c>
      <c r="C1470" s="26" t="s">
        <v>140</v>
      </c>
      <c r="D1470" s="40" t="s">
        <v>1642</v>
      </c>
      <c r="E1470" s="27" t="s">
        <v>63</v>
      </c>
      <c r="F1470" s="32" t="s">
        <v>5502</v>
      </c>
      <c r="G1470" s="32" t="s">
        <v>1846</v>
      </c>
      <c r="H1470" s="29">
        <v>44826</v>
      </c>
      <c r="I1470" s="29">
        <v>45038</v>
      </c>
      <c r="J1470" s="17" t="str">
        <f>IF(Ugovori_OPULJP[[#This Row],[DATUM ZAVRŠETKA OPERACIJE]]&gt;DATE(2023,12,31),"u provedbi","završen")</f>
        <v>završen</v>
      </c>
      <c r="K1470" s="15" t="s">
        <v>380</v>
      </c>
      <c r="L1470" s="15" t="s">
        <v>380</v>
      </c>
      <c r="M1470" s="18">
        <v>0.85</v>
      </c>
      <c r="N1470" s="18">
        <v>0.15</v>
      </c>
      <c r="O1470" s="19">
        <f>Ugovori_OPULJP[[#This Row],[Bespovratna sredstva - Ukupno (EU+Nac) HRK
= Ukupna ugovorena vrijednost bespovratnih sredstava]]*Ugovori_OPULJP[[#This Row],[EU STOPA SUFINANCIRANJA %
EU CO-FINANCING RATE %]]</f>
        <v>840352.5</v>
      </c>
      <c r="P1470" s="20">
        <f>Ugovori_OPULJP[[#This Row],[Bespovratna sredstva - EU dio - HRK]]/7.5345</f>
        <v>111533.94385825204</v>
      </c>
      <c r="Q1470" s="19">
        <f>Ugovori_OPULJP[[#This Row],[Bespovratna sredstva - Ukupno (EU+Nac) HRK
= Ukupna ugovorena vrijednost bespovratnih sredstava]]*Ugovori_OPULJP[[#This Row],[STOPA NACIONALNOG SUFINANCIRANJA %]]</f>
        <v>148297.5</v>
      </c>
      <c r="R1470" s="20">
        <f>Ugovori_OPULJP[[#This Row],[Bespovratna sredstva - Nacionalni dio - HRK]]/7.5345</f>
        <v>19682.460680868007</v>
      </c>
      <c r="S1470" s="21">
        <v>988650</v>
      </c>
      <c r="T1470" s="20">
        <f>Ugovori_OPULJP[[#This Row],[Bespovratna sredstva - Ukupno (EU+Nac) HRK
= Ukupna ugovorena vrijednost bespovratnih sredstava]]/7.5345</f>
        <v>131216.40453912003</v>
      </c>
      <c r="U1470" s="19">
        <v>0</v>
      </c>
      <c r="V1470" s="20">
        <f>Ugovori_OPULJP[[#This Row],[Javni doprinos korisnika - HRK]]/7.5345</f>
        <v>0</v>
      </c>
      <c r="W1470" s="19">
        <v>0</v>
      </c>
      <c r="X1470" s="20">
        <f>Ugovori_OPULJP[[#This Row],[Privatni doprinos korisnika - HRK]]/7.5345</f>
        <v>0</v>
      </c>
      <c r="Y1470" s="21">
        <f>Ugovori_OPULJP[[#This Row],[Bespovratna sredstva - Ukupno (EU+Nac) HRK
= Ukupna ugovorena vrijednost bespovratnih sredstava]]+Ugovori_OPULJP[[#This Row],[Javni doprinos korisnika - HRK]]+Ugovori_OPULJP[[#This Row],[Privatni doprinos korisnika - HRK]]</f>
        <v>988650</v>
      </c>
      <c r="Z1470" s="22">
        <f>Ugovori_OPULJP[[#This Row],[UKUPNI PRIHVATLJIVI IZDACI
TOTAL ELIGIBLE EXPENDITURE
= Bespovratna sredstva ukupno + doprinos korisnika
= Ukupni prihvatljivi troškovi
= Ukupna ugovorena vrijednost projekta HRK]]/7.5345</f>
        <v>131216.40453912003</v>
      </c>
      <c r="AA1470" s="27" t="s">
        <v>22</v>
      </c>
      <c r="AB1470" s="27" t="s">
        <v>19</v>
      </c>
      <c r="AC1470" s="26" t="s">
        <v>5503</v>
      </c>
      <c r="AD1470" s="33" t="s">
        <v>147</v>
      </c>
    </row>
    <row r="1471" spans="1:30" ht="51" customHeight="1" x14ac:dyDescent="0.3">
      <c r="A1471" s="39" t="s">
        <v>5504</v>
      </c>
      <c r="B1471" s="25" t="s">
        <v>139</v>
      </c>
      <c r="C1471" s="26" t="s">
        <v>140</v>
      </c>
      <c r="D1471" s="40" t="s">
        <v>1642</v>
      </c>
      <c r="E1471" s="27" t="s">
        <v>63</v>
      </c>
      <c r="F1471" s="32" t="s">
        <v>5505</v>
      </c>
      <c r="G1471" s="32" t="s">
        <v>5506</v>
      </c>
      <c r="H1471" s="29">
        <v>44770</v>
      </c>
      <c r="I1471" s="29">
        <v>45013</v>
      </c>
      <c r="J1471" s="17" t="str">
        <f>IF(Ugovori_OPULJP[[#This Row],[DATUM ZAVRŠETKA OPERACIJE]]&gt;DATE(2023,12,31),"u provedbi","završen")</f>
        <v>završen</v>
      </c>
      <c r="K1471" s="37" t="s">
        <v>5507</v>
      </c>
      <c r="L1471" s="28" t="s">
        <v>21</v>
      </c>
      <c r="M1471" s="18">
        <v>0.85</v>
      </c>
      <c r="N1471" s="18">
        <v>0.15</v>
      </c>
      <c r="O1471" s="19">
        <f>Ugovori_OPULJP[[#This Row],[Bespovratna sredstva - Ukupno (EU+Nac) HRK
= Ukupna ugovorena vrijednost bespovratnih sredstava]]*Ugovori_OPULJP[[#This Row],[EU STOPA SUFINANCIRANJA %
EU CO-FINANCING RATE %]]</f>
        <v>1260550</v>
      </c>
      <c r="P1471" s="20">
        <f>Ugovori_OPULJP[[#This Row],[Bespovratna sredstva - EU dio - HRK]]/7.5345</f>
        <v>167303.73614705686</v>
      </c>
      <c r="Q1471" s="19">
        <f>Ugovori_OPULJP[[#This Row],[Bespovratna sredstva - Ukupno (EU+Nac) HRK
= Ukupna ugovorena vrijednost bespovratnih sredstava]]*Ugovori_OPULJP[[#This Row],[STOPA NACIONALNOG SUFINANCIRANJA %]]</f>
        <v>222450</v>
      </c>
      <c r="R1471" s="20">
        <f>Ugovori_OPULJP[[#This Row],[Bespovratna sredstva - Nacionalni dio - HRK]]/7.5345</f>
        <v>29524.188731833565</v>
      </c>
      <c r="S1471" s="21">
        <v>1483000</v>
      </c>
      <c r="T1471" s="20">
        <f>Ugovori_OPULJP[[#This Row],[Bespovratna sredstva - Ukupno (EU+Nac) HRK
= Ukupna ugovorena vrijednost bespovratnih sredstava]]/7.5345</f>
        <v>196827.92487889042</v>
      </c>
      <c r="U1471" s="19">
        <v>0</v>
      </c>
      <c r="V1471" s="20">
        <f>Ugovori_OPULJP[[#This Row],[Javni doprinos korisnika - HRK]]/7.5345</f>
        <v>0</v>
      </c>
      <c r="W1471" s="19">
        <v>0</v>
      </c>
      <c r="X1471" s="20">
        <f>Ugovori_OPULJP[[#This Row],[Privatni doprinos korisnika - HRK]]/7.5345</f>
        <v>0</v>
      </c>
      <c r="Y1471" s="21">
        <f>Ugovori_OPULJP[[#This Row],[Bespovratna sredstva - Ukupno (EU+Nac) HRK
= Ukupna ugovorena vrijednost bespovratnih sredstava]]+Ugovori_OPULJP[[#This Row],[Javni doprinos korisnika - HRK]]+Ugovori_OPULJP[[#This Row],[Privatni doprinos korisnika - HRK]]</f>
        <v>1483000</v>
      </c>
      <c r="Z1471" s="22">
        <f>Ugovori_OPULJP[[#This Row],[UKUPNI PRIHVATLJIVI IZDACI
TOTAL ELIGIBLE EXPENDITURE
= Bespovratna sredstva ukupno + doprinos korisnika
= Ukupni prihvatljivi troškovi
= Ukupna ugovorena vrijednost projekta HRK]]/7.5345</f>
        <v>196827.92487889042</v>
      </c>
      <c r="AA1471" s="27" t="s">
        <v>22</v>
      </c>
      <c r="AB1471" s="27" t="s">
        <v>19</v>
      </c>
      <c r="AC1471" s="26" t="s">
        <v>5508</v>
      </c>
      <c r="AD1471" s="33" t="s">
        <v>147</v>
      </c>
    </row>
    <row r="1472" spans="1:30" ht="51" customHeight="1" x14ac:dyDescent="0.3">
      <c r="A1472" s="31" t="s">
        <v>5509</v>
      </c>
      <c r="B1472" s="25" t="s">
        <v>139</v>
      </c>
      <c r="C1472" s="26" t="s">
        <v>140</v>
      </c>
      <c r="D1472" s="40" t="s">
        <v>1642</v>
      </c>
      <c r="E1472" s="27" t="s">
        <v>63</v>
      </c>
      <c r="F1472" s="32" t="s">
        <v>5510</v>
      </c>
      <c r="G1472" s="32" t="s">
        <v>1710</v>
      </c>
      <c r="H1472" s="29">
        <v>44927</v>
      </c>
      <c r="I1472" s="29">
        <v>45170</v>
      </c>
      <c r="J1472" s="17" t="str">
        <f>IF(Ugovori_OPULJP[[#This Row],[DATUM ZAVRŠETKA OPERACIJE]]&gt;DATE(2023,12,31),"u provedbi","završen")</f>
        <v>završen</v>
      </c>
      <c r="K1472" s="15" t="s">
        <v>380</v>
      </c>
      <c r="L1472" s="15" t="s">
        <v>380</v>
      </c>
      <c r="M1472" s="18">
        <v>0.85</v>
      </c>
      <c r="N1472" s="18">
        <v>0.15</v>
      </c>
      <c r="O1472" s="19">
        <f>Ugovori_OPULJP[[#This Row],[Bespovratna sredstva - Ukupno (EU+Nac) HRK
= Ukupna ugovorena vrijednost bespovratnih sredstava]]*Ugovori_OPULJP[[#This Row],[EU STOPA SUFINANCIRANJA %
EU CO-FINANCING RATE %]]</f>
        <v>378216</v>
      </c>
      <c r="P1472" s="20">
        <f>Ugovori_OPULJP[[#This Row],[Bespovratna sredstva - EU dio - HRK]]/7.5345</f>
        <v>50197.889707346207</v>
      </c>
      <c r="Q1472" s="19">
        <f>Ugovori_OPULJP[[#This Row],[Bespovratna sredstva - Ukupno (EU+Nac) HRK
= Ukupna ugovorena vrijednost bespovratnih sredstava]]*Ugovori_OPULJP[[#This Row],[STOPA NACIONALNOG SUFINANCIRANJA %]]</f>
        <v>66744</v>
      </c>
      <c r="R1472" s="20">
        <f>Ugovori_OPULJP[[#This Row],[Bespovratna sredstva - Nacionalni dio - HRK]]/7.5345</f>
        <v>8858.4511248258004</v>
      </c>
      <c r="S1472" s="21">
        <v>444960</v>
      </c>
      <c r="T1472" s="20">
        <f>Ugovori_OPULJP[[#This Row],[Bespovratna sredstva - Ukupno (EU+Nac) HRK
= Ukupna ugovorena vrijednost bespovratnih sredstava]]/7.5345</f>
        <v>59056.340832172005</v>
      </c>
      <c r="U1472" s="19">
        <v>0</v>
      </c>
      <c r="V1472" s="20">
        <f>Ugovori_OPULJP[[#This Row],[Javni doprinos korisnika - HRK]]/7.5345</f>
        <v>0</v>
      </c>
      <c r="W1472" s="19">
        <v>0</v>
      </c>
      <c r="X1472" s="20">
        <f>Ugovori_OPULJP[[#This Row],[Privatni doprinos korisnika - HRK]]/7.5345</f>
        <v>0</v>
      </c>
      <c r="Y1472" s="21">
        <f>Ugovori_OPULJP[[#This Row],[Bespovratna sredstva - Ukupno (EU+Nac) HRK
= Ukupna ugovorena vrijednost bespovratnih sredstava]]+Ugovori_OPULJP[[#This Row],[Javni doprinos korisnika - HRK]]+Ugovori_OPULJP[[#This Row],[Privatni doprinos korisnika - HRK]]</f>
        <v>444960</v>
      </c>
      <c r="Z1472" s="22">
        <f>Ugovori_OPULJP[[#This Row],[UKUPNI PRIHVATLJIVI IZDACI
TOTAL ELIGIBLE EXPENDITURE
= Bespovratna sredstva ukupno + doprinos korisnika
= Ukupni prihvatljivi troškovi
= Ukupna ugovorena vrijednost projekta HRK]]/7.5345</f>
        <v>59056.340832172005</v>
      </c>
      <c r="AA1472" s="27" t="s">
        <v>22</v>
      </c>
      <c r="AB1472" s="27" t="s">
        <v>19</v>
      </c>
      <c r="AC1472" s="26" t="s">
        <v>5511</v>
      </c>
      <c r="AD1472" s="33" t="s">
        <v>147</v>
      </c>
    </row>
    <row r="1473" spans="1:30" ht="38.25" customHeight="1" x14ac:dyDescent="0.3">
      <c r="A1473" s="31" t="s">
        <v>5512</v>
      </c>
      <c r="B1473" s="25" t="s">
        <v>139</v>
      </c>
      <c r="C1473" s="26" t="s">
        <v>140</v>
      </c>
      <c r="D1473" s="40" t="s">
        <v>1642</v>
      </c>
      <c r="E1473" s="27" t="s">
        <v>63</v>
      </c>
      <c r="F1473" s="32" t="s">
        <v>5513</v>
      </c>
      <c r="G1473" s="32" t="s">
        <v>3266</v>
      </c>
      <c r="H1473" s="29">
        <v>44916</v>
      </c>
      <c r="I1473" s="29">
        <v>45159</v>
      </c>
      <c r="J1473" s="17" t="str">
        <f>IF(Ugovori_OPULJP[[#This Row],[DATUM ZAVRŠETKA OPERACIJE]]&gt;DATE(2023,12,31),"u provedbi","završen")</f>
        <v>završen</v>
      </c>
      <c r="K1473" s="28" t="s">
        <v>117</v>
      </c>
      <c r="L1473" s="37" t="s">
        <v>117</v>
      </c>
      <c r="M1473" s="18">
        <v>0.85</v>
      </c>
      <c r="N1473" s="18">
        <v>0.15</v>
      </c>
      <c r="O1473" s="19">
        <f>Ugovori_OPULJP[[#This Row],[Bespovratna sredstva - Ukupno (EU+Nac) HRK
= Ukupna ugovorena vrijednost bespovratnih sredstava]]*Ugovori_OPULJP[[#This Row],[EU STOPA SUFINANCIRANJA %
EU CO-FINANCING RATE %]]</f>
        <v>457300</v>
      </c>
      <c r="P1473" s="20">
        <f>Ugovori_OPULJP[[#This Row],[Bespovratna sredstva - EU dio - HRK]]/7.5345</f>
        <v>60694.140288008493</v>
      </c>
      <c r="Q1473" s="19">
        <f>Ugovori_OPULJP[[#This Row],[Bespovratna sredstva - Ukupno (EU+Nac) HRK
= Ukupna ugovorena vrijednost bespovratnih sredstava]]*Ugovori_OPULJP[[#This Row],[STOPA NACIONALNOG SUFINANCIRANJA %]]</f>
        <v>80700</v>
      </c>
      <c r="R1473" s="20">
        <f>Ugovori_OPULJP[[#This Row],[Bespovratna sredstva - Nacionalni dio - HRK]]/7.5345</f>
        <v>10710.730639060323</v>
      </c>
      <c r="S1473" s="21">
        <v>538000</v>
      </c>
      <c r="T1473" s="20">
        <f>Ugovori_OPULJP[[#This Row],[Bespovratna sredstva - Ukupno (EU+Nac) HRK
= Ukupna ugovorena vrijednost bespovratnih sredstava]]/7.5345</f>
        <v>71404.870927068812</v>
      </c>
      <c r="U1473" s="19">
        <v>0</v>
      </c>
      <c r="V1473" s="20">
        <f>Ugovori_OPULJP[[#This Row],[Javni doprinos korisnika - HRK]]/7.5345</f>
        <v>0</v>
      </c>
      <c r="W1473" s="19">
        <v>0</v>
      </c>
      <c r="X1473" s="20">
        <f>Ugovori_OPULJP[[#This Row],[Privatni doprinos korisnika - HRK]]/7.5345</f>
        <v>0</v>
      </c>
      <c r="Y1473" s="21">
        <f>Ugovori_OPULJP[[#This Row],[Bespovratna sredstva - Ukupno (EU+Nac) HRK
= Ukupna ugovorena vrijednost bespovratnih sredstava]]+Ugovori_OPULJP[[#This Row],[Javni doprinos korisnika - HRK]]+Ugovori_OPULJP[[#This Row],[Privatni doprinos korisnika - HRK]]</f>
        <v>538000</v>
      </c>
      <c r="Z1473" s="22">
        <f>Ugovori_OPULJP[[#This Row],[UKUPNI PRIHVATLJIVI IZDACI
TOTAL ELIGIBLE EXPENDITURE
= Bespovratna sredstva ukupno + doprinos korisnika
= Ukupni prihvatljivi troškovi
= Ukupna ugovorena vrijednost projekta HRK]]/7.5345</f>
        <v>71404.870927068812</v>
      </c>
      <c r="AA1473" s="27" t="s">
        <v>22</v>
      </c>
      <c r="AB1473" s="27" t="s">
        <v>19</v>
      </c>
      <c r="AC1473" s="26" t="s">
        <v>5514</v>
      </c>
      <c r="AD1473" s="33" t="s">
        <v>147</v>
      </c>
    </row>
    <row r="1474" spans="1:30" ht="51" customHeight="1" x14ac:dyDescent="0.3">
      <c r="A1474" s="39" t="s">
        <v>5515</v>
      </c>
      <c r="B1474" s="25" t="s">
        <v>139</v>
      </c>
      <c r="C1474" s="26" t="s">
        <v>140</v>
      </c>
      <c r="D1474" s="40" t="s">
        <v>1642</v>
      </c>
      <c r="E1474" s="27" t="s">
        <v>63</v>
      </c>
      <c r="F1474" s="32" t="s">
        <v>5516</v>
      </c>
      <c r="G1474" s="32" t="s">
        <v>2754</v>
      </c>
      <c r="H1474" s="29">
        <v>44784</v>
      </c>
      <c r="I1474" s="29">
        <v>45027</v>
      </c>
      <c r="J1474" s="17" t="str">
        <f>IF(Ugovori_OPULJP[[#This Row],[DATUM ZAVRŠETKA OPERACIJE]]&gt;DATE(2023,12,31),"u provedbi","završen")</f>
        <v>završen</v>
      </c>
      <c r="K1474" s="37" t="s">
        <v>880</v>
      </c>
      <c r="L1474" s="28" t="s">
        <v>21</v>
      </c>
      <c r="M1474" s="18">
        <v>0.85</v>
      </c>
      <c r="N1474" s="18">
        <v>0.15</v>
      </c>
      <c r="O1474" s="19">
        <f>Ugovori_OPULJP[[#This Row],[Bespovratna sredstva - Ukupno (EU+Nac) HRK
= Ukupna ugovorena vrijednost bespovratnih sredstava]]*Ugovori_OPULJP[[#This Row],[EU STOPA SUFINANCIRANJA %
EU CO-FINANCING RATE %]]</f>
        <v>1092250</v>
      </c>
      <c r="P1474" s="20">
        <f>Ugovori_OPULJP[[#This Row],[Bespovratna sredstva - EU dio - HRK]]/7.5345</f>
        <v>144966.4874908753</v>
      </c>
      <c r="Q1474" s="19">
        <f>Ugovori_OPULJP[[#This Row],[Bespovratna sredstva - Ukupno (EU+Nac) HRK
= Ukupna ugovorena vrijednost bespovratnih sredstava]]*Ugovori_OPULJP[[#This Row],[STOPA NACIONALNOG SUFINANCIRANJA %]]</f>
        <v>192750</v>
      </c>
      <c r="R1474" s="20">
        <f>Ugovori_OPULJP[[#This Row],[Bespovratna sredstva - Nacionalni dio - HRK]]/7.5345</f>
        <v>25582.321321919171</v>
      </c>
      <c r="S1474" s="21">
        <v>1285000</v>
      </c>
      <c r="T1474" s="20">
        <f>Ugovori_OPULJP[[#This Row],[Bespovratna sredstva - Ukupno (EU+Nac) HRK
= Ukupna ugovorena vrijednost bespovratnih sredstava]]/7.5345</f>
        <v>170548.80881279448</v>
      </c>
      <c r="U1474" s="19">
        <v>0</v>
      </c>
      <c r="V1474" s="20">
        <f>Ugovori_OPULJP[[#This Row],[Javni doprinos korisnika - HRK]]/7.5345</f>
        <v>0</v>
      </c>
      <c r="W1474" s="19">
        <v>0</v>
      </c>
      <c r="X1474" s="20">
        <f>Ugovori_OPULJP[[#This Row],[Privatni doprinos korisnika - HRK]]/7.5345</f>
        <v>0</v>
      </c>
      <c r="Y1474" s="21">
        <f>Ugovori_OPULJP[[#This Row],[Bespovratna sredstva - Ukupno (EU+Nac) HRK
= Ukupna ugovorena vrijednost bespovratnih sredstava]]+Ugovori_OPULJP[[#This Row],[Javni doprinos korisnika - HRK]]+Ugovori_OPULJP[[#This Row],[Privatni doprinos korisnika - HRK]]</f>
        <v>1285000</v>
      </c>
      <c r="Z1474" s="22">
        <f>Ugovori_OPULJP[[#This Row],[UKUPNI PRIHVATLJIVI IZDACI
TOTAL ELIGIBLE EXPENDITURE
= Bespovratna sredstva ukupno + doprinos korisnika
= Ukupni prihvatljivi troškovi
= Ukupna ugovorena vrijednost projekta HRK]]/7.5345</f>
        <v>170548.80881279448</v>
      </c>
      <c r="AA1474" s="27" t="s">
        <v>22</v>
      </c>
      <c r="AB1474" s="27" t="s">
        <v>19</v>
      </c>
      <c r="AC1474" s="26" t="s">
        <v>5517</v>
      </c>
      <c r="AD1474" s="33" t="s">
        <v>147</v>
      </c>
    </row>
    <row r="1475" spans="1:30" ht="51" customHeight="1" x14ac:dyDescent="0.3">
      <c r="A1475" s="31" t="s">
        <v>10456</v>
      </c>
      <c r="B1475" s="25" t="s">
        <v>139</v>
      </c>
      <c r="C1475" s="26" t="s">
        <v>140</v>
      </c>
      <c r="D1475" s="40" t="s">
        <v>1642</v>
      </c>
      <c r="E1475" s="27" t="s">
        <v>63</v>
      </c>
      <c r="F1475" s="32" t="s">
        <v>10457</v>
      </c>
      <c r="G1475" s="32" t="s">
        <v>8943</v>
      </c>
      <c r="H1475" s="29">
        <v>44936</v>
      </c>
      <c r="I1475" s="29">
        <v>45179</v>
      </c>
      <c r="J1475" s="17" t="str">
        <f>IF(Ugovori_OPULJP[[#This Row],[DATUM ZAVRŠETKA OPERACIJE]]&gt;DATE(2023,12,31),"u provedbi","završen")</f>
        <v>završen</v>
      </c>
      <c r="K1475" s="37" t="s">
        <v>5723</v>
      </c>
      <c r="L1475" s="37" t="s">
        <v>21</v>
      </c>
      <c r="M1475" s="18">
        <v>0.85</v>
      </c>
      <c r="N1475" s="18">
        <v>0.15</v>
      </c>
      <c r="O1475" s="19">
        <f>Ugovori_OPULJP[[#This Row],[Bespovratna sredstva - Ukupno (EU+Nac) HRK
= Ukupna ugovorena vrijednost bespovratnih sredstava]]*Ugovori_OPULJP[[#This Row],[EU STOPA SUFINANCIRANJA %
EU CO-FINANCING RATE %]]</f>
        <v>1231437.5</v>
      </c>
      <c r="P1475" s="20">
        <f>Ugovori_OPULJP[[#This Row],[Bespovratna sredstva - EU dio - HRK]]/7.5345</f>
        <v>163439.84338708606</v>
      </c>
      <c r="Q1475" s="19">
        <f>Ugovori_OPULJP[[#This Row],[Bespovratna sredstva - Ukupno (EU+Nac) HRK
= Ukupna ugovorena vrijednost bespovratnih sredstava]]*Ugovori_OPULJP[[#This Row],[STOPA NACIONALNOG SUFINANCIRANJA %]]</f>
        <v>217312.5</v>
      </c>
      <c r="R1475" s="20">
        <f>Ugovori_OPULJP[[#This Row],[Bespovratna sredstva - Nacionalni dio - HRK]]/7.5345</f>
        <v>28842.325303603422</v>
      </c>
      <c r="S1475" s="21">
        <v>1448750</v>
      </c>
      <c r="T1475" s="20">
        <f>Ugovori_OPULJP[[#This Row],[Bespovratna sredstva - Ukupno (EU+Nac) HRK
= Ukupna ugovorena vrijednost bespovratnih sredstava]]/7.5345</f>
        <v>192282.16869068949</v>
      </c>
      <c r="U1475" s="19">
        <v>0</v>
      </c>
      <c r="V1475" s="20">
        <f>Ugovori_OPULJP[[#This Row],[Javni doprinos korisnika - HRK]]/7.5345</f>
        <v>0</v>
      </c>
      <c r="W1475" s="19">
        <v>0</v>
      </c>
      <c r="X1475" s="20">
        <f>Ugovori_OPULJP[[#This Row],[Privatni doprinos korisnika - HRK]]/7.5345</f>
        <v>0</v>
      </c>
      <c r="Y1475" s="21">
        <f>Ugovori_OPULJP[[#This Row],[Bespovratna sredstva - Ukupno (EU+Nac) HRK
= Ukupna ugovorena vrijednost bespovratnih sredstava]]+Ugovori_OPULJP[[#This Row],[Javni doprinos korisnika - HRK]]+Ugovori_OPULJP[[#This Row],[Privatni doprinos korisnika - HRK]]</f>
        <v>1448750</v>
      </c>
      <c r="Z1475" s="22">
        <f>Ugovori_OPULJP[[#This Row],[UKUPNI PRIHVATLJIVI IZDACI
TOTAL ELIGIBLE EXPENDITURE
= Bespovratna sredstva ukupno + doprinos korisnika
= Ukupni prihvatljivi troškovi
= Ukupna ugovorena vrijednost projekta HRK]]/7.5345</f>
        <v>192282.16869068949</v>
      </c>
      <c r="AA1475" s="27" t="s">
        <v>22</v>
      </c>
      <c r="AB1475" s="27" t="s">
        <v>19</v>
      </c>
      <c r="AC1475" s="26" t="s">
        <v>10458</v>
      </c>
      <c r="AD1475" s="33" t="s">
        <v>147</v>
      </c>
    </row>
    <row r="1476" spans="1:30" ht="51" customHeight="1" x14ac:dyDescent="0.3">
      <c r="A1476" s="39" t="s">
        <v>5522</v>
      </c>
      <c r="B1476" s="25" t="s">
        <v>139</v>
      </c>
      <c r="C1476" s="26" t="s">
        <v>140</v>
      </c>
      <c r="D1476" s="40" t="s">
        <v>1642</v>
      </c>
      <c r="E1476" s="27" t="s">
        <v>63</v>
      </c>
      <c r="F1476" s="32" t="s">
        <v>5523</v>
      </c>
      <c r="G1476" s="32" t="s">
        <v>5524</v>
      </c>
      <c r="H1476" s="29">
        <v>44869</v>
      </c>
      <c r="I1476" s="29">
        <v>45081</v>
      </c>
      <c r="J1476" s="17" t="str">
        <f>IF(Ugovori_OPULJP[[#This Row],[DATUM ZAVRŠETKA OPERACIJE]]&gt;DATE(2023,12,31),"u provedbi","završen")</f>
        <v>završen</v>
      </c>
      <c r="K1476" s="28" t="s">
        <v>5525</v>
      </c>
      <c r="L1476" s="28" t="s">
        <v>21</v>
      </c>
      <c r="M1476" s="18">
        <v>0.85</v>
      </c>
      <c r="N1476" s="18">
        <v>0.15</v>
      </c>
      <c r="O1476" s="19">
        <f>Ugovori_OPULJP[[#This Row],[Bespovratna sredstva - Ukupno (EU+Nac) HRK
= Ukupna ugovorena vrijednost bespovratnih sredstava]]*Ugovori_OPULJP[[#This Row],[EU STOPA SUFINANCIRANJA %
EU CO-FINANCING RATE %]]</f>
        <v>630275</v>
      </c>
      <c r="P1476" s="20">
        <f>Ugovori_OPULJP[[#This Row],[Bespovratna sredstva - EU dio - HRK]]/7.5345</f>
        <v>83651.868073528429</v>
      </c>
      <c r="Q1476" s="19">
        <f>Ugovori_OPULJP[[#This Row],[Bespovratna sredstva - Ukupno (EU+Nac) HRK
= Ukupna ugovorena vrijednost bespovratnih sredstava]]*Ugovori_OPULJP[[#This Row],[STOPA NACIONALNOG SUFINANCIRANJA %]]</f>
        <v>111225</v>
      </c>
      <c r="R1476" s="20">
        <f>Ugovori_OPULJP[[#This Row],[Bespovratna sredstva - Nacionalni dio - HRK]]/7.5345</f>
        <v>14762.094365916782</v>
      </c>
      <c r="S1476" s="21">
        <v>741500</v>
      </c>
      <c r="T1476" s="20">
        <f>Ugovori_OPULJP[[#This Row],[Bespovratna sredstva - Ukupno (EU+Nac) HRK
= Ukupna ugovorena vrijednost bespovratnih sredstava]]/7.5345</f>
        <v>98413.962439445211</v>
      </c>
      <c r="U1476" s="19">
        <v>0</v>
      </c>
      <c r="V1476" s="20">
        <f>Ugovori_OPULJP[[#This Row],[Javni doprinos korisnika - HRK]]/7.5345</f>
        <v>0</v>
      </c>
      <c r="W1476" s="19">
        <v>0</v>
      </c>
      <c r="X1476" s="20">
        <f>Ugovori_OPULJP[[#This Row],[Privatni doprinos korisnika - HRK]]/7.5345</f>
        <v>0</v>
      </c>
      <c r="Y1476" s="21">
        <f>Ugovori_OPULJP[[#This Row],[Bespovratna sredstva - Ukupno (EU+Nac) HRK
= Ukupna ugovorena vrijednost bespovratnih sredstava]]+Ugovori_OPULJP[[#This Row],[Javni doprinos korisnika - HRK]]+Ugovori_OPULJP[[#This Row],[Privatni doprinos korisnika - HRK]]</f>
        <v>741500</v>
      </c>
      <c r="Z1476" s="22">
        <f>Ugovori_OPULJP[[#This Row],[UKUPNI PRIHVATLJIVI IZDACI
TOTAL ELIGIBLE EXPENDITURE
= Bespovratna sredstva ukupno + doprinos korisnika
= Ukupni prihvatljivi troškovi
= Ukupna ugovorena vrijednost projekta HRK]]/7.5345</f>
        <v>98413.962439445211</v>
      </c>
      <c r="AA1476" s="27" t="s">
        <v>22</v>
      </c>
      <c r="AB1476" s="27" t="s">
        <v>19</v>
      </c>
      <c r="AC1476" s="26" t="s">
        <v>5526</v>
      </c>
      <c r="AD1476" s="33" t="s">
        <v>147</v>
      </c>
    </row>
    <row r="1477" spans="1:30" ht="51" customHeight="1" x14ac:dyDescent="0.3">
      <c r="A1477" s="31" t="s">
        <v>5527</v>
      </c>
      <c r="B1477" s="25" t="s">
        <v>139</v>
      </c>
      <c r="C1477" s="26" t="s">
        <v>140</v>
      </c>
      <c r="D1477" s="40" t="s">
        <v>1642</v>
      </c>
      <c r="E1477" s="27" t="s">
        <v>63</v>
      </c>
      <c r="F1477" s="32" t="s">
        <v>5528</v>
      </c>
      <c r="G1477" s="32" t="s">
        <v>2603</v>
      </c>
      <c r="H1477" s="29">
        <v>45001</v>
      </c>
      <c r="I1477" s="29">
        <v>45246</v>
      </c>
      <c r="J1477" s="17" t="str">
        <f>IF(Ugovori_OPULJP[[#This Row],[DATUM ZAVRŠETKA OPERACIJE]]&gt;DATE(2023,12,31),"u provedbi","završen")</f>
        <v>završen</v>
      </c>
      <c r="K1477" s="37" t="s">
        <v>5529</v>
      </c>
      <c r="L1477" s="37" t="s">
        <v>21</v>
      </c>
      <c r="M1477" s="18">
        <v>0.85</v>
      </c>
      <c r="N1477" s="18">
        <v>0.15</v>
      </c>
      <c r="O1477" s="19">
        <f>Ugovori_OPULJP[[#This Row],[Bespovratna sredstva - Ukupno (EU+Nac) HRK
= Ukupna ugovorena vrijednost bespovratnih sredstava]]*Ugovori_OPULJP[[#This Row],[EU STOPA SUFINANCIRANJA %
EU CO-FINANCING RATE %]]</f>
        <v>412316.3</v>
      </c>
      <c r="P1477" s="20">
        <f>Ugovori_OPULJP[[#This Row],[Bespovratna sredstva - EU dio - HRK]]/7.5345</f>
        <v>54723.777291127473</v>
      </c>
      <c r="Q1477" s="19">
        <f>Ugovori_OPULJP[[#This Row],[Bespovratna sredstva - Ukupno (EU+Nac) HRK
= Ukupna ugovorena vrijednost bespovratnih sredstava]]*Ugovori_OPULJP[[#This Row],[STOPA NACIONALNOG SUFINANCIRANJA %]]</f>
        <v>72761.7</v>
      </c>
      <c r="R1477" s="20">
        <f>Ugovori_OPULJP[[#This Row],[Bespovratna sredstva - Nacionalni dio - HRK]]/7.5345</f>
        <v>9657.1371690224951</v>
      </c>
      <c r="S1477" s="21">
        <v>485078</v>
      </c>
      <c r="T1477" s="20">
        <f>Ugovori_OPULJP[[#This Row],[Bespovratna sredstva - Ukupno (EU+Nac) HRK
= Ukupna ugovorena vrijednost bespovratnih sredstava]]/7.5345</f>
        <v>64380.914460149972</v>
      </c>
      <c r="U1477" s="19">
        <v>0</v>
      </c>
      <c r="V1477" s="20">
        <f>Ugovori_OPULJP[[#This Row],[Javni doprinos korisnika - HRK]]/7.5345</f>
        <v>0</v>
      </c>
      <c r="W1477" s="19">
        <v>0</v>
      </c>
      <c r="X1477" s="20">
        <f>Ugovori_OPULJP[[#This Row],[Privatni doprinos korisnika - HRK]]/7.5345</f>
        <v>0</v>
      </c>
      <c r="Y1477" s="21">
        <f>Ugovori_OPULJP[[#This Row],[Bespovratna sredstva - Ukupno (EU+Nac) HRK
= Ukupna ugovorena vrijednost bespovratnih sredstava]]+Ugovori_OPULJP[[#This Row],[Javni doprinos korisnika - HRK]]+Ugovori_OPULJP[[#This Row],[Privatni doprinos korisnika - HRK]]</f>
        <v>485078</v>
      </c>
      <c r="Z1477" s="22">
        <f>Ugovori_OPULJP[[#This Row],[UKUPNI PRIHVATLJIVI IZDACI
TOTAL ELIGIBLE EXPENDITURE
= Bespovratna sredstva ukupno + doprinos korisnika
= Ukupni prihvatljivi troškovi
= Ukupna ugovorena vrijednost projekta HRK]]/7.5345</f>
        <v>64380.914460149972</v>
      </c>
      <c r="AA1477" s="27" t="s">
        <v>22</v>
      </c>
      <c r="AB1477" s="27" t="s">
        <v>19</v>
      </c>
      <c r="AC1477" s="26" t="s">
        <v>5530</v>
      </c>
      <c r="AD1477" s="33" t="s">
        <v>147</v>
      </c>
    </row>
    <row r="1478" spans="1:30" ht="51" customHeight="1" x14ac:dyDescent="0.3">
      <c r="A1478" s="39" t="s">
        <v>5531</v>
      </c>
      <c r="B1478" s="25" t="s">
        <v>139</v>
      </c>
      <c r="C1478" s="26" t="s">
        <v>140</v>
      </c>
      <c r="D1478" s="40" t="s">
        <v>1642</v>
      </c>
      <c r="E1478" s="27" t="s">
        <v>63</v>
      </c>
      <c r="F1478" s="32" t="s">
        <v>5532</v>
      </c>
      <c r="G1478" s="32" t="s">
        <v>4512</v>
      </c>
      <c r="H1478" s="29">
        <v>44818</v>
      </c>
      <c r="I1478" s="29">
        <v>45060</v>
      </c>
      <c r="J1478" s="17" t="str">
        <f>IF(Ugovori_OPULJP[[#This Row],[DATUM ZAVRŠETKA OPERACIJE]]&gt;DATE(2023,12,31),"u provedbi","završen")</f>
        <v>završen</v>
      </c>
      <c r="K1478" s="37" t="s">
        <v>5533</v>
      </c>
      <c r="L1478" s="37" t="s">
        <v>21</v>
      </c>
      <c r="M1478" s="18">
        <v>0.85</v>
      </c>
      <c r="N1478" s="18">
        <v>0.15</v>
      </c>
      <c r="O1478" s="19">
        <f>Ugovori_OPULJP[[#This Row],[Bespovratna sredstva - Ukupno (EU+Nac) HRK
= Ukupna ugovorena vrijednost bespovratnih sredstava]]*Ugovori_OPULJP[[#This Row],[EU STOPA SUFINANCIRANJA %
EU CO-FINANCING RATE %]]</f>
        <v>1246865</v>
      </c>
      <c r="P1478" s="20">
        <f>Ugovori_OPULJP[[#This Row],[Bespovratna sredstva - EU dio - HRK]]/7.5345</f>
        <v>165487.42451390272</v>
      </c>
      <c r="Q1478" s="19">
        <f>Ugovori_OPULJP[[#This Row],[Bespovratna sredstva - Ukupno (EU+Nac) HRK
= Ukupna ugovorena vrijednost bespovratnih sredstava]]*Ugovori_OPULJP[[#This Row],[STOPA NACIONALNOG SUFINANCIRANJA %]]</f>
        <v>220035</v>
      </c>
      <c r="R1478" s="20">
        <f>Ugovori_OPULJP[[#This Row],[Bespovratna sredstva - Nacionalni dio - HRK]]/7.5345</f>
        <v>29203.663149512242</v>
      </c>
      <c r="S1478" s="21">
        <v>1466900</v>
      </c>
      <c r="T1478" s="20">
        <f>Ugovori_OPULJP[[#This Row],[Bespovratna sredstva - Ukupno (EU+Nac) HRK
= Ukupna ugovorena vrijednost bespovratnih sredstava]]/7.5345</f>
        <v>194691.08766341495</v>
      </c>
      <c r="U1478" s="19">
        <v>0</v>
      </c>
      <c r="V1478" s="20">
        <f>Ugovori_OPULJP[[#This Row],[Javni doprinos korisnika - HRK]]/7.5345</f>
        <v>0</v>
      </c>
      <c r="W1478" s="19">
        <v>0</v>
      </c>
      <c r="X1478" s="20">
        <f>Ugovori_OPULJP[[#This Row],[Privatni doprinos korisnika - HRK]]/7.5345</f>
        <v>0</v>
      </c>
      <c r="Y1478" s="21">
        <f>Ugovori_OPULJP[[#This Row],[Bespovratna sredstva - Ukupno (EU+Nac) HRK
= Ukupna ugovorena vrijednost bespovratnih sredstava]]+Ugovori_OPULJP[[#This Row],[Javni doprinos korisnika - HRK]]+Ugovori_OPULJP[[#This Row],[Privatni doprinos korisnika - HRK]]</f>
        <v>1466900</v>
      </c>
      <c r="Z1478" s="22">
        <f>Ugovori_OPULJP[[#This Row],[UKUPNI PRIHVATLJIVI IZDACI
TOTAL ELIGIBLE EXPENDITURE
= Bespovratna sredstva ukupno + doprinos korisnika
= Ukupni prihvatljivi troškovi
= Ukupna ugovorena vrijednost projekta HRK]]/7.5345</f>
        <v>194691.08766341495</v>
      </c>
      <c r="AA1478" s="27" t="s">
        <v>22</v>
      </c>
      <c r="AB1478" s="27" t="s">
        <v>19</v>
      </c>
      <c r="AC1478" s="26" t="s">
        <v>5534</v>
      </c>
      <c r="AD1478" s="33" t="s">
        <v>147</v>
      </c>
    </row>
    <row r="1479" spans="1:30" ht="51" customHeight="1" x14ac:dyDescent="0.3">
      <c r="A1479" s="39" t="s">
        <v>5535</v>
      </c>
      <c r="B1479" s="25" t="s">
        <v>139</v>
      </c>
      <c r="C1479" s="26" t="s">
        <v>140</v>
      </c>
      <c r="D1479" s="40" t="s">
        <v>1642</v>
      </c>
      <c r="E1479" s="27" t="s">
        <v>63</v>
      </c>
      <c r="F1479" s="32" t="s">
        <v>5536</v>
      </c>
      <c r="G1479" s="14" t="s">
        <v>1904</v>
      </c>
      <c r="H1479" s="29">
        <v>44770</v>
      </c>
      <c r="I1479" s="29">
        <v>45013</v>
      </c>
      <c r="J1479" s="17" t="str">
        <f>IF(Ugovori_OPULJP[[#This Row],[DATUM ZAVRŠETKA OPERACIJE]]&gt;DATE(2023,12,31),"u provedbi","završen")</f>
        <v>završen</v>
      </c>
      <c r="K1479" s="15" t="s">
        <v>380</v>
      </c>
      <c r="L1479" s="15" t="s">
        <v>380</v>
      </c>
      <c r="M1479" s="18">
        <v>0.85</v>
      </c>
      <c r="N1479" s="18">
        <v>0.15</v>
      </c>
      <c r="O1479" s="19">
        <f>Ugovori_OPULJP[[#This Row],[Bespovratna sredstva - Ukupno (EU+Nac) HRK
= Ukupna ugovorena vrijednost bespovratnih sredstava]]*Ugovori_OPULJP[[#This Row],[EU STOPA SUFINANCIRANJA %
EU CO-FINANCING RATE %]]</f>
        <v>420240</v>
      </c>
      <c r="P1479" s="20">
        <f>Ugovori_OPULJP[[#This Row],[Bespovratna sredstva - EU dio - HRK]]/7.5345</f>
        <v>55775.43300816245</v>
      </c>
      <c r="Q1479" s="19">
        <f>Ugovori_OPULJP[[#This Row],[Bespovratna sredstva - Ukupno (EU+Nac) HRK
= Ukupna ugovorena vrijednost bespovratnih sredstava]]*Ugovori_OPULJP[[#This Row],[STOPA NACIONALNOG SUFINANCIRANJA %]]</f>
        <v>74160</v>
      </c>
      <c r="R1479" s="20">
        <f>Ugovori_OPULJP[[#This Row],[Bespovratna sredstva - Nacionalni dio - HRK]]/7.5345</f>
        <v>9842.7234720286669</v>
      </c>
      <c r="S1479" s="21">
        <v>494400</v>
      </c>
      <c r="T1479" s="22">
        <f>Ugovori_OPULJP[[#This Row],[Bespovratna sredstva - Ukupno (EU+Nac) HRK
= Ukupna ugovorena vrijednost bespovratnih sredstava]]/7.5345</f>
        <v>65618.156480191115</v>
      </c>
      <c r="U1479" s="19">
        <v>0</v>
      </c>
      <c r="V1479" s="20">
        <f>Ugovori_OPULJP[[#This Row],[Javni doprinos korisnika - HRK]]/7.5345</f>
        <v>0</v>
      </c>
      <c r="W1479" s="19">
        <v>0</v>
      </c>
      <c r="X1479" s="20">
        <f>Ugovori_OPULJP[[#This Row],[Privatni doprinos korisnika - HRK]]/7.5345</f>
        <v>0</v>
      </c>
      <c r="Y1479" s="21">
        <f>Ugovori_OPULJP[[#This Row],[Bespovratna sredstva - Ukupno (EU+Nac) HRK
= Ukupna ugovorena vrijednost bespovratnih sredstava]]+Ugovori_OPULJP[[#This Row],[Javni doprinos korisnika - HRK]]+Ugovori_OPULJP[[#This Row],[Privatni doprinos korisnika - HRK]]</f>
        <v>494400</v>
      </c>
      <c r="Z1479" s="22">
        <f>Ugovori_OPULJP[[#This Row],[UKUPNI PRIHVATLJIVI IZDACI
TOTAL ELIGIBLE EXPENDITURE
= Bespovratna sredstva ukupno + doprinos korisnika
= Ukupni prihvatljivi troškovi
= Ukupna ugovorena vrijednost projekta HRK]]/7.5345</f>
        <v>65618.156480191115</v>
      </c>
      <c r="AA1479" s="27" t="s">
        <v>22</v>
      </c>
      <c r="AB1479" s="27" t="s">
        <v>19</v>
      </c>
      <c r="AC1479" s="26" t="s">
        <v>5537</v>
      </c>
      <c r="AD1479" s="33" t="s">
        <v>147</v>
      </c>
    </row>
    <row r="1480" spans="1:30" ht="38.25" customHeight="1" x14ac:dyDescent="0.3">
      <c r="A1480" s="39" t="s">
        <v>5538</v>
      </c>
      <c r="B1480" s="25" t="s">
        <v>139</v>
      </c>
      <c r="C1480" s="26" t="s">
        <v>140</v>
      </c>
      <c r="D1480" s="40" t="s">
        <v>1642</v>
      </c>
      <c r="E1480" s="27" t="s">
        <v>63</v>
      </c>
      <c r="F1480" s="32" t="s">
        <v>5539</v>
      </c>
      <c r="G1480" s="14" t="s">
        <v>2320</v>
      </c>
      <c r="H1480" s="29">
        <v>44818</v>
      </c>
      <c r="I1480" s="29">
        <v>45030</v>
      </c>
      <c r="J1480" s="17" t="str">
        <f>IF(Ugovori_OPULJP[[#This Row],[DATUM ZAVRŠETKA OPERACIJE]]&gt;DATE(2023,12,31),"u provedbi","završen")</f>
        <v>završen</v>
      </c>
      <c r="K1480" s="37" t="s">
        <v>262</v>
      </c>
      <c r="L1480" s="37" t="s">
        <v>21</v>
      </c>
      <c r="M1480" s="18">
        <v>0.85</v>
      </c>
      <c r="N1480" s="18">
        <v>0.15</v>
      </c>
      <c r="O1480" s="19">
        <f>Ugovori_OPULJP[[#This Row],[Bespovratna sredstva - Ukupno (EU+Nac) HRK
= Ukupna ugovorena vrijednost bespovratnih sredstava]]*Ugovori_OPULJP[[#This Row],[EU STOPA SUFINANCIRANJA %
EU CO-FINANCING RATE %]]</f>
        <v>618630</v>
      </c>
      <c r="P1480" s="20">
        <f>Ugovori_OPULJP[[#This Row],[Bespovratna sredstva - EU dio - HRK]]/7.5345</f>
        <v>82106.310969540107</v>
      </c>
      <c r="Q1480" s="19">
        <f>Ugovori_OPULJP[[#This Row],[Bespovratna sredstva - Ukupno (EU+Nac) HRK
= Ukupna ugovorena vrijednost bespovratnih sredstava]]*Ugovori_OPULJP[[#This Row],[STOPA NACIONALNOG SUFINANCIRANJA %]]</f>
        <v>109170</v>
      </c>
      <c r="R1480" s="20">
        <f>Ugovori_OPULJP[[#This Row],[Bespovratna sredstva - Nacionalni dio - HRK]]/7.5345</f>
        <v>14489.348994624725</v>
      </c>
      <c r="S1480" s="21">
        <v>727800</v>
      </c>
      <c r="T1480" s="20">
        <f>Ugovori_OPULJP[[#This Row],[Bespovratna sredstva - Ukupno (EU+Nac) HRK
= Ukupna ugovorena vrijednost bespovratnih sredstava]]/7.5345</f>
        <v>96595.659964164835</v>
      </c>
      <c r="U1480" s="19">
        <v>0</v>
      </c>
      <c r="V1480" s="20">
        <f>Ugovori_OPULJP[[#This Row],[Javni doprinos korisnika - HRK]]/7.5345</f>
        <v>0</v>
      </c>
      <c r="W1480" s="19">
        <v>0</v>
      </c>
      <c r="X1480" s="20">
        <f>Ugovori_OPULJP[[#This Row],[Privatni doprinos korisnika - HRK]]/7.5345</f>
        <v>0</v>
      </c>
      <c r="Y1480" s="21">
        <f>Ugovori_OPULJP[[#This Row],[Bespovratna sredstva - Ukupno (EU+Nac) HRK
= Ukupna ugovorena vrijednost bespovratnih sredstava]]+Ugovori_OPULJP[[#This Row],[Javni doprinos korisnika - HRK]]+Ugovori_OPULJP[[#This Row],[Privatni doprinos korisnika - HRK]]</f>
        <v>727800</v>
      </c>
      <c r="Z1480" s="22">
        <f>Ugovori_OPULJP[[#This Row],[UKUPNI PRIHVATLJIVI IZDACI
TOTAL ELIGIBLE EXPENDITURE
= Bespovratna sredstva ukupno + doprinos korisnika
= Ukupni prihvatljivi troškovi
= Ukupna ugovorena vrijednost projekta HRK]]/7.5345</f>
        <v>96595.659964164835</v>
      </c>
      <c r="AA1480" s="27" t="s">
        <v>22</v>
      </c>
      <c r="AB1480" s="27" t="s">
        <v>19</v>
      </c>
      <c r="AC1480" s="26" t="s">
        <v>5540</v>
      </c>
      <c r="AD1480" s="33" t="s">
        <v>147</v>
      </c>
    </row>
    <row r="1481" spans="1:30" ht="51" customHeight="1" x14ac:dyDescent="0.3">
      <c r="A1481" s="31" t="s">
        <v>5541</v>
      </c>
      <c r="B1481" s="25" t="s">
        <v>139</v>
      </c>
      <c r="C1481" s="26" t="s">
        <v>140</v>
      </c>
      <c r="D1481" s="40" t="s">
        <v>1642</v>
      </c>
      <c r="E1481" s="27" t="s">
        <v>63</v>
      </c>
      <c r="F1481" s="32" t="s">
        <v>5542</v>
      </c>
      <c r="G1481" s="32" t="s">
        <v>1652</v>
      </c>
      <c r="H1481" s="29">
        <v>44927</v>
      </c>
      <c r="I1481" s="29">
        <v>45170</v>
      </c>
      <c r="J1481" s="17" t="str">
        <f>IF(Ugovori_OPULJP[[#This Row],[DATUM ZAVRŠETKA OPERACIJE]]&gt;DATE(2023,12,31),"u provedbi","završen")</f>
        <v>završen</v>
      </c>
      <c r="K1481" s="28" t="s">
        <v>144</v>
      </c>
      <c r="L1481" s="37" t="s">
        <v>21</v>
      </c>
      <c r="M1481" s="18">
        <v>0.85</v>
      </c>
      <c r="N1481" s="18">
        <v>0.15</v>
      </c>
      <c r="O1481" s="19">
        <f>Ugovori_OPULJP[[#This Row],[Bespovratna sredstva - Ukupno (EU+Nac) HRK
= Ukupna ugovorena vrijednost bespovratnih sredstava]]*Ugovori_OPULJP[[#This Row],[EU STOPA SUFINANCIRANJA %
EU CO-FINANCING RATE %]]</f>
        <v>672350</v>
      </c>
      <c r="P1481" s="20">
        <f>Ugovori_OPULJP[[#This Row],[Bespovratna sredstva - EU dio - HRK]]/7.5345</f>
        <v>89236.180237573819</v>
      </c>
      <c r="Q1481" s="19">
        <f>Ugovori_OPULJP[[#This Row],[Bespovratna sredstva - Ukupno (EU+Nac) HRK
= Ukupna ugovorena vrijednost bespovratnih sredstava]]*Ugovori_OPULJP[[#This Row],[STOPA NACIONALNOG SUFINANCIRANJA %]]</f>
        <v>118650</v>
      </c>
      <c r="R1481" s="20">
        <f>Ugovori_OPULJP[[#This Row],[Bespovratna sredstva - Nacionalni dio - HRK]]/7.5345</f>
        <v>15747.56121839538</v>
      </c>
      <c r="S1481" s="21">
        <v>791000</v>
      </c>
      <c r="T1481" s="20">
        <f>Ugovori_OPULJP[[#This Row],[Bespovratna sredstva - Ukupno (EU+Nac) HRK
= Ukupna ugovorena vrijednost bespovratnih sredstava]]/7.5345</f>
        <v>104983.7414559692</v>
      </c>
      <c r="U1481" s="19">
        <v>0</v>
      </c>
      <c r="V1481" s="20">
        <f>Ugovori_OPULJP[[#This Row],[Javni doprinos korisnika - HRK]]/7.5345</f>
        <v>0</v>
      </c>
      <c r="W1481" s="19">
        <v>0</v>
      </c>
      <c r="X1481" s="20">
        <f>Ugovori_OPULJP[[#This Row],[Privatni doprinos korisnika - HRK]]/7.5345</f>
        <v>0</v>
      </c>
      <c r="Y1481" s="21">
        <f>Ugovori_OPULJP[[#This Row],[Bespovratna sredstva - Ukupno (EU+Nac) HRK
= Ukupna ugovorena vrijednost bespovratnih sredstava]]+Ugovori_OPULJP[[#This Row],[Javni doprinos korisnika - HRK]]+Ugovori_OPULJP[[#This Row],[Privatni doprinos korisnika - HRK]]</f>
        <v>791000</v>
      </c>
      <c r="Z1481" s="22">
        <f>Ugovori_OPULJP[[#This Row],[UKUPNI PRIHVATLJIVI IZDACI
TOTAL ELIGIBLE EXPENDITURE
= Bespovratna sredstva ukupno + doprinos korisnika
= Ukupni prihvatljivi troškovi
= Ukupna ugovorena vrijednost projekta HRK]]/7.5345</f>
        <v>104983.7414559692</v>
      </c>
      <c r="AA1481" s="27" t="s">
        <v>22</v>
      </c>
      <c r="AB1481" s="27" t="s">
        <v>19</v>
      </c>
      <c r="AC1481" s="26" t="s">
        <v>5543</v>
      </c>
      <c r="AD1481" s="33" t="s">
        <v>147</v>
      </c>
    </row>
    <row r="1482" spans="1:30" ht="63.75" customHeight="1" x14ac:dyDescent="0.3">
      <c r="A1482" s="39" t="s">
        <v>5544</v>
      </c>
      <c r="B1482" s="25" t="s">
        <v>139</v>
      </c>
      <c r="C1482" s="26" t="s">
        <v>140</v>
      </c>
      <c r="D1482" s="40" t="s">
        <v>1642</v>
      </c>
      <c r="E1482" s="27" t="s">
        <v>63</v>
      </c>
      <c r="F1482" s="32" t="s">
        <v>5545</v>
      </c>
      <c r="G1482" s="32" t="s">
        <v>624</v>
      </c>
      <c r="H1482" s="29">
        <v>44818</v>
      </c>
      <c r="I1482" s="29">
        <v>45060</v>
      </c>
      <c r="J1482" s="17" t="str">
        <f>IF(Ugovori_OPULJP[[#This Row],[DATUM ZAVRŠETKA OPERACIJE]]&gt;DATE(2023,12,31),"u provedbi","završen")</f>
        <v>završen</v>
      </c>
      <c r="K1482" s="15" t="s">
        <v>324</v>
      </c>
      <c r="L1482" s="15" t="s">
        <v>324</v>
      </c>
      <c r="M1482" s="18">
        <v>0.85</v>
      </c>
      <c r="N1482" s="18">
        <v>0.15</v>
      </c>
      <c r="O1482" s="19">
        <f>Ugovori_OPULJP[[#This Row],[Bespovratna sredstva - Ukupno (EU+Nac) HRK
= Ukupna ugovorena vrijednost bespovratnih sredstava]]*Ugovori_OPULJP[[#This Row],[EU STOPA SUFINANCIRANJA %
EU CO-FINANCING RATE %]]</f>
        <v>1259190</v>
      </c>
      <c r="P1482" s="20">
        <f>Ugovori_OPULJP[[#This Row],[Bespovratna sredstva - EU dio - HRK]]/7.5345</f>
        <v>167123.23312761297</v>
      </c>
      <c r="Q1482" s="19">
        <f>Ugovori_OPULJP[[#This Row],[Bespovratna sredstva - Ukupno (EU+Nac) HRK
= Ukupna ugovorena vrijednost bespovratnih sredstava]]*Ugovori_OPULJP[[#This Row],[STOPA NACIONALNOG SUFINANCIRANJA %]]</f>
        <v>222210</v>
      </c>
      <c r="R1482" s="20">
        <f>Ugovori_OPULJP[[#This Row],[Bespovratna sredstva - Nacionalni dio - HRK]]/7.5345</f>
        <v>29492.335257814055</v>
      </c>
      <c r="S1482" s="21">
        <v>1481400</v>
      </c>
      <c r="T1482" s="20">
        <f>Ugovori_OPULJP[[#This Row],[Bespovratna sredstva - Ukupno (EU+Nac) HRK
= Ukupna ugovorena vrijednost bespovratnih sredstava]]/7.5345</f>
        <v>196615.56838542703</v>
      </c>
      <c r="U1482" s="19">
        <v>0</v>
      </c>
      <c r="V1482" s="20">
        <f>Ugovori_OPULJP[[#This Row],[Javni doprinos korisnika - HRK]]/7.5345</f>
        <v>0</v>
      </c>
      <c r="W1482" s="19">
        <v>0</v>
      </c>
      <c r="X1482" s="20">
        <f>Ugovori_OPULJP[[#This Row],[Privatni doprinos korisnika - HRK]]/7.5345</f>
        <v>0</v>
      </c>
      <c r="Y1482" s="21">
        <f>Ugovori_OPULJP[[#This Row],[Bespovratna sredstva - Ukupno (EU+Nac) HRK
= Ukupna ugovorena vrijednost bespovratnih sredstava]]+Ugovori_OPULJP[[#This Row],[Javni doprinos korisnika - HRK]]+Ugovori_OPULJP[[#This Row],[Privatni doprinos korisnika - HRK]]</f>
        <v>1481400</v>
      </c>
      <c r="Z1482" s="22">
        <f>Ugovori_OPULJP[[#This Row],[UKUPNI PRIHVATLJIVI IZDACI
TOTAL ELIGIBLE EXPENDITURE
= Bespovratna sredstva ukupno + doprinos korisnika
= Ukupni prihvatljivi troškovi
= Ukupna ugovorena vrijednost projekta HRK]]/7.5345</f>
        <v>196615.56838542703</v>
      </c>
      <c r="AA1482" s="27" t="s">
        <v>22</v>
      </c>
      <c r="AB1482" s="27" t="s">
        <v>19</v>
      </c>
      <c r="AC1482" s="26" t="s">
        <v>5546</v>
      </c>
      <c r="AD1482" s="33" t="s">
        <v>147</v>
      </c>
    </row>
    <row r="1483" spans="1:30" ht="51" customHeight="1" x14ac:dyDescent="0.3">
      <c r="A1483" s="31" t="s">
        <v>5547</v>
      </c>
      <c r="B1483" s="25" t="s">
        <v>139</v>
      </c>
      <c r="C1483" s="26" t="s">
        <v>140</v>
      </c>
      <c r="D1483" s="40" t="s">
        <v>1642</v>
      </c>
      <c r="E1483" s="27" t="s">
        <v>63</v>
      </c>
      <c r="F1483" s="32" t="s">
        <v>5548</v>
      </c>
      <c r="G1483" s="32" t="s">
        <v>182</v>
      </c>
      <c r="H1483" s="29">
        <v>44902</v>
      </c>
      <c r="I1483" s="29">
        <v>45145</v>
      </c>
      <c r="J1483" s="17" t="str">
        <f>IF(Ugovori_OPULJP[[#This Row],[DATUM ZAVRŠETKA OPERACIJE]]&gt;DATE(2023,12,31),"u provedbi","završen")</f>
        <v>završen</v>
      </c>
      <c r="K1483" s="28" t="s">
        <v>71</v>
      </c>
      <c r="L1483" s="28" t="s">
        <v>71</v>
      </c>
      <c r="M1483" s="18">
        <v>0.85</v>
      </c>
      <c r="N1483" s="18">
        <v>0.15</v>
      </c>
      <c r="O1483" s="19">
        <f>Ugovori_OPULJP[[#This Row],[Bespovratna sredstva - Ukupno (EU+Nac) HRK
= Ukupna ugovorena vrijednost bespovratnih sredstava]]*Ugovori_OPULJP[[#This Row],[EU STOPA SUFINANCIRANJA %
EU CO-FINANCING RATE %]]</f>
        <v>827305</v>
      </c>
      <c r="P1483" s="20">
        <f>Ugovori_OPULJP[[#This Row],[Bespovratna sredstva - EU dio - HRK]]/7.5345</f>
        <v>109802.2430154622</v>
      </c>
      <c r="Q1483" s="19">
        <f>Ugovori_OPULJP[[#This Row],[Bespovratna sredstva - Ukupno (EU+Nac) HRK
= Ukupna ugovorena vrijednost bespovratnih sredstava]]*Ugovori_OPULJP[[#This Row],[STOPA NACIONALNOG SUFINANCIRANJA %]]</f>
        <v>145995</v>
      </c>
      <c r="R1483" s="20">
        <f>Ugovori_OPULJP[[#This Row],[Bespovratna sredstva - Nacionalni dio - HRK]]/7.5345</f>
        <v>19376.866414493328</v>
      </c>
      <c r="S1483" s="21">
        <v>973300</v>
      </c>
      <c r="T1483" s="20">
        <f>Ugovori_OPULJP[[#This Row],[Bespovratna sredstva - Ukupno (EU+Nac) HRK
= Ukupna ugovorena vrijednost bespovratnih sredstava]]/7.5345</f>
        <v>129179.10942995553</v>
      </c>
      <c r="U1483" s="19">
        <v>0</v>
      </c>
      <c r="V1483" s="20">
        <f>Ugovori_OPULJP[[#This Row],[Javni doprinos korisnika - HRK]]/7.5345</f>
        <v>0</v>
      </c>
      <c r="W1483" s="19">
        <v>0</v>
      </c>
      <c r="X1483" s="20">
        <f>Ugovori_OPULJP[[#This Row],[Privatni doprinos korisnika - HRK]]/7.5345</f>
        <v>0</v>
      </c>
      <c r="Y1483" s="21">
        <f>Ugovori_OPULJP[[#This Row],[Bespovratna sredstva - Ukupno (EU+Nac) HRK
= Ukupna ugovorena vrijednost bespovratnih sredstava]]+Ugovori_OPULJP[[#This Row],[Javni doprinos korisnika - HRK]]+Ugovori_OPULJP[[#This Row],[Privatni doprinos korisnika - HRK]]</f>
        <v>973300</v>
      </c>
      <c r="Z1483" s="22">
        <f>Ugovori_OPULJP[[#This Row],[UKUPNI PRIHVATLJIVI IZDACI
TOTAL ELIGIBLE EXPENDITURE
= Bespovratna sredstva ukupno + doprinos korisnika
= Ukupni prihvatljivi troškovi
= Ukupna ugovorena vrijednost projekta HRK]]/7.5345</f>
        <v>129179.10942995553</v>
      </c>
      <c r="AA1483" s="27" t="s">
        <v>22</v>
      </c>
      <c r="AB1483" s="27" t="s">
        <v>19</v>
      </c>
      <c r="AC1483" s="26" t="s">
        <v>5549</v>
      </c>
      <c r="AD1483" s="33" t="s">
        <v>147</v>
      </c>
    </row>
    <row r="1484" spans="1:30" ht="38.25" customHeight="1" x14ac:dyDescent="0.3">
      <c r="A1484" s="39" t="s">
        <v>1641</v>
      </c>
      <c r="B1484" s="25" t="s">
        <v>139</v>
      </c>
      <c r="C1484" s="26" t="s">
        <v>140</v>
      </c>
      <c r="D1484" s="40" t="s">
        <v>1642</v>
      </c>
      <c r="E1484" s="27" t="s">
        <v>63</v>
      </c>
      <c r="F1484" s="32" t="s">
        <v>1643</v>
      </c>
      <c r="G1484" s="32" t="s">
        <v>1054</v>
      </c>
      <c r="H1484" s="29">
        <v>44859</v>
      </c>
      <c r="I1484" s="29">
        <v>45102</v>
      </c>
      <c r="J1484" s="17" t="str">
        <f>IF(Ugovori_OPULJP[[#This Row],[DATUM ZAVRŠETKA OPERACIJE]]&gt;DATE(2023,12,31),"u provedbi","završen")</f>
        <v>završen</v>
      </c>
      <c r="K1484" s="28" t="s">
        <v>1644</v>
      </c>
      <c r="L1484" s="28" t="s">
        <v>21</v>
      </c>
      <c r="M1484" s="18">
        <v>0.85</v>
      </c>
      <c r="N1484" s="18">
        <v>0.15</v>
      </c>
      <c r="O1484" s="19">
        <f>Ugovori_OPULJP[[#This Row],[Bespovratna sredstva - Ukupno (EU+Nac) HRK
= Ukupna ugovorena vrijednost bespovratnih sredstava]]*Ugovori_OPULJP[[#This Row],[EU STOPA SUFINANCIRANJA %
EU CO-FINANCING RATE %]]</f>
        <v>1254549</v>
      </c>
      <c r="P1484" s="20">
        <f>Ugovori_OPULJP[[#This Row],[Bespovratna sredstva - EU dio - HRK]]/7.5345</f>
        <v>166507.26657376069</v>
      </c>
      <c r="Q1484" s="19">
        <f>Ugovori_OPULJP[[#This Row],[Bespovratna sredstva - Ukupno (EU+Nac) HRK
= Ukupna ugovorena vrijednost bespovratnih sredstava]]*Ugovori_OPULJP[[#This Row],[STOPA NACIONALNOG SUFINANCIRANJA %]]</f>
        <v>221391</v>
      </c>
      <c r="R1484" s="20">
        <f>Ugovori_OPULJP[[#This Row],[Bespovratna sredstva - Nacionalni dio - HRK]]/7.5345</f>
        <v>29383.635277722475</v>
      </c>
      <c r="S1484" s="21">
        <v>1475940</v>
      </c>
      <c r="T1484" s="20">
        <f>Ugovori_OPULJP[[#This Row],[Bespovratna sredstva - Ukupno (EU+Nac) HRK
= Ukupna ugovorena vrijednost bespovratnih sredstava]]/7.5345</f>
        <v>195890.90185148316</v>
      </c>
      <c r="U1484" s="19">
        <v>0</v>
      </c>
      <c r="V1484" s="20">
        <f>Ugovori_OPULJP[[#This Row],[Javni doprinos korisnika - HRK]]/7.5345</f>
        <v>0</v>
      </c>
      <c r="W1484" s="19">
        <v>0</v>
      </c>
      <c r="X1484" s="20">
        <f>Ugovori_OPULJP[[#This Row],[Privatni doprinos korisnika - HRK]]/7.5345</f>
        <v>0</v>
      </c>
      <c r="Y1484" s="21">
        <f>Ugovori_OPULJP[[#This Row],[Bespovratna sredstva - Ukupno (EU+Nac) HRK
= Ukupna ugovorena vrijednost bespovratnih sredstava]]+Ugovori_OPULJP[[#This Row],[Javni doprinos korisnika - HRK]]+Ugovori_OPULJP[[#This Row],[Privatni doprinos korisnika - HRK]]</f>
        <v>1475940</v>
      </c>
      <c r="Z1484" s="22">
        <f>Ugovori_OPULJP[[#This Row],[UKUPNI PRIHVATLJIVI IZDACI
TOTAL ELIGIBLE EXPENDITURE
= Bespovratna sredstva ukupno + doprinos korisnika
= Ukupni prihvatljivi troškovi
= Ukupna ugovorena vrijednost projekta HRK]]/7.5345</f>
        <v>195890.90185148316</v>
      </c>
      <c r="AA1484" s="27" t="s">
        <v>22</v>
      </c>
      <c r="AB1484" s="27" t="s">
        <v>19</v>
      </c>
      <c r="AC1484" s="26" t="s">
        <v>1645</v>
      </c>
      <c r="AD1484" s="33" t="s">
        <v>147</v>
      </c>
    </row>
    <row r="1485" spans="1:30" ht="51" customHeight="1" x14ac:dyDescent="0.3">
      <c r="A1485" s="31" t="s">
        <v>5553</v>
      </c>
      <c r="B1485" s="25" t="s">
        <v>139</v>
      </c>
      <c r="C1485" s="26" t="s">
        <v>140</v>
      </c>
      <c r="D1485" s="40" t="s">
        <v>1642</v>
      </c>
      <c r="E1485" s="27" t="s">
        <v>63</v>
      </c>
      <c r="F1485" s="32" t="s">
        <v>5554</v>
      </c>
      <c r="G1485" s="32" t="s">
        <v>70</v>
      </c>
      <c r="H1485" s="29">
        <v>44902</v>
      </c>
      <c r="I1485" s="29">
        <v>45145</v>
      </c>
      <c r="J1485" s="17" t="str">
        <f>IF(Ugovori_OPULJP[[#This Row],[DATUM ZAVRŠETKA OPERACIJE]]&gt;DATE(2023,12,31),"u provedbi","završen")</f>
        <v>završen</v>
      </c>
      <c r="K1485" s="28" t="s">
        <v>71</v>
      </c>
      <c r="L1485" s="28" t="s">
        <v>71</v>
      </c>
      <c r="M1485" s="18">
        <v>0.85</v>
      </c>
      <c r="N1485" s="18">
        <v>0.15</v>
      </c>
      <c r="O1485" s="19">
        <f>Ugovori_OPULJP[[#This Row],[Bespovratna sredstva - Ukupno (EU+Nac) HRK
= Ukupna ugovorena vrijednost bespovratnih sredstava]]*Ugovori_OPULJP[[#This Row],[EU STOPA SUFINANCIRANJA %
EU CO-FINANCING RATE %]]</f>
        <v>625175</v>
      </c>
      <c r="P1485" s="20">
        <f>Ugovori_OPULJP[[#This Row],[Bespovratna sredstva - EU dio - HRK]]/7.5345</f>
        <v>82974.981750613835</v>
      </c>
      <c r="Q1485" s="19">
        <f>Ugovori_OPULJP[[#This Row],[Bespovratna sredstva - Ukupno (EU+Nac) HRK
= Ukupna ugovorena vrijednost bespovratnih sredstava]]*Ugovori_OPULJP[[#This Row],[STOPA NACIONALNOG SUFINANCIRANJA %]]</f>
        <v>110325</v>
      </c>
      <c r="R1485" s="20">
        <f>Ugovori_OPULJP[[#This Row],[Bespovratna sredstva - Nacionalni dio - HRK]]/7.5345</f>
        <v>14642.643838343618</v>
      </c>
      <c r="S1485" s="21">
        <v>735500</v>
      </c>
      <c r="T1485" s="20">
        <f>Ugovori_OPULJP[[#This Row],[Bespovratna sredstva - Ukupno (EU+Nac) HRK
= Ukupna ugovorena vrijednost bespovratnih sredstava]]/7.5345</f>
        <v>97617.625588957453</v>
      </c>
      <c r="U1485" s="19">
        <v>0</v>
      </c>
      <c r="V1485" s="20">
        <f>Ugovori_OPULJP[[#This Row],[Javni doprinos korisnika - HRK]]/7.5345</f>
        <v>0</v>
      </c>
      <c r="W1485" s="19">
        <v>0</v>
      </c>
      <c r="X1485" s="20">
        <f>Ugovori_OPULJP[[#This Row],[Privatni doprinos korisnika - HRK]]/7.5345</f>
        <v>0</v>
      </c>
      <c r="Y1485" s="21">
        <f>Ugovori_OPULJP[[#This Row],[Bespovratna sredstva - Ukupno (EU+Nac) HRK
= Ukupna ugovorena vrijednost bespovratnih sredstava]]+Ugovori_OPULJP[[#This Row],[Javni doprinos korisnika - HRK]]+Ugovori_OPULJP[[#This Row],[Privatni doprinos korisnika - HRK]]</f>
        <v>735500</v>
      </c>
      <c r="Z1485" s="22">
        <f>Ugovori_OPULJP[[#This Row],[UKUPNI PRIHVATLJIVI IZDACI
TOTAL ELIGIBLE EXPENDITURE
= Bespovratna sredstva ukupno + doprinos korisnika
= Ukupni prihvatljivi troškovi
= Ukupna ugovorena vrijednost projekta HRK]]/7.5345</f>
        <v>97617.625588957453</v>
      </c>
      <c r="AA1485" s="27" t="s">
        <v>22</v>
      </c>
      <c r="AB1485" s="27" t="s">
        <v>19</v>
      </c>
      <c r="AC1485" s="26" t="s">
        <v>5555</v>
      </c>
      <c r="AD1485" s="33" t="s">
        <v>147</v>
      </c>
    </row>
    <row r="1486" spans="1:30" ht="51" customHeight="1" x14ac:dyDescent="0.3">
      <c r="A1486" s="31" t="s">
        <v>5556</v>
      </c>
      <c r="B1486" s="25" t="s">
        <v>139</v>
      </c>
      <c r="C1486" s="26" t="s">
        <v>140</v>
      </c>
      <c r="D1486" s="40" t="s">
        <v>1642</v>
      </c>
      <c r="E1486" s="27" t="s">
        <v>63</v>
      </c>
      <c r="F1486" s="32" t="s">
        <v>3582</v>
      </c>
      <c r="G1486" s="32" t="s">
        <v>1419</v>
      </c>
      <c r="H1486" s="29">
        <v>44917</v>
      </c>
      <c r="I1486" s="29">
        <v>45160</v>
      </c>
      <c r="J1486" s="17" t="str">
        <f>IF(Ugovori_OPULJP[[#This Row],[DATUM ZAVRŠETKA OPERACIJE]]&gt;DATE(2023,12,31),"u provedbi","završen")</f>
        <v>završen</v>
      </c>
      <c r="K1486" s="28" t="s">
        <v>86</v>
      </c>
      <c r="L1486" s="15" t="s">
        <v>86</v>
      </c>
      <c r="M1486" s="18">
        <v>0.85</v>
      </c>
      <c r="N1486" s="18">
        <v>0.15</v>
      </c>
      <c r="O1486" s="19">
        <f>Ugovori_OPULJP[[#This Row],[Bespovratna sredstva - Ukupno (EU+Nac) HRK
= Ukupna ugovorena vrijednost bespovratnih sredstava]]*Ugovori_OPULJP[[#This Row],[EU STOPA SUFINANCIRANJA %
EU CO-FINANCING RATE %]]</f>
        <v>1050600</v>
      </c>
      <c r="P1486" s="20">
        <f>Ugovori_OPULJP[[#This Row],[Bespovratna sredstva - EU dio - HRK]]/7.5345</f>
        <v>139438.58252040611</v>
      </c>
      <c r="Q1486" s="19">
        <f>Ugovori_OPULJP[[#This Row],[Bespovratna sredstva - Ukupno (EU+Nac) HRK
= Ukupna ugovorena vrijednost bespovratnih sredstava]]*Ugovori_OPULJP[[#This Row],[STOPA NACIONALNOG SUFINANCIRANJA %]]</f>
        <v>185400</v>
      </c>
      <c r="R1486" s="20">
        <f>Ugovori_OPULJP[[#This Row],[Bespovratna sredstva - Nacionalni dio - HRK]]/7.5345</f>
        <v>24606.80868007167</v>
      </c>
      <c r="S1486" s="21">
        <v>1236000</v>
      </c>
      <c r="T1486" s="20">
        <f>Ugovori_OPULJP[[#This Row],[Bespovratna sredstva - Ukupno (EU+Nac) HRK
= Ukupna ugovorena vrijednost bespovratnih sredstava]]/7.5345</f>
        <v>164045.39120047778</v>
      </c>
      <c r="U1486" s="19">
        <v>0</v>
      </c>
      <c r="V1486" s="20">
        <f>Ugovori_OPULJP[[#This Row],[Javni doprinos korisnika - HRK]]/7.5345</f>
        <v>0</v>
      </c>
      <c r="W1486" s="19">
        <v>0</v>
      </c>
      <c r="X1486" s="20">
        <f>Ugovori_OPULJP[[#This Row],[Privatni doprinos korisnika - HRK]]/7.5345</f>
        <v>0</v>
      </c>
      <c r="Y1486" s="21">
        <f>Ugovori_OPULJP[[#This Row],[Bespovratna sredstva - Ukupno (EU+Nac) HRK
= Ukupna ugovorena vrijednost bespovratnih sredstava]]+Ugovori_OPULJP[[#This Row],[Javni doprinos korisnika - HRK]]+Ugovori_OPULJP[[#This Row],[Privatni doprinos korisnika - HRK]]</f>
        <v>1236000</v>
      </c>
      <c r="Z1486" s="22">
        <f>Ugovori_OPULJP[[#This Row],[UKUPNI PRIHVATLJIVI IZDACI
TOTAL ELIGIBLE EXPENDITURE
= Bespovratna sredstva ukupno + doprinos korisnika
= Ukupni prihvatljivi troškovi
= Ukupna ugovorena vrijednost projekta HRK]]/7.5345</f>
        <v>164045.39120047778</v>
      </c>
      <c r="AA1486" s="27" t="s">
        <v>22</v>
      </c>
      <c r="AB1486" s="27" t="s">
        <v>19</v>
      </c>
      <c r="AC1486" s="26" t="s">
        <v>5557</v>
      </c>
      <c r="AD1486" s="33" t="s">
        <v>147</v>
      </c>
    </row>
    <row r="1487" spans="1:30" ht="38.25" customHeight="1" x14ac:dyDescent="0.3">
      <c r="A1487" s="31" t="s">
        <v>5558</v>
      </c>
      <c r="B1487" s="25" t="s">
        <v>139</v>
      </c>
      <c r="C1487" s="26" t="s">
        <v>140</v>
      </c>
      <c r="D1487" s="40" t="s">
        <v>1642</v>
      </c>
      <c r="E1487" s="27" t="s">
        <v>63</v>
      </c>
      <c r="F1487" s="32" t="s">
        <v>5559</v>
      </c>
      <c r="G1487" s="32" t="s">
        <v>3680</v>
      </c>
      <c r="H1487" s="29">
        <v>44922</v>
      </c>
      <c r="I1487" s="29">
        <v>45165</v>
      </c>
      <c r="J1487" s="17" t="str">
        <f>IF(Ugovori_OPULJP[[#This Row],[DATUM ZAVRŠETKA OPERACIJE]]&gt;DATE(2023,12,31),"u provedbi","završen")</f>
        <v>završen</v>
      </c>
      <c r="K1487" s="15" t="s">
        <v>324</v>
      </c>
      <c r="L1487" s="15" t="s">
        <v>324</v>
      </c>
      <c r="M1487" s="18">
        <v>0.85</v>
      </c>
      <c r="N1487" s="18">
        <v>0.15</v>
      </c>
      <c r="O1487" s="19">
        <f>Ugovori_OPULJP[[#This Row],[Bespovratna sredstva - Ukupno (EU+Nac) HRK
= Ukupna ugovorena vrijednost bespovratnih sredstava]]*Ugovori_OPULJP[[#This Row],[EU STOPA SUFINANCIRANJA %
EU CO-FINANCING RATE %]]</f>
        <v>919519.375</v>
      </c>
      <c r="P1487" s="20">
        <f>Ugovori_OPULJP[[#This Row],[Bespovratna sredstva - EU dio - HRK]]/7.5345</f>
        <v>122041.19384166168</v>
      </c>
      <c r="Q1487" s="19">
        <f>Ugovori_OPULJP[[#This Row],[Bespovratna sredstva - Ukupno (EU+Nac) HRK
= Ukupna ugovorena vrijednost bespovratnih sredstava]]*Ugovori_OPULJP[[#This Row],[STOPA NACIONALNOG SUFINANCIRANJA %]]</f>
        <v>162268.125</v>
      </c>
      <c r="R1487" s="20">
        <f>Ugovori_OPULJP[[#This Row],[Bespovratna sredstva - Nacionalni dio - HRK]]/7.5345</f>
        <v>21536.68126617559</v>
      </c>
      <c r="S1487" s="21">
        <v>1081787.5</v>
      </c>
      <c r="T1487" s="20">
        <f>Ugovori_OPULJP[[#This Row],[Bespovratna sredstva - Ukupno (EU+Nac) HRK
= Ukupna ugovorena vrijednost bespovratnih sredstava]]/7.5345</f>
        <v>143577.87510783729</v>
      </c>
      <c r="U1487" s="19">
        <v>0</v>
      </c>
      <c r="V1487" s="20">
        <f>Ugovori_OPULJP[[#This Row],[Javni doprinos korisnika - HRK]]/7.5345</f>
        <v>0</v>
      </c>
      <c r="W1487" s="19">
        <v>0</v>
      </c>
      <c r="X1487" s="20">
        <f>Ugovori_OPULJP[[#This Row],[Privatni doprinos korisnika - HRK]]/7.5345</f>
        <v>0</v>
      </c>
      <c r="Y1487" s="21">
        <f>Ugovori_OPULJP[[#This Row],[Bespovratna sredstva - Ukupno (EU+Nac) HRK
= Ukupna ugovorena vrijednost bespovratnih sredstava]]+Ugovori_OPULJP[[#This Row],[Javni doprinos korisnika - HRK]]+Ugovori_OPULJP[[#This Row],[Privatni doprinos korisnika - HRK]]</f>
        <v>1081787.5</v>
      </c>
      <c r="Z1487" s="22">
        <f>Ugovori_OPULJP[[#This Row],[UKUPNI PRIHVATLJIVI IZDACI
TOTAL ELIGIBLE EXPENDITURE
= Bespovratna sredstva ukupno + doprinos korisnika
= Ukupni prihvatljivi troškovi
= Ukupna ugovorena vrijednost projekta HRK]]/7.5345</f>
        <v>143577.87510783729</v>
      </c>
      <c r="AA1487" s="27" t="s">
        <v>22</v>
      </c>
      <c r="AB1487" s="27" t="s">
        <v>19</v>
      </c>
      <c r="AC1487" s="26" t="s">
        <v>5560</v>
      </c>
      <c r="AD1487" s="33" t="s">
        <v>147</v>
      </c>
    </row>
    <row r="1488" spans="1:30" ht="38.25" customHeight="1" x14ac:dyDescent="0.3">
      <c r="A1488" s="39" t="s">
        <v>5561</v>
      </c>
      <c r="B1488" s="25" t="s">
        <v>139</v>
      </c>
      <c r="C1488" s="26" t="s">
        <v>140</v>
      </c>
      <c r="D1488" s="40" t="s">
        <v>1642</v>
      </c>
      <c r="E1488" s="27" t="s">
        <v>63</v>
      </c>
      <c r="F1488" s="32" t="s">
        <v>5562</v>
      </c>
      <c r="G1488" s="32" t="s">
        <v>5563</v>
      </c>
      <c r="H1488" s="29">
        <v>44859</v>
      </c>
      <c r="I1488" s="29">
        <v>45102</v>
      </c>
      <c r="J1488" s="17" t="str">
        <f>IF(Ugovori_OPULJP[[#This Row],[DATUM ZAVRŠETKA OPERACIJE]]&gt;DATE(2023,12,31),"u provedbi","završen")</f>
        <v>završen</v>
      </c>
      <c r="K1488" s="15" t="s">
        <v>417</v>
      </c>
      <c r="L1488" s="15" t="s">
        <v>417</v>
      </c>
      <c r="M1488" s="18">
        <v>0.85</v>
      </c>
      <c r="N1488" s="18">
        <v>0.15</v>
      </c>
      <c r="O1488" s="19">
        <f>Ugovori_OPULJP[[#This Row],[Bespovratna sredstva - Ukupno (EU+Nac) HRK
= Ukupna ugovorena vrijednost bespovratnih sredstava]]*Ugovori_OPULJP[[#This Row],[EU STOPA SUFINANCIRANJA %
EU CO-FINANCING RATE %]]</f>
        <v>378131</v>
      </c>
      <c r="P1488" s="20">
        <f>Ugovori_OPULJP[[#This Row],[Bespovratna sredstva - EU dio - HRK]]/7.5345</f>
        <v>50186.60826863096</v>
      </c>
      <c r="Q1488" s="19">
        <f>Ugovori_OPULJP[[#This Row],[Bespovratna sredstva - Ukupno (EU+Nac) HRK
= Ukupna ugovorena vrijednost bespovratnih sredstava]]*Ugovori_OPULJP[[#This Row],[STOPA NACIONALNOG SUFINANCIRANJA %]]</f>
        <v>66729</v>
      </c>
      <c r="R1488" s="20">
        <f>Ugovori_OPULJP[[#This Row],[Bespovratna sredstva - Nacionalni dio - HRK]]/7.5345</f>
        <v>8856.4602826995815</v>
      </c>
      <c r="S1488" s="21">
        <v>444860</v>
      </c>
      <c r="T1488" s="20">
        <f>Ugovori_OPULJP[[#This Row],[Bespovratna sredstva - Ukupno (EU+Nac) HRK
= Ukupna ugovorena vrijednost bespovratnih sredstava]]/7.5345</f>
        <v>59043.068551330543</v>
      </c>
      <c r="U1488" s="19">
        <v>0</v>
      </c>
      <c r="V1488" s="20">
        <f>Ugovori_OPULJP[[#This Row],[Javni doprinos korisnika - HRK]]/7.5345</f>
        <v>0</v>
      </c>
      <c r="W1488" s="19">
        <v>0</v>
      </c>
      <c r="X1488" s="20">
        <f>Ugovori_OPULJP[[#This Row],[Privatni doprinos korisnika - HRK]]/7.5345</f>
        <v>0</v>
      </c>
      <c r="Y1488" s="21">
        <f>Ugovori_OPULJP[[#This Row],[Bespovratna sredstva - Ukupno (EU+Nac) HRK
= Ukupna ugovorena vrijednost bespovratnih sredstava]]+Ugovori_OPULJP[[#This Row],[Javni doprinos korisnika - HRK]]+Ugovori_OPULJP[[#This Row],[Privatni doprinos korisnika - HRK]]</f>
        <v>444860</v>
      </c>
      <c r="Z1488" s="22">
        <f>Ugovori_OPULJP[[#This Row],[UKUPNI PRIHVATLJIVI IZDACI
TOTAL ELIGIBLE EXPENDITURE
= Bespovratna sredstva ukupno + doprinos korisnika
= Ukupni prihvatljivi troškovi
= Ukupna ugovorena vrijednost projekta HRK]]/7.5345</f>
        <v>59043.068551330543</v>
      </c>
      <c r="AA1488" s="27" t="s">
        <v>22</v>
      </c>
      <c r="AB1488" s="27" t="s">
        <v>19</v>
      </c>
      <c r="AC1488" s="26" t="s">
        <v>5564</v>
      </c>
      <c r="AD1488" s="33" t="s">
        <v>147</v>
      </c>
    </row>
    <row r="1489" spans="1:30" ht="51" customHeight="1" x14ac:dyDescent="0.3">
      <c r="A1489" s="39" t="s">
        <v>5565</v>
      </c>
      <c r="B1489" s="25" t="s">
        <v>139</v>
      </c>
      <c r="C1489" s="26" t="s">
        <v>140</v>
      </c>
      <c r="D1489" s="40" t="s">
        <v>1642</v>
      </c>
      <c r="E1489" s="27" t="s">
        <v>63</v>
      </c>
      <c r="F1489" s="32" t="s">
        <v>5566</v>
      </c>
      <c r="G1489" s="32" t="s">
        <v>3194</v>
      </c>
      <c r="H1489" s="29">
        <v>44858</v>
      </c>
      <c r="I1489" s="29">
        <v>45101</v>
      </c>
      <c r="J1489" s="17" t="str">
        <f>IF(Ugovori_OPULJP[[#This Row],[DATUM ZAVRŠETKA OPERACIJE]]&gt;DATE(2023,12,31),"u provedbi","završen")</f>
        <v>završen</v>
      </c>
      <c r="K1489" s="28" t="s">
        <v>71</v>
      </c>
      <c r="L1489" s="28" t="s">
        <v>71</v>
      </c>
      <c r="M1489" s="18">
        <v>0.85</v>
      </c>
      <c r="N1489" s="18">
        <v>0.15</v>
      </c>
      <c r="O1489" s="19">
        <f>Ugovori_OPULJP[[#This Row],[Bespovratna sredstva - Ukupno (EU+Nac) HRK
= Ukupna ugovorena vrijednost bespovratnih sredstava]]*Ugovori_OPULJP[[#This Row],[EU STOPA SUFINANCIRANJA %
EU CO-FINANCING RATE %]]</f>
        <v>420580</v>
      </c>
      <c r="P1489" s="20">
        <f>Ugovori_OPULJP[[#This Row],[Bespovratna sredstva - EU dio - HRK]]/7.5345</f>
        <v>55820.558763023422</v>
      </c>
      <c r="Q1489" s="19">
        <f>Ugovori_OPULJP[[#This Row],[Bespovratna sredstva - Ukupno (EU+Nac) HRK
= Ukupna ugovorena vrijednost bespovratnih sredstava]]*Ugovori_OPULJP[[#This Row],[STOPA NACIONALNOG SUFINANCIRANJA %]]</f>
        <v>74220</v>
      </c>
      <c r="R1489" s="20">
        <f>Ugovori_OPULJP[[#This Row],[Bespovratna sredstva - Nacionalni dio - HRK]]/7.5345</f>
        <v>9850.6868405335445</v>
      </c>
      <c r="S1489" s="21">
        <v>494800</v>
      </c>
      <c r="T1489" s="20">
        <f>Ugovori_OPULJP[[#This Row],[Bespovratna sredstva - Ukupno (EU+Nac) HRK
= Ukupna ugovorena vrijednost bespovratnih sredstava]]/7.5345</f>
        <v>65671.245603556963</v>
      </c>
      <c r="U1489" s="19">
        <v>0</v>
      </c>
      <c r="V1489" s="20">
        <f>Ugovori_OPULJP[[#This Row],[Javni doprinos korisnika - HRK]]/7.5345</f>
        <v>0</v>
      </c>
      <c r="W1489" s="19">
        <v>0</v>
      </c>
      <c r="X1489" s="20">
        <f>Ugovori_OPULJP[[#This Row],[Privatni doprinos korisnika - HRK]]/7.5345</f>
        <v>0</v>
      </c>
      <c r="Y1489" s="21">
        <f>Ugovori_OPULJP[[#This Row],[Bespovratna sredstva - Ukupno (EU+Nac) HRK
= Ukupna ugovorena vrijednost bespovratnih sredstava]]+Ugovori_OPULJP[[#This Row],[Javni doprinos korisnika - HRK]]+Ugovori_OPULJP[[#This Row],[Privatni doprinos korisnika - HRK]]</f>
        <v>494800</v>
      </c>
      <c r="Z1489" s="22">
        <f>Ugovori_OPULJP[[#This Row],[UKUPNI PRIHVATLJIVI IZDACI
TOTAL ELIGIBLE EXPENDITURE
= Bespovratna sredstva ukupno + doprinos korisnika
= Ukupni prihvatljivi troškovi
= Ukupna ugovorena vrijednost projekta HRK]]/7.5345</f>
        <v>65671.245603556963</v>
      </c>
      <c r="AA1489" s="27" t="s">
        <v>22</v>
      </c>
      <c r="AB1489" s="27" t="s">
        <v>19</v>
      </c>
      <c r="AC1489" s="26" t="s">
        <v>5567</v>
      </c>
      <c r="AD1489" s="33" t="s">
        <v>147</v>
      </c>
    </row>
    <row r="1490" spans="1:30" ht="51" customHeight="1" x14ac:dyDescent="0.3">
      <c r="A1490" s="31" t="s">
        <v>5568</v>
      </c>
      <c r="B1490" s="25" t="s">
        <v>139</v>
      </c>
      <c r="C1490" s="26" t="s">
        <v>140</v>
      </c>
      <c r="D1490" s="40" t="s">
        <v>1642</v>
      </c>
      <c r="E1490" s="27" t="s">
        <v>63</v>
      </c>
      <c r="F1490" s="32" t="s">
        <v>5569</v>
      </c>
      <c r="G1490" s="32" t="s">
        <v>2238</v>
      </c>
      <c r="H1490" s="29">
        <v>44902</v>
      </c>
      <c r="I1490" s="29">
        <v>45145</v>
      </c>
      <c r="J1490" s="17" t="str">
        <f>IF(Ugovori_OPULJP[[#This Row],[DATUM ZAVRŠETKA OPERACIJE]]&gt;DATE(2023,12,31),"u provedbi","završen")</f>
        <v>završen</v>
      </c>
      <c r="K1490" s="15" t="s">
        <v>591</v>
      </c>
      <c r="L1490" s="15" t="s">
        <v>591</v>
      </c>
      <c r="M1490" s="18">
        <v>0.85</v>
      </c>
      <c r="N1490" s="18">
        <v>0.15</v>
      </c>
      <c r="O1490" s="19">
        <f>Ugovori_OPULJP[[#This Row],[Bespovratna sredstva - Ukupno (EU+Nac) HRK
= Ukupna ugovorena vrijednost bespovratnih sredstava]]*Ugovori_OPULJP[[#This Row],[EU STOPA SUFINANCIRANJA %
EU CO-FINANCING RATE %]]</f>
        <v>374690.625</v>
      </c>
      <c r="P1490" s="20">
        <f>Ugovori_OPULJP[[#This Row],[Bespovratna sredstva - EU dio - HRK]]/7.5345</f>
        <v>49729.992036631491</v>
      </c>
      <c r="Q1490" s="19">
        <f>Ugovori_OPULJP[[#This Row],[Bespovratna sredstva - Ukupno (EU+Nac) HRK
= Ukupna ugovorena vrijednost bespovratnih sredstava]]*Ugovori_OPULJP[[#This Row],[STOPA NACIONALNOG SUFINANCIRANJA %]]</f>
        <v>66121.875</v>
      </c>
      <c r="R1490" s="20">
        <f>Ugovori_OPULJP[[#This Row],[Bespovratna sredstva - Nacionalni dio - HRK]]/7.5345</f>
        <v>8775.8809476408514</v>
      </c>
      <c r="S1490" s="21">
        <v>440812.5</v>
      </c>
      <c r="T1490" s="20">
        <f>Ugovori_OPULJP[[#This Row],[Bespovratna sredstva - Ukupno (EU+Nac) HRK
= Ukupna ugovorena vrijednost bespovratnih sredstava]]/7.5345</f>
        <v>58505.872984272341</v>
      </c>
      <c r="U1490" s="19">
        <v>0</v>
      </c>
      <c r="V1490" s="20">
        <f>Ugovori_OPULJP[[#This Row],[Javni doprinos korisnika - HRK]]/7.5345</f>
        <v>0</v>
      </c>
      <c r="W1490" s="19">
        <v>0</v>
      </c>
      <c r="X1490" s="20">
        <f>Ugovori_OPULJP[[#This Row],[Privatni doprinos korisnika - HRK]]/7.5345</f>
        <v>0</v>
      </c>
      <c r="Y1490" s="21">
        <f>Ugovori_OPULJP[[#This Row],[Bespovratna sredstva - Ukupno (EU+Nac) HRK
= Ukupna ugovorena vrijednost bespovratnih sredstava]]+Ugovori_OPULJP[[#This Row],[Javni doprinos korisnika - HRK]]+Ugovori_OPULJP[[#This Row],[Privatni doprinos korisnika - HRK]]</f>
        <v>440812.5</v>
      </c>
      <c r="Z1490" s="22">
        <f>Ugovori_OPULJP[[#This Row],[UKUPNI PRIHVATLJIVI IZDACI
TOTAL ELIGIBLE EXPENDITURE
= Bespovratna sredstva ukupno + doprinos korisnika
= Ukupni prihvatljivi troškovi
= Ukupna ugovorena vrijednost projekta HRK]]/7.5345</f>
        <v>58505.872984272341</v>
      </c>
      <c r="AA1490" s="27" t="s">
        <v>22</v>
      </c>
      <c r="AB1490" s="27" t="s">
        <v>19</v>
      </c>
      <c r="AC1490" s="26" t="s">
        <v>5570</v>
      </c>
      <c r="AD1490" s="33" t="s">
        <v>147</v>
      </c>
    </row>
    <row r="1491" spans="1:30" ht="38.25" customHeight="1" x14ac:dyDescent="0.3">
      <c r="A1491" s="31" t="s">
        <v>5571</v>
      </c>
      <c r="B1491" s="25" t="s">
        <v>139</v>
      </c>
      <c r="C1491" s="26" t="s">
        <v>140</v>
      </c>
      <c r="D1491" s="40" t="s">
        <v>1642</v>
      </c>
      <c r="E1491" s="27" t="s">
        <v>63</v>
      </c>
      <c r="F1491" s="32" t="s">
        <v>5572</v>
      </c>
      <c r="G1491" s="32" t="s">
        <v>5573</v>
      </c>
      <c r="H1491" s="29">
        <v>44902</v>
      </c>
      <c r="I1491" s="29">
        <v>45145</v>
      </c>
      <c r="J1491" s="17" t="str">
        <f>IF(Ugovori_OPULJP[[#This Row],[DATUM ZAVRŠETKA OPERACIJE]]&gt;DATE(2023,12,31),"u provedbi","završen")</f>
        <v>završen</v>
      </c>
      <c r="K1491" s="15" t="s">
        <v>417</v>
      </c>
      <c r="L1491" s="15" t="s">
        <v>417</v>
      </c>
      <c r="M1491" s="18">
        <v>0.85</v>
      </c>
      <c r="N1491" s="18">
        <v>0.15</v>
      </c>
      <c r="O1491" s="19">
        <f>Ugovori_OPULJP[[#This Row],[Bespovratna sredstva - Ukupno (EU+Nac) HRK
= Ukupna ugovorena vrijednost bespovratnih sredstava]]*Ugovori_OPULJP[[#This Row],[EU STOPA SUFINANCIRANJA %
EU CO-FINANCING RATE %]]</f>
        <v>418861.9375</v>
      </c>
      <c r="P1491" s="20">
        <f>Ugovori_OPULJP[[#This Row],[Bespovratna sredstva - EU dio - HRK]]/7.5345</f>
        <v>55592.532682991572</v>
      </c>
      <c r="Q1491" s="19">
        <f>Ugovori_OPULJP[[#This Row],[Bespovratna sredstva - Ukupno (EU+Nac) HRK
= Ukupna ugovorena vrijednost bespovratnih sredstava]]*Ugovori_OPULJP[[#This Row],[STOPA NACIONALNOG SUFINANCIRANJA %]]</f>
        <v>73916.8125</v>
      </c>
      <c r="R1491" s="20">
        <f>Ugovori_OPULJP[[#This Row],[Bespovratna sredstva - Nacionalni dio - HRK]]/7.5345</f>
        <v>9810.4469440573357</v>
      </c>
      <c r="S1491" s="21">
        <v>492778.75</v>
      </c>
      <c r="T1491" s="20">
        <f>Ugovori_OPULJP[[#This Row],[Bespovratna sredstva - Ukupno (EU+Nac) HRK
= Ukupna ugovorena vrijednost bespovratnih sredstava]]/7.5345</f>
        <v>65402.979627048902</v>
      </c>
      <c r="U1491" s="19">
        <v>0</v>
      </c>
      <c r="V1491" s="20">
        <f>Ugovori_OPULJP[[#This Row],[Javni doprinos korisnika - HRK]]/7.5345</f>
        <v>0</v>
      </c>
      <c r="W1491" s="19">
        <v>0</v>
      </c>
      <c r="X1491" s="20">
        <f>Ugovori_OPULJP[[#This Row],[Privatni doprinos korisnika - HRK]]/7.5345</f>
        <v>0</v>
      </c>
      <c r="Y1491" s="21">
        <f>Ugovori_OPULJP[[#This Row],[Bespovratna sredstva - Ukupno (EU+Nac) HRK
= Ukupna ugovorena vrijednost bespovratnih sredstava]]+Ugovori_OPULJP[[#This Row],[Javni doprinos korisnika - HRK]]+Ugovori_OPULJP[[#This Row],[Privatni doprinos korisnika - HRK]]</f>
        <v>492778.75</v>
      </c>
      <c r="Z1491" s="22">
        <f>Ugovori_OPULJP[[#This Row],[UKUPNI PRIHVATLJIVI IZDACI
TOTAL ELIGIBLE EXPENDITURE
= Bespovratna sredstva ukupno + doprinos korisnika
= Ukupni prihvatljivi troškovi
= Ukupna ugovorena vrijednost projekta HRK]]/7.5345</f>
        <v>65402.979627048902</v>
      </c>
      <c r="AA1491" s="27" t="s">
        <v>22</v>
      </c>
      <c r="AB1491" s="27" t="s">
        <v>19</v>
      </c>
      <c r="AC1491" s="26" t="s">
        <v>5574</v>
      </c>
      <c r="AD1491" s="33" t="s">
        <v>147</v>
      </c>
    </row>
    <row r="1492" spans="1:30" ht="51" customHeight="1" x14ac:dyDescent="0.3">
      <c r="A1492" s="31" t="s">
        <v>5575</v>
      </c>
      <c r="B1492" s="25" t="s">
        <v>139</v>
      </c>
      <c r="C1492" s="26" t="s">
        <v>140</v>
      </c>
      <c r="D1492" s="40" t="s">
        <v>1642</v>
      </c>
      <c r="E1492" s="27" t="s">
        <v>63</v>
      </c>
      <c r="F1492" s="32" t="s">
        <v>5576</v>
      </c>
      <c r="G1492" s="32" t="s">
        <v>5577</v>
      </c>
      <c r="H1492" s="29">
        <v>44902</v>
      </c>
      <c r="I1492" s="29">
        <v>45145</v>
      </c>
      <c r="J1492" s="17" t="str">
        <f>IF(Ugovori_OPULJP[[#This Row],[DATUM ZAVRŠETKA OPERACIJE]]&gt;DATE(2023,12,31),"u provedbi","završen")</f>
        <v>završen</v>
      </c>
      <c r="K1492" s="15" t="s">
        <v>417</v>
      </c>
      <c r="L1492" s="15" t="s">
        <v>417</v>
      </c>
      <c r="M1492" s="18">
        <v>0.85</v>
      </c>
      <c r="N1492" s="18">
        <v>0.15</v>
      </c>
      <c r="O1492" s="19">
        <f>Ugovori_OPULJP[[#This Row],[Bespovratna sredstva - Ukupno (EU+Nac) HRK
= Ukupna ugovorena vrijednost bespovratnih sredstava]]*Ugovori_OPULJP[[#This Row],[EU STOPA SUFINANCIRANJA %
EU CO-FINANCING RATE %]]</f>
        <v>420240</v>
      </c>
      <c r="P1492" s="20">
        <f>Ugovori_OPULJP[[#This Row],[Bespovratna sredstva - EU dio - HRK]]/7.5345</f>
        <v>55775.43300816245</v>
      </c>
      <c r="Q1492" s="19">
        <f>Ugovori_OPULJP[[#This Row],[Bespovratna sredstva - Ukupno (EU+Nac) HRK
= Ukupna ugovorena vrijednost bespovratnih sredstava]]*Ugovori_OPULJP[[#This Row],[STOPA NACIONALNOG SUFINANCIRANJA %]]</f>
        <v>74160</v>
      </c>
      <c r="R1492" s="20">
        <f>Ugovori_OPULJP[[#This Row],[Bespovratna sredstva - Nacionalni dio - HRK]]/7.5345</f>
        <v>9842.7234720286669</v>
      </c>
      <c r="S1492" s="21">
        <v>494400</v>
      </c>
      <c r="T1492" s="20">
        <f>Ugovori_OPULJP[[#This Row],[Bespovratna sredstva - Ukupno (EU+Nac) HRK
= Ukupna ugovorena vrijednost bespovratnih sredstava]]/7.5345</f>
        <v>65618.156480191115</v>
      </c>
      <c r="U1492" s="19">
        <v>0</v>
      </c>
      <c r="V1492" s="20">
        <f>Ugovori_OPULJP[[#This Row],[Javni doprinos korisnika - HRK]]/7.5345</f>
        <v>0</v>
      </c>
      <c r="W1492" s="19">
        <v>0</v>
      </c>
      <c r="X1492" s="20">
        <f>Ugovori_OPULJP[[#This Row],[Privatni doprinos korisnika - HRK]]/7.5345</f>
        <v>0</v>
      </c>
      <c r="Y1492" s="21">
        <f>Ugovori_OPULJP[[#This Row],[Bespovratna sredstva - Ukupno (EU+Nac) HRK
= Ukupna ugovorena vrijednost bespovratnih sredstava]]+Ugovori_OPULJP[[#This Row],[Javni doprinos korisnika - HRK]]+Ugovori_OPULJP[[#This Row],[Privatni doprinos korisnika - HRK]]</f>
        <v>494400</v>
      </c>
      <c r="Z1492" s="22">
        <f>Ugovori_OPULJP[[#This Row],[UKUPNI PRIHVATLJIVI IZDACI
TOTAL ELIGIBLE EXPENDITURE
= Bespovratna sredstva ukupno + doprinos korisnika
= Ukupni prihvatljivi troškovi
= Ukupna ugovorena vrijednost projekta HRK]]/7.5345</f>
        <v>65618.156480191115</v>
      </c>
      <c r="AA1492" s="27" t="s">
        <v>22</v>
      </c>
      <c r="AB1492" s="27" t="s">
        <v>19</v>
      </c>
      <c r="AC1492" s="26" t="s">
        <v>5578</v>
      </c>
      <c r="AD1492" s="33" t="s">
        <v>147</v>
      </c>
    </row>
    <row r="1493" spans="1:30" ht="38.25" customHeight="1" x14ac:dyDescent="0.3">
      <c r="A1493" s="36" t="s">
        <v>5579</v>
      </c>
      <c r="B1493" s="25" t="s">
        <v>139</v>
      </c>
      <c r="C1493" s="26" t="s">
        <v>140</v>
      </c>
      <c r="D1493" s="40" t="s">
        <v>1642</v>
      </c>
      <c r="E1493" s="27" t="s">
        <v>63</v>
      </c>
      <c r="F1493" s="32" t="s">
        <v>5580</v>
      </c>
      <c r="G1493" s="32" t="s">
        <v>2337</v>
      </c>
      <c r="H1493" s="29">
        <v>44902</v>
      </c>
      <c r="I1493" s="29">
        <v>45145</v>
      </c>
      <c r="J1493" s="17" t="str">
        <f>IF(Ugovori_OPULJP[[#This Row],[DATUM ZAVRŠETKA OPERACIJE]]&gt;DATE(2023,12,31),"u provedbi","završen")</f>
        <v>završen</v>
      </c>
      <c r="K1493" s="28" t="s">
        <v>417</v>
      </c>
      <c r="L1493" s="15" t="s">
        <v>417</v>
      </c>
      <c r="M1493" s="18">
        <v>0.85</v>
      </c>
      <c r="N1493" s="18">
        <v>0.15</v>
      </c>
      <c r="O1493" s="19">
        <f>Ugovori_OPULJP[[#This Row],[Bespovratna sredstva - Ukupno (EU+Nac) HRK
= Ukupna ugovorena vrijednost bespovratnih sredstava]]*Ugovori_OPULJP[[#This Row],[EU STOPA SUFINANCIRANJA %
EU CO-FINANCING RATE %]]</f>
        <v>419602.5</v>
      </c>
      <c r="P1493" s="20">
        <f>Ugovori_OPULJP[[#This Row],[Bespovratna sredstva - EU dio - HRK]]/7.5345</f>
        <v>55690.822217798122</v>
      </c>
      <c r="Q1493" s="19">
        <f>Ugovori_OPULJP[[#This Row],[Bespovratna sredstva - Ukupno (EU+Nac) HRK
= Ukupna ugovorena vrijednost bespovratnih sredstava]]*Ugovori_OPULJP[[#This Row],[STOPA NACIONALNOG SUFINANCIRANJA %]]</f>
        <v>74047.5</v>
      </c>
      <c r="R1493" s="20">
        <f>Ugovori_OPULJP[[#This Row],[Bespovratna sredstva - Nacionalni dio - HRK]]/7.5345</f>
        <v>9827.7921560820214</v>
      </c>
      <c r="S1493" s="21">
        <v>493650</v>
      </c>
      <c r="T1493" s="20">
        <f>Ugovori_OPULJP[[#This Row],[Bespovratna sredstva - Ukupno (EU+Nac) HRK
= Ukupna ugovorena vrijednost bespovratnih sredstava]]/7.5345</f>
        <v>65518.614373880147</v>
      </c>
      <c r="U1493" s="19">
        <v>0</v>
      </c>
      <c r="V1493" s="20">
        <f>Ugovori_OPULJP[[#This Row],[Javni doprinos korisnika - HRK]]/7.5345</f>
        <v>0</v>
      </c>
      <c r="W1493" s="19">
        <v>0</v>
      </c>
      <c r="X1493" s="20">
        <f>Ugovori_OPULJP[[#This Row],[Privatni doprinos korisnika - HRK]]/7.5345</f>
        <v>0</v>
      </c>
      <c r="Y1493" s="21">
        <f>Ugovori_OPULJP[[#This Row],[Bespovratna sredstva - Ukupno (EU+Nac) HRK
= Ukupna ugovorena vrijednost bespovratnih sredstava]]+Ugovori_OPULJP[[#This Row],[Javni doprinos korisnika - HRK]]+Ugovori_OPULJP[[#This Row],[Privatni doprinos korisnika - HRK]]</f>
        <v>493650</v>
      </c>
      <c r="Z1493" s="22">
        <f>Ugovori_OPULJP[[#This Row],[UKUPNI PRIHVATLJIVI IZDACI
TOTAL ELIGIBLE EXPENDITURE
= Bespovratna sredstva ukupno + doprinos korisnika
= Ukupni prihvatljivi troškovi
= Ukupna ugovorena vrijednost projekta HRK]]/7.5345</f>
        <v>65518.614373880147</v>
      </c>
      <c r="AA1493" s="27" t="s">
        <v>22</v>
      </c>
      <c r="AB1493" s="27" t="s">
        <v>19</v>
      </c>
      <c r="AC1493" s="26" t="s">
        <v>5581</v>
      </c>
      <c r="AD1493" s="33" t="s">
        <v>147</v>
      </c>
    </row>
    <row r="1494" spans="1:30" ht="51" customHeight="1" x14ac:dyDescent="0.3">
      <c r="A1494" s="39" t="s">
        <v>5582</v>
      </c>
      <c r="B1494" s="25" t="s">
        <v>139</v>
      </c>
      <c r="C1494" s="26" t="s">
        <v>140</v>
      </c>
      <c r="D1494" s="40" t="s">
        <v>1642</v>
      </c>
      <c r="E1494" s="27" t="s">
        <v>63</v>
      </c>
      <c r="F1494" s="32" t="s">
        <v>5583</v>
      </c>
      <c r="G1494" s="32" t="s">
        <v>1306</v>
      </c>
      <c r="H1494" s="29">
        <v>44858</v>
      </c>
      <c r="I1494" s="29">
        <v>45101</v>
      </c>
      <c r="J1494" s="17" t="str">
        <f>IF(Ugovori_OPULJP[[#This Row],[DATUM ZAVRŠETKA OPERACIJE]]&gt;DATE(2023,12,31),"u provedbi","završen")</f>
        <v>završen</v>
      </c>
      <c r="K1494" s="37" t="s">
        <v>71</v>
      </c>
      <c r="L1494" s="37" t="s">
        <v>71</v>
      </c>
      <c r="M1494" s="18">
        <v>0.85</v>
      </c>
      <c r="N1494" s="18">
        <v>0.15</v>
      </c>
      <c r="O1494" s="19">
        <f>Ugovori_OPULJP[[#This Row],[Bespovratna sredstva - Ukupno (EU+Nac) HRK
= Ukupna ugovorena vrijednost bespovratnih sredstava]]*Ugovori_OPULJP[[#This Row],[EU STOPA SUFINANCIRANJA %
EU CO-FINANCING RATE %]]</f>
        <v>375912.5</v>
      </c>
      <c r="P1494" s="20">
        <f>Ugovori_OPULJP[[#This Row],[Bespovratna sredstva - EU dio - HRK]]/7.5345</f>
        <v>49892.162718163112</v>
      </c>
      <c r="Q1494" s="19">
        <f>Ugovori_OPULJP[[#This Row],[Bespovratna sredstva - Ukupno (EU+Nac) HRK
= Ukupna ugovorena vrijednost bespovratnih sredstava]]*Ugovori_OPULJP[[#This Row],[STOPA NACIONALNOG SUFINANCIRANJA %]]</f>
        <v>66337.5</v>
      </c>
      <c r="R1494" s="20">
        <f>Ugovori_OPULJP[[#This Row],[Bespovratna sredstva - Nacionalni dio - HRK]]/7.5345</f>
        <v>8804.4993032052553</v>
      </c>
      <c r="S1494" s="21">
        <v>442250</v>
      </c>
      <c r="T1494" s="20">
        <f>Ugovori_OPULJP[[#This Row],[Bespovratna sredstva - Ukupno (EU+Nac) HRK
= Ukupna ugovorena vrijednost bespovratnih sredstava]]/7.5345</f>
        <v>58696.662021368371</v>
      </c>
      <c r="U1494" s="19">
        <v>0</v>
      </c>
      <c r="V1494" s="20">
        <f>Ugovori_OPULJP[[#This Row],[Javni doprinos korisnika - HRK]]/7.5345</f>
        <v>0</v>
      </c>
      <c r="W1494" s="19">
        <v>0</v>
      </c>
      <c r="X1494" s="20">
        <f>Ugovori_OPULJP[[#This Row],[Privatni doprinos korisnika - HRK]]/7.5345</f>
        <v>0</v>
      </c>
      <c r="Y1494" s="21">
        <f>Ugovori_OPULJP[[#This Row],[Bespovratna sredstva - Ukupno (EU+Nac) HRK
= Ukupna ugovorena vrijednost bespovratnih sredstava]]+Ugovori_OPULJP[[#This Row],[Javni doprinos korisnika - HRK]]+Ugovori_OPULJP[[#This Row],[Privatni doprinos korisnika - HRK]]</f>
        <v>442250</v>
      </c>
      <c r="Z1494" s="22">
        <f>Ugovori_OPULJP[[#This Row],[UKUPNI PRIHVATLJIVI IZDACI
TOTAL ELIGIBLE EXPENDITURE
= Bespovratna sredstva ukupno + doprinos korisnika
= Ukupni prihvatljivi troškovi
= Ukupna ugovorena vrijednost projekta HRK]]/7.5345</f>
        <v>58696.662021368371</v>
      </c>
      <c r="AA1494" s="27" t="s">
        <v>22</v>
      </c>
      <c r="AB1494" s="27" t="s">
        <v>19</v>
      </c>
      <c r="AC1494" s="26" t="s">
        <v>5584</v>
      </c>
      <c r="AD1494" s="33" t="s">
        <v>147</v>
      </c>
    </row>
    <row r="1495" spans="1:30" ht="51" customHeight="1" x14ac:dyDescent="0.3">
      <c r="A1495" s="39" t="s">
        <v>5585</v>
      </c>
      <c r="B1495" s="25" t="s">
        <v>139</v>
      </c>
      <c r="C1495" s="26" t="s">
        <v>140</v>
      </c>
      <c r="D1495" s="40" t="s">
        <v>1642</v>
      </c>
      <c r="E1495" s="27" t="s">
        <v>63</v>
      </c>
      <c r="F1495" s="32" t="s">
        <v>5586</v>
      </c>
      <c r="G1495" s="32" t="s">
        <v>2312</v>
      </c>
      <c r="H1495" s="29">
        <v>44770</v>
      </c>
      <c r="I1495" s="29">
        <v>45013</v>
      </c>
      <c r="J1495" s="17" t="str">
        <f>IF(Ugovori_OPULJP[[#This Row],[DATUM ZAVRŠETKA OPERACIJE]]&gt;DATE(2023,12,31),"u provedbi","završen")</f>
        <v>završen</v>
      </c>
      <c r="K1495" s="15" t="s">
        <v>417</v>
      </c>
      <c r="L1495" s="15" t="s">
        <v>417</v>
      </c>
      <c r="M1495" s="18">
        <v>0.85</v>
      </c>
      <c r="N1495" s="18">
        <v>0.15</v>
      </c>
      <c r="O1495" s="19">
        <f>Ugovori_OPULJP[[#This Row],[Bespovratna sredstva - Ukupno (EU+Nac) HRK
= Ukupna ugovorena vrijednost bespovratnih sredstava]]*Ugovori_OPULJP[[#This Row],[EU STOPA SUFINANCIRANJA %
EU CO-FINANCING RATE %]]</f>
        <v>418918.25</v>
      </c>
      <c r="P1495" s="20">
        <f>Ugovori_OPULJP[[#This Row],[Bespovratna sredstva - EU dio - HRK]]/7.5345</f>
        <v>55600.006636140417</v>
      </c>
      <c r="Q1495" s="19">
        <f>Ugovori_OPULJP[[#This Row],[Bespovratna sredstva - Ukupno (EU+Nac) HRK
= Ukupna ugovorena vrijednost bespovratnih sredstava]]*Ugovori_OPULJP[[#This Row],[STOPA NACIONALNOG SUFINANCIRANJA %]]</f>
        <v>73926.75</v>
      </c>
      <c r="R1495" s="20">
        <f>Ugovori_OPULJP[[#This Row],[Bespovratna sredstva - Nacionalni dio - HRK]]/7.5345</f>
        <v>9811.7658769659556</v>
      </c>
      <c r="S1495" s="21">
        <v>492845</v>
      </c>
      <c r="T1495" s="22">
        <f>Ugovori_OPULJP[[#This Row],[Bespovratna sredstva - Ukupno (EU+Nac) HRK
= Ukupna ugovorena vrijednost bespovratnih sredstava]]/7.5345</f>
        <v>65411.772513106371</v>
      </c>
      <c r="U1495" s="19">
        <v>0</v>
      </c>
      <c r="V1495" s="20">
        <f>Ugovori_OPULJP[[#This Row],[Javni doprinos korisnika - HRK]]/7.5345</f>
        <v>0</v>
      </c>
      <c r="W1495" s="19">
        <v>0</v>
      </c>
      <c r="X1495" s="20">
        <f>Ugovori_OPULJP[[#This Row],[Privatni doprinos korisnika - HRK]]/7.5345</f>
        <v>0</v>
      </c>
      <c r="Y1495" s="21">
        <f>Ugovori_OPULJP[[#This Row],[Bespovratna sredstva - Ukupno (EU+Nac) HRK
= Ukupna ugovorena vrijednost bespovratnih sredstava]]+Ugovori_OPULJP[[#This Row],[Javni doprinos korisnika - HRK]]+Ugovori_OPULJP[[#This Row],[Privatni doprinos korisnika - HRK]]</f>
        <v>492845</v>
      </c>
      <c r="Z1495" s="22">
        <f>Ugovori_OPULJP[[#This Row],[UKUPNI PRIHVATLJIVI IZDACI
TOTAL ELIGIBLE EXPENDITURE
= Bespovratna sredstva ukupno + doprinos korisnika
= Ukupni prihvatljivi troškovi
= Ukupna ugovorena vrijednost projekta HRK]]/7.5345</f>
        <v>65411.772513106371</v>
      </c>
      <c r="AA1495" s="27" t="s">
        <v>22</v>
      </c>
      <c r="AB1495" s="27" t="s">
        <v>19</v>
      </c>
      <c r="AC1495" s="26" t="s">
        <v>5587</v>
      </c>
      <c r="AD1495" s="33" t="s">
        <v>147</v>
      </c>
    </row>
    <row r="1496" spans="1:30" ht="38.25" customHeight="1" x14ac:dyDescent="0.3">
      <c r="A1496" s="31" t="s">
        <v>5588</v>
      </c>
      <c r="B1496" s="25" t="s">
        <v>139</v>
      </c>
      <c r="C1496" s="26" t="s">
        <v>140</v>
      </c>
      <c r="D1496" s="40" t="s">
        <v>1642</v>
      </c>
      <c r="E1496" s="27" t="s">
        <v>63</v>
      </c>
      <c r="F1496" s="32" t="s">
        <v>5589</v>
      </c>
      <c r="G1496" s="32" t="s">
        <v>3780</v>
      </c>
      <c r="H1496" s="29">
        <v>44902</v>
      </c>
      <c r="I1496" s="29">
        <v>45145</v>
      </c>
      <c r="J1496" s="17" t="str">
        <f>IF(Ugovori_OPULJP[[#This Row],[DATUM ZAVRŠETKA OPERACIJE]]&gt;DATE(2023,12,31),"u provedbi","završen")</f>
        <v>završen</v>
      </c>
      <c r="K1496" s="37" t="s">
        <v>417</v>
      </c>
      <c r="L1496" s="37" t="s">
        <v>417</v>
      </c>
      <c r="M1496" s="18">
        <v>0.85</v>
      </c>
      <c r="N1496" s="18">
        <v>0.15</v>
      </c>
      <c r="O1496" s="19">
        <f>Ugovori_OPULJP[[#This Row],[Bespovratna sredstva - Ukupno (EU+Nac) HRK
= Ukupna ugovorena vrijednost bespovratnih sredstava]]*Ugovori_OPULJP[[#This Row],[EU STOPA SUFINANCIRANJA %
EU CO-FINANCING RATE %]]</f>
        <v>545860.4375</v>
      </c>
      <c r="P1496" s="20">
        <f>Ugovori_OPULJP[[#This Row],[Bespovratna sredstva - EU dio - HRK]]/7.5345</f>
        <v>72448.130267436456</v>
      </c>
      <c r="Q1496" s="19">
        <f>Ugovori_OPULJP[[#This Row],[Bespovratna sredstva - Ukupno (EU+Nac) HRK
= Ukupna ugovorena vrijednost bespovratnih sredstava]]*Ugovori_OPULJP[[#This Row],[STOPA NACIONALNOG SUFINANCIRANJA %]]</f>
        <v>96328.3125</v>
      </c>
      <c r="R1496" s="20">
        <f>Ugovori_OPULJP[[#This Row],[Bespovratna sredstva - Nacionalni dio - HRK]]/7.5345</f>
        <v>12784.964164841727</v>
      </c>
      <c r="S1496" s="21">
        <v>642188.75</v>
      </c>
      <c r="T1496" s="20">
        <f>Ugovori_OPULJP[[#This Row],[Bespovratna sredstva - Ukupno (EU+Nac) HRK
= Ukupna ugovorena vrijednost bespovratnih sredstava]]/7.5345</f>
        <v>85233.094432278187</v>
      </c>
      <c r="U1496" s="19">
        <v>0</v>
      </c>
      <c r="V1496" s="20">
        <f>Ugovori_OPULJP[[#This Row],[Javni doprinos korisnika - HRK]]/7.5345</f>
        <v>0</v>
      </c>
      <c r="W1496" s="19">
        <v>0</v>
      </c>
      <c r="X1496" s="20">
        <f>Ugovori_OPULJP[[#This Row],[Privatni doprinos korisnika - HRK]]/7.5345</f>
        <v>0</v>
      </c>
      <c r="Y1496" s="21">
        <f>Ugovori_OPULJP[[#This Row],[Bespovratna sredstva - Ukupno (EU+Nac) HRK
= Ukupna ugovorena vrijednost bespovratnih sredstava]]+Ugovori_OPULJP[[#This Row],[Javni doprinos korisnika - HRK]]+Ugovori_OPULJP[[#This Row],[Privatni doprinos korisnika - HRK]]</f>
        <v>642188.75</v>
      </c>
      <c r="Z1496" s="22">
        <f>Ugovori_OPULJP[[#This Row],[UKUPNI PRIHVATLJIVI IZDACI
TOTAL ELIGIBLE EXPENDITURE
= Bespovratna sredstva ukupno + doprinos korisnika
= Ukupni prihvatljivi troškovi
= Ukupna ugovorena vrijednost projekta HRK]]/7.5345</f>
        <v>85233.094432278187</v>
      </c>
      <c r="AA1496" s="27" t="s">
        <v>22</v>
      </c>
      <c r="AB1496" s="27" t="s">
        <v>19</v>
      </c>
      <c r="AC1496" s="26" t="s">
        <v>5590</v>
      </c>
      <c r="AD1496" s="33" t="s">
        <v>147</v>
      </c>
    </row>
    <row r="1497" spans="1:30" ht="38.25" customHeight="1" x14ac:dyDescent="0.3">
      <c r="A1497" s="39" t="s">
        <v>5591</v>
      </c>
      <c r="B1497" s="25" t="s">
        <v>139</v>
      </c>
      <c r="C1497" s="26" t="s">
        <v>140</v>
      </c>
      <c r="D1497" s="40" t="s">
        <v>1642</v>
      </c>
      <c r="E1497" s="27" t="s">
        <v>63</v>
      </c>
      <c r="F1497" s="32" t="s">
        <v>5592</v>
      </c>
      <c r="G1497" s="32" t="s">
        <v>3448</v>
      </c>
      <c r="H1497" s="29">
        <v>44859</v>
      </c>
      <c r="I1497" s="29">
        <v>45102</v>
      </c>
      <c r="J1497" s="17" t="str">
        <f>IF(Ugovori_OPULJP[[#This Row],[DATUM ZAVRŠETKA OPERACIJE]]&gt;DATE(2023,12,31),"u provedbi","završen")</f>
        <v>završen</v>
      </c>
      <c r="K1497" s="28" t="s">
        <v>417</v>
      </c>
      <c r="L1497" s="28" t="s">
        <v>417</v>
      </c>
      <c r="M1497" s="18">
        <v>0.85</v>
      </c>
      <c r="N1497" s="18">
        <v>0.15</v>
      </c>
      <c r="O1497" s="19">
        <f>Ugovori_OPULJP[[#This Row],[Bespovratna sredstva - Ukupno (EU+Nac) HRK
= Ukupna ugovorena vrijednost bespovratnih sredstava]]*Ugovori_OPULJP[[#This Row],[EU STOPA SUFINANCIRANJA %
EU CO-FINANCING RATE %]]</f>
        <v>377819.6875</v>
      </c>
      <c r="P1497" s="20">
        <f>Ugovori_OPULJP[[#This Row],[Bespovratna sredstva - EU dio - HRK]]/7.5345</f>
        <v>50145.289999336383</v>
      </c>
      <c r="Q1497" s="19">
        <f>Ugovori_OPULJP[[#This Row],[Bespovratna sredstva - Ukupno (EU+Nac) HRK
= Ukupna ugovorena vrijednost bespovratnih sredstava]]*Ugovori_OPULJP[[#This Row],[STOPA NACIONALNOG SUFINANCIRANJA %]]</f>
        <v>66674.0625</v>
      </c>
      <c r="R1497" s="20">
        <f>Ugovori_OPULJP[[#This Row],[Bespovratna sredstva - Nacionalni dio - HRK]]/7.5345</f>
        <v>8849.168823412303</v>
      </c>
      <c r="S1497" s="21">
        <v>444493.75</v>
      </c>
      <c r="T1497" s="20">
        <f>Ugovori_OPULJP[[#This Row],[Bespovratna sredstva - Ukupno (EU+Nac) HRK
= Ukupna ugovorena vrijednost bespovratnih sredstava]]/7.5345</f>
        <v>58994.458822748689</v>
      </c>
      <c r="U1497" s="19">
        <v>0</v>
      </c>
      <c r="V1497" s="20">
        <f>Ugovori_OPULJP[[#This Row],[Javni doprinos korisnika - HRK]]/7.5345</f>
        <v>0</v>
      </c>
      <c r="W1497" s="19">
        <v>0</v>
      </c>
      <c r="X1497" s="20">
        <f>Ugovori_OPULJP[[#This Row],[Privatni doprinos korisnika - HRK]]/7.5345</f>
        <v>0</v>
      </c>
      <c r="Y1497" s="21">
        <f>Ugovori_OPULJP[[#This Row],[Bespovratna sredstva - Ukupno (EU+Nac) HRK
= Ukupna ugovorena vrijednost bespovratnih sredstava]]+Ugovori_OPULJP[[#This Row],[Javni doprinos korisnika - HRK]]+Ugovori_OPULJP[[#This Row],[Privatni doprinos korisnika - HRK]]</f>
        <v>444493.75</v>
      </c>
      <c r="Z1497" s="22">
        <f>Ugovori_OPULJP[[#This Row],[UKUPNI PRIHVATLJIVI IZDACI
TOTAL ELIGIBLE EXPENDITURE
= Bespovratna sredstva ukupno + doprinos korisnika
= Ukupni prihvatljivi troškovi
= Ukupna ugovorena vrijednost projekta HRK]]/7.5345</f>
        <v>58994.458822748689</v>
      </c>
      <c r="AA1497" s="27" t="s">
        <v>22</v>
      </c>
      <c r="AB1497" s="27" t="s">
        <v>19</v>
      </c>
      <c r="AC1497" s="26" t="s">
        <v>5593</v>
      </c>
      <c r="AD1497" s="33" t="s">
        <v>147</v>
      </c>
    </row>
    <row r="1498" spans="1:30" ht="51" customHeight="1" x14ac:dyDescent="0.3">
      <c r="A1498" s="31" t="s">
        <v>5594</v>
      </c>
      <c r="B1498" s="25" t="s">
        <v>139</v>
      </c>
      <c r="C1498" s="26" t="s">
        <v>140</v>
      </c>
      <c r="D1498" s="40" t="s">
        <v>1642</v>
      </c>
      <c r="E1498" s="27" t="s">
        <v>63</v>
      </c>
      <c r="F1498" s="32" t="s">
        <v>5595</v>
      </c>
      <c r="G1498" s="32" t="s">
        <v>3610</v>
      </c>
      <c r="H1498" s="29">
        <v>44902</v>
      </c>
      <c r="I1498" s="29">
        <v>45145</v>
      </c>
      <c r="J1498" s="17" t="str">
        <f>IF(Ugovori_OPULJP[[#This Row],[DATUM ZAVRŠETKA OPERACIJE]]&gt;DATE(2023,12,31),"u provedbi","završen")</f>
        <v>završen</v>
      </c>
      <c r="K1498" s="15" t="s">
        <v>417</v>
      </c>
      <c r="L1498" s="15" t="s">
        <v>417</v>
      </c>
      <c r="M1498" s="18">
        <v>0.85</v>
      </c>
      <c r="N1498" s="18">
        <v>0.15</v>
      </c>
      <c r="O1498" s="19">
        <f>Ugovori_OPULJP[[#This Row],[Bespovratna sredstva - Ukupno (EU+Nac) HRK
= Ukupna ugovorena vrijednost bespovratnih sredstava]]*Ugovori_OPULJP[[#This Row],[EU STOPA SUFINANCIRANJA %
EU CO-FINANCING RATE %]]</f>
        <v>378215.91500000004</v>
      </c>
      <c r="P1498" s="20">
        <f>Ugovori_OPULJP[[#This Row],[Bespovratna sredstva - EU dio - HRK]]/7.5345</f>
        <v>50197.878425907496</v>
      </c>
      <c r="Q1498" s="19">
        <f>Ugovori_OPULJP[[#This Row],[Bespovratna sredstva - Ukupno (EU+Nac) HRK
= Ukupna ugovorena vrijednost bespovratnih sredstava]]*Ugovori_OPULJP[[#This Row],[STOPA NACIONALNOG SUFINANCIRANJA %]]</f>
        <v>66743.985000000001</v>
      </c>
      <c r="R1498" s="20">
        <f>Ugovori_OPULJP[[#This Row],[Bespovratna sredstva - Nacionalni dio - HRK]]/7.5345</f>
        <v>8858.449133983675</v>
      </c>
      <c r="S1498" s="21">
        <v>444959.9</v>
      </c>
      <c r="T1498" s="20">
        <f>Ugovori_OPULJP[[#This Row],[Bespovratna sredstva - Ukupno (EU+Nac) HRK
= Ukupna ugovorena vrijednost bespovratnih sredstava]]/7.5345</f>
        <v>59056.327559891164</v>
      </c>
      <c r="U1498" s="19">
        <v>0</v>
      </c>
      <c r="V1498" s="20">
        <f>Ugovori_OPULJP[[#This Row],[Javni doprinos korisnika - HRK]]/7.5345</f>
        <v>0</v>
      </c>
      <c r="W1498" s="19">
        <v>0</v>
      </c>
      <c r="X1498" s="20">
        <f>Ugovori_OPULJP[[#This Row],[Privatni doprinos korisnika - HRK]]/7.5345</f>
        <v>0</v>
      </c>
      <c r="Y1498" s="21">
        <f>Ugovori_OPULJP[[#This Row],[Bespovratna sredstva - Ukupno (EU+Nac) HRK
= Ukupna ugovorena vrijednost bespovratnih sredstava]]+Ugovori_OPULJP[[#This Row],[Javni doprinos korisnika - HRK]]+Ugovori_OPULJP[[#This Row],[Privatni doprinos korisnika - HRK]]</f>
        <v>444959.9</v>
      </c>
      <c r="Z1498" s="22">
        <f>Ugovori_OPULJP[[#This Row],[UKUPNI PRIHVATLJIVI IZDACI
TOTAL ELIGIBLE EXPENDITURE
= Bespovratna sredstva ukupno + doprinos korisnika
= Ukupni prihvatljivi troškovi
= Ukupna ugovorena vrijednost projekta HRK]]/7.5345</f>
        <v>59056.327559891164</v>
      </c>
      <c r="AA1498" s="27" t="s">
        <v>22</v>
      </c>
      <c r="AB1498" s="27" t="s">
        <v>19</v>
      </c>
      <c r="AC1498" s="26" t="s">
        <v>5596</v>
      </c>
      <c r="AD1498" s="33" t="s">
        <v>147</v>
      </c>
    </row>
    <row r="1499" spans="1:30" ht="38.25" customHeight="1" x14ac:dyDescent="0.3">
      <c r="A1499" s="39" t="s">
        <v>5597</v>
      </c>
      <c r="B1499" s="25" t="s">
        <v>139</v>
      </c>
      <c r="C1499" s="26" t="s">
        <v>140</v>
      </c>
      <c r="D1499" s="40" t="s">
        <v>1642</v>
      </c>
      <c r="E1499" s="27" t="s">
        <v>63</v>
      </c>
      <c r="F1499" s="32" t="s">
        <v>5598</v>
      </c>
      <c r="G1499" s="14" t="s">
        <v>2304</v>
      </c>
      <c r="H1499" s="29">
        <v>44853</v>
      </c>
      <c r="I1499" s="29">
        <v>45096</v>
      </c>
      <c r="J1499" s="17" t="str">
        <f>IF(Ugovori_OPULJP[[#This Row],[DATUM ZAVRŠETKA OPERACIJE]]&gt;DATE(2023,12,31),"u provedbi","završen")</f>
        <v>završen</v>
      </c>
      <c r="K1499" s="15" t="s">
        <v>71</v>
      </c>
      <c r="L1499" s="15" t="s">
        <v>71</v>
      </c>
      <c r="M1499" s="18">
        <v>0.85</v>
      </c>
      <c r="N1499" s="18">
        <v>0.15</v>
      </c>
      <c r="O1499" s="19">
        <f>Ugovori_OPULJP[[#This Row],[Bespovratna sredstva - Ukupno (EU+Nac) HRK
= Ukupna ugovorena vrijednost bespovratnih sredstava]]*Ugovori_OPULJP[[#This Row],[EU STOPA SUFINANCIRANJA %
EU CO-FINANCING RATE %]]</f>
        <v>378216</v>
      </c>
      <c r="P1499" s="20">
        <f>Ugovori_OPULJP[[#This Row],[Bespovratna sredstva - EU dio - HRK]]/7.5345</f>
        <v>50197.889707346207</v>
      </c>
      <c r="Q1499" s="19">
        <f>Ugovori_OPULJP[[#This Row],[Bespovratna sredstva - Ukupno (EU+Nac) HRK
= Ukupna ugovorena vrijednost bespovratnih sredstava]]*Ugovori_OPULJP[[#This Row],[STOPA NACIONALNOG SUFINANCIRANJA %]]</f>
        <v>66744</v>
      </c>
      <c r="R1499" s="20">
        <f>Ugovori_OPULJP[[#This Row],[Bespovratna sredstva - Nacionalni dio - HRK]]/7.5345</f>
        <v>8858.4511248258004</v>
      </c>
      <c r="S1499" s="21">
        <v>444960</v>
      </c>
      <c r="T1499" s="20">
        <f>Ugovori_OPULJP[[#This Row],[Bespovratna sredstva - Ukupno (EU+Nac) HRK
= Ukupna ugovorena vrijednost bespovratnih sredstava]]/7.5345</f>
        <v>59056.340832172005</v>
      </c>
      <c r="U1499" s="19">
        <v>0</v>
      </c>
      <c r="V1499" s="20">
        <f>Ugovori_OPULJP[[#This Row],[Javni doprinos korisnika - HRK]]/7.5345</f>
        <v>0</v>
      </c>
      <c r="W1499" s="19">
        <v>0</v>
      </c>
      <c r="X1499" s="20">
        <f>Ugovori_OPULJP[[#This Row],[Privatni doprinos korisnika - HRK]]/7.5345</f>
        <v>0</v>
      </c>
      <c r="Y1499" s="21">
        <f>Ugovori_OPULJP[[#This Row],[Bespovratna sredstva - Ukupno (EU+Nac) HRK
= Ukupna ugovorena vrijednost bespovratnih sredstava]]+Ugovori_OPULJP[[#This Row],[Javni doprinos korisnika - HRK]]+Ugovori_OPULJP[[#This Row],[Privatni doprinos korisnika - HRK]]</f>
        <v>444960</v>
      </c>
      <c r="Z1499" s="22">
        <f>Ugovori_OPULJP[[#This Row],[UKUPNI PRIHVATLJIVI IZDACI
TOTAL ELIGIBLE EXPENDITURE
= Bespovratna sredstva ukupno + doprinos korisnika
= Ukupni prihvatljivi troškovi
= Ukupna ugovorena vrijednost projekta HRK]]/7.5345</f>
        <v>59056.340832172005</v>
      </c>
      <c r="AA1499" s="27" t="s">
        <v>22</v>
      </c>
      <c r="AB1499" s="27" t="s">
        <v>19</v>
      </c>
      <c r="AC1499" s="26" t="s">
        <v>5599</v>
      </c>
      <c r="AD1499" s="33" t="s">
        <v>147</v>
      </c>
    </row>
    <row r="1500" spans="1:30" ht="38.25" customHeight="1" x14ac:dyDescent="0.3">
      <c r="A1500" s="31" t="s">
        <v>5600</v>
      </c>
      <c r="B1500" s="25" t="s">
        <v>139</v>
      </c>
      <c r="C1500" s="26" t="s">
        <v>140</v>
      </c>
      <c r="D1500" s="40" t="s">
        <v>1642</v>
      </c>
      <c r="E1500" s="27" t="s">
        <v>63</v>
      </c>
      <c r="F1500" s="32" t="s">
        <v>5601</v>
      </c>
      <c r="G1500" s="32" t="s">
        <v>2292</v>
      </c>
      <c r="H1500" s="29">
        <v>44902</v>
      </c>
      <c r="I1500" s="29">
        <v>45145</v>
      </c>
      <c r="J1500" s="17" t="str">
        <f>IF(Ugovori_OPULJP[[#This Row],[DATUM ZAVRŠETKA OPERACIJE]]&gt;DATE(2023,12,31),"u provedbi","završen")</f>
        <v>završen</v>
      </c>
      <c r="K1500" s="15" t="s">
        <v>417</v>
      </c>
      <c r="L1500" s="15" t="s">
        <v>417</v>
      </c>
      <c r="M1500" s="18">
        <v>0.85</v>
      </c>
      <c r="N1500" s="18">
        <v>0.15</v>
      </c>
      <c r="O1500" s="19">
        <f>Ugovori_OPULJP[[#This Row],[Bespovratna sredstva - Ukupno (EU+Nac) HRK
= Ukupna ugovorena vrijednost bespovratnih sredstava]]*Ugovori_OPULJP[[#This Row],[EU STOPA SUFINANCIRANJA %
EU CO-FINANCING RATE %]]</f>
        <v>630360</v>
      </c>
      <c r="P1500" s="20">
        <f>Ugovori_OPULJP[[#This Row],[Bespovratna sredstva - EU dio - HRK]]/7.5345</f>
        <v>83663.149512243675</v>
      </c>
      <c r="Q1500" s="19">
        <f>Ugovori_OPULJP[[#This Row],[Bespovratna sredstva - Ukupno (EU+Nac) HRK
= Ukupna ugovorena vrijednost bespovratnih sredstava]]*Ugovori_OPULJP[[#This Row],[STOPA NACIONALNOG SUFINANCIRANJA %]]</f>
        <v>111240</v>
      </c>
      <c r="R1500" s="20">
        <f>Ugovori_OPULJP[[#This Row],[Bespovratna sredstva - Nacionalni dio - HRK]]/7.5345</f>
        <v>14764.085208043001</v>
      </c>
      <c r="S1500" s="21">
        <v>741600</v>
      </c>
      <c r="T1500" s="20">
        <f>Ugovori_OPULJP[[#This Row],[Bespovratna sredstva - Ukupno (EU+Nac) HRK
= Ukupna ugovorena vrijednost bespovratnih sredstava]]/7.5345</f>
        <v>98427.23472028668</v>
      </c>
      <c r="U1500" s="19">
        <v>0</v>
      </c>
      <c r="V1500" s="20">
        <f>Ugovori_OPULJP[[#This Row],[Javni doprinos korisnika - HRK]]/7.5345</f>
        <v>0</v>
      </c>
      <c r="W1500" s="19">
        <v>0</v>
      </c>
      <c r="X1500" s="20">
        <f>Ugovori_OPULJP[[#This Row],[Privatni doprinos korisnika - HRK]]/7.5345</f>
        <v>0</v>
      </c>
      <c r="Y1500" s="21">
        <f>Ugovori_OPULJP[[#This Row],[Bespovratna sredstva - Ukupno (EU+Nac) HRK
= Ukupna ugovorena vrijednost bespovratnih sredstava]]+Ugovori_OPULJP[[#This Row],[Javni doprinos korisnika - HRK]]+Ugovori_OPULJP[[#This Row],[Privatni doprinos korisnika - HRK]]</f>
        <v>741600</v>
      </c>
      <c r="Z1500" s="22">
        <f>Ugovori_OPULJP[[#This Row],[UKUPNI PRIHVATLJIVI IZDACI
TOTAL ELIGIBLE EXPENDITURE
= Bespovratna sredstva ukupno + doprinos korisnika
= Ukupni prihvatljivi troškovi
= Ukupna ugovorena vrijednost projekta HRK]]/7.5345</f>
        <v>98427.23472028668</v>
      </c>
      <c r="AA1500" s="27" t="s">
        <v>22</v>
      </c>
      <c r="AB1500" s="27" t="s">
        <v>19</v>
      </c>
      <c r="AC1500" s="26" t="s">
        <v>5602</v>
      </c>
      <c r="AD1500" s="33" t="s">
        <v>147</v>
      </c>
    </row>
    <row r="1501" spans="1:30" ht="51" customHeight="1" x14ac:dyDescent="0.3">
      <c r="A1501" s="39" t="s">
        <v>5603</v>
      </c>
      <c r="B1501" s="25" t="s">
        <v>139</v>
      </c>
      <c r="C1501" s="26" t="s">
        <v>140</v>
      </c>
      <c r="D1501" s="40" t="s">
        <v>1642</v>
      </c>
      <c r="E1501" s="27" t="s">
        <v>63</v>
      </c>
      <c r="F1501" s="32" t="s">
        <v>5604</v>
      </c>
      <c r="G1501" s="32" t="s">
        <v>2128</v>
      </c>
      <c r="H1501" s="29">
        <v>44770</v>
      </c>
      <c r="I1501" s="29">
        <v>45013</v>
      </c>
      <c r="J1501" s="17" t="str">
        <f>IF(Ugovori_OPULJP[[#This Row],[DATUM ZAVRŠETKA OPERACIJE]]&gt;DATE(2023,12,31),"u provedbi","završen")</f>
        <v>završen</v>
      </c>
      <c r="K1501" s="37" t="s">
        <v>71</v>
      </c>
      <c r="L1501" s="37" t="s">
        <v>71</v>
      </c>
      <c r="M1501" s="18">
        <v>0.85</v>
      </c>
      <c r="N1501" s="18">
        <v>0.15</v>
      </c>
      <c r="O1501" s="19">
        <f>Ugovori_OPULJP[[#This Row],[Bespovratna sredstva - Ukupno (EU+Nac) HRK
= Ukupna ugovorena vrijednost bespovratnih sredstava]]*Ugovori_OPULJP[[#This Row],[EU STOPA SUFINANCIRANJA %
EU CO-FINANCING RATE %]]</f>
        <v>588336</v>
      </c>
      <c r="P1501" s="20">
        <f>Ugovori_OPULJP[[#This Row],[Bespovratna sredstva - EU dio - HRK]]/7.5345</f>
        <v>78085.606211427425</v>
      </c>
      <c r="Q1501" s="19">
        <f>Ugovori_OPULJP[[#This Row],[Bespovratna sredstva - Ukupno (EU+Nac) HRK
= Ukupna ugovorena vrijednost bespovratnih sredstava]]*Ugovori_OPULJP[[#This Row],[STOPA NACIONALNOG SUFINANCIRANJA %]]</f>
        <v>103824</v>
      </c>
      <c r="R1501" s="20">
        <f>Ugovori_OPULJP[[#This Row],[Bespovratna sredstva - Nacionalni dio - HRK]]/7.5345</f>
        <v>13779.812860840135</v>
      </c>
      <c r="S1501" s="21">
        <v>692160</v>
      </c>
      <c r="T1501" s="20">
        <f>Ugovori_OPULJP[[#This Row],[Bespovratna sredstva - Ukupno (EU+Nac) HRK
= Ukupna ugovorena vrijednost bespovratnih sredstava]]/7.5345</f>
        <v>91865.41907226757</v>
      </c>
      <c r="U1501" s="19">
        <v>0</v>
      </c>
      <c r="V1501" s="20">
        <f>Ugovori_OPULJP[[#This Row],[Javni doprinos korisnika - HRK]]/7.5345</f>
        <v>0</v>
      </c>
      <c r="W1501" s="19">
        <v>0</v>
      </c>
      <c r="X1501" s="20">
        <f>Ugovori_OPULJP[[#This Row],[Privatni doprinos korisnika - HRK]]/7.5345</f>
        <v>0</v>
      </c>
      <c r="Y1501" s="21">
        <f>Ugovori_OPULJP[[#This Row],[Bespovratna sredstva - Ukupno (EU+Nac) HRK
= Ukupna ugovorena vrijednost bespovratnih sredstava]]+Ugovori_OPULJP[[#This Row],[Javni doprinos korisnika - HRK]]+Ugovori_OPULJP[[#This Row],[Privatni doprinos korisnika - HRK]]</f>
        <v>692160</v>
      </c>
      <c r="Z1501" s="22">
        <f>Ugovori_OPULJP[[#This Row],[UKUPNI PRIHVATLJIVI IZDACI
TOTAL ELIGIBLE EXPENDITURE
= Bespovratna sredstva ukupno + doprinos korisnika
= Ukupni prihvatljivi troškovi
= Ukupna ugovorena vrijednost projekta HRK]]/7.5345</f>
        <v>91865.41907226757</v>
      </c>
      <c r="AA1501" s="27" t="s">
        <v>22</v>
      </c>
      <c r="AB1501" s="27" t="s">
        <v>19</v>
      </c>
      <c r="AC1501" s="26" t="s">
        <v>5605</v>
      </c>
      <c r="AD1501" s="33" t="s">
        <v>147</v>
      </c>
    </row>
    <row r="1502" spans="1:30" ht="51" customHeight="1" x14ac:dyDescent="0.3">
      <c r="A1502" s="31" t="s">
        <v>5606</v>
      </c>
      <c r="B1502" s="25" t="s">
        <v>139</v>
      </c>
      <c r="C1502" s="26" t="s">
        <v>140</v>
      </c>
      <c r="D1502" s="40" t="s">
        <v>1642</v>
      </c>
      <c r="E1502" s="27" t="s">
        <v>63</v>
      </c>
      <c r="F1502" s="32" t="s">
        <v>5607</v>
      </c>
      <c r="G1502" s="32" t="s">
        <v>5608</v>
      </c>
      <c r="H1502" s="29">
        <v>44902</v>
      </c>
      <c r="I1502" s="29">
        <v>45145</v>
      </c>
      <c r="J1502" s="17" t="str">
        <f>IF(Ugovori_OPULJP[[#This Row],[DATUM ZAVRŠETKA OPERACIJE]]&gt;DATE(2023,12,31),"u provedbi","završen")</f>
        <v>završen</v>
      </c>
      <c r="K1502" s="28" t="s">
        <v>71</v>
      </c>
      <c r="L1502" s="28" t="s">
        <v>71</v>
      </c>
      <c r="M1502" s="18">
        <v>0.85</v>
      </c>
      <c r="N1502" s="18">
        <v>0.15</v>
      </c>
      <c r="O1502" s="19">
        <f>Ugovori_OPULJP[[#This Row],[Bespovratna sredstva - Ukupno (EU+Nac) HRK
= Ukupna ugovorena vrijednost bespovratnih sredstava]]*Ugovori_OPULJP[[#This Row],[EU STOPA SUFINANCIRANJA %
EU CO-FINANCING RATE %]]</f>
        <v>416075</v>
      </c>
      <c r="P1502" s="20">
        <f>Ugovori_OPULJP[[#This Row],[Bespovratna sredstva - EU dio - HRK]]/7.5345</f>
        <v>55222.642511115533</v>
      </c>
      <c r="Q1502" s="19">
        <f>Ugovori_OPULJP[[#This Row],[Bespovratna sredstva - Ukupno (EU+Nac) HRK
= Ukupna ugovorena vrijednost bespovratnih sredstava]]*Ugovori_OPULJP[[#This Row],[STOPA NACIONALNOG SUFINANCIRANJA %]]</f>
        <v>73425</v>
      </c>
      <c r="R1502" s="20">
        <f>Ugovori_OPULJP[[#This Row],[Bespovratna sredstva - Nacionalni dio - HRK]]/7.5345</f>
        <v>9745.1722078439179</v>
      </c>
      <c r="S1502" s="21">
        <v>489500</v>
      </c>
      <c r="T1502" s="20">
        <f>Ugovori_OPULJP[[#This Row],[Bespovratna sredstva - Ukupno (EU+Nac) HRK
= Ukupna ugovorena vrijednost bespovratnih sredstava]]/7.5345</f>
        <v>64967.814718959453</v>
      </c>
      <c r="U1502" s="19">
        <v>0</v>
      </c>
      <c r="V1502" s="20">
        <f>Ugovori_OPULJP[[#This Row],[Javni doprinos korisnika - HRK]]/7.5345</f>
        <v>0</v>
      </c>
      <c r="W1502" s="19">
        <v>0</v>
      </c>
      <c r="X1502" s="20">
        <f>Ugovori_OPULJP[[#This Row],[Privatni doprinos korisnika - HRK]]/7.5345</f>
        <v>0</v>
      </c>
      <c r="Y1502" s="21">
        <f>Ugovori_OPULJP[[#This Row],[Bespovratna sredstva - Ukupno (EU+Nac) HRK
= Ukupna ugovorena vrijednost bespovratnih sredstava]]+Ugovori_OPULJP[[#This Row],[Javni doprinos korisnika - HRK]]+Ugovori_OPULJP[[#This Row],[Privatni doprinos korisnika - HRK]]</f>
        <v>489500</v>
      </c>
      <c r="Z1502" s="22">
        <f>Ugovori_OPULJP[[#This Row],[UKUPNI PRIHVATLJIVI IZDACI
TOTAL ELIGIBLE EXPENDITURE
= Bespovratna sredstva ukupno + doprinos korisnika
= Ukupni prihvatljivi troškovi
= Ukupna ugovorena vrijednost projekta HRK]]/7.5345</f>
        <v>64967.814718959453</v>
      </c>
      <c r="AA1502" s="27" t="s">
        <v>22</v>
      </c>
      <c r="AB1502" s="27" t="s">
        <v>19</v>
      </c>
      <c r="AC1502" s="26" t="s">
        <v>5609</v>
      </c>
      <c r="AD1502" s="33" t="s">
        <v>147</v>
      </c>
    </row>
    <row r="1503" spans="1:30" ht="38.25" customHeight="1" x14ac:dyDescent="0.3">
      <c r="A1503" s="39" t="s">
        <v>5610</v>
      </c>
      <c r="B1503" s="25" t="s">
        <v>139</v>
      </c>
      <c r="C1503" s="26" t="s">
        <v>140</v>
      </c>
      <c r="D1503" s="40" t="s">
        <v>1642</v>
      </c>
      <c r="E1503" s="27" t="s">
        <v>63</v>
      </c>
      <c r="F1503" s="32" t="s">
        <v>5611</v>
      </c>
      <c r="G1503" s="32" t="s">
        <v>186</v>
      </c>
      <c r="H1503" s="29">
        <v>44858</v>
      </c>
      <c r="I1503" s="29">
        <v>45101</v>
      </c>
      <c r="J1503" s="17" t="str">
        <f>IF(Ugovori_OPULJP[[#This Row],[DATUM ZAVRŠETKA OPERACIJE]]&gt;DATE(2023,12,31),"u provedbi","završen")</f>
        <v>završen</v>
      </c>
      <c r="K1503" s="28" t="s">
        <v>76</v>
      </c>
      <c r="L1503" s="28" t="s">
        <v>71</v>
      </c>
      <c r="M1503" s="18">
        <v>0.85</v>
      </c>
      <c r="N1503" s="18">
        <v>0.15</v>
      </c>
      <c r="O1503" s="19">
        <f>Ugovori_OPULJP[[#This Row],[Bespovratna sredstva - Ukupno (EU+Nac) HRK
= Ukupna ugovorena vrijednost bespovratnih sredstava]]*Ugovori_OPULJP[[#This Row],[EU STOPA SUFINANCIRANJA %
EU CO-FINANCING RATE %]]</f>
        <v>1229980.5999999999</v>
      </c>
      <c r="P1503" s="20">
        <f>Ugovori_OPULJP[[#This Row],[Bespovratna sredstva - EU dio - HRK]]/7.5345</f>
        <v>163246.47952750677</v>
      </c>
      <c r="Q1503" s="19">
        <f>Ugovori_OPULJP[[#This Row],[Bespovratna sredstva - Ukupno (EU+Nac) HRK
= Ukupna ugovorena vrijednost bespovratnih sredstava]]*Ugovori_OPULJP[[#This Row],[STOPA NACIONALNOG SUFINANCIRANJA %]]</f>
        <v>217055.4</v>
      </c>
      <c r="R1503" s="20">
        <f>Ugovori_OPULJP[[#This Row],[Bespovratna sredstva - Nacionalni dio - HRK]]/7.5345</f>
        <v>28808.202269560021</v>
      </c>
      <c r="S1503" s="21">
        <v>1447036</v>
      </c>
      <c r="T1503" s="20">
        <f>Ugovori_OPULJP[[#This Row],[Bespovratna sredstva - Ukupno (EU+Nac) HRK
= Ukupna ugovorena vrijednost bespovratnih sredstava]]/7.5345</f>
        <v>192054.68179706682</v>
      </c>
      <c r="U1503" s="19">
        <v>0</v>
      </c>
      <c r="V1503" s="20">
        <f>Ugovori_OPULJP[[#This Row],[Javni doprinos korisnika - HRK]]/7.5345</f>
        <v>0</v>
      </c>
      <c r="W1503" s="19">
        <v>0</v>
      </c>
      <c r="X1503" s="20">
        <f>Ugovori_OPULJP[[#This Row],[Privatni doprinos korisnika - HRK]]/7.5345</f>
        <v>0</v>
      </c>
      <c r="Y1503" s="21">
        <f>Ugovori_OPULJP[[#This Row],[Bespovratna sredstva - Ukupno (EU+Nac) HRK
= Ukupna ugovorena vrijednost bespovratnih sredstava]]+Ugovori_OPULJP[[#This Row],[Javni doprinos korisnika - HRK]]+Ugovori_OPULJP[[#This Row],[Privatni doprinos korisnika - HRK]]</f>
        <v>1447036</v>
      </c>
      <c r="Z1503" s="22">
        <f>Ugovori_OPULJP[[#This Row],[UKUPNI PRIHVATLJIVI IZDACI
TOTAL ELIGIBLE EXPENDITURE
= Bespovratna sredstva ukupno + doprinos korisnika
= Ukupni prihvatljivi troškovi
= Ukupna ugovorena vrijednost projekta HRK]]/7.5345</f>
        <v>192054.68179706682</v>
      </c>
      <c r="AA1503" s="27" t="s">
        <v>22</v>
      </c>
      <c r="AB1503" s="27" t="s">
        <v>19</v>
      </c>
      <c r="AC1503" s="26" t="s">
        <v>5612</v>
      </c>
      <c r="AD1503" s="33" t="s">
        <v>147</v>
      </c>
    </row>
    <row r="1504" spans="1:30" ht="51" customHeight="1" x14ac:dyDescent="0.3">
      <c r="A1504" s="31" t="s">
        <v>5613</v>
      </c>
      <c r="B1504" s="25" t="s">
        <v>139</v>
      </c>
      <c r="C1504" s="26" t="s">
        <v>140</v>
      </c>
      <c r="D1504" s="40" t="s">
        <v>1642</v>
      </c>
      <c r="E1504" s="27" t="s">
        <v>63</v>
      </c>
      <c r="F1504" s="32" t="s">
        <v>5614</v>
      </c>
      <c r="G1504" s="14" t="s">
        <v>3147</v>
      </c>
      <c r="H1504" s="29">
        <v>44902</v>
      </c>
      <c r="I1504" s="29">
        <v>45145</v>
      </c>
      <c r="J1504" s="17" t="str">
        <f>IF(Ugovori_OPULJP[[#This Row],[DATUM ZAVRŠETKA OPERACIJE]]&gt;DATE(2023,12,31),"u provedbi","završen")</f>
        <v>završen</v>
      </c>
      <c r="K1504" s="28" t="s">
        <v>76</v>
      </c>
      <c r="L1504" s="28" t="s">
        <v>71</v>
      </c>
      <c r="M1504" s="18">
        <v>0.85</v>
      </c>
      <c r="N1504" s="18">
        <v>0.15</v>
      </c>
      <c r="O1504" s="19">
        <f>Ugovori_OPULJP[[#This Row],[Bespovratna sredstva - Ukupno (EU+Nac) HRK
= Ukupna ugovorena vrijednost bespovratnih sredstava]]*Ugovori_OPULJP[[#This Row],[EU STOPA SUFINANCIRANJA %
EU CO-FINANCING RATE %]]</f>
        <v>415820</v>
      </c>
      <c r="P1504" s="20">
        <f>Ugovori_OPULJP[[#This Row],[Bespovratna sredstva - EU dio - HRK]]/7.5345</f>
        <v>55188.798194969801</v>
      </c>
      <c r="Q1504" s="19">
        <f>Ugovori_OPULJP[[#This Row],[Bespovratna sredstva - Ukupno (EU+Nac) HRK
= Ukupna ugovorena vrijednost bespovratnih sredstava]]*Ugovori_OPULJP[[#This Row],[STOPA NACIONALNOG SUFINANCIRANJA %]]</f>
        <v>73380</v>
      </c>
      <c r="R1504" s="20">
        <f>Ugovori_OPULJP[[#This Row],[Bespovratna sredstva - Nacionalni dio - HRK]]/7.5345</f>
        <v>9739.1996814652593</v>
      </c>
      <c r="S1504" s="21">
        <v>489200</v>
      </c>
      <c r="T1504" s="20">
        <f>Ugovori_OPULJP[[#This Row],[Bespovratna sredstva - Ukupno (EU+Nac) HRK
= Ukupna ugovorena vrijednost bespovratnih sredstava]]/7.5345</f>
        <v>64927.99787643506</v>
      </c>
      <c r="U1504" s="19">
        <v>0</v>
      </c>
      <c r="V1504" s="20">
        <f>Ugovori_OPULJP[[#This Row],[Javni doprinos korisnika - HRK]]/7.5345</f>
        <v>0</v>
      </c>
      <c r="W1504" s="19">
        <v>0</v>
      </c>
      <c r="X1504" s="20">
        <f>Ugovori_OPULJP[[#This Row],[Privatni doprinos korisnika - HRK]]/7.5345</f>
        <v>0</v>
      </c>
      <c r="Y1504" s="21">
        <f>Ugovori_OPULJP[[#This Row],[Bespovratna sredstva - Ukupno (EU+Nac) HRK
= Ukupna ugovorena vrijednost bespovratnih sredstava]]+Ugovori_OPULJP[[#This Row],[Javni doprinos korisnika - HRK]]+Ugovori_OPULJP[[#This Row],[Privatni doprinos korisnika - HRK]]</f>
        <v>489200</v>
      </c>
      <c r="Z1504" s="22">
        <f>Ugovori_OPULJP[[#This Row],[UKUPNI PRIHVATLJIVI IZDACI
TOTAL ELIGIBLE EXPENDITURE
= Bespovratna sredstva ukupno + doprinos korisnika
= Ukupni prihvatljivi troškovi
= Ukupna ugovorena vrijednost projekta HRK]]/7.5345</f>
        <v>64927.99787643506</v>
      </c>
      <c r="AA1504" s="27" t="s">
        <v>22</v>
      </c>
      <c r="AB1504" s="27" t="s">
        <v>19</v>
      </c>
      <c r="AC1504" s="26" t="s">
        <v>5615</v>
      </c>
      <c r="AD1504" s="33" t="s">
        <v>147</v>
      </c>
    </row>
    <row r="1505" spans="1:30" ht="25.5" customHeight="1" x14ac:dyDescent="0.3">
      <c r="A1505" s="31" t="s">
        <v>5616</v>
      </c>
      <c r="B1505" s="25" t="s">
        <v>139</v>
      </c>
      <c r="C1505" s="26" t="s">
        <v>140</v>
      </c>
      <c r="D1505" s="40" t="s">
        <v>1642</v>
      </c>
      <c r="E1505" s="27" t="s">
        <v>63</v>
      </c>
      <c r="F1505" s="32" t="s">
        <v>5617</v>
      </c>
      <c r="G1505" s="32" t="s">
        <v>5618</v>
      </c>
      <c r="H1505" s="29">
        <v>44902</v>
      </c>
      <c r="I1505" s="29">
        <v>45145</v>
      </c>
      <c r="J1505" s="17" t="str">
        <f>IF(Ugovori_OPULJP[[#This Row],[DATUM ZAVRŠETKA OPERACIJE]]&gt;DATE(2023,12,31),"u provedbi","završen")</f>
        <v>završen</v>
      </c>
      <c r="K1505" s="28" t="s">
        <v>71</v>
      </c>
      <c r="L1505" s="28" t="s">
        <v>71</v>
      </c>
      <c r="M1505" s="18">
        <v>0.85</v>
      </c>
      <c r="N1505" s="18">
        <v>0.15</v>
      </c>
      <c r="O1505" s="19">
        <f>Ugovori_OPULJP[[#This Row],[Bespovratna sredstva - Ukupno (EU+Nac) HRK
= Ukupna ugovorena vrijednost bespovratnih sredstava]]*Ugovori_OPULJP[[#This Row],[EU STOPA SUFINANCIRANJA %
EU CO-FINANCING RATE %]]</f>
        <v>756393.75</v>
      </c>
      <c r="P1505" s="20">
        <f>Ugovori_OPULJP[[#This Row],[Bespovratna sredstva - EU dio - HRK]]/7.5345</f>
        <v>100390.70276727054</v>
      </c>
      <c r="Q1505" s="19">
        <f>Ugovori_OPULJP[[#This Row],[Bespovratna sredstva - Ukupno (EU+Nac) HRK
= Ukupna ugovorena vrijednost bespovratnih sredstava]]*Ugovori_OPULJP[[#This Row],[STOPA NACIONALNOG SUFINANCIRANJA %]]</f>
        <v>133481.25</v>
      </c>
      <c r="R1505" s="20">
        <f>Ugovori_OPULJP[[#This Row],[Bespovratna sredstva - Nacionalni dio - HRK]]/7.5345</f>
        <v>17716.006370694802</v>
      </c>
      <c r="S1505" s="21">
        <v>889875</v>
      </c>
      <c r="T1505" s="20">
        <f>Ugovori_OPULJP[[#This Row],[Bespovratna sredstva - Ukupno (EU+Nac) HRK
= Ukupna ugovorena vrijednost bespovratnih sredstava]]/7.5345</f>
        <v>118106.70913796536</v>
      </c>
      <c r="U1505" s="19">
        <v>0</v>
      </c>
      <c r="V1505" s="20">
        <f>Ugovori_OPULJP[[#This Row],[Javni doprinos korisnika - HRK]]/7.5345</f>
        <v>0</v>
      </c>
      <c r="W1505" s="19">
        <v>0</v>
      </c>
      <c r="X1505" s="20">
        <f>Ugovori_OPULJP[[#This Row],[Privatni doprinos korisnika - HRK]]/7.5345</f>
        <v>0</v>
      </c>
      <c r="Y1505" s="21">
        <f>Ugovori_OPULJP[[#This Row],[Bespovratna sredstva - Ukupno (EU+Nac) HRK
= Ukupna ugovorena vrijednost bespovratnih sredstava]]+Ugovori_OPULJP[[#This Row],[Javni doprinos korisnika - HRK]]+Ugovori_OPULJP[[#This Row],[Privatni doprinos korisnika - HRK]]</f>
        <v>889875</v>
      </c>
      <c r="Z1505" s="22">
        <f>Ugovori_OPULJP[[#This Row],[UKUPNI PRIHVATLJIVI IZDACI
TOTAL ELIGIBLE EXPENDITURE
= Bespovratna sredstva ukupno + doprinos korisnika
= Ukupni prihvatljivi troškovi
= Ukupna ugovorena vrijednost projekta HRK]]/7.5345</f>
        <v>118106.70913796536</v>
      </c>
      <c r="AA1505" s="27" t="s">
        <v>22</v>
      </c>
      <c r="AB1505" s="27" t="s">
        <v>19</v>
      </c>
      <c r="AC1505" s="26" t="s">
        <v>5619</v>
      </c>
      <c r="AD1505" s="33" t="s">
        <v>147</v>
      </c>
    </row>
    <row r="1506" spans="1:30" ht="51" customHeight="1" x14ac:dyDescent="0.3">
      <c r="A1506" s="39" t="s">
        <v>5620</v>
      </c>
      <c r="B1506" s="25" t="s">
        <v>139</v>
      </c>
      <c r="C1506" s="26" t="s">
        <v>140</v>
      </c>
      <c r="D1506" s="40" t="s">
        <v>1642</v>
      </c>
      <c r="E1506" s="27" t="s">
        <v>63</v>
      </c>
      <c r="F1506" s="32" t="s">
        <v>5621</v>
      </c>
      <c r="G1506" s="14" t="s">
        <v>2300</v>
      </c>
      <c r="H1506" s="29">
        <v>44853</v>
      </c>
      <c r="I1506" s="29">
        <v>45096</v>
      </c>
      <c r="J1506" s="17" t="str">
        <f>IF(Ugovori_OPULJP[[#This Row],[DATUM ZAVRŠETKA OPERACIJE]]&gt;DATE(2023,12,31),"u provedbi","završen")</f>
        <v>završen</v>
      </c>
      <c r="K1506" s="28" t="s">
        <v>76</v>
      </c>
      <c r="L1506" s="28" t="s">
        <v>71</v>
      </c>
      <c r="M1506" s="18">
        <v>0.85</v>
      </c>
      <c r="N1506" s="18">
        <v>0.15</v>
      </c>
      <c r="O1506" s="19">
        <f>Ugovori_OPULJP[[#This Row],[Bespovratna sredstva - Ukupno (EU+Nac) HRK
= Ukupna ugovorena vrijednost bespovratnih sredstava]]*Ugovori_OPULJP[[#This Row],[EU STOPA SUFINANCIRANJA %
EU CO-FINANCING RATE %]]</f>
        <v>836230</v>
      </c>
      <c r="P1506" s="20">
        <f>Ugovori_OPULJP[[#This Row],[Bespovratna sredstva - EU dio - HRK]]/7.5345</f>
        <v>110986.79408056274</v>
      </c>
      <c r="Q1506" s="19">
        <f>Ugovori_OPULJP[[#This Row],[Bespovratna sredstva - Ukupno (EU+Nac) HRK
= Ukupna ugovorena vrijednost bespovratnih sredstava]]*Ugovori_OPULJP[[#This Row],[STOPA NACIONALNOG SUFINANCIRANJA %]]</f>
        <v>147570</v>
      </c>
      <c r="R1506" s="20">
        <f>Ugovori_OPULJP[[#This Row],[Bespovratna sredstva - Nacionalni dio - HRK]]/7.5345</f>
        <v>19585.904837746366</v>
      </c>
      <c r="S1506" s="21">
        <v>983800</v>
      </c>
      <c r="T1506" s="20">
        <f>Ugovori_OPULJP[[#This Row],[Bespovratna sredstva - Ukupno (EU+Nac) HRK
= Ukupna ugovorena vrijednost bespovratnih sredstava]]/7.5345</f>
        <v>130572.69891830911</v>
      </c>
      <c r="U1506" s="19">
        <v>0</v>
      </c>
      <c r="V1506" s="20">
        <f>Ugovori_OPULJP[[#This Row],[Javni doprinos korisnika - HRK]]/7.5345</f>
        <v>0</v>
      </c>
      <c r="W1506" s="19">
        <v>0</v>
      </c>
      <c r="X1506" s="20">
        <f>Ugovori_OPULJP[[#This Row],[Privatni doprinos korisnika - HRK]]/7.5345</f>
        <v>0</v>
      </c>
      <c r="Y1506" s="21">
        <f>Ugovori_OPULJP[[#This Row],[Bespovratna sredstva - Ukupno (EU+Nac) HRK
= Ukupna ugovorena vrijednost bespovratnih sredstava]]+Ugovori_OPULJP[[#This Row],[Javni doprinos korisnika - HRK]]+Ugovori_OPULJP[[#This Row],[Privatni doprinos korisnika - HRK]]</f>
        <v>983800</v>
      </c>
      <c r="Z1506" s="22">
        <f>Ugovori_OPULJP[[#This Row],[UKUPNI PRIHVATLJIVI IZDACI
TOTAL ELIGIBLE EXPENDITURE
= Bespovratna sredstva ukupno + doprinos korisnika
= Ukupni prihvatljivi troškovi
= Ukupna ugovorena vrijednost projekta HRK]]/7.5345</f>
        <v>130572.69891830911</v>
      </c>
      <c r="AA1506" s="27" t="s">
        <v>22</v>
      </c>
      <c r="AB1506" s="27" t="s">
        <v>19</v>
      </c>
      <c r="AC1506" s="26" t="s">
        <v>5622</v>
      </c>
      <c r="AD1506" s="33" t="s">
        <v>147</v>
      </c>
    </row>
    <row r="1507" spans="1:30" ht="51" customHeight="1" x14ac:dyDescent="0.3">
      <c r="A1507" s="39" t="s">
        <v>5623</v>
      </c>
      <c r="B1507" s="25" t="s">
        <v>139</v>
      </c>
      <c r="C1507" s="26" t="s">
        <v>140</v>
      </c>
      <c r="D1507" s="40" t="s">
        <v>1642</v>
      </c>
      <c r="E1507" s="27" t="s">
        <v>63</v>
      </c>
      <c r="F1507" s="32" t="s">
        <v>5624</v>
      </c>
      <c r="G1507" s="32" t="s">
        <v>3190</v>
      </c>
      <c r="H1507" s="29">
        <v>44853</v>
      </c>
      <c r="I1507" s="29">
        <v>45096</v>
      </c>
      <c r="J1507" s="17" t="str">
        <f>IF(Ugovori_OPULJP[[#This Row],[DATUM ZAVRŠETKA OPERACIJE]]&gt;DATE(2023,12,31),"u provedbi","završen")</f>
        <v>završen</v>
      </c>
      <c r="K1507" s="37" t="s">
        <v>71</v>
      </c>
      <c r="L1507" s="37" t="s">
        <v>71</v>
      </c>
      <c r="M1507" s="18">
        <v>0.85</v>
      </c>
      <c r="N1507" s="18">
        <v>0.15</v>
      </c>
      <c r="O1507" s="19">
        <f>Ugovori_OPULJP[[#This Row],[Bespovratna sredstva - Ukupno (EU+Nac) HRK
= Ukupna ugovorena vrijednost bespovratnih sredstava]]*Ugovori_OPULJP[[#This Row],[EU STOPA SUFINANCIRANJA %
EU CO-FINANCING RATE %]]</f>
        <v>714408</v>
      </c>
      <c r="P1507" s="20">
        <f>Ugovori_OPULJP[[#This Row],[Bespovratna sredstva - EU dio - HRK]]/7.5345</f>
        <v>94818.236113876163</v>
      </c>
      <c r="Q1507" s="19">
        <f>Ugovori_OPULJP[[#This Row],[Bespovratna sredstva - Ukupno (EU+Nac) HRK
= Ukupna ugovorena vrijednost bespovratnih sredstava]]*Ugovori_OPULJP[[#This Row],[STOPA NACIONALNOG SUFINANCIRANJA %]]</f>
        <v>126072</v>
      </c>
      <c r="R1507" s="20">
        <f>Ugovori_OPULJP[[#This Row],[Bespovratna sredstva - Nacionalni dio - HRK]]/7.5345</f>
        <v>16732.629902448734</v>
      </c>
      <c r="S1507" s="21">
        <v>840480</v>
      </c>
      <c r="T1507" s="20">
        <f>Ugovori_OPULJP[[#This Row],[Bespovratna sredstva - Ukupno (EU+Nac) HRK
= Ukupna ugovorena vrijednost bespovratnih sredstava]]/7.5345</f>
        <v>111550.8660163249</v>
      </c>
      <c r="U1507" s="19">
        <v>0</v>
      </c>
      <c r="V1507" s="20">
        <f>Ugovori_OPULJP[[#This Row],[Javni doprinos korisnika - HRK]]/7.5345</f>
        <v>0</v>
      </c>
      <c r="W1507" s="19">
        <v>0</v>
      </c>
      <c r="X1507" s="20">
        <f>Ugovori_OPULJP[[#This Row],[Privatni doprinos korisnika - HRK]]/7.5345</f>
        <v>0</v>
      </c>
      <c r="Y1507" s="21">
        <f>Ugovori_OPULJP[[#This Row],[Bespovratna sredstva - Ukupno (EU+Nac) HRK
= Ukupna ugovorena vrijednost bespovratnih sredstava]]+Ugovori_OPULJP[[#This Row],[Javni doprinos korisnika - HRK]]+Ugovori_OPULJP[[#This Row],[Privatni doprinos korisnika - HRK]]</f>
        <v>840480</v>
      </c>
      <c r="Z1507" s="22">
        <f>Ugovori_OPULJP[[#This Row],[UKUPNI PRIHVATLJIVI IZDACI
TOTAL ELIGIBLE EXPENDITURE
= Bespovratna sredstva ukupno + doprinos korisnika
= Ukupni prihvatljivi troškovi
= Ukupna ugovorena vrijednost projekta HRK]]/7.5345</f>
        <v>111550.8660163249</v>
      </c>
      <c r="AA1507" s="27" t="s">
        <v>22</v>
      </c>
      <c r="AB1507" s="27" t="s">
        <v>19</v>
      </c>
      <c r="AC1507" s="26" t="s">
        <v>5625</v>
      </c>
      <c r="AD1507" s="33" t="s">
        <v>147</v>
      </c>
    </row>
    <row r="1508" spans="1:30" ht="38.25" customHeight="1" x14ac:dyDescent="0.3">
      <c r="A1508" s="39" t="s">
        <v>5626</v>
      </c>
      <c r="B1508" s="25" t="s">
        <v>139</v>
      </c>
      <c r="C1508" s="26" t="s">
        <v>140</v>
      </c>
      <c r="D1508" s="40" t="s">
        <v>1642</v>
      </c>
      <c r="E1508" s="27" t="s">
        <v>63</v>
      </c>
      <c r="F1508" s="32" t="s">
        <v>5627</v>
      </c>
      <c r="G1508" s="32" t="s">
        <v>1045</v>
      </c>
      <c r="H1508" s="29">
        <v>44770</v>
      </c>
      <c r="I1508" s="29">
        <v>45013</v>
      </c>
      <c r="J1508" s="17" t="str">
        <f>IF(Ugovori_OPULJP[[#This Row],[DATUM ZAVRŠETKA OPERACIJE]]&gt;DATE(2023,12,31),"u provedbi","završen")</f>
        <v>završen</v>
      </c>
      <c r="K1508" s="28" t="s">
        <v>71</v>
      </c>
      <c r="L1508" s="28" t="s">
        <v>71</v>
      </c>
      <c r="M1508" s="18">
        <v>0.85</v>
      </c>
      <c r="N1508" s="18">
        <v>0.15</v>
      </c>
      <c r="O1508" s="19">
        <f>Ugovori_OPULJP[[#This Row],[Bespovratna sredstva - Ukupno (EU+Nac) HRK
= Ukupna ugovorena vrijednost bespovratnih sredstava]]*Ugovori_OPULJP[[#This Row],[EU STOPA SUFINANCIRANJA %
EU CO-FINANCING RATE %]]</f>
        <v>826370</v>
      </c>
      <c r="P1508" s="20">
        <f>Ugovori_OPULJP[[#This Row],[Bespovratna sredstva - EU dio - HRK]]/7.5345</f>
        <v>109678.14718959453</v>
      </c>
      <c r="Q1508" s="19">
        <f>Ugovori_OPULJP[[#This Row],[Bespovratna sredstva - Ukupno (EU+Nac) HRK
= Ukupna ugovorena vrijednost bespovratnih sredstava]]*Ugovori_OPULJP[[#This Row],[STOPA NACIONALNOG SUFINANCIRANJA %]]</f>
        <v>145830</v>
      </c>
      <c r="R1508" s="20">
        <f>Ugovori_OPULJP[[#This Row],[Bespovratna sredstva - Nacionalni dio - HRK]]/7.5345</f>
        <v>19354.967151104916</v>
      </c>
      <c r="S1508" s="21">
        <v>972200</v>
      </c>
      <c r="T1508" s="22">
        <f>Ugovori_OPULJP[[#This Row],[Bespovratna sredstva - Ukupno (EU+Nac) HRK
= Ukupna ugovorena vrijednost bespovratnih sredstava]]/7.5345</f>
        <v>129033.11434069944</v>
      </c>
      <c r="U1508" s="19">
        <v>0</v>
      </c>
      <c r="V1508" s="20">
        <f>Ugovori_OPULJP[[#This Row],[Javni doprinos korisnika - HRK]]/7.5345</f>
        <v>0</v>
      </c>
      <c r="W1508" s="19">
        <v>0</v>
      </c>
      <c r="X1508" s="20">
        <f>Ugovori_OPULJP[[#This Row],[Privatni doprinos korisnika - HRK]]/7.5345</f>
        <v>0</v>
      </c>
      <c r="Y1508" s="21">
        <f>Ugovori_OPULJP[[#This Row],[Bespovratna sredstva - Ukupno (EU+Nac) HRK
= Ukupna ugovorena vrijednost bespovratnih sredstava]]+Ugovori_OPULJP[[#This Row],[Javni doprinos korisnika - HRK]]+Ugovori_OPULJP[[#This Row],[Privatni doprinos korisnika - HRK]]</f>
        <v>972200</v>
      </c>
      <c r="Z1508" s="22">
        <f>Ugovori_OPULJP[[#This Row],[UKUPNI PRIHVATLJIVI IZDACI
TOTAL ELIGIBLE EXPENDITURE
= Bespovratna sredstva ukupno + doprinos korisnika
= Ukupni prihvatljivi troškovi
= Ukupna ugovorena vrijednost projekta HRK]]/7.5345</f>
        <v>129033.11434069944</v>
      </c>
      <c r="AA1508" s="27" t="s">
        <v>22</v>
      </c>
      <c r="AB1508" s="27" t="s">
        <v>19</v>
      </c>
      <c r="AC1508" s="26" t="s">
        <v>5628</v>
      </c>
      <c r="AD1508" s="33" t="s">
        <v>147</v>
      </c>
    </row>
    <row r="1509" spans="1:30" ht="51" customHeight="1" x14ac:dyDescent="0.3">
      <c r="A1509" s="67" t="s">
        <v>5629</v>
      </c>
      <c r="B1509" s="25" t="s">
        <v>139</v>
      </c>
      <c r="C1509" s="26" t="s">
        <v>140</v>
      </c>
      <c r="D1509" s="40" t="s">
        <v>1642</v>
      </c>
      <c r="E1509" s="27" t="s">
        <v>63</v>
      </c>
      <c r="F1509" s="32" t="s">
        <v>5630</v>
      </c>
      <c r="G1509" s="32" t="s">
        <v>5631</v>
      </c>
      <c r="H1509" s="29">
        <v>44770</v>
      </c>
      <c r="I1509" s="29">
        <v>44985</v>
      </c>
      <c r="J1509" s="17" t="str">
        <f>IF(Ugovori_OPULJP[[#This Row],[DATUM ZAVRŠETKA OPERACIJE]]&gt;DATE(2023,12,31),"u provedbi","završen")</f>
        <v>završen</v>
      </c>
      <c r="K1509" s="28" t="s">
        <v>71</v>
      </c>
      <c r="L1509" s="28" t="s">
        <v>71</v>
      </c>
      <c r="M1509" s="18">
        <v>0.85</v>
      </c>
      <c r="N1509" s="18">
        <v>0.15</v>
      </c>
      <c r="O1509" s="19">
        <f>Ugovori_OPULJP[[#This Row],[Bespovratna sredstva - Ukupno (EU+Nac) HRK
= Ukupna ugovorena vrijednost bespovratnih sredstava]]*Ugovori_OPULJP[[#This Row],[EU STOPA SUFINANCIRANJA %
EU CO-FINANCING RATE %]]</f>
        <v>414800</v>
      </c>
      <c r="P1509" s="20">
        <f>Ugovori_OPULJP[[#This Row],[Bespovratna sredstva - EU dio - HRK]]/7.5345</f>
        <v>55053.420930386885</v>
      </c>
      <c r="Q1509" s="19">
        <f>Ugovori_OPULJP[[#This Row],[Bespovratna sredstva - Ukupno (EU+Nac) HRK
= Ukupna ugovorena vrijednost bespovratnih sredstava]]*Ugovori_OPULJP[[#This Row],[STOPA NACIONALNOG SUFINANCIRANJA %]]</f>
        <v>73200</v>
      </c>
      <c r="R1509" s="20">
        <f>Ugovori_OPULJP[[#This Row],[Bespovratna sredstva - Nacionalni dio - HRK]]/7.5345</f>
        <v>9715.3095759506268</v>
      </c>
      <c r="S1509" s="21">
        <v>488000</v>
      </c>
      <c r="T1509" s="22">
        <f>Ugovori_OPULJP[[#This Row],[Bespovratna sredstva - Ukupno (EU+Nac) HRK
= Ukupna ugovorena vrijednost bespovratnih sredstava]]/7.5345</f>
        <v>64768.73050633751</v>
      </c>
      <c r="U1509" s="19">
        <v>0</v>
      </c>
      <c r="V1509" s="20">
        <f>Ugovori_OPULJP[[#This Row],[Javni doprinos korisnika - HRK]]/7.5345</f>
        <v>0</v>
      </c>
      <c r="W1509" s="19">
        <v>0</v>
      </c>
      <c r="X1509" s="20">
        <f>Ugovori_OPULJP[[#This Row],[Privatni doprinos korisnika - HRK]]/7.5345</f>
        <v>0</v>
      </c>
      <c r="Y1509" s="21">
        <f>Ugovori_OPULJP[[#This Row],[Bespovratna sredstva - Ukupno (EU+Nac) HRK
= Ukupna ugovorena vrijednost bespovratnih sredstava]]+Ugovori_OPULJP[[#This Row],[Javni doprinos korisnika - HRK]]+Ugovori_OPULJP[[#This Row],[Privatni doprinos korisnika - HRK]]</f>
        <v>488000</v>
      </c>
      <c r="Z1509" s="22">
        <f>Ugovori_OPULJP[[#This Row],[UKUPNI PRIHVATLJIVI IZDACI
TOTAL ELIGIBLE EXPENDITURE
= Bespovratna sredstva ukupno + doprinos korisnika
= Ukupni prihvatljivi troškovi
= Ukupna ugovorena vrijednost projekta HRK]]/7.5345</f>
        <v>64768.73050633751</v>
      </c>
      <c r="AA1509" s="27" t="s">
        <v>22</v>
      </c>
      <c r="AB1509" s="27" t="s">
        <v>19</v>
      </c>
      <c r="AC1509" s="26" t="s">
        <v>5632</v>
      </c>
      <c r="AD1509" s="33" t="s">
        <v>147</v>
      </c>
    </row>
    <row r="1510" spans="1:30" ht="51" customHeight="1" x14ac:dyDescent="0.3">
      <c r="A1510" s="31" t="s">
        <v>5633</v>
      </c>
      <c r="B1510" s="25" t="s">
        <v>139</v>
      </c>
      <c r="C1510" s="26" t="s">
        <v>140</v>
      </c>
      <c r="D1510" s="40" t="s">
        <v>1642</v>
      </c>
      <c r="E1510" s="27" t="s">
        <v>63</v>
      </c>
      <c r="F1510" s="32" t="s">
        <v>5634</v>
      </c>
      <c r="G1510" s="14" t="s">
        <v>1391</v>
      </c>
      <c r="H1510" s="29">
        <v>44902</v>
      </c>
      <c r="I1510" s="29">
        <v>45114</v>
      </c>
      <c r="J1510" s="17" t="str">
        <f>IF(Ugovori_OPULJP[[#This Row],[DATUM ZAVRŠETKA OPERACIJE]]&gt;DATE(2023,12,31),"u provedbi","završen")</f>
        <v>završen</v>
      </c>
      <c r="K1510" s="28" t="s">
        <v>71</v>
      </c>
      <c r="L1510" s="28" t="s">
        <v>71</v>
      </c>
      <c r="M1510" s="18">
        <v>0.85</v>
      </c>
      <c r="N1510" s="18">
        <v>0.15</v>
      </c>
      <c r="O1510" s="19">
        <f>Ugovori_OPULJP[[#This Row],[Bespovratna sredstva - Ukupno (EU+Nac) HRK
= Ukupna ugovorena vrijednost bespovratnih sredstava]]*Ugovori_OPULJP[[#This Row],[EU STOPA SUFINANCIRANJA %
EU CO-FINANCING RATE %]]</f>
        <v>1260720</v>
      </c>
      <c r="P1510" s="20">
        <f>Ugovori_OPULJP[[#This Row],[Bespovratna sredstva - EU dio - HRK]]/7.5345</f>
        <v>167326.29902448735</v>
      </c>
      <c r="Q1510" s="19">
        <f>Ugovori_OPULJP[[#This Row],[Bespovratna sredstva - Ukupno (EU+Nac) HRK
= Ukupna ugovorena vrijednost bespovratnih sredstava]]*Ugovori_OPULJP[[#This Row],[STOPA NACIONALNOG SUFINANCIRANJA %]]</f>
        <v>222480</v>
      </c>
      <c r="R1510" s="20">
        <f>Ugovori_OPULJP[[#This Row],[Bespovratna sredstva - Nacionalni dio - HRK]]/7.5345</f>
        <v>29528.170416086003</v>
      </c>
      <c r="S1510" s="21">
        <v>1483200</v>
      </c>
      <c r="T1510" s="20">
        <f>Ugovori_OPULJP[[#This Row],[Bespovratna sredstva - Ukupno (EU+Nac) HRK
= Ukupna ugovorena vrijednost bespovratnih sredstava]]/7.5345</f>
        <v>196854.46944057336</v>
      </c>
      <c r="U1510" s="19">
        <v>0</v>
      </c>
      <c r="V1510" s="20">
        <f>Ugovori_OPULJP[[#This Row],[Javni doprinos korisnika - HRK]]/7.5345</f>
        <v>0</v>
      </c>
      <c r="W1510" s="19">
        <v>0</v>
      </c>
      <c r="X1510" s="20">
        <f>Ugovori_OPULJP[[#This Row],[Privatni doprinos korisnika - HRK]]/7.5345</f>
        <v>0</v>
      </c>
      <c r="Y1510" s="21">
        <f>Ugovori_OPULJP[[#This Row],[Bespovratna sredstva - Ukupno (EU+Nac) HRK
= Ukupna ugovorena vrijednost bespovratnih sredstava]]+Ugovori_OPULJP[[#This Row],[Javni doprinos korisnika - HRK]]+Ugovori_OPULJP[[#This Row],[Privatni doprinos korisnika - HRK]]</f>
        <v>1483200</v>
      </c>
      <c r="Z1510" s="22">
        <f>Ugovori_OPULJP[[#This Row],[UKUPNI PRIHVATLJIVI IZDACI
TOTAL ELIGIBLE EXPENDITURE
= Bespovratna sredstva ukupno + doprinos korisnika
= Ukupni prihvatljivi troškovi
= Ukupna ugovorena vrijednost projekta HRK]]/7.5345</f>
        <v>196854.46944057336</v>
      </c>
      <c r="AA1510" s="27" t="s">
        <v>22</v>
      </c>
      <c r="AB1510" s="27" t="s">
        <v>19</v>
      </c>
      <c r="AC1510" s="26" t="s">
        <v>5635</v>
      </c>
      <c r="AD1510" s="33" t="s">
        <v>147</v>
      </c>
    </row>
    <row r="1511" spans="1:30" ht="51" customHeight="1" x14ac:dyDescent="0.3">
      <c r="A1511" s="39" t="s">
        <v>5636</v>
      </c>
      <c r="B1511" s="25" t="s">
        <v>139</v>
      </c>
      <c r="C1511" s="26" t="s">
        <v>140</v>
      </c>
      <c r="D1511" s="40" t="s">
        <v>1642</v>
      </c>
      <c r="E1511" s="27" t="s">
        <v>63</v>
      </c>
      <c r="F1511" s="32" t="s">
        <v>5637</v>
      </c>
      <c r="G1511" s="32" t="s">
        <v>5638</v>
      </c>
      <c r="H1511" s="29">
        <v>44820</v>
      </c>
      <c r="I1511" s="29">
        <v>45062</v>
      </c>
      <c r="J1511" s="17" t="str">
        <f>IF(Ugovori_OPULJP[[#This Row],[DATUM ZAVRŠETKA OPERACIJE]]&gt;DATE(2023,12,31),"u provedbi","završen")</f>
        <v>završen</v>
      </c>
      <c r="K1511" s="28" t="s">
        <v>76</v>
      </c>
      <c r="L1511" s="28" t="s">
        <v>71</v>
      </c>
      <c r="M1511" s="18">
        <v>0.85</v>
      </c>
      <c r="N1511" s="18">
        <v>0.15</v>
      </c>
      <c r="O1511" s="19">
        <f>Ugovori_OPULJP[[#This Row],[Bespovratna sredstva - Ukupno (EU+Nac) HRK
= Ukupna ugovorena vrijednost bespovratnih sredstava]]*Ugovori_OPULJP[[#This Row],[EU STOPA SUFINANCIRANJA %
EU CO-FINANCING RATE %]]</f>
        <v>1253282.5</v>
      </c>
      <c r="P1511" s="20">
        <f>Ugovori_OPULJP[[#This Row],[Bespovratna sredstva - EU dio - HRK]]/7.5345</f>
        <v>166339.17313690356</v>
      </c>
      <c r="Q1511" s="19">
        <f>Ugovori_OPULJP[[#This Row],[Bespovratna sredstva - Ukupno (EU+Nac) HRK
= Ukupna ugovorena vrijednost bespovratnih sredstava]]*Ugovori_OPULJP[[#This Row],[STOPA NACIONALNOG SUFINANCIRANJA %]]</f>
        <v>221167.5</v>
      </c>
      <c r="R1511" s="20">
        <f>Ugovori_OPULJP[[#This Row],[Bespovratna sredstva - Nacionalni dio - HRK]]/7.5345</f>
        <v>29353.971730041805</v>
      </c>
      <c r="S1511" s="21">
        <v>1474450</v>
      </c>
      <c r="T1511" s="20">
        <f>Ugovori_OPULJP[[#This Row],[Bespovratna sredstva - Ukupno (EU+Nac) HRK
= Ukupna ugovorena vrijednost bespovratnih sredstava]]/7.5345</f>
        <v>195693.14486694537</v>
      </c>
      <c r="U1511" s="19">
        <v>0</v>
      </c>
      <c r="V1511" s="20">
        <f>Ugovori_OPULJP[[#This Row],[Javni doprinos korisnika - HRK]]/7.5345</f>
        <v>0</v>
      </c>
      <c r="W1511" s="19">
        <v>0</v>
      </c>
      <c r="X1511" s="20">
        <f>Ugovori_OPULJP[[#This Row],[Privatni doprinos korisnika - HRK]]/7.5345</f>
        <v>0</v>
      </c>
      <c r="Y1511" s="21">
        <f>Ugovori_OPULJP[[#This Row],[Bespovratna sredstva - Ukupno (EU+Nac) HRK
= Ukupna ugovorena vrijednost bespovratnih sredstava]]+Ugovori_OPULJP[[#This Row],[Javni doprinos korisnika - HRK]]+Ugovori_OPULJP[[#This Row],[Privatni doprinos korisnika - HRK]]</f>
        <v>1474450</v>
      </c>
      <c r="Z1511" s="22">
        <f>Ugovori_OPULJP[[#This Row],[UKUPNI PRIHVATLJIVI IZDACI
TOTAL ELIGIBLE EXPENDITURE
= Bespovratna sredstva ukupno + doprinos korisnika
= Ukupni prihvatljivi troškovi
= Ukupna ugovorena vrijednost projekta HRK]]/7.5345</f>
        <v>195693.14486694537</v>
      </c>
      <c r="AA1511" s="27" t="s">
        <v>22</v>
      </c>
      <c r="AB1511" s="27" t="s">
        <v>19</v>
      </c>
      <c r="AC1511" s="26" t="s">
        <v>5639</v>
      </c>
      <c r="AD1511" s="33" t="s">
        <v>147</v>
      </c>
    </row>
    <row r="1512" spans="1:30" ht="51" customHeight="1" x14ac:dyDescent="0.3">
      <c r="A1512" s="31" t="s">
        <v>5640</v>
      </c>
      <c r="B1512" s="25" t="s">
        <v>139</v>
      </c>
      <c r="C1512" s="26" t="s">
        <v>140</v>
      </c>
      <c r="D1512" s="40" t="s">
        <v>1642</v>
      </c>
      <c r="E1512" s="27" t="s">
        <v>63</v>
      </c>
      <c r="F1512" s="32" t="s">
        <v>5641</v>
      </c>
      <c r="G1512" s="32" t="s">
        <v>4138</v>
      </c>
      <c r="H1512" s="29">
        <v>44922</v>
      </c>
      <c r="I1512" s="29">
        <v>45104</v>
      </c>
      <c r="J1512" s="17" t="str">
        <f>IF(Ugovori_OPULJP[[#This Row],[DATUM ZAVRŠETKA OPERACIJE]]&gt;DATE(2023,12,31),"u provedbi","završen")</f>
        <v>završen</v>
      </c>
      <c r="K1512" s="28" t="s">
        <v>81</v>
      </c>
      <c r="L1512" s="37" t="s">
        <v>81</v>
      </c>
      <c r="M1512" s="18">
        <v>0.85</v>
      </c>
      <c r="N1512" s="18">
        <v>0.15</v>
      </c>
      <c r="O1512" s="19">
        <f>Ugovori_OPULJP[[#This Row],[Bespovratna sredstva - Ukupno (EU+Nac) HRK
= Ukupna ugovorena vrijednost bespovratnih sredstava]]*Ugovori_OPULJP[[#This Row],[EU STOPA SUFINANCIRANJA %
EU CO-FINANCING RATE %]]</f>
        <v>420601.84499999997</v>
      </c>
      <c r="P1512" s="20">
        <f>Ugovori_OPULJP[[#This Row],[Bespovratna sredstva - EU dio - HRK]]/7.5345</f>
        <v>55823.458092773239</v>
      </c>
      <c r="Q1512" s="19">
        <f>Ugovori_OPULJP[[#This Row],[Bespovratna sredstva - Ukupno (EU+Nac) HRK
= Ukupna ugovorena vrijednost bespovratnih sredstava]]*Ugovori_OPULJP[[#This Row],[STOPA NACIONALNOG SUFINANCIRANJA %]]</f>
        <v>74223.854999999996</v>
      </c>
      <c r="R1512" s="20">
        <f>Ugovori_OPULJP[[#This Row],[Bespovratna sredstva - Nacionalni dio - HRK]]/7.5345</f>
        <v>9851.1984869599837</v>
      </c>
      <c r="S1512" s="21">
        <v>494825.7</v>
      </c>
      <c r="T1512" s="20">
        <f>Ugovori_OPULJP[[#This Row],[Bespovratna sredstva - Ukupno (EU+Nac) HRK
= Ukupna ugovorena vrijednost bespovratnih sredstava]]/7.5345</f>
        <v>65674.65657973323</v>
      </c>
      <c r="U1512" s="19">
        <v>0</v>
      </c>
      <c r="V1512" s="20">
        <f>Ugovori_OPULJP[[#This Row],[Javni doprinos korisnika - HRK]]/7.5345</f>
        <v>0</v>
      </c>
      <c r="W1512" s="19">
        <v>0</v>
      </c>
      <c r="X1512" s="20">
        <f>Ugovori_OPULJP[[#This Row],[Privatni doprinos korisnika - HRK]]/7.5345</f>
        <v>0</v>
      </c>
      <c r="Y1512" s="21">
        <f>Ugovori_OPULJP[[#This Row],[Bespovratna sredstva - Ukupno (EU+Nac) HRK
= Ukupna ugovorena vrijednost bespovratnih sredstava]]+Ugovori_OPULJP[[#This Row],[Javni doprinos korisnika - HRK]]+Ugovori_OPULJP[[#This Row],[Privatni doprinos korisnika - HRK]]</f>
        <v>494825.7</v>
      </c>
      <c r="Z1512" s="22">
        <f>Ugovori_OPULJP[[#This Row],[UKUPNI PRIHVATLJIVI IZDACI
TOTAL ELIGIBLE EXPENDITURE
= Bespovratna sredstva ukupno + doprinos korisnika
= Ukupni prihvatljivi troškovi
= Ukupna ugovorena vrijednost projekta HRK]]/7.5345</f>
        <v>65674.65657973323</v>
      </c>
      <c r="AA1512" s="27" t="s">
        <v>22</v>
      </c>
      <c r="AB1512" s="27" t="s">
        <v>19</v>
      </c>
      <c r="AC1512" s="26" t="s">
        <v>5642</v>
      </c>
      <c r="AD1512" s="33" t="s">
        <v>147</v>
      </c>
    </row>
    <row r="1513" spans="1:30" ht="38.25" customHeight="1" x14ac:dyDescent="0.3">
      <c r="A1513" s="39" t="s">
        <v>5643</v>
      </c>
      <c r="B1513" s="25" t="s">
        <v>139</v>
      </c>
      <c r="C1513" s="26" t="s">
        <v>140</v>
      </c>
      <c r="D1513" s="40" t="s">
        <v>1642</v>
      </c>
      <c r="E1513" s="27" t="s">
        <v>63</v>
      </c>
      <c r="F1513" s="32" t="s">
        <v>5644</v>
      </c>
      <c r="G1513" s="32" t="s">
        <v>3064</v>
      </c>
      <c r="H1513" s="29">
        <v>44818</v>
      </c>
      <c r="I1513" s="29">
        <v>45060</v>
      </c>
      <c r="J1513" s="17" t="str">
        <f>IF(Ugovori_OPULJP[[#This Row],[DATUM ZAVRŠETKA OPERACIJE]]&gt;DATE(2023,12,31),"u provedbi","završen")</f>
        <v>završen</v>
      </c>
      <c r="K1513" s="28" t="s">
        <v>380</v>
      </c>
      <c r="L1513" s="15" t="s">
        <v>380</v>
      </c>
      <c r="M1513" s="18">
        <v>0.85</v>
      </c>
      <c r="N1513" s="18">
        <v>0.15</v>
      </c>
      <c r="O1513" s="19">
        <f>Ugovori_OPULJP[[#This Row],[Bespovratna sredstva - Ukupno (EU+Nac) HRK
= Ukupna ugovorena vrijednost bespovratnih sredstava]]*Ugovori_OPULJP[[#This Row],[EU STOPA SUFINANCIRANJA %
EU CO-FINANCING RATE %]]</f>
        <v>378207.5</v>
      </c>
      <c r="P1513" s="20">
        <f>Ugovori_OPULJP[[#This Row],[Bespovratna sredstva - EU dio - HRK]]/7.5345</f>
        <v>50196.761563474683</v>
      </c>
      <c r="Q1513" s="19">
        <f>Ugovori_OPULJP[[#This Row],[Bespovratna sredstva - Ukupno (EU+Nac) HRK
= Ukupna ugovorena vrijednost bespovratnih sredstava]]*Ugovori_OPULJP[[#This Row],[STOPA NACIONALNOG SUFINANCIRANJA %]]</f>
        <v>66742.5</v>
      </c>
      <c r="R1513" s="20">
        <f>Ugovori_OPULJP[[#This Row],[Bespovratna sredstva - Nacionalni dio - HRK]]/7.5345</f>
        <v>8858.2520406131789</v>
      </c>
      <c r="S1513" s="21">
        <v>444950</v>
      </c>
      <c r="T1513" s="20">
        <f>Ugovori_OPULJP[[#This Row],[Bespovratna sredstva - Ukupno (EU+Nac) HRK
= Ukupna ugovorena vrijednost bespovratnih sredstava]]/7.5345</f>
        <v>59055.013604087857</v>
      </c>
      <c r="U1513" s="19">
        <v>0</v>
      </c>
      <c r="V1513" s="20">
        <f>Ugovori_OPULJP[[#This Row],[Javni doprinos korisnika - HRK]]/7.5345</f>
        <v>0</v>
      </c>
      <c r="W1513" s="19">
        <v>0</v>
      </c>
      <c r="X1513" s="20">
        <f>Ugovori_OPULJP[[#This Row],[Privatni doprinos korisnika - HRK]]/7.5345</f>
        <v>0</v>
      </c>
      <c r="Y1513" s="21">
        <f>Ugovori_OPULJP[[#This Row],[Bespovratna sredstva - Ukupno (EU+Nac) HRK
= Ukupna ugovorena vrijednost bespovratnih sredstava]]+Ugovori_OPULJP[[#This Row],[Javni doprinos korisnika - HRK]]+Ugovori_OPULJP[[#This Row],[Privatni doprinos korisnika - HRK]]</f>
        <v>444950</v>
      </c>
      <c r="Z1513" s="22">
        <f>Ugovori_OPULJP[[#This Row],[UKUPNI PRIHVATLJIVI IZDACI
TOTAL ELIGIBLE EXPENDITURE
= Bespovratna sredstva ukupno + doprinos korisnika
= Ukupni prihvatljivi troškovi
= Ukupna ugovorena vrijednost projekta HRK]]/7.5345</f>
        <v>59055.013604087857</v>
      </c>
      <c r="AA1513" s="27" t="s">
        <v>22</v>
      </c>
      <c r="AB1513" s="27" t="s">
        <v>19</v>
      </c>
      <c r="AC1513" s="26" t="s">
        <v>5645</v>
      </c>
      <c r="AD1513" s="33" t="s">
        <v>147</v>
      </c>
    </row>
    <row r="1514" spans="1:30" ht="51" customHeight="1" x14ac:dyDescent="0.3">
      <c r="A1514" s="39" t="s">
        <v>5646</v>
      </c>
      <c r="B1514" s="25" t="s">
        <v>139</v>
      </c>
      <c r="C1514" s="26" t="s">
        <v>140</v>
      </c>
      <c r="D1514" s="40" t="s">
        <v>1642</v>
      </c>
      <c r="E1514" s="27" t="s">
        <v>63</v>
      </c>
      <c r="F1514" s="32" t="s">
        <v>5647</v>
      </c>
      <c r="G1514" s="32" t="s">
        <v>5648</v>
      </c>
      <c r="H1514" s="29">
        <v>44818</v>
      </c>
      <c r="I1514" s="29">
        <v>45060</v>
      </c>
      <c r="J1514" s="17" t="str">
        <f>IF(Ugovori_OPULJP[[#This Row],[DATUM ZAVRŠETKA OPERACIJE]]&gt;DATE(2023,12,31),"u provedbi","završen")</f>
        <v>završen</v>
      </c>
      <c r="K1514" s="28" t="s">
        <v>81</v>
      </c>
      <c r="L1514" s="28" t="s">
        <v>81</v>
      </c>
      <c r="M1514" s="18">
        <v>0.85</v>
      </c>
      <c r="N1514" s="18">
        <v>0.15</v>
      </c>
      <c r="O1514" s="19">
        <f>Ugovori_OPULJP[[#This Row],[Bespovratna sredstva - Ukupno (EU+Nac) HRK
= Ukupna ugovorena vrijednost bespovratnih sredstava]]*Ugovori_OPULJP[[#This Row],[EU STOPA SUFINANCIRANJA %
EU CO-FINANCING RATE %]]</f>
        <v>1259589.5425</v>
      </c>
      <c r="P1514" s="20">
        <f>Ugovori_OPULJP[[#This Row],[Bespovratna sredstva - EU dio - HRK]]/7.5345</f>
        <v>167176.26153029397</v>
      </c>
      <c r="Q1514" s="19">
        <f>Ugovori_OPULJP[[#This Row],[Bespovratna sredstva - Ukupno (EU+Nac) HRK
= Ukupna ugovorena vrijednost bespovratnih sredstava]]*Ugovori_OPULJP[[#This Row],[STOPA NACIONALNOG SUFINANCIRANJA %]]</f>
        <v>222280.50750000001</v>
      </c>
      <c r="R1514" s="20">
        <f>Ugovori_OPULJP[[#This Row],[Bespovratna sredstva - Nacionalni dio - HRK]]/7.5345</f>
        <v>29501.69321122835</v>
      </c>
      <c r="S1514" s="21">
        <v>1481870.05</v>
      </c>
      <c r="T1514" s="20">
        <f>Ugovori_OPULJP[[#This Row],[Bespovratna sredstva - Ukupno (EU+Nac) HRK
= Ukupna ugovorena vrijednost bespovratnih sredstava]]/7.5345</f>
        <v>196677.95474152232</v>
      </c>
      <c r="U1514" s="19">
        <v>0</v>
      </c>
      <c r="V1514" s="20">
        <f>Ugovori_OPULJP[[#This Row],[Javni doprinos korisnika - HRK]]/7.5345</f>
        <v>0</v>
      </c>
      <c r="W1514" s="19">
        <v>0</v>
      </c>
      <c r="X1514" s="20">
        <f>Ugovori_OPULJP[[#This Row],[Privatni doprinos korisnika - HRK]]/7.5345</f>
        <v>0</v>
      </c>
      <c r="Y1514" s="21">
        <f>Ugovori_OPULJP[[#This Row],[Bespovratna sredstva - Ukupno (EU+Nac) HRK
= Ukupna ugovorena vrijednost bespovratnih sredstava]]+Ugovori_OPULJP[[#This Row],[Javni doprinos korisnika - HRK]]+Ugovori_OPULJP[[#This Row],[Privatni doprinos korisnika - HRK]]</f>
        <v>1481870.05</v>
      </c>
      <c r="Z1514" s="22">
        <f>Ugovori_OPULJP[[#This Row],[UKUPNI PRIHVATLJIVI IZDACI
TOTAL ELIGIBLE EXPENDITURE
= Bespovratna sredstva ukupno + doprinos korisnika
= Ukupni prihvatljivi troškovi
= Ukupna ugovorena vrijednost projekta HRK]]/7.5345</f>
        <v>196677.95474152232</v>
      </c>
      <c r="AA1514" s="27" t="s">
        <v>22</v>
      </c>
      <c r="AB1514" s="27" t="s">
        <v>19</v>
      </c>
      <c r="AC1514" s="26" t="s">
        <v>5649</v>
      </c>
      <c r="AD1514" s="33" t="s">
        <v>147</v>
      </c>
    </row>
    <row r="1515" spans="1:30" ht="38.25" customHeight="1" x14ac:dyDescent="0.3">
      <c r="A1515" s="31" t="s">
        <v>5650</v>
      </c>
      <c r="B1515" s="25" t="s">
        <v>139</v>
      </c>
      <c r="C1515" s="26" t="s">
        <v>140</v>
      </c>
      <c r="D1515" s="40" t="s">
        <v>1642</v>
      </c>
      <c r="E1515" s="27" t="s">
        <v>63</v>
      </c>
      <c r="F1515" s="32" t="s">
        <v>5651</v>
      </c>
      <c r="G1515" s="32" t="s">
        <v>5652</v>
      </c>
      <c r="H1515" s="29">
        <v>44930</v>
      </c>
      <c r="I1515" s="29">
        <v>45173</v>
      </c>
      <c r="J1515" s="17" t="str">
        <f>IF(Ugovori_OPULJP[[#This Row],[DATUM ZAVRŠETKA OPERACIJE]]&gt;DATE(2023,12,31),"u provedbi","završen")</f>
        <v>završen</v>
      </c>
      <c r="K1515" s="15" t="s">
        <v>81</v>
      </c>
      <c r="L1515" s="15" t="s">
        <v>81</v>
      </c>
      <c r="M1515" s="18">
        <v>0.85</v>
      </c>
      <c r="N1515" s="18">
        <v>0.15</v>
      </c>
      <c r="O1515" s="19">
        <f>Ugovori_OPULJP[[#This Row],[Bespovratna sredstva - Ukupno (EU+Nac) HRK
= Ukupna ugovorena vrijednost bespovratnih sredstava]]*Ugovori_OPULJP[[#This Row],[EU STOPA SUFINANCIRANJA %
EU CO-FINANCING RATE %]]</f>
        <v>840480</v>
      </c>
      <c r="P1515" s="20">
        <f>Ugovori_OPULJP[[#This Row],[Bespovratna sredstva - EU dio - HRK]]/7.5345</f>
        <v>111550.8660163249</v>
      </c>
      <c r="Q1515" s="19">
        <f>Ugovori_OPULJP[[#This Row],[Bespovratna sredstva - Ukupno (EU+Nac) HRK
= Ukupna ugovorena vrijednost bespovratnih sredstava]]*Ugovori_OPULJP[[#This Row],[STOPA NACIONALNOG SUFINANCIRANJA %]]</f>
        <v>148320</v>
      </c>
      <c r="R1515" s="20">
        <f>Ugovori_OPULJP[[#This Row],[Bespovratna sredstva - Nacionalni dio - HRK]]/7.5345</f>
        <v>19685.446944057334</v>
      </c>
      <c r="S1515" s="21">
        <v>988800</v>
      </c>
      <c r="T1515" s="20">
        <f>Ugovori_OPULJP[[#This Row],[Bespovratna sredstva - Ukupno (EU+Nac) HRK
= Ukupna ugovorena vrijednost bespovratnih sredstava]]/7.5345</f>
        <v>131236.31296038223</v>
      </c>
      <c r="U1515" s="19">
        <v>0</v>
      </c>
      <c r="V1515" s="20">
        <f>Ugovori_OPULJP[[#This Row],[Javni doprinos korisnika - HRK]]/7.5345</f>
        <v>0</v>
      </c>
      <c r="W1515" s="19">
        <v>0</v>
      </c>
      <c r="X1515" s="20">
        <f>Ugovori_OPULJP[[#This Row],[Privatni doprinos korisnika - HRK]]/7.5345</f>
        <v>0</v>
      </c>
      <c r="Y1515" s="21">
        <f>Ugovori_OPULJP[[#This Row],[Bespovratna sredstva - Ukupno (EU+Nac) HRK
= Ukupna ugovorena vrijednost bespovratnih sredstava]]+Ugovori_OPULJP[[#This Row],[Javni doprinos korisnika - HRK]]+Ugovori_OPULJP[[#This Row],[Privatni doprinos korisnika - HRK]]</f>
        <v>988800</v>
      </c>
      <c r="Z1515" s="22">
        <f>Ugovori_OPULJP[[#This Row],[UKUPNI PRIHVATLJIVI IZDACI
TOTAL ELIGIBLE EXPENDITURE
= Bespovratna sredstva ukupno + doprinos korisnika
= Ukupni prihvatljivi troškovi
= Ukupna ugovorena vrijednost projekta HRK]]/7.5345</f>
        <v>131236.31296038223</v>
      </c>
      <c r="AA1515" s="27" t="s">
        <v>22</v>
      </c>
      <c r="AB1515" s="27" t="s">
        <v>19</v>
      </c>
      <c r="AC1515" s="26" t="s">
        <v>5653</v>
      </c>
      <c r="AD1515" s="33" t="s">
        <v>147</v>
      </c>
    </row>
    <row r="1516" spans="1:30" ht="51" customHeight="1" x14ac:dyDescent="0.3">
      <c r="A1516" s="39" t="s">
        <v>5654</v>
      </c>
      <c r="B1516" s="25" t="s">
        <v>139</v>
      </c>
      <c r="C1516" s="26" t="s">
        <v>140</v>
      </c>
      <c r="D1516" s="40" t="s">
        <v>1642</v>
      </c>
      <c r="E1516" s="27" t="s">
        <v>63</v>
      </c>
      <c r="F1516" s="32" t="s">
        <v>5655</v>
      </c>
      <c r="G1516" s="14" t="s">
        <v>3752</v>
      </c>
      <c r="H1516" s="29">
        <v>44770</v>
      </c>
      <c r="I1516" s="29">
        <v>45013</v>
      </c>
      <c r="J1516" s="17" t="str">
        <f>IF(Ugovori_OPULJP[[#This Row],[DATUM ZAVRŠETKA OPERACIJE]]&gt;DATE(2023,12,31),"u provedbi","završen")</f>
        <v>završen</v>
      </c>
      <c r="K1516" s="15" t="s">
        <v>324</v>
      </c>
      <c r="L1516" s="15" t="s">
        <v>324</v>
      </c>
      <c r="M1516" s="18">
        <v>0.85</v>
      </c>
      <c r="N1516" s="18">
        <v>0.15</v>
      </c>
      <c r="O1516" s="19">
        <f>Ugovori_OPULJP[[#This Row],[Bespovratna sredstva - Ukupno (EU+Nac) HRK
= Ukupna ugovorena vrijednost bespovratnih sredstava]]*Ugovori_OPULJP[[#This Row],[EU STOPA SUFINANCIRANJA %
EU CO-FINANCING RATE %]]</f>
        <v>839800</v>
      </c>
      <c r="P1516" s="20">
        <f>Ugovori_OPULJP[[#This Row],[Bespovratna sredstva - EU dio - HRK]]/7.5345</f>
        <v>111460.61450660296</v>
      </c>
      <c r="Q1516" s="19">
        <f>Ugovori_OPULJP[[#This Row],[Bespovratna sredstva - Ukupno (EU+Nac) HRK
= Ukupna ugovorena vrijednost bespovratnih sredstava]]*Ugovori_OPULJP[[#This Row],[STOPA NACIONALNOG SUFINANCIRANJA %]]</f>
        <v>148200</v>
      </c>
      <c r="R1516" s="20">
        <f>Ugovori_OPULJP[[#This Row],[Bespovratna sredstva - Nacionalni dio - HRK]]/7.5345</f>
        <v>19669.520207047579</v>
      </c>
      <c r="S1516" s="21">
        <v>988000</v>
      </c>
      <c r="T1516" s="22">
        <f>Ugovori_OPULJP[[#This Row],[Bespovratna sredstva - Ukupno (EU+Nac) HRK
= Ukupna ugovorena vrijednost bespovratnih sredstava]]/7.5345</f>
        <v>131130.13471365054</v>
      </c>
      <c r="U1516" s="19">
        <v>0</v>
      </c>
      <c r="V1516" s="20">
        <f>Ugovori_OPULJP[[#This Row],[Javni doprinos korisnika - HRK]]/7.5345</f>
        <v>0</v>
      </c>
      <c r="W1516" s="19">
        <v>0</v>
      </c>
      <c r="X1516" s="20">
        <f>Ugovori_OPULJP[[#This Row],[Privatni doprinos korisnika - HRK]]/7.5345</f>
        <v>0</v>
      </c>
      <c r="Y1516" s="21">
        <f>Ugovori_OPULJP[[#This Row],[Bespovratna sredstva - Ukupno (EU+Nac) HRK
= Ukupna ugovorena vrijednost bespovratnih sredstava]]+Ugovori_OPULJP[[#This Row],[Javni doprinos korisnika - HRK]]+Ugovori_OPULJP[[#This Row],[Privatni doprinos korisnika - HRK]]</f>
        <v>988000</v>
      </c>
      <c r="Z1516" s="22">
        <f>Ugovori_OPULJP[[#This Row],[UKUPNI PRIHVATLJIVI IZDACI
TOTAL ELIGIBLE EXPENDITURE
= Bespovratna sredstva ukupno + doprinos korisnika
= Ukupni prihvatljivi troškovi
= Ukupna ugovorena vrijednost projekta HRK]]/7.5345</f>
        <v>131130.13471365054</v>
      </c>
      <c r="AA1516" s="27" t="s">
        <v>22</v>
      </c>
      <c r="AB1516" s="27" t="s">
        <v>19</v>
      </c>
      <c r="AC1516" s="26" t="s">
        <v>5656</v>
      </c>
      <c r="AD1516" s="33" t="s">
        <v>147</v>
      </c>
    </row>
    <row r="1517" spans="1:30" ht="51" customHeight="1" x14ac:dyDescent="0.3">
      <c r="A1517" s="31" t="s">
        <v>5657</v>
      </c>
      <c r="B1517" s="25" t="s">
        <v>139</v>
      </c>
      <c r="C1517" s="26" t="s">
        <v>140</v>
      </c>
      <c r="D1517" s="40" t="s">
        <v>1642</v>
      </c>
      <c r="E1517" s="27" t="s">
        <v>63</v>
      </c>
      <c r="F1517" s="32" t="s">
        <v>5658</v>
      </c>
      <c r="G1517" s="32" t="s">
        <v>5659</v>
      </c>
      <c r="H1517" s="29">
        <v>44902</v>
      </c>
      <c r="I1517" s="29">
        <v>45145</v>
      </c>
      <c r="J1517" s="17" t="str">
        <f>IF(Ugovori_OPULJP[[#This Row],[DATUM ZAVRŠETKA OPERACIJE]]&gt;DATE(2023,12,31),"u provedbi","završen")</f>
        <v>završen</v>
      </c>
      <c r="K1517" s="28" t="s">
        <v>76</v>
      </c>
      <c r="L1517" s="28" t="s">
        <v>71</v>
      </c>
      <c r="M1517" s="18">
        <v>0.85</v>
      </c>
      <c r="N1517" s="18">
        <v>0.15</v>
      </c>
      <c r="O1517" s="19">
        <f>Ugovori_OPULJP[[#This Row],[Bespovratna sredstva - Ukupno (EU+Nac) HRK
= Ukupna ugovorena vrijednost bespovratnih sredstava]]*Ugovori_OPULJP[[#This Row],[EU STOPA SUFINANCIRANJA %
EU CO-FINANCING RATE %]]</f>
        <v>416075</v>
      </c>
      <c r="P1517" s="20">
        <f>Ugovori_OPULJP[[#This Row],[Bespovratna sredstva - EU dio - HRK]]/7.5345</f>
        <v>55222.642511115533</v>
      </c>
      <c r="Q1517" s="19">
        <f>Ugovori_OPULJP[[#This Row],[Bespovratna sredstva - Ukupno (EU+Nac) HRK
= Ukupna ugovorena vrijednost bespovratnih sredstava]]*Ugovori_OPULJP[[#This Row],[STOPA NACIONALNOG SUFINANCIRANJA %]]</f>
        <v>73425</v>
      </c>
      <c r="R1517" s="20">
        <f>Ugovori_OPULJP[[#This Row],[Bespovratna sredstva - Nacionalni dio - HRK]]/7.5345</f>
        <v>9745.1722078439179</v>
      </c>
      <c r="S1517" s="21">
        <v>489500</v>
      </c>
      <c r="T1517" s="20">
        <f>Ugovori_OPULJP[[#This Row],[Bespovratna sredstva - Ukupno (EU+Nac) HRK
= Ukupna ugovorena vrijednost bespovratnih sredstava]]/7.5345</f>
        <v>64967.814718959453</v>
      </c>
      <c r="U1517" s="19">
        <v>0</v>
      </c>
      <c r="V1517" s="20">
        <f>Ugovori_OPULJP[[#This Row],[Javni doprinos korisnika - HRK]]/7.5345</f>
        <v>0</v>
      </c>
      <c r="W1517" s="19">
        <v>0</v>
      </c>
      <c r="X1517" s="20">
        <f>Ugovori_OPULJP[[#This Row],[Privatni doprinos korisnika - HRK]]/7.5345</f>
        <v>0</v>
      </c>
      <c r="Y1517" s="21">
        <f>Ugovori_OPULJP[[#This Row],[Bespovratna sredstva - Ukupno (EU+Nac) HRK
= Ukupna ugovorena vrijednost bespovratnih sredstava]]+Ugovori_OPULJP[[#This Row],[Javni doprinos korisnika - HRK]]+Ugovori_OPULJP[[#This Row],[Privatni doprinos korisnika - HRK]]</f>
        <v>489500</v>
      </c>
      <c r="Z1517" s="22">
        <f>Ugovori_OPULJP[[#This Row],[UKUPNI PRIHVATLJIVI IZDACI
TOTAL ELIGIBLE EXPENDITURE
= Bespovratna sredstva ukupno + doprinos korisnika
= Ukupni prihvatljivi troškovi
= Ukupna ugovorena vrijednost projekta HRK]]/7.5345</f>
        <v>64967.814718959453</v>
      </c>
      <c r="AA1517" s="27" t="s">
        <v>22</v>
      </c>
      <c r="AB1517" s="27" t="s">
        <v>19</v>
      </c>
      <c r="AC1517" s="26" t="s">
        <v>5660</v>
      </c>
      <c r="AD1517" s="33" t="s">
        <v>147</v>
      </c>
    </row>
    <row r="1518" spans="1:30" ht="25.5" customHeight="1" x14ac:dyDescent="0.3">
      <c r="A1518" s="31" t="s">
        <v>5661</v>
      </c>
      <c r="B1518" s="25" t="s">
        <v>139</v>
      </c>
      <c r="C1518" s="26" t="s">
        <v>140</v>
      </c>
      <c r="D1518" s="40" t="s">
        <v>1642</v>
      </c>
      <c r="E1518" s="27" t="s">
        <v>63</v>
      </c>
      <c r="F1518" s="32" t="s">
        <v>5662</v>
      </c>
      <c r="G1518" s="32" t="s">
        <v>3173</v>
      </c>
      <c r="H1518" s="29">
        <v>44902</v>
      </c>
      <c r="I1518" s="29">
        <v>45145</v>
      </c>
      <c r="J1518" s="17" t="str">
        <f>IF(Ugovori_OPULJP[[#This Row],[DATUM ZAVRŠETKA OPERACIJE]]&gt;DATE(2023,12,31),"u provedbi","završen")</f>
        <v>završen</v>
      </c>
      <c r="K1518" s="28" t="s">
        <v>71</v>
      </c>
      <c r="L1518" s="28" t="s">
        <v>71</v>
      </c>
      <c r="M1518" s="18">
        <v>0.85</v>
      </c>
      <c r="N1518" s="18">
        <v>0.15</v>
      </c>
      <c r="O1518" s="19">
        <f>Ugovori_OPULJP[[#This Row],[Bespovratna sredstva - Ukupno (EU+Nac) HRK
= Ukupna ugovorena vrijednost bespovratnih sredstava]]*Ugovori_OPULJP[[#This Row],[EU STOPA SUFINANCIRANJA %
EU CO-FINANCING RATE %]]</f>
        <v>377995</v>
      </c>
      <c r="P1518" s="20">
        <f>Ugovori_OPULJP[[#This Row],[Bespovratna sredstva - EU dio - HRK]]/7.5345</f>
        <v>50168.557966686574</v>
      </c>
      <c r="Q1518" s="19">
        <f>Ugovori_OPULJP[[#This Row],[Bespovratna sredstva - Ukupno (EU+Nac) HRK
= Ukupna ugovorena vrijednost bespovratnih sredstava]]*Ugovori_OPULJP[[#This Row],[STOPA NACIONALNOG SUFINANCIRANJA %]]</f>
        <v>66705</v>
      </c>
      <c r="R1518" s="20">
        <f>Ugovori_OPULJP[[#This Row],[Bespovratna sredstva - Nacionalni dio - HRK]]/7.5345</f>
        <v>8853.2749352976298</v>
      </c>
      <c r="S1518" s="21">
        <v>444700</v>
      </c>
      <c r="T1518" s="20">
        <f>Ugovori_OPULJP[[#This Row],[Bespovratna sredstva - Ukupno (EU+Nac) HRK
= Ukupna ugovorena vrijednost bespovratnih sredstava]]/7.5345</f>
        <v>59021.832901984206</v>
      </c>
      <c r="U1518" s="19">
        <v>0</v>
      </c>
      <c r="V1518" s="20">
        <f>Ugovori_OPULJP[[#This Row],[Javni doprinos korisnika - HRK]]/7.5345</f>
        <v>0</v>
      </c>
      <c r="W1518" s="19">
        <v>0</v>
      </c>
      <c r="X1518" s="20">
        <f>Ugovori_OPULJP[[#This Row],[Privatni doprinos korisnika - HRK]]/7.5345</f>
        <v>0</v>
      </c>
      <c r="Y1518" s="21">
        <f>Ugovori_OPULJP[[#This Row],[Bespovratna sredstva - Ukupno (EU+Nac) HRK
= Ukupna ugovorena vrijednost bespovratnih sredstava]]+Ugovori_OPULJP[[#This Row],[Javni doprinos korisnika - HRK]]+Ugovori_OPULJP[[#This Row],[Privatni doprinos korisnika - HRK]]</f>
        <v>444700</v>
      </c>
      <c r="Z1518" s="22">
        <f>Ugovori_OPULJP[[#This Row],[UKUPNI PRIHVATLJIVI IZDACI
TOTAL ELIGIBLE EXPENDITURE
= Bespovratna sredstva ukupno + doprinos korisnika
= Ukupni prihvatljivi troškovi
= Ukupna ugovorena vrijednost projekta HRK]]/7.5345</f>
        <v>59021.832901984206</v>
      </c>
      <c r="AA1518" s="27" t="s">
        <v>22</v>
      </c>
      <c r="AB1518" s="27" t="s">
        <v>19</v>
      </c>
      <c r="AC1518" s="26" t="s">
        <v>5663</v>
      </c>
      <c r="AD1518" s="33" t="s">
        <v>147</v>
      </c>
    </row>
    <row r="1519" spans="1:30" ht="51" customHeight="1" x14ac:dyDescent="0.3">
      <c r="A1519" s="31" t="s">
        <v>5664</v>
      </c>
      <c r="B1519" s="25" t="s">
        <v>139</v>
      </c>
      <c r="C1519" s="26" t="s">
        <v>140</v>
      </c>
      <c r="D1519" s="40" t="s">
        <v>1642</v>
      </c>
      <c r="E1519" s="27" t="s">
        <v>63</v>
      </c>
      <c r="F1519" s="32" t="s">
        <v>5665</v>
      </c>
      <c r="G1519" s="32" t="s">
        <v>3228</v>
      </c>
      <c r="H1519" s="29">
        <v>44907</v>
      </c>
      <c r="I1519" s="29">
        <v>45150</v>
      </c>
      <c r="J1519" s="17" t="str">
        <f>IF(Ugovori_OPULJP[[#This Row],[DATUM ZAVRŠETKA OPERACIJE]]&gt;DATE(2023,12,31),"u provedbi","završen")</f>
        <v>završen</v>
      </c>
      <c r="K1519" s="28" t="s">
        <v>71</v>
      </c>
      <c r="L1519" s="15" t="s">
        <v>71</v>
      </c>
      <c r="M1519" s="18">
        <v>0.85</v>
      </c>
      <c r="N1519" s="18">
        <v>0.15</v>
      </c>
      <c r="O1519" s="19">
        <f>Ugovori_OPULJP[[#This Row],[Bespovratna sredstva - Ukupno (EU+Nac) HRK
= Ukupna ugovorena vrijednost bespovratnih sredstava]]*Ugovori_OPULJP[[#This Row],[EU STOPA SUFINANCIRANJA %
EU CO-FINANCING RATE %]]</f>
        <v>1049580</v>
      </c>
      <c r="P1519" s="20">
        <f>Ugovori_OPULJP[[#This Row],[Bespovratna sredstva - EU dio - HRK]]/7.5345</f>
        <v>139303.20525582321</v>
      </c>
      <c r="Q1519" s="19">
        <f>Ugovori_OPULJP[[#This Row],[Bespovratna sredstva - Ukupno (EU+Nac) HRK
= Ukupna ugovorena vrijednost bespovratnih sredstava]]*Ugovori_OPULJP[[#This Row],[STOPA NACIONALNOG SUFINANCIRANJA %]]</f>
        <v>185220</v>
      </c>
      <c r="R1519" s="20">
        <f>Ugovori_OPULJP[[#This Row],[Bespovratna sredstva - Nacionalni dio - HRK]]/7.5345</f>
        <v>24582.918574557036</v>
      </c>
      <c r="S1519" s="21">
        <v>1234800</v>
      </c>
      <c r="T1519" s="20">
        <f>Ugovori_OPULJP[[#This Row],[Bespovratna sredstva - Ukupno (EU+Nac) HRK
= Ukupna ugovorena vrijednost bespovratnih sredstava]]/7.5345</f>
        <v>163886.12383038024</v>
      </c>
      <c r="U1519" s="19">
        <v>0</v>
      </c>
      <c r="V1519" s="20">
        <f>Ugovori_OPULJP[[#This Row],[Javni doprinos korisnika - HRK]]/7.5345</f>
        <v>0</v>
      </c>
      <c r="W1519" s="19">
        <v>0</v>
      </c>
      <c r="X1519" s="20">
        <f>Ugovori_OPULJP[[#This Row],[Privatni doprinos korisnika - HRK]]/7.5345</f>
        <v>0</v>
      </c>
      <c r="Y1519" s="21">
        <f>Ugovori_OPULJP[[#This Row],[Bespovratna sredstva - Ukupno (EU+Nac) HRK
= Ukupna ugovorena vrijednost bespovratnih sredstava]]+Ugovori_OPULJP[[#This Row],[Javni doprinos korisnika - HRK]]+Ugovori_OPULJP[[#This Row],[Privatni doprinos korisnika - HRK]]</f>
        <v>1234800</v>
      </c>
      <c r="Z1519" s="22">
        <f>Ugovori_OPULJP[[#This Row],[UKUPNI PRIHVATLJIVI IZDACI
TOTAL ELIGIBLE EXPENDITURE
= Bespovratna sredstva ukupno + doprinos korisnika
= Ukupni prihvatljivi troškovi
= Ukupna ugovorena vrijednost projekta HRK]]/7.5345</f>
        <v>163886.12383038024</v>
      </c>
      <c r="AA1519" s="27" t="s">
        <v>22</v>
      </c>
      <c r="AB1519" s="27" t="s">
        <v>19</v>
      </c>
      <c r="AC1519" s="26" t="s">
        <v>5666</v>
      </c>
      <c r="AD1519" s="33" t="s">
        <v>147</v>
      </c>
    </row>
    <row r="1520" spans="1:30" ht="25.5" customHeight="1" x14ac:dyDescent="0.3">
      <c r="A1520" s="31" t="s">
        <v>5667</v>
      </c>
      <c r="B1520" s="25" t="s">
        <v>139</v>
      </c>
      <c r="C1520" s="26" t="s">
        <v>140</v>
      </c>
      <c r="D1520" s="40" t="s">
        <v>1642</v>
      </c>
      <c r="E1520" s="27" t="s">
        <v>63</v>
      </c>
      <c r="F1520" s="32" t="s">
        <v>5668</v>
      </c>
      <c r="G1520" s="32" t="s">
        <v>3235</v>
      </c>
      <c r="H1520" s="29">
        <v>44907</v>
      </c>
      <c r="I1520" s="29">
        <v>45150</v>
      </c>
      <c r="J1520" s="17" t="str">
        <f>IF(Ugovori_OPULJP[[#This Row],[DATUM ZAVRŠETKA OPERACIJE]]&gt;DATE(2023,12,31),"u provedbi","završen")</f>
        <v>završen</v>
      </c>
      <c r="K1520" s="28" t="s">
        <v>71</v>
      </c>
      <c r="L1520" s="15" t="s">
        <v>71</v>
      </c>
      <c r="M1520" s="18">
        <v>0.85</v>
      </c>
      <c r="N1520" s="18">
        <v>0.15</v>
      </c>
      <c r="O1520" s="19">
        <f>Ugovori_OPULJP[[#This Row],[Bespovratna sredstva - Ukupno (EU+Nac) HRK
= Ukupna ugovorena vrijednost bespovratnih sredstava]]*Ugovori_OPULJP[[#This Row],[EU STOPA SUFINANCIRANJA %
EU CO-FINANCING RATE %]]</f>
        <v>1050855</v>
      </c>
      <c r="P1520" s="20">
        <f>Ugovori_OPULJP[[#This Row],[Bespovratna sredstva - EU dio - HRK]]/7.5345</f>
        <v>139472.42683655187</v>
      </c>
      <c r="Q1520" s="19">
        <f>Ugovori_OPULJP[[#This Row],[Bespovratna sredstva - Ukupno (EU+Nac) HRK
= Ukupna ugovorena vrijednost bespovratnih sredstava]]*Ugovori_OPULJP[[#This Row],[STOPA NACIONALNOG SUFINANCIRANJA %]]</f>
        <v>185445</v>
      </c>
      <c r="R1520" s="20">
        <f>Ugovori_OPULJP[[#This Row],[Bespovratna sredstva - Nacionalni dio - HRK]]/7.5345</f>
        <v>24612.781206450327</v>
      </c>
      <c r="S1520" s="21">
        <v>1236300</v>
      </c>
      <c r="T1520" s="20">
        <f>Ugovori_OPULJP[[#This Row],[Bespovratna sredstva - Ukupno (EU+Nac) HRK
= Ukupna ugovorena vrijednost bespovratnih sredstava]]/7.5345</f>
        <v>164085.20804300217</v>
      </c>
      <c r="U1520" s="19">
        <v>0</v>
      </c>
      <c r="V1520" s="20">
        <f>Ugovori_OPULJP[[#This Row],[Javni doprinos korisnika - HRK]]/7.5345</f>
        <v>0</v>
      </c>
      <c r="W1520" s="19">
        <v>0</v>
      </c>
      <c r="X1520" s="20">
        <f>Ugovori_OPULJP[[#This Row],[Privatni doprinos korisnika - HRK]]/7.5345</f>
        <v>0</v>
      </c>
      <c r="Y1520" s="21">
        <f>Ugovori_OPULJP[[#This Row],[Bespovratna sredstva - Ukupno (EU+Nac) HRK
= Ukupna ugovorena vrijednost bespovratnih sredstava]]+Ugovori_OPULJP[[#This Row],[Javni doprinos korisnika - HRK]]+Ugovori_OPULJP[[#This Row],[Privatni doprinos korisnika - HRK]]</f>
        <v>1236300</v>
      </c>
      <c r="Z1520" s="22">
        <f>Ugovori_OPULJP[[#This Row],[UKUPNI PRIHVATLJIVI IZDACI
TOTAL ELIGIBLE EXPENDITURE
= Bespovratna sredstva ukupno + doprinos korisnika
= Ukupni prihvatljivi troškovi
= Ukupna ugovorena vrijednost projekta HRK]]/7.5345</f>
        <v>164085.20804300217</v>
      </c>
      <c r="AA1520" s="27" t="s">
        <v>22</v>
      </c>
      <c r="AB1520" s="27" t="s">
        <v>19</v>
      </c>
      <c r="AC1520" s="26" t="s">
        <v>5669</v>
      </c>
      <c r="AD1520" s="33" t="s">
        <v>147</v>
      </c>
    </row>
    <row r="1521" spans="1:30" ht="51" customHeight="1" x14ac:dyDescent="0.3">
      <c r="A1521" s="39" t="s">
        <v>5670</v>
      </c>
      <c r="B1521" s="25" t="s">
        <v>139</v>
      </c>
      <c r="C1521" s="26" t="s">
        <v>140</v>
      </c>
      <c r="D1521" s="40" t="s">
        <v>1642</v>
      </c>
      <c r="E1521" s="27" t="s">
        <v>63</v>
      </c>
      <c r="F1521" s="32" t="s">
        <v>5671</v>
      </c>
      <c r="G1521" s="32" t="s">
        <v>5672</v>
      </c>
      <c r="H1521" s="29">
        <v>44855</v>
      </c>
      <c r="I1521" s="29">
        <v>45098</v>
      </c>
      <c r="J1521" s="17" t="str">
        <f>IF(Ugovori_OPULJP[[#This Row],[DATUM ZAVRŠETKA OPERACIJE]]&gt;DATE(2023,12,31),"u provedbi","završen")</f>
        <v>završen</v>
      </c>
      <c r="K1521" s="15" t="s">
        <v>81</v>
      </c>
      <c r="L1521" s="15" t="s">
        <v>81</v>
      </c>
      <c r="M1521" s="18">
        <v>0.85</v>
      </c>
      <c r="N1521" s="18">
        <v>0.15</v>
      </c>
      <c r="O1521" s="19">
        <f>Ugovori_OPULJP[[#This Row],[Bespovratna sredstva - Ukupno (EU+Nac) HRK
= Ukupna ugovorena vrijednost bespovratnih sredstava]]*Ugovori_OPULJP[[#This Row],[EU STOPA SUFINANCIRANJA %
EU CO-FINANCING RATE %]]</f>
        <v>1260502.1875</v>
      </c>
      <c r="P1521" s="20">
        <f>Ugovori_OPULJP[[#This Row],[Bespovratna sredstva - EU dio - HRK]]/7.5345</f>
        <v>167297.39033777954</v>
      </c>
      <c r="Q1521" s="19">
        <f>Ugovori_OPULJP[[#This Row],[Bespovratna sredstva - Ukupno (EU+Nac) HRK
= Ukupna ugovorena vrijednost bespovratnih sredstava]]*Ugovori_OPULJP[[#This Row],[STOPA NACIONALNOG SUFINANCIRANJA %]]</f>
        <v>222441.5625</v>
      </c>
      <c r="R1521" s="20">
        <f>Ugovori_OPULJP[[#This Row],[Bespovratna sredstva - Nacionalni dio - HRK]]/7.5345</f>
        <v>29523.068883137566</v>
      </c>
      <c r="S1521" s="21">
        <v>1482943.75</v>
      </c>
      <c r="T1521" s="20">
        <f>Ugovori_OPULJP[[#This Row],[Bespovratna sredstva - Ukupno (EU+Nac) HRK
= Ukupna ugovorena vrijednost bespovratnih sredstava]]/7.5345</f>
        <v>196820.45922091711</v>
      </c>
      <c r="U1521" s="19">
        <v>0</v>
      </c>
      <c r="V1521" s="20">
        <f>Ugovori_OPULJP[[#This Row],[Javni doprinos korisnika - HRK]]/7.5345</f>
        <v>0</v>
      </c>
      <c r="W1521" s="19">
        <v>0</v>
      </c>
      <c r="X1521" s="20">
        <f>Ugovori_OPULJP[[#This Row],[Privatni doprinos korisnika - HRK]]/7.5345</f>
        <v>0</v>
      </c>
      <c r="Y1521" s="21">
        <f>Ugovori_OPULJP[[#This Row],[Bespovratna sredstva - Ukupno (EU+Nac) HRK
= Ukupna ugovorena vrijednost bespovratnih sredstava]]+Ugovori_OPULJP[[#This Row],[Javni doprinos korisnika - HRK]]+Ugovori_OPULJP[[#This Row],[Privatni doprinos korisnika - HRK]]</f>
        <v>1482943.75</v>
      </c>
      <c r="Z1521" s="22">
        <f>Ugovori_OPULJP[[#This Row],[UKUPNI PRIHVATLJIVI IZDACI
TOTAL ELIGIBLE EXPENDITURE
= Bespovratna sredstva ukupno + doprinos korisnika
= Ukupni prihvatljivi troškovi
= Ukupna ugovorena vrijednost projekta HRK]]/7.5345</f>
        <v>196820.45922091711</v>
      </c>
      <c r="AA1521" s="27" t="s">
        <v>22</v>
      </c>
      <c r="AB1521" s="27" t="s">
        <v>19</v>
      </c>
      <c r="AC1521" s="26" t="s">
        <v>5673</v>
      </c>
      <c r="AD1521" s="33" t="s">
        <v>147</v>
      </c>
    </row>
    <row r="1522" spans="1:30" ht="48" customHeight="1" x14ac:dyDescent="0.3">
      <c r="A1522" s="31" t="s">
        <v>5674</v>
      </c>
      <c r="B1522" s="25" t="s">
        <v>139</v>
      </c>
      <c r="C1522" s="26" t="s">
        <v>140</v>
      </c>
      <c r="D1522" s="40" t="s">
        <v>1642</v>
      </c>
      <c r="E1522" s="27" t="s">
        <v>63</v>
      </c>
      <c r="F1522" s="32" t="s">
        <v>5675</v>
      </c>
      <c r="G1522" s="32" t="s">
        <v>621</v>
      </c>
      <c r="H1522" s="29">
        <v>44915</v>
      </c>
      <c r="I1522" s="29">
        <v>45158</v>
      </c>
      <c r="J1522" s="17" t="str">
        <f>IF(Ugovori_OPULJP[[#This Row],[DATUM ZAVRŠETKA OPERACIJE]]&gt;DATE(2023,12,31),"u provedbi","završen")</f>
        <v>završen</v>
      </c>
      <c r="K1522" s="28" t="s">
        <v>86</v>
      </c>
      <c r="L1522" s="15" t="s">
        <v>86</v>
      </c>
      <c r="M1522" s="18">
        <v>0.85</v>
      </c>
      <c r="N1522" s="18">
        <v>0.15</v>
      </c>
      <c r="O1522" s="19">
        <f>Ugovori_OPULJP[[#This Row],[Bespovratna sredstva - Ukupno (EU+Nac) HRK
= Ukupna ugovorena vrijednost bespovratnih sredstava]]*Ugovori_OPULJP[[#This Row],[EU STOPA SUFINANCIRANJA %
EU CO-FINANCING RATE %]]</f>
        <v>1257638.75</v>
      </c>
      <c r="P1522" s="20">
        <f>Ugovori_OPULJP[[#This Row],[Bespovratna sredstva - EU dio - HRK]]/7.5345</f>
        <v>166917.3468710598</v>
      </c>
      <c r="Q1522" s="19">
        <f>Ugovori_OPULJP[[#This Row],[Bespovratna sredstva - Ukupno (EU+Nac) HRK
= Ukupna ugovorena vrijednost bespovratnih sredstava]]*Ugovori_OPULJP[[#This Row],[STOPA NACIONALNOG SUFINANCIRANJA %]]</f>
        <v>221936.25</v>
      </c>
      <c r="R1522" s="20">
        <f>Ugovori_OPULJP[[#This Row],[Bespovratna sredstva - Nacionalni dio - HRK]]/7.5345</f>
        <v>29456.002389010551</v>
      </c>
      <c r="S1522" s="21">
        <v>1479575</v>
      </c>
      <c r="T1522" s="20">
        <f>Ugovori_OPULJP[[#This Row],[Bespovratna sredstva - Ukupno (EU+Nac) HRK
= Ukupna ugovorena vrijednost bespovratnih sredstava]]/7.5345</f>
        <v>196373.34926007033</v>
      </c>
      <c r="U1522" s="19">
        <v>0</v>
      </c>
      <c r="V1522" s="20">
        <f>Ugovori_OPULJP[[#This Row],[Javni doprinos korisnika - HRK]]/7.5345</f>
        <v>0</v>
      </c>
      <c r="W1522" s="19">
        <v>0</v>
      </c>
      <c r="X1522" s="20">
        <f>Ugovori_OPULJP[[#This Row],[Privatni doprinos korisnika - HRK]]/7.5345</f>
        <v>0</v>
      </c>
      <c r="Y1522" s="21">
        <f>Ugovori_OPULJP[[#This Row],[Bespovratna sredstva - Ukupno (EU+Nac) HRK
= Ukupna ugovorena vrijednost bespovratnih sredstava]]+Ugovori_OPULJP[[#This Row],[Javni doprinos korisnika - HRK]]+Ugovori_OPULJP[[#This Row],[Privatni doprinos korisnika - HRK]]</f>
        <v>1479575</v>
      </c>
      <c r="Z1522" s="22">
        <f>Ugovori_OPULJP[[#This Row],[UKUPNI PRIHVATLJIVI IZDACI
TOTAL ELIGIBLE EXPENDITURE
= Bespovratna sredstva ukupno + doprinos korisnika
= Ukupni prihvatljivi troškovi
= Ukupna ugovorena vrijednost projekta HRK]]/7.5345</f>
        <v>196373.34926007033</v>
      </c>
      <c r="AA1522" s="27" t="s">
        <v>22</v>
      </c>
      <c r="AB1522" s="27" t="s">
        <v>19</v>
      </c>
      <c r="AC1522" s="26" t="s">
        <v>5676</v>
      </c>
      <c r="AD1522" s="33" t="s">
        <v>147</v>
      </c>
    </row>
    <row r="1523" spans="1:30" ht="51" customHeight="1" x14ac:dyDescent="0.3">
      <c r="A1523" s="31" t="s">
        <v>5677</v>
      </c>
      <c r="B1523" s="25" t="s">
        <v>139</v>
      </c>
      <c r="C1523" s="26" t="s">
        <v>140</v>
      </c>
      <c r="D1523" s="40" t="s">
        <v>1642</v>
      </c>
      <c r="E1523" s="27" t="s">
        <v>63</v>
      </c>
      <c r="F1523" s="32" t="s">
        <v>5678</v>
      </c>
      <c r="G1523" s="14" t="s">
        <v>3740</v>
      </c>
      <c r="H1523" s="29">
        <v>44908</v>
      </c>
      <c r="I1523" s="29">
        <v>45151</v>
      </c>
      <c r="J1523" s="17" t="str">
        <f>IF(Ugovori_OPULJP[[#This Row],[DATUM ZAVRŠETKA OPERACIJE]]&gt;DATE(2023,12,31),"u provedbi","završen")</f>
        <v>završen</v>
      </c>
      <c r="K1523" s="28" t="s">
        <v>591</v>
      </c>
      <c r="L1523" s="15" t="s">
        <v>591</v>
      </c>
      <c r="M1523" s="18">
        <v>0.85</v>
      </c>
      <c r="N1523" s="18">
        <v>0.15</v>
      </c>
      <c r="O1523" s="19">
        <f>Ugovori_OPULJP[[#This Row],[Bespovratna sredstva - Ukupno (EU+Nac) HRK
= Ukupna ugovorena vrijednost bespovratnih sredstava]]*Ugovori_OPULJP[[#This Row],[EU STOPA SUFINANCIRANJA %
EU CO-FINANCING RATE %]]</f>
        <v>840310</v>
      </c>
      <c r="P1523" s="20">
        <f>Ugovori_OPULJP[[#This Row],[Bespovratna sredstva - EU dio - HRK]]/7.5345</f>
        <v>111528.30313889441</v>
      </c>
      <c r="Q1523" s="19">
        <f>Ugovori_OPULJP[[#This Row],[Bespovratna sredstva - Ukupno (EU+Nac) HRK
= Ukupna ugovorena vrijednost bespovratnih sredstava]]*Ugovori_OPULJP[[#This Row],[STOPA NACIONALNOG SUFINANCIRANJA %]]</f>
        <v>148290</v>
      </c>
      <c r="R1523" s="20">
        <f>Ugovori_OPULJP[[#This Row],[Bespovratna sredstva - Nacionalni dio - HRK]]/7.5345</f>
        <v>19681.465259804896</v>
      </c>
      <c r="S1523" s="21">
        <v>988600</v>
      </c>
      <c r="T1523" s="20">
        <f>Ugovori_OPULJP[[#This Row],[Bespovratna sredstva - Ukupno (EU+Nac) HRK
= Ukupna ugovorena vrijednost bespovratnih sredstava]]/7.5345</f>
        <v>131209.76839869932</v>
      </c>
      <c r="U1523" s="19">
        <v>0</v>
      </c>
      <c r="V1523" s="20">
        <f>Ugovori_OPULJP[[#This Row],[Javni doprinos korisnika - HRK]]/7.5345</f>
        <v>0</v>
      </c>
      <c r="W1523" s="19">
        <v>0</v>
      </c>
      <c r="X1523" s="20">
        <f>Ugovori_OPULJP[[#This Row],[Privatni doprinos korisnika - HRK]]/7.5345</f>
        <v>0</v>
      </c>
      <c r="Y1523" s="21">
        <f>Ugovori_OPULJP[[#This Row],[Bespovratna sredstva - Ukupno (EU+Nac) HRK
= Ukupna ugovorena vrijednost bespovratnih sredstava]]+Ugovori_OPULJP[[#This Row],[Javni doprinos korisnika - HRK]]+Ugovori_OPULJP[[#This Row],[Privatni doprinos korisnika - HRK]]</f>
        <v>988600</v>
      </c>
      <c r="Z1523" s="22">
        <f>Ugovori_OPULJP[[#This Row],[UKUPNI PRIHVATLJIVI IZDACI
TOTAL ELIGIBLE EXPENDITURE
= Bespovratna sredstva ukupno + doprinos korisnika
= Ukupni prihvatljivi troškovi
= Ukupna ugovorena vrijednost projekta HRK]]/7.5345</f>
        <v>131209.76839869932</v>
      </c>
      <c r="AA1523" s="27" t="s">
        <v>22</v>
      </c>
      <c r="AB1523" s="27" t="s">
        <v>19</v>
      </c>
      <c r="AC1523" s="26" t="s">
        <v>5679</v>
      </c>
      <c r="AD1523" s="33" t="s">
        <v>147</v>
      </c>
    </row>
    <row r="1524" spans="1:30" ht="48" customHeight="1" x14ac:dyDescent="0.3">
      <c r="A1524" s="39" t="s">
        <v>5680</v>
      </c>
      <c r="B1524" s="25" t="s">
        <v>139</v>
      </c>
      <c r="C1524" s="26" t="s">
        <v>140</v>
      </c>
      <c r="D1524" s="40" t="s">
        <v>1642</v>
      </c>
      <c r="E1524" s="27" t="s">
        <v>63</v>
      </c>
      <c r="F1524" s="32" t="s">
        <v>5681</v>
      </c>
      <c r="G1524" s="32" t="s">
        <v>1994</v>
      </c>
      <c r="H1524" s="29">
        <v>44859</v>
      </c>
      <c r="I1524" s="29">
        <v>45102</v>
      </c>
      <c r="J1524" s="17" t="str">
        <f>IF(Ugovori_OPULJP[[#This Row],[DATUM ZAVRŠETKA OPERACIJE]]&gt;DATE(2023,12,31),"u provedbi","završen")</f>
        <v>završen</v>
      </c>
      <c r="K1524" s="15" t="s">
        <v>117</v>
      </c>
      <c r="L1524" s="15" t="s">
        <v>117</v>
      </c>
      <c r="M1524" s="18">
        <v>0.85</v>
      </c>
      <c r="N1524" s="18">
        <v>0.15</v>
      </c>
      <c r="O1524" s="19">
        <f>Ugovori_OPULJP[[#This Row],[Bespovratna sredstva - Ukupno (EU+Nac) HRK
= Ukupna ugovorena vrijednost bespovratnih sredstava]]*Ugovori_OPULJP[[#This Row],[EU STOPA SUFINANCIRANJA %
EU CO-FINANCING RATE %]]</f>
        <v>457300</v>
      </c>
      <c r="P1524" s="20">
        <f>Ugovori_OPULJP[[#This Row],[Bespovratna sredstva - EU dio - HRK]]/7.5345</f>
        <v>60694.140288008493</v>
      </c>
      <c r="Q1524" s="19">
        <f>Ugovori_OPULJP[[#This Row],[Bespovratna sredstva - Ukupno (EU+Nac) HRK
= Ukupna ugovorena vrijednost bespovratnih sredstava]]*Ugovori_OPULJP[[#This Row],[STOPA NACIONALNOG SUFINANCIRANJA %]]</f>
        <v>80700</v>
      </c>
      <c r="R1524" s="20">
        <f>Ugovori_OPULJP[[#This Row],[Bespovratna sredstva - Nacionalni dio - HRK]]/7.5345</f>
        <v>10710.730639060323</v>
      </c>
      <c r="S1524" s="21">
        <v>538000</v>
      </c>
      <c r="T1524" s="20">
        <f>Ugovori_OPULJP[[#This Row],[Bespovratna sredstva - Ukupno (EU+Nac) HRK
= Ukupna ugovorena vrijednost bespovratnih sredstava]]/7.5345</f>
        <v>71404.870927068812</v>
      </c>
      <c r="U1524" s="19">
        <v>0</v>
      </c>
      <c r="V1524" s="20">
        <f>Ugovori_OPULJP[[#This Row],[Javni doprinos korisnika - HRK]]/7.5345</f>
        <v>0</v>
      </c>
      <c r="W1524" s="19">
        <v>0</v>
      </c>
      <c r="X1524" s="20">
        <f>Ugovori_OPULJP[[#This Row],[Privatni doprinos korisnika - HRK]]/7.5345</f>
        <v>0</v>
      </c>
      <c r="Y1524" s="21">
        <f>Ugovori_OPULJP[[#This Row],[Bespovratna sredstva - Ukupno (EU+Nac) HRK
= Ukupna ugovorena vrijednost bespovratnih sredstava]]+Ugovori_OPULJP[[#This Row],[Javni doprinos korisnika - HRK]]+Ugovori_OPULJP[[#This Row],[Privatni doprinos korisnika - HRK]]</f>
        <v>538000</v>
      </c>
      <c r="Z1524" s="22">
        <f>Ugovori_OPULJP[[#This Row],[UKUPNI PRIHVATLJIVI IZDACI
TOTAL ELIGIBLE EXPENDITURE
= Bespovratna sredstva ukupno + doprinos korisnika
= Ukupni prihvatljivi troškovi
= Ukupna ugovorena vrijednost projekta HRK]]/7.5345</f>
        <v>71404.870927068812</v>
      </c>
      <c r="AA1524" s="27" t="s">
        <v>22</v>
      </c>
      <c r="AB1524" s="27" t="s">
        <v>19</v>
      </c>
      <c r="AC1524" s="26" t="s">
        <v>5682</v>
      </c>
      <c r="AD1524" s="33" t="s">
        <v>147</v>
      </c>
    </row>
    <row r="1525" spans="1:30" ht="51" customHeight="1" x14ac:dyDescent="0.3">
      <c r="A1525" s="31" t="s">
        <v>5683</v>
      </c>
      <c r="B1525" s="25" t="s">
        <v>139</v>
      </c>
      <c r="C1525" s="26" t="s">
        <v>140</v>
      </c>
      <c r="D1525" s="40" t="s">
        <v>1642</v>
      </c>
      <c r="E1525" s="27" t="s">
        <v>63</v>
      </c>
      <c r="F1525" s="32" t="s">
        <v>5684</v>
      </c>
      <c r="G1525" s="32" t="s">
        <v>2142</v>
      </c>
      <c r="H1525" s="29">
        <v>44902</v>
      </c>
      <c r="I1525" s="29">
        <v>45145</v>
      </c>
      <c r="J1525" s="17" t="str">
        <f>IF(Ugovori_OPULJP[[#This Row],[DATUM ZAVRŠETKA OPERACIJE]]&gt;DATE(2023,12,31),"u provedbi","završen")</f>
        <v>završen</v>
      </c>
      <c r="K1525" s="28" t="s">
        <v>591</v>
      </c>
      <c r="L1525" s="15" t="s">
        <v>591</v>
      </c>
      <c r="M1525" s="18">
        <v>0.85</v>
      </c>
      <c r="N1525" s="18">
        <v>0.15</v>
      </c>
      <c r="O1525" s="19">
        <f>Ugovori_OPULJP[[#This Row],[Bespovratna sredstva - Ukupno (EU+Nac) HRK
= Ukupna ugovorena vrijednost bespovratnih sredstava]]*Ugovori_OPULJP[[#This Row],[EU STOPA SUFINANCIRANJA %
EU CO-FINANCING RATE %]]</f>
        <v>630317.5</v>
      </c>
      <c r="P1525" s="20">
        <f>Ugovori_OPULJP[[#This Row],[Bespovratna sredstva - EU dio - HRK]]/7.5345</f>
        <v>83657.508792886059</v>
      </c>
      <c r="Q1525" s="19">
        <f>Ugovori_OPULJP[[#This Row],[Bespovratna sredstva - Ukupno (EU+Nac) HRK
= Ukupna ugovorena vrijednost bespovratnih sredstava]]*Ugovori_OPULJP[[#This Row],[STOPA NACIONALNOG SUFINANCIRANJA %]]</f>
        <v>111232.5</v>
      </c>
      <c r="R1525" s="20">
        <f>Ugovori_OPULJP[[#This Row],[Bespovratna sredstva - Nacionalni dio - HRK]]/7.5345</f>
        <v>14763.089786979892</v>
      </c>
      <c r="S1525" s="21">
        <v>741550</v>
      </c>
      <c r="T1525" s="20">
        <f>Ugovori_OPULJP[[#This Row],[Bespovratna sredstva - Ukupno (EU+Nac) HRK
= Ukupna ugovorena vrijednost bespovratnih sredstava]]/7.5345</f>
        <v>98420.598579865939</v>
      </c>
      <c r="U1525" s="19">
        <v>0</v>
      </c>
      <c r="V1525" s="20">
        <f>Ugovori_OPULJP[[#This Row],[Javni doprinos korisnika - HRK]]/7.5345</f>
        <v>0</v>
      </c>
      <c r="W1525" s="19">
        <v>0</v>
      </c>
      <c r="X1525" s="20">
        <f>Ugovori_OPULJP[[#This Row],[Privatni doprinos korisnika - HRK]]/7.5345</f>
        <v>0</v>
      </c>
      <c r="Y1525" s="21">
        <f>Ugovori_OPULJP[[#This Row],[Bespovratna sredstva - Ukupno (EU+Nac) HRK
= Ukupna ugovorena vrijednost bespovratnih sredstava]]+Ugovori_OPULJP[[#This Row],[Javni doprinos korisnika - HRK]]+Ugovori_OPULJP[[#This Row],[Privatni doprinos korisnika - HRK]]</f>
        <v>741550</v>
      </c>
      <c r="Z1525" s="22">
        <f>Ugovori_OPULJP[[#This Row],[UKUPNI PRIHVATLJIVI IZDACI
TOTAL ELIGIBLE EXPENDITURE
= Bespovratna sredstva ukupno + doprinos korisnika
= Ukupni prihvatljivi troškovi
= Ukupna ugovorena vrijednost projekta HRK]]/7.5345</f>
        <v>98420.598579865939</v>
      </c>
      <c r="AA1525" s="27" t="s">
        <v>22</v>
      </c>
      <c r="AB1525" s="27" t="s">
        <v>19</v>
      </c>
      <c r="AC1525" s="26" t="s">
        <v>5685</v>
      </c>
      <c r="AD1525" s="33" t="s">
        <v>147</v>
      </c>
    </row>
    <row r="1526" spans="1:30" ht="48" customHeight="1" x14ac:dyDescent="0.3">
      <c r="A1526" s="31" t="s">
        <v>5686</v>
      </c>
      <c r="B1526" s="25" t="s">
        <v>139</v>
      </c>
      <c r="C1526" s="26" t="s">
        <v>140</v>
      </c>
      <c r="D1526" s="40" t="s">
        <v>1642</v>
      </c>
      <c r="E1526" s="27" t="s">
        <v>63</v>
      </c>
      <c r="F1526" s="32" t="s">
        <v>5687</v>
      </c>
      <c r="G1526" s="32" t="s">
        <v>1838</v>
      </c>
      <c r="H1526" s="29">
        <v>44902</v>
      </c>
      <c r="I1526" s="29">
        <v>45145</v>
      </c>
      <c r="J1526" s="17" t="str">
        <f>IF(Ugovori_OPULJP[[#This Row],[DATUM ZAVRŠETKA OPERACIJE]]&gt;DATE(2023,12,31),"u provedbi","završen")</f>
        <v>završen</v>
      </c>
      <c r="K1526" s="15" t="s">
        <v>591</v>
      </c>
      <c r="L1526" s="15" t="s">
        <v>591</v>
      </c>
      <c r="M1526" s="18">
        <v>0.85</v>
      </c>
      <c r="N1526" s="18">
        <v>0.15</v>
      </c>
      <c r="O1526" s="19">
        <f>Ugovori_OPULJP[[#This Row],[Bespovratna sredstva - Ukupno (EU+Nac) HRK
= Ukupna ugovorena vrijednost bespovratnih sredstava]]*Ugovori_OPULJP[[#This Row],[EU STOPA SUFINANCIRANJA %
EU CO-FINANCING RATE %]]</f>
        <v>628311.5</v>
      </c>
      <c r="P1526" s="20">
        <f>Ugovori_OPULJP[[#This Row],[Bespovratna sredstva - EU dio - HRK]]/7.5345</f>
        <v>83391.266839206306</v>
      </c>
      <c r="Q1526" s="19">
        <f>Ugovori_OPULJP[[#This Row],[Bespovratna sredstva - Ukupno (EU+Nac) HRK
= Ukupna ugovorena vrijednost bespovratnih sredstava]]*Ugovori_OPULJP[[#This Row],[STOPA NACIONALNOG SUFINANCIRANJA %]]</f>
        <v>110878.5</v>
      </c>
      <c r="R1526" s="20">
        <f>Ugovori_OPULJP[[#This Row],[Bespovratna sredstva - Nacionalni dio - HRK]]/7.5345</f>
        <v>14716.105912801115</v>
      </c>
      <c r="S1526" s="21">
        <v>739190</v>
      </c>
      <c r="T1526" s="20">
        <f>Ugovori_OPULJP[[#This Row],[Bespovratna sredstva - Ukupno (EU+Nac) HRK
= Ukupna ugovorena vrijednost bespovratnih sredstava]]/7.5345</f>
        <v>98107.372752007432</v>
      </c>
      <c r="U1526" s="19">
        <v>0</v>
      </c>
      <c r="V1526" s="20">
        <f>Ugovori_OPULJP[[#This Row],[Javni doprinos korisnika - HRK]]/7.5345</f>
        <v>0</v>
      </c>
      <c r="W1526" s="19">
        <v>0</v>
      </c>
      <c r="X1526" s="20">
        <f>Ugovori_OPULJP[[#This Row],[Privatni doprinos korisnika - HRK]]/7.5345</f>
        <v>0</v>
      </c>
      <c r="Y1526" s="21">
        <f>Ugovori_OPULJP[[#This Row],[Bespovratna sredstva - Ukupno (EU+Nac) HRK
= Ukupna ugovorena vrijednost bespovratnih sredstava]]+Ugovori_OPULJP[[#This Row],[Javni doprinos korisnika - HRK]]+Ugovori_OPULJP[[#This Row],[Privatni doprinos korisnika - HRK]]</f>
        <v>739190</v>
      </c>
      <c r="Z1526" s="22">
        <f>Ugovori_OPULJP[[#This Row],[UKUPNI PRIHVATLJIVI IZDACI
TOTAL ELIGIBLE EXPENDITURE
= Bespovratna sredstva ukupno + doprinos korisnika
= Ukupni prihvatljivi troškovi
= Ukupna ugovorena vrijednost projekta HRK]]/7.5345</f>
        <v>98107.372752007432</v>
      </c>
      <c r="AA1526" s="27" t="s">
        <v>22</v>
      </c>
      <c r="AB1526" s="27" t="s">
        <v>19</v>
      </c>
      <c r="AC1526" s="26" t="s">
        <v>5688</v>
      </c>
      <c r="AD1526" s="33" t="s">
        <v>147</v>
      </c>
    </row>
    <row r="1527" spans="1:30" ht="36" customHeight="1" x14ac:dyDescent="0.3">
      <c r="A1527" s="39" t="s">
        <v>5689</v>
      </c>
      <c r="B1527" s="25" t="s">
        <v>139</v>
      </c>
      <c r="C1527" s="26" t="s">
        <v>140</v>
      </c>
      <c r="D1527" s="40" t="s">
        <v>1642</v>
      </c>
      <c r="E1527" s="27" t="s">
        <v>63</v>
      </c>
      <c r="F1527" s="32" t="s">
        <v>5690</v>
      </c>
      <c r="G1527" s="32" t="s">
        <v>5691</v>
      </c>
      <c r="H1527" s="29">
        <v>44781</v>
      </c>
      <c r="I1527" s="29">
        <v>45024</v>
      </c>
      <c r="J1527" s="17" t="str">
        <f>IF(Ugovori_OPULJP[[#This Row],[DATUM ZAVRŠETKA OPERACIJE]]&gt;DATE(2023,12,31),"u provedbi","završen")</f>
        <v>završen</v>
      </c>
      <c r="K1527" s="15" t="s">
        <v>240</v>
      </c>
      <c r="L1527" s="15" t="s">
        <v>240</v>
      </c>
      <c r="M1527" s="18">
        <v>0.85</v>
      </c>
      <c r="N1527" s="18">
        <v>0.15</v>
      </c>
      <c r="O1527" s="19">
        <f>Ugovori_OPULJP[[#This Row],[Bespovratna sredstva - Ukupno (EU+Nac) HRK
= Ukupna ugovorena vrijednost bespovratnih sredstava]]*Ugovori_OPULJP[[#This Row],[EU STOPA SUFINANCIRANJA %
EU CO-FINANCING RATE %]]</f>
        <v>1260040</v>
      </c>
      <c r="P1527" s="20">
        <f>Ugovori_OPULJP[[#This Row],[Bespovratna sredstva - EU dio - HRK]]/7.5345</f>
        <v>167236.04751476541</v>
      </c>
      <c r="Q1527" s="19">
        <f>Ugovori_OPULJP[[#This Row],[Bespovratna sredstva - Ukupno (EU+Nac) HRK
= Ukupna ugovorena vrijednost bespovratnih sredstava]]*Ugovori_OPULJP[[#This Row],[STOPA NACIONALNOG SUFINANCIRANJA %]]</f>
        <v>222360</v>
      </c>
      <c r="R1527" s="20">
        <f>Ugovori_OPULJP[[#This Row],[Bespovratna sredstva - Nacionalni dio - HRK]]/7.5345</f>
        <v>29512.243679076248</v>
      </c>
      <c r="S1527" s="21">
        <v>1482400</v>
      </c>
      <c r="T1527" s="20">
        <f>Ugovori_OPULJP[[#This Row],[Bespovratna sredstva - Ukupno (EU+Nac) HRK
= Ukupna ugovorena vrijednost bespovratnih sredstava]]/7.5345</f>
        <v>196748.29119384164</v>
      </c>
      <c r="U1527" s="19">
        <v>0</v>
      </c>
      <c r="V1527" s="20">
        <f>Ugovori_OPULJP[[#This Row],[Javni doprinos korisnika - HRK]]/7.5345</f>
        <v>0</v>
      </c>
      <c r="W1527" s="19">
        <v>0</v>
      </c>
      <c r="X1527" s="20">
        <f>Ugovori_OPULJP[[#This Row],[Privatni doprinos korisnika - HRK]]/7.5345</f>
        <v>0</v>
      </c>
      <c r="Y1527" s="21">
        <f>Ugovori_OPULJP[[#This Row],[Bespovratna sredstva - Ukupno (EU+Nac) HRK
= Ukupna ugovorena vrijednost bespovratnih sredstava]]+Ugovori_OPULJP[[#This Row],[Javni doprinos korisnika - HRK]]+Ugovori_OPULJP[[#This Row],[Privatni doprinos korisnika - HRK]]</f>
        <v>1482400</v>
      </c>
      <c r="Z1527" s="22">
        <f>Ugovori_OPULJP[[#This Row],[UKUPNI PRIHVATLJIVI IZDACI
TOTAL ELIGIBLE EXPENDITURE
= Bespovratna sredstva ukupno + doprinos korisnika
= Ukupni prihvatljivi troškovi
= Ukupna ugovorena vrijednost projekta HRK]]/7.5345</f>
        <v>196748.29119384164</v>
      </c>
      <c r="AA1527" s="27" t="s">
        <v>22</v>
      </c>
      <c r="AB1527" s="27" t="s">
        <v>19</v>
      </c>
      <c r="AC1527" s="26" t="s">
        <v>5692</v>
      </c>
      <c r="AD1527" s="33" t="s">
        <v>147</v>
      </c>
    </row>
    <row r="1528" spans="1:30" ht="51" customHeight="1" x14ac:dyDescent="0.3">
      <c r="A1528" s="36" t="s">
        <v>5693</v>
      </c>
      <c r="B1528" s="25" t="s">
        <v>139</v>
      </c>
      <c r="C1528" s="26" t="s">
        <v>140</v>
      </c>
      <c r="D1528" s="40" t="s">
        <v>1642</v>
      </c>
      <c r="E1528" s="27" t="s">
        <v>63</v>
      </c>
      <c r="F1528" s="32" t="s">
        <v>2029</v>
      </c>
      <c r="G1528" s="32" t="s">
        <v>5694</v>
      </c>
      <c r="H1528" s="29">
        <v>44923</v>
      </c>
      <c r="I1528" s="29">
        <v>45166</v>
      </c>
      <c r="J1528" s="17" t="str">
        <f>IF(Ugovori_OPULJP[[#This Row],[DATUM ZAVRŠETKA OPERACIJE]]&gt;DATE(2023,12,31),"u provedbi","završen")</f>
        <v>završen</v>
      </c>
      <c r="K1528" s="28" t="s">
        <v>144</v>
      </c>
      <c r="L1528" s="15" t="s">
        <v>21</v>
      </c>
      <c r="M1528" s="18">
        <v>0.85</v>
      </c>
      <c r="N1528" s="18">
        <v>0.15</v>
      </c>
      <c r="O1528" s="19">
        <f>Ugovori_OPULJP[[#This Row],[Bespovratna sredstva - Ukupno (EU+Nac) HRK
= Ukupna ugovorena vrijednost bespovratnih sredstava]]*Ugovori_OPULJP[[#This Row],[EU STOPA SUFINANCIRANJA %
EU CO-FINANCING RATE %]]</f>
        <v>492745</v>
      </c>
      <c r="P1528" s="20">
        <f>Ugovori_OPULJP[[#This Row],[Bespovratna sredstva - EU dio - HRK]]/7.5345</f>
        <v>65398.500232264909</v>
      </c>
      <c r="Q1528" s="19">
        <f>Ugovori_OPULJP[[#This Row],[Bespovratna sredstva - Ukupno (EU+Nac) HRK
= Ukupna ugovorena vrijednost bespovratnih sredstava]]*Ugovori_OPULJP[[#This Row],[STOPA NACIONALNOG SUFINANCIRANJA %]]</f>
        <v>86955</v>
      </c>
      <c r="R1528" s="20">
        <f>Ugovori_OPULJP[[#This Row],[Bespovratna sredstva - Nacionalni dio - HRK]]/7.5345</f>
        <v>11540.911805693808</v>
      </c>
      <c r="S1528" s="21">
        <v>579700</v>
      </c>
      <c r="T1528" s="20">
        <f>Ugovori_OPULJP[[#This Row],[Bespovratna sredstva - Ukupno (EU+Nac) HRK
= Ukupna ugovorena vrijednost bespovratnih sredstava]]/7.5345</f>
        <v>76939.412037958726</v>
      </c>
      <c r="U1528" s="19">
        <v>0</v>
      </c>
      <c r="V1528" s="20">
        <f>Ugovori_OPULJP[[#This Row],[Javni doprinos korisnika - HRK]]/7.5345</f>
        <v>0</v>
      </c>
      <c r="W1528" s="19">
        <v>0</v>
      </c>
      <c r="X1528" s="20">
        <f>Ugovori_OPULJP[[#This Row],[Privatni doprinos korisnika - HRK]]/7.5345</f>
        <v>0</v>
      </c>
      <c r="Y1528" s="21">
        <f>Ugovori_OPULJP[[#This Row],[Bespovratna sredstva - Ukupno (EU+Nac) HRK
= Ukupna ugovorena vrijednost bespovratnih sredstava]]+Ugovori_OPULJP[[#This Row],[Javni doprinos korisnika - HRK]]+Ugovori_OPULJP[[#This Row],[Privatni doprinos korisnika - HRK]]</f>
        <v>579700</v>
      </c>
      <c r="Z1528" s="22">
        <f>Ugovori_OPULJP[[#This Row],[UKUPNI PRIHVATLJIVI IZDACI
TOTAL ELIGIBLE EXPENDITURE
= Bespovratna sredstva ukupno + doprinos korisnika
= Ukupni prihvatljivi troškovi
= Ukupna ugovorena vrijednost projekta HRK]]/7.5345</f>
        <v>76939.412037958726</v>
      </c>
      <c r="AA1528" s="27" t="s">
        <v>22</v>
      </c>
      <c r="AB1528" s="27" t="s">
        <v>19</v>
      </c>
      <c r="AC1528" s="26" t="s">
        <v>5695</v>
      </c>
      <c r="AD1528" s="33" t="s">
        <v>147</v>
      </c>
    </row>
    <row r="1529" spans="1:30" ht="25.5" customHeight="1" x14ac:dyDescent="0.3">
      <c r="A1529" s="39" t="s">
        <v>14549</v>
      </c>
      <c r="B1529" s="25" t="s">
        <v>139</v>
      </c>
      <c r="C1529" s="26" t="s">
        <v>140</v>
      </c>
      <c r="D1529" s="40" t="s">
        <v>1642</v>
      </c>
      <c r="E1529" s="27" t="s">
        <v>63</v>
      </c>
      <c r="F1529" s="32" t="s">
        <v>14550</v>
      </c>
      <c r="G1529" s="32" t="s">
        <v>14074</v>
      </c>
      <c r="H1529" s="29">
        <v>44853</v>
      </c>
      <c r="I1529" s="29">
        <v>45065</v>
      </c>
      <c r="J1529" s="17" t="str">
        <f>IF(Ugovori_OPULJP[[#This Row],[DATUM ZAVRŠETKA OPERACIJE]]&gt;DATE(2023,12,31),"u provedbi","završen")</f>
        <v>završen</v>
      </c>
      <c r="K1529" s="15" t="s">
        <v>417</v>
      </c>
      <c r="L1529" s="15" t="s">
        <v>417</v>
      </c>
      <c r="M1529" s="18">
        <v>0.85</v>
      </c>
      <c r="N1529" s="18">
        <v>0.15</v>
      </c>
      <c r="O1529" s="19">
        <f>Ugovori_OPULJP[[#This Row],[Bespovratna sredstva - Ukupno (EU+Nac) HRK
= Ukupna ugovorena vrijednost bespovratnih sredstava]]*Ugovori_OPULJP[[#This Row],[EU STOPA SUFINANCIRANJA %
EU CO-FINANCING RATE %]]</f>
        <v>1248225</v>
      </c>
      <c r="P1529" s="20">
        <f>Ugovori_OPULJP[[#This Row],[Bespovratna sredstva - EU dio - HRK]]/7.5345</f>
        <v>165667.92753334661</v>
      </c>
      <c r="Q1529" s="19">
        <f>Ugovori_OPULJP[[#This Row],[Bespovratna sredstva - Ukupno (EU+Nac) HRK
= Ukupna ugovorena vrijednost bespovratnih sredstava]]*Ugovori_OPULJP[[#This Row],[STOPA NACIONALNOG SUFINANCIRANJA %]]</f>
        <v>220275</v>
      </c>
      <c r="R1529" s="20">
        <f>Ugovori_OPULJP[[#This Row],[Bespovratna sredstva - Nacionalni dio - HRK]]/7.5345</f>
        <v>29235.516623531752</v>
      </c>
      <c r="S1529" s="21">
        <v>1468500</v>
      </c>
      <c r="T1529" s="20">
        <f>Ugovori_OPULJP[[#This Row],[Bespovratna sredstva - Ukupno (EU+Nac) HRK
= Ukupna ugovorena vrijednost bespovratnih sredstava]]/7.5345</f>
        <v>194903.44415687834</v>
      </c>
      <c r="U1529" s="19">
        <v>0</v>
      </c>
      <c r="V1529" s="20">
        <f>Ugovori_OPULJP[[#This Row],[Javni doprinos korisnika - HRK]]/7.5345</f>
        <v>0</v>
      </c>
      <c r="W1529" s="19">
        <v>0</v>
      </c>
      <c r="X1529" s="20">
        <f>Ugovori_OPULJP[[#This Row],[Privatni doprinos korisnika - HRK]]/7.5345</f>
        <v>0</v>
      </c>
      <c r="Y1529" s="21">
        <f>Ugovori_OPULJP[[#This Row],[Bespovratna sredstva - Ukupno (EU+Nac) HRK
= Ukupna ugovorena vrijednost bespovratnih sredstava]]+Ugovori_OPULJP[[#This Row],[Javni doprinos korisnika - HRK]]+Ugovori_OPULJP[[#This Row],[Privatni doprinos korisnika - HRK]]</f>
        <v>1468500</v>
      </c>
      <c r="Z1529" s="22">
        <f>Ugovori_OPULJP[[#This Row],[UKUPNI PRIHVATLJIVI IZDACI
TOTAL ELIGIBLE EXPENDITURE
= Bespovratna sredstva ukupno + doprinos korisnika
= Ukupni prihvatljivi troškovi
= Ukupna ugovorena vrijednost projekta HRK]]/7.5345</f>
        <v>194903.44415687834</v>
      </c>
      <c r="AA1529" s="27" t="s">
        <v>22</v>
      </c>
      <c r="AB1529" s="27" t="s">
        <v>19</v>
      </c>
      <c r="AC1529" s="26" t="s">
        <v>14551</v>
      </c>
      <c r="AD1529" s="33" t="s">
        <v>147</v>
      </c>
    </row>
    <row r="1530" spans="1:30" ht="51" customHeight="1" x14ac:dyDescent="0.3">
      <c r="A1530" s="39" t="s">
        <v>5702</v>
      </c>
      <c r="B1530" s="25" t="s">
        <v>139</v>
      </c>
      <c r="C1530" s="26" t="s">
        <v>140</v>
      </c>
      <c r="D1530" s="40" t="s">
        <v>1642</v>
      </c>
      <c r="E1530" s="27" t="s">
        <v>63</v>
      </c>
      <c r="F1530" s="32" t="s">
        <v>5703</v>
      </c>
      <c r="G1530" s="32" t="s">
        <v>3315</v>
      </c>
      <c r="H1530" s="29">
        <v>44859</v>
      </c>
      <c r="I1530" s="29">
        <v>45102</v>
      </c>
      <c r="J1530" s="17" t="str">
        <f>IF(Ugovori_OPULJP[[#This Row],[DATUM ZAVRŠETKA OPERACIJE]]&gt;DATE(2023,12,31),"u provedbi","završen")</f>
        <v>završen</v>
      </c>
      <c r="K1530" s="28" t="s">
        <v>2359</v>
      </c>
      <c r="L1530" s="28" t="s">
        <v>21</v>
      </c>
      <c r="M1530" s="18">
        <v>0.85</v>
      </c>
      <c r="N1530" s="18">
        <v>0.15</v>
      </c>
      <c r="O1530" s="19">
        <f>Ugovori_OPULJP[[#This Row],[Bespovratna sredstva - Ukupno (EU+Nac) HRK
= Ukupna ugovorena vrijednost bespovratnih sredstava]]*Ugovori_OPULJP[[#This Row],[EU STOPA SUFINANCIRANJA %
EU CO-FINANCING RATE %]]</f>
        <v>630360</v>
      </c>
      <c r="P1530" s="20">
        <f>Ugovori_OPULJP[[#This Row],[Bespovratna sredstva - EU dio - HRK]]/7.5345</f>
        <v>83663.149512243675</v>
      </c>
      <c r="Q1530" s="19">
        <f>Ugovori_OPULJP[[#This Row],[Bespovratna sredstva - Ukupno (EU+Nac) HRK
= Ukupna ugovorena vrijednost bespovratnih sredstava]]*Ugovori_OPULJP[[#This Row],[STOPA NACIONALNOG SUFINANCIRANJA %]]</f>
        <v>111240</v>
      </c>
      <c r="R1530" s="20">
        <f>Ugovori_OPULJP[[#This Row],[Bespovratna sredstva - Nacionalni dio - HRK]]/7.5345</f>
        <v>14764.085208043001</v>
      </c>
      <c r="S1530" s="21">
        <v>741600</v>
      </c>
      <c r="T1530" s="20">
        <f>Ugovori_OPULJP[[#This Row],[Bespovratna sredstva - Ukupno (EU+Nac) HRK
= Ukupna ugovorena vrijednost bespovratnih sredstava]]/7.5345</f>
        <v>98427.23472028668</v>
      </c>
      <c r="U1530" s="19">
        <v>0</v>
      </c>
      <c r="V1530" s="20">
        <f>Ugovori_OPULJP[[#This Row],[Javni doprinos korisnika - HRK]]/7.5345</f>
        <v>0</v>
      </c>
      <c r="W1530" s="19">
        <v>0</v>
      </c>
      <c r="X1530" s="20">
        <f>Ugovori_OPULJP[[#This Row],[Privatni doprinos korisnika - HRK]]/7.5345</f>
        <v>0</v>
      </c>
      <c r="Y1530" s="21">
        <f>Ugovori_OPULJP[[#This Row],[Bespovratna sredstva - Ukupno (EU+Nac) HRK
= Ukupna ugovorena vrijednost bespovratnih sredstava]]+Ugovori_OPULJP[[#This Row],[Javni doprinos korisnika - HRK]]+Ugovori_OPULJP[[#This Row],[Privatni doprinos korisnika - HRK]]</f>
        <v>741600</v>
      </c>
      <c r="Z1530" s="22">
        <f>Ugovori_OPULJP[[#This Row],[UKUPNI PRIHVATLJIVI IZDACI
TOTAL ELIGIBLE EXPENDITURE
= Bespovratna sredstva ukupno + doprinos korisnika
= Ukupni prihvatljivi troškovi
= Ukupna ugovorena vrijednost projekta HRK]]/7.5345</f>
        <v>98427.23472028668</v>
      </c>
      <c r="AA1530" s="27" t="s">
        <v>22</v>
      </c>
      <c r="AB1530" s="27" t="s">
        <v>19</v>
      </c>
      <c r="AC1530" s="26" t="s">
        <v>5704</v>
      </c>
      <c r="AD1530" s="33" t="s">
        <v>147</v>
      </c>
    </row>
    <row r="1531" spans="1:30" ht="38.25" customHeight="1" x14ac:dyDescent="0.3">
      <c r="A1531" s="39" t="s">
        <v>5705</v>
      </c>
      <c r="B1531" s="25" t="s">
        <v>139</v>
      </c>
      <c r="C1531" s="26" t="s">
        <v>140</v>
      </c>
      <c r="D1531" s="40" t="s">
        <v>1642</v>
      </c>
      <c r="E1531" s="27" t="s">
        <v>63</v>
      </c>
      <c r="F1531" s="32" t="s">
        <v>5706</v>
      </c>
      <c r="G1531" s="14" t="s">
        <v>159</v>
      </c>
      <c r="H1531" s="29">
        <v>44859</v>
      </c>
      <c r="I1531" s="29">
        <v>45102</v>
      </c>
      <c r="J1531" s="17" t="str">
        <f>IF(Ugovori_OPULJP[[#This Row],[DATUM ZAVRŠETKA OPERACIJE]]&gt;DATE(2023,12,31),"u provedbi","završen")</f>
        <v>završen</v>
      </c>
      <c r="K1531" s="28" t="s">
        <v>21</v>
      </c>
      <c r="L1531" s="28" t="s">
        <v>21</v>
      </c>
      <c r="M1531" s="18">
        <v>0.85</v>
      </c>
      <c r="N1531" s="18">
        <v>0.15</v>
      </c>
      <c r="O1531" s="19">
        <f>Ugovori_OPULJP[[#This Row],[Bespovratna sredstva - Ukupno (EU+Nac) HRK
= Ukupna ugovorena vrijednost bespovratnih sredstava]]*Ugovori_OPULJP[[#This Row],[EU STOPA SUFINANCIRANJA %
EU CO-FINANCING RATE %]]</f>
        <v>378132.0625</v>
      </c>
      <c r="P1531" s="20">
        <f>Ugovori_OPULJP[[#This Row],[Bespovratna sredstva - EU dio - HRK]]/7.5345</f>
        <v>50186.749286614904</v>
      </c>
      <c r="Q1531" s="19">
        <f>Ugovori_OPULJP[[#This Row],[Bespovratna sredstva - Ukupno (EU+Nac) HRK
= Ukupna ugovorena vrijednost bespovratnih sredstava]]*Ugovori_OPULJP[[#This Row],[STOPA NACIONALNOG SUFINANCIRANJA %]]</f>
        <v>66729.1875</v>
      </c>
      <c r="R1531" s="20">
        <f>Ugovori_OPULJP[[#This Row],[Bespovratna sredstva - Nacionalni dio - HRK]]/7.5345</f>
        <v>8856.4851682261597</v>
      </c>
      <c r="S1531" s="21">
        <v>444861.25</v>
      </c>
      <c r="T1531" s="20">
        <f>Ugovori_OPULJP[[#This Row],[Bespovratna sredstva - Ukupno (EU+Nac) HRK
= Ukupna ugovorena vrijednost bespovratnih sredstava]]/7.5345</f>
        <v>59043.234454841062</v>
      </c>
      <c r="U1531" s="19">
        <v>0</v>
      </c>
      <c r="V1531" s="20">
        <f>Ugovori_OPULJP[[#This Row],[Javni doprinos korisnika - HRK]]/7.5345</f>
        <v>0</v>
      </c>
      <c r="W1531" s="19">
        <v>0</v>
      </c>
      <c r="X1531" s="20">
        <f>Ugovori_OPULJP[[#This Row],[Privatni doprinos korisnika - HRK]]/7.5345</f>
        <v>0</v>
      </c>
      <c r="Y1531" s="21">
        <f>Ugovori_OPULJP[[#This Row],[Bespovratna sredstva - Ukupno (EU+Nac) HRK
= Ukupna ugovorena vrijednost bespovratnih sredstava]]+Ugovori_OPULJP[[#This Row],[Javni doprinos korisnika - HRK]]+Ugovori_OPULJP[[#This Row],[Privatni doprinos korisnika - HRK]]</f>
        <v>444861.25</v>
      </c>
      <c r="Z1531" s="22">
        <f>Ugovori_OPULJP[[#This Row],[UKUPNI PRIHVATLJIVI IZDACI
TOTAL ELIGIBLE EXPENDITURE
= Bespovratna sredstva ukupno + doprinos korisnika
= Ukupni prihvatljivi troškovi
= Ukupna ugovorena vrijednost projekta HRK]]/7.5345</f>
        <v>59043.234454841062</v>
      </c>
      <c r="AA1531" s="27" t="s">
        <v>22</v>
      </c>
      <c r="AB1531" s="27" t="s">
        <v>19</v>
      </c>
      <c r="AC1531" s="26" t="s">
        <v>5707</v>
      </c>
      <c r="AD1531" s="33" t="s">
        <v>147</v>
      </c>
    </row>
    <row r="1532" spans="1:30" ht="51" customHeight="1" x14ac:dyDescent="0.3">
      <c r="A1532" s="39" t="s">
        <v>5708</v>
      </c>
      <c r="B1532" s="25" t="s">
        <v>139</v>
      </c>
      <c r="C1532" s="26" t="s">
        <v>140</v>
      </c>
      <c r="D1532" s="40" t="s">
        <v>1642</v>
      </c>
      <c r="E1532" s="27" t="s">
        <v>63</v>
      </c>
      <c r="F1532" s="32" t="s">
        <v>5709</v>
      </c>
      <c r="G1532" s="14" t="s">
        <v>3602</v>
      </c>
      <c r="H1532" s="29">
        <v>44818</v>
      </c>
      <c r="I1532" s="29">
        <v>45060</v>
      </c>
      <c r="J1532" s="17" t="str">
        <f>IF(Ugovori_OPULJP[[#This Row],[DATUM ZAVRŠETKA OPERACIJE]]&gt;DATE(2023,12,31),"u provedbi","završen")</f>
        <v>završen</v>
      </c>
      <c r="K1532" s="28" t="s">
        <v>2464</v>
      </c>
      <c r="L1532" s="28" t="s">
        <v>21</v>
      </c>
      <c r="M1532" s="18">
        <v>0.85</v>
      </c>
      <c r="N1532" s="18">
        <v>0.15</v>
      </c>
      <c r="O1532" s="19">
        <f>Ugovori_OPULJP[[#This Row],[Bespovratna sredstva - Ukupno (EU+Nac) HRK
= Ukupna ugovorena vrijednost bespovratnih sredstava]]*Ugovori_OPULJP[[#This Row],[EU STOPA SUFINANCIRANJA %
EU CO-FINANCING RATE %]]</f>
        <v>756245</v>
      </c>
      <c r="P1532" s="20">
        <f>Ugovori_OPULJP[[#This Row],[Bespovratna sredstva - EU dio - HRK]]/7.5345</f>
        <v>100370.96024951887</v>
      </c>
      <c r="Q1532" s="19">
        <f>Ugovori_OPULJP[[#This Row],[Bespovratna sredstva - Ukupno (EU+Nac) HRK
= Ukupna ugovorena vrijednost bespovratnih sredstava]]*Ugovori_OPULJP[[#This Row],[STOPA NACIONALNOG SUFINANCIRANJA %]]</f>
        <v>133455</v>
      </c>
      <c r="R1532" s="20">
        <f>Ugovori_OPULJP[[#This Row],[Bespovratna sredstva - Nacionalni dio - HRK]]/7.5345</f>
        <v>17712.52239697392</v>
      </c>
      <c r="S1532" s="21">
        <v>889700</v>
      </c>
      <c r="T1532" s="20">
        <f>Ugovori_OPULJP[[#This Row],[Bespovratna sredstva - Ukupno (EU+Nac) HRK
= Ukupna ugovorena vrijednost bespovratnih sredstava]]/7.5345</f>
        <v>118083.48264649279</v>
      </c>
      <c r="U1532" s="19">
        <v>0</v>
      </c>
      <c r="V1532" s="20">
        <f>Ugovori_OPULJP[[#This Row],[Javni doprinos korisnika - HRK]]/7.5345</f>
        <v>0</v>
      </c>
      <c r="W1532" s="19">
        <v>0</v>
      </c>
      <c r="X1532" s="20">
        <f>Ugovori_OPULJP[[#This Row],[Privatni doprinos korisnika - HRK]]/7.5345</f>
        <v>0</v>
      </c>
      <c r="Y1532" s="21">
        <f>Ugovori_OPULJP[[#This Row],[Bespovratna sredstva - Ukupno (EU+Nac) HRK
= Ukupna ugovorena vrijednost bespovratnih sredstava]]+Ugovori_OPULJP[[#This Row],[Javni doprinos korisnika - HRK]]+Ugovori_OPULJP[[#This Row],[Privatni doprinos korisnika - HRK]]</f>
        <v>889700</v>
      </c>
      <c r="Z1532" s="22">
        <f>Ugovori_OPULJP[[#This Row],[UKUPNI PRIHVATLJIVI IZDACI
TOTAL ELIGIBLE EXPENDITURE
= Bespovratna sredstva ukupno + doprinos korisnika
= Ukupni prihvatljivi troškovi
= Ukupna ugovorena vrijednost projekta HRK]]/7.5345</f>
        <v>118083.48264649279</v>
      </c>
      <c r="AA1532" s="27" t="s">
        <v>22</v>
      </c>
      <c r="AB1532" s="27" t="s">
        <v>19</v>
      </c>
      <c r="AC1532" s="26" t="s">
        <v>5710</v>
      </c>
      <c r="AD1532" s="33" t="s">
        <v>147</v>
      </c>
    </row>
    <row r="1533" spans="1:30" ht="36" customHeight="1" x14ac:dyDescent="0.3">
      <c r="A1533" s="39" t="s">
        <v>5711</v>
      </c>
      <c r="B1533" s="25" t="s">
        <v>139</v>
      </c>
      <c r="C1533" s="26" t="s">
        <v>140</v>
      </c>
      <c r="D1533" s="40" t="s">
        <v>1642</v>
      </c>
      <c r="E1533" s="27" t="s">
        <v>63</v>
      </c>
      <c r="F1533" s="32" t="s">
        <v>5712</v>
      </c>
      <c r="G1533" s="32" t="s">
        <v>172</v>
      </c>
      <c r="H1533" s="29">
        <v>44789</v>
      </c>
      <c r="I1533" s="29">
        <v>45001</v>
      </c>
      <c r="J1533" s="17" t="str">
        <f>IF(Ugovori_OPULJP[[#This Row],[DATUM ZAVRŠETKA OPERACIJE]]&gt;DATE(2023,12,31),"u provedbi","završen")</f>
        <v>završen</v>
      </c>
      <c r="K1533" s="37" t="s">
        <v>5713</v>
      </c>
      <c r="L1533" s="28" t="s">
        <v>21</v>
      </c>
      <c r="M1533" s="18">
        <v>0.85</v>
      </c>
      <c r="N1533" s="18">
        <v>0.15</v>
      </c>
      <c r="O1533" s="19">
        <f>Ugovori_OPULJP[[#This Row],[Bespovratna sredstva - Ukupno (EU+Nac) HRK
= Ukupna ugovorena vrijednost bespovratnih sredstava]]*Ugovori_OPULJP[[#This Row],[EU STOPA SUFINANCIRANJA %
EU CO-FINANCING RATE %]]</f>
        <v>630232.5</v>
      </c>
      <c r="P1533" s="20">
        <f>Ugovori_OPULJP[[#This Row],[Bespovratna sredstva - EU dio - HRK]]/7.5345</f>
        <v>83646.227354170813</v>
      </c>
      <c r="Q1533" s="19">
        <f>Ugovori_OPULJP[[#This Row],[Bespovratna sredstva - Ukupno (EU+Nac) HRK
= Ukupna ugovorena vrijednost bespovratnih sredstava]]*Ugovori_OPULJP[[#This Row],[STOPA NACIONALNOG SUFINANCIRANJA %]]</f>
        <v>111217.5</v>
      </c>
      <c r="R1533" s="20">
        <f>Ugovori_OPULJP[[#This Row],[Bespovratna sredstva - Nacionalni dio - HRK]]/7.5345</f>
        <v>14761.098944853673</v>
      </c>
      <c r="S1533" s="21">
        <v>741450</v>
      </c>
      <c r="T1533" s="20">
        <f>Ugovori_OPULJP[[#This Row],[Bespovratna sredstva - Ukupno (EU+Nac) HRK
= Ukupna ugovorena vrijednost bespovratnih sredstava]]/7.5345</f>
        <v>98407.326299024484</v>
      </c>
      <c r="U1533" s="19">
        <v>0</v>
      </c>
      <c r="V1533" s="20">
        <f>Ugovori_OPULJP[[#This Row],[Javni doprinos korisnika - HRK]]/7.5345</f>
        <v>0</v>
      </c>
      <c r="W1533" s="19">
        <v>0</v>
      </c>
      <c r="X1533" s="20">
        <f>Ugovori_OPULJP[[#This Row],[Privatni doprinos korisnika - HRK]]/7.5345</f>
        <v>0</v>
      </c>
      <c r="Y1533" s="21">
        <f>Ugovori_OPULJP[[#This Row],[Bespovratna sredstva - Ukupno (EU+Nac) HRK
= Ukupna ugovorena vrijednost bespovratnih sredstava]]+Ugovori_OPULJP[[#This Row],[Javni doprinos korisnika - HRK]]+Ugovori_OPULJP[[#This Row],[Privatni doprinos korisnika - HRK]]</f>
        <v>741450</v>
      </c>
      <c r="Z1533" s="22">
        <f>Ugovori_OPULJP[[#This Row],[UKUPNI PRIHVATLJIVI IZDACI
TOTAL ELIGIBLE EXPENDITURE
= Bespovratna sredstva ukupno + doprinos korisnika
= Ukupni prihvatljivi troškovi
= Ukupna ugovorena vrijednost projekta HRK]]/7.5345</f>
        <v>98407.326299024484</v>
      </c>
      <c r="AA1533" s="27" t="s">
        <v>22</v>
      </c>
      <c r="AB1533" s="27" t="s">
        <v>19</v>
      </c>
      <c r="AC1533" s="26" t="s">
        <v>5714</v>
      </c>
      <c r="AD1533" s="33" t="s">
        <v>147</v>
      </c>
    </row>
    <row r="1534" spans="1:30" ht="38.25" customHeight="1" x14ac:dyDescent="0.3">
      <c r="A1534" s="39" t="s">
        <v>5715</v>
      </c>
      <c r="B1534" s="25" t="s">
        <v>139</v>
      </c>
      <c r="C1534" s="26" t="s">
        <v>140</v>
      </c>
      <c r="D1534" s="40" t="s">
        <v>1642</v>
      </c>
      <c r="E1534" s="27" t="s">
        <v>63</v>
      </c>
      <c r="F1534" s="32" t="s">
        <v>5716</v>
      </c>
      <c r="G1534" s="32" t="s">
        <v>155</v>
      </c>
      <c r="H1534" s="29">
        <v>44770</v>
      </c>
      <c r="I1534" s="29">
        <v>45013</v>
      </c>
      <c r="J1534" s="17" t="str">
        <f>IF(Ugovori_OPULJP[[#This Row],[DATUM ZAVRŠETKA OPERACIJE]]&gt;DATE(2023,12,31),"u provedbi","završen")</f>
        <v>završen</v>
      </c>
      <c r="K1534" s="28" t="s">
        <v>21</v>
      </c>
      <c r="L1534" s="28" t="s">
        <v>71</v>
      </c>
      <c r="M1534" s="18">
        <v>0.85</v>
      </c>
      <c r="N1534" s="18">
        <v>0.15</v>
      </c>
      <c r="O1534" s="19">
        <f>Ugovori_OPULJP[[#This Row],[Bespovratna sredstva - Ukupno (EU+Nac) HRK
= Ukupna ugovorena vrijednost bespovratnih sredstava]]*Ugovori_OPULJP[[#This Row],[EU STOPA SUFINANCIRANJA %
EU CO-FINANCING RATE %]]</f>
        <v>418136.25</v>
      </c>
      <c r="P1534" s="20">
        <f>Ugovori_OPULJP[[#This Row],[Bespovratna sredstva - EU dio - HRK]]/7.5345</f>
        <v>55496.21739996018</v>
      </c>
      <c r="Q1534" s="19">
        <f>Ugovori_OPULJP[[#This Row],[Bespovratna sredstva - Ukupno (EU+Nac) HRK
= Ukupna ugovorena vrijednost bespovratnih sredstava]]*Ugovori_OPULJP[[#This Row],[STOPA NACIONALNOG SUFINANCIRANJA %]]</f>
        <v>73788.75</v>
      </c>
      <c r="R1534" s="20">
        <f>Ugovori_OPULJP[[#This Row],[Bespovratna sredstva - Nacionalni dio - HRK]]/7.5345</f>
        <v>9793.4501294047368</v>
      </c>
      <c r="S1534" s="21">
        <v>491925</v>
      </c>
      <c r="T1534" s="22">
        <f>Ugovori_OPULJP[[#This Row],[Bespovratna sredstva - Ukupno (EU+Nac) HRK
= Ukupna ugovorena vrijednost bespovratnih sredstava]]/7.5345</f>
        <v>65289.667529364917</v>
      </c>
      <c r="U1534" s="19">
        <v>0</v>
      </c>
      <c r="V1534" s="20">
        <f>Ugovori_OPULJP[[#This Row],[Javni doprinos korisnika - HRK]]/7.5345</f>
        <v>0</v>
      </c>
      <c r="W1534" s="19">
        <v>0</v>
      </c>
      <c r="X1534" s="20">
        <f>Ugovori_OPULJP[[#This Row],[Privatni doprinos korisnika - HRK]]/7.5345</f>
        <v>0</v>
      </c>
      <c r="Y1534" s="21">
        <f>Ugovori_OPULJP[[#This Row],[Bespovratna sredstva - Ukupno (EU+Nac) HRK
= Ukupna ugovorena vrijednost bespovratnih sredstava]]+Ugovori_OPULJP[[#This Row],[Javni doprinos korisnika - HRK]]+Ugovori_OPULJP[[#This Row],[Privatni doprinos korisnika - HRK]]</f>
        <v>491925</v>
      </c>
      <c r="Z1534" s="22">
        <f>Ugovori_OPULJP[[#This Row],[UKUPNI PRIHVATLJIVI IZDACI
TOTAL ELIGIBLE EXPENDITURE
= Bespovratna sredstva ukupno + doprinos korisnika
= Ukupni prihvatljivi troškovi
= Ukupna ugovorena vrijednost projekta HRK]]/7.5345</f>
        <v>65289.667529364917</v>
      </c>
      <c r="AA1534" s="27" t="s">
        <v>22</v>
      </c>
      <c r="AB1534" s="27" t="s">
        <v>19</v>
      </c>
      <c r="AC1534" s="26" t="s">
        <v>5717</v>
      </c>
      <c r="AD1534" s="33" t="s">
        <v>147</v>
      </c>
    </row>
    <row r="1535" spans="1:30" ht="51" customHeight="1" x14ac:dyDescent="0.3">
      <c r="A1535" s="67" t="s">
        <v>5718</v>
      </c>
      <c r="B1535" s="25" t="s">
        <v>139</v>
      </c>
      <c r="C1535" s="26" t="s">
        <v>140</v>
      </c>
      <c r="D1535" s="40" t="s">
        <v>1642</v>
      </c>
      <c r="E1535" s="27" t="s">
        <v>63</v>
      </c>
      <c r="F1535" s="32" t="s">
        <v>5719</v>
      </c>
      <c r="G1535" s="32" t="s">
        <v>901</v>
      </c>
      <c r="H1535" s="29">
        <v>44770</v>
      </c>
      <c r="I1535" s="29">
        <v>45013</v>
      </c>
      <c r="J1535" s="17" t="str">
        <f>IF(Ugovori_OPULJP[[#This Row],[DATUM ZAVRŠETKA OPERACIJE]]&gt;DATE(2023,12,31),"u provedbi","završen")</f>
        <v>završen</v>
      </c>
      <c r="K1535" s="37" t="s">
        <v>586</v>
      </c>
      <c r="L1535" s="28" t="s">
        <v>586</v>
      </c>
      <c r="M1535" s="18">
        <v>0.85</v>
      </c>
      <c r="N1535" s="18">
        <v>0.15</v>
      </c>
      <c r="O1535" s="19">
        <f>Ugovori_OPULJP[[#This Row],[Bespovratna sredstva - Ukupno (EU+Nac) HRK
= Ukupna ugovorena vrijednost bespovratnih sredstava]]*Ugovori_OPULJP[[#This Row],[EU STOPA SUFINANCIRANJA %
EU CO-FINANCING RATE %]]</f>
        <v>420240</v>
      </c>
      <c r="P1535" s="20">
        <f>Ugovori_OPULJP[[#This Row],[Bespovratna sredstva - EU dio - HRK]]/7.5345</f>
        <v>55775.43300816245</v>
      </c>
      <c r="Q1535" s="19">
        <f>Ugovori_OPULJP[[#This Row],[Bespovratna sredstva - Ukupno (EU+Nac) HRK
= Ukupna ugovorena vrijednost bespovratnih sredstava]]*Ugovori_OPULJP[[#This Row],[STOPA NACIONALNOG SUFINANCIRANJA %]]</f>
        <v>74160</v>
      </c>
      <c r="R1535" s="20">
        <f>Ugovori_OPULJP[[#This Row],[Bespovratna sredstva - Nacionalni dio - HRK]]/7.5345</f>
        <v>9842.7234720286669</v>
      </c>
      <c r="S1535" s="21">
        <v>494400</v>
      </c>
      <c r="T1535" s="22">
        <f>Ugovori_OPULJP[[#This Row],[Bespovratna sredstva - Ukupno (EU+Nac) HRK
= Ukupna ugovorena vrijednost bespovratnih sredstava]]/7.5345</f>
        <v>65618.156480191115</v>
      </c>
      <c r="U1535" s="19">
        <v>0</v>
      </c>
      <c r="V1535" s="20">
        <f>Ugovori_OPULJP[[#This Row],[Javni doprinos korisnika - HRK]]/7.5345</f>
        <v>0</v>
      </c>
      <c r="W1535" s="19">
        <v>0</v>
      </c>
      <c r="X1535" s="20">
        <f>Ugovori_OPULJP[[#This Row],[Privatni doprinos korisnika - HRK]]/7.5345</f>
        <v>0</v>
      </c>
      <c r="Y1535" s="21">
        <f>Ugovori_OPULJP[[#This Row],[Bespovratna sredstva - Ukupno (EU+Nac) HRK
= Ukupna ugovorena vrijednost bespovratnih sredstava]]+Ugovori_OPULJP[[#This Row],[Javni doprinos korisnika - HRK]]+Ugovori_OPULJP[[#This Row],[Privatni doprinos korisnika - HRK]]</f>
        <v>494400</v>
      </c>
      <c r="Z1535" s="22">
        <f>Ugovori_OPULJP[[#This Row],[UKUPNI PRIHVATLJIVI IZDACI
TOTAL ELIGIBLE EXPENDITURE
= Bespovratna sredstva ukupno + doprinos korisnika
= Ukupni prihvatljivi troškovi
= Ukupna ugovorena vrijednost projekta HRK]]/7.5345</f>
        <v>65618.156480191115</v>
      </c>
      <c r="AA1535" s="27" t="s">
        <v>22</v>
      </c>
      <c r="AB1535" s="27" t="s">
        <v>19</v>
      </c>
      <c r="AC1535" s="26" t="s">
        <v>5720</v>
      </c>
      <c r="AD1535" s="33" t="s">
        <v>147</v>
      </c>
    </row>
    <row r="1536" spans="1:30" ht="38.25" customHeight="1" x14ac:dyDescent="0.3">
      <c r="A1536" s="39" t="s">
        <v>5721</v>
      </c>
      <c r="B1536" s="25" t="s">
        <v>139</v>
      </c>
      <c r="C1536" s="26" t="s">
        <v>140</v>
      </c>
      <c r="D1536" s="40" t="s">
        <v>1642</v>
      </c>
      <c r="E1536" s="27" t="s">
        <v>63</v>
      </c>
      <c r="F1536" s="32" t="s">
        <v>5722</v>
      </c>
      <c r="G1536" s="14" t="s">
        <v>3524</v>
      </c>
      <c r="H1536" s="29">
        <v>44869</v>
      </c>
      <c r="I1536" s="29">
        <v>45111</v>
      </c>
      <c r="J1536" s="17" t="str">
        <f>IF(Ugovori_OPULJP[[#This Row],[DATUM ZAVRŠETKA OPERACIJE]]&gt;DATE(2023,12,31),"u provedbi","završen")</f>
        <v>završen</v>
      </c>
      <c r="K1536" s="28" t="s">
        <v>5723</v>
      </c>
      <c r="L1536" s="28" t="s">
        <v>21</v>
      </c>
      <c r="M1536" s="18">
        <v>0.85</v>
      </c>
      <c r="N1536" s="18">
        <v>0.15</v>
      </c>
      <c r="O1536" s="19">
        <f>Ugovori_OPULJP[[#This Row],[Bespovratna sredstva - Ukupno (EU+Nac) HRK
= Ukupna ugovorena vrijednost bespovratnih sredstava]]*Ugovori_OPULJP[[#This Row],[EU STOPA SUFINANCIRANJA %
EU CO-FINANCING RATE %]]</f>
        <v>1238110</v>
      </c>
      <c r="P1536" s="20">
        <f>Ugovori_OPULJP[[#This Row],[Bespovratna sredstva - EU dio - HRK]]/7.5345</f>
        <v>164325.43632623265</v>
      </c>
      <c r="Q1536" s="19">
        <f>Ugovori_OPULJP[[#This Row],[Bespovratna sredstva - Ukupno (EU+Nac) HRK
= Ukupna ugovorena vrijednost bespovratnih sredstava]]*Ugovori_OPULJP[[#This Row],[STOPA NACIONALNOG SUFINANCIRANJA %]]</f>
        <v>218490</v>
      </c>
      <c r="R1536" s="20">
        <f>Ugovori_OPULJP[[#This Row],[Bespovratna sredstva - Nacionalni dio - HRK]]/7.5345</f>
        <v>28998.606410511646</v>
      </c>
      <c r="S1536" s="21">
        <v>1456600</v>
      </c>
      <c r="T1536" s="20">
        <f>Ugovori_OPULJP[[#This Row],[Bespovratna sredstva - Ukupno (EU+Nac) HRK
= Ukupna ugovorena vrijednost bespovratnih sredstava]]/7.5345</f>
        <v>193324.0427367443</v>
      </c>
      <c r="U1536" s="19">
        <v>0</v>
      </c>
      <c r="V1536" s="20">
        <f>Ugovori_OPULJP[[#This Row],[Javni doprinos korisnika - HRK]]/7.5345</f>
        <v>0</v>
      </c>
      <c r="W1536" s="19">
        <v>0</v>
      </c>
      <c r="X1536" s="20">
        <f>Ugovori_OPULJP[[#This Row],[Privatni doprinos korisnika - HRK]]/7.5345</f>
        <v>0</v>
      </c>
      <c r="Y1536" s="21">
        <f>Ugovori_OPULJP[[#This Row],[Bespovratna sredstva - Ukupno (EU+Nac) HRK
= Ukupna ugovorena vrijednost bespovratnih sredstava]]+Ugovori_OPULJP[[#This Row],[Javni doprinos korisnika - HRK]]+Ugovori_OPULJP[[#This Row],[Privatni doprinos korisnika - HRK]]</f>
        <v>1456600</v>
      </c>
      <c r="Z1536" s="22">
        <f>Ugovori_OPULJP[[#This Row],[UKUPNI PRIHVATLJIVI IZDACI
TOTAL ELIGIBLE EXPENDITURE
= Bespovratna sredstva ukupno + doprinos korisnika
= Ukupni prihvatljivi troškovi
= Ukupna ugovorena vrijednost projekta HRK]]/7.5345</f>
        <v>193324.0427367443</v>
      </c>
      <c r="AA1536" s="27" t="s">
        <v>22</v>
      </c>
      <c r="AB1536" s="27" t="s">
        <v>19</v>
      </c>
      <c r="AC1536" s="26" t="s">
        <v>5724</v>
      </c>
      <c r="AD1536" s="33" t="s">
        <v>147</v>
      </c>
    </row>
    <row r="1537" spans="1:30" ht="51" customHeight="1" x14ac:dyDescent="0.3">
      <c r="A1537" s="67" t="s">
        <v>5725</v>
      </c>
      <c r="B1537" s="25" t="s">
        <v>139</v>
      </c>
      <c r="C1537" s="26" t="s">
        <v>140</v>
      </c>
      <c r="D1537" s="40" t="s">
        <v>1642</v>
      </c>
      <c r="E1537" s="27" t="s">
        <v>63</v>
      </c>
      <c r="F1537" s="14" t="s">
        <v>5726</v>
      </c>
      <c r="G1537" s="14" t="s">
        <v>804</v>
      </c>
      <c r="H1537" s="29">
        <v>44770</v>
      </c>
      <c r="I1537" s="29">
        <v>45013</v>
      </c>
      <c r="J1537" s="17" t="str">
        <f>IF(Ugovori_OPULJP[[#This Row],[DATUM ZAVRŠETKA OPERACIJE]]&gt;DATE(2023,12,31),"u provedbi","završen")</f>
        <v>završen</v>
      </c>
      <c r="K1537" s="28" t="s">
        <v>117</v>
      </c>
      <c r="L1537" s="37" t="s">
        <v>117</v>
      </c>
      <c r="M1537" s="18">
        <v>0.85</v>
      </c>
      <c r="N1537" s="18">
        <v>0.15</v>
      </c>
      <c r="O1537" s="19">
        <f>Ugovori_OPULJP[[#This Row],[Bespovratna sredstva - Ukupno (EU+Nac) HRK
= Ukupna ugovorena vrijednost bespovratnih sredstava]]*Ugovori_OPULJP[[#This Row],[EU STOPA SUFINANCIRANJA %
EU CO-FINANCING RATE %]]</f>
        <v>378216</v>
      </c>
      <c r="P1537" s="20">
        <f>Ugovori_OPULJP[[#This Row],[Bespovratna sredstva - EU dio - HRK]]/7.5345</f>
        <v>50197.889707346207</v>
      </c>
      <c r="Q1537" s="19">
        <f>Ugovori_OPULJP[[#This Row],[Bespovratna sredstva - Ukupno (EU+Nac) HRK
= Ukupna ugovorena vrijednost bespovratnih sredstava]]*Ugovori_OPULJP[[#This Row],[STOPA NACIONALNOG SUFINANCIRANJA %]]</f>
        <v>66744</v>
      </c>
      <c r="R1537" s="20">
        <f>Ugovori_OPULJP[[#This Row],[Bespovratna sredstva - Nacionalni dio - HRK]]/7.5345</f>
        <v>8858.4511248258004</v>
      </c>
      <c r="S1537" s="21">
        <v>444960</v>
      </c>
      <c r="T1537" s="20">
        <f>Ugovori_OPULJP[[#This Row],[Bespovratna sredstva - Ukupno (EU+Nac) HRK
= Ukupna ugovorena vrijednost bespovratnih sredstava]]/7.5345</f>
        <v>59056.340832172005</v>
      </c>
      <c r="U1537" s="19">
        <v>0</v>
      </c>
      <c r="V1537" s="20">
        <f>Ugovori_OPULJP[[#This Row],[Javni doprinos korisnika - HRK]]/7.5345</f>
        <v>0</v>
      </c>
      <c r="W1537" s="19">
        <v>0</v>
      </c>
      <c r="X1537" s="20">
        <f>Ugovori_OPULJP[[#This Row],[Privatni doprinos korisnika - HRK]]/7.5345</f>
        <v>0</v>
      </c>
      <c r="Y1537" s="21">
        <f>Ugovori_OPULJP[[#This Row],[Bespovratna sredstva - Ukupno (EU+Nac) HRK
= Ukupna ugovorena vrijednost bespovratnih sredstava]]+Ugovori_OPULJP[[#This Row],[Javni doprinos korisnika - HRK]]+Ugovori_OPULJP[[#This Row],[Privatni doprinos korisnika - HRK]]</f>
        <v>444960</v>
      </c>
      <c r="Z1537" s="22">
        <f>Ugovori_OPULJP[[#This Row],[UKUPNI PRIHVATLJIVI IZDACI
TOTAL ELIGIBLE EXPENDITURE
= Bespovratna sredstva ukupno + doprinos korisnika
= Ukupni prihvatljivi troškovi
= Ukupna ugovorena vrijednost projekta HRK]]/7.5345</f>
        <v>59056.340832172005</v>
      </c>
      <c r="AA1537" s="27" t="s">
        <v>22</v>
      </c>
      <c r="AB1537" s="27" t="s">
        <v>19</v>
      </c>
      <c r="AC1537" s="26" t="s">
        <v>5727</v>
      </c>
      <c r="AD1537" s="33" t="s">
        <v>147</v>
      </c>
    </row>
    <row r="1538" spans="1:30" ht="47.25" customHeight="1" x14ac:dyDescent="0.3">
      <c r="A1538" s="31" t="s">
        <v>5728</v>
      </c>
      <c r="B1538" s="25" t="s">
        <v>139</v>
      </c>
      <c r="C1538" s="26" t="s">
        <v>140</v>
      </c>
      <c r="D1538" s="40" t="s">
        <v>1642</v>
      </c>
      <c r="E1538" s="27" t="s">
        <v>63</v>
      </c>
      <c r="F1538" s="32" t="s">
        <v>5729</v>
      </c>
      <c r="G1538" s="32" t="s">
        <v>3467</v>
      </c>
      <c r="H1538" s="29">
        <v>44923</v>
      </c>
      <c r="I1538" s="29">
        <v>45166</v>
      </c>
      <c r="J1538" s="17" t="str">
        <f>IF(Ugovori_OPULJP[[#This Row],[DATUM ZAVRŠETKA OPERACIJE]]&gt;DATE(2023,12,31),"u provedbi","završen")</f>
        <v>završen</v>
      </c>
      <c r="K1538" s="28" t="s">
        <v>144</v>
      </c>
      <c r="L1538" s="37" t="s">
        <v>144</v>
      </c>
      <c r="M1538" s="18">
        <v>0.85</v>
      </c>
      <c r="N1538" s="18">
        <v>0.15</v>
      </c>
      <c r="O1538" s="19">
        <f>Ugovori_OPULJP[[#This Row],[Bespovratna sredstva - Ukupno (EU+Nac) HRK
= Ukupna ugovorena vrijednost bespovratnih sredstava]]*Ugovori_OPULJP[[#This Row],[EU STOPA SUFINANCIRANJA %
EU CO-FINANCING RATE %]]</f>
        <v>744699.28</v>
      </c>
      <c r="P1538" s="20">
        <f>Ugovori_OPULJP[[#This Row],[Bespovratna sredstva - EU dio - HRK]]/7.5345</f>
        <v>98838.579865949956</v>
      </c>
      <c r="Q1538" s="19">
        <f>Ugovori_OPULJP[[#This Row],[Bespovratna sredstva - Ukupno (EU+Nac) HRK
= Ukupna ugovorena vrijednost bespovratnih sredstava]]*Ugovori_OPULJP[[#This Row],[STOPA NACIONALNOG SUFINANCIRANJA %]]</f>
        <v>131417.51999999999</v>
      </c>
      <c r="R1538" s="20">
        <f>Ugovori_OPULJP[[#This Row],[Bespovratna sredstva - Nacionalni dio - HRK]]/7.5345</f>
        <v>17442.102329285284</v>
      </c>
      <c r="S1538" s="21">
        <v>876116.8</v>
      </c>
      <c r="T1538" s="20">
        <f>Ugovori_OPULJP[[#This Row],[Bespovratna sredstva - Ukupno (EU+Nac) HRK
= Ukupna ugovorena vrijednost bespovratnih sredstava]]/7.5345</f>
        <v>116280.68219523525</v>
      </c>
      <c r="U1538" s="19">
        <v>0</v>
      </c>
      <c r="V1538" s="20">
        <f>Ugovori_OPULJP[[#This Row],[Javni doprinos korisnika - HRK]]/7.5345</f>
        <v>0</v>
      </c>
      <c r="W1538" s="19">
        <v>0</v>
      </c>
      <c r="X1538" s="20">
        <f>Ugovori_OPULJP[[#This Row],[Privatni doprinos korisnika - HRK]]/7.5345</f>
        <v>0</v>
      </c>
      <c r="Y1538" s="21">
        <f>Ugovori_OPULJP[[#This Row],[Bespovratna sredstva - Ukupno (EU+Nac) HRK
= Ukupna ugovorena vrijednost bespovratnih sredstava]]+Ugovori_OPULJP[[#This Row],[Javni doprinos korisnika - HRK]]+Ugovori_OPULJP[[#This Row],[Privatni doprinos korisnika - HRK]]</f>
        <v>876116.8</v>
      </c>
      <c r="Z1538" s="22">
        <f>Ugovori_OPULJP[[#This Row],[UKUPNI PRIHVATLJIVI IZDACI
TOTAL ELIGIBLE EXPENDITURE
= Bespovratna sredstva ukupno + doprinos korisnika
= Ukupni prihvatljivi troškovi
= Ukupna ugovorena vrijednost projekta HRK]]/7.5345</f>
        <v>116280.68219523525</v>
      </c>
      <c r="AA1538" s="27" t="s">
        <v>22</v>
      </c>
      <c r="AB1538" s="27" t="s">
        <v>19</v>
      </c>
      <c r="AC1538" s="26" t="s">
        <v>5730</v>
      </c>
      <c r="AD1538" s="33" t="s">
        <v>147</v>
      </c>
    </row>
    <row r="1539" spans="1:30" ht="48" customHeight="1" x14ac:dyDescent="0.3">
      <c r="A1539" s="31" t="s">
        <v>5731</v>
      </c>
      <c r="B1539" s="25" t="s">
        <v>139</v>
      </c>
      <c r="C1539" s="26" t="s">
        <v>140</v>
      </c>
      <c r="D1539" s="40" t="s">
        <v>1642</v>
      </c>
      <c r="E1539" s="27" t="s">
        <v>63</v>
      </c>
      <c r="F1539" s="32" t="s">
        <v>5732</v>
      </c>
      <c r="G1539" s="32" t="s">
        <v>1411</v>
      </c>
      <c r="H1539" s="29">
        <v>44894</v>
      </c>
      <c r="I1539" s="29">
        <v>45136</v>
      </c>
      <c r="J1539" s="17" t="str">
        <f>IF(Ugovori_OPULJP[[#This Row],[DATUM ZAVRŠETKA OPERACIJE]]&gt;DATE(2023,12,31),"u provedbi","završen")</f>
        <v>završen</v>
      </c>
      <c r="K1539" s="15" t="s">
        <v>144</v>
      </c>
      <c r="L1539" s="15" t="s">
        <v>144</v>
      </c>
      <c r="M1539" s="18">
        <v>0.85</v>
      </c>
      <c r="N1539" s="18">
        <v>0.15</v>
      </c>
      <c r="O1539" s="19">
        <f>Ugovori_OPULJP[[#This Row],[Bespovratna sredstva - Ukupno (EU+Nac) HRK
= Ukupna ugovorena vrijednost bespovratnih sredstava]]*Ugovori_OPULJP[[#This Row],[EU STOPA SUFINANCIRANJA %
EU CO-FINANCING RATE %]]</f>
        <v>1260720</v>
      </c>
      <c r="P1539" s="20">
        <f>Ugovori_OPULJP[[#This Row],[Bespovratna sredstva - EU dio - HRK]]/7.5345</f>
        <v>167326.29902448735</v>
      </c>
      <c r="Q1539" s="19">
        <f>Ugovori_OPULJP[[#This Row],[Bespovratna sredstva - Ukupno (EU+Nac) HRK
= Ukupna ugovorena vrijednost bespovratnih sredstava]]*Ugovori_OPULJP[[#This Row],[STOPA NACIONALNOG SUFINANCIRANJA %]]</f>
        <v>222480</v>
      </c>
      <c r="R1539" s="20">
        <f>Ugovori_OPULJP[[#This Row],[Bespovratna sredstva - Nacionalni dio - HRK]]/7.5345</f>
        <v>29528.170416086003</v>
      </c>
      <c r="S1539" s="21">
        <v>1483200</v>
      </c>
      <c r="T1539" s="20">
        <f>Ugovori_OPULJP[[#This Row],[Bespovratna sredstva - Ukupno (EU+Nac) HRK
= Ukupna ugovorena vrijednost bespovratnih sredstava]]/7.5345</f>
        <v>196854.46944057336</v>
      </c>
      <c r="U1539" s="19">
        <v>0</v>
      </c>
      <c r="V1539" s="20">
        <f>Ugovori_OPULJP[[#This Row],[Javni doprinos korisnika - HRK]]/7.5345</f>
        <v>0</v>
      </c>
      <c r="W1539" s="19">
        <v>0</v>
      </c>
      <c r="X1539" s="20">
        <f>Ugovori_OPULJP[[#This Row],[Privatni doprinos korisnika - HRK]]/7.5345</f>
        <v>0</v>
      </c>
      <c r="Y1539" s="21">
        <f>Ugovori_OPULJP[[#This Row],[Bespovratna sredstva - Ukupno (EU+Nac) HRK
= Ukupna ugovorena vrijednost bespovratnih sredstava]]+Ugovori_OPULJP[[#This Row],[Javni doprinos korisnika - HRK]]+Ugovori_OPULJP[[#This Row],[Privatni doprinos korisnika - HRK]]</f>
        <v>1483200</v>
      </c>
      <c r="Z1539" s="22">
        <f>Ugovori_OPULJP[[#This Row],[UKUPNI PRIHVATLJIVI IZDACI
TOTAL ELIGIBLE EXPENDITURE
= Bespovratna sredstva ukupno + doprinos korisnika
= Ukupni prihvatljivi troškovi
= Ukupna ugovorena vrijednost projekta HRK]]/7.5345</f>
        <v>196854.46944057336</v>
      </c>
      <c r="AA1539" s="27" t="s">
        <v>22</v>
      </c>
      <c r="AB1539" s="27" t="s">
        <v>19</v>
      </c>
      <c r="AC1539" s="26" t="s">
        <v>5733</v>
      </c>
      <c r="AD1539" s="33" t="s">
        <v>147</v>
      </c>
    </row>
    <row r="1540" spans="1:30" ht="51" customHeight="1" x14ac:dyDescent="0.3">
      <c r="A1540" s="39" t="s">
        <v>5734</v>
      </c>
      <c r="B1540" s="25" t="s">
        <v>139</v>
      </c>
      <c r="C1540" s="26" t="s">
        <v>140</v>
      </c>
      <c r="D1540" s="40" t="s">
        <v>1642</v>
      </c>
      <c r="E1540" s="27" t="s">
        <v>63</v>
      </c>
      <c r="F1540" s="32" t="s">
        <v>5735</v>
      </c>
      <c r="G1540" s="32" t="s">
        <v>2703</v>
      </c>
      <c r="H1540" s="29">
        <v>44789</v>
      </c>
      <c r="I1540" s="29">
        <v>45032</v>
      </c>
      <c r="J1540" s="17" t="str">
        <f>IF(Ugovori_OPULJP[[#This Row],[DATUM ZAVRŠETKA OPERACIJE]]&gt;DATE(2023,12,31),"u provedbi","završen")</f>
        <v>završen</v>
      </c>
      <c r="K1540" s="15" t="s">
        <v>329</v>
      </c>
      <c r="L1540" s="15" t="s">
        <v>329</v>
      </c>
      <c r="M1540" s="18">
        <v>0.85</v>
      </c>
      <c r="N1540" s="18">
        <v>0.15</v>
      </c>
      <c r="O1540" s="19">
        <f>Ugovori_OPULJP[[#This Row],[Bespovratna sredstva - Ukupno (EU+Nac) HRK
= Ukupna ugovorena vrijednost bespovratnih sredstava]]*Ugovori_OPULJP[[#This Row],[EU STOPA SUFINANCIRANJA %
EU CO-FINANCING RATE %]]</f>
        <v>1261106.75</v>
      </c>
      <c r="P1540" s="20">
        <f>Ugovori_OPULJP[[#This Row],[Bespovratna sredstva - EU dio - HRK]]/7.5345</f>
        <v>167377.6295706417</v>
      </c>
      <c r="Q1540" s="19">
        <f>Ugovori_OPULJP[[#This Row],[Bespovratna sredstva - Ukupno (EU+Nac) HRK
= Ukupna ugovorena vrijednost bespovratnih sredstava]]*Ugovori_OPULJP[[#This Row],[STOPA NACIONALNOG SUFINANCIRANJA %]]</f>
        <v>222548.25</v>
      </c>
      <c r="R1540" s="20">
        <f>Ugovori_OPULJP[[#This Row],[Bespovratna sredstva - Nacionalni dio - HRK]]/7.5345</f>
        <v>29537.228747760302</v>
      </c>
      <c r="S1540" s="21">
        <v>1483655</v>
      </c>
      <c r="T1540" s="20">
        <f>Ugovori_OPULJP[[#This Row],[Bespovratna sredstva - Ukupno (EU+Nac) HRK
= Ukupna ugovorena vrijednost bespovratnih sredstava]]/7.5345</f>
        <v>196914.858318402</v>
      </c>
      <c r="U1540" s="19">
        <v>0</v>
      </c>
      <c r="V1540" s="20">
        <f>Ugovori_OPULJP[[#This Row],[Javni doprinos korisnika - HRK]]/7.5345</f>
        <v>0</v>
      </c>
      <c r="W1540" s="19">
        <v>0</v>
      </c>
      <c r="X1540" s="20">
        <f>Ugovori_OPULJP[[#This Row],[Privatni doprinos korisnika - HRK]]/7.5345</f>
        <v>0</v>
      </c>
      <c r="Y1540" s="21">
        <f>Ugovori_OPULJP[[#This Row],[Bespovratna sredstva - Ukupno (EU+Nac) HRK
= Ukupna ugovorena vrijednost bespovratnih sredstava]]+Ugovori_OPULJP[[#This Row],[Javni doprinos korisnika - HRK]]+Ugovori_OPULJP[[#This Row],[Privatni doprinos korisnika - HRK]]</f>
        <v>1483655</v>
      </c>
      <c r="Z1540" s="22">
        <f>Ugovori_OPULJP[[#This Row],[UKUPNI PRIHVATLJIVI IZDACI
TOTAL ELIGIBLE EXPENDITURE
= Bespovratna sredstva ukupno + doprinos korisnika
= Ukupni prihvatljivi troškovi
= Ukupna ugovorena vrijednost projekta HRK]]/7.5345</f>
        <v>196914.858318402</v>
      </c>
      <c r="AA1540" s="27" t="s">
        <v>22</v>
      </c>
      <c r="AB1540" s="27" t="s">
        <v>19</v>
      </c>
      <c r="AC1540" s="26" t="s">
        <v>5736</v>
      </c>
      <c r="AD1540" s="33" t="s">
        <v>147</v>
      </c>
    </row>
    <row r="1541" spans="1:30" ht="51" customHeight="1" x14ac:dyDescent="0.3">
      <c r="A1541" s="31" t="s">
        <v>5737</v>
      </c>
      <c r="B1541" s="25" t="s">
        <v>139</v>
      </c>
      <c r="C1541" s="26" t="s">
        <v>140</v>
      </c>
      <c r="D1541" s="40" t="s">
        <v>1642</v>
      </c>
      <c r="E1541" s="27" t="s">
        <v>63</v>
      </c>
      <c r="F1541" s="32" t="s">
        <v>5738</v>
      </c>
      <c r="G1541" s="32" t="s">
        <v>3333</v>
      </c>
      <c r="H1541" s="29">
        <v>44923</v>
      </c>
      <c r="I1541" s="29">
        <v>45166</v>
      </c>
      <c r="J1541" s="17" t="str">
        <f>IF(Ugovori_OPULJP[[#This Row],[DATUM ZAVRŠETKA OPERACIJE]]&gt;DATE(2023,12,31),"u provedbi","završen")</f>
        <v>završen</v>
      </c>
      <c r="K1541" s="15" t="s">
        <v>144</v>
      </c>
      <c r="L1541" s="15" t="s">
        <v>144</v>
      </c>
      <c r="M1541" s="18">
        <v>0.85</v>
      </c>
      <c r="N1541" s="18">
        <v>0.15</v>
      </c>
      <c r="O1541" s="19">
        <f>Ugovori_OPULJP[[#This Row],[Bespovratna sredstva - Ukupno (EU+Nac) HRK
= Ukupna ugovorena vrijednost bespovratnih sredstava]]*Ugovori_OPULJP[[#This Row],[EU STOPA SUFINANCIRANJA %
EU CO-FINANCING RATE %]]</f>
        <v>840480</v>
      </c>
      <c r="P1541" s="20">
        <f>Ugovori_OPULJP[[#This Row],[Bespovratna sredstva - EU dio - HRK]]/7.5345</f>
        <v>111550.8660163249</v>
      </c>
      <c r="Q1541" s="19">
        <f>Ugovori_OPULJP[[#This Row],[Bespovratna sredstva - Ukupno (EU+Nac) HRK
= Ukupna ugovorena vrijednost bespovratnih sredstava]]*Ugovori_OPULJP[[#This Row],[STOPA NACIONALNOG SUFINANCIRANJA %]]</f>
        <v>148320</v>
      </c>
      <c r="R1541" s="20">
        <f>Ugovori_OPULJP[[#This Row],[Bespovratna sredstva - Nacionalni dio - HRK]]/7.5345</f>
        <v>19685.446944057334</v>
      </c>
      <c r="S1541" s="21">
        <v>988800</v>
      </c>
      <c r="T1541" s="20">
        <f>Ugovori_OPULJP[[#This Row],[Bespovratna sredstva - Ukupno (EU+Nac) HRK
= Ukupna ugovorena vrijednost bespovratnih sredstava]]/7.5345</f>
        <v>131236.31296038223</v>
      </c>
      <c r="U1541" s="19">
        <v>0</v>
      </c>
      <c r="V1541" s="20">
        <f>Ugovori_OPULJP[[#This Row],[Javni doprinos korisnika - HRK]]/7.5345</f>
        <v>0</v>
      </c>
      <c r="W1541" s="19">
        <v>0</v>
      </c>
      <c r="X1541" s="20">
        <f>Ugovori_OPULJP[[#This Row],[Privatni doprinos korisnika - HRK]]/7.5345</f>
        <v>0</v>
      </c>
      <c r="Y1541" s="21">
        <f>Ugovori_OPULJP[[#This Row],[Bespovratna sredstva - Ukupno (EU+Nac) HRK
= Ukupna ugovorena vrijednost bespovratnih sredstava]]+Ugovori_OPULJP[[#This Row],[Javni doprinos korisnika - HRK]]+Ugovori_OPULJP[[#This Row],[Privatni doprinos korisnika - HRK]]</f>
        <v>988800</v>
      </c>
      <c r="Z1541" s="22">
        <f>Ugovori_OPULJP[[#This Row],[UKUPNI PRIHVATLJIVI IZDACI
TOTAL ELIGIBLE EXPENDITURE
= Bespovratna sredstva ukupno + doprinos korisnika
= Ukupni prihvatljivi troškovi
= Ukupna ugovorena vrijednost projekta HRK]]/7.5345</f>
        <v>131236.31296038223</v>
      </c>
      <c r="AA1541" s="27" t="s">
        <v>22</v>
      </c>
      <c r="AB1541" s="27" t="s">
        <v>19</v>
      </c>
      <c r="AC1541" s="26" t="s">
        <v>5739</v>
      </c>
      <c r="AD1541" s="33" t="s">
        <v>147</v>
      </c>
    </row>
    <row r="1542" spans="1:30" ht="38.25" customHeight="1" x14ac:dyDescent="0.3">
      <c r="A1542" s="31" t="s">
        <v>5740</v>
      </c>
      <c r="B1542" s="25" t="s">
        <v>139</v>
      </c>
      <c r="C1542" s="26" t="s">
        <v>140</v>
      </c>
      <c r="D1542" s="40" t="s">
        <v>1642</v>
      </c>
      <c r="E1542" s="27" t="s">
        <v>63</v>
      </c>
      <c r="F1542" s="32" t="s">
        <v>5741</v>
      </c>
      <c r="G1542" s="32" t="s">
        <v>1688</v>
      </c>
      <c r="H1542" s="29">
        <v>44902</v>
      </c>
      <c r="I1542" s="29">
        <v>45145</v>
      </c>
      <c r="J1542" s="17" t="str">
        <f>IF(Ugovori_OPULJP[[#This Row],[DATUM ZAVRŠETKA OPERACIJE]]&gt;DATE(2023,12,31),"u provedbi","završen")</f>
        <v>završen</v>
      </c>
      <c r="K1542" s="15" t="s">
        <v>591</v>
      </c>
      <c r="L1542" s="15" t="s">
        <v>591</v>
      </c>
      <c r="M1542" s="18">
        <v>0.85</v>
      </c>
      <c r="N1542" s="18">
        <v>0.15</v>
      </c>
      <c r="O1542" s="19">
        <f>Ugovori_OPULJP[[#This Row],[Bespovratna sredstva - Ukupno (EU+Nac) HRK
= Ukupna ugovorena vrijednost bespovratnih sredstava]]*Ugovori_OPULJP[[#This Row],[EU STOPA SUFINANCIRANJA %
EU CO-FINANCING RATE %]]</f>
        <v>412513.5</v>
      </c>
      <c r="P1542" s="20">
        <f>Ugovori_OPULJP[[#This Row],[Bespovratna sredstva - EU dio - HRK]]/7.5345</f>
        <v>54749.950228946844</v>
      </c>
      <c r="Q1542" s="19">
        <f>Ugovori_OPULJP[[#This Row],[Bespovratna sredstva - Ukupno (EU+Nac) HRK
= Ukupna ugovorena vrijednost bespovratnih sredstava]]*Ugovori_OPULJP[[#This Row],[STOPA NACIONALNOG SUFINANCIRANJA %]]</f>
        <v>72796.5</v>
      </c>
      <c r="R1542" s="20">
        <f>Ugovori_OPULJP[[#This Row],[Bespovratna sredstva - Nacionalni dio - HRK]]/7.5345</f>
        <v>9661.7559227553247</v>
      </c>
      <c r="S1542" s="21">
        <v>485310</v>
      </c>
      <c r="T1542" s="20">
        <f>Ugovori_OPULJP[[#This Row],[Bespovratna sredstva - Ukupno (EU+Nac) HRK
= Ukupna ugovorena vrijednost bespovratnih sredstava]]/7.5345</f>
        <v>64411.706151702165</v>
      </c>
      <c r="U1542" s="19">
        <v>0</v>
      </c>
      <c r="V1542" s="20">
        <f>Ugovori_OPULJP[[#This Row],[Javni doprinos korisnika - HRK]]/7.5345</f>
        <v>0</v>
      </c>
      <c r="W1542" s="19">
        <v>0</v>
      </c>
      <c r="X1542" s="20">
        <f>Ugovori_OPULJP[[#This Row],[Privatni doprinos korisnika - HRK]]/7.5345</f>
        <v>0</v>
      </c>
      <c r="Y1542" s="21">
        <f>Ugovori_OPULJP[[#This Row],[Bespovratna sredstva - Ukupno (EU+Nac) HRK
= Ukupna ugovorena vrijednost bespovratnih sredstava]]+Ugovori_OPULJP[[#This Row],[Javni doprinos korisnika - HRK]]+Ugovori_OPULJP[[#This Row],[Privatni doprinos korisnika - HRK]]</f>
        <v>485310</v>
      </c>
      <c r="Z1542" s="22">
        <f>Ugovori_OPULJP[[#This Row],[UKUPNI PRIHVATLJIVI IZDACI
TOTAL ELIGIBLE EXPENDITURE
= Bespovratna sredstva ukupno + doprinos korisnika
= Ukupni prihvatljivi troškovi
= Ukupna ugovorena vrijednost projekta HRK]]/7.5345</f>
        <v>64411.706151702165</v>
      </c>
      <c r="AA1542" s="27" t="s">
        <v>22</v>
      </c>
      <c r="AB1542" s="27" t="s">
        <v>19</v>
      </c>
      <c r="AC1542" s="26" t="s">
        <v>5742</v>
      </c>
      <c r="AD1542" s="33" t="s">
        <v>147</v>
      </c>
    </row>
    <row r="1543" spans="1:30" ht="36" customHeight="1" x14ac:dyDescent="0.3">
      <c r="A1543" s="31" t="s">
        <v>5743</v>
      </c>
      <c r="B1543" s="25" t="s">
        <v>139</v>
      </c>
      <c r="C1543" s="26" t="s">
        <v>140</v>
      </c>
      <c r="D1543" s="40" t="s">
        <v>1642</v>
      </c>
      <c r="E1543" s="27" t="s">
        <v>63</v>
      </c>
      <c r="F1543" s="32" t="s">
        <v>5744</v>
      </c>
      <c r="G1543" s="32" t="s">
        <v>1589</v>
      </c>
      <c r="H1543" s="29">
        <v>44915</v>
      </c>
      <c r="I1543" s="29">
        <v>45158</v>
      </c>
      <c r="J1543" s="17" t="str">
        <f>IF(Ugovori_OPULJP[[#This Row],[DATUM ZAVRŠETKA OPERACIJE]]&gt;DATE(2023,12,31),"u provedbi","završen")</f>
        <v>završen</v>
      </c>
      <c r="K1543" s="28" t="s">
        <v>86</v>
      </c>
      <c r="L1543" s="28" t="s">
        <v>86</v>
      </c>
      <c r="M1543" s="18">
        <v>0.85</v>
      </c>
      <c r="N1543" s="18">
        <v>0.15</v>
      </c>
      <c r="O1543" s="19">
        <f>Ugovori_OPULJP[[#This Row],[Bespovratna sredstva - Ukupno (EU+Nac) HRK
= Ukupna ugovorena vrijednost bespovratnih sredstava]]*Ugovori_OPULJP[[#This Row],[EU STOPA SUFINANCIRANJA %
EU CO-FINANCING RATE %]]</f>
        <v>840310</v>
      </c>
      <c r="P1543" s="20">
        <f>Ugovori_OPULJP[[#This Row],[Bespovratna sredstva - EU dio - HRK]]/7.5345</f>
        <v>111528.30313889441</v>
      </c>
      <c r="Q1543" s="19">
        <f>Ugovori_OPULJP[[#This Row],[Bespovratna sredstva - Ukupno (EU+Nac) HRK
= Ukupna ugovorena vrijednost bespovratnih sredstava]]*Ugovori_OPULJP[[#This Row],[STOPA NACIONALNOG SUFINANCIRANJA %]]</f>
        <v>148290</v>
      </c>
      <c r="R1543" s="20">
        <f>Ugovori_OPULJP[[#This Row],[Bespovratna sredstva - Nacionalni dio - HRK]]/7.5345</f>
        <v>19681.465259804896</v>
      </c>
      <c r="S1543" s="21">
        <v>988600</v>
      </c>
      <c r="T1543" s="20">
        <f>Ugovori_OPULJP[[#This Row],[Bespovratna sredstva - Ukupno (EU+Nac) HRK
= Ukupna ugovorena vrijednost bespovratnih sredstava]]/7.5345</f>
        <v>131209.76839869932</v>
      </c>
      <c r="U1543" s="19">
        <v>0</v>
      </c>
      <c r="V1543" s="20">
        <f>Ugovori_OPULJP[[#This Row],[Javni doprinos korisnika - HRK]]/7.5345</f>
        <v>0</v>
      </c>
      <c r="W1543" s="19">
        <v>0</v>
      </c>
      <c r="X1543" s="20">
        <f>Ugovori_OPULJP[[#This Row],[Privatni doprinos korisnika - HRK]]/7.5345</f>
        <v>0</v>
      </c>
      <c r="Y1543" s="21">
        <f>Ugovori_OPULJP[[#This Row],[Bespovratna sredstva - Ukupno (EU+Nac) HRK
= Ukupna ugovorena vrijednost bespovratnih sredstava]]+Ugovori_OPULJP[[#This Row],[Javni doprinos korisnika - HRK]]+Ugovori_OPULJP[[#This Row],[Privatni doprinos korisnika - HRK]]</f>
        <v>988600</v>
      </c>
      <c r="Z1543" s="22">
        <f>Ugovori_OPULJP[[#This Row],[UKUPNI PRIHVATLJIVI IZDACI
TOTAL ELIGIBLE EXPENDITURE
= Bespovratna sredstva ukupno + doprinos korisnika
= Ukupni prihvatljivi troškovi
= Ukupna ugovorena vrijednost projekta HRK]]/7.5345</f>
        <v>131209.76839869932</v>
      </c>
      <c r="AA1543" s="27" t="s">
        <v>22</v>
      </c>
      <c r="AB1543" s="27" t="s">
        <v>19</v>
      </c>
      <c r="AC1543" s="26" t="s">
        <v>5745</v>
      </c>
      <c r="AD1543" s="33" t="s">
        <v>147</v>
      </c>
    </row>
    <row r="1544" spans="1:30" ht="51" customHeight="1" x14ac:dyDescent="0.3">
      <c r="A1544" s="39" t="s">
        <v>5746</v>
      </c>
      <c r="B1544" s="25" t="s">
        <v>139</v>
      </c>
      <c r="C1544" s="26" t="s">
        <v>140</v>
      </c>
      <c r="D1544" s="40" t="s">
        <v>1642</v>
      </c>
      <c r="E1544" s="27" t="s">
        <v>63</v>
      </c>
      <c r="F1544" s="32" t="s">
        <v>5747</v>
      </c>
      <c r="G1544" s="32" t="s">
        <v>4440</v>
      </c>
      <c r="H1544" s="29">
        <v>44785</v>
      </c>
      <c r="I1544" s="29">
        <v>45028</v>
      </c>
      <c r="J1544" s="17" t="str">
        <f>IF(Ugovori_OPULJP[[#This Row],[DATUM ZAVRŠETKA OPERACIJE]]&gt;DATE(2023,12,31),"u provedbi","završen")</f>
        <v>završen</v>
      </c>
      <c r="K1544" s="37" t="s">
        <v>5748</v>
      </c>
      <c r="L1544" s="28" t="s">
        <v>417</v>
      </c>
      <c r="M1544" s="18">
        <v>0.85</v>
      </c>
      <c r="N1544" s="18">
        <v>0.15</v>
      </c>
      <c r="O1544" s="19">
        <f>Ugovori_OPULJP[[#This Row],[Bespovratna sredstva - Ukupno (EU+Nac) HRK
= Ukupna ugovorena vrijednost bespovratnih sredstava]]*Ugovori_OPULJP[[#This Row],[EU STOPA SUFINANCIRANJA %
EU CO-FINANCING RATE %]]</f>
        <v>1243087.175</v>
      </c>
      <c r="P1544" s="20">
        <f>Ugovori_OPULJP[[#This Row],[Bespovratna sredstva - EU dio - HRK]]/7.5345</f>
        <v>164986.02097020374</v>
      </c>
      <c r="Q1544" s="19">
        <f>Ugovori_OPULJP[[#This Row],[Bespovratna sredstva - Ukupno (EU+Nac) HRK
= Ukupna ugovorena vrijednost bespovratnih sredstava]]*Ugovori_OPULJP[[#This Row],[STOPA NACIONALNOG SUFINANCIRANJA %]]</f>
        <v>219368.32499999998</v>
      </c>
      <c r="R1544" s="20">
        <f>Ugovori_OPULJP[[#This Row],[Bespovratna sredstva - Nacionalni dio - HRK]]/7.5345</f>
        <v>29115.180171212418</v>
      </c>
      <c r="S1544" s="21">
        <v>1462455.5</v>
      </c>
      <c r="T1544" s="20">
        <f>Ugovori_OPULJP[[#This Row],[Bespovratna sredstva - Ukupno (EU+Nac) HRK
= Ukupna ugovorena vrijednost bespovratnih sredstava]]/7.5345</f>
        <v>194101.20114141615</v>
      </c>
      <c r="U1544" s="19">
        <v>0</v>
      </c>
      <c r="V1544" s="20">
        <f>Ugovori_OPULJP[[#This Row],[Javni doprinos korisnika - HRK]]/7.5345</f>
        <v>0</v>
      </c>
      <c r="W1544" s="19">
        <v>0</v>
      </c>
      <c r="X1544" s="20">
        <f>Ugovori_OPULJP[[#This Row],[Privatni doprinos korisnika - HRK]]/7.5345</f>
        <v>0</v>
      </c>
      <c r="Y1544" s="21">
        <f>Ugovori_OPULJP[[#This Row],[Bespovratna sredstva - Ukupno (EU+Nac) HRK
= Ukupna ugovorena vrijednost bespovratnih sredstava]]+Ugovori_OPULJP[[#This Row],[Javni doprinos korisnika - HRK]]+Ugovori_OPULJP[[#This Row],[Privatni doprinos korisnika - HRK]]</f>
        <v>1462455.5</v>
      </c>
      <c r="Z1544" s="22">
        <f>Ugovori_OPULJP[[#This Row],[UKUPNI PRIHVATLJIVI IZDACI
TOTAL ELIGIBLE EXPENDITURE
= Bespovratna sredstva ukupno + doprinos korisnika
= Ukupni prihvatljivi troškovi
= Ukupna ugovorena vrijednost projekta HRK]]/7.5345</f>
        <v>194101.20114141615</v>
      </c>
      <c r="AA1544" s="27" t="s">
        <v>22</v>
      </c>
      <c r="AB1544" s="27" t="s">
        <v>19</v>
      </c>
      <c r="AC1544" s="26" t="s">
        <v>5749</v>
      </c>
      <c r="AD1544" s="33" t="s">
        <v>147</v>
      </c>
    </row>
    <row r="1545" spans="1:30" ht="51" customHeight="1" x14ac:dyDescent="0.3">
      <c r="A1545" s="39" t="s">
        <v>5750</v>
      </c>
      <c r="B1545" s="25" t="s">
        <v>139</v>
      </c>
      <c r="C1545" s="26" t="s">
        <v>140</v>
      </c>
      <c r="D1545" s="40" t="s">
        <v>1642</v>
      </c>
      <c r="E1545" s="27" t="s">
        <v>63</v>
      </c>
      <c r="F1545" s="32" t="s">
        <v>5751</v>
      </c>
      <c r="G1545" s="14" t="s">
        <v>1680</v>
      </c>
      <c r="H1545" s="29">
        <v>44872</v>
      </c>
      <c r="I1545" s="29">
        <v>45114</v>
      </c>
      <c r="J1545" s="17" t="str">
        <f>IF(Ugovori_OPULJP[[#This Row],[DATUM ZAVRŠETKA OPERACIJE]]&gt;DATE(2023,12,31),"u provedbi","završen")</f>
        <v>završen</v>
      </c>
      <c r="K1545" s="28" t="s">
        <v>117</v>
      </c>
      <c r="L1545" s="28" t="s">
        <v>117</v>
      </c>
      <c r="M1545" s="18">
        <v>0.85</v>
      </c>
      <c r="N1545" s="18">
        <v>0.15</v>
      </c>
      <c r="O1545" s="19">
        <f>Ugovori_OPULJP[[#This Row],[Bespovratna sredstva - Ukupno (EU+Nac) HRK
= Ukupna ugovorena vrijednost bespovratnih sredstava]]*Ugovori_OPULJP[[#This Row],[EU STOPA SUFINANCIRANJA %
EU CO-FINANCING RATE %]]</f>
        <v>1260720</v>
      </c>
      <c r="P1545" s="20">
        <f>Ugovori_OPULJP[[#This Row],[Bespovratna sredstva - EU dio - HRK]]/7.5345</f>
        <v>167326.29902448735</v>
      </c>
      <c r="Q1545" s="19">
        <f>Ugovori_OPULJP[[#This Row],[Bespovratna sredstva - Ukupno (EU+Nac) HRK
= Ukupna ugovorena vrijednost bespovratnih sredstava]]*Ugovori_OPULJP[[#This Row],[STOPA NACIONALNOG SUFINANCIRANJA %]]</f>
        <v>222480</v>
      </c>
      <c r="R1545" s="20">
        <f>Ugovori_OPULJP[[#This Row],[Bespovratna sredstva - Nacionalni dio - HRK]]/7.5345</f>
        <v>29528.170416086003</v>
      </c>
      <c r="S1545" s="21">
        <v>1483200</v>
      </c>
      <c r="T1545" s="20">
        <f>Ugovori_OPULJP[[#This Row],[Bespovratna sredstva - Ukupno (EU+Nac) HRK
= Ukupna ugovorena vrijednost bespovratnih sredstava]]/7.5345</f>
        <v>196854.46944057336</v>
      </c>
      <c r="U1545" s="19">
        <v>0</v>
      </c>
      <c r="V1545" s="20">
        <f>Ugovori_OPULJP[[#This Row],[Javni doprinos korisnika - HRK]]/7.5345</f>
        <v>0</v>
      </c>
      <c r="W1545" s="19">
        <v>0</v>
      </c>
      <c r="X1545" s="20">
        <f>Ugovori_OPULJP[[#This Row],[Privatni doprinos korisnika - HRK]]/7.5345</f>
        <v>0</v>
      </c>
      <c r="Y1545" s="21">
        <f>Ugovori_OPULJP[[#This Row],[Bespovratna sredstva - Ukupno (EU+Nac) HRK
= Ukupna ugovorena vrijednost bespovratnih sredstava]]+Ugovori_OPULJP[[#This Row],[Javni doprinos korisnika - HRK]]+Ugovori_OPULJP[[#This Row],[Privatni doprinos korisnika - HRK]]</f>
        <v>1483200</v>
      </c>
      <c r="Z1545" s="22">
        <f>Ugovori_OPULJP[[#This Row],[UKUPNI PRIHVATLJIVI IZDACI
TOTAL ELIGIBLE EXPENDITURE
= Bespovratna sredstva ukupno + doprinos korisnika
= Ukupni prihvatljivi troškovi
= Ukupna ugovorena vrijednost projekta HRK]]/7.5345</f>
        <v>196854.46944057336</v>
      </c>
      <c r="AA1545" s="27" t="s">
        <v>22</v>
      </c>
      <c r="AB1545" s="27" t="s">
        <v>19</v>
      </c>
      <c r="AC1545" s="26" t="s">
        <v>5752</v>
      </c>
      <c r="AD1545" s="33" t="s">
        <v>147</v>
      </c>
    </row>
    <row r="1546" spans="1:30" ht="51" customHeight="1" x14ac:dyDescent="0.3">
      <c r="A1546" s="39" t="s">
        <v>5753</v>
      </c>
      <c r="B1546" s="25" t="s">
        <v>139</v>
      </c>
      <c r="C1546" s="26" t="s">
        <v>140</v>
      </c>
      <c r="D1546" s="40" t="s">
        <v>1642</v>
      </c>
      <c r="E1546" s="27" t="s">
        <v>63</v>
      </c>
      <c r="F1546" s="32" t="s">
        <v>5754</v>
      </c>
      <c r="G1546" s="32" t="s">
        <v>5755</v>
      </c>
      <c r="H1546" s="29">
        <v>44869</v>
      </c>
      <c r="I1546" s="29">
        <v>45111</v>
      </c>
      <c r="J1546" s="17" t="str">
        <f>IF(Ugovori_OPULJP[[#This Row],[DATUM ZAVRŠETKA OPERACIJE]]&gt;DATE(2023,12,31),"u provedbi","završen")</f>
        <v>završen</v>
      </c>
      <c r="K1546" s="28" t="s">
        <v>187</v>
      </c>
      <c r="L1546" s="28" t="s">
        <v>21</v>
      </c>
      <c r="M1546" s="18">
        <v>0.85</v>
      </c>
      <c r="N1546" s="18">
        <v>0.15</v>
      </c>
      <c r="O1546" s="19">
        <f>Ugovori_OPULJP[[#This Row],[Bespovratna sredstva - Ukupno (EU+Nac) HRK
= Ukupna ugovorena vrijednost bespovratnih sredstava]]*Ugovori_OPULJP[[#This Row],[EU STOPA SUFINANCIRANJA %
EU CO-FINANCING RATE %]]</f>
        <v>1238110</v>
      </c>
      <c r="P1546" s="20">
        <f>Ugovori_OPULJP[[#This Row],[Bespovratna sredstva - EU dio - HRK]]/7.5345</f>
        <v>164325.43632623265</v>
      </c>
      <c r="Q1546" s="19">
        <f>Ugovori_OPULJP[[#This Row],[Bespovratna sredstva - Ukupno (EU+Nac) HRK
= Ukupna ugovorena vrijednost bespovratnih sredstava]]*Ugovori_OPULJP[[#This Row],[STOPA NACIONALNOG SUFINANCIRANJA %]]</f>
        <v>218490</v>
      </c>
      <c r="R1546" s="20">
        <f>Ugovori_OPULJP[[#This Row],[Bespovratna sredstva - Nacionalni dio - HRK]]/7.5345</f>
        <v>28998.606410511646</v>
      </c>
      <c r="S1546" s="21">
        <v>1456600</v>
      </c>
      <c r="T1546" s="20">
        <f>Ugovori_OPULJP[[#This Row],[Bespovratna sredstva - Ukupno (EU+Nac) HRK
= Ukupna ugovorena vrijednost bespovratnih sredstava]]/7.5345</f>
        <v>193324.0427367443</v>
      </c>
      <c r="U1546" s="19">
        <v>0</v>
      </c>
      <c r="V1546" s="20">
        <f>Ugovori_OPULJP[[#This Row],[Javni doprinos korisnika - HRK]]/7.5345</f>
        <v>0</v>
      </c>
      <c r="W1546" s="19">
        <v>0</v>
      </c>
      <c r="X1546" s="20">
        <f>Ugovori_OPULJP[[#This Row],[Privatni doprinos korisnika - HRK]]/7.5345</f>
        <v>0</v>
      </c>
      <c r="Y1546" s="21">
        <f>Ugovori_OPULJP[[#This Row],[Bespovratna sredstva - Ukupno (EU+Nac) HRK
= Ukupna ugovorena vrijednost bespovratnih sredstava]]+Ugovori_OPULJP[[#This Row],[Javni doprinos korisnika - HRK]]+Ugovori_OPULJP[[#This Row],[Privatni doprinos korisnika - HRK]]</f>
        <v>1456600</v>
      </c>
      <c r="Z1546" s="22">
        <f>Ugovori_OPULJP[[#This Row],[UKUPNI PRIHVATLJIVI IZDACI
TOTAL ELIGIBLE EXPENDITURE
= Bespovratna sredstva ukupno + doprinos korisnika
= Ukupni prihvatljivi troškovi
= Ukupna ugovorena vrijednost projekta HRK]]/7.5345</f>
        <v>193324.0427367443</v>
      </c>
      <c r="AA1546" s="27" t="s">
        <v>22</v>
      </c>
      <c r="AB1546" s="27" t="s">
        <v>19</v>
      </c>
      <c r="AC1546" s="26" t="s">
        <v>5756</v>
      </c>
      <c r="AD1546" s="33" t="s">
        <v>147</v>
      </c>
    </row>
    <row r="1547" spans="1:30" ht="38.25" customHeight="1" x14ac:dyDescent="0.3">
      <c r="A1547" s="31" t="s">
        <v>5757</v>
      </c>
      <c r="B1547" s="25" t="s">
        <v>139</v>
      </c>
      <c r="C1547" s="26" t="s">
        <v>140</v>
      </c>
      <c r="D1547" s="40" t="s">
        <v>1642</v>
      </c>
      <c r="E1547" s="27" t="s">
        <v>63</v>
      </c>
      <c r="F1547" s="32" t="s">
        <v>5758</v>
      </c>
      <c r="G1547" s="14" t="s">
        <v>1198</v>
      </c>
      <c r="H1547" s="29">
        <v>44923</v>
      </c>
      <c r="I1547" s="29">
        <v>45166</v>
      </c>
      <c r="J1547" s="17" t="str">
        <f>IF(Ugovori_OPULJP[[#This Row],[DATUM ZAVRŠETKA OPERACIJE]]&gt;DATE(2023,12,31),"u provedbi","završen")</f>
        <v>završen</v>
      </c>
      <c r="K1547" s="15" t="s">
        <v>144</v>
      </c>
      <c r="L1547" s="15" t="s">
        <v>144</v>
      </c>
      <c r="M1547" s="18">
        <v>0.85</v>
      </c>
      <c r="N1547" s="18">
        <v>0.15</v>
      </c>
      <c r="O1547" s="19">
        <f>Ugovori_OPULJP[[#This Row],[Bespovratna sredstva - Ukupno (EU+Nac) HRK
= Ukupna ugovorena vrijednost bespovratnih sredstava]]*Ugovori_OPULJP[[#This Row],[EU STOPA SUFINANCIRANJA %
EU CO-FINANCING RATE %]]</f>
        <v>626960</v>
      </c>
      <c r="P1547" s="20">
        <f>Ugovori_OPULJP[[#This Row],[Bespovratna sredstva - EU dio - HRK]]/7.5345</f>
        <v>83211.891963633941</v>
      </c>
      <c r="Q1547" s="19">
        <f>Ugovori_OPULJP[[#This Row],[Bespovratna sredstva - Ukupno (EU+Nac) HRK
= Ukupna ugovorena vrijednost bespovratnih sredstava]]*Ugovori_OPULJP[[#This Row],[STOPA NACIONALNOG SUFINANCIRANJA %]]</f>
        <v>110640</v>
      </c>
      <c r="R1547" s="20">
        <f>Ugovori_OPULJP[[#This Row],[Bespovratna sredstva - Nacionalni dio - HRK]]/7.5345</f>
        <v>14684.451522994226</v>
      </c>
      <c r="S1547" s="21">
        <v>737600</v>
      </c>
      <c r="T1547" s="20">
        <f>Ugovori_OPULJP[[#This Row],[Bespovratna sredstva - Ukupno (EU+Nac) HRK
= Ukupna ugovorena vrijednost bespovratnih sredstava]]/7.5345</f>
        <v>97896.343486628175</v>
      </c>
      <c r="U1547" s="19">
        <v>0</v>
      </c>
      <c r="V1547" s="20">
        <f>Ugovori_OPULJP[[#This Row],[Javni doprinos korisnika - HRK]]/7.5345</f>
        <v>0</v>
      </c>
      <c r="W1547" s="19">
        <v>0</v>
      </c>
      <c r="X1547" s="20">
        <f>Ugovori_OPULJP[[#This Row],[Privatni doprinos korisnika - HRK]]/7.5345</f>
        <v>0</v>
      </c>
      <c r="Y1547" s="21">
        <f>Ugovori_OPULJP[[#This Row],[Bespovratna sredstva - Ukupno (EU+Nac) HRK
= Ukupna ugovorena vrijednost bespovratnih sredstava]]+Ugovori_OPULJP[[#This Row],[Javni doprinos korisnika - HRK]]+Ugovori_OPULJP[[#This Row],[Privatni doprinos korisnika - HRK]]</f>
        <v>737600</v>
      </c>
      <c r="Z1547" s="22">
        <f>Ugovori_OPULJP[[#This Row],[UKUPNI PRIHVATLJIVI IZDACI
TOTAL ELIGIBLE EXPENDITURE
= Bespovratna sredstva ukupno + doprinos korisnika
= Ukupni prihvatljivi troškovi
= Ukupna ugovorena vrijednost projekta HRK]]/7.5345</f>
        <v>97896.343486628175</v>
      </c>
      <c r="AA1547" s="27" t="s">
        <v>22</v>
      </c>
      <c r="AB1547" s="27" t="s">
        <v>19</v>
      </c>
      <c r="AC1547" s="26" t="s">
        <v>5759</v>
      </c>
      <c r="AD1547" s="33" t="s">
        <v>147</v>
      </c>
    </row>
    <row r="1548" spans="1:30" ht="51" customHeight="1" x14ac:dyDescent="0.3">
      <c r="A1548" s="31" t="s">
        <v>5760</v>
      </c>
      <c r="B1548" s="25" t="s">
        <v>139</v>
      </c>
      <c r="C1548" s="26" t="s">
        <v>140</v>
      </c>
      <c r="D1548" s="40" t="s">
        <v>1642</v>
      </c>
      <c r="E1548" s="27" t="s">
        <v>63</v>
      </c>
      <c r="F1548" s="32" t="s">
        <v>5761</v>
      </c>
      <c r="G1548" s="14" t="s">
        <v>1877</v>
      </c>
      <c r="H1548" s="29">
        <v>44917</v>
      </c>
      <c r="I1548" s="29">
        <v>45160</v>
      </c>
      <c r="J1548" s="17" t="str">
        <f>IF(Ugovori_OPULJP[[#This Row],[DATUM ZAVRŠETKA OPERACIJE]]&gt;DATE(2023,12,31),"u provedbi","završen")</f>
        <v>završen</v>
      </c>
      <c r="K1548" s="28" t="s">
        <v>86</v>
      </c>
      <c r="L1548" s="15" t="s">
        <v>86</v>
      </c>
      <c r="M1548" s="18">
        <v>0.85</v>
      </c>
      <c r="N1548" s="18">
        <v>0.15</v>
      </c>
      <c r="O1548" s="19">
        <f>Ugovori_OPULJP[[#This Row],[Bespovratna sredstva - Ukupno (EU+Nac) HRK
= Ukupna ugovorena vrijednost bespovratnih sredstava]]*Ugovori_OPULJP[[#This Row],[EU STOPA SUFINANCIRANJA %
EU CO-FINANCING RATE %]]</f>
        <v>1260720</v>
      </c>
      <c r="P1548" s="20">
        <f>Ugovori_OPULJP[[#This Row],[Bespovratna sredstva - EU dio - HRK]]/7.5345</f>
        <v>167326.29902448735</v>
      </c>
      <c r="Q1548" s="19">
        <f>Ugovori_OPULJP[[#This Row],[Bespovratna sredstva - Ukupno (EU+Nac) HRK
= Ukupna ugovorena vrijednost bespovratnih sredstava]]*Ugovori_OPULJP[[#This Row],[STOPA NACIONALNOG SUFINANCIRANJA %]]</f>
        <v>222480</v>
      </c>
      <c r="R1548" s="20">
        <f>Ugovori_OPULJP[[#This Row],[Bespovratna sredstva - Nacionalni dio - HRK]]/7.5345</f>
        <v>29528.170416086003</v>
      </c>
      <c r="S1548" s="21">
        <v>1483200</v>
      </c>
      <c r="T1548" s="20">
        <f>Ugovori_OPULJP[[#This Row],[Bespovratna sredstva - Ukupno (EU+Nac) HRK
= Ukupna ugovorena vrijednost bespovratnih sredstava]]/7.5345</f>
        <v>196854.46944057336</v>
      </c>
      <c r="U1548" s="19">
        <v>0</v>
      </c>
      <c r="V1548" s="20">
        <f>Ugovori_OPULJP[[#This Row],[Javni doprinos korisnika - HRK]]/7.5345</f>
        <v>0</v>
      </c>
      <c r="W1548" s="19">
        <v>0</v>
      </c>
      <c r="X1548" s="20">
        <f>Ugovori_OPULJP[[#This Row],[Privatni doprinos korisnika - HRK]]/7.5345</f>
        <v>0</v>
      </c>
      <c r="Y1548" s="21">
        <f>Ugovori_OPULJP[[#This Row],[Bespovratna sredstva - Ukupno (EU+Nac) HRK
= Ukupna ugovorena vrijednost bespovratnih sredstava]]+Ugovori_OPULJP[[#This Row],[Javni doprinos korisnika - HRK]]+Ugovori_OPULJP[[#This Row],[Privatni doprinos korisnika - HRK]]</f>
        <v>1483200</v>
      </c>
      <c r="Z1548" s="22">
        <f>Ugovori_OPULJP[[#This Row],[UKUPNI PRIHVATLJIVI IZDACI
TOTAL ELIGIBLE EXPENDITURE
= Bespovratna sredstva ukupno + doprinos korisnika
= Ukupni prihvatljivi troškovi
= Ukupna ugovorena vrijednost projekta HRK]]/7.5345</f>
        <v>196854.46944057336</v>
      </c>
      <c r="AA1548" s="27" t="s">
        <v>22</v>
      </c>
      <c r="AB1548" s="27" t="s">
        <v>19</v>
      </c>
      <c r="AC1548" s="26" t="s">
        <v>5762</v>
      </c>
      <c r="AD1548" s="33" t="s">
        <v>147</v>
      </c>
    </row>
    <row r="1549" spans="1:30" ht="63.75" customHeight="1" x14ac:dyDescent="0.3">
      <c r="A1549" s="39" t="s">
        <v>5763</v>
      </c>
      <c r="B1549" s="25" t="s">
        <v>139</v>
      </c>
      <c r="C1549" s="26" t="s">
        <v>140</v>
      </c>
      <c r="D1549" s="40" t="s">
        <v>1642</v>
      </c>
      <c r="E1549" s="27" t="s">
        <v>63</v>
      </c>
      <c r="F1549" s="32" t="s">
        <v>5764</v>
      </c>
      <c r="G1549" s="32" t="s">
        <v>1529</v>
      </c>
      <c r="H1549" s="29">
        <v>44770</v>
      </c>
      <c r="I1549" s="29">
        <v>45013</v>
      </c>
      <c r="J1549" s="17" t="str">
        <f>IF(Ugovori_OPULJP[[#This Row],[DATUM ZAVRŠETKA OPERACIJE]]&gt;DATE(2023,12,31),"u provedbi","završen")</f>
        <v>završen</v>
      </c>
      <c r="K1549" s="28" t="s">
        <v>71</v>
      </c>
      <c r="L1549" s="37" t="s">
        <v>71</v>
      </c>
      <c r="M1549" s="18">
        <v>0.85</v>
      </c>
      <c r="N1549" s="18">
        <v>0.15</v>
      </c>
      <c r="O1549" s="19">
        <f>Ugovori_OPULJP[[#This Row],[Bespovratna sredstva - Ukupno (EU+Nac) HRK
= Ukupna ugovorena vrijednost bespovratnih sredstava]]*Ugovori_OPULJP[[#This Row],[EU STOPA SUFINANCIRANJA %
EU CO-FINANCING RATE %]]</f>
        <v>840480</v>
      </c>
      <c r="P1549" s="20">
        <f>Ugovori_OPULJP[[#This Row],[Bespovratna sredstva - EU dio - HRK]]/7.5345</f>
        <v>111550.8660163249</v>
      </c>
      <c r="Q1549" s="19">
        <f>Ugovori_OPULJP[[#This Row],[Bespovratna sredstva - Ukupno (EU+Nac) HRK
= Ukupna ugovorena vrijednost bespovratnih sredstava]]*Ugovori_OPULJP[[#This Row],[STOPA NACIONALNOG SUFINANCIRANJA %]]</f>
        <v>148320</v>
      </c>
      <c r="R1549" s="20">
        <f>Ugovori_OPULJP[[#This Row],[Bespovratna sredstva - Nacionalni dio - HRK]]/7.5345</f>
        <v>19685.446944057334</v>
      </c>
      <c r="S1549" s="21">
        <v>988800</v>
      </c>
      <c r="T1549" s="20">
        <f>Ugovori_OPULJP[[#This Row],[Bespovratna sredstva - Ukupno (EU+Nac) HRK
= Ukupna ugovorena vrijednost bespovratnih sredstava]]/7.5345</f>
        <v>131236.31296038223</v>
      </c>
      <c r="U1549" s="19">
        <v>0</v>
      </c>
      <c r="V1549" s="20">
        <f>Ugovori_OPULJP[[#This Row],[Javni doprinos korisnika - HRK]]/7.5345</f>
        <v>0</v>
      </c>
      <c r="W1549" s="19">
        <v>0</v>
      </c>
      <c r="X1549" s="20">
        <f>Ugovori_OPULJP[[#This Row],[Privatni doprinos korisnika - HRK]]/7.5345</f>
        <v>0</v>
      </c>
      <c r="Y1549" s="21">
        <f>Ugovori_OPULJP[[#This Row],[Bespovratna sredstva - Ukupno (EU+Nac) HRK
= Ukupna ugovorena vrijednost bespovratnih sredstava]]+Ugovori_OPULJP[[#This Row],[Javni doprinos korisnika - HRK]]+Ugovori_OPULJP[[#This Row],[Privatni doprinos korisnika - HRK]]</f>
        <v>988800</v>
      </c>
      <c r="Z1549" s="22">
        <f>Ugovori_OPULJP[[#This Row],[UKUPNI PRIHVATLJIVI IZDACI
TOTAL ELIGIBLE EXPENDITURE
= Bespovratna sredstva ukupno + doprinos korisnika
= Ukupni prihvatljivi troškovi
= Ukupna ugovorena vrijednost projekta HRK]]/7.5345</f>
        <v>131236.31296038223</v>
      </c>
      <c r="AA1549" s="27" t="s">
        <v>22</v>
      </c>
      <c r="AB1549" s="27" t="s">
        <v>19</v>
      </c>
      <c r="AC1549" s="26" t="s">
        <v>5765</v>
      </c>
      <c r="AD1549" s="33" t="s">
        <v>147</v>
      </c>
    </row>
    <row r="1550" spans="1:30" ht="51" customHeight="1" x14ac:dyDescent="0.3">
      <c r="A1550" s="39" t="s">
        <v>5766</v>
      </c>
      <c r="B1550" s="25" t="s">
        <v>139</v>
      </c>
      <c r="C1550" s="26" t="s">
        <v>140</v>
      </c>
      <c r="D1550" s="40" t="s">
        <v>1642</v>
      </c>
      <c r="E1550" s="27" t="s">
        <v>63</v>
      </c>
      <c r="F1550" s="32" t="s">
        <v>5767</v>
      </c>
      <c r="G1550" s="32" t="s">
        <v>2253</v>
      </c>
      <c r="H1550" s="29">
        <v>44853</v>
      </c>
      <c r="I1550" s="29">
        <v>45096</v>
      </c>
      <c r="J1550" s="17" t="str">
        <f>IF(Ugovori_OPULJP[[#This Row],[DATUM ZAVRŠETKA OPERACIJE]]&gt;DATE(2023,12,31),"u provedbi","završen")</f>
        <v>završen</v>
      </c>
      <c r="K1550" s="15" t="s">
        <v>71</v>
      </c>
      <c r="L1550" s="15" t="s">
        <v>71</v>
      </c>
      <c r="M1550" s="18">
        <v>0.85</v>
      </c>
      <c r="N1550" s="18">
        <v>0.15</v>
      </c>
      <c r="O1550" s="19">
        <f>Ugovori_OPULJP[[#This Row],[Bespovratna sredstva - Ukupno (EU+Nac) HRK
= Ukupna ugovorena vrijednost bespovratnih sredstava]]*Ugovori_OPULJP[[#This Row],[EU STOPA SUFINANCIRANJA %
EU CO-FINANCING RATE %]]</f>
        <v>418540</v>
      </c>
      <c r="P1550" s="20">
        <f>Ugovori_OPULJP[[#This Row],[Bespovratna sredstva - EU dio - HRK]]/7.5345</f>
        <v>55549.804233857583</v>
      </c>
      <c r="Q1550" s="19">
        <f>Ugovori_OPULJP[[#This Row],[Bespovratna sredstva - Ukupno (EU+Nac) HRK
= Ukupna ugovorena vrijednost bespovratnih sredstava]]*Ugovori_OPULJP[[#This Row],[STOPA NACIONALNOG SUFINANCIRANJA %]]</f>
        <v>73860</v>
      </c>
      <c r="R1550" s="20">
        <f>Ugovori_OPULJP[[#This Row],[Bespovratna sredstva - Nacionalni dio - HRK]]/7.5345</f>
        <v>9802.9066295042794</v>
      </c>
      <c r="S1550" s="21">
        <v>492400</v>
      </c>
      <c r="T1550" s="20">
        <f>Ugovori_OPULJP[[#This Row],[Bespovratna sredstva - Ukupno (EU+Nac) HRK
= Ukupna ugovorena vrijednost bespovratnih sredstava]]/7.5345</f>
        <v>65352.710863361863</v>
      </c>
      <c r="U1550" s="19">
        <v>0</v>
      </c>
      <c r="V1550" s="20">
        <f>Ugovori_OPULJP[[#This Row],[Javni doprinos korisnika - HRK]]/7.5345</f>
        <v>0</v>
      </c>
      <c r="W1550" s="19">
        <v>0</v>
      </c>
      <c r="X1550" s="20">
        <f>Ugovori_OPULJP[[#This Row],[Privatni doprinos korisnika - HRK]]/7.5345</f>
        <v>0</v>
      </c>
      <c r="Y1550" s="21">
        <f>Ugovori_OPULJP[[#This Row],[Bespovratna sredstva - Ukupno (EU+Nac) HRK
= Ukupna ugovorena vrijednost bespovratnih sredstava]]+Ugovori_OPULJP[[#This Row],[Javni doprinos korisnika - HRK]]+Ugovori_OPULJP[[#This Row],[Privatni doprinos korisnika - HRK]]</f>
        <v>492400</v>
      </c>
      <c r="Z1550" s="22">
        <f>Ugovori_OPULJP[[#This Row],[UKUPNI PRIHVATLJIVI IZDACI
TOTAL ELIGIBLE EXPENDITURE
= Bespovratna sredstva ukupno + doprinos korisnika
= Ukupni prihvatljivi troškovi
= Ukupna ugovorena vrijednost projekta HRK]]/7.5345</f>
        <v>65352.710863361863</v>
      </c>
      <c r="AA1550" s="27" t="s">
        <v>22</v>
      </c>
      <c r="AB1550" s="27" t="s">
        <v>19</v>
      </c>
      <c r="AC1550" s="26" t="s">
        <v>5768</v>
      </c>
      <c r="AD1550" s="33" t="s">
        <v>147</v>
      </c>
    </row>
    <row r="1551" spans="1:30" ht="38.25" customHeight="1" x14ac:dyDescent="0.3">
      <c r="A1551" s="39" t="s">
        <v>5769</v>
      </c>
      <c r="B1551" s="25" t="s">
        <v>139</v>
      </c>
      <c r="C1551" s="26" t="s">
        <v>140</v>
      </c>
      <c r="D1551" s="40" t="s">
        <v>1642</v>
      </c>
      <c r="E1551" s="27" t="s">
        <v>63</v>
      </c>
      <c r="F1551" s="32" t="s">
        <v>5770</v>
      </c>
      <c r="G1551" s="32" t="s">
        <v>1990</v>
      </c>
      <c r="H1551" s="29">
        <v>44855</v>
      </c>
      <c r="I1551" s="29">
        <v>45098</v>
      </c>
      <c r="J1551" s="17" t="str">
        <f>IF(Ugovori_OPULJP[[#This Row],[DATUM ZAVRŠETKA OPERACIJE]]&gt;DATE(2023,12,31),"u provedbi","završen")</f>
        <v>završen</v>
      </c>
      <c r="K1551" s="15" t="s">
        <v>86</v>
      </c>
      <c r="L1551" s="15" t="s">
        <v>86</v>
      </c>
      <c r="M1551" s="18">
        <v>0.85</v>
      </c>
      <c r="N1551" s="18">
        <v>0.15</v>
      </c>
      <c r="O1551" s="19">
        <f>Ugovori_OPULJP[[#This Row],[Bespovratna sredstva - Ukupno (EU+Nac) HRK
= Ukupna ugovorena vrijednost bespovratnih sredstava]]*Ugovori_OPULJP[[#This Row],[EU STOPA SUFINANCIRANJA %
EU CO-FINANCING RATE %]]</f>
        <v>1274729.53</v>
      </c>
      <c r="P1551" s="20">
        <f>Ugovori_OPULJP[[#This Row],[Bespovratna sredstva - EU dio - HRK]]/7.5345</f>
        <v>169185.6831906563</v>
      </c>
      <c r="Q1551" s="19">
        <f>Ugovori_OPULJP[[#This Row],[Bespovratna sredstva - Ukupno (EU+Nac) HRK
= Ukupna ugovorena vrijednost bespovratnih sredstava]]*Ugovori_OPULJP[[#This Row],[STOPA NACIONALNOG SUFINANCIRANJA %]]</f>
        <v>224952.27</v>
      </c>
      <c r="R1551" s="20">
        <f>Ugovori_OPULJP[[#This Row],[Bespovratna sredstva - Nacionalni dio - HRK]]/7.5345</f>
        <v>29856.297033645227</v>
      </c>
      <c r="S1551" s="21">
        <v>1499681.8</v>
      </c>
      <c r="T1551" s="20">
        <f>Ugovori_OPULJP[[#This Row],[Bespovratna sredstva - Ukupno (EU+Nac) HRK
= Ukupna ugovorena vrijednost bespovratnih sredstava]]/7.5345</f>
        <v>199041.98022430154</v>
      </c>
      <c r="U1551" s="19">
        <v>0</v>
      </c>
      <c r="V1551" s="20">
        <f>Ugovori_OPULJP[[#This Row],[Javni doprinos korisnika - HRK]]/7.5345</f>
        <v>0</v>
      </c>
      <c r="W1551" s="19">
        <v>0</v>
      </c>
      <c r="X1551" s="20">
        <f>Ugovori_OPULJP[[#This Row],[Privatni doprinos korisnika - HRK]]/7.5345</f>
        <v>0</v>
      </c>
      <c r="Y1551" s="21">
        <f>Ugovori_OPULJP[[#This Row],[Bespovratna sredstva - Ukupno (EU+Nac) HRK
= Ukupna ugovorena vrijednost bespovratnih sredstava]]+Ugovori_OPULJP[[#This Row],[Javni doprinos korisnika - HRK]]+Ugovori_OPULJP[[#This Row],[Privatni doprinos korisnika - HRK]]</f>
        <v>1499681.8</v>
      </c>
      <c r="Z1551" s="22">
        <f>Ugovori_OPULJP[[#This Row],[UKUPNI PRIHVATLJIVI IZDACI
TOTAL ELIGIBLE EXPENDITURE
= Bespovratna sredstva ukupno + doprinos korisnika
= Ukupni prihvatljivi troškovi
= Ukupna ugovorena vrijednost projekta HRK]]/7.5345</f>
        <v>199041.98022430154</v>
      </c>
      <c r="AA1551" s="27" t="s">
        <v>22</v>
      </c>
      <c r="AB1551" s="27" t="s">
        <v>19</v>
      </c>
      <c r="AC1551" s="26" t="s">
        <v>5771</v>
      </c>
      <c r="AD1551" s="33" t="s">
        <v>147</v>
      </c>
    </row>
    <row r="1552" spans="1:30" ht="38.25" customHeight="1" x14ac:dyDescent="0.3">
      <c r="A1552" s="31" t="s">
        <v>5772</v>
      </c>
      <c r="B1552" s="25" t="s">
        <v>139</v>
      </c>
      <c r="C1552" s="26" t="s">
        <v>140</v>
      </c>
      <c r="D1552" s="40" t="s">
        <v>1642</v>
      </c>
      <c r="E1552" s="27" t="s">
        <v>63</v>
      </c>
      <c r="F1552" s="32" t="s">
        <v>5773</v>
      </c>
      <c r="G1552" s="14" t="s">
        <v>1470</v>
      </c>
      <c r="H1552" s="29">
        <v>44916</v>
      </c>
      <c r="I1552" s="29">
        <v>45159</v>
      </c>
      <c r="J1552" s="17" t="str">
        <f>IF(Ugovori_OPULJP[[#This Row],[DATUM ZAVRŠETKA OPERACIJE]]&gt;DATE(2023,12,31),"u provedbi","završen")</f>
        <v>završen</v>
      </c>
      <c r="K1552" s="15" t="s">
        <v>91</v>
      </c>
      <c r="L1552" s="15" t="s">
        <v>91</v>
      </c>
      <c r="M1552" s="18">
        <v>0.85</v>
      </c>
      <c r="N1552" s="18">
        <v>0.15</v>
      </c>
      <c r="O1552" s="19">
        <f>Ugovori_OPULJP[[#This Row],[Bespovratna sredstva - Ukupno (EU+Nac) HRK
= Ukupna ugovorena vrijednost bespovratnih sredstava]]*Ugovori_OPULJP[[#This Row],[EU STOPA SUFINANCIRANJA %
EU CO-FINANCING RATE %]]</f>
        <v>1048687.5</v>
      </c>
      <c r="P1552" s="20">
        <f>Ugovori_OPULJP[[#This Row],[Bespovratna sredstva - EU dio - HRK]]/7.5345</f>
        <v>139184.75014931316</v>
      </c>
      <c r="Q1552" s="19">
        <f>Ugovori_OPULJP[[#This Row],[Bespovratna sredstva - Ukupno (EU+Nac) HRK
= Ukupna ugovorena vrijednost bespovratnih sredstava]]*Ugovori_OPULJP[[#This Row],[STOPA NACIONALNOG SUFINANCIRANJA %]]</f>
        <v>185062.5</v>
      </c>
      <c r="R1552" s="20">
        <f>Ugovori_OPULJP[[#This Row],[Bespovratna sredstva - Nacionalni dio - HRK]]/7.5345</f>
        <v>24562.014732231732</v>
      </c>
      <c r="S1552" s="21">
        <v>1233750</v>
      </c>
      <c r="T1552" s="20">
        <f>Ugovori_OPULJP[[#This Row],[Bespovratna sredstva - Ukupno (EU+Nac) HRK
= Ukupna ugovorena vrijednost bespovratnih sredstava]]/7.5345</f>
        <v>163746.76488154489</v>
      </c>
      <c r="U1552" s="19">
        <v>0</v>
      </c>
      <c r="V1552" s="20">
        <f>Ugovori_OPULJP[[#This Row],[Javni doprinos korisnika - HRK]]/7.5345</f>
        <v>0</v>
      </c>
      <c r="W1552" s="19">
        <v>0</v>
      </c>
      <c r="X1552" s="20">
        <f>Ugovori_OPULJP[[#This Row],[Privatni doprinos korisnika - HRK]]/7.5345</f>
        <v>0</v>
      </c>
      <c r="Y1552" s="21">
        <f>Ugovori_OPULJP[[#This Row],[Bespovratna sredstva - Ukupno (EU+Nac) HRK
= Ukupna ugovorena vrijednost bespovratnih sredstava]]+Ugovori_OPULJP[[#This Row],[Javni doprinos korisnika - HRK]]+Ugovori_OPULJP[[#This Row],[Privatni doprinos korisnika - HRK]]</f>
        <v>1233750</v>
      </c>
      <c r="Z1552" s="22">
        <f>Ugovori_OPULJP[[#This Row],[UKUPNI PRIHVATLJIVI IZDACI
TOTAL ELIGIBLE EXPENDITURE
= Bespovratna sredstva ukupno + doprinos korisnika
= Ukupni prihvatljivi troškovi
= Ukupna ugovorena vrijednost projekta HRK]]/7.5345</f>
        <v>163746.76488154489</v>
      </c>
      <c r="AA1552" s="27" t="s">
        <v>22</v>
      </c>
      <c r="AB1552" s="27" t="s">
        <v>19</v>
      </c>
      <c r="AC1552" s="26" t="s">
        <v>5774</v>
      </c>
      <c r="AD1552" s="33" t="s">
        <v>147</v>
      </c>
    </row>
    <row r="1553" spans="1:30" ht="48" customHeight="1" x14ac:dyDescent="0.3">
      <c r="A1553" s="31" t="s">
        <v>5775</v>
      </c>
      <c r="B1553" s="25" t="s">
        <v>139</v>
      </c>
      <c r="C1553" s="26" t="s">
        <v>140</v>
      </c>
      <c r="D1553" s="40" t="s">
        <v>1642</v>
      </c>
      <c r="E1553" s="27" t="s">
        <v>63</v>
      </c>
      <c r="F1553" s="32" t="s">
        <v>5776</v>
      </c>
      <c r="G1553" s="32" t="s">
        <v>1194</v>
      </c>
      <c r="H1553" s="29">
        <v>44902</v>
      </c>
      <c r="I1553" s="29">
        <v>45145</v>
      </c>
      <c r="J1553" s="17" t="str">
        <f>IF(Ugovori_OPULJP[[#This Row],[DATUM ZAVRŠETKA OPERACIJE]]&gt;DATE(2023,12,31),"u provedbi","završen")</f>
        <v>završen</v>
      </c>
      <c r="K1553" s="15" t="s">
        <v>71</v>
      </c>
      <c r="L1553" s="15" t="s">
        <v>71</v>
      </c>
      <c r="M1553" s="18">
        <v>0.85</v>
      </c>
      <c r="N1553" s="18">
        <v>0.15</v>
      </c>
      <c r="O1553" s="19">
        <f>Ugovori_OPULJP[[#This Row],[Bespovratna sredstva - Ukupno (EU+Nac) HRK
= Ukupna ugovorena vrijednost bespovratnih sredstava]]*Ugovori_OPULJP[[#This Row],[EU STOPA SUFINANCIRANJA %
EU CO-FINANCING RATE %]]</f>
        <v>836230</v>
      </c>
      <c r="P1553" s="20">
        <f>Ugovori_OPULJP[[#This Row],[Bespovratna sredstva - EU dio - HRK]]/7.5345</f>
        <v>110986.79408056274</v>
      </c>
      <c r="Q1553" s="19">
        <f>Ugovori_OPULJP[[#This Row],[Bespovratna sredstva - Ukupno (EU+Nac) HRK
= Ukupna ugovorena vrijednost bespovratnih sredstava]]*Ugovori_OPULJP[[#This Row],[STOPA NACIONALNOG SUFINANCIRANJA %]]</f>
        <v>147570</v>
      </c>
      <c r="R1553" s="20">
        <f>Ugovori_OPULJP[[#This Row],[Bespovratna sredstva - Nacionalni dio - HRK]]/7.5345</f>
        <v>19585.904837746366</v>
      </c>
      <c r="S1553" s="21">
        <v>983800</v>
      </c>
      <c r="T1553" s="20">
        <f>Ugovori_OPULJP[[#This Row],[Bespovratna sredstva - Ukupno (EU+Nac) HRK
= Ukupna ugovorena vrijednost bespovratnih sredstava]]/7.5345</f>
        <v>130572.69891830911</v>
      </c>
      <c r="U1553" s="19">
        <v>0</v>
      </c>
      <c r="V1553" s="20">
        <f>Ugovori_OPULJP[[#This Row],[Javni doprinos korisnika - HRK]]/7.5345</f>
        <v>0</v>
      </c>
      <c r="W1553" s="19">
        <v>0</v>
      </c>
      <c r="X1553" s="20">
        <f>Ugovori_OPULJP[[#This Row],[Privatni doprinos korisnika - HRK]]/7.5345</f>
        <v>0</v>
      </c>
      <c r="Y1553" s="21">
        <f>Ugovori_OPULJP[[#This Row],[Bespovratna sredstva - Ukupno (EU+Nac) HRK
= Ukupna ugovorena vrijednost bespovratnih sredstava]]+Ugovori_OPULJP[[#This Row],[Javni doprinos korisnika - HRK]]+Ugovori_OPULJP[[#This Row],[Privatni doprinos korisnika - HRK]]</f>
        <v>983800</v>
      </c>
      <c r="Z1553" s="22">
        <f>Ugovori_OPULJP[[#This Row],[UKUPNI PRIHVATLJIVI IZDACI
TOTAL ELIGIBLE EXPENDITURE
= Bespovratna sredstva ukupno + doprinos korisnika
= Ukupni prihvatljivi troškovi
= Ukupna ugovorena vrijednost projekta HRK]]/7.5345</f>
        <v>130572.69891830911</v>
      </c>
      <c r="AA1553" s="27" t="s">
        <v>22</v>
      </c>
      <c r="AB1553" s="27" t="s">
        <v>19</v>
      </c>
      <c r="AC1553" s="26" t="s">
        <v>5777</v>
      </c>
      <c r="AD1553" s="33" t="s">
        <v>147</v>
      </c>
    </row>
    <row r="1554" spans="1:30" ht="48" customHeight="1" x14ac:dyDescent="0.3">
      <c r="A1554" s="39" t="s">
        <v>5778</v>
      </c>
      <c r="B1554" s="25" t="s">
        <v>139</v>
      </c>
      <c r="C1554" s="26" t="s">
        <v>140</v>
      </c>
      <c r="D1554" s="40" t="s">
        <v>1642</v>
      </c>
      <c r="E1554" s="27" t="s">
        <v>63</v>
      </c>
      <c r="F1554" s="32" t="s">
        <v>1610</v>
      </c>
      <c r="G1554" s="32" t="s">
        <v>4419</v>
      </c>
      <c r="H1554" s="29">
        <v>44820</v>
      </c>
      <c r="I1554" s="29">
        <v>45062</v>
      </c>
      <c r="J1554" s="17" t="str">
        <f>IF(Ugovori_OPULJP[[#This Row],[DATUM ZAVRŠETKA OPERACIJE]]&gt;DATE(2023,12,31),"u provedbi","završen")</f>
        <v>završen</v>
      </c>
      <c r="K1554" s="15" t="s">
        <v>71</v>
      </c>
      <c r="L1554" s="15" t="s">
        <v>71</v>
      </c>
      <c r="M1554" s="18">
        <v>0.85</v>
      </c>
      <c r="N1554" s="18">
        <v>0.15</v>
      </c>
      <c r="O1554" s="19">
        <f>Ugovori_OPULJP[[#This Row],[Bespovratna sredstva - Ukupno (EU+Nac) HRK
= Ukupna ugovorena vrijednost bespovratnih sredstava]]*Ugovori_OPULJP[[#This Row],[EU STOPA SUFINANCIRANJA %
EU CO-FINANCING RATE %]]</f>
        <v>1242190</v>
      </c>
      <c r="P1554" s="20">
        <f>Ugovori_OPULJP[[#This Row],[Bespovratna sredstva - EU dio - HRK]]/7.5345</f>
        <v>164866.94538456431</v>
      </c>
      <c r="Q1554" s="19">
        <f>Ugovori_OPULJP[[#This Row],[Bespovratna sredstva - Ukupno (EU+Nac) HRK
= Ukupna ugovorena vrijednost bespovratnih sredstava]]*Ugovori_OPULJP[[#This Row],[STOPA NACIONALNOG SUFINANCIRANJA %]]</f>
        <v>219210</v>
      </c>
      <c r="R1554" s="20">
        <f>Ugovori_OPULJP[[#This Row],[Bespovratna sredstva - Nacionalni dio - HRK]]/7.5345</f>
        <v>29094.166832570176</v>
      </c>
      <c r="S1554" s="21">
        <v>1461400</v>
      </c>
      <c r="T1554" s="20">
        <f>Ugovori_OPULJP[[#This Row],[Bespovratna sredstva - Ukupno (EU+Nac) HRK
= Ukupna ugovorena vrijednost bespovratnih sredstava]]/7.5345</f>
        <v>193961.11221713451</v>
      </c>
      <c r="U1554" s="19">
        <v>0</v>
      </c>
      <c r="V1554" s="20">
        <f>Ugovori_OPULJP[[#This Row],[Javni doprinos korisnika - HRK]]/7.5345</f>
        <v>0</v>
      </c>
      <c r="W1554" s="19">
        <v>0</v>
      </c>
      <c r="X1554" s="20">
        <f>Ugovori_OPULJP[[#This Row],[Privatni doprinos korisnika - HRK]]/7.5345</f>
        <v>0</v>
      </c>
      <c r="Y1554" s="21">
        <f>Ugovori_OPULJP[[#This Row],[Bespovratna sredstva - Ukupno (EU+Nac) HRK
= Ukupna ugovorena vrijednost bespovratnih sredstava]]+Ugovori_OPULJP[[#This Row],[Javni doprinos korisnika - HRK]]+Ugovori_OPULJP[[#This Row],[Privatni doprinos korisnika - HRK]]</f>
        <v>1461400</v>
      </c>
      <c r="Z1554" s="22">
        <f>Ugovori_OPULJP[[#This Row],[UKUPNI PRIHVATLJIVI IZDACI
TOTAL ELIGIBLE EXPENDITURE
= Bespovratna sredstva ukupno + doprinos korisnika
= Ukupni prihvatljivi troškovi
= Ukupna ugovorena vrijednost projekta HRK]]/7.5345</f>
        <v>193961.11221713451</v>
      </c>
      <c r="AA1554" s="27" t="s">
        <v>22</v>
      </c>
      <c r="AB1554" s="27" t="s">
        <v>19</v>
      </c>
      <c r="AC1554" s="26" t="s">
        <v>5779</v>
      </c>
      <c r="AD1554" s="33" t="s">
        <v>147</v>
      </c>
    </row>
    <row r="1555" spans="1:30" ht="38.25" customHeight="1" x14ac:dyDescent="0.3">
      <c r="A1555" s="39" t="s">
        <v>5780</v>
      </c>
      <c r="B1555" s="25" t="s">
        <v>139</v>
      </c>
      <c r="C1555" s="26" t="s">
        <v>140</v>
      </c>
      <c r="D1555" s="40" t="s">
        <v>1642</v>
      </c>
      <c r="E1555" s="27" t="s">
        <v>63</v>
      </c>
      <c r="F1555" s="32" t="s">
        <v>5781</v>
      </c>
      <c r="G1555" s="32" t="s">
        <v>2241</v>
      </c>
      <c r="H1555" s="29">
        <v>44858</v>
      </c>
      <c r="I1555" s="29">
        <v>45101</v>
      </c>
      <c r="J1555" s="17" t="str">
        <f>IF(Ugovori_OPULJP[[#This Row],[DATUM ZAVRŠETKA OPERACIJE]]&gt;DATE(2023,12,31),"u provedbi","završen")</f>
        <v>završen</v>
      </c>
      <c r="K1555" s="28" t="s">
        <v>71</v>
      </c>
      <c r="L1555" s="28" t="s">
        <v>71</v>
      </c>
      <c r="M1555" s="18">
        <v>0.85</v>
      </c>
      <c r="N1555" s="18">
        <v>0.15</v>
      </c>
      <c r="O1555" s="19">
        <f>Ugovori_OPULJP[[#This Row],[Bespovratna sredstva - Ukupno (EU+Nac) HRK
= Ukupna ugovorena vrijednost bespovratnih sredstava]]*Ugovori_OPULJP[[#This Row],[EU STOPA SUFINANCIRANJA %
EU CO-FINANCING RATE %]]</f>
        <v>500888</v>
      </c>
      <c r="P1555" s="20">
        <f>Ugovori_OPULJP[[#This Row],[Bespovratna sredstva - EU dio - HRK]]/7.5345</f>
        <v>66479.262061185218</v>
      </c>
      <c r="Q1555" s="19">
        <f>Ugovori_OPULJP[[#This Row],[Bespovratna sredstva - Ukupno (EU+Nac) HRK
= Ukupna ugovorena vrijednost bespovratnih sredstava]]*Ugovori_OPULJP[[#This Row],[STOPA NACIONALNOG SUFINANCIRANJA %]]</f>
        <v>88392</v>
      </c>
      <c r="R1555" s="20">
        <f>Ugovori_OPULJP[[#This Row],[Bespovratna sredstva - Nacionalni dio - HRK]]/7.5345</f>
        <v>11731.634481385625</v>
      </c>
      <c r="S1555" s="21">
        <v>589280</v>
      </c>
      <c r="T1555" s="20">
        <f>Ugovori_OPULJP[[#This Row],[Bespovratna sredstva - Ukupno (EU+Nac) HRK
= Ukupna ugovorena vrijednost bespovratnih sredstava]]/7.5345</f>
        <v>78210.89654257083</v>
      </c>
      <c r="U1555" s="19">
        <v>0</v>
      </c>
      <c r="V1555" s="20">
        <f>Ugovori_OPULJP[[#This Row],[Javni doprinos korisnika - HRK]]/7.5345</f>
        <v>0</v>
      </c>
      <c r="W1555" s="19">
        <v>0</v>
      </c>
      <c r="X1555" s="20">
        <f>Ugovori_OPULJP[[#This Row],[Privatni doprinos korisnika - HRK]]/7.5345</f>
        <v>0</v>
      </c>
      <c r="Y1555" s="21">
        <f>Ugovori_OPULJP[[#This Row],[Bespovratna sredstva - Ukupno (EU+Nac) HRK
= Ukupna ugovorena vrijednost bespovratnih sredstava]]+Ugovori_OPULJP[[#This Row],[Javni doprinos korisnika - HRK]]+Ugovori_OPULJP[[#This Row],[Privatni doprinos korisnika - HRK]]</f>
        <v>589280</v>
      </c>
      <c r="Z1555" s="22">
        <f>Ugovori_OPULJP[[#This Row],[UKUPNI PRIHVATLJIVI IZDACI
TOTAL ELIGIBLE EXPENDITURE
= Bespovratna sredstva ukupno + doprinos korisnika
= Ukupni prihvatljivi troškovi
= Ukupna ugovorena vrijednost projekta HRK]]/7.5345</f>
        <v>78210.89654257083</v>
      </c>
      <c r="AA1555" s="27" t="s">
        <v>22</v>
      </c>
      <c r="AB1555" s="27" t="s">
        <v>19</v>
      </c>
      <c r="AC1555" s="26" t="s">
        <v>5782</v>
      </c>
      <c r="AD1555" s="33" t="s">
        <v>147</v>
      </c>
    </row>
    <row r="1556" spans="1:30" ht="51" customHeight="1" x14ac:dyDescent="0.3">
      <c r="A1556" s="31" t="s">
        <v>5783</v>
      </c>
      <c r="B1556" s="25" t="s">
        <v>139</v>
      </c>
      <c r="C1556" s="26" t="s">
        <v>140</v>
      </c>
      <c r="D1556" s="40" t="s">
        <v>1642</v>
      </c>
      <c r="E1556" s="27" t="s">
        <v>63</v>
      </c>
      <c r="F1556" s="32" t="s">
        <v>5784</v>
      </c>
      <c r="G1556" s="32" t="s">
        <v>5785</v>
      </c>
      <c r="H1556" s="29">
        <v>45000</v>
      </c>
      <c r="I1556" s="29">
        <v>45245</v>
      </c>
      <c r="J1556" s="17" t="str">
        <f>IF(Ugovori_OPULJP[[#This Row],[DATUM ZAVRŠETKA OPERACIJE]]&gt;DATE(2023,12,31),"u provedbi","završen")</f>
        <v>završen</v>
      </c>
      <c r="K1556" s="15" t="s">
        <v>324</v>
      </c>
      <c r="L1556" s="15" t="s">
        <v>324</v>
      </c>
      <c r="M1556" s="18">
        <v>0.85</v>
      </c>
      <c r="N1556" s="18">
        <v>0.15</v>
      </c>
      <c r="O1556" s="19">
        <f>Ugovori_OPULJP[[#This Row],[Bespovratna sredstva - Ukupno (EU+Nac) HRK
= Ukupna ugovorena vrijednost bespovratnih sredstava]]*Ugovori_OPULJP[[#This Row],[EU STOPA SUFINANCIRANJA %
EU CO-FINANCING RATE %]]</f>
        <v>822086</v>
      </c>
      <c r="P1556" s="20">
        <f>Ugovori_OPULJP[[#This Row],[Bespovratna sredstva - EU dio - HRK]]/7.5345</f>
        <v>109109.56267834626</v>
      </c>
      <c r="Q1556" s="19">
        <f>Ugovori_OPULJP[[#This Row],[Bespovratna sredstva - Ukupno (EU+Nac) HRK
= Ukupna ugovorena vrijednost bespovratnih sredstava]]*Ugovori_OPULJP[[#This Row],[STOPA NACIONALNOG SUFINANCIRANJA %]]</f>
        <v>145074</v>
      </c>
      <c r="R1556" s="20">
        <f>Ugovori_OPULJP[[#This Row],[Bespovratna sredstva - Nacionalni dio - HRK]]/7.5345</f>
        <v>19254.628707943459</v>
      </c>
      <c r="S1556" s="21">
        <v>967160</v>
      </c>
      <c r="T1556" s="20">
        <f>Ugovori_OPULJP[[#This Row],[Bespovratna sredstva - Ukupno (EU+Nac) HRK
= Ukupna ugovorena vrijednost bespovratnih sredstava]]/7.5345</f>
        <v>128364.19138628972</v>
      </c>
      <c r="U1556" s="19"/>
      <c r="V1556" s="20">
        <f>Ugovori_OPULJP[[#This Row],[Javni doprinos korisnika - HRK]]/7.5345</f>
        <v>0</v>
      </c>
      <c r="W1556" s="19"/>
      <c r="X1556" s="20">
        <f>Ugovori_OPULJP[[#This Row],[Privatni doprinos korisnika - HRK]]/7.5345</f>
        <v>0</v>
      </c>
      <c r="Y1556" s="57">
        <f>Ugovori_OPULJP[[#This Row],[Bespovratna sredstva - Ukupno (EU+Nac) HRK
= Ukupna ugovorena vrijednost bespovratnih sredstava]]+Ugovori_OPULJP[[#This Row],[Javni doprinos korisnika - HRK]]+Ugovori_OPULJP[[#This Row],[Privatni doprinos korisnika - HRK]]</f>
        <v>967160</v>
      </c>
      <c r="Z1556" s="22">
        <f>Ugovori_OPULJP[[#This Row],[UKUPNI PRIHVATLJIVI IZDACI
TOTAL ELIGIBLE EXPENDITURE
= Bespovratna sredstva ukupno + doprinos korisnika
= Ukupni prihvatljivi troškovi
= Ukupna ugovorena vrijednost projekta HRK]]/7.5345</f>
        <v>128364.19138628972</v>
      </c>
      <c r="AA1556" s="27" t="s">
        <v>22</v>
      </c>
      <c r="AB1556" s="27" t="s">
        <v>19</v>
      </c>
      <c r="AC1556" s="26" t="s">
        <v>5786</v>
      </c>
      <c r="AD1556" s="33" t="s">
        <v>147</v>
      </c>
    </row>
    <row r="1557" spans="1:30" ht="51" customHeight="1" x14ac:dyDescent="0.3">
      <c r="A1557" s="39" t="s">
        <v>5787</v>
      </c>
      <c r="B1557" s="25" t="s">
        <v>139</v>
      </c>
      <c r="C1557" s="26" t="s">
        <v>140</v>
      </c>
      <c r="D1557" s="40" t="s">
        <v>1642</v>
      </c>
      <c r="E1557" s="27" t="s">
        <v>63</v>
      </c>
      <c r="F1557" s="32" t="s">
        <v>5788</v>
      </c>
      <c r="G1557" s="32" t="s">
        <v>1282</v>
      </c>
      <c r="H1557" s="29">
        <v>44770</v>
      </c>
      <c r="I1557" s="29">
        <v>45013</v>
      </c>
      <c r="J1557" s="17" t="str">
        <f>IF(Ugovori_OPULJP[[#This Row],[DATUM ZAVRŠETKA OPERACIJE]]&gt;DATE(2023,12,31),"u provedbi","završen")</f>
        <v>završen</v>
      </c>
      <c r="K1557" s="15" t="s">
        <v>91</v>
      </c>
      <c r="L1557" s="15" t="s">
        <v>91</v>
      </c>
      <c r="M1557" s="18">
        <v>0.85</v>
      </c>
      <c r="N1557" s="18">
        <v>0.15</v>
      </c>
      <c r="O1557" s="19">
        <f>Ugovori_OPULJP[[#This Row],[Bespovratna sredstva - Ukupno (EU+Nac) HRK
= Ukupna ugovorena vrijednost bespovratnih sredstava]]*Ugovori_OPULJP[[#This Row],[EU STOPA SUFINANCIRANJA %
EU CO-FINANCING RATE %]]</f>
        <v>630249.5</v>
      </c>
      <c r="P1557" s="20">
        <f>Ugovori_OPULJP[[#This Row],[Bespovratna sredstva - EU dio - HRK]]/7.5345</f>
        <v>83648.483641913859</v>
      </c>
      <c r="Q1557" s="19">
        <f>Ugovori_OPULJP[[#This Row],[Bespovratna sredstva - Ukupno (EU+Nac) HRK
= Ukupna ugovorena vrijednost bespovratnih sredstava]]*Ugovori_OPULJP[[#This Row],[STOPA NACIONALNOG SUFINANCIRANJA %]]</f>
        <v>111220.5</v>
      </c>
      <c r="R1557" s="20">
        <f>Ugovori_OPULJP[[#This Row],[Bespovratna sredstva - Nacionalni dio - HRK]]/7.5345</f>
        <v>14761.497113278916</v>
      </c>
      <c r="S1557" s="21">
        <v>741470</v>
      </c>
      <c r="T1557" s="22">
        <f>Ugovori_OPULJP[[#This Row],[Bespovratna sredstva - Ukupno (EU+Nac) HRK
= Ukupna ugovorena vrijednost bespovratnih sredstava]]/7.5345</f>
        <v>98409.980755192781</v>
      </c>
      <c r="U1557" s="19">
        <v>0</v>
      </c>
      <c r="V1557" s="20">
        <f>Ugovori_OPULJP[[#This Row],[Javni doprinos korisnika - HRK]]/7.5345</f>
        <v>0</v>
      </c>
      <c r="W1557" s="19">
        <v>0</v>
      </c>
      <c r="X1557" s="20">
        <f>Ugovori_OPULJP[[#This Row],[Privatni doprinos korisnika - HRK]]/7.5345</f>
        <v>0</v>
      </c>
      <c r="Y1557" s="21">
        <f>Ugovori_OPULJP[[#This Row],[Bespovratna sredstva - Ukupno (EU+Nac) HRK
= Ukupna ugovorena vrijednost bespovratnih sredstava]]+Ugovori_OPULJP[[#This Row],[Javni doprinos korisnika - HRK]]+Ugovori_OPULJP[[#This Row],[Privatni doprinos korisnika - HRK]]</f>
        <v>741470</v>
      </c>
      <c r="Z1557" s="22">
        <f>Ugovori_OPULJP[[#This Row],[UKUPNI PRIHVATLJIVI IZDACI
TOTAL ELIGIBLE EXPENDITURE
= Bespovratna sredstva ukupno + doprinos korisnika
= Ukupni prihvatljivi troškovi
= Ukupna ugovorena vrijednost projekta HRK]]/7.5345</f>
        <v>98409.980755192781</v>
      </c>
      <c r="AA1557" s="27" t="s">
        <v>22</v>
      </c>
      <c r="AB1557" s="27" t="s">
        <v>19</v>
      </c>
      <c r="AC1557" s="26" t="s">
        <v>5789</v>
      </c>
      <c r="AD1557" s="33" t="s">
        <v>147</v>
      </c>
    </row>
    <row r="1558" spans="1:30" ht="48" customHeight="1" x14ac:dyDescent="0.3">
      <c r="A1558" s="39" t="s">
        <v>5790</v>
      </c>
      <c r="B1558" s="25" t="s">
        <v>139</v>
      </c>
      <c r="C1558" s="26" t="s">
        <v>140</v>
      </c>
      <c r="D1558" s="40" t="s">
        <v>1642</v>
      </c>
      <c r="E1558" s="27" t="s">
        <v>63</v>
      </c>
      <c r="F1558" s="32" t="s">
        <v>5791</v>
      </c>
      <c r="G1558" s="32" t="s">
        <v>1380</v>
      </c>
      <c r="H1558" s="29">
        <v>44789</v>
      </c>
      <c r="I1558" s="29">
        <v>45001</v>
      </c>
      <c r="J1558" s="17" t="str">
        <f>IF(Ugovori_OPULJP[[#This Row],[DATUM ZAVRŠETKA OPERACIJE]]&gt;DATE(2023,12,31),"u provedbi","završen")</f>
        <v>završen</v>
      </c>
      <c r="K1558" s="28" t="s">
        <v>81</v>
      </c>
      <c r="L1558" s="28" t="s">
        <v>81</v>
      </c>
      <c r="M1558" s="18">
        <v>0.85</v>
      </c>
      <c r="N1558" s="18">
        <v>0.15</v>
      </c>
      <c r="O1558" s="19">
        <f>Ugovori_OPULJP[[#This Row],[Bespovratna sredstva - Ukupno (EU+Nac) HRK
= Ukupna ugovorena vrijednost bespovratnih sredstava]]*Ugovori_OPULJP[[#This Row],[EU STOPA SUFINANCIRANJA %
EU CO-FINANCING RATE %]]</f>
        <v>622795</v>
      </c>
      <c r="P1558" s="20">
        <f>Ugovori_OPULJP[[#This Row],[Bespovratna sredstva - EU dio - HRK]]/7.5345</f>
        <v>82659.101466587032</v>
      </c>
      <c r="Q1558" s="19">
        <f>Ugovori_OPULJP[[#This Row],[Bespovratna sredstva - Ukupno (EU+Nac) HRK
= Ukupna ugovorena vrijednost bespovratnih sredstava]]*Ugovori_OPULJP[[#This Row],[STOPA NACIONALNOG SUFINANCIRANJA %]]</f>
        <v>109905</v>
      </c>
      <c r="R1558" s="20">
        <f>Ugovori_OPULJP[[#This Row],[Bespovratna sredstva - Nacionalni dio - HRK]]/7.5345</f>
        <v>14586.900258809475</v>
      </c>
      <c r="S1558" s="21">
        <v>732700</v>
      </c>
      <c r="T1558" s="20">
        <f>Ugovori_OPULJP[[#This Row],[Bespovratna sredstva - Ukupno (EU+Nac) HRK
= Ukupna ugovorena vrijednost bespovratnih sredstava]]/7.5345</f>
        <v>97246.001725396505</v>
      </c>
      <c r="U1558" s="19">
        <v>0</v>
      </c>
      <c r="V1558" s="20">
        <f>Ugovori_OPULJP[[#This Row],[Javni doprinos korisnika - HRK]]/7.5345</f>
        <v>0</v>
      </c>
      <c r="W1558" s="19">
        <v>0</v>
      </c>
      <c r="X1558" s="20">
        <f>Ugovori_OPULJP[[#This Row],[Privatni doprinos korisnika - HRK]]/7.5345</f>
        <v>0</v>
      </c>
      <c r="Y1558" s="21">
        <f>Ugovori_OPULJP[[#This Row],[Bespovratna sredstva - Ukupno (EU+Nac) HRK
= Ukupna ugovorena vrijednost bespovratnih sredstava]]+Ugovori_OPULJP[[#This Row],[Javni doprinos korisnika - HRK]]+Ugovori_OPULJP[[#This Row],[Privatni doprinos korisnika - HRK]]</f>
        <v>732700</v>
      </c>
      <c r="Z1558" s="22">
        <f>Ugovori_OPULJP[[#This Row],[UKUPNI PRIHVATLJIVI IZDACI
TOTAL ELIGIBLE EXPENDITURE
= Bespovratna sredstva ukupno + doprinos korisnika
= Ukupni prihvatljivi troškovi
= Ukupna ugovorena vrijednost projekta HRK]]/7.5345</f>
        <v>97246.001725396505</v>
      </c>
      <c r="AA1558" s="27" t="s">
        <v>22</v>
      </c>
      <c r="AB1558" s="27" t="s">
        <v>19</v>
      </c>
      <c r="AC1558" s="26" t="s">
        <v>5792</v>
      </c>
      <c r="AD1558" s="33" t="s">
        <v>147</v>
      </c>
    </row>
    <row r="1559" spans="1:30" ht="51" customHeight="1" x14ac:dyDescent="0.3">
      <c r="A1559" s="31" t="s">
        <v>5793</v>
      </c>
      <c r="B1559" s="25" t="s">
        <v>139</v>
      </c>
      <c r="C1559" s="26" t="s">
        <v>140</v>
      </c>
      <c r="D1559" s="40" t="s">
        <v>1642</v>
      </c>
      <c r="E1559" s="27" t="s">
        <v>63</v>
      </c>
      <c r="F1559" s="32" t="s">
        <v>5794</v>
      </c>
      <c r="G1559" s="32" t="s">
        <v>3420</v>
      </c>
      <c r="H1559" s="29">
        <v>44915</v>
      </c>
      <c r="I1559" s="29">
        <v>45158</v>
      </c>
      <c r="J1559" s="17" t="str">
        <f>IF(Ugovori_OPULJP[[#This Row],[DATUM ZAVRŠETKA OPERACIJE]]&gt;DATE(2023,12,31),"u provedbi","završen")</f>
        <v>završen</v>
      </c>
      <c r="K1559" s="15" t="s">
        <v>324</v>
      </c>
      <c r="L1559" s="15" t="s">
        <v>324</v>
      </c>
      <c r="M1559" s="18">
        <v>0.85</v>
      </c>
      <c r="N1559" s="18">
        <v>0.15</v>
      </c>
      <c r="O1559" s="19">
        <f>Ugovori_OPULJP[[#This Row],[Bespovratna sredstva - Ukupno (EU+Nac) HRK
= Ukupna ugovorena vrijednost bespovratnih sredstava]]*Ugovori_OPULJP[[#This Row],[EU STOPA SUFINANCIRANJA %
EU CO-FINANCING RATE %]]</f>
        <v>1252857.5</v>
      </c>
      <c r="P1559" s="20">
        <f>Ugovori_OPULJP[[#This Row],[Bespovratna sredstva - EU dio - HRK]]/7.5345</f>
        <v>166282.76594332737</v>
      </c>
      <c r="Q1559" s="19">
        <f>Ugovori_OPULJP[[#This Row],[Bespovratna sredstva - Ukupno (EU+Nac) HRK
= Ukupna ugovorena vrijednost bespovratnih sredstava]]*Ugovori_OPULJP[[#This Row],[STOPA NACIONALNOG SUFINANCIRANJA %]]</f>
        <v>221092.5</v>
      </c>
      <c r="R1559" s="20">
        <f>Ugovori_OPULJP[[#This Row],[Bespovratna sredstva - Nacionalni dio - HRK]]/7.5345</f>
        <v>29344.017519410711</v>
      </c>
      <c r="S1559" s="21">
        <v>1473950</v>
      </c>
      <c r="T1559" s="20">
        <f>Ugovori_OPULJP[[#This Row],[Bespovratna sredstva - Ukupno (EU+Nac) HRK
= Ukupna ugovorena vrijednost bespovratnih sredstava]]/7.5345</f>
        <v>195626.78346273807</v>
      </c>
      <c r="U1559" s="19">
        <v>0</v>
      </c>
      <c r="V1559" s="20">
        <f>Ugovori_OPULJP[[#This Row],[Javni doprinos korisnika - HRK]]/7.5345</f>
        <v>0</v>
      </c>
      <c r="W1559" s="19">
        <v>0</v>
      </c>
      <c r="X1559" s="20">
        <f>Ugovori_OPULJP[[#This Row],[Privatni doprinos korisnika - HRK]]/7.5345</f>
        <v>0</v>
      </c>
      <c r="Y1559" s="21">
        <f>Ugovori_OPULJP[[#This Row],[Bespovratna sredstva - Ukupno (EU+Nac) HRK
= Ukupna ugovorena vrijednost bespovratnih sredstava]]+Ugovori_OPULJP[[#This Row],[Javni doprinos korisnika - HRK]]+Ugovori_OPULJP[[#This Row],[Privatni doprinos korisnika - HRK]]</f>
        <v>1473950</v>
      </c>
      <c r="Z1559" s="22">
        <f>Ugovori_OPULJP[[#This Row],[UKUPNI PRIHVATLJIVI IZDACI
TOTAL ELIGIBLE EXPENDITURE
= Bespovratna sredstva ukupno + doprinos korisnika
= Ukupni prihvatljivi troškovi
= Ukupna ugovorena vrijednost projekta HRK]]/7.5345</f>
        <v>195626.78346273807</v>
      </c>
      <c r="AA1559" s="27" t="s">
        <v>22</v>
      </c>
      <c r="AB1559" s="27" t="s">
        <v>19</v>
      </c>
      <c r="AC1559" s="26" t="s">
        <v>5795</v>
      </c>
      <c r="AD1559" s="33" t="s">
        <v>147</v>
      </c>
    </row>
    <row r="1560" spans="1:30" ht="51" customHeight="1" x14ac:dyDescent="0.3">
      <c r="A1560" s="31" t="s">
        <v>5796</v>
      </c>
      <c r="B1560" s="25" t="s">
        <v>139</v>
      </c>
      <c r="C1560" s="26" t="s">
        <v>140</v>
      </c>
      <c r="D1560" s="40" t="s">
        <v>1642</v>
      </c>
      <c r="E1560" s="27" t="s">
        <v>63</v>
      </c>
      <c r="F1560" s="32" t="s">
        <v>5797</v>
      </c>
      <c r="G1560" s="32" t="s">
        <v>3676</v>
      </c>
      <c r="H1560" s="29">
        <v>44915</v>
      </c>
      <c r="I1560" s="29">
        <v>45158</v>
      </c>
      <c r="J1560" s="17" t="str">
        <f>IF(Ugovori_OPULJP[[#This Row],[DATUM ZAVRŠETKA OPERACIJE]]&gt;DATE(2023,12,31),"u provedbi","završen")</f>
        <v>završen</v>
      </c>
      <c r="K1560" s="28" t="s">
        <v>86</v>
      </c>
      <c r="L1560" s="37" t="s">
        <v>86</v>
      </c>
      <c r="M1560" s="18">
        <v>0.85</v>
      </c>
      <c r="N1560" s="18">
        <v>0.15</v>
      </c>
      <c r="O1560" s="19">
        <f>Ugovori_OPULJP[[#This Row],[Bespovratna sredstva - Ukupno (EU+Nac) HRK
= Ukupna ugovorena vrijednost bespovratnih sredstava]]*Ugovori_OPULJP[[#This Row],[EU STOPA SUFINANCIRANJA %
EU CO-FINANCING RATE %]]</f>
        <v>630360</v>
      </c>
      <c r="P1560" s="20">
        <f>Ugovori_OPULJP[[#This Row],[Bespovratna sredstva - EU dio - HRK]]/7.5345</f>
        <v>83663.149512243675</v>
      </c>
      <c r="Q1560" s="19">
        <f>Ugovori_OPULJP[[#This Row],[Bespovratna sredstva - Ukupno (EU+Nac) HRK
= Ukupna ugovorena vrijednost bespovratnih sredstava]]*Ugovori_OPULJP[[#This Row],[STOPA NACIONALNOG SUFINANCIRANJA %]]</f>
        <v>111240</v>
      </c>
      <c r="R1560" s="20">
        <f>Ugovori_OPULJP[[#This Row],[Bespovratna sredstva - Nacionalni dio - HRK]]/7.5345</f>
        <v>14764.085208043001</v>
      </c>
      <c r="S1560" s="21">
        <v>741600</v>
      </c>
      <c r="T1560" s="20">
        <f>Ugovori_OPULJP[[#This Row],[Bespovratna sredstva - Ukupno (EU+Nac) HRK
= Ukupna ugovorena vrijednost bespovratnih sredstava]]/7.5345</f>
        <v>98427.23472028668</v>
      </c>
      <c r="U1560" s="19">
        <v>0</v>
      </c>
      <c r="V1560" s="20">
        <f>Ugovori_OPULJP[[#This Row],[Javni doprinos korisnika - HRK]]/7.5345</f>
        <v>0</v>
      </c>
      <c r="W1560" s="19">
        <v>0</v>
      </c>
      <c r="X1560" s="20">
        <f>Ugovori_OPULJP[[#This Row],[Privatni doprinos korisnika - HRK]]/7.5345</f>
        <v>0</v>
      </c>
      <c r="Y1560" s="21">
        <f>Ugovori_OPULJP[[#This Row],[Bespovratna sredstva - Ukupno (EU+Nac) HRK
= Ukupna ugovorena vrijednost bespovratnih sredstava]]+Ugovori_OPULJP[[#This Row],[Javni doprinos korisnika - HRK]]+Ugovori_OPULJP[[#This Row],[Privatni doprinos korisnika - HRK]]</f>
        <v>741600</v>
      </c>
      <c r="Z1560" s="22">
        <f>Ugovori_OPULJP[[#This Row],[UKUPNI PRIHVATLJIVI IZDACI
TOTAL ELIGIBLE EXPENDITURE
= Bespovratna sredstva ukupno + doprinos korisnika
= Ukupni prihvatljivi troškovi
= Ukupna ugovorena vrijednost projekta HRK]]/7.5345</f>
        <v>98427.23472028668</v>
      </c>
      <c r="AA1560" s="27" t="s">
        <v>22</v>
      </c>
      <c r="AB1560" s="27" t="s">
        <v>19</v>
      </c>
      <c r="AC1560" s="26" t="s">
        <v>5798</v>
      </c>
      <c r="AD1560" s="33" t="s">
        <v>147</v>
      </c>
    </row>
    <row r="1561" spans="1:30" ht="51" customHeight="1" x14ac:dyDescent="0.3">
      <c r="A1561" s="39" t="s">
        <v>5799</v>
      </c>
      <c r="B1561" s="25" t="s">
        <v>139</v>
      </c>
      <c r="C1561" s="26" t="s">
        <v>140</v>
      </c>
      <c r="D1561" s="40" t="s">
        <v>1642</v>
      </c>
      <c r="E1561" s="27" t="s">
        <v>63</v>
      </c>
      <c r="F1561" s="32" t="s">
        <v>5800</v>
      </c>
      <c r="G1561" s="32" t="s">
        <v>1565</v>
      </c>
      <c r="H1561" s="29">
        <v>44855</v>
      </c>
      <c r="I1561" s="29">
        <v>45098</v>
      </c>
      <c r="J1561" s="17" t="str">
        <f>IF(Ugovori_OPULJP[[#This Row],[DATUM ZAVRŠETKA OPERACIJE]]&gt;DATE(2023,12,31),"u provedbi","završen")</f>
        <v>završen</v>
      </c>
      <c r="K1561" s="15" t="s">
        <v>86</v>
      </c>
      <c r="L1561" s="15" t="s">
        <v>86</v>
      </c>
      <c r="M1561" s="18">
        <v>0.85</v>
      </c>
      <c r="N1561" s="18">
        <v>0.15</v>
      </c>
      <c r="O1561" s="19">
        <f>Ugovori_OPULJP[[#This Row],[Bespovratna sredstva - Ukupno (EU+Nac) HRK
= Ukupna ugovorena vrijednost bespovratnih sredstava]]*Ugovori_OPULJP[[#This Row],[EU STOPA SUFINANCIRANJA %
EU CO-FINANCING RATE %]]</f>
        <v>1259700</v>
      </c>
      <c r="P1561" s="20">
        <f>Ugovori_OPULJP[[#This Row],[Bespovratna sredstva - EU dio - HRK]]/7.5345</f>
        <v>167190.92175990442</v>
      </c>
      <c r="Q1561" s="19">
        <f>Ugovori_OPULJP[[#This Row],[Bespovratna sredstva - Ukupno (EU+Nac) HRK
= Ukupna ugovorena vrijednost bespovratnih sredstava]]*Ugovori_OPULJP[[#This Row],[STOPA NACIONALNOG SUFINANCIRANJA %]]</f>
        <v>222300</v>
      </c>
      <c r="R1561" s="20">
        <f>Ugovori_OPULJP[[#This Row],[Bespovratna sredstva - Nacionalni dio - HRK]]/7.5345</f>
        <v>29504.280310571368</v>
      </c>
      <c r="S1561" s="21">
        <v>1482000</v>
      </c>
      <c r="T1561" s="20">
        <f>Ugovori_OPULJP[[#This Row],[Bespovratna sredstva - Ukupno (EU+Nac) HRK
= Ukupna ugovorena vrijednost bespovratnih sredstava]]/7.5345</f>
        <v>196695.20207047579</v>
      </c>
      <c r="U1561" s="19">
        <v>0</v>
      </c>
      <c r="V1561" s="20">
        <f>Ugovori_OPULJP[[#This Row],[Javni doprinos korisnika - HRK]]/7.5345</f>
        <v>0</v>
      </c>
      <c r="W1561" s="19">
        <v>0</v>
      </c>
      <c r="X1561" s="20">
        <f>Ugovori_OPULJP[[#This Row],[Privatni doprinos korisnika - HRK]]/7.5345</f>
        <v>0</v>
      </c>
      <c r="Y1561" s="21">
        <f>Ugovori_OPULJP[[#This Row],[Bespovratna sredstva - Ukupno (EU+Nac) HRK
= Ukupna ugovorena vrijednost bespovratnih sredstava]]+Ugovori_OPULJP[[#This Row],[Javni doprinos korisnika - HRK]]+Ugovori_OPULJP[[#This Row],[Privatni doprinos korisnika - HRK]]</f>
        <v>1482000</v>
      </c>
      <c r="Z1561" s="22">
        <f>Ugovori_OPULJP[[#This Row],[UKUPNI PRIHVATLJIVI IZDACI
TOTAL ELIGIBLE EXPENDITURE
= Bespovratna sredstva ukupno + doprinos korisnika
= Ukupni prihvatljivi troškovi
= Ukupna ugovorena vrijednost projekta HRK]]/7.5345</f>
        <v>196695.20207047579</v>
      </c>
      <c r="AA1561" s="27" t="s">
        <v>22</v>
      </c>
      <c r="AB1561" s="27" t="s">
        <v>19</v>
      </c>
      <c r="AC1561" s="26" t="s">
        <v>5801</v>
      </c>
      <c r="AD1561" s="33" t="s">
        <v>147</v>
      </c>
    </row>
    <row r="1562" spans="1:30" ht="51" customHeight="1" x14ac:dyDescent="0.3">
      <c r="A1562" s="39" t="s">
        <v>5802</v>
      </c>
      <c r="B1562" s="25" t="s">
        <v>139</v>
      </c>
      <c r="C1562" s="26" t="s">
        <v>140</v>
      </c>
      <c r="D1562" s="40" t="s">
        <v>1642</v>
      </c>
      <c r="E1562" s="27" t="s">
        <v>63</v>
      </c>
      <c r="F1562" s="32" t="s">
        <v>1614</v>
      </c>
      <c r="G1562" s="32" t="s">
        <v>5803</v>
      </c>
      <c r="H1562" s="29">
        <v>44818</v>
      </c>
      <c r="I1562" s="29">
        <v>45060</v>
      </c>
      <c r="J1562" s="17" t="str">
        <f>IF(Ugovori_OPULJP[[#This Row],[DATUM ZAVRŠETKA OPERACIJE]]&gt;DATE(2023,12,31),"u provedbi","završen")</f>
        <v>završen</v>
      </c>
      <c r="K1562" s="15" t="s">
        <v>86</v>
      </c>
      <c r="L1562" s="15" t="s">
        <v>86</v>
      </c>
      <c r="M1562" s="18">
        <v>0.85</v>
      </c>
      <c r="N1562" s="18">
        <v>0.15</v>
      </c>
      <c r="O1562" s="19">
        <f>Ugovori_OPULJP[[#This Row],[Bespovratna sredstva - Ukupno (EU+Nac) HRK
= Ukupna ugovorena vrijednost bespovratnih sredstava]]*Ugovori_OPULJP[[#This Row],[EU STOPA SUFINANCIRANJA %
EU CO-FINANCING RATE %]]</f>
        <v>1049835</v>
      </c>
      <c r="P1562" s="20">
        <f>Ugovori_OPULJP[[#This Row],[Bespovratna sredstva - EU dio - HRK]]/7.5345</f>
        <v>139337.04957196894</v>
      </c>
      <c r="Q1562" s="19">
        <f>Ugovori_OPULJP[[#This Row],[Bespovratna sredstva - Ukupno (EU+Nac) HRK
= Ukupna ugovorena vrijednost bespovratnih sredstava]]*Ugovori_OPULJP[[#This Row],[STOPA NACIONALNOG SUFINANCIRANJA %]]</f>
        <v>185265</v>
      </c>
      <c r="R1562" s="20">
        <f>Ugovori_OPULJP[[#This Row],[Bespovratna sredstva - Nacionalni dio - HRK]]/7.5345</f>
        <v>24588.891100935696</v>
      </c>
      <c r="S1562" s="21">
        <v>1235100</v>
      </c>
      <c r="T1562" s="20">
        <f>Ugovori_OPULJP[[#This Row],[Bespovratna sredstva - Ukupno (EU+Nac) HRK
= Ukupna ugovorena vrijednost bespovratnih sredstava]]/7.5345</f>
        <v>163925.94067290463</v>
      </c>
      <c r="U1562" s="19">
        <v>0</v>
      </c>
      <c r="V1562" s="20">
        <f>Ugovori_OPULJP[[#This Row],[Javni doprinos korisnika - HRK]]/7.5345</f>
        <v>0</v>
      </c>
      <c r="W1562" s="19">
        <v>0</v>
      </c>
      <c r="X1562" s="20">
        <f>Ugovori_OPULJP[[#This Row],[Privatni doprinos korisnika - HRK]]/7.5345</f>
        <v>0</v>
      </c>
      <c r="Y1562" s="21">
        <f>Ugovori_OPULJP[[#This Row],[Bespovratna sredstva - Ukupno (EU+Nac) HRK
= Ukupna ugovorena vrijednost bespovratnih sredstava]]+Ugovori_OPULJP[[#This Row],[Javni doprinos korisnika - HRK]]+Ugovori_OPULJP[[#This Row],[Privatni doprinos korisnika - HRK]]</f>
        <v>1235100</v>
      </c>
      <c r="Z1562" s="22">
        <f>Ugovori_OPULJP[[#This Row],[UKUPNI PRIHVATLJIVI IZDACI
TOTAL ELIGIBLE EXPENDITURE
= Bespovratna sredstva ukupno + doprinos korisnika
= Ukupni prihvatljivi troškovi
= Ukupna ugovorena vrijednost projekta HRK]]/7.5345</f>
        <v>163925.94067290463</v>
      </c>
      <c r="AA1562" s="27" t="s">
        <v>22</v>
      </c>
      <c r="AB1562" s="27" t="s">
        <v>19</v>
      </c>
      <c r="AC1562" s="26" t="s">
        <v>5804</v>
      </c>
      <c r="AD1562" s="33" t="s">
        <v>147</v>
      </c>
    </row>
    <row r="1563" spans="1:30" ht="51" customHeight="1" x14ac:dyDescent="0.3">
      <c r="A1563" s="31" t="s">
        <v>5805</v>
      </c>
      <c r="B1563" s="25" t="s">
        <v>139</v>
      </c>
      <c r="C1563" s="26" t="s">
        <v>140</v>
      </c>
      <c r="D1563" s="40" t="s">
        <v>1642</v>
      </c>
      <c r="E1563" s="27" t="s">
        <v>63</v>
      </c>
      <c r="F1563" s="32" t="s">
        <v>5806</v>
      </c>
      <c r="G1563" s="32" t="s">
        <v>4115</v>
      </c>
      <c r="H1563" s="29">
        <v>44927</v>
      </c>
      <c r="I1563" s="29">
        <v>45170</v>
      </c>
      <c r="J1563" s="17" t="str">
        <f>IF(Ugovori_OPULJP[[#This Row],[DATUM ZAVRŠETKA OPERACIJE]]&gt;DATE(2023,12,31),"u provedbi","završen")</f>
        <v>završen</v>
      </c>
      <c r="K1563" s="15" t="s">
        <v>86</v>
      </c>
      <c r="L1563" s="15" t="s">
        <v>86</v>
      </c>
      <c r="M1563" s="18">
        <v>0.85</v>
      </c>
      <c r="N1563" s="18">
        <v>0.15</v>
      </c>
      <c r="O1563" s="19">
        <f>Ugovori_OPULJP[[#This Row],[Bespovratna sredstva - Ukupno (EU+Nac) HRK
= Ukupna ugovorena vrijednost bespovratnih sredstava]]*Ugovori_OPULJP[[#This Row],[EU STOPA SUFINANCIRANJA %
EU CO-FINANCING RATE %]]</f>
        <v>1049580</v>
      </c>
      <c r="P1563" s="20">
        <f>Ugovori_OPULJP[[#This Row],[Bespovratna sredstva - EU dio - HRK]]/7.5345</f>
        <v>139303.20525582321</v>
      </c>
      <c r="Q1563" s="19">
        <f>Ugovori_OPULJP[[#This Row],[Bespovratna sredstva - Ukupno (EU+Nac) HRK
= Ukupna ugovorena vrijednost bespovratnih sredstava]]*Ugovori_OPULJP[[#This Row],[STOPA NACIONALNOG SUFINANCIRANJA %]]</f>
        <v>185220</v>
      </c>
      <c r="R1563" s="20">
        <f>Ugovori_OPULJP[[#This Row],[Bespovratna sredstva - Nacionalni dio - HRK]]/7.5345</f>
        <v>24582.918574557036</v>
      </c>
      <c r="S1563" s="21">
        <v>1234800</v>
      </c>
      <c r="T1563" s="20">
        <f>Ugovori_OPULJP[[#This Row],[Bespovratna sredstva - Ukupno (EU+Nac) HRK
= Ukupna ugovorena vrijednost bespovratnih sredstava]]/7.5345</f>
        <v>163886.12383038024</v>
      </c>
      <c r="U1563" s="19">
        <v>0</v>
      </c>
      <c r="V1563" s="20">
        <f>Ugovori_OPULJP[[#This Row],[Javni doprinos korisnika - HRK]]/7.5345</f>
        <v>0</v>
      </c>
      <c r="W1563" s="19">
        <v>0</v>
      </c>
      <c r="X1563" s="20">
        <f>Ugovori_OPULJP[[#This Row],[Privatni doprinos korisnika - HRK]]/7.5345</f>
        <v>0</v>
      </c>
      <c r="Y1563" s="21">
        <f>Ugovori_OPULJP[[#This Row],[Bespovratna sredstva - Ukupno (EU+Nac) HRK
= Ukupna ugovorena vrijednost bespovratnih sredstava]]+Ugovori_OPULJP[[#This Row],[Javni doprinos korisnika - HRK]]+Ugovori_OPULJP[[#This Row],[Privatni doprinos korisnika - HRK]]</f>
        <v>1234800</v>
      </c>
      <c r="Z1563" s="22">
        <f>Ugovori_OPULJP[[#This Row],[UKUPNI PRIHVATLJIVI IZDACI
TOTAL ELIGIBLE EXPENDITURE
= Bespovratna sredstva ukupno + doprinos korisnika
= Ukupni prihvatljivi troškovi
= Ukupna ugovorena vrijednost projekta HRK]]/7.5345</f>
        <v>163886.12383038024</v>
      </c>
      <c r="AA1563" s="27" t="s">
        <v>22</v>
      </c>
      <c r="AB1563" s="27" t="s">
        <v>19</v>
      </c>
      <c r="AC1563" s="26" t="s">
        <v>5807</v>
      </c>
      <c r="AD1563" s="33" t="s">
        <v>147</v>
      </c>
    </row>
    <row r="1564" spans="1:30" ht="51" customHeight="1" x14ac:dyDescent="0.3">
      <c r="A1564" s="31" t="s">
        <v>5808</v>
      </c>
      <c r="B1564" s="25" t="s">
        <v>139</v>
      </c>
      <c r="C1564" s="26" t="s">
        <v>140</v>
      </c>
      <c r="D1564" s="40" t="s">
        <v>1642</v>
      </c>
      <c r="E1564" s="27" t="s">
        <v>63</v>
      </c>
      <c r="F1564" s="32" t="s">
        <v>5809</v>
      </c>
      <c r="G1564" s="32" t="s">
        <v>225</v>
      </c>
      <c r="H1564" s="29">
        <v>44915</v>
      </c>
      <c r="I1564" s="29">
        <v>45158</v>
      </c>
      <c r="J1564" s="17" t="str">
        <f>IF(Ugovori_OPULJP[[#This Row],[DATUM ZAVRŠETKA OPERACIJE]]&gt;DATE(2023,12,31),"u provedbi","završen")</f>
        <v>završen</v>
      </c>
      <c r="K1564" s="15" t="s">
        <v>86</v>
      </c>
      <c r="L1564" s="15" t="s">
        <v>86</v>
      </c>
      <c r="M1564" s="18">
        <v>0.85</v>
      </c>
      <c r="N1564" s="18">
        <v>0.15</v>
      </c>
      <c r="O1564" s="19">
        <f>Ugovori_OPULJP[[#This Row],[Bespovratna sredstva - Ukupno (EU+Nac) HRK
= Ukupna ugovorena vrijednost bespovratnih sredstava]]*Ugovori_OPULJP[[#This Row],[EU STOPA SUFINANCIRANJA %
EU CO-FINANCING RATE %]]</f>
        <v>1185654.8</v>
      </c>
      <c r="P1564" s="20">
        <f>Ugovori_OPULJP[[#This Row],[Bespovratna sredstva - EU dio - HRK]]/7.5345</f>
        <v>157363.43486628178</v>
      </c>
      <c r="Q1564" s="19">
        <f>Ugovori_OPULJP[[#This Row],[Bespovratna sredstva - Ukupno (EU+Nac) HRK
= Ukupna ugovorena vrijednost bespovratnih sredstava]]*Ugovori_OPULJP[[#This Row],[STOPA NACIONALNOG SUFINANCIRANJA %]]</f>
        <v>209233.19999999998</v>
      </c>
      <c r="R1564" s="20">
        <f>Ugovori_OPULJP[[#This Row],[Bespovratna sredstva - Nacionalni dio - HRK]]/7.5345</f>
        <v>27770.017917579131</v>
      </c>
      <c r="S1564" s="21">
        <v>1394888</v>
      </c>
      <c r="T1564" s="20">
        <f>Ugovori_OPULJP[[#This Row],[Bespovratna sredstva - Ukupno (EU+Nac) HRK
= Ukupna ugovorena vrijednost bespovratnih sredstava]]/7.5345</f>
        <v>185133.45278386091</v>
      </c>
      <c r="U1564" s="19">
        <v>0</v>
      </c>
      <c r="V1564" s="20">
        <f>Ugovori_OPULJP[[#This Row],[Javni doprinos korisnika - HRK]]/7.5345</f>
        <v>0</v>
      </c>
      <c r="W1564" s="19">
        <v>0</v>
      </c>
      <c r="X1564" s="20">
        <f>Ugovori_OPULJP[[#This Row],[Privatni doprinos korisnika - HRK]]/7.5345</f>
        <v>0</v>
      </c>
      <c r="Y1564" s="21">
        <f>Ugovori_OPULJP[[#This Row],[Bespovratna sredstva - Ukupno (EU+Nac) HRK
= Ukupna ugovorena vrijednost bespovratnih sredstava]]+Ugovori_OPULJP[[#This Row],[Javni doprinos korisnika - HRK]]+Ugovori_OPULJP[[#This Row],[Privatni doprinos korisnika - HRK]]</f>
        <v>1394888</v>
      </c>
      <c r="Z1564" s="22">
        <f>Ugovori_OPULJP[[#This Row],[UKUPNI PRIHVATLJIVI IZDACI
TOTAL ELIGIBLE EXPENDITURE
= Bespovratna sredstva ukupno + doprinos korisnika
= Ukupni prihvatljivi troškovi
= Ukupna ugovorena vrijednost projekta HRK]]/7.5345</f>
        <v>185133.45278386091</v>
      </c>
      <c r="AA1564" s="27" t="s">
        <v>22</v>
      </c>
      <c r="AB1564" s="27" t="s">
        <v>19</v>
      </c>
      <c r="AC1564" s="26" t="s">
        <v>5810</v>
      </c>
      <c r="AD1564" s="33" t="s">
        <v>147</v>
      </c>
    </row>
    <row r="1565" spans="1:30" ht="48" customHeight="1" x14ac:dyDescent="0.3">
      <c r="A1565" s="36" t="s">
        <v>5811</v>
      </c>
      <c r="B1565" s="25" t="s">
        <v>139</v>
      </c>
      <c r="C1565" s="26" t="s">
        <v>140</v>
      </c>
      <c r="D1565" s="40" t="s">
        <v>1642</v>
      </c>
      <c r="E1565" s="27" t="s">
        <v>63</v>
      </c>
      <c r="F1565" s="32" t="s">
        <v>5812</v>
      </c>
      <c r="G1565" s="32" t="s">
        <v>917</v>
      </c>
      <c r="H1565" s="29">
        <v>44914</v>
      </c>
      <c r="I1565" s="29">
        <v>45157</v>
      </c>
      <c r="J1565" s="17" t="str">
        <f>IF(Ugovori_OPULJP[[#This Row],[DATUM ZAVRŠETKA OPERACIJE]]&gt;DATE(2023,12,31),"u provedbi","završen")</f>
        <v>završen</v>
      </c>
      <c r="K1565" s="28" t="s">
        <v>86</v>
      </c>
      <c r="L1565" s="15" t="s">
        <v>86</v>
      </c>
      <c r="M1565" s="18">
        <v>0.85</v>
      </c>
      <c r="N1565" s="18">
        <v>0.15</v>
      </c>
      <c r="O1565" s="19">
        <f>Ugovori_OPULJP[[#This Row],[Bespovratna sredstva - Ukupno (EU+Nac) HRK
= Ukupna ugovorena vrijednost bespovratnih sredstava]]*Ugovori_OPULJP[[#This Row],[EU STOPA SUFINANCIRANJA %
EU CO-FINANCING RATE %]]</f>
        <v>840480</v>
      </c>
      <c r="P1565" s="20">
        <f>Ugovori_OPULJP[[#This Row],[Bespovratna sredstva - EU dio - HRK]]/7.5345</f>
        <v>111550.8660163249</v>
      </c>
      <c r="Q1565" s="19">
        <f>Ugovori_OPULJP[[#This Row],[Bespovratna sredstva - Ukupno (EU+Nac) HRK
= Ukupna ugovorena vrijednost bespovratnih sredstava]]*Ugovori_OPULJP[[#This Row],[STOPA NACIONALNOG SUFINANCIRANJA %]]</f>
        <v>148320</v>
      </c>
      <c r="R1565" s="20">
        <f>Ugovori_OPULJP[[#This Row],[Bespovratna sredstva - Nacionalni dio - HRK]]/7.5345</f>
        <v>19685.446944057334</v>
      </c>
      <c r="S1565" s="21">
        <v>988800</v>
      </c>
      <c r="T1565" s="20">
        <f>Ugovori_OPULJP[[#This Row],[Bespovratna sredstva - Ukupno (EU+Nac) HRK
= Ukupna ugovorena vrijednost bespovratnih sredstava]]/7.5345</f>
        <v>131236.31296038223</v>
      </c>
      <c r="U1565" s="19">
        <v>0</v>
      </c>
      <c r="V1565" s="20">
        <f>Ugovori_OPULJP[[#This Row],[Javni doprinos korisnika - HRK]]/7.5345</f>
        <v>0</v>
      </c>
      <c r="W1565" s="19">
        <v>0</v>
      </c>
      <c r="X1565" s="20">
        <f>Ugovori_OPULJP[[#This Row],[Privatni doprinos korisnika - HRK]]/7.5345</f>
        <v>0</v>
      </c>
      <c r="Y1565" s="21">
        <f>Ugovori_OPULJP[[#This Row],[Bespovratna sredstva - Ukupno (EU+Nac) HRK
= Ukupna ugovorena vrijednost bespovratnih sredstava]]+Ugovori_OPULJP[[#This Row],[Javni doprinos korisnika - HRK]]+Ugovori_OPULJP[[#This Row],[Privatni doprinos korisnika - HRK]]</f>
        <v>988800</v>
      </c>
      <c r="Z1565" s="22">
        <f>Ugovori_OPULJP[[#This Row],[UKUPNI PRIHVATLJIVI IZDACI
TOTAL ELIGIBLE EXPENDITURE
= Bespovratna sredstva ukupno + doprinos korisnika
= Ukupni prihvatljivi troškovi
= Ukupna ugovorena vrijednost projekta HRK]]/7.5345</f>
        <v>131236.31296038223</v>
      </c>
      <c r="AA1565" s="27" t="s">
        <v>22</v>
      </c>
      <c r="AB1565" s="27" t="s">
        <v>19</v>
      </c>
      <c r="AC1565" s="26" t="s">
        <v>5813</v>
      </c>
      <c r="AD1565" s="33" t="s">
        <v>147</v>
      </c>
    </row>
    <row r="1566" spans="1:30" ht="51" customHeight="1" x14ac:dyDescent="0.3">
      <c r="A1566" s="31" t="s">
        <v>5814</v>
      </c>
      <c r="B1566" s="25" t="s">
        <v>139</v>
      </c>
      <c r="C1566" s="26" t="s">
        <v>140</v>
      </c>
      <c r="D1566" s="40" t="s">
        <v>1642</v>
      </c>
      <c r="E1566" s="27" t="s">
        <v>63</v>
      </c>
      <c r="F1566" s="32" t="s">
        <v>2149</v>
      </c>
      <c r="G1566" s="32" t="s">
        <v>2150</v>
      </c>
      <c r="H1566" s="29">
        <v>44928</v>
      </c>
      <c r="I1566" s="29">
        <v>45171</v>
      </c>
      <c r="J1566" s="17" t="str">
        <f>IF(Ugovori_OPULJP[[#This Row],[DATUM ZAVRŠETKA OPERACIJE]]&gt;DATE(2023,12,31),"u provedbi","završen")</f>
        <v>završen</v>
      </c>
      <c r="K1566" s="15" t="s">
        <v>86</v>
      </c>
      <c r="L1566" s="15" t="s">
        <v>86</v>
      </c>
      <c r="M1566" s="18">
        <v>0.85</v>
      </c>
      <c r="N1566" s="18">
        <v>0.15</v>
      </c>
      <c r="O1566" s="19">
        <f>Ugovori_OPULJP[[#This Row],[Bespovratna sredstva - Ukupno (EU+Nac) HRK
= Ukupna ugovorena vrijednost bespovratnih sredstava]]*Ugovori_OPULJP[[#This Row],[EU STOPA SUFINANCIRANJA %
EU CO-FINANCING RATE %]]</f>
        <v>420240</v>
      </c>
      <c r="P1566" s="20">
        <f>Ugovori_OPULJP[[#This Row],[Bespovratna sredstva - EU dio - HRK]]/7.5345</f>
        <v>55775.43300816245</v>
      </c>
      <c r="Q1566" s="19">
        <f>Ugovori_OPULJP[[#This Row],[Bespovratna sredstva - Ukupno (EU+Nac) HRK
= Ukupna ugovorena vrijednost bespovratnih sredstava]]*Ugovori_OPULJP[[#This Row],[STOPA NACIONALNOG SUFINANCIRANJA %]]</f>
        <v>74160</v>
      </c>
      <c r="R1566" s="20">
        <f>Ugovori_OPULJP[[#This Row],[Bespovratna sredstva - Nacionalni dio - HRK]]/7.5345</f>
        <v>9842.7234720286669</v>
      </c>
      <c r="S1566" s="21">
        <v>494400</v>
      </c>
      <c r="T1566" s="20">
        <f>Ugovori_OPULJP[[#This Row],[Bespovratna sredstva - Ukupno (EU+Nac) HRK
= Ukupna ugovorena vrijednost bespovratnih sredstava]]/7.5345</f>
        <v>65618.156480191115</v>
      </c>
      <c r="U1566" s="19">
        <v>0</v>
      </c>
      <c r="V1566" s="20">
        <f>Ugovori_OPULJP[[#This Row],[Javni doprinos korisnika - HRK]]/7.5345</f>
        <v>0</v>
      </c>
      <c r="W1566" s="19">
        <v>0</v>
      </c>
      <c r="X1566" s="20">
        <f>Ugovori_OPULJP[[#This Row],[Privatni doprinos korisnika - HRK]]/7.5345</f>
        <v>0</v>
      </c>
      <c r="Y1566" s="21">
        <f>Ugovori_OPULJP[[#This Row],[Bespovratna sredstva - Ukupno (EU+Nac) HRK
= Ukupna ugovorena vrijednost bespovratnih sredstava]]+Ugovori_OPULJP[[#This Row],[Javni doprinos korisnika - HRK]]+Ugovori_OPULJP[[#This Row],[Privatni doprinos korisnika - HRK]]</f>
        <v>494400</v>
      </c>
      <c r="Z1566" s="22">
        <f>Ugovori_OPULJP[[#This Row],[UKUPNI PRIHVATLJIVI IZDACI
TOTAL ELIGIBLE EXPENDITURE
= Bespovratna sredstva ukupno + doprinos korisnika
= Ukupni prihvatljivi troškovi
= Ukupna ugovorena vrijednost projekta HRK]]/7.5345</f>
        <v>65618.156480191115</v>
      </c>
      <c r="AA1566" s="27" t="s">
        <v>22</v>
      </c>
      <c r="AB1566" s="27" t="s">
        <v>19</v>
      </c>
      <c r="AC1566" s="26" t="s">
        <v>5815</v>
      </c>
      <c r="AD1566" s="33" t="s">
        <v>147</v>
      </c>
    </row>
    <row r="1567" spans="1:30" ht="48" customHeight="1" x14ac:dyDescent="0.3">
      <c r="A1567" s="31" t="s">
        <v>5816</v>
      </c>
      <c r="B1567" s="25" t="s">
        <v>139</v>
      </c>
      <c r="C1567" s="26" t="s">
        <v>140</v>
      </c>
      <c r="D1567" s="40" t="s">
        <v>1642</v>
      </c>
      <c r="E1567" s="27" t="s">
        <v>63</v>
      </c>
      <c r="F1567" s="32" t="s">
        <v>5817</v>
      </c>
      <c r="G1567" s="14" t="s">
        <v>1314</v>
      </c>
      <c r="H1567" s="29">
        <v>44915</v>
      </c>
      <c r="I1567" s="29">
        <v>45158</v>
      </c>
      <c r="J1567" s="17" t="str">
        <f>IF(Ugovori_OPULJP[[#This Row],[DATUM ZAVRŠETKA OPERACIJE]]&gt;DATE(2023,12,31),"u provedbi","završen")</f>
        <v>završen</v>
      </c>
      <c r="K1567" s="28" t="s">
        <v>86</v>
      </c>
      <c r="L1567" s="37" t="s">
        <v>86</v>
      </c>
      <c r="M1567" s="18">
        <v>0.85</v>
      </c>
      <c r="N1567" s="18">
        <v>0.15</v>
      </c>
      <c r="O1567" s="19">
        <f>Ugovori_OPULJP[[#This Row],[Bespovratna sredstva - Ukupno (EU+Nac) HRK
= Ukupna ugovorena vrijednost bespovratnih sredstava]]*Ugovori_OPULJP[[#This Row],[EU STOPA SUFINANCIRANJA %
EU CO-FINANCING RATE %]]</f>
        <v>628535.04999999993</v>
      </c>
      <c r="P1567" s="20">
        <f>Ugovori_OPULJP[[#This Row],[Bespovratna sredstva - EU dio - HRK]]/7.5345</f>
        <v>83420.937023027393</v>
      </c>
      <c r="Q1567" s="19">
        <f>Ugovori_OPULJP[[#This Row],[Bespovratna sredstva - Ukupno (EU+Nac) HRK
= Ukupna ugovorena vrijednost bespovratnih sredstava]]*Ugovori_OPULJP[[#This Row],[STOPA NACIONALNOG SUFINANCIRANJA %]]</f>
        <v>110917.95</v>
      </c>
      <c r="R1567" s="20">
        <f>Ugovori_OPULJP[[#This Row],[Bespovratna sredstva - Nacionalni dio - HRK]]/7.5345</f>
        <v>14721.341827593071</v>
      </c>
      <c r="S1567" s="21">
        <v>739453</v>
      </c>
      <c r="T1567" s="20">
        <f>Ugovori_OPULJP[[#This Row],[Bespovratna sredstva - Ukupno (EU+Nac) HRK
= Ukupna ugovorena vrijednost bespovratnih sredstava]]/7.5345</f>
        <v>98142.278850620467</v>
      </c>
      <c r="U1567" s="19">
        <v>0</v>
      </c>
      <c r="V1567" s="20">
        <f>Ugovori_OPULJP[[#This Row],[Javni doprinos korisnika - HRK]]/7.5345</f>
        <v>0</v>
      </c>
      <c r="W1567" s="19">
        <v>0</v>
      </c>
      <c r="X1567" s="20">
        <f>Ugovori_OPULJP[[#This Row],[Privatni doprinos korisnika - HRK]]/7.5345</f>
        <v>0</v>
      </c>
      <c r="Y1567" s="21">
        <f>Ugovori_OPULJP[[#This Row],[Bespovratna sredstva - Ukupno (EU+Nac) HRK
= Ukupna ugovorena vrijednost bespovratnih sredstava]]+Ugovori_OPULJP[[#This Row],[Javni doprinos korisnika - HRK]]+Ugovori_OPULJP[[#This Row],[Privatni doprinos korisnika - HRK]]</f>
        <v>739453</v>
      </c>
      <c r="Z1567" s="22">
        <f>Ugovori_OPULJP[[#This Row],[UKUPNI PRIHVATLJIVI IZDACI
TOTAL ELIGIBLE EXPENDITURE
= Bespovratna sredstva ukupno + doprinos korisnika
= Ukupni prihvatljivi troškovi
= Ukupna ugovorena vrijednost projekta HRK]]/7.5345</f>
        <v>98142.278850620467</v>
      </c>
      <c r="AA1567" s="27" t="s">
        <v>22</v>
      </c>
      <c r="AB1567" s="27" t="s">
        <v>19</v>
      </c>
      <c r="AC1567" s="26" t="s">
        <v>5818</v>
      </c>
      <c r="AD1567" s="33" t="s">
        <v>147</v>
      </c>
    </row>
    <row r="1568" spans="1:30" ht="38.25" customHeight="1" x14ac:dyDescent="0.3">
      <c r="A1568" s="31" t="s">
        <v>5819</v>
      </c>
      <c r="B1568" s="25" t="s">
        <v>139</v>
      </c>
      <c r="C1568" s="26" t="s">
        <v>140</v>
      </c>
      <c r="D1568" s="40" t="s">
        <v>1642</v>
      </c>
      <c r="E1568" s="27" t="s">
        <v>63</v>
      </c>
      <c r="F1568" s="32" t="s">
        <v>5820</v>
      </c>
      <c r="G1568" s="32" t="s">
        <v>1525</v>
      </c>
      <c r="H1568" s="29">
        <v>44916</v>
      </c>
      <c r="I1568" s="29">
        <v>45159</v>
      </c>
      <c r="J1568" s="17" t="str">
        <f>IF(Ugovori_OPULJP[[#This Row],[DATUM ZAVRŠETKA OPERACIJE]]&gt;DATE(2023,12,31),"u provedbi","završen")</f>
        <v>završen</v>
      </c>
      <c r="K1568" s="28" t="s">
        <v>81</v>
      </c>
      <c r="L1568" s="37" t="s">
        <v>81</v>
      </c>
      <c r="M1568" s="18">
        <v>0.85</v>
      </c>
      <c r="N1568" s="18">
        <v>0.15</v>
      </c>
      <c r="O1568" s="19">
        <f>Ugovori_OPULJP[[#This Row],[Bespovratna sredstva - Ukupno (EU+Nac) HRK
= Ukupna ugovorena vrijednost bespovratnih sredstava]]*Ugovori_OPULJP[[#This Row],[EU STOPA SUFINANCIRANJA %
EU CO-FINANCING RATE %]]</f>
        <v>1260720</v>
      </c>
      <c r="P1568" s="20">
        <f>Ugovori_OPULJP[[#This Row],[Bespovratna sredstva - EU dio - HRK]]/7.5345</f>
        <v>167326.29902448735</v>
      </c>
      <c r="Q1568" s="19">
        <f>Ugovori_OPULJP[[#This Row],[Bespovratna sredstva - Ukupno (EU+Nac) HRK
= Ukupna ugovorena vrijednost bespovratnih sredstava]]*Ugovori_OPULJP[[#This Row],[STOPA NACIONALNOG SUFINANCIRANJA %]]</f>
        <v>222480</v>
      </c>
      <c r="R1568" s="20">
        <f>Ugovori_OPULJP[[#This Row],[Bespovratna sredstva - Nacionalni dio - HRK]]/7.5345</f>
        <v>29528.170416086003</v>
      </c>
      <c r="S1568" s="21">
        <v>1483200</v>
      </c>
      <c r="T1568" s="20">
        <f>Ugovori_OPULJP[[#This Row],[Bespovratna sredstva - Ukupno (EU+Nac) HRK
= Ukupna ugovorena vrijednost bespovratnih sredstava]]/7.5345</f>
        <v>196854.46944057336</v>
      </c>
      <c r="U1568" s="19">
        <v>0</v>
      </c>
      <c r="V1568" s="20">
        <f>Ugovori_OPULJP[[#This Row],[Javni doprinos korisnika - HRK]]/7.5345</f>
        <v>0</v>
      </c>
      <c r="W1568" s="19">
        <v>0</v>
      </c>
      <c r="X1568" s="20">
        <f>Ugovori_OPULJP[[#This Row],[Privatni doprinos korisnika - HRK]]/7.5345</f>
        <v>0</v>
      </c>
      <c r="Y1568" s="21">
        <f>Ugovori_OPULJP[[#This Row],[Bespovratna sredstva - Ukupno (EU+Nac) HRK
= Ukupna ugovorena vrijednost bespovratnih sredstava]]+Ugovori_OPULJP[[#This Row],[Javni doprinos korisnika - HRK]]+Ugovori_OPULJP[[#This Row],[Privatni doprinos korisnika - HRK]]</f>
        <v>1483200</v>
      </c>
      <c r="Z1568" s="22">
        <f>Ugovori_OPULJP[[#This Row],[UKUPNI PRIHVATLJIVI IZDACI
TOTAL ELIGIBLE EXPENDITURE
= Bespovratna sredstva ukupno + doprinos korisnika
= Ukupni prihvatljivi troškovi
= Ukupna ugovorena vrijednost projekta HRK]]/7.5345</f>
        <v>196854.46944057336</v>
      </c>
      <c r="AA1568" s="27" t="s">
        <v>22</v>
      </c>
      <c r="AB1568" s="27" t="s">
        <v>19</v>
      </c>
      <c r="AC1568" s="26" t="s">
        <v>5821</v>
      </c>
      <c r="AD1568" s="33" t="s">
        <v>147</v>
      </c>
    </row>
    <row r="1569" spans="1:30" ht="38.25" customHeight="1" x14ac:dyDescent="0.3">
      <c r="A1569" s="31" t="s">
        <v>5822</v>
      </c>
      <c r="B1569" s="25" t="s">
        <v>139</v>
      </c>
      <c r="C1569" s="26" t="s">
        <v>140</v>
      </c>
      <c r="D1569" s="40" t="s">
        <v>1642</v>
      </c>
      <c r="E1569" s="27" t="s">
        <v>63</v>
      </c>
      <c r="F1569" s="32" t="s">
        <v>5823</v>
      </c>
      <c r="G1569" s="32" t="s">
        <v>1573</v>
      </c>
      <c r="H1569" s="29">
        <v>44916</v>
      </c>
      <c r="I1569" s="29">
        <v>45159</v>
      </c>
      <c r="J1569" s="17" t="str">
        <f>IF(Ugovori_OPULJP[[#This Row],[DATUM ZAVRŠETKA OPERACIJE]]&gt;DATE(2023,12,31),"u provedbi","završen")</f>
        <v>završen</v>
      </c>
      <c r="K1569" s="15" t="s">
        <v>86</v>
      </c>
      <c r="L1569" s="15" t="s">
        <v>86</v>
      </c>
      <c r="M1569" s="18">
        <v>0.85</v>
      </c>
      <c r="N1569" s="18">
        <v>0.15</v>
      </c>
      <c r="O1569" s="19">
        <f>Ugovori_OPULJP[[#This Row],[Bespovratna sredstva - Ukupno (EU+Nac) HRK
= Ukupna ugovorena vrijednost bespovratnih sredstava]]*Ugovori_OPULJP[[#This Row],[EU STOPA SUFINANCIRANJA %
EU CO-FINANCING RATE %]]</f>
        <v>1260720</v>
      </c>
      <c r="P1569" s="20">
        <f>Ugovori_OPULJP[[#This Row],[Bespovratna sredstva - EU dio - HRK]]/7.5345</f>
        <v>167326.29902448735</v>
      </c>
      <c r="Q1569" s="19">
        <f>Ugovori_OPULJP[[#This Row],[Bespovratna sredstva - Ukupno (EU+Nac) HRK
= Ukupna ugovorena vrijednost bespovratnih sredstava]]*Ugovori_OPULJP[[#This Row],[STOPA NACIONALNOG SUFINANCIRANJA %]]</f>
        <v>222480</v>
      </c>
      <c r="R1569" s="20">
        <f>Ugovori_OPULJP[[#This Row],[Bespovratna sredstva - Nacionalni dio - HRK]]/7.5345</f>
        <v>29528.170416086003</v>
      </c>
      <c r="S1569" s="21">
        <v>1483200</v>
      </c>
      <c r="T1569" s="20">
        <f>Ugovori_OPULJP[[#This Row],[Bespovratna sredstva - Ukupno (EU+Nac) HRK
= Ukupna ugovorena vrijednost bespovratnih sredstava]]/7.5345</f>
        <v>196854.46944057336</v>
      </c>
      <c r="U1569" s="19">
        <v>0</v>
      </c>
      <c r="V1569" s="20">
        <f>Ugovori_OPULJP[[#This Row],[Javni doprinos korisnika - HRK]]/7.5345</f>
        <v>0</v>
      </c>
      <c r="W1569" s="19">
        <v>0</v>
      </c>
      <c r="X1569" s="20">
        <f>Ugovori_OPULJP[[#This Row],[Privatni doprinos korisnika - HRK]]/7.5345</f>
        <v>0</v>
      </c>
      <c r="Y1569" s="21">
        <f>Ugovori_OPULJP[[#This Row],[Bespovratna sredstva - Ukupno (EU+Nac) HRK
= Ukupna ugovorena vrijednost bespovratnih sredstava]]+Ugovori_OPULJP[[#This Row],[Javni doprinos korisnika - HRK]]+Ugovori_OPULJP[[#This Row],[Privatni doprinos korisnika - HRK]]</f>
        <v>1483200</v>
      </c>
      <c r="Z1569" s="22">
        <f>Ugovori_OPULJP[[#This Row],[UKUPNI PRIHVATLJIVI IZDACI
TOTAL ELIGIBLE EXPENDITURE
= Bespovratna sredstva ukupno + doprinos korisnika
= Ukupni prihvatljivi troškovi
= Ukupna ugovorena vrijednost projekta HRK]]/7.5345</f>
        <v>196854.46944057336</v>
      </c>
      <c r="AA1569" s="27" t="s">
        <v>22</v>
      </c>
      <c r="AB1569" s="27" t="s">
        <v>19</v>
      </c>
      <c r="AC1569" s="26" t="s">
        <v>5824</v>
      </c>
      <c r="AD1569" s="33" t="s">
        <v>147</v>
      </c>
    </row>
    <row r="1570" spans="1:30" ht="63.75" customHeight="1" x14ac:dyDescent="0.3">
      <c r="A1570" s="31" t="s">
        <v>5825</v>
      </c>
      <c r="B1570" s="25" t="s">
        <v>139</v>
      </c>
      <c r="C1570" s="26" t="s">
        <v>140</v>
      </c>
      <c r="D1570" s="40" t="s">
        <v>1642</v>
      </c>
      <c r="E1570" s="27" t="s">
        <v>63</v>
      </c>
      <c r="F1570" s="32" t="s">
        <v>5826</v>
      </c>
      <c r="G1570" s="14" t="s">
        <v>3569</v>
      </c>
      <c r="H1570" s="29">
        <v>44918</v>
      </c>
      <c r="I1570" s="29">
        <v>45161</v>
      </c>
      <c r="J1570" s="17" t="str">
        <f>IF(Ugovori_OPULJP[[#This Row],[DATUM ZAVRŠETKA OPERACIJE]]&gt;DATE(2023,12,31),"u provedbi","završen")</f>
        <v>završen</v>
      </c>
      <c r="K1570" s="28" t="s">
        <v>86</v>
      </c>
      <c r="L1570" s="37" t="s">
        <v>86</v>
      </c>
      <c r="M1570" s="18">
        <v>0.85</v>
      </c>
      <c r="N1570" s="18">
        <v>0.15</v>
      </c>
      <c r="O1570" s="19">
        <f>Ugovori_OPULJP[[#This Row],[Bespovratna sredstva - Ukupno (EU+Nac) HRK
= Ukupna ugovorena vrijednost bespovratnih sredstava]]*Ugovori_OPULJP[[#This Row],[EU STOPA SUFINANCIRANJA %
EU CO-FINANCING RATE %]]</f>
        <v>630360</v>
      </c>
      <c r="P1570" s="20">
        <f>Ugovori_OPULJP[[#This Row],[Bespovratna sredstva - EU dio - HRK]]/7.5345</f>
        <v>83663.149512243675</v>
      </c>
      <c r="Q1570" s="19">
        <f>Ugovori_OPULJP[[#This Row],[Bespovratna sredstva - Ukupno (EU+Nac) HRK
= Ukupna ugovorena vrijednost bespovratnih sredstava]]*Ugovori_OPULJP[[#This Row],[STOPA NACIONALNOG SUFINANCIRANJA %]]</f>
        <v>111240</v>
      </c>
      <c r="R1570" s="20">
        <f>Ugovori_OPULJP[[#This Row],[Bespovratna sredstva - Nacionalni dio - HRK]]/7.5345</f>
        <v>14764.085208043001</v>
      </c>
      <c r="S1570" s="21">
        <v>741600</v>
      </c>
      <c r="T1570" s="20">
        <f>Ugovori_OPULJP[[#This Row],[Bespovratna sredstva - Ukupno (EU+Nac) HRK
= Ukupna ugovorena vrijednost bespovratnih sredstava]]/7.5345</f>
        <v>98427.23472028668</v>
      </c>
      <c r="U1570" s="19">
        <v>0</v>
      </c>
      <c r="V1570" s="20">
        <f>Ugovori_OPULJP[[#This Row],[Javni doprinos korisnika - HRK]]/7.5345</f>
        <v>0</v>
      </c>
      <c r="W1570" s="19">
        <v>0</v>
      </c>
      <c r="X1570" s="20">
        <f>Ugovori_OPULJP[[#This Row],[Privatni doprinos korisnika - HRK]]/7.5345</f>
        <v>0</v>
      </c>
      <c r="Y1570" s="21">
        <f>Ugovori_OPULJP[[#This Row],[Bespovratna sredstva - Ukupno (EU+Nac) HRK
= Ukupna ugovorena vrijednost bespovratnih sredstava]]+Ugovori_OPULJP[[#This Row],[Javni doprinos korisnika - HRK]]+Ugovori_OPULJP[[#This Row],[Privatni doprinos korisnika - HRK]]</f>
        <v>741600</v>
      </c>
      <c r="Z1570" s="22">
        <f>Ugovori_OPULJP[[#This Row],[UKUPNI PRIHVATLJIVI IZDACI
TOTAL ELIGIBLE EXPENDITURE
= Bespovratna sredstva ukupno + doprinos korisnika
= Ukupni prihvatljivi troškovi
= Ukupna ugovorena vrijednost projekta HRK]]/7.5345</f>
        <v>98427.23472028668</v>
      </c>
      <c r="AA1570" s="27" t="s">
        <v>22</v>
      </c>
      <c r="AB1570" s="27" t="s">
        <v>19</v>
      </c>
      <c r="AC1570" s="26" t="s">
        <v>5827</v>
      </c>
      <c r="AD1570" s="33" t="s">
        <v>147</v>
      </c>
    </row>
    <row r="1571" spans="1:30" ht="51" customHeight="1" x14ac:dyDescent="0.3">
      <c r="A1571" s="31" t="s">
        <v>5828</v>
      </c>
      <c r="B1571" s="25" t="s">
        <v>139</v>
      </c>
      <c r="C1571" s="26" t="s">
        <v>140</v>
      </c>
      <c r="D1571" s="40" t="s">
        <v>1642</v>
      </c>
      <c r="E1571" s="27" t="s">
        <v>63</v>
      </c>
      <c r="F1571" s="32" t="s">
        <v>5829</v>
      </c>
      <c r="G1571" s="14" t="s">
        <v>2154</v>
      </c>
      <c r="H1571" s="29">
        <v>44915</v>
      </c>
      <c r="I1571" s="29">
        <v>45158</v>
      </c>
      <c r="J1571" s="17" t="str">
        <f>IF(Ugovori_OPULJP[[#This Row],[DATUM ZAVRŠETKA OPERACIJE]]&gt;DATE(2023,12,31),"u provedbi","završen")</f>
        <v>završen</v>
      </c>
      <c r="K1571" s="28" t="s">
        <v>86</v>
      </c>
      <c r="L1571" s="37" t="s">
        <v>86</v>
      </c>
      <c r="M1571" s="18">
        <v>0.85</v>
      </c>
      <c r="N1571" s="18">
        <v>0.15</v>
      </c>
      <c r="O1571" s="19">
        <f>Ugovori_OPULJP[[#This Row],[Bespovratna sredstva - Ukupno (EU+Nac) HRK
= Ukupna ugovorena vrijednost bespovratnih sredstava]]*Ugovori_OPULJP[[#This Row],[EU STOPA SUFINANCIRANJA %
EU CO-FINANCING RATE %]]</f>
        <v>504282.47499999998</v>
      </c>
      <c r="P1571" s="20">
        <f>Ugovori_OPULJP[[#This Row],[Bespovratna sredstva - EU dio - HRK]]/7.5345</f>
        <v>66929.786316278449</v>
      </c>
      <c r="Q1571" s="19">
        <f>Ugovori_OPULJP[[#This Row],[Bespovratna sredstva - Ukupno (EU+Nac) HRK
= Ukupna ugovorena vrijednost bespovratnih sredstava]]*Ugovori_OPULJP[[#This Row],[STOPA NACIONALNOG SUFINANCIRANJA %]]</f>
        <v>88991.024999999994</v>
      </c>
      <c r="R1571" s="20">
        <f>Ugovori_OPULJP[[#This Row],[Bespovratna sredstva - Nacionalni dio - HRK]]/7.5345</f>
        <v>11811.138761696197</v>
      </c>
      <c r="S1571" s="21">
        <v>593273.5</v>
      </c>
      <c r="T1571" s="20">
        <f>Ugovori_OPULJP[[#This Row],[Bespovratna sredstva - Ukupno (EU+Nac) HRK
= Ukupna ugovorena vrijednost bespovratnih sredstava]]/7.5345</f>
        <v>78740.925077974651</v>
      </c>
      <c r="U1571" s="19">
        <v>0</v>
      </c>
      <c r="V1571" s="20">
        <f>Ugovori_OPULJP[[#This Row],[Javni doprinos korisnika - HRK]]/7.5345</f>
        <v>0</v>
      </c>
      <c r="W1571" s="19">
        <v>0</v>
      </c>
      <c r="X1571" s="20">
        <f>Ugovori_OPULJP[[#This Row],[Privatni doprinos korisnika - HRK]]/7.5345</f>
        <v>0</v>
      </c>
      <c r="Y1571" s="21">
        <f>Ugovori_OPULJP[[#This Row],[Bespovratna sredstva - Ukupno (EU+Nac) HRK
= Ukupna ugovorena vrijednost bespovratnih sredstava]]+Ugovori_OPULJP[[#This Row],[Javni doprinos korisnika - HRK]]+Ugovori_OPULJP[[#This Row],[Privatni doprinos korisnika - HRK]]</f>
        <v>593273.5</v>
      </c>
      <c r="Z1571" s="22">
        <f>Ugovori_OPULJP[[#This Row],[UKUPNI PRIHVATLJIVI IZDACI
TOTAL ELIGIBLE EXPENDITURE
= Bespovratna sredstva ukupno + doprinos korisnika
= Ukupni prihvatljivi troškovi
= Ukupna ugovorena vrijednost projekta HRK]]/7.5345</f>
        <v>78740.925077974651</v>
      </c>
      <c r="AA1571" s="27" t="s">
        <v>22</v>
      </c>
      <c r="AB1571" s="27" t="s">
        <v>19</v>
      </c>
      <c r="AC1571" s="26" t="s">
        <v>5830</v>
      </c>
      <c r="AD1571" s="33" t="s">
        <v>147</v>
      </c>
    </row>
    <row r="1572" spans="1:30" ht="51" customHeight="1" x14ac:dyDescent="0.3">
      <c r="A1572" s="31" t="s">
        <v>5831</v>
      </c>
      <c r="B1572" s="25" t="s">
        <v>139</v>
      </c>
      <c r="C1572" s="26" t="s">
        <v>140</v>
      </c>
      <c r="D1572" s="40" t="s">
        <v>1642</v>
      </c>
      <c r="E1572" s="27" t="s">
        <v>63</v>
      </c>
      <c r="F1572" s="32" t="s">
        <v>5832</v>
      </c>
      <c r="G1572" s="32" t="s">
        <v>1251</v>
      </c>
      <c r="H1572" s="29">
        <v>44915</v>
      </c>
      <c r="I1572" s="29">
        <v>45158</v>
      </c>
      <c r="J1572" s="17" t="str">
        <f>IF(Ugovori_OPULJP[[#This Row],[DATUM ZAVRŠETKA OPERACIJE]]&gt;DATE(2023,12,31),"u provedbi","završen")</f>
        <v>završen</v>
      </c>
      <c r="K1572" s="15" t="s">
        <v>91</v>
      </c>
      <c r="L1572" s="15" t="s">
        <v>91</v>
      </c>
      <c r="M1572" s="18">
        <v>0.85</v>
      </c>
      <c r="N1572" s="18">
        <v>0.15</v>
      </c>
      <c r="O1572" s="19">
        <f>Ugovori_OPULJP[[#This Row],[Bespovratna sredstva - Ukupno (EU+Nac) HRK
= Ukupna ugovorena vrijednost bespovratnih sredstava]]*Ugovori_OPULJP[[#This Row],[EU STOPA SUFINANCIRANJA %
EU CO-FINANCING RATE %]]</f>
        <v>840480</v>
      </c>
      <c r="P1572" s="20">
        <f>Ugovori_OPULJP[[#This Row],[Bespovratna sredstva - EU dio - HRK]]/7.5345</f>
        <v>111550.8660163249</v>
      </c>
      <c r="Q1572" s="19">
        <f>Ugovori_OPULJP[[#This Row],[Bespovratna sredstva - Ukupno (EU+Nac) HRK
= Ukupna ugovorena vrijednost bespovratnih sredstava]]*Ugovori_OPULJP[[#This Row],[STOPA NACIONALNOG SUFINANCIRANJA %]]</f>
        <v>148320</v>
      </c>
      <c r="R1572" s="20">
        <f>Ugovori_OPULJP[[#This Row],[Bespovratna sredstva - Nacionalni dio - HRK]]/7.5345</f>
        <v>19685.446944057334</v>
      </c>
      <c r="S1572" s="21">
        <v>988800</v>
      </c>
      <c r="T1572" s="20">
        <f>Ugovori_OPULJP[[#This Row],[Bespovratna sredstva - Ukupno (EU+Nac) HRK
= Ukupna ugovorena vrijednost bespovratnih sredstava]]/7.5345</f>
        <v>131236.31296038223</v>
      </c>
      <c r="U1572" s="19">
        <v>0</v>
      </c>
      <c r="V1572" s="20">
        <f>Ugovori_OPULJP[[#This Row],[Javni doprinos korisnika - HRK]]/7.5345</f>
        <v>0</v>
      </c>
      <c r="W1572" s="19">
        <v>0</v>
      </c>
      <c r="X1572" s="20">
        <f>Ugovori_OPULJP[[#This Row],[Privatni doprinos korisnika - HRK]]/7.5345</f>
        <v>0</v>
      </c>
      <c r="Y1572" s="21">
        <f>Ugovori_OPULJP[[#This Row],[Bespovratna sredstva - Ukupno (EU+Nac) HRK
= Ukupna ugovorena vrijednost bespovratnih sredstava]]+Ugovori_OPULJP[[#This Row],[Javni doprinos korisnika - HRK]]+Ugovori_OPULJP[[#This Row],[Privatni doprinos korisnika - HRK]]</f>
        <v>988800</v>
      </c>
      <c r="Z1572" s="22">
        <f>Ugovori_OPULJP[[#This Row],[UKUPNI PRIHVATLJIVI IZDACI
TOTAL ELIGIBLE EXPENDITURE
= Bespovratna sredstva ukupno + doprinos korisnika
= Ukupni prihvatljivi troškovi
= Ukupna ugovorena vrijednost projekta HRK]]/7.5345</f>
        <v>131236.31296038223</v>
      </c>
      <c r="AA1572" s="27" t="s">
        <v>22</v>
      </c>
      <c r="AB1572" s="27" t="s">
        <v>19</v>
      </c>
      <c r="AC1572" s="26" t="s">
        <v>5833</v>
      </c>
      <c r="AD1572" s="33" t="s">
        <v>147</v>
      </c>
    </row>
    <row r="1573" spans="1:30" ht="51" customHeight="1" x14ac:dyDescent="0.3">
      <c r="A1573" s="39" t="s">
        <v>5834</v>
      </c>
      <c r="B1573" s="25" t="s">
        <v>139</v>
      </c>
      <c r="C1573" s="26" t="s">
        <v>140</v>
      </c>
      <c r="D1573" s="40" t="s">
        <v>1642</v>
      </c>
      <c r="E1573" s="27" t="s">
        <v>63</v>
      </c>
      <c r="F1573" s="32" t="s">
        <v>5835</v>
      </c>
      <c r="G1573" s="32" t="s">
        <v>1167</v>
      </c>
      <c r="H1573" s="29">
        <v>44770</v>
      </c>
      <c r="I1573" s="29">
        <v>45013</v>
      </c>
      <c r="J1573" s="17" t="str">
        <f>IF(Ugovori_OPULJP[[#This Row],[DATUM ZAVRŠETKA OPERACIJE]]&gt;DATE(2023,12,31),"u provedbi","završen")</f>
        <v>završen</v>
      </c>
      <c r="K1573" s="15" t="s">
        <v>86</v>
      </c>
      <c r="L1573" s="15" t="s">
        <v>86</v>
      </c>
      <c r="M1573" s="18">
        <v>0.85</v>
      </c>
      <c r="N1573" s="18">
        <v>0.15</v>
      </c>
      <c r="O1573" s="19">
        <f>Ugovori_OPULJP[[#This Row],[Bespovratna sredstva - Ukupno (EU+Nac) HRK
= Ukupna ugovorena vrijednost bespovratnih sredstava]]*Ugovori_OPULJP[[#This Row],[EU STOPA SUFINANCIRANJA %
EU CO-FINANCING RATE %]]</f>
        <v>1253750</v>
      </c>
      <c r="P1573" s="20">
        <f>Ugovori_OPULJP[[#This Row],[Bespovratna sredstva - EU dio - HRK]]/7.5345</f>
        <v>166401.22104983742</v>
      </c>
      <c r="Q1573" s="19">
        <f>Ugovori_OPULJP[[#This Row],[Bespovratna sredstva - Ukupno (EU+Nac) HRK
= Ukupna ugovorena vrijednost bespovratnih sredstava]]*Ugovori_OPULJP[[#This Row],[STOPA NACIONALNOG SUFINANCIRANJA %]]</f>
        <v>221250</v>
      </c>
      <c r="R1573" s="20">
        <f>Ugovori_OPULJP[[#This Row],[Bespovratna sredstva - Nacionalni dio - HRK]]/7.5345</f>
        <v>29364.921361736011</v>
      </c>
      <c r="S1573" s="21">
        <v>1475000</v>
      </c>
      <c r="T1573" s="22">
        <f>Ugovori_OPULJP[[#This Row],[Bespovratna sredstva - Ukupno (EU+Nac) HRK
= Ukupna ugovorena vrijednost bespovratnih sredstava]]/7.5345</f>
        <v>195766.14241157341</v>
      </c>
      <c r="U1573" s="19">
        <v>0</v>
      </c>
      <c r="V1573" s="20">
        <f>Ugovori_OPULJP[[#This Row],[Javni doprinos korisnika - HRK]]/7.5345</f>
        <v>0</v>
      </c>
      <c r="W1573" s="19">
        <v>0</v>
      </c>
      <c r="X1573" s="20">
        <f>Ugovori_OPULJP[[#This Row],[Privatni doprinos korisnika - HRK]]/7.5345</f>
        <v>0</v>
      </c>
      <c r="Y1573" s="21">
        <f>Ugovori_OPULJP[[#This Row],[Bespovratna sredstva - Ukupno (EU+Nac) HRK
= Ukupna ugovorena vrijednost bespovratnih sredstava]]+Ugovori_OPULJP[[#This Row],[Javni doprinos korisnika - HRK]]+Ugovori_OPULJP[[#This Row],[Privatni doprinos korisnika - HRK]]</f>
        <v>1475000</v>
      </c>
      <c r="Z1573" s="22">
        <f>Ugovori_OPULJP[[#This Row],[UKUPNI PRIHVATLJIVI IZDACI
TOTAL ELIGIBLE EXPENDITURE
= Bespovratna sredstva ukupno + doprinos korisnika
= Ukupni prihvatljivi troškovi
= Ukupna ugovorena vrijednost projekta HRK]]/7.5345</f>
        <v>195766.14241157341</v>
      </c>
      <c r="AA1573" s="27" t="s">
        <v>22</v>
      </c>
      <c r="AB1573" s="27" t="s">
        <v>19</v>
      </c>
      <c r="AC1573" s="26" t="s">
        <v>5836</v>
      </c>
      <c r="AD1573" s="33" t="s">
        <v>147</v>
      </c>
    </row>
    <row r="1574" spans="1:30" ht="51" customHeight="1" x14ac:dyDescent="0.3">
      <c r="A1574" s="31" t="s">
        <v>5837</v>
      </c>
      <c r="B1574" s="25" t="s">
        <v>139</v>
      </c>
      <c r="C1574" s="26" t="s">
        <v>140</v>
      </c>
      <c r="D1574" s="40" t="s">
        <v>1642</v>
      </c>
      <c r="E1574" s="27" t="s">
        <v>63</v>
      </c>
      <c r="F1574" s="32" t="s">
        <v>5838</v>
      </c>
      <c r="G1574" s="32" t="s">
        <v>1395</v>
      </c>
      <c r="H1574" s="29">
        <v>44914</v>
      </c>
      <c r="I1574" s="29">
        <v>45157</v>
      </c>
      <c r="J1574" s="17" t="str">
        <f>IF(Ugovori_OPULJP[[#This Row],[DATUM ZAVRŠETKA OPERACIJE]]&gt;DATE(2023,12,31),"u provedbi","završen")</f>
        <v>završen</v>
      </c>
      <c r="K1574" s="28" t="s">
        <v>81</v>
      </c>
      <c r="L1574" s="37" t="s">
        <v>81</v>
      </c>
      <c r="M1574" s="18">
        <v>0.85</v>
      </c>
      <c r="N1574" s="18">
        <v>0.15</v>
      </c>
      <c r="O1574" s="19">
        <f>Ugovori_OPULJP[[#This Row],[Bespovratna sredstva - Ukupno (EU+Nac) HRK
= Ukupna ugovorena vrijednost bespovratnih sredstava]]*Ugovori_OPULJP[[#This Row],[EU STOPA SUFINANCIRANJA %
EU CO-FINANCING RATE %]]</f>
        <v>546125</v>
      </c>
      <c r="P1574" s="20">
        <f>Ugovori_OPULJP[[#This Row],[Bespovratna sredstva - EU dio - HRK]]/7.5345</f>
        <v>72483.243745437649</v>
      </c>
      <c r="Q1574" s="19">
        <f>Ugovori_OPULJP[[#This Row],[Bespovratna sredstva - Ukupno (EU+Nac) HRK
= Ukupna ugovorena vrijednost bespovratnih sredstava]]*Ugovori_OPULJP[[#This Row],[STOPA NACIONALNOG SUFINANCIRANJA %]]</f>
        <v>96375</v>
      </c>
      <c r="R1574" s="20">
        <f>Ugovori_OPULJP[[#This Row],[Bespovratna sredstva - Nacionalni dio - HRK]]/7.5345</f>
        <v>12791.160660959586</v>
      </c>
      <c r="S1574" s="21">
        <v>642500</v>
      </c>
      <c r="T1574" s="20">
        <f>Ugovori_OPULJP[[#This Row],[Bespovratna sredstva - Ukupno (EU+Nac) HRK
= Ukupna ugovorena vrijednost bespovratnih sredstava]]/7.5345</f>
        <v>85274.40440639724</v>
      </c>
      <c r="U1574" s="19">
        <v>0</v>
      </c>
      <c r="V1574" s="20">
        <f>Ugovori_OPULJP[[#This Row],[Javni doprinos korisnika - HRK]]/7.5345</f>
        <v>0</v>
      </c>
      <c r="W1574" s="19">
        <v>0</v>
      </c>
      <c r="X1574" s="20">
        <f>Ugovori_OPULJP[[#This Row],[Privatni doprinos korisnika - HRK]]/7.5345</f>
        <v>0</v>
      </c>
      <c r="Y1574" s="21">
        <f>Ugovori_OPULJP[[#This Row],[Bespovratna sredstva - Ukupno (EU+Nac) HRK
= Ukupna ugovorena vrijednost bespovratnih sredstava]]+Ugovori_OPULJP[[#This Row],[Javni doprinos korisnika - HRK]]+Ugovori_OPULJP[[#This Row],[Privatni doprinos korisnika - HRK]]</f>
        <v>642500</v>
      </c>
      <c r="Z1574" s="22">
        <f>Ugovori_OPULJP[[#This Row],[UKUPNI PRIHVATLJIVI IZDACI
TOTAL ELIGIBLE EXPENDITURE
= Bespovratna sredstva ukupno + doprinos korisnika
= Ukupni prihvatljivi troškovi
= Ukupna ugovorena vrijednost projekta HRK]]/7.5345</f>
        <v>85274.40440639724</v>
      </c>
      <c r="AA1574" s="27" t="s">
        <v>22</v>
      </c>
      <c r="AB1574" s="27" t="s">
        <v>19</v>
      </c>
      <c r="AC1574" s="26" t="s">
        <v>5839</v>
      </c>
      <c r="AD1574" s="33" t="s">
        <v>147</v>
      </c>
    </row>
    <row r="1575" spans="1:30" ht="51" customHeight="1" x14ac:dyDescent="0.3">
      <c r="A1575" s="31" t="s">
        <v>5840</v>
      </c>
      <c r="B1575" s="25" t="s">
        <v>139</v>
      </c>
      <c r="C1575" s="26" t="s">
        <v>140</v>
      </c>
      <c r="D1575" s="40" t="s">
        <v>1642</v>
      </c>
      <c r="E1575" s="27" t="s">
        <v>63</v>
      </c>
      <c r="F1575" s="32" t="s">
        <v>5841</v>
      </c>
      <c r="G1575" s="32" t="s">
        <v>2124</v>
      </c>
      <c r="H1575" s="29">
        <v>44916</v>
      </c>
      <c r="I1575" s="29">
        <v>45159</v>
      </c>
      <c r="J1575" s="17" t="str">
        <f>IF(Ugovori_OPULJP[[#This Row],[DATUM ZAVRŠETKA OPERACIJE]]&gt;DATE(2023,12,31),"u provedbi","završen")</f>
        <v>završen</v>
      </c>
      <c r="K1575" s="15" t="s">
        <v>81</v>
      </c>
      <c r="L1575" s="15" t="s">
        <v>81</v>
      </c>
      <c r="M1575" s="18">
        <v>0.85</v>
      </c>
      <c r="N1575" s="18">
        <v>0.15</v>
      </c>
      <c r="O1575" s="19">
        <f>Ugovori_OPULJP[[#This Row],[Bespovratna sredstva - Ukupno (EU+Nac) HRK
= Ukupna ugovorena vrijednost bespovratnih sredstava]]*Ugovori_OPULJP[[#This Row],[EU STOPA SUFINANCIRANJA %
EU CO-FINANCING RATE %]]</f>
        <v>504156.25</v>
      </c>
      <c r="P1575" s="20">
        <f>Ugovori_OPULJP[[#This Row],[Bespovratna sredstva - EU dio - HRK]]/7.5345</f>
        <v>66913.033379786313</v>
      </c>
      <c r="Q1575" s="19">
        <f>Ugovori_OPULJP[[#This Row],[Bespovratna sredstva - Ukupno (EU+Nac) HRK
= Ukupna ugovorena vrijednost bespovratnih sredstava]]*Ugovori_OPULJP[[#This Row],[STOPA NACIONALNOG SUFINANCIRANJA %]]</f>
        <v>88968.75</v>
      </c>
      <c r="R1575" s="20">
        <f>Ugovori_OPULJP[[#This Row],[Bespovratna sredstva - Nacionalni dio - HRK]]/7.5345</f>
        <v>11808.182361138761</v>
      </c>
      <c r="S1575" s="21">
        <v>593125</v>
      </c>
      <c r="T1575" s="20">
        <f>Ugovori_OPULJP[[#This Row],[Bespovratna sredstva - Ukupno (EU+Nac) HRK
= Ukupna ugovorena vrijednost bespovratnih sredstava]]/7.5345</f>
        <v>78721.215740925079</v>
      </c>
      <c r="U1575" s="19">
        <v>0</v>
      </c>
      <c r="V1575" s="20">
        <f>Ugovori_OPULJP[[#This Row],[Javni doprinos korisnika - HRK]]/7.5345</f>
        <v>0</v>
      </c>
      <c r="W1575" s="19">
        <v>0</v>
      </c>
      <c r="X1575" s="20">
        <f>Ugovori_OPULJP[[#This Row],[Privatni doprinos korisnika - HRK]]/7.5345</f>
        <v>0</v>
      </c>
      <c r="Y1575" s="21">
        <f>Ugovori_OPULJP[[#This Row],[Bespovratna sredstva - Ukupno (EU+Nac) HRK
= Ukupna ugovorena vrijednost bespovratnih sredstava]]+Ugovori_OPULJP[[#This Row],[Javni doprinos korisnika - HRK]]+Ugovori_OPULJP[[#This Row],[Privatni doprinos korisnika - HRK]]</f>
        <v>593125</v>
      </c>
      <c r="Z1575" s="22">
        <f>Ugovori_OPULJP[[#This Row],[UKUPNI PRIHVATLJIVI IZDACI
TOTAL ELIGIBLE EXPENDITURE
= Bespovratna sredstva ukupno + doprinos korisnika
= Ukupni prihvatljivi troškovi
= Ukupna ugovorena vrijednost projekta HRK]]/7.5345</f>
        <v>78721.215740925079</v>
      </c>
      <c r="AA1575" s="27" t="s">
        <v>22</v>
      </c>
      <c r="AB1575" s="27" t="s">
        <v>19</v>
      </c>
      <c r="AC1575" s="26" t="s">
        <v>5842</v>
      </c>
      <c r="AD1575" s="33" t="s">
        <v>147</v>
      </c>
    </row>
    <row r="1576" spans="1:30" ht="51" customHeight="1" x14ac:dyDescent="0.3">
      <c r="A1576" s="36" t="s">
        <v>5843</v>
      </c>
      <c r="B1576" s="25" t="s">
        <v>139</v>
      </c>
      <c r="C1576" s="26" t="s">
        <v>140</v>
      </c>
      <c r="D1576" s="40" t="s">
        <v>1642</v>
      </c>
      <c r="E1576" s="27" t="s">
        <v>63</v>
      </c>
      <c r="F1576" s="32" t="s">
        <v>5844</v>
      </c>
      <c r="G1576" s="32" t="s">
        <v>1808</v>
      </c>
      <c r="H1576" s="29">
        <v>44923</v>
      </c>
      <c r="I1576" s="29">
        <v>45166</v>
      </c>
      <c r="J1576" s="17" t="str">
        <f>IF(Ugovori_OPULJP[[#This Row],[DATUM ZAVRŠETKA OPERACIJE]]&gt;DATE(2023,12,31),"u provedbi","završen")</f>
        <v>završen</v>
      </c>
      <c r="K1576" s="28" t="s">
        <v>144</v>
      </c>
      <c r="L1576" s="15" t="s">
        <v>144</v>
      </c>
      <c r="M1576" s="18">
        <v>0.85</v>
      </c>
      <c r="N1576" s="18">
        <v>0.15</v>
      </c>
      <c r="O1576" s="19">
        <f>Ugovori_OPULJP[[#This Row],[Bespovratna sredstva - Ukupno (EU+Nac) HRK
= Ukupna ugovorena vrijednost bespovratnih sredstava]]*Ugovori_OPULJP[[#This Row],[EU STOPA SUFINANCIRANJA %
EU CO-FINANCING RATE %]]</f>
        <v>1051139.75</v>
      </c>
      <c r="P1576" s="20">
        <f>Ugovori_OPULJP[[#This Row],[Bespovratna sredstva - EU dio - HRK]]/7.5345</f>
        <v>139510.21965624791</v>
      </c>
      <c r="Q1576" s="19">
        <f>Ugovori_OPULJP[[#This Row],[Bespovratna sredstva - Ukupno (EU+Nac) HRK
= Ukupna ugovorena vrijednost bespovratnih sredstava]]*Ugovori_OPULJP[[#This Row],[STOPA NACIONALNOG SUFINANCIRANJA %]]</f>
        <v>185495.25</v>
      </c>
      <c r="R1576" s="20">
        <f>Ugovori_OPULJP[[#This Row],[Bespovratna sredstva - Nacionalni dio - HRK]]/7.5345</f>
        <v>24619.450527573161</v>
      </c>
      <c r="S1576" s="21">
        <v>1236635</v>
      </c>
      <c r="T1576" s="20">
        <f>Ugovori_OPULJP[[#This Row],[Bespovratna sredstva - Ukupno (EU+Nac) HRK
= Ukupna ugovorena vrijednost bespovratnih sredstava]]/7.5345</f>
        <v>164129.67018382109</v>
      </c>
      <c r="U1576" s="19">
        <v>0</v>
      </c>
      <c r="V1576" s="20">
        <f>Ugovori_OPULJP[[#This Row],[Javni doprinos korisnika - HRK]]/7.5345</f>
        <v>0</v>
      </c>
      <c r="W1576" s="19">
        <v>0</v>
      </c>
      <c r="X1576" s="20">
        <f>Ugovori_OPULJP[[#This Row],[Privatni doprinos korisnika - HRK]]/7.5345</f>
        <v>0</v>
      </c>
      <c r="Y1576" s="21">
        <f>Ugovori_OPULJP[[#This Row],[Bespovratna sredstva - Ukupno (EU+Nac) HRK
= Ukupna ugovorena vrijednost bespovratnih sredstava]]+Ugovori_OPULJP[[#This Row],[Javni doprinos korisnika - HRK]]+Ugovori_OPULJP[[#This Row],[Privatni doprinos korisnika - HRK]]</f>
        <v>1236635</v>
      </c>
      <c r="Z1576" s="22">
        <f>Ugovori_OPULJP[[#This Row],[UKUPNI PRIHVATLJIVI IZDACI
TOTAL ELIGIBLE EXPENDITURE
= Bespovratna sredstva ukupno + doprinos korisnika
= Ukupni prihvatljivi troškovi
= Ukupna ugovorena vrijednost projekta HRK]]/7.5345</f>
        <v>164129.67018382109</v>
      </c>
      <c r="AA1576" s="27" t="s">
        <v>22</v>
      </c>
      <c r="AB1576" s="27" t="s">
        <v>19</v>
      </c>
      <c r="AC1576" s="26" t="s">
        <v>5845</v>
      </c>
      <c r="AD1576" s="33" t="s">
        <v>147</v>
      </c>
    </row>
    <row r="1577" spans="1:30" ht="51" customHeight="1" x14ac:dyDescent="0.3">
      <c r="A1577" s="31" t="s">
        <v>5846</v>
      </c>
      <c r="B1577" s="25" t="s">
        <v>139</v>
      </c>
      <c r="C1577" s="26" t="s">
        <v>140</v>
      </c>
      <c r="D1577" s="40" t="s">
        <v>1642</v>
      </c>
      <c r="E1577" s="27" t="s">
        <v>63</v>
      </c>
      <c r="F1577" s="32" t="s">
        <v>5847</v>
      </c>
      <c r="G1577" s="32" t="s">
        <v>1935</v>
      </c>
      <c r="H1577" s="29">
        <v>44902</v>
      </c>
      <c r="I1577" s="29">
        <v>45114</v>
      </c>
      <c r="J1577" s="17" t="str">
        <f>IF(Ugovori_OPULJP[[#This Row],[DATUM ZAVRŠETKA OPERACIJE]]&gt;DATE(2023,12,31),"u provedbi","završen")</f>
        <v>završen</v>
      </c>
      <c r="K1577" s="15" t="s">
        <v>240</v>
      </c>
      <c r="L1577" s="15" t="s">
        <v>240</v>
      </c>
      <c r="M1577" s="18">
        <v>0.85</v>
      </c>
      <c r="N1577" s="18">
        <v>0.15</v>
      </c>
      <c r="O1577" s="19">
        <f>Ugovori_OPULJP[[#This Row],[Bespovratna sredstva - Ukupno (EU+Nac) HRK
= Ukupna ugovorena vrijednost bespovratnih sredstava]]*Ugovori_OPULJP[[#This Row],[EU STOPA SUFINANCIRANJA %
EU CO-FINANCING RATE %]]</f>
        <v>618927.5</v>
      </c>
      <c r="P1577" s="20">
        <f>Ugovori_OPULJP[[#This Row],[Bespovratna sredstva - EU dio - HRK]]/7.5345</f>
        <v>82145.796005043463</v>
      </c>
      <c r="Q1577" s="19">
        <f>Ugovori_OPULJP[[#This Row],[Bespovratna sredstva - Ukupno (EU+Nac) HRK
= Ukupna ugovorena vrijednost bespovratnih sredstava]]*Ugovori_OPULJP[[#This Row],[STOPA NACIONALNOG SUFINANCIRANJA %]]</f>
        <v>109222.5</v>
      </c>
      <c r="R1577" s="20">
        <f>Ugovori_OPULJP[[#This Row],[Bespovratna sredstva - Nacionalni dio - HRK]]/7.5345</f>
        <v>14496.316942066493</v>
      </c>
      <c r="S1577" s="21">
        <v>728150</v>
      </c>
      <c r="T1577" s="20">
        <f>Ugovori_OPULJP[[#This Row],[Bespovratna sredstva - Ukupno (EU+Nac) HRK
= Ukupna ugovorena vrijednost bespovratnih sredstava]]/7.5345</f>
        <v>96642.112947109956</v>
      </c>
      <c r="U1577" s="19">
        <v>0</v>
      </c>
      <c r="V1577" s="20">
        <f>Ugovori_OPULJP[[#This Row],[Javni doprinos korisnika - HRK]]/7.5345</f>
        <v>0</v>
      </c>
      <c r="W1577" s="19">
        <v>0</v>
      </c>
      <c r="X1577" s="20">
        <f>Ugovori_OPULJP[[#This Row],[Privatni doprinos korisnika - HRK]]/7.5345</f>
        <v>0</v>
      </c>
      <c r="Y1577" s="21">
        <f>Ugovori_OPULJP[[#This Row],[Bespovratna sredstva - Ukupno (EU+Nac) HRK
= Ukupna ugovorena vrijednost bespovratnih sredstava]]+Ugovori_OPULJP[[#This Row],[Javni doprinos korisnika - HRK]]+Ugovori_OPULJP[[#This Row],[Privatni doprinos korisnika - HRK]]</f>
        <v>728150</v>
      </c>
      <c r="Z1577" s="22">
        <f>Ugovori_OPULJP[[#This Row],[UKUPNI PRIHVATLJIVI IZDACI
TOTAL ELIGIBLE EXPENDITURE
= Bespovratna sredstva ukupno + doprinos korisnika
= Ukupni prihvatljivi troškovi
= Ukupna ugovorena vrijednost projekta HRK]]/7.5345</f>
        <v>96642.112947109956</v>
      </c>
      <c r="AA1577" s="27" t="s">
        <v>22</v>
      </c>
      <c r="AB1577" s="27" t="s">
        <v>19</v>
      </c>
      <c r="AC1577" s="26" t="s">
        <v>5848</v>
      </c>
      <c r="AD1577" s="33" t="s">
        <v>147</v>
      </c>
    </row>
    <row r="1578" spans="1:30" ht="51" customHeight="1" x14ac:dyDescent="0.3">
      <c r="A1578" s="39" t="s">
        <v>5849</v>
      </c>
      <c r="B1578" s="25" t="s">
        <v>139</v>
      </c>
      <c r="C1578" s="26" t="s">
        <v>140</v>
      </c>
      <c r="D1578" s="40" t="s">
        <v>1642</v>
      </c>
      <c r="E1578" s="27" t="s">
        <v>63</v>
      </c>
      <c r="F1578" s="32" t="s">
        <v>5850</v>
      </c>
      <c r="G1578" s="32" t="s">
        <v>1175</v>
      </c>
      <c r="H1578" s="29">
        <v>44855</v>
      </c>
      <c r="I1578" s="29">
        <v>45098</v>
      </c>
      <c r="J1578" s="17" t="str">
        <f>IF(Ugovori_OPULJP[[#This Row],[DATUM ZAVRŠETKA OPERACIJE]]&gt;DATE(2023,12,31),"u provedbi","završen")</f>
        <v>završen</v>
      </c>
      <c r="K1578" s="15" t="s">
        <v>91</v>
      </c>
      <c r="L1578" s="15" t="s">
        <v>91</v>
      </c>
      <c r="M1578" s="18">
        <v>0.85</v>
      </c>
      <c r="N1578" s="18">
        <v>0.15</v>
      </c>
      <c r="O1578" s="19">
        <f>Ugovori_OPULJP[[#This Row],[Bespovratna sredstva - Ukupno (EU+Nac) HRK
= Ukupna ugovorena vrijednost bespovratnih sredstava]]*Ugovori_OPULJP[[#This Row],[EU STOPA SUFINANCIRANJA %
EU CO-FINANCING RATE %]]</f>
        <v>798456</v>
      </c>
      <c r="P1578" s="20">
        <f>Ugovori_OPULJP[[#This Row],[Bespovratna sredstva - EU dio - HRK]]/7.5345</f>
        <v>105973.32271550865</v>
      </c>
      <c r="Q1578" s="19">
        <f>Ugovori_OPULJP[[#This Row],[Bespovratna sredstva - Ukupno (EU+Nac) HRK
= Ukupna ugovorena vrijednost bespovratnih sredstava]]*Ugovori_OPULJP[[#This Row],[STOPA NACIONALNOG SUFINANCIRANJA %]]</f>
        <v>140904</v>
      </c>
      <c r="R1578" s="20">
        <f>Ugovori_OPULJP[[#This Row],[Bespovratna sredstva - Nacionalni dio - HRK]]/7.5345</f>
        <v>18701.174596854467</v>
      </c>
      <c r="S1578" s="21">
        <v>939360</v>
      </c>
      <c r="T1578" s="20">
        <f>Ugovori_OPULJP[[#This Row],[Bespovratna sredstva - Ukupno (EU+Nac) HRK
= Ukupna ugovorena vrijednost bespovratnih sredstava]]/7.5345</f>
        <v>124674.49731236312</v>
      </c>
      <c r="U1578" s="19">
        <v>0</v>
      </c>
      <c r="V1578" s="20">
        <f>Ugovori_OPULJP[[#This Row],[Javni doprinos korisnika - HRK]]/7.5345</f>
        <v>0</v>
      </c>
      <c r="W1578" s="19">
        <v>0</v>
      </c>
      <c r="X1578" s="20">
        <f>Ugovori_OPULJP[[#This Row],[Privatni doprinos korisnika - HRK]]/7.5345</f>
        <v>0</v>
      </c>
      <c r="Y1578" s="21">
        <f>Ugovori_OPULJP[[#This Row],[Bespovratna sredstva - Ukupno (EU+Nac) HRK
= Ukupna ugovorena vrijednost bespovratnih sredstava]]+Ugovori_OPULJP[[#This Row],[Javni doprinos korisnika - HRK]]+Ugovori_OPULJP[[#This Row],[Privatni doprinos korisnika - HRK]]</f>
        <v>939360</v>
      </c>
      <c r="Z1578" s="22">
        <f>Ugovori_OPULJP[[#This Row],[UKUPNI PRIHVATLJIVI IZDACI
TOTAL ELIGIBLE EXPENDITURE
= Bespovratna sredstva ukupno + doprinos korisnika
= Ukupni prihvatljivi troškovi
= Ukupna ugovorena vrijednost projekta HRK]]/7.5345</f>
        <v>124674.49731236312</v>
      </c>
      <c r="AA1578" s="27" t="s">
        <v>22</v>
      </c>
      <c r="AB1578" s="27" t="s">
        <v>19</v>
      </c>
      <c r="AC1578" s="26" t="s">
        <v>5851</v>
      </c>
      <c r="AD1578" s="33" t="s">
        <v>147</v>
      </c>
    </row>
    <row r="1579" spans="1:30" ht="51" customHeight="1" x14ac:dyDescent="0.3">
      <c r="A1579" s="39" t="s">
        <v>5852</v>
      </c>
      <c r="B1579" s="25" t="s">
        <v>139</v>
      </c>
      <c r="C1579" s="26" t="s">
        <v>140</v>
      </c>
      <c r="D1579" s="40" t="s">
        <v>1642</v>
      </c>
      <c r="E1579" s="27" t="s">
        <v>63</v>
      </c>
      <c r="F1579" s="32" t="s">
        <v>5853</v>
      </c>
      <c r="G1579" s="14" t="s">
        <v>1338</v>
      </c>
      <c r="H1579" s="29">
        <v>44855</v>
      </c>
      <c r="I1579" s="29">
        <v>45098</v>
      </c>
      <c r="J1579" s="17" t="str">
        <f>IF(Ugovori_OPULJP[[#This Row],[DATUM ZAVRŠETKA OPERACIJE]]&gt;DATE(2023,12,31),"u provedbi","završen")</f>
        <v>završen</v>
      </c>
      <c r="K1579" s="15" t="s">
        <v>91</v>
      </c>
      <c r="L1579" s="15" t="s">
        <v>91</v>
      </c>
      <c r="M1579" s="18">
        <v>0.85</v>
      </c>
      <c r="N1579" s="18">
        <v>0.15</v>
      </c>
      <c r="O1579" s="19">
        <f>Ugovori_OPULJP[[#This Row],[Bespovratna sredstva - Ukupno (EU+Nac) HRK
= Ukupna ugovorena vrijednost bespovratnih sredstava]]*Ugovori_OPULJP[[#This Row],[EU STOPA SUFINANCIRANJA %
EU CO-FINANCING RATE %]]</f>
        <v>1134123.635</v>
      </c>
      <c r="P1579" s="20">
        <f>Ugovori_OPULJP[[#This Row],[Bespovratna sredstva - EU dio - HRK]]/7.5345</f>
        <v>150524.07392660427</v>
      </c>
      <c r="Q1579" s="19">
        <f>Ugovori_OPULJP[[#This Row],[Bespovratna sredstva - Ukupno (EU+Nac) HRK
= Ukupna ugovorena vrijednost bespovratnih sredstava]]*Ugovori_OPULJP[[#This Row],[STOPA NACIONALNOG SUFINANCIRANJA %]]</f>
        <v>200139.465</v>
      </c>
      <c r="R1579" s="20">
        <f>Ugovori_OPULJP[[#This Row],[Bespovratna sredstva - Nacionalni dio - HRK]]/7.5345</f>
        <v>26563.071869400756</v>
      </c>
      <c r="S1579" s="21">
        <v>1334263.1000000001</v>
      </c>
      <c r="T1579" s="20">
        <f>Ugovori_OPULJP[[#This Row],[Bespovratna sredstva - Ukupno (EU+Nac) HRK
= Ukupna ugovorena vrijednost bespovratnih sredstava]]/7.5345</f>
        <v>177087.14579600503</v>
      </c>
      <c r="U1579" s="19">
        <v>0</v>
      </c>
      <c r="V1579" s="20">
        <f>Ugovori_OPULJP[[#This Row],[Javni doprinos korisnika - HRK]]/7.5345</f>
        <v>0</v>
      </c>
      <c r="W1579" s="19">
        <v>0</v>
      </c>
      <c r="X1579" s="20">
        <f>Ugovori_OPULJP[[#This Row],[Privatni doprinos korisnika - HRK]]/7.5345</f>
        <v>0</v>
      </c>
      <c r="Y1579" s="21">
        <f>Ugovori_OPULJP[[#This Row],[Bespovratna sredstva - Ukupno (EU+Nac) HRK
= Ukupna ugovorena vrijednost bespovratnih sredstava]]+Ugovori_OPULJP[[#This Row],[Javni doprinos korisnika - HRK]]+Ugovori_OPULJP[[#This Row],[Privatni doprinos korisnika - HRK]]</f>
        <v>1334263.1000000001</v>
      </c>
      <c r="Z1579" s="22">
        <f>Ugovori_OPULJP[[#This Row],[UKUPNI PRIHVATLJIVI IZDACI
TOTAL ELIGIBLE EXPENDITURE
= Bespovratna sredstva ukupno + doprinos korisnika
= Ukupni prihvatljivi troškovi
= Ukupna ugovorena vrijednost projekta HRK]]/7.5345</f>
        <v>177087.14579600503</v>
      </c>
      <c r="AA1579" s="27" t="s">
        <v>22</v>
      </c>
      <c r="AB1579" s="27" t="s">
        <v>19</v>
      </c>
      <c r="AC1579" s="26" t="s">
        <v>5854</v>
      </c>
      <c r="AD1579" s="33" t="s">
        <v>147</v>
      </c>
    </row>
    <row r="1580" spans="1:30" ht="51" customHeight="1" x14ac:dyDescent="0.3">
      <c r="A1580" s="39" t="s">
        <v>5855</v>
      </c>
      <c r="B1580" s="25" t="s">
        <v>139</v>
      </c>
      <c r="C1580" s="26" t="s">
        <v>140</v>
      </c>
      <c r="D1580" s="40" t="s">
        <v>1642</v>
      </c>
      <c r="E1580" s="27" t="s">
        <v>63</v>
      </c>
      <c r="F1580" s="32" t="s">
        <v>5856</v>
      </c>
      <c r="G1580" s="32" t="s">
        <v>1108</v>
      </c>
      <c r="H1580" s="29">
        <v>44855</v>
      </c>
      <c r="I1580" s="29">
        <v>45098</v>
      </c>
      <c r="J1580" s="17" t="str">
        <f>IF(Ugovori_OPULJP[[#This Row],[DATUM ZAVRŠETKA OPERACIJE]]&gt;DATE(2023,12,31),"u provedbi","završen")</f>
        <v>završen</v>
      </c>
      <c r="K1580" s="15" t="s">
        <v>91</v>
      </c>
      <c r="L1580" s="15" t="s">
        <v>91</v>
      </c>
      <c r="M1580" s="18">
        <v>0.85</v>
      </c>
      <c r="N1580" s="18">
        <v>0.15</v>
      </c>
      <c r="O1580" s="19">
        <f>Ugovori_OPULJP[[#This Row],[Bespovratna sredstva - Ukupno (EU+Nac) HRK
= Ukupna ugovorena vrijednost bespovratnih sredstava]]*Ugovori_OPULJP[[#This Row],[EU STOPA SUFINANCIRANJA %
EU CO-FINANCING RATE %]]</f>
        <v>1260603.125</v>
      </c>
      <c r="P1580" s="20">
        <f>Ugovori_OPULJP[[#This Row],[Bespovratna sredstva - EU dio - HRK]]/7.5345</f>
        <v>167310.78704625388</v>
      </c>
      <c r="Q1580" s="19">
        <f>Ugovori_OPULJP[[#This Row],[Bespovratna sredstva - Ukupno (EU+Nac) HRK
= Ukupna ugovorena vrijednost bespovratnih sredstava]]*Ugovori_OPULJP[[#This Row],[STOPA NACIONALNOG SUFINANCIRANJA %]]</f>
        <v>222459.375</v>
      </c>
      <c r="R1580" s="20">
        <f>Ugovori_OPULJP[[#This Row],[Bespovratna sredstva - Nacionalni dio - HRK]]/7.5345</f>
        <v>29525.43300816245</v>
      </c>
      <c r="S1580" s="21">
        <v>1483062.5</v>
      </c>
      <c r="T1580" s="20">
        <f>Ugovori_OPULJP[[#This Row],[Bespovratna sredstva - Ukupno (EU+Nac) HRK
= Ukupna ugovorena vrijednost bespovratnih sredstava]]/7.5345</f>
        <v>196836.22005441634</v>
      </c>
      <c r="U1580" s="19">
        <v>0</v>
      </c>
      <c r="V1580" s="20">
        <f>Ugovori_OPULJP[[#This Row],[Javni doprinos korisnika - HRK]]/7.5345</f>
        <v>0</v>
      </c>
      <c r="W1580" s="19">
        <v>0</v>
      </c>
      <c r="X1580" s="20">
        <f>Ugovori_OPULJP[[#This Row],[Privatni doprinos korisnika - HRK]]/7.5345</f>
        <v>0</v>
      </c>
      <c r="Y1580" s="21">
        <f>Ugovori_OPULJP[[#This Row],[Bespovratna sredstva - Ukupno (EU+Nac) HRK
= Ukupna ugovorena vrijednost bespovratnih sredstava]]+Ugovori_OPULJP[[#This Row],[Javni doprinos korisnika - HRK]]+Ugovori_OPULJP[[#This Row],[Privatni doprinos korisnika - HRK]]</f>
        <v>1483062.5</v>
      </c>
      <c r="Z1580" s="22">
        <f>Ugovori_OPULJP[[#This Row],[UKUPNI PRIHVATLJIVI IZDACI
TOTAL ELIGIBLE EXPENDITURE
= Bespovratna sredstva ukupno + doprinos korisnika
= Ukupni prihvatljivi troškovi
= Ukupna ugovorena vrijednost projekta HRK]]/7.5345</f>
        <v>196836.22005441634</v>
      </c>
      <c r="AA1580" s="27" t="s">
        <v>22</v>
      </c>
      <c r="AB1580" s="27" t="s">
        <v>19</v>
      </c>
      <c r="AC1580" s="26" t="s">
        <v>5857</v>
      </c>
      <c r="AD1580" s="33" t="s">
        <v>147</v>
      </c>
    </row>
    <row r="1581" spans="1:30" ht="51" customHeight="1" x14ac:dyDescent="0.3">
      <c r="A1581" s="31" t="s">
        <v>5858</v>
      </c>
      <c r="B1581" s="25" t="s">
        <v>139</v>
      </c>
      <c r="C1581" s="26" t="s">
        <v>140</v>
      </c>
      <c r="D1581" s="40" t="s">
        <v>1642</v>
      </c>
      <c r="E1581" s="27" t="s">
        <v>63</v>
      </c>
      <c r="F1581" s="32" t="s">
        <v>5859</v>
      </c>
      <c r="G1581" s="32" t="s">
        <v>5860</v>
      </c>
      <c r="H1581" s="29">
        <v>44915</v>
      </c>
      <c r="I1581" s="29">
        <v>45158</v>
      </c>
      <c r="J1581" s="17" t="str">
        <f>IF(Ugovori_OPULJP[[#This Row],[DATUM ZAVRŠETKA OPERACIJE]]&gt;DATE(2023,12,31),"u provedbi","završen")</f>
        <v>završen</v>
      </c>
      <c r="K1581" s="28" t="s">
        <v>86</v>
      </c>
      <c r="L1581" s="28" t="s">
        <v>86</v>
      </c>
      <c r="M1581" s="18">
        <v>0.85</v>
      </c>
      <c r="N1581" s="18">
        <v>0.15</v>
      </c>
      <c r="O1581" s="19">
        <f>Ugovori_OPULJP[[#This Row],[Bespovratna sredstva - Ukupno (EU+Nac) HRK
= Ukupna ugovorena vrijednost bespovratnih sredstava]]*Ugovori_OPULJP[[#This Row],[EU STOPA SUFINANCIRANJA %
EU CO-FINANCING RATE %]]</f>
        <v>1261051.5</v>
      </c>
      <c r="P1581" s="20">
        <f>Ugovori_OPULJP[[#This Row],[Bespovratna sredstva - EU dio - HRK]]/7.5345</f>
        <v>167370.29663547679</v>
      </c>
      <c r="Q1581" s="19">
        <f>Ugovori_OPULJP[[#This Row],[Bespovratna sredstva - Ukupno (EU+Nac) HRK
= Ukupna ugovorena vrijednost bespovratnih sredstava]]*Ugovori_OPULJP[[#This Row],[STOPA NACIONALNOG SUFINANCIRANJA %]]</f>
        <v>222538.5</v>
      </c>
      <c r="R1581" s="20">
        <f>Ugovori_OPULJP[[#This Row],[Bespovratna sredstva - Nacionalni dio - HRK]]/7.5345</f>
        <v>29535.934700378257</v>
      </c>
      <c r="S1581" s="21">
        <v>1483590</v>
      </c>
      <c r="T1581" s="20">
        <f>Ugovori_OPULJP[[#This Row],[Bespovratna sredstva - Ukupno (EU+Nac) HRK
= Ukupna ugovorena vrijednost bespovratnih sredstava]]/7.5345</f>
        <v>196906.23133585506</v>
      </c>
      <c r="U1581" s="19">
        <v>0</v>
      </c>
      <c r="V1581" s="20">
        <f>Ugovori_OPULJP[[#This Row],[Javni doprinos korisnika - HRK]]/7.5345</f>
        <v>0</v>
      </c>
      <c r="W1581" s="19">
        <v>0</v>
      </c>
      <c r="X1581" s="20">
        <f>Ugovori_OPULJP[[#This Row],[Privatni doprinos korisnika - HRK]]/7.5345</f>
        <v>0</v>
      </c>
      <c r="Y1581" s="21">
        <f>Ugovori_OPULJP[[#This Row],[Bespovratna sredstva - Ukupno (EU+Nac) HRK
= Ukupna ugovorena vrijednost bespovratnih sredstava]]+Ugovori_OPULJP[[#This Row],[Javni doprinos korisnika - HRK]]+Ugovori_OPULJP[[#This Row],[Privatni doprinos korisnika - HRK]]</f>
        <v>1483590</v>
      </c>
      <c r="Z1581" s="22">
        <f>Ugovori_OPULJP[[#This Row],[UKUPNI PRIHVATLJIVI IZDACI
TOTAL ELIGIBLE EXPENDITURE
= Bespovratna sredstva ukupno + doprinos korisnika
= Ukupni prihvatljivi troškovi
= Ukupna ugovorena vrijednost projekta HRK]]/7.5345</f>
        <v>196906.23133585506</v>
      </c>
      <c r="AA1581" s="27" t="s">
        <v>22</v>
      </c>
      <c r="AB1581" s="27" t="s">
        <v>19</v>
      </c>
      <c r="AC1581" s="26" t="s">
        <v>5861</v>
      </c>
      <c r="AD1581" s="33" t="s">
        <v>147</v>
      </c>
    </row>
    <row r="1582" spans="1:30" ht="51" customHeight="1" x14ac:dyDescent="0.3">
      <c r="A1582" s="31" t="s">
        <v>5862</v>
      </c>
      <c r="B1582" s="25" t="s">
        <v>139</v>
      </c>
      <c r="C1582" s="26" t="s">
        <v>140</v>
      </c>
      <c r="D1582" s="40" t="s">
        <v>1642</v>
      </c>
      <c r="E1582" s="27" t="s">
        <v>63</v>
      </c>
      <c r="F1582" s="32" t="s">
        <v>5863</v>
      </c>
      <c r="G1582" s="32" t="s">
        <v>1349</v>
      </c>
      <c r="H1582" s="29">
        <v>44915</v>
      </c>
      <c r="I1582" s="29">
        <v>45158</v>
      </c>
      <c r="J1582" s="17" t="str">
        <f>IF(Ugovori_OPULJP[[#This Row],[DATUM ZAVRŠETKA OPERACIJE]]&gt;DATE(2023,12,31),"u provedbi","završen")</f>
        <v>završen</v>
      </c>
      <c r="K1582" s="15" t="s">
        <v>86</v>
      </c>
      <c r="L1582" s="15" t="s">
        <v>86</v>
      </c>
      <c r="M1582" s="18">
        <v>0.85</v>
      </c>
      <c r="N1582" s="18">
        <v>0.15</v>
      </c>
      <c r="O1582" s="19">
        <f>Ugovori_OPULJP[[#This Row],[Bespovratna sredstva - Ukupno (EU+Nac) HRK
= Ukupna ugovorena vrijednost bespovratnih sredstava]]*Ugovori_OPULJP[[#This Row],[EU STOPA SUFINANCIRANJA %
EU CO-FINANCING RATE %]]</f>
        <v>1261740</v>
      </c>
      <c r="P1582" s="20">
        <f>Ugovori_OPULJP[[#This Row],[Bespovratna sredstva - EU dio - HRK]]/7.5345</f>
        <v>167461.67628907028</v>
      </c>
      <c r="Q1582" s="19">
        <f>Ugovori_OPULJP[[#This Row],[Bespovratna sredstva - Ukupno (EU+Nac) HRK
= Ukupna ugovorena vrijednost bespovratnih sredstava]]*Ugovori_OPULJP[[#This Row],[STOPA NACIONALNOG SUFINANCIRANJA %]]</f>
        <v>222660</v>
      </c>
      <c r="R1582" s="20">
        <f>Ugovori_OPULJP[[#This Row],[Bespovratna sredstva - Nacionalni dio - HRK]]/7.5345</f>
        <v>29552.060521600637</v>
      </c>
      <c r="S1582" s="21">
        <v>1484400</v>
      </c>
      <c r="T1582" s="20">
        <f>Ugovori_OPULJP[[#This Row],[Bespovratna sredstva - Ukupno (EU+Nac) HRK
= Ukupna ugovorena vrijednost bespovratnih sredstava]]/7.5345</f>
        <v>197013.7368106709</v>
      </c>
      <c r="U1582" s="19">
        <v>0</v>
      </c>
      <c r="V1582" s="20">
        <f>Ugovori_OPULJP[[#This Row],[Javni doprinos korisnika - HRK]]/7.5345</f>
        <v>0</v>
      </c>
      <c r="W1582" s="19">
        <v>0</v>
      </c>
      <c r="X1582" s="20">
        <f>Ugovori_OPULJP[[#This Row],[Privatni doprinos korisnika - HRK]]/7.5345</f>
        <v>0</v>
      </c>
      <c r="Y1582" s="21">
        <f>Ugovori_OPULJP[[#This Row],[Bespovratna sredstva - Ukupno (EU+Nac) HRK
= Ukupna ugovorena vrijednost bespovratnih sredstava]]+Ugovori_OPULJP[[#This Row],[Javni doprinos korisnika - HRK]]+Ugovori_OPULJP[[#This Row],[Privatni doprinos korisnika - HRK]]</f>
        <v>1484400</v>
      </c>
      <c r="Z1582" s="22">
        <f>Ugovori_OPULJP[[#This Row],[UKUPNI PRIHVATLJIVI IZDACI
TOTAL ELIGIBLE EXPENDITURE
= Bespovratna sredstva ukupno + doprinos korisnika
= Ukupni prihvatljivi troškovi
= Ukupna ugovorena vrijednost projekta HRK]]/7.5345</f>
        <v>197013.7368106709</v>
      </c>
      <c r="AA1582" s="27" t="s">
        <v>22</v>
      </c>
      <c r="AB1582" s="27" t="s">
        <v>19</v>
      </c>
      <c r="AC1582" s="26" t="s">
        <v>5864</v>
      </c>
      <c r="AD1582" s="33" t="s">
        <v>147</v>
      </c>
    </row>
    <row r="1583" spans="1:30" ht="51" customHeight="1" x14ac:dyDescent="0.3">
      <c r="A1583" s="31" t="s">
        <v>5865</v>
      </c>
      <c r="B1583" s="25" t="s">
        <v>139</v>
      </c>
      <c r="C1583" s="26" t="s">
        <v>140</v>
      </c>
      <c r="D1583" s="40" t="s">
        <v>1642</v>
      </c>
      <c r="E1583" s="27" t="s">
        <v>63</v>
      </c>
      <c r="F1583" s="32" t="s">
        <v>5866</v>
      </c>
      <c r="G1583" s="32" t="s">
        <v>1119</v>
      </c>
      <c r="H1583" s="29">
        <v>44998</v>
      </c>
      <c r="I1583" s="29">
        <v>45243</v>
      </c>
      <c r="J1583" s="17" t="str">
        <f>IF(Ugovori_OPULJP[[#This Row],[DATUM ZAVRŠETKA OPERACIJE]]&gt;DATE(2023,12,31),"u provedbi","završen")</f>
        <v>završen</v>
      </c>
      <c r="K1583" s="15" t="s">
        <v>86</v>
      </c>
      <c r="L1583" s="15" t="s">
        <v>86</v>
      </c>
      <c r="M1583" s="18">
        <v>0.85</v>
      </c>
      <c r="N1583" s="18">
        <v>0.15</v>
      </c>
      <c r="O1583" s="19">
        <f>Ugovori_OPULJP[[#This Row],[Bespovratna sredstva - Ukupno (EU+Nac) HRK
= Ukupna ugovorena vrijednost bespovratnih sredstava]]*Ugovori_OPULJP[[#This Row],[EU STOPA SUFINANCIRANJA %
EU CO-FINANCING RATE %]]</f>
        <v>1048772.5</v>
      </c>
      <c r="P1583" s="20">
        <f>Ugovori_OPULJP[[#This Row],[Bespovratna sredstva - EU dio - HRK]]/7.5345</f>
        <v>139196.03158802839</v>
      </c>
      <c r="Q1583" s="19">
        <f>Ugovori_OPULJP[[#This Row],[Bespovratna sredstva - Ukupno (EU+Nac) HRK
= Ukupna ugovorena vrijednost bespovratnih sredstava]]*Ugovori_OPULJP[[#This Row],[STOPA NACIONALNOG SUFINANCIRANJA %]]</f>
        <v>185077.5</v>
      </c>
      <c r="R1583" s="20">
        <f>Ugovori_OPULJP[[#This Row],[Bespovratna sredstva - Nacionalni dio - HRK]]/7.5345</f>
        <v>24564.005574357951</v>
      </c>
      <c r="S1583" s="21">
        <v>1233850</v>
      </c>
      <c r="T1583" s="20">
        <f>Ugovori_OPULJP[[#This Row],[Bespovratna sredstva - Ukupno (EU+Nac) HRK
= Ukupna ugovorena vrijednost bespovratnih sredstava]]/7.5345</f>
        <v>163760.03716238635</v>
      </c>
      <c r="U1583" s="19">
        <v>0</v>
      </c>
      <c r="V1583" s="20">
        <f>Ugovori_OPULJP[[#This Row],[Javni doprinos korisnika - HRK]]/7.5345</f>
        <v>0</v>
      </c>
      <c r="W1583" s="19">
        <v>0</v>
      </c>
      <c r="X1583" s="20">
        <f>Ugovori_OPULJP[[#This Row],[Privatni doprinos korisnika - HRK]]/7.5345</f>
        <v>0</v>
      </c>
      <c r="Y1583" s="21">
        <f>Ugovori_OPULJP[[#This Row],[Bespovratna sredstva - Ukupno (EU+Nac) HRK
= Ukupna ugovorena vrijednost bespovratnih sredstava]]+Ugovori_OPULJP[[#This Row],[Javni doprinos korisnika - HRK]]+Ugovori_OPULJP[[#This Row],[Privatni doprinos korisnika - HRK]]</f>
        <v>1233850</v>
      </c>
      <c r="Z1583" s="22">
        <f>Ugovori_OPULJP[[#This Row],[UKUPNI PRIHVATLJIVI IZDACI
TOTAL ELIGIBLE EXPENDITURE
= Bespovratna sredstva ukupno + doprinos korisnika
= Ukupni prihvatljivi troškovi
= Ukupna ugovorena vrijednost projekta HRK]]/7.5345</f>
        <v>163760.03716238635</v>
      </c>
      <c r="AA1583" s="27" t="s">
        <v>22</v>
      </c>
      <c r="AB1583" s="27" t="s">
        <v>19</v>
      </c>
      <c r="AC1583" s="26" t="s">
        <v>5867</v>
      </c>
      <c r="AD1583" s="33" t="s">
        <v>147</v>
      </c>
    </row>
    <row r="1584" spans="1:30" ht="51" customHeight="1" x14ac:dyDescent="0.3">
      <c r="A1584" s="39" t="s">
        <v>5868</v>
      </c>
      <c r="B1584" s="25" t="s">
        <v>139</v>
      </c>
      <c r="C1584" s="26" t="s">
        <v>140</v>
      </c>
      <c r="D1584" s="40" t="s">
        <v>1642</v>
      </c>
      <c r="E1584" s="27" t="s">
        <v>63</v>
      </c>
      <c r="F1584" s="32" t="s">
        <v>5869</v>
      </c>
      <c r="G1584" s="32" t="s">
        <v>121</v>
      </c>
      <c r="H1584" s="29">
        <v>44855</v>
      </c>
      <c r="I1584" s="29">
        <v>45098</v>
      </c>
      <c r="J1584" s="17" t="str">
        <f>IF(Ugovori_OPULJP[[#This Row],[DATUM ZAVRŠETKA OPERACIJE]]&gt;DATE(2023,12,31),"u provedbi","završen")</f>
        <v>završen</v>
      </c>
      <c r="K1584" s="28" t="s">
        <v>86</v>
      </c>
      <c r="L1584" s="28" t="s">
        <v>86</v>
      </c>
      <c r="M1584" s="18">
        <v>0.85</v>
      </c>
      <c r="N1584" s="18">
        <v>0.15</v>
      </c>
      <c r="O1584" s="19">
        <f>Ugovori_OPULJP[[#This Row],[Bespovratna sredstva - Ukupno (EU+Nac) HRK
= Ukupna ugovorena vrijednost bespovratnih sredstava]]*Ugovori_OPULJP[[#This Row],[EU STOPA SUFINANCIRANJA %
EU CO-FINANCING RATE %]]</f>
        <v>1259742.5</v>
      </c>
      <c r="P1584" s="20">
        <f>Ugovori_OPULJP[[#This Row],[Bespovratna sredstva - EU dio - HRK]]/7.5345</f>
        <v>167196.56247926207</v>
      </c>
      <c r="Q1584" s="19">
        <f>Ugovori_OPULJP[[#This Row],[Bespovratna sredstva - Ukupno (EU+Nac) HRK
= Ukupna ugovorena vrijednost bespovratnih sredstava]]*Ugovori_OPULJP[[#This Row],[STOPA NACIONALNOG SUFINANCIRANJA %]]</f>
        <v>222307.5</v>
      </c>
      <c r="R1584" s="20">
        <f>Ugovori_OPULJP[[#This Row],[Bespovratna sredstva - Nacionalni dio - HRK]]/7.5345</f>
        <v>29505.27573163448</v>
      </c>
      <c r="S1584" s="21">
        <v>1482050</v>
      </c>
      <c r="T1584" s="20">
        <f>Ugovori_OPULJP[[#This Row],[Bespovratna sredstva - Ukupno (EU+Nac) HRK
= Ukupna ugovorena vrijednost bespovratnih sredstava]]/7.5345</f>
        <v>196701.83821089653</v>
      </c>
      <c r="U1584" s="19">
        <v>0</v>
      </c>
      <c r="V1584" s="20">
        <f>Ugovori_OPULJP[[#This Row],[Javni doprinos korisnika - HRK]]/7.5345</f>
        <v>0</v>
      </c>
      <c r="W1584" s="19">
        <v>0</v>
      </c>
      <c r="X1584" s="20">
        <f>Ugovori_OPULJP[[#This Row],[Privatni doprinos korisnika - HRK]]/7.5345</f>
        <v>0</v>
      </c>
      <c r="Y1584" s="21">
        <f>Ugovori_OPULJP[[#This Row],[Bespovratna sredstva - Ukupno (EU+Nac) HRK
= Ukupna ugovorena vrijednost bespovratnih sredstava]]+Ugovori_OPULJP[[#This Row],[Javni doprinos korisnika - HRK]]+Ugovori_OPULJP[[#This Row],[Privatni doprinos korisnika - HRK]]</f>
        <v>1482050</v>
      </c>
      <c r="Z1584" s="22">
        <f>Ugovori_OPULJP[[#This Row],[UKUPNI PRIHVATLJIVI IZDACI
TOTAL ELIGIBLE EXPENDITURE
= Bespovratna sredstva ukupno + doprinos korisnika
= Ukupni prihvatljivi troškovi
= Ukupna ugovorena vrijednost projekta HRK]]/7.5345</f>
        <v>196701.83821089653</v>
      </c>
      <c r="AA1584" s="27" t="s">
        <v>22</v>
      </c>
      <c r="AB1584" s="27" t="s">
        <v>19</v>
      </c>
      <c r="AC1584" s="26" t="s">
        <v>5870</v>
      </c>
      <c r="AD1584" s="33" t="s">
        <v>147</v>
      </c>
    </row>
    <row r="1585" spans="1:30" ht="63.75" customHeight="1" x14ac:dyDescent="0.3">
      <c r="A1585" s="39" t="s">
        <v>5871</v>
      </c>
      <c r="B1585" s="25" t="s">
        <v>139</v>
      </c>
      <c r="C1585" s="26" t="s">
        <v>140</v>
      </c>
      <c r="D1585" s="40" t="s">
        <v>1642</v>
      </c>
      <c r="E1585" s="27" t="s">
        <v>63</v>
      </c>
      <c r="F1585" s="32" t="s">
        <v>5872</v>
      </c>
      <c r="G1585" s="32" t="s">
        <v>5873</v>
      </c>
      <c r="H1585" s="29">
        <v>44855</v>
      </c>
      <c r="I1585" s="29">
        <v>45098</v>
      </c>
      <c r="J1585" s="17" t="str">
        <f>IF(Ugovori_OPULJP[[#This Row],[DATUM ZAVRŠETKA OPERACIJE]]&gt;DATE(2023,12,31),"u provedbi","završen")</f>
        <v>završen</v>
      </c>
      <c r="K1585" s="15" t="s">
        <v>91</v>
      </c>
      <c r="L1585" s="15" t="s">
        <v>91</v>
      </c>
      <c r="M1585" s="18">
        <v>0.85</v>
      </c>
      <c r="N1585" s="18">
        <v>0.15</v>
      </c>
      <c r="O1585" s="19">
        <f>Ugovori_OPULJP[[#This Row],[Bespovratna sredstva - Ukupno (EU+Nac) HRK
= Ukupna ugovorena vrijednost bespovratnih sredstava]]*Ugovori_OPULJP[[#This Row],[EU STOPA SUFINANCIRANJA %
EU CO-FINANCING RATE %]]</f>
        <v>839858.65</v>
      </c>
      <c r="P1585" s="20">
        <f>Ugovori_OPULJP[[#This Row],[Bespovratna sredstva - EU dio - HRK]]/7.5345</f>
        <v>111468.39869931647</v>
      </c>
      <c r="Q1585" s="19">
        <f>Ugovori_OPULJP[[#This Row],[Bespovratna sredstva - Ukupno (EU+Nac) HRK
= Ukupna ugovorena vrijednost bespovratnih sredstava]]*Ugovori_OPULJP[[#This Row],[STOPA NACIONALNOG SUFINANCIRANJA %]]</f>
        <v>148210.35</v>
      </c>
      <c r="R1585" s="20">
        <f>Ugovori_OPULJP[[#This Row],[Bespovratna sredstva - Nacionalni dio - HRK]]/7.5345</f>
        <v>19670.893888114671</v>
      </c>
      <c r="S1585" s="21">
        <v>988069</v>
      </c>
      <c r="T1585" s="20">
        <f>Ugovori_OPULJP[[#This Row],[Bespovratna sredstva - Ukupno (EU+Nac) HRK
= Ukupna ugovorena vrijednost bespovratnih sredstava]]/7.5345</f>
        <v>131139.29258743115</v>
      </c>
      <c r="U1585" s="19">
        <v>0</v>
      </c>
      <c r="V1585" s="20">
        <f>Ugovori_OPULJP[[#This Row],[Javni doprinos korisnika - HRK]]/7.5345</f>
        <v>0</v>
      </c>
      <c r="W1585" s="19">
        <v>0</v>
      </c>
      <c r="X1585" s="20">
        <f>Ugovori_OPULJP[[#This Row],[Privatni doprinos korisnika - HRK]]/7.5345</f>
        <v>0</v>
      </c>
      <c r="Y1585" s="21">
        <f>Ugovori_OPULJP[[#This Row],[Bespovratna sredstva - Ukupno (EU+Nac) HRK
= Ukupna ugovorena vrijednost bespovratnih sredstava]]+Ugovori_OPULJP[[#This Row],[Javni doprinos korisnika - HRK]]+Ugovori_OPULJP[[#This Row],[Privatni doprinos korisnika - HRK]]</f>
        <v>988069</v>
      </c>
      <c r="Z1585" s="22">
        <f>Ugovori_OPULJP[[#This Row],[UKUPNI PRIHVATLJIVI IZDACI
TOTAL ELIGIBLE EXPENDITURE
= Bespovratna sredstva ukupno + doprinos korisnika
= Ukupni prihvatljivi troškovi
= Ukupna ugovorena vrijednost projekta HRK]]/7.5345</f>
        <v>131139.29258743115</v>
      </c>
      <c r="AA1585" s="27" t="s">
        <v>22</v>
      </c>
      <c r="AB1585" s="27" t="s">
        <v>19</v>
      </c>
      <c r="AC1585" s="26" t="s">
        <v>5874</v>
      </c>
      <c r="AD1585" s="33" t="s">
        <v>147</v>
      </c>
    </row>
    <row r="1586" spans="1:30" ht="38.25" customHeight="1" x14ac:dyDescent="0.3">
      <c r="A1586" s="31" t="s">
        <v>5875</v>
      </c>
      <c r="B1586" s="25" t="s">
        <v>139</v>
      </c>
      <c r="C1586" s="26" t="s">
        <v>140</v>
      </c>
      <c r="D1586" s="40" t="s">
        <v>1642</v>
      </c>
      <c r="E1586" s="27" t="s">
        <v>63</v>
      </c>
      <c r="F1586" s="32" t="s">
        <v>5876</v>
      </c>
      <c r="G1586" s="32" t="s">
        <v>1581</v>
      </c>
      <c r="H1586" s="29">
        <v>44915</v>
      </c>
      <c r="I1586" s="29">
        <v>45158</v>
      </c>
      <c r="J1586" s="17" t="str">
        <f>IF(Ugovori_OPULJP[[#This Row],[DATUM ZAVRŠETKA OPERACIJE]]&gt;DATE(2023,12,31),"u provedbi","završen")</f>
        <v>završen</v>
      </c>
      <c r="K1586" s="15" t="s">
        <v>86</v>
      </c>
      <c r="L1586" s="15" t="s">
        <v>86</v>
      </c>
      <c r="M1586" s="18">
        <v>0.85</v>
      </c>
      <c r="N1586" s="18">
        <v>0.15</v>
      </c>
      <c r="O1586" s="19">
        <f>Ugovori_OPULJP[[#This Row],[Bespovratna sredstva - Ukupno (EU+Nac) HRK
= Ukupna ugovorena vrijednost bespovratnih sredstava]]*Ugovori_OPULJP[[#This Row],[EU STOPA SUFINANCIRANJA %
EU CO-FINANCING RATE %]]</f>
        <v>1274729.53</v>
      </c>
      <c r="P1586" s="20">
        <f>Ugovori_OPULJP[[#This Row],[Bespovratna sredstva - EU dio - HRK]]/7.5345</f>
        <v>169185.6831906563</v>
      </c>
      <c r="Q1586" s="19">
        <f>Ugovori_OPULJP[[#This Row],[Bespovratna sredstva - Ukupno (EU+Nac) HRK
= Ukupna ugovorena vrijednost bespovratnih sredstava]]*Ugovori_OPULJP[[#This Row],[STOPA NACIONALNOG SUFINANCIRANJA %]]</f>
        <v>224952.27</v>
      </c>
      <c r="R1586" s="20">
        <f>Ugovori_OPULJP[[#This Row],[Bespovratna sredstva - Nacionalni dio - HRK]]/7.5345</f>
        <v>29856.297033645227</v>
      </c>
      <c r="S1586" s="21">
        <v>1499681.8</v>
      </c>
      <c r="T1586" s="20">
        <f>Ugovori_OPULJP[[#This Row],[Bespovratna sredstva - Ukupno (EU+Nac) HRK
= Ukupna ugovorena vrijednost bespovratnih sredstava]]/7.5345</f>
        <v>199041.98022430154</v>
      </c>
      <c r="U1586" s="19">
        <v>0</v>
      </c>
      <c r="V1586" s="20">
        <f>Ugovori_OPULJP[[#This Row],[Javni doprinos korisnika - HRK]]/7.5345</f>
        <v>0</v>
      </c>
      <c r="W1586" s="19">
        <v>0</v>
      </c>
      <c r="X1586" s="20">
        <f>Ugovori_OPULJP[[#This Row],[Privatni doprinos korisnika - HRK]]/7.5345</f>
        <v>0</v>
      </c>
      <c r="Y1586" s="21">
        <f>Ugovori_OPULJP[[#This Row],[Bespovratna sredstva - Ukupno (EU+Nac) HRK
= Ukupna ugovorena vrijednost bespovratnih sredstava]]+Ugovori_OPULJP[[#This Row],[Javni doprinos korisnika - HRK]]+Ugovori_OPULJP[[#This Row],[Privatni doprinos korisnika - HRK]]</f>
        <v>1499681.8</v>
      </c>
      <c r="Z1586" s="22">
        <f>Ugovori_OPULJP[[#This Row],[UKUPNI PRIHVATLJIVI IZDACI
TOTAL ELIGIBLE EXPENDITURE
= Bespovratna sredstva ukupno + doprinos korisnika
= Ukupni prihvatljivi troškovi
= Ukupna ugovorena vrijednost projekta HRK]]/7.5345</f>
        <v>199041.98022430154</v>
      </c>
      <c r="AA1586" s="27" t="s">
        <v>22</v>
      </c>
      <c r="AB1586" s="27" t="s">
        <v>19</v>
      </c>
      <c r="AC1586" s="26" t="s">
        <v>5877</v>
      </c>
      <c r="AD1586" s="33" t="s">
        <v>147</v>
      </c>
    </row>
    <row r="1587" spans="1:30" ht="51" customHeight="1" x14ac:dyDescent="0.3">
      <c r="A1587" s="67" t="s">
        <v>5878</v>
      </c>
      <c r="B1587" s="25" t="s">
        <v>139</v>
      </c>
      <c r="C1587" s="26" t="s">
        <v>140</v>
      </c>
      <c r="D1587" s="40" t="s">
        <v>1642</v>
      </c>
      <c r="E1587" s="27" t="s">
        <v>63</v>
      </c>
      <c r="F1587" s="32" t="s">
        <v>5879</v>
      </c>
      <c r="G1587" s="32" t="s">
        <v>1210</v>
      </c>
      <c r="H1587" s="29">
        <v>44770</v>
      </c>
      <c r="I1587" s="29">
        <v>45013</v>
      </c>
      <c r="J1587" s="17" t="str">
        <f>IF(Ugovori_OPULJP[[#This Row],[DATUM ZAVRŠETKA OPERACIJE]]&gt;DATE(2023,12,31),"u provedbi","završen")</f>
        <v>završen</v>
      </c>
      <c r="K1587" s="28" t="s">
        <v>86</v>
      </c>
      <c r="L1587" s="28" t="s">
        <v>86</v>
      </c>
      <c r="M1587" s="18">
        <v>0.85</v>
      </c>
      <c r="N1587" s="18">
        <v>0.15</v>
      </c>
      <c r="O1587" s="19">
        <f>Ugovori_OPULJP[[#This Row],[Bespovratna sredstva - Ukupno (EU+Nac) HRK
= Ukupna ugovorena vrijednost bespovratnih sredstava]]*Ugovori_OPULJP[[#This Row],[EU STOPA SUFINANCIRANJA %
EU CO-FINANCING RATE %]]</f>
        <v>1260550</v>
      </c>
      <c r="P1587" s="20">
        <f>Ugovori_OPULJP[[#This Row],[Bespovratna sredstva - EU dio - HRK]]/7.5345</f>
        <v>167303.73614705686</v>
      </c>
      <c r="Q1587" s="19">
        <f>Ugovori_OPULJP[[#This Row],[Bespovratna sredstva - Ukupno (EU+Nac) HRK
= Ukupna ugovorena vrijednost bespovratnih sredstava]]*Ugovori_OPULJP[[#This Row],[STOPA NACIONALNOG SUFINANCIRANJA %]]</f>
        <v>222450</v>
      </c>
      <c r="R1587" s="20">
        <f>Ugovori_OPULJP[[#This Row],[Bespovratna sredstva - Nacionalni dio - HRK]]/7.5345</f>
        <v>29524.188731833565</v>
      </c>
      <c r="S1587" s="21">
        <v>1483000</v>
      </c>
      <c r="T1587" s="22">
        <f>Ugovori_OPULJP[[#This Row],[Bespovratna sredstva - Ukupno (EU+Nac) HRK
= Ukupna ugovorena vrijednost bespovratnih sredstava]]/7.5345</f>
        <v>196827.92487889042</v>
      </c>
      <c r="U1587" s="19">
        <v>0</v>
      </c>
      <c r="V1587" s="20">
        <f>Ugovori_OPULJP[[#This Row],[Javni doprinos korisnika - HRK]]/7.5345</f>
        <v>0</v>
      </c>
      <c r="W1587" s="19">
        <v>0</v>
      </c>
      <c r="X1587" s="20">
        <f>Ugovori_OPULJP[[#This Row],[Privatni doprinos korisnika - HRK]]/7.5345</f>
        <v>0</v>
      </c>
      <c r="Y1587" s="21">
        <f>Ugovori_OPULJP[[#This Row],[Bespovratna sredstva - Ukupno (EU+Nac) HRK
= Ukupna ugovorena vrijednost bespovratnih sredstava]]+Ugovori_OPULJP[[#This Row],[Javni doprinos korisnika - HRK]]+Ugovori_OPULJP[[#This Row],[Privatni doprinos korisnika - HRK]]</f>
        <v>1483000</v>
      </c>
      <c r="Z1587" s="22">
        <f>Ugovori_OPULJP[[#This Row],[UKUPNI PRIHVATLJIVI IZDACI
TOTAL ELIGIBLE EXPENDITURE
= Bespovratna sredstva ukupno + doprinos korisnika
= Ukupni prihvatljivi troškovi
= Ukupna ugovorena vrijednost projekta HRK]]/7.5345</f>
        <v>196827.92487889042</v>
      </c>
      <c r="AA1587" s="27" t="s">
        <v>22</v>
      </c>
      <c r="AB1587" s="27" t="s">
        <v>19</v>
      </c>
      <c r="AC1587" s="26" t="s">
        <v>5880</v>
      </c>
      <c r="AD1587" s="33" t="s">
        <v>147</v>
      </c>
    </row>
    <row r="1588" spans="1:30" ht="51" customHeight="1" x14ac:dyDescent="0.3">
      <c r="A1588" s="31" t="s">
        <v>5881</v>
      </c>
      <c r="B1588" s="25" t="s">
        <v>139</v>
      </c>
      <c r="C1588" s="26" t="s">
        <v>140</v>
      </c>
      <c r="D1588" s="40" t="s">
        <v>1642</v>
      </c>
      <c r="E1588" s="27" t="s">
        <v>63</v>
      </c>
      <c r="F1588" s="32" t="s">
        <v>5882</v>
      </c>
      <c r="G1588" s="32" t="s">
        <v>2324</v>
      </c>
      <c r="H1588" s="29">
        <v>44915</v>
      </c>
      <c r="I1588" s="29">
        <v>45158</v>
      </c>
      <c r="J1588" s="17" t="str">
        <f>IF(Ugovori_OPULJP[[#This Row],[DATUM ZAVRŠETKA OPERACIJE]]&gt;DATE(2023,12,31),"u provedbi","završen")</f>
        <v>završen</v>
      </c>
      <c r="K1588" s="15" t="s">
        <v>86</v>
      </c>
      <c r="L1588" s="15" t="s">
        <v>86</v>
      </c>
      <c r="M1588" s="18">
        <v>0.85</v>
      </c>
      <c r="N1588" s="18">
        <v>0.15</v>
      </c>
      <c r="O1588" s="19">
        <f>Ugovori_OPULJP[[#This Row],[Bespovratna sredstva - Ukupno (EU+Nac) HRK
= Ukupna ugovorena vrijednost bespovratnih sredstava]]*Ugovori_OPULJP[[#This Row],[EU STOPA SUFINANCIRANJA %
EU CO-FINANCING RATE %]]</f>
        <v>504050</v>
      </c>
      <c r="P1588" s="20">
        <f>Ugovori_OPULJP[[#This Row],[Bespovratna sredstva - EU dio - HRK]]/7.5345</f>
        <v>66898.931581392259</v>
      </c>
      <c r="Q1588" s="19">
        <f>Ugovori_OPULJP[[#This Row],[Bespovratna sredstva - Ukupno (EU+Nac) HRK
= Ukupna ugovorena vrijednost bespovratnih sredstava]]*Ugovori_OPULJP[[#This Row],[STOPA NACIONALNOG SUFINANCIRANJA %]]</f>
        <v>88950</v>
      </c>
      <c r="R1588" s="20">
        <f>Ugovori_OPULJP[[#This Row],[Bespovratna sredstva - Nacionalni dio - HRK]]/7.5345</f>
        <v>11805.693808480986</v>
      </c>
      <c r="S1588" s="21">
        <v>593000</v>
      </c>
      <c r="T1588" s="20">
        <f>Ugovori_OPULJP[[#This Row],[Bespovratna sredstva - Ukupno (EU+Nac) HRK
= Ukupna ugovorena vrijednost bespovratnih sredstava]]/7.5345</f>
        <v>78704.625389873239</v>
      </c>
      <c r="U1588" s="19">
        <v>0</v>
      </c>
      <c r="V1588" s="20">
        <f>Ugovori_OPULJP[[#This Row],[Javni doprinos korisnika - HRK]]/7.5345</f>
        <v>0</v>
      </c>
      <c r="W1588" s="19">
        <v>0</v>
      </c>
      <c r="X1588" s="20">
        <f>Ugovori_OPULJP[[#This Row],[Privatni doprinos korisnika - HRK]]/7.5345</f>
        <v>0</v>
      </c>
      <c r="Y1588" s="21">
        <f>Ugovori_OPULJP[[#This Row],[Bespovratna sredstva - Ukupno (EU+Nac) HRK
= Ukupna ugovorena vrijednost bespovratnih sredstava]]+Ugovori_OPULJP[[#This Row],[Javni doprinos korisnika - HRK]]+Ugovori_OPULJP[[#This Row],[Privatni doprinos korisnika - HRK]]</f>
        <v>593000</v>
      </c>
      <c r="Z1588" s="22">
        <f>Ugovori_OPULJP[[#This Row],[UKUPNI PRIHVATLJIVI IZDACI
TOTAL ELIGIBLE EXPENDITURE
= Bespovratna sredstva ukupno + doprinos korisnika
= Ukupni prihvatljivi troškovi
= Ukupna ugovorena vrijednost projekta HRK]]/7.5345</f>
        <v>78704.625389873239</v>
      </c>
      <c r="AA1588" s="27" t="s">
        <v>22</v>
      </c>
      <c r="AB1588" s="27" t="s">
        <v>19</v>
      </c>
      <c r="AC1588" s="26" t="s">
        <v>5883</v>
      </c>
      <c r="AD1588" s="33" t="s">
        <v>147</v>
      </c>
    </row>
    <row r="1589" spans="1:30" ht="51" customHeight="1" x14ac:dyDescent="0.3">
      <c r="A1589" s="31" t="s">
        <v>5884</v>
      </c>
      <c r="B1589" s="69" t="s">
        <v>139</v>
      </c>
      <c r="C1589" s="26" t="s">
        <v>140</v>
      </c>
      <c r="D1589" s="40" t="s">
        <v>1642</v>
      </c>
      <c r="E1589" s="27" t="s">
        <v>63</v>
      </c>
      <c r="F1589" s="32" t="s">
        <v>5885</v>
      </c>
      <c r="G1589" s="32" t="s">
        <v>1482</v>
      </c>
      <c r="H1589" s="29">
        <v>44916</v>
      </c>
      <c r="I1589" s="29">
        <v>45159</v>
      </c>
      <c r="J1589" s="17" t="str">
        <f>IF(Ugovori_OPULJP[[#This Row],[DATUM ZAVRŠETKA OPERACIJE]]&gt;DATE(2023,12,31),"u provedbi","završen")</f>
        <v>završen</v>
      </c>
      <c r="K1589" s="28" t="s">
        <v>86</v>
      </c>
      <c r="L1589" s="15" t="s">
        <v>86</v>
      </c>
      <c r="M1589" s="18">
        <v>0.85</v>
      </c>
      <c r="N1589" s="18">
        <v>0.15</v>
      </c>
      <c r="O1589" s="19">
        <f>Ugovori_OPULJP[[#This Row],[Bespovratna sredstva - Ukupno (EU+Nac) HRK
= Ukupna ugovorena vrijednost bespovratnih sredstava]]*Ugovori_OPULJP[[#This Row],[EU STOPA SUFINANCIRANJA %
EU CO-FINANCING RATE %]]</f>
        <v>1258714</v>
      </c>
      <c r="P1589" s="20">
        <f>Ugovori_OPULJP[[#This Row],[Bespovratna sredstva - EU dio - HRK]]/7.5345</f>
        <v>167060.05707080761</v>
      </c>
      <c r="Q1589" s="19">
        <f>Ugovori_OPULJP[[#This Row],[Bespovratna sredstva - Ukupno (EU+Nac) HRK
= Ukupna ugovorena vrijednost bespovratnih sredstava]]*Ugovori_OPULJP[[#This Row],[STOPA NACIONALNOG SUFINANCIRANJA %]]</f>
        <v>222126</v>
      </c>
      <c r="R1589" s="20">
        <f>Ugovori_OPULJP[[#This Row],[Bespovratna sredstva - Nacionalni dio - HRK]]/7.5345</f>
        <v>29481.186541907224</v>
      </c>
      <c r="S1589" s="21">
        <v>1480840</v>
      </c>
      <c r="T1589" s="20">
        <f>Ugovori_OPULJP[[#This Row],[Bespovratna sredstva - Ukupno (EU+Nac) HRK
= Ukupna ugovorena vrijednost bespovratnih sredstava]]/7.5345</f>
        <v>196541.24361271484</v>
      </c>
      <c r="U1589" s="19">
        <v>0</v>
      </c>
      <c r="V1589" s="20">
        <f>Ugovori_OPULJP[[#This Row],[Javni doprinos korisnika - HRK]]/7.5345</f>
        <v>0</v>
      </c>
      <c r="W1589" s="19">
        <v>0</v>
      </c>
      <c r="X1589" s="20">
        <f>Ugovori_OPULJP[[#This Row],[Privatni doprinos korisnika - HRK]]/7.5345</f>
        <v>0</v>
      </c>
      <c r="Y1589" s="21">
        <f>Ugovori_OPULJP[[#This Row],[Bespovratna sredstva - Ukupno (EU+Nac) HRK
= Ukupna ugovorena vrijednost bespovratnih sredstava]]+Ugovori_OPULJP[[#This Row],[Javni doprinos korisnika - HRK]]+Ugovori_OPULJP[[#This Row],[Privatni doprinos korisnika - HRK]]</f>
        <v>1480840</v>
      </c>
      <c r="Z1589" s="22">
        <f>Ugovori_OPULJP[[#This Row],[UKUPNI PRIHVATLJIVI IZDACI
TOTAL ELIGIBLE EXPENDITURE
= Bespovratna sredstva ukupno + doprinos korisnika
= Ukupni prihvatljivi troškovi
= Ukupna ugovorena vrijednost projekta HRK]]/7.5345</f>
        <v>196541.24361271484</v>
      </c>
      <c r="AA1589" s="27" t="s">
        <v>22</v>
      </c>
      <c r="AB1589" s="27" t="s">
        <v>19</v>
      </c>
      <c r="AC1589" s="26" t="s">
        <v>5886</v>
      </c>
      <c r="AD1589" s="33" t="s">
        <v>147</v>
      </c>
    </row>
    <row r="1590" spans="1:30" ht="51" customHeight="1" x14ac:dyDescent="0.3">
      <c r="A1590" s="39" t="s">
        <v>5887</v>
      </c>
      <c r="B1590" s="69" t="s">
        <v>139</v>
      </c>
      <c r="C1590" s="26" t="s">
        <v>140</v>
      </c>
      <c r="D1590" s="40" t="s">
        <v>1642</v>
      </c>
      <c r="E1590" s="27" t="s">
        <v>63</v>
      </c>
      <c r="F1590" s="32" t="s">
        <v>5888</v>
      </c>
      <c r="G1590" s="32" t="s">
        <v>2104</v>
      </c>
      <c r="H1590" s="29">
        <v>44855</v>
      </c>
      <c r="I1590" s="29">
        <v>45098</v>
      </c>
      <c r="J1590" s="17" t="str">
        <f>IF(Ugovori_OPULJP[[#This Row],[DATUM ZAVRŠETKA OPERACIJE]]&gt;DATE(2023,12,31),"u provedbi","završen")</f>
        <v>završen</v>
      </c>
      <c r="K1590" s="15" t="s">
        <v>86</v>
      </c>
      <c r="L1590" s="15" t="s">
        <v>86</v>
      </c>
      <c r="M1590" s="18">
        <v>0.85</v>
      </c>
      <c r="N1590" s="18">
        <v>0.15</v>
      </c>
      <c r="O1590" s="19">
        <f>Ugovori_OPULJP[[#This Row],[Bespovratna sredstva - Ukupno (EU+Nac) HRK
= Ukupna ugovorena vrijednost bespovratnih sredstava]]*Ugovori_OPULJP[[#This Row],[EU STOPA SUFINANCIRANJA %
EU CO-FINANCING RATE %]]</f>
        <v>630360</v>
      </c>
      <c r="P1590" s="20">
        <f>Ugovori_OPULJP[[#This Row],[Bespovratna sredstva - EU dio - HRK]]/7.5345</f>
        <v>83663.149512243675</v>
      </c>
      <c r="Q1590" s="19">
        <f>Ugovori_OPULJP[[#This Row],[Bespovratna sredstva - Ukupno (EU+Nac) HRK
= Ukupna ugovorena vrijednost bespovratnih sredstava]]*Ugovori_OPULJP[[#This Row],[STOPA NACIONALNOG SUFINANCIRANJA %]]</f>
        <v>111240</v>
      </c>
      <c r="R1590" s="20">
        <f>Ugovori_OPULJP[[#This Row],[Bespovratna sredstva - Nacionalni dio - HRK]]/7.5345</f>
        <v>14764.085208043001</v>
      </c>
      <c r="S1590" s="21">
        <v>741600</v>
      </c>
      <c r="T1590" s="20">
        <f>Ugovori_OPULJP[[#This Row],[Bespovratna sredstva - Ukupno (EU+Nac) HRK
= Ukupna ugovorena vrijednost bespovratnih sredstava]]/7.5345</f>
        <v>98427.23472028668</v>
      </c>
      <c r="U1590" s="19">
        <v>0</v>
      </c>
      <c r="V1590" s="20">
        <f>Ugovori_OPULJP[[#This Row],[Javni doprinos korisnika - HRK]]/7.5345</f>
        <v>0</v>
      </c>
      <c r="W1590" s="19">
        <v>0</v>
      </c>
      <c r="X1590" s="20">
        <f>Ugovori_OPULJP[[#This Row],[Privatni doprinos korisnika - HRK]]/7.5345</f>
        <v>0</v>
      </c>
      <c r="Y1590" s="21">
        <f>Ugovori_OPULJP[[#This Row],[Bespovratna sredstva - Ukupno (EU+Nac) HRK
= Ukupna ugovorena vrijednost bespovratnih sredstava]]+Ugovori_OPULJP[[#This Row],[Javni doprinos korisnika - HRK]]+Ugovori_OPULJP[[#This Row],[Privatni doprinos korisnika - HRK]]</f>
        <v>741600</v>
      </c>
      <c r="Z1590" s="22">
        <f>Ugovori_OPULJP[[#This Row],[UKUPNI PRIHVATLJIVI IZDACI
TOTAL ELIGIBLE EXPENDITURE
= Bespovratna sredstva ukupno + doprinos korisnika
= Ukupni prihvatljivi troškovi
= Ukupna ugovorena vrijednost projekta HRK]]/7.5345</f>
        <v>98427.23472028668</v>
      </c>
      <c r="AA1590" s="27" t="s">
        <v>22</v>
      </c>
      <c r="AB1590" s="27" t="s">
        <v>19</v>
      </c>
      <c r="AC1590" s="26" t="s">
        <v>5889</v>
      </c>
      <c r="AD1590" s="33" t="s">
        <v>147</v>
      </c>
    </row>
    <row r="1591" spans="1:30" ht="51" customHeight="1" x14ac:dyDescent="0.3">
      <c r="A1591" s="39" t="s">
        <v>5890</v>
      </c>
      <c r="B1591" s="69" t="s">
        <v>139</v>
      </c>
      <c r="C1591" s="26" t="s">
        <v>140</v>
      </c>
      <c r="D1591" s="40" t="s">
        <v>1642</v>
      </c>
      <c r="E1591" s="27" t="s">
        <v>63</v>
      </c>
      <c r="F1591" s="32" t="s">
        <v>5891</v>
      </c>
      <c r="G1591" s="32" t="s">
        <v>3301</v>
      </c>
      <c r="H1591" s="29">
        <v>44824</v>
      </c>
      <c r="I1591" s="29">
        <v>45066</v>
      </c>
      <c r="J1591" s="17" t="str">
        <f>IF(Ugovori_OPULJP[[#This Row],[DATUM ZAVRŠETKA OPERACIJE]]&gt;DATE(2023,12,31),"u provedbi","završen")</f>
        <v>završen</v>
      </c>
      <c r="K1591" s="15" t="s">
        <v>240</v>
      </c>
      <c r="L1591" s="15" t="s">
        <v>240</v>
      </c>
      <c r="M1591" s="18">
        <v>0.85</v>
      </c>
      <c r="N1591" s="18">
        <v>0.15</v>
      </c>
      <c r="O1591" s="19">
        <f>Ugovori_OPULJP[[#This Row],[Bespovratna sredstva - Ukupno (EU+Nac) HRK
= Ukupna ugovorena vrijednost bespovratnih sredstava]]*Ugovori_OPULJP[[#This Row],[EU STOPA SUFINANCIRANJA %
EU CO-FINANCING RATE %]]</f>
        <v>754362.25</v>
      </c>
      <c r="P1591" s="20">
        <f>Ugovori_OPULJP[[#This Row],[Bespovratna sredstva - EU dio - HRK]]/7.5345</f>
        <v>100121.07638197624</v>
      </c>
      <c r="Q1591" s="19">
        <f>Ugovori_OPULJP[[#This Row],[Bespovratna sredstva - Ukupno (EU+Nac) HRK
= Ukupna ugovorena vrijednost bespovratnih sredstava]]*Ugovori_OPULJP[[#This Row],[STOPA NACIONALNOG SUFINANCIRANJA %]]</f>
        <v>133122.75</v>
      </c>
      <c r="R1591" s="20">
        <f>Ugovori_OPULJP[[#This Row],[Bespovratna sredstva - Nacionalni dio - HRK]]/7.5345</f>
        <v>17668.425243878159</v>
      </c>
      <c r="S1591" s="21">
        <v>887485</v>
      </c>
      <c r="T1591" s="20">
        <f>Ugovori_OPULJP[[#This Row],[Bespovratna sredstva - Ukupno (EU+Nac) HRK
= Ukupna ugovorena vrijednost bespovratnih sredstava]]/7.5345</f>
        <v>117789.50162585439</v>
      </c>
      <c r="U1591" s="19">
        <v>0</v>
      </c>
      <c r="V1591" s="20">
        <f>Ugovori_OPULJP[[#This Row],[Javni doprinos korisnika - HRK]]/7.5345</f>
        <v>0</v>
      </c>
      <c r="W1591" s="19">
        <v>0</v>
      </c>
      <c r="X1591" s="20">
        <f>Ugovori_OPULJP[[#This Row],[Privatni doprinos korisnika - HRK]]/7.5345</f>
        <v>0</v>
      </c>
      <c r="Y1591" s="21">
        <f>Ugovori_OPULJP[[#This Row],[Bespovratna sredstva - Ukupno (EU+Nac) HRK
= Ukupna ugovorena vrijednost bespovratnih sredstava]]+Ugovori_OPULJP[[#This Row],[Javni doprinos korisnika - HRK]]+Ugovori_OPULJP[[#This Row],[Privatni doprinos korisnika - HRK]]</f>
        <v>887485</v>
      </c>
      <c r="Z1591" s="22">
        <f>Ugovori_OPULJP[[#This Row],[UKUPNI PRIHVATLJIVI IZDACI
TOTAL ELIGIBLE EXPENDITURE
= Bespovratna sredstva ukupno + doprinos korisnika
= Ukupni prihvatljivi troškovi
= Ukupna ugovorena vrijednost projekta HRK]]/7.5345</f>
        <v>117789.50162585439</v>
      </c>
      <c r="AA1591" s="27" t="s">
        <v>22</v>
      </c>
      <c r="AB1591" s="27" t="s">
        <v>19</v>
      </c>
      <c r="AC1591" s="26" t="s">
        <v>5892</v>
      </c>
      <c r="AD1591" s="33" t="s">
        <v>147</v>
      </c>
    </row>
    <row r="1592" spans="1:30" ht="51" customHeight="1" x14ac:dyDescent="0.3">
      <c r="A1592" s="31" t="s">
        <v>5893</v>
      </c>
      <c r="B1592" s="25" t="s">
        <v>139</v>
      </c>
      <c r="C1592" s="26" t="s">
        <v>140</v>
      </c>
      <c r="D1592" s="40" t="s">
        <v>1642</v>
      </c>
      <c r="E1592" s="27" t="s">
        <v>63</v>
      </c>
      <c r="F1592" s="32" t="s">
        <v>5894</v>
      </c>
      <c r="G1592" s="32" t="s">
        <v>1784</v>
      </c>
      <c r="H1592" s="29">
        <v>44923</v>
      </c>
      <c r="I1592" s="29">
        <v>45166</v>
      </c>
      <c r="J1592" s="17" t="str">
        <f>IF(Ugovori_OPULJP[[#This Row],[DATUM ZAVRŠETKA OPERACIJE]]&gt;DATE(2023,12,31),"u provedbi","završen")</f>
        <v>završen</v>
      </c>
      <c r="K1592" s="15" t="s">
        <v>144</v>
      </c>
      <c r="L1592" s="15" t="s">
        <v>144</v>
      </c>
      <c r="M1592" s="18">
        <v>0.85</v>
      </c>
      <c r="N1592" s="18">
        <v>0.15</v>
      </c>
      <c r="O1592" s="19">
        <f>Ugovori_OPULJP[[#This Row],[Bespovratna sredstva - Ukupno (EU+Nac) HRK
= Ukupna ugovorena vrijednost bespovratnih sredstava]]*Ugovori_OPULJP[[#This Row],[EU STOPA SUFINANCIRANJA %
EU CO-FINANCING RATE %]]</f>
        <v>630360</v>
      </c>
      <c r="P1592" s="20">
        <f>Ugovori_OPULJP[[#This Row],[Bespovratna sredstva - EU dio - HRK]]/7.5345</f>
        <v>83663.149512243675</v>
      </c>
      <c r="Q1592" s="19">
        <f>Ugovori_OPULJP[[#This Row],[Bespovratna sredstva - Ukupno (EU+Nac) HRK
= Ukupna ugovorena vrijednost bespovratnih sredstava]]*Ugovori_OPULJP[[#This Row],[STOPA NACIONALNOG SUFINANCIRANJA %]]</f>
        <v>111240</v>
      </c>
      <c r="R1592" s="20">
        <f>Ugovori_OPULJP[[#This Row],[Bespovratna sredstva - Nacionalni dio - HRK]]/7.5345</f>
        <v>14764.085208043001</v>
      </c>
      <c r="S1592" s="21">
        <v>741600</v>
      </c>
      <c r="T1592" s="20">
        <f>Ugovori_OPULJP[[#This Row],[Bespovratna sredstva - Ukupno (EU+Nac) HRK
= Ukupna ugovorena vrijednost bespovratnih sredstava]]/7.5345</f>
        <v>98427.23472028668</v>
      </c>
      <c r="U1592" s="19">
        <v>0</v>
      </c>
      <c r="V1592" s="20">
        <f>Ugovori_OPULJP[[#This Row],[Javni doprinos korisnika - HRK]]/7.5345</f>
        <v>0</v>
      </c>
      <c r="W1592" s="19">
        <v>0</v>
      </c>
      <c r="X1592" s="20">
        <f>Ugovori_OPULJP[[#This Row],[Privatni doprinos korisnika - HRK]]/7.5345</f>
        <v>0</v>
      </c>
      <c r="Y1592" s="21">
        <f>Ugovori_OPULJP[[#This Row],[Bespovratna sredstva - Ukupno (EU+Nac) HRK
= Ukupna ugovorena vrijednost bespovratnih sredstava]]+Ugovori_OPULJP[[#This Row],[Javni doprinos korisnika - HRK]]+Ugovori_OPULJP[[#This Row],[Privatni doprinos korisnika - HRK]]</f>
        <v>741600</v>
      </c>
      <c r="Z1592" s="22">
        <f>Ugovori_OPULJP[[#This Row],[UKUPNI PRIHVATLJIVI IZDACI
TOTAL ELIGIBLE EXPENDITURE
= Bespovratna sredstva ukupno + doprinos korisnika
= Ukupni prihvatljivi troškovi
= Ukupna ugovorena vrijednost projekta HRK]]/7.5345</f>
        <v>98427.23472028668</v>
      </c>
      <c r="AA1592" s="27" t="s">
        <v>22</v>
      </c>
      <c r="AB1592" s="27" t="s">
        <v>19</v>
      </c>
      <c r="AC1592" s="26" t="s">
        <v>5895</v>
      </c>
      <c r="AD1592" s="33" t="s">
        <v>147</v>
      </c>
    </row>
    <row r="1593" spans="1:30" ht="76.5" customHeight="1" x14ac:dyDescent="0.3">
      <c r="A1593" s="39" t="s">
        <v>5896</v>
      </c>
      <c r="B1593" s="25" t="s">
        <v>139</v>
      </c>
      <c r="C1593" s="26" t="s">
        <v>140</v>
      </c>
      <c r="D1593" s="40" t="s">
        <v>1642</v>
      </c>
      <c r="E1593" s="27" t="s">
        <v>63</v>
      </c>
      <c r="F1593" s="32" t="s">
        <v>5897</v>
      </c>
      <c r="G1593" s="32" t="s">
        <v>4451</v>
      </c>
      <c r="H1593" s="29">
        <v>44786</v>
      </c>
      <c r="I1593" s="29">
        <v>45029</v>
      </c>
      <c r="J1593" s="17" t="str">
        <f>IF(Ugovori_OPULJP[[#This Row],[DATUM ZAVRŠETKA OPERACIJE]]&gt;DATE(2023,12,31),"u provedbi","završen")</f>
        <v>završen</v>
      </c>
      <c r="K1593" s="37" t="s">
        <v>5898</v>
      </c>
      <c r="L1593" s="28" t="s">
        <v>21</v>
      </c>
      <c r="M1593" s="18">
        <v>0.85</v>
      </c>
      <c r="N1593" s="18">
        <v>0.15</v>
      </c>
      <c r="O1593" s="19">
        <f>Ugovori_OPULJP[[#This Row],[Bespovratna sredstva - Ukupno (EU+Nac) HRK
= Ukupna ugovorena vrijednost bespovratnih sredstava]]*Ugovori_OPULJP[[#This Row],[EU STOPA SUFINANCIRANJA %
EU CO-FINANCING RATE %]]</f>
        <v>1260550</v>
      </c>
      <c r="P1593" s="20">
        <f>Ugovori_OPULJP[[#This Row],[Bespovratna sredstva - EU dio - HRK]]/7.5345</f>
        <v>167303.73614705686</v>
      </c>
      <c r="Q1593" s="19">
        <f>Ugovori_OPULJP[[#This Row],[Bespovratna sredstva - Ukupno (EU+Nac) HRK
= Ukupna ugovorena vrijednost bespovratnih sredstava]]*Ugovori_OPULJP[[#This Row],[STOPA NACIONALNOG SUFINANCIRANJA %]]</f>
        <v>222450</v>
      </c>
      <c r="R1593" s="20">
        <f>Ugovori_OPULJP[[#This Row],[Bespovratna sredstva - Nacionalni dio - HRK]]/7.5345</f>
        <v>29524.188731833565</v>
      </c>
      <c r="S1593" s="21">
        <v>1483000</v>
      </c>
      <c r="T1593" s="20">
        <f>Ugovori_OPULJP[[#This Row],[Bespovratna sredstva - Ukupno (EU+Nac) HRK
= Ukupna ugovorena vrijednost bespovratnih sredstava]]/7.5345</f>
        <v>196827.92487889042</v>
      </c>
      <c r="U1593" s="19">
        <v>0</v>
      </c>
      <c r="V1593" s="20">
        <f>Ugovori_OPULJP[[#This Row],[Javni doprinos korisnika - HRK]]/7.5345</f>
        <v>0</v>
      </c>
      <c r="W1593" s="19">
        <v>0</v>
      </c>
      <c r="X1593" s="20">
        <f>Ugovori_OPULJP[[#This Row],[Privatni doprinos korisnika - HRK]]/7.5345</f>
        <v>0</v>
      </c>
      <c r="Y1593" s="21">
        <f>Ugovori_OPULJP[[#This Row],[Bespovratna sredstva - Ukupno (EU+Nac) HRK
= Ukupna ugovorena vrijednost bespovratnih sredstava]]+Ugovori_OPULJP[[#This Row],[Javni doprinos korisnika - HRK]]+Ugovori_OPULJP[[#This Row],[Privatni doprinos korisnika - HRK]]</f>
        <v>1483000</v>
      </c>
      <c r="Z1593" s="22">
        <f>Ugovori_OPULJP[[#This Row],[UKUPNI PRIHVATLJIVI IZDACI
TOTAL ELIGIBLE EXPENDITURE
= Bespovratna sredstva ukupno + doprinos korisnika
= Ukupni prihvatljivi troškovi
= Ukupna ugovorena vrijednost projekta HRK]]/7.5345</f>
        <v>196827.92487889042</v>
      </c>
      <c r="AA1593" s="27" t="s">
        <v>22</v>
      </c>
      <c r="AB1593" s="27" t="s">
        <v>19</v>
      </c>
      <c r="AC1593" s="26" t="s">
        <v>5899</v>
      </c>
      <c r="AD1593" s="33" t="s">
        <v>147</v>
      </c>
    </row>
    <row r="1594" spans="1:30" ht="51" customHeight="1" x14ac:dyDescent="0.3">
      <c r="A1594" s="39" t="s">
        <v>5900</v>
      </c>
      <c r="B1594" s="25" t="s">
        <v>139</v>
      </c>
      <c r="C1594" s="26" t="s">
        <v>140</v>
      </c>
      <c r="D1594" s="40" t="s">
        <v>1642</v>
      </c>
      <c r="E1594" s="27" t="s">
        <v>63</v>
      </c>
      <c r="F1594" s="32" t="s">
        <v>5901</v>
      </c>
      <c r="G1594" s="32" t="s">
        <v>5902</v>
      </c>
      <c r="H1594" s="29">
        <v>44787</v>
      </c>
      <c r="I1594" s="29">
        <v>45030</v>
      </c>
      <c r="J1594" s="17" t="str">
        <f>IF(Ugovori_OPULJP[[#This Row],[DATUM ZAVRŠETKA OPERACIJE]]&gt;DATE(2023,12,31),"u provedbi","završen")</f>
        <v>završen</v>
      </c>
      <c r="K1594" s="37" t="s">
        <v>5903</v>
      </c>
      <c r="L1594" s="28" t="s">
        <v>21</v>
      </c>
      <c r="M1594" s="18">
        <v>0.85</v>
      </c>
      <c r="N1594" s="18">
        <v>0.15</v>
      </c>
      <c r="O1594" s="19">
        <f>Ugovori_OPULJP[[#This Row],[Bespovratna sredstva - Ukupno (EU+Nac) HRK
= Ukupna ugovorena vrijednost bespovratnih sredstava]]*Ugovori_OPULJP[[#This Row],[EU STOPA SUFINANCIRANJA %
EU CO-FINANCING RATE %]]</f>
        <v>1248054.7449999999</v>
      </c>
      <c r="P1594" s="20">
        <f>Ugovori_OPULJP[[#This Row],[Bespovratna sredstva - EU dio - HRK]]/7.5345</f>
        <v>165645.33081159994</v>
      </c>
      <c r="Q1594" s="19">
        <f>Ugovori_OPULJP[[#This Row],[Bespovratna sredstva - Ukupno (EU+Nac) HRK
= Ukupna ugovorena vrijednost bespovratnih sredstava]]*Ugovori_OPULJP[[#This Row],[STOPA NACIONALNOG SUFINANCIRANJA %]]</f>
        <v>220244.95499999999</v>
      </c>
      <c r="R1594" s="20">
        <f>Ugovori_OPULJP[[#This Row],[Bespovratna sredstva - Nacionalni dio - HRK]]/7.5345</f>
        <v>29231.528966752932</v>
      </c>
      <c r="S1594" s="21">
        <v>1468299.7</v>
      </c>
      <c r="T1594" s="20">
        <f>Ugovori_OPULJP[[#This Row],[Bespovratna sredstva - Ukupno (EU+Nac) HRK
= Ukupna ugovorena vrijednost bespovratnih sredstava]]/7.5345</f>
        <v>194876.8597783529</v>
      </c>
      <c r="U1594" s="19">
        <v>0</v>
      </c>
      <c r="V1594" s="20">
        <f>Ugovori_OPULJP[[#This Row],[Javni doprinos korisnika - HRK]]/7.5345</f>
        <v>0</v>
      </c>
      <c r="W1594" s="19">
        <v>0</v>
      </c>
      <c r="X1594" s="20">
        <f>Ugovori_OPULJP[[#This Row],[Privatni doprinos korisnika - HRK]]/7.5345</f>
        <v>0</v>
      </c>
      <c r="Y1594" s="21">
        <f>Ugovori_OPULJP[[#This Row],[Bespovratna sredstva - Ukupno (EU+Nac) HRK
= Ukupna ugovorena vrijednost bespovratnih sredstava]]+Ugovori_OPULJP[[#This Row],[Javni doprinos korisnika - HRK]]+Ugovori_OPULJP[[#This Row],[Privatni doprinos korisnika - HRK]]</f>
        <v>1468299.7</v>
      </c>
      <c r="Z1594" s="22">
        <f>Ugovori_OPULJP[[#This Row],[UKUPNI PRIHVATLJIVI IZDACI
TOTAL ELIGIBLE EXPENDITURE
= Bespovratna sredstva ukupno + doprinos korisnika
= Ukupni prihvatljivi troškovi
= Ukupna ugovorena vrijednost projekta HRK]]/7.5345</f>
        <v>194876.8597783529</v>
      </c>
      <c r="AA1594" s="27" t="s">
        <v>22</v>
      </c>
      <c r="AB1594" s="27" t="s">
        <v>19</v>
      </c>
      <c r="AC1594" s="26" t="s">
        <v>5904</v>
      </c>
      <c r="AD1594" s="33" t="s">
        <v>147</v>
      </c>
    </row>
    <row r="1595" spans="1:30" ht="51" customHeight="1" x14ac:dyDescent="0.3">
      <c r="A1595" s="31" t="s">
        <v>5905</v>
      </c>
      <c r="B1595" s="25" t="s">
        <v>139</v>
      </c>
      <c r="C1595" s="26" t="s">
        <v>140</v>
      </c>
      <c r="D1595" s="40" t="s">
        <v>1642</v>
      </c>
      <c r="E1595" s="27" t="s">
        <v>63</v>
      </c>
      <c r="F1595" s="32" t="s">
        <v>5906</v>
      </c>
      <c r="G1595" s="32" t="s">
        <v>3204</v>
      </c>
      <c r="H1595" s="29">
        <v>44909</v>
      </c>
      <c r="I1595" s="29">
        <v>45152</v>
      </c>
      <c r="J1595" s="17" t="str">
        <f>IF(Ugovori_OPULJP[[#This Row],[DATUM ZAVRŠETKA OPERACIJE]]&gt;DATE(2023,12,31),"u provedbi","završen")</f>
        <v>završen</v>
      </c>
      <c r="K1595" s="15" t="s">
        <v>21</v>
      </c>
      <c r="L1595" s="15" t="s">
        <v>21</v>
      </c>
      <c r="M1595" s="18">
        <v>0.85</v>
      </c>
      <c r="N1595" s="18">
        <v>0.15</v>
      </c>
      <c r="O1595" s="19">
        <f>Ugovori_OPULJP[[#This Row],[Bespovratna sredstva - Ukupno (EU+Nac) HRK
= Ukupna ugovorena vrijednost bespovratnih sredstava]]*Ugovori_OPULJP[[#This Row],[EU STOPA SUFINANCIRANJA %
EU CO-FINANCING RATE %]]</f>
        <v>543422</v>
      </c>
      <c r="P1595" s="20">
        <f>Ugovori_OPULJP[[#This Row],[Bespovratna sredstva - EU dio - HRK]]/7.5345</f>
        <v>72124.49399429292</v>
      </c>
      <c r="Q1595" s="19">
        <f>Ugovori_OPULJP[[#This Row],[Bespovratna sredstva - Ukupno (EU+Nac) HRK
= Ukupna ugovorena vrijednost bespovratnih sredstava]]*Ugovori_OPULJP[[#This Row],[STOPA NACIONALNOG SUFINANCIRANJA %]]</f>
        <v>95898</v>
      </c>
      <c r="R1595" s="20">
        <f>Ugovori_OPULJP[[#This Row],[Bespovratna sredstva - Nacionalni dio - HRK]]/7.5345</f>
        <v>12727.851881345809</v>
      </c>
      <c r="S1595" s="21">
        <v>639320</v>
      </c>
      <c r="T1595" s="20">
        <f>Ugovori_OPULJP[[#This Row],[Bespovratna sredstva - Ukupno (EU+Nac) HRK
= Ukupna ugovorena vrijednost bespovratnih sredstava]]/7.5345</f>
        <v>84852.345875638726</v>
      </c>
      <c r="U1595" s="19">
        <v>0</v>
      </c>
      <c r="V1595" s="20">
        <f>Ugovori_OPULJP[[#This Row],[Javni doprinos korisnika - HRK]]/7.5345</f>
        <v>0</v>
      </c>
      <c r="W1595" s="19">
        <v>0</v>
      </c>
      <c r="X1595" s="20">
        <f>Ugovori_OPULJP[[#This Row],[Privatni doprinos korisnika - HRK]]/7.5345</f>
        <v>0</v>
      </c>
      <c r="Y1595" s="21">
        <f>Ugovori_OPULJP[[#This Row],[Bespovratna sredstva - Ukupno (EU+Nac) HRK
= Ukupna ugovorena vrijednost bespovratnih sredstava]]+Ugovori_OPULJP[[#This Row],[Javni doprinos korisnika - HRK]]+Ugovori_OPULJP[[#This Row],[Privatni doprinos korisnika - HRK]]</f>
        <v>639320</v>
      </c>
      <c r="Z1595" s="22">
        <f>Ugovori_OPULJP[[#This Row],[UKUPNI PRIHVATLJIVI IZDACI
TOTAL ELIGIBLE EXPENDITURE
= Bespovratna sredstva ukupno + doprinos korisnika
= Ukupni prihvatljivi troškovi
= Ukupna ugovorena vrijednost projekta HRK]]/7.5345</f>
        <v>84852.345875638726</v>
      </c>
      <c r="AA1595" s="27" t="s">
        <v>22</v>
      </c>
      <c r="AB1595" s="27" t="s">
        <v>19</v>
      </c>
      <c r="AC1595" s="26" t="s">
        <v>5907</v>
      </c>
      <c r="AD1595" s="33" t="s">
        <v>147</v>
      </c>
    </row>
    <row r="1596" spans="1:30" ht="51" customHeight="1" x14ac:dyDescent="0.3">
      <c r="A1596" s="39" t="s">
        <v>5908</v>
      </c>
      <c r="B1596" s="25" t="s">
        <v>139</v>
      </c>
      <c r="C1596" s="26" t="s">
        <v>140</v>
      </c>
      <c r="D1596" s="40" t="s">
        <v>1642</v>
      </c>
      <c r="E1596" s="27" t="s">
        <v>63</v>
      </c>
      <c r="F1596" s="32" t="s">
        <v>5909</v>
      </c>
      <c r="G1596" s="14" t="s">
        <v>3247</v>
      </c>
      <c r="H1596" s="29">
        <v>44818</v>
      </c>
      <c r="I1596" s="29">
        <v>45060</v>
      </c>
      <c r="J1596" s="17" t="str">
        <f>IF(Ugovori_OPULJP[[#This Row],[DATUM ZAVRŠETKA OPERACIJE]]&gt;DATE(2023,12,31),"u provedbi","završen")</f>
        <v>završen</v>
      </c>
      <c r="K1596" s="15" t="s">
        <v>21</v>
      </c>
      <c r="L1596" s="15" t="s">
        <v>21</v>
      </c>
      <c r="M1596" s="18">
        <v>0.85</v>
      </c>
      <c r="N1596" s="18">
        <v>0.15</v>
      </c>
      <c r="O1596" s="19">
        <f>Ugovori_OPULJP[[#This Row],[Bespovratna sredstva - Ukupno (EU+Nac) HRK
= Ukupna ugovorena vrijednost bespovratnih sredstava]]*Ugovori_OPULJP[[#This Row],[EU STOPA SUFINANCIRANJA %
EU CO-FINANCING RATE %]]</f>
        <v>494360</v>
      </c>
      <c r="P1596" s="20">
        <f>Ugovori_OPULJP[[#This Row],[Bespovratna sredstva - EU dio - HRK]]/7.5345</f>
        <v>65612.847567854536</v>
      </c>
      <c r="Q1596" s="19">
        <f>Ugovori_OPULJP[[#This Row],[Bespovratna sredstva - Ukupno (EU+Nac) HRK
= Ukupna ugovorena vrijednost bespovratnih sredstava]]*Ugovori_OPULJP[[#This Row],[STOPA NACIONALNOG SUFINANCIRANJA %]]</f>
        <v>87240</v>
      </c>
      <c r="R1596" s="20">
        <f>Ugovori_OPULJP[[#This Row],[Bespovratna sredstva - Nacionalni dio - HRK]]/7.5345</f>
        <v>11578.737806091976</v>
      </c>
      <c r="S1596" s="21">
        <v>581600</v>
      </c>
      <c r="T1596" s="20">
        <f>Ugovori_OPULJP[[#This Row],[Bespovratna sredstva - Ukupno (EU+Nac) HRK
= Ukupna ugovorena vrijednost bespovratnih sredstava]]/7.5345</f>
        <v>77191.585373946509</v>
      </c>
      <c r="U1596" s="19">
        <v>0</v>
      </c>
      <c r="V1596" s="20">
        <f>Ugovori_OPULJP[[#This Row],[Javni doprinos korisnika - HRK]]/7.5345</f>
        <v>0</v>
      </c>
      <c r="W1596" s="19">
        <v>0</v>
      </c>
      <c r="X1596" s="20">
        <f>Ugovori_OPULJP[[#This Row],[Privatni doprinos korisnika - HRK]]/7.5345</f>
        <v>0</v>
      </c>
      <c r="Y1596" s="21">
        <f>Ugovori_OPULJP[[#This Row],[Bespovratna sredstva - Ukupno (EU+Nac) HRK
= Ukupna ugovorena vrijednost bespovratnih sredstava]]+Ugovori_OPULJP[[#This Row],[Javni doprinos korisnika - HRK]]+Ugovori_OPULJP[[#This Row],[Privatni doprinos korisnika - HRK]]</f>
        <v>581600</v>
      </c>
      <c r="Z1596" s="22">
        <f>Ugovori_OPULJP[[#This Row],[UKUPNI PRIHVATLJIVI IZDACI
TOTAL ELIGIBLE EXPENDITURE
= Bespovratna sredstva ukupno + doprinos korisnika
= Ukupni prihvatljivi troškovi
= Ukupna ugovorena vrijednost projekta HRK]]/7.5345</f>
        <v>77191.585373946509</v>
      </c>
      <c r="AA1596" s="27" t="s">
        <v>22</v>
      </c>
      <c r="AB1596" s="27" t="s">
        <v>19</v>
      </c>
      <c r="AC1596" s="26" t="s">
        <v>5910</v>
      </c>
      <c r="AD1596" s="33" t="s">
        <v>147</v>
      </c>
    </row>
    <row r="1597" spans="1:30" ht="38.25" customHeight="1" x14ac:dyDescent="0.3">
      <c r="A1597" s="39" t="s">
        <v>5911</v>
      </c>
      <c r="B1597" s="25" t="s">
        <v>139</v>
      </c>
      <c r="C1597" s="26" t="s">
        <v>140</v>
      </c>
      <c r="D1597" s="40" t="s">
        <v>1642</v>
      </c>
      <c r="E1597" s="27" t="s">
        <v>63</v>
      </c>
      <c r="F1597" s="32" t="s">
        <v>5912</v>
      </c>
      <c r="G1597" s="32" t="s">
        <v>5913</v>
      </c>
      <c r="H1597" s="29">
        <v>44818</v>
      </c>
      <c r="I1597" s="29">
        <v>45060</v>
      </c>
      <c r="J1597" s="17" t="str">
        <f>IF(Ugovori_OPULJP[[#This Row],[DATUM ZAVRŠETKA OPERACIJE]]&gt;DATE(2023,12,31),"u provedbi","završen")</f>
        <v>završen</v>
      </c>
      <c r="K1597" s="37" t="s">
        <v>2642</v>
      </c>
      <c r="L1597" s="37" t="s">
        <v>21</v>
      </c>
      <c r="M1597" s="18">
        <v>0.85</v>
      </c>
      <c r="N1597" s="18">
        <v>0.15</v>
      </c>
      <c r="O1597" s="19">
        <f>Ugovori_OPULJP[[#This Row],[Bespovratna sredstva - Ukupno (EU+Nac) HRK
= Ukupna ugovorena vrijednost bespovratnih sredstava]]*Ugovori_OPULJP[[#This Row],[EU STOPA SUFINANCIRANJA %
EU CO-FINANCING RATE %]]</f>
        <v>1261799.1600000001</v>
      </c>
      <c r="P1597" s="20">
        <f>Ugovori_OPULJP[[#This Row],[Bespovratna sredstva - EU dio - HRK]]/7.5345</f>
        <v>167469.5281704161</v>
      </c>
      <c r="Q1597" s="19">
        <f>Ugovori_OPULJP[[#This Row],[Bespovratna sredstva - Ukupno (EU+Nac) HRK
= Ukupna ugovorena vrijednost bespovratnih sredstava]]*Ugovori_OPULJP[[#This Row],[STOPA NACIONALNOG SUFINANCIRANJA %]]</f>
        <v>222670.44</v>
      </c>
      <c r="R1597" s="20">
        <f>Ugovori_OPULJP[[#This Row],[Bespovratna sredstva - Nacionalni dio - HRK]]/7.5345</f>
        <v>29553.446147720486</v>
      </c>
      <c r="S1597" s="21">
        <v>1484469.6</v>
      </c>
      <c r="T1597" s="20">
        <f>Ugovori_OPULJP[[#This Row],[Bespovratna sredstva - Ukupno (EU+Nac) HRK
= Ukupna ugovorena vrijednost bespovratnih sredstava]]/7.5345</f>
        <v>197022.97431813658</v>
      </c>
      <c r="U1597" s="19">
        <v>0</v>
      </c>
      <c r="V1597" s="20">
        <f>Ugovori_OPULJP[[#This Row],[Javni doprinos korisnika - HRK]]/7.5345</f>
        <v>0</v>
      </c>
      <c r="W1597" s="19">
        <v>0</v>
      </c>
      <c r="X1597" s="20">
        <f>Ugovori_OPULJP[[#This Row],[Privatni doprinos korisnika - HRK]]/7.5345</f>
        <v>0</v>
      </c>
      <c r="Y1597" s="21">
        <f>Ugovori_OPULJP[[#This Row],[Bespovratna sredstva - Ukupno (EU+Nac) HRK
= Ukupna ugovorena vrijednost bespovratnih sredstava]]+Ugovori_OPULJP[[#This Row],[Javni doprinos korisnika - HRK]]+Ugovori_OPULJP[[#This Row],[Privatni doprinos korisnika - HRK]]</f>
        <v>1484469.6</v>
      </c>
      <c r="Z1597" s="22">
        <f>Ugovori_OPULJP[[#This Row],[UKUPNI PRIHVATLJIVI IZDACI
TOTAL ELIGIBLE EXPENDITURE
= Bespovratna sredstva ukupno + doprinos korisnika
= Ukupni prihvatljivi troškovi
= Ukupna ugovorena vrijednost projekta HRK]]/7.5345</f>
        <v>197022.97431813658</v>
      </c>
      <c r="AA1597" s="27" t="s">
        <v>22</v>
      </c>
      <c r="AB1597" s="27" t="s">
        <v>19</v>
      </c>
      <c r="AC1597" s="26" t="s">
        <v>5914</v>
      </c>
      <c r="AD1597" s="33" t="s">
        <v>147</v>
      </c>
    </row>
    <row r="1598" spans="1:30" ht="51" customHeight="1" x14ac:dyDescent="0.3">
      <c r="A1598" s="31" t="s">
        <v>5915</v>
      </c>
      <c r="B1598" s="25" t="s">
        <v>139</v>
      </c>
      <c r="C1598" s="26" t="s">
        <v>140</v>
      </c>
      <c r="D1598" s="40" t="s">
        <v>1642</v>
      </c>
      <c r="E1598" s="27" t="s">
        <v>63</v>
      </c>
      <c r="F1598" s="32" t="s">
        <v>4408</v>
      </c>
      <c r="G1598" s="32" t="s">
        <v>4409</v>
      </c>
      <c r="H1598" s="29">
        <v>44931</v>
      </c>
      <c r="I1598" s="29">
        <v>45112</v>
      </c>
      <c r="J1598" s="17" t="str">
        <f>IF(Ugovori_OPULJP[[#This Row],[DATUM ZAVRŠETKA OPERACIJE]]&gt;DATE(2023,12,31),"u provedbi","završen")</f>
        <v>završen</v>
      </c>
      <c r="K1598" s="15" t="s">
        <v>240</v>
      </c>
      <c r="L1598" s="15" t="s">
        <v>240</v>
      </c>
      <c r="M1598" s="18">
        <v>0.85</v>
      </c>
      <c r="N1598" s="18">
        <v>0.15</v>
      </c>
      <c r="O1598" s="19">
        <f>Ugovori_OPULJP[[#This Row],[Bespovratna sredstva - Ukupno (EU+Nac) HRK
= Ukupna ugovorena vrijednost bespovratnih sredstava]]*Ugovori_OPULJP[[#This Row],[EU STOPA SUFINANCIRANJA %
EU CO-FINANCING RATE %]]</f>
        <v>420240</v>
      </c>
      <c r="P1598" s="20">
        <f>Ugovori_OPULJP[[#This Row],[Bespovratna sredstva - EU dio - HRK]]/7.5345</f>
        <v>55775.43300816245</v>
      </c>
      <c r="Q1598" s="19">
        <f>Ugovori_OPULJP[[#This Row],[Bespovratna sredstva - Ukupno (EU+Nac) HRK
= Ukupna ugovorena vrijednost bespovratnih sredstava]]*Ugovori_OPULJP[[#This Row],[STOPA NACIONALNOG SUFINANCIRANJA %]]</f>
        <v>74160</v>
      </c>
      <c r="R1598" s="20">
        <f>Ugovori_OPULJP[[#This Row],[Bespovratna sredstva - Nacionalni dio - HRK]]/7.5345</f>
        <v>9842.7234720286669</v>
      </c>
      <c r="S1598" s="21">
        <v>494400</v>
      </c>
      <c r="T1598" s="20">
        <f>Ugovori_OPULJP[[#This Row],[Bespovratna sredstva - Ukupno (EU+Nac) HRK
= Ukupna ugovorena vrijednost bespovratnih sredstava]]/7.5345</f>
        <v>65618.156480191115</v>
      </c>
      <c r="U1598" s="19">
        <v>0</v>
      </c>
      <c r="V1598" s="20">
        <f>Ugovori_OPULJP[[#This Row],[Javni doprinos korisnika - HRK]]/7.5345</f>
        <v>0</v>
      </c>
      <c r="W1598" s="19">
        <v>0</v>
      </c>
      <c r="X1598" s="20">
        <f>Ugovori_OPULJP[[#This Row],[Privatni doprinos korisnika - HRK]]/7.5345</f>
        <v>0</v>
      </c>
      <c r="Y1598" s="21">
        <f>Ugovori_OPULJP[[#This Row],[Bespovratna sredstva - Ukupno (EU+Nac) HRK
= Ukupna ugovorena vrijednost bespovratnih sredstava]]+Ugovori_OPULJP[[#This Row],[Javni doprinos korisnika - HRK]]+Ugovori_OPULJP[[#This Row],[Privatni doprinos korisnika - HRK]]</f>
        <v>494400</v>
      </c>
      <c r="Z1598" s="22">
        <f>Ugovori_OPULJP[[#This Row],[UKUPNI PRIHVATLJIVI IZDACI
TOTAL ELIGIBLE EXPENDITURE
= Bespovratna sredstva ukupno + doprinos korisnika
= Ukupni prihvatljivi troškovi
= Ukupna ugovorena vrijednost projekta HRK]]/7.5345</f>
        <v>65618.156480191115</v>
      </c>
      <c r="AA1598" s="27" t="s">
        <v>22</v>
      </c>
      <c r="AB1598" s="27" t="s">
        <v>19</v>
      </c>
      <c r="AC1598" s="26" t="s">
        <v>5916</v>
      </c>
      <c r="AD1598" s="33" t="s">
        <v>147</v>
      </c>
    </row>
    <row r="1599" spans="1:30" ht="51" customHeight="1" x14ac:dyDescent="0.3">
      <c r="A1599" s="31" t="s">
        <v>5917</v>
      </c>
      <c r="B1599" s="25" t="s">
        <v>139</v>
      </c>
      <c r="C1599" s="26" t="s">
        <v>140</v>
      </c>
      <c r="D1599" s="40" t="s">
        <v>1642</v>
      </c>
      <c r="E1599" s="27" t="s">
        <v>63</v>
      </c>
      <c r="F1599" s="32" t="s">
        <v>5918</v>
      </c>
      <c r="G1599" s="32" t="s">
        <v>1615</v>
      </c>
      <c r="H1599" s="29">
        <v>44911</v>
      </c>
      <c r="I1599" s="29">
        <v>45154</v>
      </c>
      <c r="J1599" s="17" t="str">
        <f>IF(Ugovori_OPULJP[[#This Row],[DATUM ZAVRŠETKA OPERACIJE]]&gt;DATE(2023,12,31),"u provedbi","završen")</f>
        <v>završen</v>
      </c>
      <c r="K1599" s="15" t="s">
        <v>66</v>
      </c>
      <c r="L1599" s="15" t="s">
        <v>66</v>
      </c>
      <c r="M1599" s="18">
        <v>0.85</v>
      </c>
      <c r="N1599" s="18">
        <v>0.15</v>
      </c>
      <c r="O1599" s="19">
        <f>Ugovori_OPULJP[[#This Row],[Bespovratna sredstva - Ukupno (EU+Nac) HRK
= Ukupna ugovorena vrijednost bespovratnih sredstava]]*Ugovori_OPULJP[[#This Row],[EU STOPA SUFINANCIRANJA %
EU CO-FINANCING RATE %]]</f>
        <v>378216</v>
      </c>
      <c r="P1599" s="20">
        <f>Ugovori_OPULJP[[#This Row],[Bespovratna sredstva - EU dio - HRK]]/7.5345</f>
        <v>50197.889707346207</v>
      </c>
      <c r="Q1599" s="19">
        <f>Ugovori_OPULJP[[#This Row],[Bespovratna sredstva - Ukupno (EU+Nac) HRK
= Ukupna ugovorena vrijednost bespovratnih sredstava]]*Ugovori_OPULJP[[#This Row],[STOPA NACIONALNOG SUFINANCIRANJA %]]</f>
        <v>66744</v>
      </c>
      <c r="R1599" s="20">
        <f>Ugovori_OPULJP[[#This Row],[Bespovratna sredstva - Nacionalni dio - HRK]]/7.5345</f>
        <v>8858.4511248258004</v>
      </c>
      <c r="S1599" s="21">
        <v>444960</v>
      </c>
      <c r="T1599" s="20">
        <f>Ugovori_OPULJP[[#This Row],[Bespovratna sredstva - Ukupno (EU+Nac) HRK
= Ukupna ugovorena vrijednost bespovratnih sredstava]]/7.5345</f>
        <v>59056.340832172005</v>
      </c>
      <c r="U1599" s="19">
        <v>0</v>
      </c>
      <c r="V1599" s="20">
        <f>Ugovori_OPULJP[[#This Row],[Javni doprinos korisnika - HRK]]/7.5345</f>
        <v>0</v>
      </c>
      <c r="W1599" s="19">
        <v>0</v>
      </c>
      <c r="X1599" s="20">
        <f>Ugovori_OPULJP[[#This Row],[Privatni doprinos korisnika - HRK]]/7.5345</f>
        <v>0</v>
      </c>
      <c r="Y1599" s="21">
        <f>Ugovori_OPULJP[[#This Row],[Bespovratna sredstva - Ukupno (EU+Nac) HRK
= Ukupna ugovorena vrijednost bespovratnih sredstava]]+Ugovori_OPULJP[[#This Row],[Javni doprinos korisnika - HRK]]+Ugovori_OPULJP[[#This Row],[Privatni doprinos korisnika - HRK]]</f>
        <v>444960</v>
      </c>
      <c r="Z1599" s="22">
        <f>Ugovori_OPULJP[[#This Row],[UKUPNI PRIHVATLJIVI IZDACI
TOTAL ELIGIBLE EXPENDITURE
= Bespovratna sredstva ukupno + doprinos korisnika
= Ukupni prihvatljivi troškovi
= Ukupna ugovorena vrijednost projekta HRK]]/7.5345</f>
        <v>59056.340832172005</v>
      </c>
      <c r="AA1599" s="27" t="s">
        <v>22</v>
      </c>
      <c r="AB1599" s="27" t="s">
        <v>19</v>
      </c>
      <c r="AC1599" s="26" t="s">
        <v>5919</v>
      </c>
      <c r="AD1599" s="33" t="s">
        <v>147</v>
      </c>
    </row>
    <row r="1600" spans="1:30" ht="63.75" customHeight="1" x14ac:dyDescent="0.3">
      <c r="A1600" s="31" t="s">
        <v>5920</v>
      </c>
      <c r="B1600" s="25" t="s">
        <v>139</v>
      </c>
      <c r="C1600" s="26" t="s">
        <v>140</v>
      </c>
      <c r="D1600" s="40" t="s">
        <v>1642</v>
      </c>
      <c r="E1600" s="27" t="s">
        <v>63</v>
      </c>
      <c r="F1600" s="32" t="s">
        <v>2134</v>
      </c>
      <c r="G1600" s="32" t="s">
        <v>2135</v>
      </c>
      <c r="H1600" s="29">
        <v>45007</v>
      </c>
      <c r="I1600" s="29">
        <v>45252</v>
      </c>
      <c r="J1600" s="17" t="str">
        <f>IF(Ugovori_OPULJP[[#This Row],[DATUM ZAVRŠETKA OPERACIJE]]&gt;DATE(2023,12,31),"u provedbi","završen")</f>
        <v>završen</v>
      </c>
      <c r="K1600" s="15" t="s">
        <v>66</v>
      </c>
      <c r="L1600" s="15" t="s">
        <v>66</v>
      </c>
      <c r="M1600" s="18">
        <v>0.85</v>
      </c>
      <c r="N1600" s="18">
        <v>0.15</v>
      </c>
      <c r="O1600" s="19">
        <f>Ugovori_OPULJP[[#This Row],[Bespovratna sredstva - Ukupno (EU+Nac) HRK
= Ukupna ugovorena vrijednost bespovratnih sredstava]]*Ugovori_OPULJP[[#This Row],[EU STOPA SUFINANCIRANJA %
EU CO-FINANCING RATE %]]</f>
        <v>335175.39999999997</v>
      </c>
      <c r="P1600" s="20">
        <f>Ugovori_OPULJP[[#This Row],[Bespovratna sredstva - EU dio - HRK]]/7.5345</f>
        <v>44485.420399495648</v>
      </c>
      <c r="Q1600" s="19">
        <f>Ugovori_OPULJP[[#This Row],[Bespovratna sredstva - Ukupno (EU+Nac) HRK
= Ukupna ugovorena vrijednost bespovratnih sredstava]]*Ugovori_OPULJP[[#This Row],[STOPA NACIONALNOG SUFINANCIRANJA %]]</f>
        <v>59148.6</v>
      </c>
      <c r="R1600" s="20">
        <f>Ugovori_OPULJP[[#This Row],[Bespovratna sredstva - Nacionalni dio - HRK]]/7.5345</f>
        <v>7850.3683057933504</v>
      </c>
      <c r="S1600" s="21">
        <v>394324</v>
      </c>
      <c r="T1600" s="20">
        <f>Ugovori_OPULJP[[#This Row],[Bespovratna sredstva - Ukupno (EU+Nac) HRK
= Ukupna ugovorena vrijednost bespovratnih sredstava]]/7.5345</f>
        <v>52335.788705289</v>
      </c>
      <c r="U1600" s="19">
        <v>0</v>
      </c>
      <c r="V1600" s="20">
        <f>Ugovori_OPULJP[[#This Row],[Javni doprinos korisnika - HRK]]/7.5345</f>
        <v>0</v>
      </c>
      <c r="W1600" s="19">
        <v>0</v>
      </c>
      <c r="X1600" s="20">
        <f>Ugovori_OPULJP[[#This Row],[Privatni doprinos korisnika - HRK]]/7.5345</f>
        <v>0</v>
      </c>
      <c r="Y1600" s="21">
        <f>Ugovori_OPULJP[[#This Row],[Bespovratna sredstva - Ukupno (EU+Nac) HRK
= Ukupna ugovorena vrijednost bespovratnih sredstava]]+Ugovori_OPULJP[[#This Row],[Javni doprinos korisnika - HRK]]+Ugovori_OPULJP[[#This Row],[Privatni doprinos korisnika - HRK]]</f>
        <v>394324</v>
      </c>
      <c r="Z1600" s="22">
        <f>Ugovori_OPULJP[[#This Row],[UKUPNI PRIHVATLJIVI IZDACI
TOTAL ELIGIBLE EXPENDITURE
= Bespovratna sredstva ukupno + doprinos korisnika
= Ukupni prihvatljivi troškovi
= Ukupna ugovorena vrijednost projekta HRK]]/7.5345</f>
        <v>52335.788705289</v>
      </c>
      <c r="AA1600" s="27" t="s">
        <v>22</v>
      </c>
      <c r="AB1600" s="27" t="s">
        <v>19</v>
      </c>
      <c r="AC1600" s="26" t="s">
        <v>5921</v>
      </c>
      <c r="AD1600" s="33" t="s">
        <v>147</v>
      </c>
    </row>
    <row r="1601" spans="1:30" ht="51" customHeight="1" x14ac:dyDescent="0.3">
      <c r="A1601" s="39" t="s">
        <v>5922</v>
      </c>
      <c r="B1601" s="25" t="s">
        <v>139</v>
      </c>
      <c r="C1601" s="26" t="s">
        <v>140</v>
      </c>
      <c r="D1601" s="40" t="s">
        <v>1642</v>
      </c>
      <c r="E1601" s="27" t="s">
        <v>63</v>
      </c>
      <c r="F1601" s="32" t="s">
        <v>5923</v>
      </c>
      <c r="G1601" s="32" t="s">
        <v>740</v>
      </c>
      <c r="H1601" s="29">
        <v>44818</v>
      </c>
      <c r="I1601" s="29">
        <v>45060</v>
      </c>
      <c r="J1601" s="17" t="str">
        <f>IF(Ugovori_OPULJP[[#This Row],[DATUM ZAVRŠETKA OPERACIJE]]&gt;DATE(2023,12,31),"u provedbi","završen")</f>
        <v>završen</v>
      </c>
      <c r="K1601" s="15" t="s">
        <v>91</v>
      </c>
      <c r="L1601" s="15" t="s">
        <v>91</v>
      </c>
      <c r="M1601" s="18">
        <v>0.85</v>
      </c>
      <c r="N1601" s="18">
        <v>0.15</v>
      </c>
      <c r="O1601" s="19">
        <f>Ugovori_OPULJP[[#This Row],[Bespovratna sredstva - Ukupno (EU+Nac) HRK
= Ukupna ugovorena vrijednost bespovratnih sredstava]]*Ugovori_OPULJP[[#This Row],[EU STOPA SUFINANCIRANJA %
EU CO-FINANCING RATE %]]</f>
        <v>1259870</v>
      </c>
      <c r="P1601" s="20">
        <f>Ugovori_OPULJP[[#This Row],[Bespovratna sredstva - EU dio - HRK]]/7.5345</f>
        <v>167213.48463733491</v>
      </c>
      <c r="Q1601" s="19">
        <f>Ugovori_OPULJP[[#This Row],[Bespovratna sredstva - Ukupno (EU+Nac) HRK
= Ukupna ugovorena vrijednost bespovratnih sredstava]]*Ugovori_OPULJP[[#This Row],[STOPA NACIONALNOG SUFINANCIRANJA %]]</f>
        <v>222330</v>
      </c>
      <c r="R1601" s="20">
        <f>Ugovori_OPULJP[[#This Row],[Bespovratna sredstva - Nacionalni dio - HRK]]/7.5345</f>
        <v>29508.26199482381</v>
      </c>
      <c r="S1601" s="21">
        <v>1482200</v>
      </c>
      <c r="T1601" s="20">
        <f>Ugovori_OPULJP[[#This Row],[Bespovratna sredstva - Ukupno (EU+Nac) HRK
= Ukupna ugovorena vrijednost bespovratnih sredstava]]/7.5345</f>
        <v>196721.74663215873</v>
      </c>
      <c r="U1601" s="19">
        <v>0</v>
      </c>
      <c r="V1601" s="20">
        <f>Ugovori_OPULJP[[#This Row],[Javni doprinos korisnika - HRK]]/7.5345</f>
        <v>0</v>
      </c>
      <c r="W1601" s="19">
        <v>0</v>
      </c>
      <c r="X1601" s="20">
        <f>Ugovori_OPULJP[[#This Row],[Privatni doprinos korisnika - HRK]]/7.5345</f>
        <v>0</v>
      </c>
      <c r="Y1601" s="21">
        <f>Ugovori_OPULJP[[#This Row],[Bespovratna sredstva - Ukupno (EU+Nac) HRK
= Ukupna ugovorena vrijednost bespovratnih sredstava]]+Ugovori_OPULJP[[#This Row],[Javni doprinos korisnika - HRK]]+Ugovori_OPULJP[[#This Row],[Privatni doprinos korisnika - HRK]]</f>
        <v>1482200</v>
      </c>
      <c r="Z1601" s="22">
        <f>Ugovori_OPULJP[[#This Row],[UKUPNI PRIHVATLJIVI IZDACI
TOTAL ELIGIBLE EXPENDITURE
= Bespovratna sredstva ukupno + doprinos korisnika
= Ukupni prihvatljivi troškovi
= Ukupna ugovorena vrijednost projekta HRK]]/7.5345</f>
        <v>196721.74663215873</v>
      </c>
      <c r="AA1601" s="27" t="s">
        <v>22</v>
      </c>
      <c r="AB1601" s="27" t="s">
        <v>19</v>
      </c>
      <c r="AC1601" s="26" t="s">
        <v>5924</v>
      </c>
      <c r="AD1601" s="33" t="s">
        <v>147</v>
      </c>
    </row>
    <row r="1602" spans="1:30" ht="38.25" customHeight="1" x14ac:dyDescent="0.3">
      <c r="A1602" s="31" t="s">
        <v>5925</v>
      </c>
      <c r="B1602" s="25" t="s">
        <v>139</v>
      </c>
      <c r="C1602" s="26" t="s">
        <v>140</v>
      </c>
      <c r="D1602" s="40" t="s">
        <v>1642</v>
      </c>
      <c r="E1602" s="27" t="s">
        <v>63</v>
      </c>
      <c r="F1602" s="32" t="s">
        <v>5926</v>
      </c>
      <c r="G1602" s="32" t="s">
        <v>5927</v>
      </c>
      <c r="H1602" s="29">
        <v>44909</v>
      </c>
      <c r="I1602" s="29">
        <v>45152</v>
      </c>
      <c r="J1602" s="17" t="str">
        <f>IF(Ugovori_OPULJP[[#This Row],[DATUM ZAVRŠETKA OPERACIJE]]&gt;DATE(2023,12,31),"u provedbi","završen")</f>
        <v>završen</v>
      </c>
      <c r="K1602" s="15" t="s">
        <v>81</v>
      </c>
      <c r="L1602" s="15" t="s">
        <v>81</v>
      </c>
      <c r="M1602" s="18">
        <v>0.85</v>
      </c>
      <c r="N1602" s="18">
        <v>0.15</v>
      </c>
      <c r="O1602" s="19">
        <f>Ugovori_OPULJP[[#This Row],[Bespovratna sredstva - Ukupno (EU+Nac) HRK
= Ukupna ugovorena vrijednost bespovratnih sredstava]]*Ugovori_OPULJP[[#This Row],[EU STOPA SUFINANCIRANJA %
EU CO-FINANCING RATE %]]</f>
        <v>378216</v>
      </c>
      <c r="P1602" s="20">
        <f>Ugovori_OPULJP[[#This Row],[Bespovratna sredstva - EU dio - HRK]]/7.5345</f>
        <v>50197.889707346207</v>
      </c>
      <c r="Q1602" s="19">
        <f>Ugovori_OPULJP[[#This Row],[Bespovratna sredstva - Ukupno (EU+Nac) HRK
= Ukupna ugovorena vrijednost bespovratnih sredstava]]*Ugovori_OPULJP[[#This Row],[STOPA NACIONALNOG SUFINANCIRANJA %]]</f>
        <v>66744</v>
      </c>
      <c r="R1602" s="20">
        <f>Ugovori_OPULJP[[#This Row],[Bespovratna sredstva - Nacionalni dio - HRK]]/7.5345</f>
        <v>8858.4511248258004</v>
      </c>
      <c r="S1602" s="21">
        <v>444960</v>
      </c>
      <c r="T1602" s="20">
        <f>Ugovori_OPULJP[[#This Row],[Bespovratna sredstva - Ukupno (EU+Nac) HRK
= Ukupna ugovorena vrijednost bespovratnih sredstava]]/7.5345</f>
        <v>59056.340832172005</v>
      </c>
      <c r="U1602" s="19">
        <v>0</v>
      </c>
      <c r="V1602" s="20">
        <f>Ugovori_OPULJP[[#This Row],[Javni doprinos korisnika - HRK]]/7.5345</f>
        <v>0</v>
      </c>
      <c r="W1602" s="19">
        <v>0</v>
      </c>
      <c r="X1602" s="20">
        <f>Ugovori_OPULJP[[#This Row],[Privatni doprinos korisnika - HRK]]/7.5345</f>
        <v>0</v>
      </c>
      <c r="Y1602" s="21">
        <f>Ugovori_OPULJP[[#This Row],[Bespovratna sredstva - Ukupno (EU+Nac) HRK
= Ukupna ugovorena vrijednost bespovratnih sredstava]]+Ugovori_OPULJP[[#This Row],[Javni doprinos korisnika - HRK]]+Ugovori_OPULJP[[#This Row],[Privatni doprinos korisnika - HRK]]</f>
        <v>444960</v>
      </c>
      <c r="Z1602" s="22">
        <f>Ugovori_OPULJP[[#This Row],[UKUPNI PRIHVATLJIVI IZDACI
TOTAL ELIGIBLE EXPENDITURE
= Bespovratna sredstva ukupno + doprinos korisnika
= Ukupni prihvatljivi troškovi
= Ukupna ugovorena vrijednost projekta HRK]]/7.5345</f>
        <v>59056.340832172005</v>
      </c>
      <c r="AA1602" s="27" t="s">
        <v>22</v>
      </c>
      <c r="AB1602" s="27" t="s">
        <v>19</v>
      </c>
      <c r="AC1602" s="26" t="s">
        <v>5928</v>
      </c>
      <c r="AD1602" s="33" t="s">
        <v>147</v>
      </c>
    </row>
    <row r="1603" spans="1:30" ht="51" customHeight="1" x14ac:dyDescent="0.3">
      <c r="A1603" s="67" t="s">
        <v>5929</v>
      </c>
      <c r="B1603" s="25" t="s">
        <v>139</v>
      </c>
      <c r="C1603" s="26" t="s">
        <v>140</v>
      </c>
      <c r="D1603" s="40" t="s">
        <v>1642</v>
      </c>
      <c r="E1603" s="27" t="s">
        <v>63</v>
      </c>
      <c r="F1603" s="14" t="s">
        <v>5930</v>
      </c>
      <c r="G1603" s="14" t="s">
        <v>3703</v>
      </c>
      <c r="H1603" s="29">
        <v>44770</v>
      </c>
      <c r="I1603" s="29">
        <v>45013</v>
      </c>
      <c r="J1603" s="17" t="str">
        <f>IF(Ugovori_OPULJP[[#This Row],[DATUM ZAVRŠETKA OPERACIJE]]&gt;DATE(2023,12,31),"u provedbi","završen")</f>
        <v>završen</v>
      </c>
      <c r="K1603" s="37" t="s">
        <v>178</v>
      </c>
      <c r="L1603" s="28" t="s">
        <v>178</v>
      </c>
      <c r="M1603" s="18">
        <v>0.85</v>
      </c>
      <c r="N1603" s="18">
        <v>0.15</v>
      </c>
      <c r="O1603" s="19">
        <f>Ugovori_OPULJP[[#This Row],[Bespovratna sredstva - Ukupno (EU+Nac) HRK
= Ukupna ugovorena vrijednost bespovratnih sredstava]]*Ugovori_OPULJP[[#This Row],[EU STOPA SUFINANCIRANJA %
EU CO-FINANCING RATE %]]</f>
        <v>1049835</v>
      </c>
      <c r="P1603" s="20">
        <f>Ugovori_OPULJP[[#This Row],[Bespovratna sredstva - EU dio - HRK]]/7.5345</f>
        <v>139337.04957196894</v>
      </c>
      <c r="Q1603" s="19">
        <f>Ugovori_OPULJP[[#This Row],[Bespovratna sredstva - Ukupno (EU+Nac) HRK
= Ukupna ugovorena vrijednost bespovratnih sredstava]]*Ugovori_OPULJP[[#This Row],[STOPA NACIONALNOG SUFINANCIRANJA %]]</f>
        <v>185265</v>
      </c>
      <c r="R1603" s="20">
        <f>Ugovori_OPULJP[[#This Row],[Bespovratna sredstva - Nacionalni dio - HRK]]/7.5345</f>
        <v>24588.891100935696</v>
      </c>
      <c r="S1603" s="21">
        <v>1235100</v>
      </c>
      <c r="T1603" s="20">
        <f>Ugovori_OPULJP[[#This Row],[Bespovratna sredstva - Ukupno (EU+Nac) HRK
= Ukupna ugovorena vrijednost bespovratnih sredstava]]/7.5345</f>
        <v>163925.94067290463</v>
      </c>
      <c r="U1603" s="19">
        <v>0</v>
      </c>
      <c r="V1603" s="20">
        <f>Ugovori_OPULJP[[#This Row],[Javni doprinos korisnika - HRK]]/7.5345</f>
        <v>0</v>
      </c>
      <c r="W1603" s="19">
        <v>0</v>
      </c>
      <c r="X1603" s="20">
        <f>Ugovori_OPULJP[[#This Row],[Privatni doprinos korisnika - HRK]]/7.5345</f>
        <v>0</v>
      </c>
      <c r="Y1603" s="21">
        <f>Ugovori_OPULJP[[#This Row],[Bespovratna sredstva - Ukupno (EU+Nac) HRK
= Ukupna ugovorena vrijednost bespovratnih sredstava]]+Ugovori_OPULJP[[#This Row],[Javni doprinos korisnika - HRK]]+Ugovori_OPULJP[[#This Row],[Privatni doprinos korisnika - HRK]]</f>
        <v>1235100</v>
      </c>
      <c r="Z1603" s="22">
        <f>Ugovori_OPULJP[[#This Row],[UKUPNI PRIHVATLJIVI IZDACI
TOTAL ELIGIBLE EXPENDITURE
= Bespovratna sredstva ukupno + doprinos korisnika
= Ukupni prihvatljivi troškovi
= Ukupna ugovorena vrijednost projekta HRK]]/7.5345</f>
        <v>163925.94067290463</v>
      </c>
      <c r="AA1603" s="27" t="s">
        <v>22</v>
      </c>
      <c r="AB1603" s="27" t="s">
        <v>19</v>
      </c>
      <c r="AC1603" s="26" t="s">
        <v>5931</v>
      </c>
      <c r="AD1603" s="33" t="s">
        <v>147</v>
      </c>
    </row>
    <row r="1604" spans="1:30" ht="51" customHeight="1" x14ac:dyDescent="0.3">
      <c r="A1604" s="39" t="s">
        <v>5932</v>
      </c>
      <c r="B1604" s="25" t="s">
        <v>139</v>
      </c>
      <c r="C1604" s="26" t="s">
        <v>140</v>
      </c>
      <c r="D1604" s="40" t="s">
        <v>1642</v>
      </c>
      <c r="E1604" s="27" t="s">
        <v>63</v>
      </c>
      <c r="F1604" s="32" t="s">
        <v>5933</v>
      </c>
      <c r="G1604" s="32" t="s">
        <v>1112</v>
      </c>
      <c r="H1604" s="29">
        <v>44855</v>
      </c>
      <c r="I1604" s="29">
        <v>45098</v>
      </c>
      <c r="J1604" s="17" t="str">
        <f>IF(Ugovori_OPULJP[[#This Row],[DATUM ZAVRŠETKA OPERACIJE]]&gt;DATE(2023,12,31),"u provedbi","završen")</f>
        <v>završen</v>
      </c>
      <c r="K1604" s="15" t="s">
        <v>91</v>
      </c>
      <c r="L1604" s="15" t="s">
        <v>91</v>
      </c>
      <c r="M1604" s="18">
        <v>0.85</v>
      </c>
      <c r="N1604" s="18">
        <v>0.15</v>
      </c>
      <c r="O1604" s="19">
        <f>Ugovori_OPULJP[[#This Row],[Bespovratna sredstva - Ukupno (EU+Nac) HRK
= Ukupna ugovorena vrijednost bespovratnih sredstava]]*Ugovori_OPULJP[[#This Row],[EU STOPA SUFINANCIRANJA %
EU CO-FINANCING RATE %]]</f>
        <v>1275000</v>
      </c>
      <c r="P1604" s="20">
        <f>Ugovori_OPULJP[[#This Row],[Bespovratna sredstva - EU dio - HRK]]/7.5345</f>
        <v>169221.5807286482</v>
      </c>
      <c r="Q1604" s="19">
        <f>Ugovori_OPULJP[[#This Row],[Bespovratna sredstva - Ukupno (EU+Nac) HRK
= Ukupna ugovorena vrijednost bespovratnih sredstava]]*Ugovori_OPULJP[[#This Row],[STOPA NACIONALNOG SUFINANCIRANJA %]]</f>
        <v>225000</v>
      </c>
      <c r="R1604" s="20">
        <f>Ugovori_OPULJP[[#This Row],[Bespovratna sredstva - Nacionalni dio - HRK]]/7.5345</f>
        <v>29862.631893290862</v>
      </c>
      <c r="S1604" s="21">
        <v>1500000</v>
      </c>
      <c r="T1604" s="20">
        <f>Ugovori_OPULJP[[#This Row],[Bespovratna sredstva - Ukupno (EU+Nac) HRK
= Ukupna ugovorena vrijednost bespovratnih sredstava]]/7.5345</f>
        <v>199084.21262193908</v>
      </c>
      <c r="U1604" s="19">
        <v>0</v>
      </c>
      <c r="V1604" s="20">
        <f>Ugovori_OPULJP[[#This Row],[Javni doprinos korisnika - HRK]]/7.5345</f>
        <v>0</v>
      </c>
      <c r="W1604" s="19">
        <v>0</v>
      </c>
      <c r="X1604" s="20">
        <f>Ugovori_OPULJP[[#This Row],[Privatni doprinos korisnika - HRK]]/7.5345</f>
        <v>0</v>
      </c>
      <c r="Y1604" s="21">
        <f>Ugovori_OPULJP[[#This Row],[Bespovratna sredstva - Ukupno (EU+Nac) HRK
= Ukupna ugovorena vrijednost bespovratnih sredstava]]+Ugovori_OPULJP[[#This Row],[Javni doprinos korisnika - HRK]]+Ugovori_OPULJP[[#This Row],[Privatni doprinos korisnika - HRK]]</f>
        <v>1500000</v>
      </c>
      <c r="Z1604" s="22">
        <f>Ugovori_OPULJP[[#This Row],[UKUPNI PRIHVATLJIVI IZDACI
TOTAL ELIGIBLE EXPENDITURE
= Bespovratna sredstva ukupno + doprinos korisnika
= Ukupni prihvatljivi troškovi
= Ukupna ugovorena vrijednost projekta HRK]]/7.5345</f>
        <v>199084.21262193908</v>
      </c>
      <c r="AA1604" s="27" t="s">
        <v>22</v>
      </c>
      <c r="AB1604" s="27" t="s">
        <v>19</v>
      </c>
      <c r="AC1604" s="26" t="s">
        <v>5934</v>
      </c>
      <c r="AD1604" s="33" t="s">
        <v>147</v>
      </c>
    </row>
    <row r="1605" spans="1:30" ht="51" customHeight="1" x14ac:dyDescent="0.3">
      <c r="A1605" s="31" t="s">
        <v>5935</v>
      </c>
      <c r="B1605" s="25" t="s">
        <v>139</v>
      </c>
      <c r="C1605" s="26" t="s">
        <v>140</v>
      </c>
      <c r="D1605" s="40" t="s">
        <v>1642</v>
      </c>
      <c r="E1605" s="27" t="s">
        <v>63</v>
      </c>
      <c r="F1605" s="32" t="s">
        <v>5936</v>
      </c>
      <c r="G1605" s="32" t="s">
        <v>1517</v>
      </c>
      <c r="H1605" s="29">
        <v>44923</v>
      </c>
      <c r="I1605" s="29">
        <v>45166</v>
      </c>
      <c r="J1605" s="17" t="str">
        <f>IF(Ugovori_OPULJP[[#This Row],[DATUM ZAVRŠETKA OPERACIJE]]&gt;DATE(2023,12,31),"u provedbi","završen")</f>
        <v>završen</v>
      </c>
      <c r="K1605" s="15" t="s">
        <v>144</v>
      </c>
      <c r="L1605" s="15" t="s">
        <v>144</v>
      </c>
      <c r="M1605" s="18">
        <v>0.85</v>
      </c>
      <c r="N1605" s="18">
        <v>0.15</v>
      </c>
      <c r="O1605" s="19">
        <f>Ugovori_OPULJP[[#This Row],[Bespovratna sredstva - Ukupno (EU+Nac) HRK
= Ukupna ugovorena vrijednost bespovratnih sredstava]]*Ugovori_OPULJP[[#This Row],[EU STOPA SUFINANCIRANJA %
EU CO-FINANCING RATE %]]</f>
        <v>1040410.2</v>
      </c>
      <c r="P1605" s="20">
        <f>Ugovori_OPULJP[[#This Row],[Bespovratna sredstva - EU dio - HRK]]/7.5345</f>
        <v>138086.16364722277</v>
      </c>
      <c r="Q1605" s="19">
        <f>Ugovori_OPULJP[[#This Row],[Bespovratna sredstva - Ukupno (EU+Nac) HRK
= Ukupna ugovorena vrijednost bespovratnih sredstava]]*Ugovori_OPULJP[[#This Row],[STOPA NACIONALNOG SUFINANCIRANJA %]]</f>
        <v>183601.8</v>
      </c>
      <c r="R1605" s="20">
        <f>Ugovori_OPULJP[[#This Row],[Bespovratna sredstva - Nacionalni dio - HRK]]/7.5345</f>
        <v>24368.146525980486</v>
      </c>
      <c r="S1605" s="21">
        <v>1224012</v>
      </c>
      <c r="T1605" s="20">
        <f>Ugovori_OPULJP[[#This Row],[Bespovratna sredstva - Ukupno (EU+Nac) HRK
= Ukupna ugovorena vrijednost bespovratnih sredstava]]/7.5345</f>
        <v>162454.31017320327</v>
      </c>
      <c r="U1605" s="19">
        <v>0</v>
      </c>
      <c r="V1605" s="20">
        <f>Ugovori_OPULJP[[#This Row],[Javni doprinos korisnika - HRK]]/7.5345</f>
        <v>0</v>
      </c>
      <c r="W1605" s="19">
        <v>0</v>
      </c>
      <c r="X1605" s="20">
        <f>Ugovori_OPULJP[[#This Row],[Privatni doprinos korisnika - HRK]]/7.5345</f>
        <v>0</v>
      </c>
      <c r="Y1605" s="21">
        <f>Ugovori_OPULJP[[#This Row],[Bespovratna sredstva - Ukupno (EU+Nac) HRK
= Ukupna ugovorena vrijednost bespovratnih sredstava]]+Ugovori_OPULJP[[#This Row],[Javni doprinos korisnika - HRK]]+Ugovori_OPULJP[[#This Row],[Privatni doprinos korisnika - HRK]]</f>
        <v>1224012</v>
      </c>
      <c r="Z1605" s="22">
        <f>Ugovori_OPULJP[[#This Row],[UKUPNI PRIHVATLJIVI IZDACI
TOTAL ELIGIBLE EXPENDITURE
= Bespovratna sredstva ukupno + doprinos korisnika
= Ukupni prihvatljivi troškovi
= Ukupna ugovorena vrijednost projekta HRK]]/7.5345</f>
        <v>162454.31017320327</v>
      </c>
      <c r="AA1605" s="27" t="s">
        <v>22</v>
      </c>
      <c r="AB1605" s="27" t="s">
        <v>19</v>
      </c>
      <c r="AC1605" s="26" t="s">
        <v>5937</v>
      </c>
      <c r="AD1605" s="33" t="s">
        <v>147</v>
      </c>
    </row>
    <row r="1606" spans="1:30" ht="51" customHeight="1" x14ac:dyDescent="0.3">
      <c r="A1606" s="31" t="s">
        <v>5938</v>
      </c>
      <c r="B1606" s="25" t="s">
        <v>139</v>
      </c>
      <c r="C1606" s="26" t="s">
        <v>140</v>
      </c>
      <c r="D1606" s="40" t="s">
        <v>1642</v>
      </c>
      <c r="E1606" s="27" t="s">
        <v>63</v>
      </c>
      <c r="F1606" s="32" t="s">
        <v>5939</v>
      </c>
      <c r="G1606" s="32" t="s">
        <v>1947</v>
      </c>
      <c r="H1606" s="29">
        <v>44917</v>
      </c>
      <c r="I1606" s="29">
        <v>45160</v>
      </c>
      <c r="J1606" s="17" t="str">
        <f>IF(Ugovori_OPULJP[[#This Row],[DATUM ZAVRŠETKA OPERACIJE]]&gt;DATE(2023,12,31),"u provedbi","završen")</f>
        <v>završen</v>
      </c>
      <c r="K1606" s="28" t="s">
        <v>329</v>
      </c>
      <c r="L1606" s="28" t="s">
        <v>329</v>
      </c>
      <c r="M1606" s="18">
        <v>0.85</v>
      </c>
      <c r="N1606" s="18">
        <v>0.15</v>
      </c>
      <c r="O1606" s="19">
        <f>Ugovori_OPULJP[[#This Row],[Bespovratna sredstva - Ukupno (EU+Nac) HRK
= Ukupna ugovorena vrijednost bespovratnih sredstava]]*Ugovori_OPULJP[[#This Row],[EU STOPA SUFINANCIRANJA %
EU CO-FINANCING RATE %]]</f>
        <v>630360</v>
      </c>
      <c r="P1606" s="20">
        <f>Ugovori_OPULJP[[#This Row],[Bespovratna sredstva - EU dio - HRK]]/7.5345</f>
        <v>83663.149512243675</v>
      </c>
      <c r="Q1606" s="19">
        <f>Ugovori_OPULJP[[#This Row],[Bespovratna sredstva - Ukupno (EU+Nac) HRK
= Ukupna ugovorena vrijednost bespovratnih sredstava]]*Ugovori_OPULJP[[#This Row],[STOPA NACIONALNOG SUFINANCIRANJA %]]</f>
        <v>111240</v>
      </c>
      <c r="R1606" s="20">
        <f>Ugovori_OPULJP[[#This Row],[Bespovratna sredstva - Nacionalni dio - HRK]]/7.5345</f>
        <v>14764.085208043001</v>
      </c>
      <c r="S1606" s="21">
        <v>741600</v>
      </c>
      <c r="T1606" s="20">
        <f>Ugovori_OPULJP[[#This Row],[Bespovratna sredstva - Ukupno (EU+Nac) HRK
= Ukupna ugovorena vrijednost bespovratnih sredstava]]/7.5345</f>
        <v>98427.23472028668</v>
      </c>
      <c r="U1606" s="19">
        <v>0</v>
      </c>
      <c r="V1606" s="20">
        <f>Ugovori_OPULJP[[#This Row],[Javni doprinos korisnika - HRK]]/7.5345</f>
        <v>0</v>
      </c>
      <c r="W1606" s="19">
        <v>0</v>
      </c>
      <c r="X1606" s="20">
        <f>Ugovori_OPULJP[[#This Row],[Privatni doprinos korisnika - HRK]]/7.5345</f>
        <v>0</v>
      </c>
      <c r="Y1606" s="21">
        <f>Ugovori_OPULJP[[#This Row],[Bespovratna sredstva - Ukupno (EU+Nac) HRK
= Ukupna ugovorena vrijednost bespovratnih sredstava]]+Ugovori_OPULJP[[#This Row],[Javni doprinos korisnika - HRK]]+Ugovori_OPULJP[[#This Row],[Privatni doprinos korisnika - HRK]]</f>
        <v>741600</v>
      </c>
      <c r="Z1606" s="22">
        <f>Ugovori_OPULJP[[#This Row],[UKUPNI PRIHVATLJIVI IZDACI
TOTAL ELIGIBLE EXPENDITURE
= Bespovratna sredstva ukupno + doprinos korisnika
= Ukupni prihvatljivi troškovi
= Ukupna ugovorena vrijednost projekta HRK]]/7.5345</f>
        <v>98427.23472028668</v>
      </c>
      <c r="AA1606" s="27" t="s">
        <v>22</v>
      </c>
      <c r="AB1606" s="27" t="s">
        <v>19</v>
      </c>
      <c r="AC1606" s="26" t="s">
        <v>5940</v>
      </c>
      <c r="AD1606" s="33" t="s">
        <v>147</v>
      </c>
    </row>
    <row r="1607" spans="1:30" ht="51" customHeight="1" x14ac:dyDescent="0.3">
      <c r="A1607" s="39" t="s">
        <v>5941</v>
      </c>
      <c r="B1607" s="25" t="s">
        <v>139</v>
      </c>
      <c r="C1607" s="26" t="s">
        <v>140</v>
      </c>
      <c r="D1607" s="40" t="s">
        <v>1642</v>
      </c>
      <c r="E1607" s="27" t="s">
        <v>63</v>
      </c>
      <c r="F1607" s="32" t="s">
        <v>5942</v>
      </c>
      <c r="G1607" s="32" t="s">
        <v>4057</v>
      </c>
      <c r="H1607" s="29">
        <v>44859</v>
      </c>
      <c r="I1607" s="29">
        <v>45102</v>
      </c>
      <c r="J1607" s="17" t="str">
        <f>IF(Ugovori_OPULJP[[#This Row],[DATUM ZAVRŠETKA OPERACIJE]]&gt;DATE(2023,12,31),"u provedbi","završen")</f>
        <v>završen</v>
      </c>
      <c r="K1607" s="28" t="s">
        <v>21</v>
      </c>
      <c r="L1607" s="28" t="s">
        <v>21</v>
      </c>
      <c r="M1607" s="18">
        <v>0.85</v>
      </c>
      <c r="N1607" s="18">
        <v>0.15</v>
      </c>
      <c r="O1607" s="19">
        <f>Ugovori_OPULJP[[#This Row],[Bespovratna sredstva - Ukupno (EU+Nac) HRK
= Ukupna ugovorena vrijednost bespovratnih sredstava]]*Ugovori_OPULJP[[#This Row],[EU STOPA SUFINANCIRANJA %
EU CO-FINANCING RATE %]]</f>
        <v>419220</v>
      </c>
      <c r="P1607" s="20">
        <f>Ugovori_OPULJP[[#This Row],[Bespovratna sredstva - EU dio - HRK]]/7.5345</f>
        <v>55640.055743579534</v>
      </c>
      <c r="Q1607" s="19">
        <f>Ugovori_OPULJP[[#This Row],[Bespovratna sredstva - Ukupno (EU+Nac) HRK
= Ukupna ugovorena vrijednost bespovratnih sredstava]]*Ugovori_OPULJP[[#This Row],[STOPA NACIONALNOG SUFINANCIRANJA %]]</f>
        <v>73980</v>
      </c>
      <c r="R1607" s="20">
        <f>Ugovori_OPULJP[[#This Row],[Bespovratna sredstva - Nacionalni dio - HRK]]/7.5345</f>
        <v>9818.8333665140344</v>
      </c>
      <c r="S1607" s="21">
        <v>493200</v>
      </c>
      <c r="T1607" s="20">
        <f>Ugovori_OPULJP[[#This Row],[Bespovratna sredstva - Ukupno (EU+Nac) HRK
= Ukupna ugovorena vrijednost bespovratnih sredstava]]/7.5345</f>
        <v>65458.889110093565</v>
      </c>
      <c r="U1607" s="19">
        <v>0</v>
      </c>
      <c r="V1607" s="20">
        <f>Ugovori_OPULJP[[#This Row],[Javni doprinos korisnika - HRK]]/7.5345</f>
        <v>0</v>
      </c>
      <c r="W1607" s="19">
        <v>0</v>
      </c>
      <c r="X1607" s="20">
        <f>Ugovori_OPULJP[[#This Row],[Privatni doprinos korisnika - HRK]]/7.5345</f>
        <v>0</v>
      </c>
      <c r="Y1607" s="21">
        <f>Ugovori_OPULJP[[#This Row],[Bespovratna sredstva - Ukupno (EU+Nac) HRK
= Ukupna ugovorena vrijednost bespovratnih sredstava]]+Ugovori_OPULJP[[#This Row],[Javni doprinos korisnika - HRK]]+Ugovori_OPULJP[[#This Row],[Privatni doprinos korisnika - HRK]]</f>
        <v>493200</v>
      </c>
      <c r="Z1607" s="22">
        <f>Ugovori_OPULJP[[#This Row],[UKUPNI PRIHVATLJIVI IZDACI
TOTAL ELIGIBLE EXPENDITURE
= Bespovratna sredstva ukupno + doprinos korisnika
= Ukupni prihvatljivi troškovi
= Ukupna ugovorena vrijednost projekta HRK]]/7.5345</f>
        <v>65458.889110093565</v>
      </c>
      <c r="AA1607" s="27" t="s">
        <v>22</v>
      </c>
      <c r="AB1607" s="27" t="s">
        <v>19</v>
      </c>
      <c r="AC1607" s="26" t="s">
        <v>5943</v>
      </c>
      <c r="AD1607" s="33" t="s">
        <v>147</v>
      </c>
    </row>
    <row r="1608" spans="1:30" ht="63.75" customHeight="1" x14ac:dyDescent="0.3">
      <c r="A1608" s="39" t="s">
        <v>5944</v>
      </c>
      <c r="B1608" s="25" t="s">
        <v>139</v>
      </c>
      <c r="C1608" s="26" t="s">
        <v>140</v>
      </c>
      <c r="D1608" s="40" t="s">
        <v>1642</v>
      </c>
      <c r="E1608" s="27" t="s">
        <v>63</v>
      </c>
      <c r="F1608" s="32" t="s">
        <v>5945</v>
      </c>
      <c r="G1608" s="32" t="s">
        <v>1290</v>
      </c>
      <c r="H1608" s="29">
        <v>44770</v>
      </c>
      <c r="I1608" s="29">
        <v>45013</v>
      </c>
      <c r="J1608" s="17" t="str">
        <f>IF(Ugovori_OPULJP[[#This Row],[DATUM ZAVRŠETKA OPERACIJE]]&gt;DATE(2023,12,31),"u provedbi","završen")</f>
        <v>završen</v>
      </c>
      <c r="K1608" s="15" t="s">
        <v>91</v>
      </c>
      <c r="L1608" s="15" t="s">
        <v>91</v>
      </c>
      <c r="M1608" s="18">
        <v>0.85</v>
      </c>
      <c r="N1608" s="18">
        <v>0.15</v>
      </c>
      <c r="O1608" s="19">
        <f>Ugovori_OPULJP[[#This Row],[Bespovratna sredstva - Ukupno (EU+Nac) HRK
= Ukupna ugovorena vrijednost bespovratnih sredstava]]*Ugovori_OPULJP[[#This Row],[EU STOPA SUFINANCIRANJA %
EU CO-FINANCING RATE %]]</f>
        <v>1275000</v>
      </c>
      <c r="P1608" s="20">
        <f>Ugovori_OPULJP[[#This Row],[Bespovratna sredstva - EU dio - HRK]]/7.5345</f>
        <v>169221.5807286482</v>
      </c>
      <c r="Q1608" s="19">
        <f>Ugovori_OPULJP[[#This Row],[Bespovratna sredstva - Ukupno (EU+Nac) HRK
= Ukupna ugovorena vrijednost bespovratnih sredstava]]*Ugovori_OPULJP[[#This Row],[STOPA NACIONALNOG SUFINANCIRANJA %]]</f>
        <v>225000</v>
      </c>
      <c r="R1608" s="20">
        <f>Ugovori_OPULJP[[#This Row],[Bespovratna sredstva - Nacionalni dio - HRK]]/7.5345</f>
        <v>29862.631893290862</v>
      </c>
      <c r="S1608" s="21">
        <v>1500000</v>
      </c>
      <c r="T1608" s="22">
        <f>Ugovori_OPULJP[[#This Row],[Bespovratna sredstva - Ukupno (EU+Nac) HRK
= Ukupna ugovorena vrijednost bespovratnih sredstava]]/7.5345</f>
        <v>199084.21262193908</v>
      </c>
      <c r="U1608" s="19">
        <v>0</v>
      </c>
      <c r="V1608" s="20">
        <f>Ugovori_OPULJP[[#This Row],[Javni doprinos korisnika - HRK]]/7.5345</f>
        <v>0</v>
      </c>
      <c r="W1608" s="19">
        <v>0</v>
      </c>
      <c r="X1608" s="20">
        <f>Ugovori_OPULJP[[#This Row],[Privatni doprinos korisnika - HRK]]/7.5345</f>
        <v>0</v>
      </c>
      <c r="Y1608" s="21">
        <f>Ugovori_OPULJP[[#This Row],[Bespovratna sredstva - Ukupno (EU+Nac) HRK
= Ukupna ugovorena vrijednost bespovratnih sredstava]]+Ugovori_OPULJP[[#This Row],[Javni doprinos korisnika - HRK]]+Ugovori_OPULJP[[#This Row],[Privatni doprinos korisnika - HRK]]</f>
        <v>1500000</v>
      </c>
      <c r="Z1608" s="22">
        <f>Ugovori_OPULJP[[#This Row],[UKUPNI PRIHVATLJIVI IZDACI
TOTAL ELIGIBLE EXPENDITURE
= Bespovratna sredstva ukupno + doprinos korisnika
= Ukupni prihvatljivi troškovi
= Ukupna ugovorena vrijednost projekta HRK]]/7.5345</f>
        <v>199084.21262193908</v>
      </c>
      <c r="AA1608" s="27" t="s">
        <v>22</v>
      </c>
      <c r="AB1608" s="27" t="s">
        <v>19</v>
      </c>
      <c r="AC1608" s="26" t="s">
        <v>5946</v>
      </c>
      <c r="AD1608" s="33" t="s">
        <v>147</v>
      </c>
    </row>
    <row r="1609" spans="1:30" ht="51" customHeight="1" x14ac:dyDescent="0.3">
      <c r="A1609" s="31" t="s">
        <v>5947</v>
      </c>
      <c r="B1609" s="25" t="s">
        <v>139</v>
      </c>
      <c r="C1609" s="26" t="s">
        <v>140</v>
      </c>
      <c r="D1609" s="40" t="s">
        <v>1642</v>
      </c>
      <c r="E1609" s="27" t="s">
        <v>63</v>
      </c>
      <c r="F1609" s="32" t="s">
        <v>5948</v>
      </c>
      <c r="G1609" s="32" t="s">
        <v>1943</v>
      </c>
      <c r="H1609" s="29">
        <v>44853</v>
      </c>
      <c r="I1609" s="29">
        <v>45096</v>
      </c>
      <c r="J1609" s="17" t="str">
        <f>IF(Ugovori_OPULJP[[#This Row],[DATUM ZAVRŠETKA OPERACIJE]]&gt;DATE(2023,12,31),"u provedbi","završen")</f>
        <v>završen</v>
      </c>
      <c r="K1609" s="28" t="s">
        <v>240</v>
      </c>
      <c r="L1609" s="28" t="s">
        <v>240</v>
      </c>
      <c r="M1609" s="18">
        <v>0.85</v>
      </c>
      <c r="N1609" s="18">
        <v>0.15</v>
      </c>
      <c r="O1609" s="19">
        <f>Ugovori_OPULJP[[#This Row],[Bespovratna sredstva - Ukupno (EU+Nac) HRK
= Ukupna ugovorena vrijednost bespovratnih sredstava]]*Ugovori_OPULJP[[#This Row],[EU STOPA SUFINANCIRANJA %
EU CO-FINANCING RATE %]]</f>
        <v>1211340.8479999998</v>
      </c>
      <c r="P1609" s="20">
        <f>Ugovori_OPULJP[[#This Row],[Bespovratna sredstva - EU dio - HRK]]/7.5345</f>
        <v>160772.55929391462</v>
      </c>
      <c r="Q1609" s="19">
        <f>Ugovori_OPULJP[[#This Row],[Bespovratna sredstva - Ukupno (EU+Nac) HRK
= Ukupna ugovorena vrijednost bespovratnih sredstava]]*Ugovori_OPULJP[[#This Row],[STOPA NACIONALNOG SUFINANCIRANJA %]]</f>
        <v>213766.03199999998</v>
      </c>
      <c r="R1609" s="20">
        <f>Ugovori_OPULJP[[#This Row],[Bespovratna sredstva - Nacionalni dio - HRK]]/7.5345</f>
        <v>28371.628110690817</v>
      </c>
      <c r="S1609" s="21">
        <v>1425106.88</v>
      </c>
      <c r="T1609" s="20">
        <f>Ugovori_OPULJP[[#This Row],[Bespovratna sredstva - Ukupno (EU+Nac) HRK
= Ukupna ugovorena vrijednost bespovratnih sredstava]]/7.5345</f>
        <v>189144.18740460544</v>
      </c>
      <c r="U1609" s="19">
        <v>0</v>
      </c>
      <c r="V1609" s="20">
        <f>Ugovori_OPULJP[[#This Row],[Javni doprinos korisnika - HRK]]/7.5345</f>
        <v>0</v>
      </c>
      <c r="W1609" s="19">
        <v>0</v>
      </c>
      <c r="X1609" s="20">
        <f>Ugovori_OPULJP[[#This Row],[Privatni doprinos korisnika - HRK]]/7.5345</f>
        <v>0</v>
      </c>
      <c r="Y1609" s="21">
        <f>Ugovori_OPULJP[[#This Row],[Bespovratna sredstva - Ukupno (EU+Nac) HRK
= Ukupna ugovorena vrijednost bespovratnih sredstava]]+Ugovori_OPULJP[[#This Row],[Javni doprinos korisnika - HRK]]+Ugovori_OPULJP[[#This Row],[Privatni doprinos korisnika - HRK]]</f>
        <v>1425106.88</v>
      </c>
      <c r="Z1609" s="22">
        <f>Ugovori_OPULJP[[#This Row],[UKUPNI PRIHVATLJIVI IZDACI
TOTAL ELIGIBLE EXPENDITURE
= Bespovratna sredstva ukupno + doprinos korisnika
= Ukupni prihvatljivi troškovi
= Ukupna ugovorena vrijednost projekta HRK]]/7.5345</f>
        <v>189144.18740460544</v>
      </c>
      <c r="AA1609" s="27" t="s">
        <v>22</v>
      </c>
      <c r="AB1609" s="27" t="s">
        <v>19</v>
      </c>
      <c r="AC1609" s="26" t="s">
        <v>5949</v>
      </c>
      <c r="AD1609" s="33" t="s">
        <v>147</v>
      </c>
    </row>
    <row r="1610" spans="1:30" ht="51" customHeight="1" x14ac:dyDescent="0.3">
      <c r="A1610" s="31" t="s">
        <v>5950</v>
      </c>
      <c r="B1610" s="25" t="s">
        <v>139</v>
      </c>
      <c r="C1610" s="26" t="s">
        <v>140</v>
      </c>
      <c r="D1610" s="40" t="s">
        <v>1642</v>
      </c>
      <c r="E1610" s="27" t="s">
        <v>63</v>
      </c>
      <c r="F1610" s="32" t="s">
        <v>5951</v>
      </c>
      <c r="G1610" s="32" t="s">
        <v>2646</v>
      </c>
      <c r="H1610" s="29">
        <v>44902</v>
      </c>
      <c r="I1610" s="29">
        <v>45145</v>
      </c>
      <c r="J1610" s="17" t="str">
        <f>IF(Ugovori_OPULJP[[#This Row],[DATUM ZAVRŠETKA OPERACIJE]]&gt;DATE(2023,12,31),"u provedbi","završen")</f>
        <v>završen</v>
      </c>
      <c r="K1610" s="15" t="s">
        <v>240</v>
      </c>
      <c r="L1610" s="15" t="s">
        <v>240</v>
      </c>
      <c r="M1610" s="18">
        <v>0.85</v>
      </c>
      <c r="N1610" s="18">
        <v>0.15</v>
      </c>
      <c r="O1610" s="19">
        <f>Ugovori_OPULJP[[#This Row],[Bespovratna sredstva - Ukupno (EU+Nac) HRK
= Ukupna ugovorena vrijednost bespovratnih sredstava]]*Ugovori_OPULJP[[#This Row],[EU STOPA SUFINANCIRANJA %
EU CO-FINANCING RATE %]]</f>
        <v>1272280</v>
      </c>
      <c r="P1610" s="20">
        <f>Ugovori_OPULJP[[#This Row],[Bespovratna sredstva - EU dio - HRK]]/7.5345</f>
        <v>168860.57468976043</v>
      </c>
      <c r="Q1610" s="19">
        <f>Ugovori_OPULJP[[#This Row],[Bespovratna sredstva - Ukupno (EU+Nac) HRK
= Ukupna ugovorena vrijednost bespovratnih sredstava]]*Ugovori_OPULJP[[#This Row],[STOPA NACIONALNOG SUFINANCIRANJA %]]</f>
        <v>224520</v>
      </c>
      <c r="R1610" s="20">
        <f>Ugovori_OPULJP[[#This Row],[Bespovratna sredstva - Nacionalni dio - HRK]]/7.5345</f>
        <v>29798.924945251842</v>
      </c>
      <c r="S1610" s="21">
        <v>1496800</v>
      </c>
      <c r="T1610" s="20">
        <f>Ugovori_OPULJP[[#This Row],[Bespovratna sredstva - Ukupno (EU+Nac) HRK
= Ukupna ugovorena vrijednost bespovratnih sredstava]]/7.5345</f>
        <v>198659.49963501227</v>
      </c>
      <c r="U1610" s="19">
        <v>0</v>
      </c>
      <c r="V1610" s="20">
        <f>Ugovori_OPULJP[[#This Row],[Javni doprinos korisnika - HRK]]/7.5345</f>
        <v>0</v>
      </c>
      <c r="W1610" s="19">
        <v>0</v>
      </c>
      <c r="X1610" s="20">
        <f>Ugovori_OPULJP[[#This Row],[Privatni doprinos korisnika - HRK]]/7.5345</f>
        <v>0</v>
      </c>
      <c r="Y1610" s="21">
        <f>Ugovori_OPULJP[[#This Row],[Bespovratna sredstva - Ukupno (EU+Nac) HRK
= Ukupna ugovorena vrijednost bespovratnih sredstava]]+Ugovori_OPULJP[[#This Row],[Javni doprinos korisnika - HRK]]+Ugovori_OPULJP[[#This Row],[Privatni doprinos korisnika - HRK]]</f>
        <v>1496800</v>
      </c>
      <c r="Z1610" s="22">
        <f>Ugovori_OPULJP[[#This Row],[UKUPNI PRIHVATLJIVI IZDACI
TOTAL ELIGIBLE EXPENDITURE
= Bespovratna sredstva ukupno + doprinos korisnika
= Ukupni prihvatljivi troškovi
= Ukupna ugovorena vrijednost projekta HRK]]/7.5345</f>
        <v>198659.49963501227</v>
      </c>
      <c r="AA1610" s="27" t="s">
        <v>22</v>
      </c>
      <c r="AB1610" s="27" t="s">
        <v>19</v>
      </c>
      <c r="AC1610" s="26" t="s">
        <v>5952</v>
      </c>
      <c r="AD1610" s="33" t="s">
        <v>147</v>
      </c>
    </row>
    <row r="1611" spans="1:30" ht="51" customHeight="1" x14ac:dyDescent="0.3">
      <c r="A1611" s="31" t="s">
        <v>5953</v>
      </c>
      <c r="B1611" s="25" t="s">
        <v>139</v>
      </c>
      <c r="C1611" s="26" t="s">
        <v>140</v>
      </c>
      <c r="D1611" s="40" t="s">
        <v>1642</v>
      </c>
      <c r="E1611" s="27" t="s">
        <v>63</v>
      </c>
      <c r="F1611" s="32" t="s">
        <v>5954</v>
      </c>
      <c r="G1611" s="32" t="s">
        <v>5955</v>
      </c>
      <c r="H1611" s="29">
        <v>44916</v>
      </c>
      <c r="I1611" s="29">
        <v>45159</v>
      </c>
      <c r="J1611" s="17" t="str">
        <f>IF(Ugovori_OPULJP[[#This Row],[DATUM ZAVRŠETKA OPERACIJE]]&gt;DATE(2023,12,31),"u provedbi","završen")</f>
        <v>završen</v>
      </c>
      <c r="K1611" s="28" t="s">
        <v>81</v>
      </c>
      <c r="L1611" s="15" t="s">
        <v>81</v>
      </c>
      <c r="M1611" s="18">
        <v>0.85</v>
      </c>
      <c r="N1611" s="18">
        <v>0.15</v>
      </c>
      <c r="O1611" s="19">
        <f>Ugovori_OPULJP[[#This Row],[Bespovratna sredstva - Ukupno (EU+Nac) HRK
= Ukupna ugovorena vrijednost bespovratnih sredstava]]*Ugovori_OPULJP[[#This Row],[EU STOPA SUFINANCIRANJA %
EU CO-FINANCING RATE %]]</f>
        <v>420240</v>
      </c>
      <c r="P1611" s="20">
        <f>Ugovori_OPULJP[[#This Row],[Bespovratna sredstva - EU dio - HRK]]/7.5345</f>
        <v>55775.43300816245</v>
      </c>
      <c r="Q1611" s="19">
        <f>Ugovori_OPULJP[[#This Row],[Bespovratna sredstva - Ukupno (EU+Nac) HRK
= Ukupna ugovorena vrijednost bespovratnih sredstava]]*Ugovori_OPULJP[[#This Row],[STOPA NACIONALNOG SUFINANCIRANJA %]]</f>
        <v>74160</v>
      </c>
      <c r="R1611" s="20">
        <f>Ugovori_OPULJP[[#This Row],[Bespovratna sredstva - Nacionalni dio - HRK]]/7.5345</f>
        <v>9842.7234720286669</v>
      </c>
      <c r="S1611" s="21">
        <v>494400</v>
      </c>
      <c r="T1611" s="20">
        <f>Ugovori_OPULJP[[#This Row],[Bespovratna sredstva - Ukupno (EU+Nac) HRK
= Ukupna ugovorena vrijednost bespovratnih sredstava]]/7.5345</f>
        <v>65618.156480191115</v>
      </c>
      <c r="U1611" s="19">
        <v>0</v>
      </c>
      <c r="V1611" s="20">
        <f>Ugovori_OPULJP[[#This Row],[Javni doprinos korisnika - HRK]]/7.5345</f>
        <v>0</v>
      </c>
      <c r="W1611" s="19">
        <v>0</v>
      </c>
      <c r="X1611" s="20">
        <f>Ugovori_OPULJP[[#This Row],[Privatni doprinos korisnika - HRK]]/7.5345</f>
        <v>0</v>
      </c>
      <c r="Y1611" s="21">
        <f>Ugovori_OPULJP[[#This Row],[Bespovratna sredstva - Ukupno (EU+Nac) HRK
= Ukupna ugovorena vrijednost bespovratnih sredstava]]+Ugovori_OPULJP[[#This Row],[Javni doprinos korisnika - HRK]]+Ugovori_OPULJP[[#This Row],[Privatni doprinos korisnika - HRK]]</f>
        <v>494400</v>
      </c>
      <c r="Z1611" s="22">
        <f>Ugovori_OPULJP[[#This Row],[UKUPNI PRIHVATLJIVI IZDACI
TOTAL ELIGIBLE EXPENDITURE
= Bespovratna sredstva ukupno + doprinos korisnika
= Ukupni prihvatljivi troškovi
= Ukupna ugovorena vrijednost projekta HRK]]/7.5345</f>
        <v>65618.156480191115</v>
      </c>
      <c r="AA1611" s="27" t="s">
        <v>22</v>
      </c>
      <c r="AB1611" s="27" t="s">
        <v>19</v>
      </c>
      <c r="AC1611" s="26" t="s">
        <v>5956</v>
      </c>
      <c r="AD1611" s="33" t="s">
        <v>147</v>
      </c>
    </row>
    <row r="1612" spans="1:30" ht="51" customHeight="1" x14ac:dyDescent="0.3">
      <c r="A1612" s="31" t="s">
        <v>5957</v>
      </c>
      <c r="B1612" s="25" t="s">
        <v>139</v>
      </c>
      <c r="C1612" s="26" t="s">
        <v>140</v>
      </c>
      <c r="D1612" s="40" t="s">
        <v>1642</v>
      </c>
      <c r="E1612" s="27" t="s">
        <v>63</v>
      </c>
      <c r="F1612" s="32" t="s">
        <v>5958</v>
      </c>
      <c r="G1612" s="32" t="s">
        <v>2328</v>
      </c>
      <c r="H1612" s="29">
        <v>44907</v>
      </c>
      <c r="I1612" s="29">
        <v>45150</v>
      </c>
      <c r="J1612" s="17" t="str">
        <f>IF(Ugovori_OPULJP[[#This Row],[DATUM ZAVRŠETKA OPERACIJE]]&gt;DATE(2023,12,31),"u provedbi","završen")</f>
        <v>završen</v>
      </c>
      <c r="K1612" s="15" t="s">
        <v>91</v>
      </c>
      <c r="L1612" s="15" t="s">
        <v>91</v>
      </c>
      <c r="M1612" s="18">
        <v>0.85</v>
      </c>
      <c r="N1612" s="18">
        <v>0.15</v>
      </c>
      <c r="O1612" s="19">
        <f>Ugovori_OPULJP[[#This Row],[Bespovratna sredstva - Ukupno (EU+Nac) HRK
= Ukupna ugovorena vrijednost bespovratnih sredstava]]*Ugovori_OPULJP[[#This Row],[EU STOPA SUFINANCIRANJA %
EU CO-FINANCING RATE %]]</f>
        <v>839885</v>
      </c>
      <c r="P1612" s="20">
        <f>Ugovori_OPULJP[[#This Row],[Bespovratna sredstva - EU dio - HRK]]/7.5345</f>
        <v>111471.8959453182</v>
      </c>
      <c r="Q1612" s="19">
        <f>Ugovori_OPULJP[[#This Row],[Bespovratna sredstva - Ukupno (EU+Nac) HRK
= Ukupna ugovorena vrijednost bespovratnih sredstava]]*Ugovori_OPULJP[[#This Row],[STOPA NACIONALNOG SUFINANCIRANJA %]]</f>
        <v>148215</v>
      </c>
      <c r="R1612" s="20">
        <f>Ugovori_OPULJP[[#This Row],[Bespovratna sredstva - Nacionalni dio - HRK]]/7.5345</f>
        <v>19671.511049173798</v>
      </c>
      <c r="S1612" s="21">
        <v>988100</v>
      </c>
      <c r="T1612" s="20">
        <f>Ugovori_OPULJP[[#This Row],[Bespovratna sredstva - Ukupno (EU+Nac) HRK
= Ukupna ugovorena vrijednost bespovratnih sredstava]]/7.5345</f>
        <v>131143.40699449199</v>
      </c>
      <c r="U1612" s="19">
        <v>0</v>
      </c>
      <c r="V1612" s="20">
        <f>Ugovori_OPULJP[[#This Row],[Javni doprinos korisnika - HRK]]/7.5345</f>
        <v>0</v>
      </c>
      <c r="W1612" s="19">
        <v>0</v>
      </c>
      <c r="X1612" s="20">
        <f>Ugovori_OPULJP[[#This Row],[Privatni doprinos korisnika - HRK]]/7.5345</f>
        <v>0</v>
      </c>
      <c r="Y1612" s="21">
        <f>Ugovori_OPULJP[[#This Row],[Bespovratna sredstva - Ukupno (EU+Nac) HRK
= Ukupna ugovorena vrijednost bespovratnih sredstava]]+Ugovori_OPULJP[[#This Row],[Javni doprinos korisnika - HRK]]+Ugovori_OPULJP[[#This Row],[Privatni doprinos korisnika - HRK]]</f>
        <v>988100</v>
      </c>
      <c r="Z1612" s="22">
        <f>Ugovori_OPULJP[[#This Row],[UKUPNI PRIHVATLJIVI IZDACI
TOTAL ELIGIBLE EXPENDITURE
= Bespovratna sredstva ukupno + doprinos korisnika
= Ukupni prihvatljivi troškovi
= Ukupna ugovorena vrijednost projekta HRK]]/7.5345</f>
        <v>131143.40699449199</v>
      </c>
      <c r="AA1612" s="27" t="s">
        <v>22</v>
      </c>
      <c r="AB1612" s="27" t="s">
        <v>19</v>
      </c>
      <c r="AC1612" s="26" t="s">
        <v>5959</v>
      </c>
      <c r="AD1612" s="33" t="s">
        <v>147</v>
      </c>
    </row>
    <row r="1613" spans="1:30" ht="51" customHeight="1" x14ac:dyDescent="0.3">
      <c r="A1613" s="36" t="s">
        <v>5960</v>
      </c>
      <c r="B1613" s="25" t="s">
        <v>139</v>
      </c>
      <c r="C1613" s="26" t="s">
        <v>140</v>
      </c>
      <c r="D1613" s="40" t="s">
        <v>1642</v>
      </c>
      <c r="E1613" s="27" t="s">
        <v>63</v>
      </c>
      <c r="F1613" s="32" t="s">
        <v>3572</v>
      </c>
      <c r="G1613" s="32" t="s">
        <v>5961</v>
      </c>
      <c r="H1613" s="29">
        <v>44916</v>
      </c>
      <c r="I1613" s="29">
        <v>45159</v>
      </c>
      <c r="J1613" s="17" t="str">
        <f>IF(Ugovori_OPULJP[[#This Row],[DATUM ZAVRŠETKA OPERACIJE]]&gt;DATE(2023,12,31),"u provedbi","završen")</f>
        <v>završen</v>
      </c>
      <c r="K1613" s="28" t="s">
        <v>81</v>
      </c>
      <c r="L1613" s="15" t="s">
        <v>81</v>
      </c>
      <c r="M1613" s="18">
        <v>0.85</v>
      </c>
      <c r="N1613" s="18">
        <v>0.15</v>
      </c>
      <c r="O1613" s="19">
        <f>Ugovori_OPULJP[[#This Row],[Bespovratna sredstva - Ukupno (EU+Nac) HRK
= Ukupna ugovorena vrijednost bespovratnih sredstava]]*Ugovori_OPULJP[[#This Row],[EU STOPA SUFINANCIRANJA %
EU CO-FINANCING RATE %]]</f>
        <v>376550</v>
      </c>
      <c r="P1613" s="20">
        <f>Ugovori_OPULJP[[#This Row],[Bespovratna sredstva - EU dio - HRK]]/7.5345</f>
        <v>49976.77350852744</v>
      </c>
      <c r="Q1613" s="19">
        <f>Ugovori_OPULJP[[#This Row],[Bespovratna sredstva - Ukupno (EU+Nac) HRK
= Ukupna ugovorena vrijednost bespovratnih sredstava]]*Ugovori_OPULJP[[#This Row],[STOPA NACIONALNOG SUFINANCIRANJA %]]</f>
        <v>66450</v>
      </c>
      <c r="R1613" s="20">
        <f>Ugovori_OPULJP[[#This Row],[Bespovratna sredstva - Nacionalni dio - HRK]]/7.5345</f>
        <v>8819.4306191519008</v>
      </c>
      <c r="S1613" s="21">
        <v>443000</v>
      </c>
      <c r="T1613" s="20">
        <f>Ugovori_OPULJP[[#This Row],[Bespovratna sredstva - Ukupno (EU+Nac) HRK
= Ukupna ugovorena vrijednost bespovratnih sredstava]]/7.5345</f>
        <v>58796.204127679339</v>
      </c>
      <c r="U1613" s="19">
        <v>0</v>
      </c>
      <c r="V1613" s="20">
        <f>Ugovori_OPULJP[[#This Row],[Javni doprinos korisnika - HRK]]/7.5345</f>
        <v>0</v>
      </c>
      <c r="W1613" s="19">
        <v>0</v>
      </c>
      <c r="X1613" s="20">
        <f>Ugovori_OPULJP[[#This Row],[Privatni doprinos korisnika - HRK]]/7.5345</f>
        <v>0</v>
      </c>
      <c r="Y1613" s="21">
        <f>Ugovori_OPULJP[[#This Row],[Bespovratna sredstva - Ukupno (EU+Nac) HRK
= Ukupna ugovorena vrijednost bespovratnih sredstava]]+Ugovori_OPULJP[[#This Row],[Javni doprinos korisnika - HRK]]+Ugovori_OPULJP[[#This Row],[Privatni doprinos korisnika - HRK]]</f>
        <v>443000</v>
      </c>
      <c r="Z1613" s="22">
        <f>Ugovori_OPULJP[[#This Row],[UKUPNI PRIHVATLJIVI IZDACI
TOTAL ELIGIBLE EXPENDITURE
= Bespovratna sredstva ukupno + doprinos korisnika
= Ukupni prihvatljivi troškovi
= Ukupna ugovorena vrijednost projekta HRK]]/7.5345</f>
        <v>58796.204127679339</v>
      </c>
      <c r="AA1613" s="27" t="s">
        <v>22</v>
      </c>
      <c r="AB1613" s="27" t="s">
        <v>19</v>
      </c>
      <c r="AC1613" s="26" t="s">
        <v>5962</v>
      </c>
      <c r="AD1613" s="33" t="s">
        <v>147</v>
      </c>
    </row>
    <row r="1614" spans="1:30" ht="63.75" customHeight="1" x14ac:dyDescent="0.3">
      <c r="A1614" s="31" t="s">
        <v>5963</v>
      </c>
      <c r="B1614" s="25" t="s">
        <v>139</v>
      </c>
      <c r="C1614" s="26" t="s">
        <v>140</v>
      </c>
      <c r="D1614" s="40" t="s">
        <v>1642</v>
      </c>
      <c r="E1614" s="27" t="s">
        <v>63</v>
      </c>
      <c r="F1614" s="32" t="s">
        <v>5964</v>
      </c>
      <c r="G1614" s="32" t="s">
        <v>4158</v>
      </c>
      <c r="H1614" s="29">
        <v>44855</v>
      </c>
      <c r="I1614" s="29">
        <v>45098</v>
      </c>
      <c r="J1614" s="17" t="str">
        <f>IF(Ugovori_OPULJP[[#This Row],[DATUM ZAVRŠETKA OPERACIJE]]&gt;DATE(2023,12,31),"u provedbi","završen")</f>
        <v>završen</v>
      </c>
      <c r="K1614" s="15" t="s">
        <v>81</v>
      </c>
      <c r="L1614" s="15" t="s">
        <v>81</v>
      </c>
      <c r="M1614" s="18">
        <v>0.85</v>
      </c>
      <c r="N1614" s="18">
        <v>0.15</v>
      </c>
      <c r="O1614" s="19">
        <f>Ugovori_OPULJP[[#This Row],[Bespovratna sredstva - Ukupno (EU+Nac) HRK
= Ukupna ugovorena vrijednost bespovratnih sredstava]]*Ugovori_OPULJP[[#This Row],[EU STOPA SUFINANCIRANJA %
EU CO-FINANCING RATE %]]</f>
        <v>378250</v>
      </c>
      <c r="P1614" s="20">
        <f>Ugovori_OPULJP[[#This Row],[Bespovratna sredstva - EU dio - HRK]]/7.5345</f>
        <v>50202.4022828323</v>
      </c>
      <c r="Q1614" s="19">
        <f>Ugovori_OPULJP[[#This Row],[Bespovratna sredstva - Ukupno (EU+Nac) HRK
= Ukupna ugovorena vrijednost bespovratnih sredstava]]*Ugovori_OPULJP[[#This Row],[STOPA NACIONALNOG SUFINANCIRANJA %]]</f>
        <v>66750</v>
      </c>
      <c r="R1614" s="20">
        <f>Ugovori_OPULJP[[#This Row],[Bespovratna sredstva - Nacionalni dio - HRK]]/7.5345</f>
        <v>8859.2474616762884</v>
      </c>
      <c r="S1614" s="21">
        <v>445000</v>
      </c>
      <c r="T1614" s="20">
        <f>Ugovori_OPULJP[[#This Row],[Bespovratna sredstva - Ukupno (EU+Nac) HRK
= Ukupna ugovorena vrijednost bespovratnih sredstava]]/7.5345</f>
        <v>59061.649744508592</v>
      </c>
      <c r="U1614" s="19">
        <v>0</v>
      </c>
      <c r="V1614" s="20">
        <f>Ugovori_OPULJP[[#This Row],[Javni doprinos korisnika - HRK]]/7.5345</f>
        <v>0</v>
      </c>
      <c r="W1614" s="19">
        <v>0</v>
      </c>
      <c r="X1614" s="20">
        <f>Ugovori_OPULJP[[#This Row],[Privatni doprinos korisnika - HRK]]/7.5345</f>
        <v>0</v>
      </c>
      <c r="Y1614" s="21">
        <f>Ugovori_OPULJP[[#This Row],[Bespovratna sredstva - Ukupno (EU+Nac) HRK
= Ukupna ugovorena vrijednost bespovratnih sredstava]]+Ugovori_OPULJP[[#This Row],[Javni doprinos korisnika - HRK]]+Ugovori_OPULJP[[#This Row],[Privatni doprinos korisnika - HRK]]</f>
        <v>445000</v>
      </c>
      <c r="Z1614" s="22">
        <f>Ugovori_OPULJP[[#This Row],[UKUPNI PRIHVATLJIVI IZDACI
TOTAL ELIGIBLE EXPENDITURE
= Bespovratna sredstva ukupno + doprinos korisnika
= Ukupni prihvatljivi troškovi
= Ukupna ugovorena vrijednost projekta HRK]]/7.5345</f>
        <v>59061.649744508592</v>
      </c>
      <c r="AA1614" s="27" t="s">
        <v>22</v>
      </c>
      <c r="AB1614" s="27" t="s">
        <v>19</v>
      </c>
      <c r="AC1614" s="26" t="s">
        <v>5965</v>
      </c>
      <c r="AD1614" s="33" t="s">
        <v>147</v>
      </c>
    </row>
    <row r="1615" spans="1:30" ht="51" customHeight="1" x14ac:dyDescent="0.3">
      <c r="A1615" s="31" t="s">
        <v>5966</v>
      </c>
      <c r="B1615" s="25" t="s">
        <v>139</v>
      </c>
      <c r="C1615" s="26" t="s">
        <v>140</v>
      </c>
      <c r="D1615" s="40" t="s">
        <v>1642</v>
      </c>
      <c r="E1615" s="27" t="s">
        <v>63</v>
      </c>
      <c r="F1615" s="32" t="s">
        <v>5967</v>
      </c>
      <c r="G1615" s="14" t="s">
        <v>3831</v>
      </c>
      <c r="H1615" s="29">
        <v>44915</v>
      </c>
      <c r="I1615" s="29">
        <v>45158</v>
      </c>
      <c r="J1615" s="17" t="str">
        <f>IF(Ugovori_OPULJP[[#This Row],[DATUM ZAVRŠETKA OPERACIJE]]&gt;DATE(2023,12,31),"u provedbi","završen")</f>
        <v>završen</v>
      </c>
      <c r="K1615" s="28" t="s">
        <v>81</v>
      </c>
      <c r="L1615" s="15" t="s">
        <v>81</v>
      </c>
      <c r="M1615" s="18">
        <v>0.85</v>
      </c>
      <c r="N1615" s="18">
        <v>0.15</v>
      </c>
      <c r="O1615" s="19">
        <f>Ugovori_OPULJP[[#This Row],[Bespovratna sredstva - Ukupno (EU+Nac) HRK
= Ukupna ugovorena vrijednost bespovratnih sredstava]]*Ugovori_OPULJP[[#This Row],[EU STOPA SUFINANCIRANJA %
EU CO-FINANCING RATE %]]</f>
        <v>1258467.5</v>
      </c>
      <c r="P1615" s="20">
        <f>Ugovori_OPULJP[[#This Row],[Bespovratna sredstva - EU dio - HRK]]/7.5345</f>
        <v>167027.34089853341</v>
      </c>
      <c r="Q1615" s="19">
        <f>Ugovori_OPULJP[[#This Row],[Bespovratna sredstva - Ukupno (EU+Nac) HRK
= Ukupna ugovorena vrijednost bespovratnih sredstava]]*Ugovori_OPULJP[[#This Row],[STOPA NACIONALNOG SUFINANCIRANJA %]]</f>
        <v>222082.5</v>
      </c>
      <c r="R1615" s="20">
        <f>Ugovori_OPULJP[[#This Row],[Bespovratna sredstva - Nacionalni dio - HRK]]/7.5345</f>
        <v>29475.413099741188</v>
      </c>
      <c r="S1615" s="21">
        <v>1480550</v>
      </c>
      <c r="T1615" s="20">
        <f>Ugovori_OPULJP[[#This Row],[Bespovratna sredstva - Ukupno (EU+Nac) HRK
= Ukupna ugovorena vrijednost bespovratnih sredstava]]/7.5345</f>
        <v>196502.75399827459</v>
      </c>
      <c r="U1615" s="19">
        <v>0</v>
      </c>
      <c r="V1615" s="20">
        <f>Ugovori_OPULJP[[#This Row],[Javni doprinos korisnika - HRK]]/7.5345</f>
        <v>0</v>
      </c>
      <c r="W1615" s="19">
        <v>0</v>
      </c>
      <c r="X1615" s="20">
        <f>Ugovori_OPULJP[[#This Row],[Privatni doprinos korisnika - HRK]]/7.5345</f>
        <v>0</v>
      </c>
      <c r="Y1615" s="21">
        <f>Ugovori_OPULJP[[#This Row],[Bespovratna sredstva - Ukupno (EU+Nac) HRK
= Ukupna ugovorena vrijednost bespovratnih sredstava]]+Ugovori_OPULJP[[#This Row],[Javni doprinos korisnika - HRK]]+Ugovori_OPULJP[[#This Row],[Privatni doprinos korisnika - HRK]]</f>
        <v>1480550</v>
      </c>
      <c r="Z1615" s="22">
        <f>Ugovori_OPULJP[[#This Row],[UKUPNI PRIHVATLJIVI IZDACI
TOTAL ELIGIBLE EXPENDITURE
= Bespovratna sredstva ukupno + doprinos korisnika
= Ukupni prihvatljivi troškovi
= Ukupna ugovorena vrijednost projekta HRK]]/7.5345</f>
        <v>196502.75399827459</v>
      </c>
      <c r="AA1615" s="27" t="s">
        <v>22</v>
      </c>
      <c r="AB1615" s="27" t="s">
        <v>19</v>
      </c>
      <c r="AC1615" s="26" t="s">
        <v>5968</v>
      </c>
      <c r="AD1615" s="33" t="s">
        <v>147</v>
      </c>
    </row>
    <row r="1616" spans="1:30" ht="51" customHeight="1" x14ac:dyDescent="0.3">
      <c r="A1616" s="36" t="s">
        <v>5969</v>
      </c>
      <c r="B1616" s="25" t="s">
        <v>139</v>
      </c>
      <c r="C1616" s="26" t="s">
        <v>140</v>
      </c>
      <c r="D1616" s="40" t="s">
        <v>1642</v>
      </c>
      <c r="E1616" s="27" t="s">
        <v>63</v>
      </c>
      <c r="F1616" s="32" t="s">
        <v>5970</v>
      </c>
      <c r="G1616" s="32" t="s">
        <v>1155</v>
      </c>
      <c r="H1616" s="29">
        <v>44916</v>
      </c>
      <c r="I1616" s="29">
        <v>45159</v>
      </c>
      <c r="J1616" s="17" t="str">
        <f>IF(Ugovori_OPULJP[[#This Row],[DATUM ZAVRŠETKA OPERACIJE]]&gt;DATE(2023,12,31),"u provedbi","završen")</f>
        <v>završen</v>
      </c>
      <c r="K1616" s="28" t="s">
        <v>91</v>
      </c>
      <c r="L1616" s="28" t="s">
        <v>91</v>
      </c>
      <c r="M1616" s="18">
        <v>0.85</v>
      </c>
      <c r="N1616" s="18">
        <v>0.15</v>
      </c>
      <c r="O1616" s="19">
        <f>Ugovori_OPULJP[[#This Row],[Bespovratna sredstva - Ukupno (EU+Nac) HRK
= Ukupna ugovorena vrijednost bespovratnih sredstava]]*Ugovori_OPULJP[[#This Row],[EU STOPA SUFINANCIRANJA %
EU CO-FINANCING RATE %]]</f>
        <v>1274999.1499999999</v>
      </c>
      <c r="P1616" s="20">
        <f>Ugovori_OPULJP[[#This Row],[Bespovratna sredstva - EU dio - HRK]]/7.5345</f>
        <v>169221.46791426104</v>
      </c>
      <c r="Q1616" s="19">
        <f>Ugovori_OPULJP[[#This Row],[Bespovratna sredstva - Ukupno (EU+Nac) HRK
= Ukupna ugovorena vrijednost bespovratnih sredstava]]*Ugovori_OPULJP[[#This Row],[STOPA NACIONALNOG SUFINANCIRANJA %]]</f>
        <v>224999.85</v>
      </c>
      <c r="R1616" s="20">
        <f>Ugovori_OPULJP[[#This Row],[Bespovratna sredstva - Nacionalni dio - HRK]]/7.5345</f>
        <v>29862.6119848696</v>
      </c>
      <c r="S1616" s="21">
        <v>1499999</v>
      </c>
      <c r="T1616" s="20">
        <f>Ugovori_OPULJP[[#This Row],[Bespovratna sredstva - Ukupno (EU+Nac) HRK
= Ukupna ugovorena vrijednost bespovratnih sredstava]]/7.5345</f>
        <v>199084.07989913065</v>
      </c>
      <c r="U1616" s="19">
        <v>0</v>
      </c>
      <c r="V1616" s="20">
        <f>Ugovori_OPULJP[[#This Row],[Javni doprinos korisnika - HRK]]/7.5345</f>
        <v>0</v>
      </c>
      <c r="W1616" s="19">
        <v>0</v>
      </c>
      <c r="X1616" s="20">
        <f>Ugovori_OPULJP[[#This Row],[Privatni doprinos korisnika - HRK]]/7.5345</f>
        <v>0</v>
      </c>
      <c r="Y1616" s="21">
        <f>Ugovori_OPULJP[[#This Row],[Bespovratna sredstva - Ukupno (EU+Nac) HRK
= Ukupna ugovorena vrijednost bespovratnih sredstava]]+Ugovori_OPULJP[[#This Row],[Javni doprinos korisnika - HRK]]+Ugovori_OPULJP[[#This Row],[Privatni doprinos korisnika - HRK]]</f>
        <v>1499999</v>
      </c>
      <c r="Z1616" s="22">
        <f>Ugovori_OPULJP[[#This Row],[UKUPNI PRIHVATLJIVI IZDACI
TOTAL ELIGIBLE EXPENDITURE
= Bespovratna sredstva ukupno + doprinos korisnika
= Ukupni prihvatljivi troškovi
= Ukupna ugovorena vrijednost projekta HRK]]/7.5345</f>
        <v>199084.07989913065</v>
      </c>
      <c r="AA1616" s="27" t="s">
        <v>22</v>
      </c>
      <c r="AB1616" s="27" t="s">
        <v>19</v>
      </c>
      <c r="AC1616" s="26" t="s">
        <v>5971</v>
      </c>
      <c r="AD1616" s="33" t="s">
        <v>147</v>
      </c>
    </row>
    <row r="1617" spans="1:30" ht="38.25" customHeight="1" x14ac:dyDescent="0.3">
      <c r="A1617" s="31" t="s">
        <v>5972</v>
      </c>
      <c r="B1617" s="25" t="s">
        <v>139</v>
      </c>
      <c r="C1617" s="26" t="s">
        <v>140</v>
      </c>
      <c r="D1617" s="40" t="s">
        <v>1642</v>
      </c>
      <c r="E1617" s="27" t="s">
        <v>63</v>
      </c>
      <c r="F1617" s="32" t="s">
        <v>5973</v>
      </c>
      <c r="G1617" s="32" t="s">
        <v>3993</v>
      </c>
      <c r="H1617" s="29">
        <v>44928</v>
      </c>
      <c r="I1617" s="29">
        <v>45171</v>
      </c>
      <c r="J1617" s="17" t="str">
        <f>IF(Ugovori_OPULJP[[#This Row],[DATUM ZAVRŠETKA OPERACIJE]]&gt;DATE(2023,12,31),"u provedbi","završen")</f>
        <v>završen</v>
      </c>
      <c r="K1617" s="15" t="s">
        <v>91</v>
      </c>
      <c r="L1617" s="15" t="s">
        <v>91</v>
      </c>
      <c r="M1617" s="18">
        <v>0.85</v>
      </c>
      <c r="N1617" s="18">
        <v>0.15</v>
      </c>
      <c r="O1617" s="19">
        <f>Ugovori_OPULJP[[#This Row],[Bespovratna sredstva - Ukupno (EU+Nac) HRK
= Ukupna ugovorena vrijednost bespovratnih sredstava]]*Ugovori_OPULJP[[#This Row],[EU STOPA SUFINANCIRANJA %
EU CO-FINANCING RATE %]]</f>
        <v>1274972.8</v>
      </c>
      <c r="P1617" s="20">
        <f>Ugovori_OPULJP[[#This Row],[Bespovratna sredstva - EU dio - HRK]]/7.5345</f>
        <v>169217.97066825934</v>
      </c>
      <c r="Q1617" s="19">
        <f>Ugovori_OPULJP[[#This Row],[Bespovratna sredstva - Ukupno (EU+Nac) HRK
= Ukupna ugovorena vrijednost bespovratnih sredstava]]*Ugovori_OPULJP[[#This Row],[STOPA NACIONALNOG SUFINANCIRANJA %]]</f>
        <v>224995.19999999998</v>
      </c>
      <c r="R1617" s="20">
        <f>Ugovori_OPULJP[[#This Row],[Bespovratna sredstva - Nacionalni dio - HRK]]/7.5345</f>
        <v>29861.994823810466</v>
      </c>
      <c r="S1617" s="21">
        <v>1499968</v>
      </c>
      <c r="T1617" s="20">
        <f>Ugovori_OPULJP[[#This Row],[Bespovratna sredstva - Ukupno (EU+Nac) HRK
= Ukupna ugovorena vrijednost bespovratnih sredstava]]/7.5345</f>
        <v>199079.96549206981</v>
      </c>
      <c r="U1617" s="19">
        <v>0</v>
      </c>
      <c r="V1617" s="20">
        <f>Ugovori_OPULJP[[#This Row],[Javni doprinos korisnika - HRK]]/7.5345</f>
        <v>0</v>
      </c>
      <c r="W1617" s="19">
        <v>0</v>
      </c>
      <c r="X1617" s="20">
        <f>Ugovori_OPULJP[[#This Row],[Privatni doprinos korisnika - HRK]]/7.5345</f>
        <v>0</v>
      </c>
      <c r="Y1617" s="21">
        <f>Ugovori_OPULJP[[#This Row],[Bespovratna sredstva - Ukupno (EU+Nac) HRK
= Ukupna ugovorena vrijednost bespovratnih sredstava]]+Ugovori_OPULJP[[#This Row],[Javni doprinos korisnika - HRK]]+Ugovori_OPULJP[[#This Row],[Privatni doprinos korisnika - HRK]]</f>
        <v>1499968</v>
      </c>
      <c r="Z1617" s="22">
        <f>Ugovori_OPULJP[[#This Row],[UKUPNI PRIHVATLJIVI IZDACI
TOTAL ELIGIBLE EXPENDITURE
= Bespovratna sredstva ukupno + doprinos korisnika
= Ukupni prihvatljivi troškovi
= Ukupna ugovorena vrijednost projekta HRK]]/7.5345</f>
        <v>199079.96549206981</v>
      </c>
      <c r="AA1617" s="27" t="s">
        <v>22</v>
      </c>
      <c r="AB1617" s="27" t="s">
        <v>19</v>
      </c>
      <c r="AC1617" s="26" t="s">
        <v>5974</v>
      </c>
      <c r="AD1617" s="33" t="s">
        <v>147</v>
      </c>
    </row>
    <row r="1618" spans="1:30" ht="51" customHeight="1" x14ac:dyDescent="0.3">
      <c r="A1618" s="31" t="s">
        <v>5975</v>
      </c>
      <c r="B1618" s="25" t="s">
        <v>139</v>
      </c>
      <c r="C1618" s="26" t="s">
        <v>140</v>
      </c>
      <c r="D1618" s="40" t="s">
        <v>1642</v>
      </c>
      <c r="E1618" s="27" t="s">
        <v>63</v>
      </c>
      <c r="F1618" s="32" t="s">
        <v>5976</v>
      </c>
      <c r="G1618" s="32" t="s">
        <v>1330</v>
      </c>
      <c r="H1618" s="29">
        <v>44915</v>
      </c>
      <c r="I1618" s="29">
        <v>45158</v>
      </c>
      <c r="J1618" s="17" t="str">
        <f>IF(Ugovori_OPULJP[[#This Row],[DATUM ZAVRŠETKA OPERACIJE]]&gt;DATE(2023,12,31),"u provedbi","završen")</f>
        <v>završen</v>
      </c>
      <c r="K1618" s="15" t="s">
        <v>86</v>
      </c>
      <c r="L1618" s="15" t="s">
        <v>86</v>
      </c>
      <c r="M1618" s="18">
        <v>0.85</v>
      </c>
      <c r="N1618" s="18">
        <v>0.15</v>
      </c>
      <c r="O1618" s="19">
        <f>Ugovori_OPULJP[[#This Row],[Bespovratna sredstva - Ukupno (EU+Nac) HRK
= Ukupna ugovorena vrijednost bespovratnih sredstava]]*Ugovori_OPULJP[[#This Row],[EU STOPA SUFINANCIRANJA %
EU CO-FINANCING RATE %]]</f>
        <v>503880</v>
      </c>
      <c r="P1618" s="20">
        <f>Ugovori_OPULJP[[#This Row],[Bespovratna sredstva - EU dio - HRK]]/7.5345</f>
        <v>66876.368703961765</v>
      </c>
      <c r="Q1618" s="19">
        <f>Ugovori_OPULJP[[#This Row],[Bespovratna sredstva - Ukupno (EU+Nac) HRK
= Ukupna ugovorena vrijednost bespovratnih sredstava]]*Ugovori_OPULJP[[#This Row],[STOPA NACIONALNOG SUFINANCIRANJA %]]</f>
        <v>88920</v>
      </c>
      <c r="R1618" s="20">
        <f>Ugovori_OPULJP[[#This Row],[Bespovratna sredstva - Nacionalni dio - HRK]]/7.5345</f>
        <v>11801.712124228548</v>
      </c>
      <c r="S1618" s="21">
        <v>592800</v>
      </c>
      <c r="T1618" s="20">
        <f>Ugovori_OPULJP[[#This Row],[Bespovratna sredstva - Ukupno (EU+Nac) HRK
= Ukupna ugovorena vrijednost bespovratnih sredstava]]/7.5345</f>
        <v>78678.080828190316</v>
      </c>
      <c r="U1618" s="19">
        <v>0</v>
      </c>
      <c r="V1618" s="20">
        <f>Ugovori_OPULJP[[#This Row],[Javni doprinos korisnika - HRK]]/7.5345</f>
        <v>0</v>
      </c>
      <c r="W1618" s="19">
        <v>0</v>
      </c>
      <c r="X1618" s="20">
        <f>Ugovori_OPULJP[[#This Row],[Privatni doprinos korisnika - HRK]]/7.5345</f>
        <v>0</v>
      </c>
      <c r="Y1618" s="21">
        <f>Ugovori_OPULJP[[#This Row],[Bespovratna sredstva - Ukupno (EU+Nac) HRK
= Ukupna ugovorena vrijednost bespovratnih sredstava]]+Ugovori_OPULJP[[#This Row],[Javni doprinos korisnika - HRK]]+Ugovori_OPULJP[[#This Row],[Privatni doprinos korisnika - HRK]]</f>
        <v>592800</v>
      </c>
      <c r="Z1618" s="22">
        <f>Ugovori_OPULJP[[#This Row],[UKUPNI PRIHVATLJIVI IZDACI
TOTAL ELIGIBLE EXPENDITURE
= Bespovratna sredstva ukupno + doprinos korisnika
= Ukupni prihvatljivi troškovi
= Ukupna ugovorena vrijednost projekta HRK]]/7.5345</f>
        <v>78678.080828190316</v>
      </c>
      <c r="AA1618" s="27" t="s">
        <v>22</v>
      </c>
      <c r="AB1618" s="27" t="s">
        <v>19</v>
      </c>
      <c r="AC1618" s="26" t="s">
        <v>5977</v>
      </c>
      <c r="AD1618" s="33" t="s">
        <v>147</v>
      </c>
    </row>
    <row r="1619" spans="1:30" ht="51" customHeight="1" x14ac:dyDescent="0.3">
      <c r="A1619" s="31" t="s">
        <v>5978</v>
      </c>
      <c r="B1619" s="25" t="s">
        <v>139</v>
      </c>
      <c r="C1619" s="26" t="s">
        <v>140</v>
      </c>
      <c r="D1619" s="40" t="s">
        <v>1642</v>
      </c>
      <c r="E1619" s="27" t="s">
        <v>63</v>
      </c>
      <c r="F1619" s="32" t="s">
        <v>5979</v>
      </c>
      <c r="G1619" s="32" t="s">
        <v>1462</v>
      </c>
      <c r="H1619" s="29">
        <v>44915</v>
      </c>
      <c r="I1619" s="29">
        <v>45158</v>
      </c>
      <c r="J1619" s="17" t="str">
        <f>IF(Ugovori_OPULJP[[#This Row],[DATUM ZAVRŠETKA OPERACIJE]]&gt;DATE(2023,12,31),"u provedbi","završen")</f>
        <v>završen</v>
      </c>
      <c r="K1619" s="28" t="s">
        <v>81</v>
      </c>
      <c r="L1619" s="15" t="s">
        <v>81</v>
      </c>
      <c r="M1619" s="18">
        <v>0.85</v>
      </c>
      <c r="N1619" s="18">
        <v>0.15</v>
      </c>
      <c r="O1619" s="19">
        <f>Ugovori_OPULJP[[#This Row],[Bespovratna sredstva - Ukupno (EU+Nac) HRK
= Ukupna ugovorena vrijednost bespovratnih sredstava]]*Ugovori_OPULJP[[#This Row],[EU STOPA SUFINANCIRANJA %
EU CO-FINANCING RATE %]]</f>
        <v>1260720</v>
      </c>
      <c r="P1619" s="20">
        <f>Ugovori_OPULJP[[#This Row],[Bespovratna sredstva - EU dio - HRK]]/7.5345</f>
        <v>167326.29902448735</v>
      </c>
      <c r="Q1619" s="19">
        <f>Ugovori_OPULJP[[#This Row],[Bespovratna sredstva - Ukupno (EU+Nac) HRK
= Ukupna ugovorena vrijednost bespovratnih sredstava]]*Ugovori_OPULJP[[#This Row],[STOPA NACIONALNOG SUFINANCIRANJA %]]</f>
        <v>222480</v>
      </c>
      <c r="R1619" s="20">
        <f>Ugovori_OPULJP[[#This Row],[Bespovratna sredstva - Nacionalni dio - HRK]]/7.5345</f>
        <v>29528.170416086003</v>
      </c>
      <c r="S1619" s="21">
        <v>1483200</v>
      </c>
      <c r="T1619" s="20">
        <f>Ugovori_OPULJP[[#This Row],[Bespovratna sredstva - Ukupno (EU+Nac) HRK
= Ukupna ugovorena vrijednost bespovratnih sredstava]]/7.5345</f>
        <v>196854.46944057336</v>
      </c>
      <c r="U1619" s="19">
        <v>0</v>
      </c>
      <c r="V1619" s="20">
        <f>Ugovori_OPULJP[[#This Row],[Javni doprinos korisnika - HRK]]/7.5345</f>
        <v>0</v>
      </c>
      <c r="W1619" s="19">
        <v>0</v>
      </c>
      <c r="X1619" s="20">
        <f>Ugovori_OPULJP[[#This Row],[Privatni doprinos korisnika - HRK]]/7.5345</f>
        <v>0</v>
      </c>
      <c r="Y1619" s="21">
        <f>Ugovori_OPULJP[[#This Row],[Bespovratna sredstva - Ukupno (EU+Nac) HRK
= Ukupna ugovorena vrijednost bespovratnih sredstava]]+Ugovori_OPULJP[[#This Row],[Javni doprinos korisnika - HRK]]+Ugovori_OPULJP[[#This Row],[Privatni doprinos korisnika - HRK]]</f>
        <v>1483200</v>
      </c>
      <c r="Z1619" s="22">
        <f>Ugovori_OPULJP[[#This Row],[UKUPNI PRIHVATLJIVI IZDACI
TOTAL ELIGIBLE EXPENDITURE
= Bespovratna sredstva ukupno + doprinos korisnika
= Ukupni prihvatljivi troškovi
= Ukupna ugovorena vrijednost projekta HRK]]/7.5345</f>
        <v>196854.46944057336</v>
      </c>
      <c r="AA1619" s="27" t="s">
        <v>22</v>
      </c>
      <c r="AB1619" s="27" t="s">
        <v>19</v>
      </c>
      <c r="AC1619" s="26" t="s">
        <v>5980</v>
      </c>
      <c r="AD1619" s="33" t="s">
        <v>147</v>
      </c>
    </row>
    <row r="1620" spans="1:30" ht="38.25" customHeight="1" x14ac:dyDescent="0.3">
      <c r="A1620" s="31" t="s">
        <v>5981</v>
      </c>
      <c r="B1620" s="25" t="s">
        <v>139</v>
      </c>
      <c r="C1620" s="26" t="s">
        <v>140</v>
      </c>
      <c r="D1620" s="40" t="s">
        <v>1642</v>
      </c>
      <c r="E1620" s="27" t="s">
        <v>63</v>
      </c>
      <c r="F1620" s="32" t="s">
        <v>5982</v>
      </c>
      <c r="G1620" s="32" t="s">
        <v>3854</v>
      </c>
      <c r="H1620" s="29">
        <v>44825</v>
      </c>
      <c r="I1620" s="29">
        <v>45067</v>
      </c>
      <c r="J1620" s="17" t="str">
        <f>IF(Ugovori_OPULJP[[#This Row],[DATUM ZAVRŠETKA OPERACIJE]]&gt;DATE(2023,12,31),"u provedbi","završen")</f>
        <v>završen</v>
      </c>
      <c r="K1620" s="15" t="s">
        <v>91</v>
      </c>
      <c r="L1620" s="15" t="s">
        <v>91</v>
      </c>
      <c r="M1620" s="18">
        <v>0.85</v>
      </c>
      <c r="N1620" s="18">
        <v>0.15</v>
      </c>
      <c r="O1620" s="19">
        <f>Ugovori_OPULJP[[#This Row],[Bespovratna sredstva - Ukupno (EU+Nac) HRK
= Ukupna ugovorena vrijednost bespovratnih sredstava]]*Ugovori_OPULJP[[#This Row],[EU STOPA SUFINANCIRANJA %
EU CO-FINANCING RATE %]]</f>
        <v>1044990</v>
      </c>
      <c r="P1620" s="20">
        <f>Ugovori_OPULJP[[#This Row],[Bespovratna sredstva - EU dio - HRK]]/7.5345</f>
        <v>138694.00756520007</v>
      </c>
      <c r="Q1620" s="19">
        <f>Ugovori_OPULJP[[#This Row],[Bespovratna sredstva - Ukupno (EU+Nac) HRK
= Ukupna ugovorena vrijednost bespovratnih sredstava]]*Ugovori_OPULJP[[#This Row],[STOPA NACIONALNOG SUFINANCIRANJA %]]</f>
        <v>184410</v>
      </c>
      <c r="R1620" s="20">
        <f>Ugovori_OPULJP[[#This Row],[Bespovratna sredstva - Nacionalni dio - HRK]]/7.5345</f>
        <v>24475.413099741188</v>
      </c>
      <c r="S1620" s="21">
        <v>1229400</v>
      </c>
      <c r="T1620" s="20">
        <f>Ugovori_OPULJP[[#This Row],[Bespovratna sredstva - Ukupno (EU+Nac) HRK
= Ukupna ugovorena vrijednost bespovratnih sredstava]]/7.5345</f>
        <v>163169.42066494125</v>
      </c>
      <c r="U1620" s="19">
        <v>0</v>
      </c>
      <c r="V1620" s="20">
        <f>Ugovori_OPULJP[[#This Row],[Javni doprinos korisnika - HRK]]/7.5345</f>
        <v>0</v>
      </c>
      <c r="W1620" s="19">
        <v>0</v>
      </c>
      <c r="X1620" s="20">
        <f>Ugovori_OPULJP[[#This Row],[Privatni doprinos korisnika - HRK]]/7.5345</f>
        <v>0</v>
      </c>
      <c r="Y1620" s="21">
        <f>Ugovori_OPULJP[[#This Row],[Bespovratna sredstva - Ukupno (EU+Nac) HRK
= Ukupna ugovorena vrijednost bespovratnih sredstava]]+Ugovori_OPULJP[[#This Row],[Javni doprinos korisnika - HRK]]+Ugovori_OPULJP[[#This Row],[Privatni doprinos korisnika - HRK]]</f>
        <v>1229400</v>
      </c>
      <c r="Z1620" s="22">
        <f>Ugovori_OPULJP[[#This Row],[UKUPNI PRIHVATLJIVI IZDACI
TOTAL ELIGIBLE EXPENDITURE
= Bespovratna sredstva ukupno + doprinos korisnika
= Ukupni prihvatljivi troškovi
= Ukupna ugovorena vrijednost projekta HRK]]/7.5345</f>
        <v>163169.42066494125</v>
      </c>
      <c r="AA1620" s="27" t="s">
        <v>22</v>
      </c>
      <c r="AB1620" s="27" t="s">
        <v>19</v>
      </c>
      <c r="AC1620" s="26" t="s">
        <v>5983</v>
      </c>
      <c r="AD1620" s="33" t="s">
        <v>147</v>
      </c>
    </row>
    <row r="1621" spans="1:30" ht="51" customHeight="1" x14ac:dyDescent="0.3">
      <c r="A1621" s="31" t="s">
        <v>13103</v>
      </c>
      <c r="B1621" s="25" t="s">
        <v>139</v>
      </c>
      <c r="C1621" s="26" t="s">
        <v>140</v>
      </c>
      <c r="D1621" s="40" t="s">
        <v>1642</v>
      </c>
      <c r="E1621" s="27" t="s">
        <v>63</v>
      </c>
      <c r="F1621" s="32" t="s">
        <v>4312</v>
      </c>
      <c r="G1621" s="32" t="s">
        <v>13104</v>
      </c>
      <c r="H1621" s="29">
        <v>45000</v>
      </c>
      <c r="I1621" s="29">
        <v>45245</v>
      </c>
      <c r="J1621" s="17" t="str">
        <f>IF(Ugovori_OPULJP[[#This Row],[DATUM ZAVRŠETKA OPERACIJE]]&gt;DATE(2023,12,31),"u provedbi","završen")</f>
        <v>završen</v>
      </c>
      <c r="K1621" s="28" t="s">
        <v>91</v>
      </c>
      <c r="L1621" s="28" t="s">
        <v>91</v>
      </c>
      <c r="M1621" s="18">
        <v>0.85</v>
      </c>
      <c r="N1621" s="18">
        <v>0.15</v>
      </c>
      <c r="O1621" s="19">
        <f>Ugovori_OPULJP[[#This Row],[Bespovratna sredstva - Ukupno (EU+Nac) HRK
= Ukupna ugovorena vrijednost bespovratnih sredstava]]*Ugovori_OPULJP[[#This Row],[EU STOPA SUFINANCIRANJA %
EU CO-FINANCING RATE %]]</f>
        <v>628766.25</v>
      </c>
      <c r="P1621" s="20">
        <f>Ugovori_OPULJP[[#This Row],[Bespovratna sredstva - EU dio - HRK]]/7.5345</f>
        <v>83451.62253633287</v>
      </c>
      <c r="Q1621" s="19">
        <f>Ugovori_OPULJP[[#This Row],[Bespovratna sredstva - Ukupno (EU+Nac) HRK
= Ukupna ugovorena vrijednost bespovratnih sredstava]]*Ugovori_OPULJP[[#This Row],[STOPA NACIONALNOG SUFINANCIRANJA %]]</f>
        <v>110958.75</v>
      </c>
      <c r="R1621" s="20">
        <f>Ugovori_OPULJP[[#This Row],[Bespovratna sredstva - Nacionalni dio - HRK]]/7.5345</f>
        <v>14726.756918176388</v>
      </c>
      <c r="S1621" s="21">
        <v>739725</v>
      </c>
      <c r="T1621" s="20">
        <f>Ugovori_OPULJP[[#This Row],[Bespovratna sredstva - Ukupno (EU+Nac) HRK
= Ukupna ugovorena vrijednost bespovratnih sredstava]]/7.5345</f>
        <v>98178.379454509253</v>
      </c>
      <c r="U1621" s="19">
        <v>0</v>
      </c>
      <c r="V1621" s="20">
        <f>Ugovori_OPULJP[[#This Row],[Javni doprinos korisnika - HRK]]/7.5345</f>
        <v>0</v>
      </c>
      <c r="W1621" s="19">
        <v>0</v>
      </c>
      <c r="X1621" s="20">
        <f>Ugovori_OPULJP[[#This Row],[Privatni doprinos korisnika - HRK]]/7.5345</f>
        <v>0</v>
      </c>
      <c r="Y1621" s="21">
        <f>Ugovori_OPULJP[[#This Row],[Bespovratna sredstva - Ukupno (EU+Nac) HRK
= Ukupna ugovorena vrijednost bespovratnih sredstava]]+Ugovori_OPULJP[[#This Row],[Javni doprinos korisnika - HRK]]+Ugovori_OPULJP[[#This Row],[Privatni doprinos korisnika - HRK]]</f>
        <v>739725</v>
      </c>
      <c r="Z1621" s="22">
        <f>Ugovori_OPULJP[[#This Row],[UKUPNI PRIHVATLJIVI IZDACI
TOTAL ELIGIBLE EXPENDITURE
= Bespovratna sredstva ukupno + doprinos korisnika
= Ukupni prihvatljivi troškovi
= Ukupna ugovorena vrijednost projekta HRK]]/7.5345</f>
        <v>98178.379454509253</v>
      </c>
      <c r="AA1621" s="27" t="s">
        <v>22</v>
      </c>
      <c r="AB1621" s="27" t="s">
        <v>19</v>
      </c>
      <c r="AC1621" s="26" t="s">
        <v>13105</v>
      </c>
      <c r="AD1621" s="33" t="s">
        <v>147</v>
      </c>
    </row>
    <row r="1622" spans="1:30" ht="38.25" customHeight="1" x14ac:dyDescent="0.3">
      <c r="A1622" s="31" t="s">
        <v>5989</v>
      </c>
      <c r="B1622" s="25" t="s">
        <v>139</v>
      </c>
      <c r="C1622" s="26" t="s">
        <v>140</v>
      </c>
      <c r="D1622" s="40" t="s">
        <v>1642</v>
      </c>
      <c r="E1622" s="27" t="s">
        <v>63</v>
      </c>
      <c r="F1622" s="32" t="s">
        <v>5990</v>
      </c>
      <c r="G1622" s="32" t="s">
        <v>1133</v>
      </c>
      <c r="H1622" s="29">
        <v>44855</v>
      </c>
      <c r="I1622" s="29">
        <v>45098</v>
      </c>
      <c r="J1622" s="17" t="str">
        <f>IF(Ugovori_OPULJP[[#This Row],[DATUM ZAVRŠETKA OPERACIJE]]&gt;DATE(2023,12,31),"u provedbi","završen")</f>
        <v>završen</v>
      </c>
      <c r="K1622" s="28" t="s">
        <v>91</v>
      </c>
      <c r="L1622" s="28" t="s">
        <v>91</v>
      </c>
      <c r="M1622" s="18">
        <v>0.85</v>
      </c>
      <c r="N1622" s="18">
        <v>0.15</v>
      </c>
      <c r="O1622" s="19">
        <f>Ugovori_OPULJP[[#This Row],[Bespovratna sredstva - Ukupno (EU+Nac) HRK
= Ukupna ugovorena vrijednost bespovratnih sredstava]]*Ugovori_OPULJP[[#This Row],[EU STOPA SUFINANCIRANJA %
EU CO-FINANCING RATE %]]</f>
        <v>1260669</v>
      </c>
      <c r="P1622" s="20">
        <f>Ugovori_OPULJP[[#This Row],[Bespovratna sredstva - EU dio - HRK]]/7.5345</f>
        <v>167319.53016125821</v>
      </c>
      <c r="Q1622" s="19">
        <f>Ugovori_OPULJP[[#This Row],[Bespovratna sredstva - Ukupno (EU+Nac) HRK
= Ukupna ugovorena vrijednost bespovratnih sredstava]]*Ugovori_OPULJP[[#This Row],[STOPA NACIONALNOG SUFINANCIRANJA %]]</f>
        <v>222471</v>
      </c>
      <c r="R1622" s="20">
        <f>Ugovori_OPULJP[[#This Row],[Bespovratna sredstva - Nacionalni dio - HRK]]/7.5345</f>
        <v>29526.97591081027</v>
      </c>
      <c r="S1622" s="21">
        <v>1483140</v>
      </c>
      <c r="T1622" s="20">
        <f>Ugovori_OPULJP[[#This Row],[Bespovratna sredstva - Ukupno (EU+Nac) HRK
= Ukupna ugovorena vrijednost bespovratnih sredstava]]/7.5345</f>
        <v>196846.50607206847</v>
      </c>
      <c r="U1622" s="19">
        <v>0</v>
      </c>
      <c r="V1622" s="20">
        <f>Ugovori_OPULJP[[#This Row],[Javni doprinos korisnika - HRK]]/7.5345</f>
        <v>0</v>
      </c>
      <c r="W1622" s="19">
        <v>0</v>
      </c>
      <c r="X1622" s="20">
        <f>Ugovori_OPULJP[[#This Row],[Privatni doprinos korisnika - HRK]]/7.5345</f>
        <v>0</v>
      </c>
      <c r="Y1622" s="21">
        <f>Ugovori_OPULJP[[#This Row],[Bespovratna sredstva - Ukupno (EU+Nac) HRK
= Ukupna ugovorena vrijednost bespovratnih sredstava]]+Ugovori_OPULJP[[#This Row],[Javni doprinos korisnika - HRK]]+Ugovori_OPULJP[[#This Row],[Privatni doprinos korisnika - HRK]]</f>
        <v>1483140</v>
      </c>
      <c r="Z1622" s="22">
        <f>Ugovori_OPULJP[[#This Row],[UKUPNI PRIHVATLJIVI IZDACI
TOTAL ELIGIBLE EXPENDITURE
= Bespovratna sredstva ukupno + doprinos korisnika
= Ukupni prihvatljivi troškovi
= Ukupna ugovorena vrijednost projekta HRK]]/7.5345</f>
        <v>196846.50607206847</v>
      </c>
      <c r="AA1622" s="27" t="s">
        <v>22</v>
      </c>
      <c r="AB1622" s="27" t="s">
        <v>19</v>
      </c>
      <c r="AC1622" s="26" t="s">
        <v>5991</v>
      </c>
      <c r="AD1622" s="33" t="s">
        <v>147</v>
      </c>
    </row>
    <row r="1623" spans="1:30" ht="51" customHeight="1" x14ac:dyDescent="0.3">
      <c r="A1623" s="31" t="s">
        <v>5992</v>
      </c>
      <c r="B1623" s="25" t="s">
        <v>139</v>
      </c>
      <c r="C1623" s="26" t="s">
        <v>140</v>
      </c>
      <c r="D1623" s="40" t="s">
        <v>1642</v>
      </c>
      <c r="E1623" s="27" t="s">
        <v>63</v>
      </c>
      <c r="F1623" s="32" t="s">
        <v>5993</v>
      </c>
      <c r="G1623" s="32" t="s">
        <v>345</v>
      </c>
      <c r="H1623" s="29">
        <v>44855</v>
      </c>
      <c r="I1623" s="29">
        <v>45098</v>
      </c>
      <c r="J1623" s="17" t="str">
        <f>IF(Ugovori_OPULJP[[#This Row],[DATUM ZAVRŠETKA OPERACIJE]]&gt;DATE(2023,12,31),"u provedbi","završen")</f>
        <v>završen</v>
      </c>
      <c r="K1623" s="15" t="s">
        <v>91</v>
      </c>
      <c r="L1623" s="15" t="s">
        <v>91</v>
      </c>
      <c r="M1623" s="18">
        <v>0.85</v>
      </c>
      <c r="N1623" s="18">
        <v>0.15</v>
      </c>
      <c r="O1623" s="19">
        <f>Ugovori_OPULJP[[#This Row],[Bespovratna sredstva - Ukupno (EU+Nac) HRK
= Ukupna ugovorena vrijednost bespovratnih sredstava]]*Ugovori_OPULJP[[#This Row],[EU STOPA SUFINANCIRANJA %
EU CO-FINANCING RATE %]]</f>
        <v>1042196.475</v>
      </c>
      <c r="P1623" s="20">
        <f>Ugovori_OPULJP[[#This Row],[Bespovratna sredstva - EU dio - HRK]]/7.5345</f>
        <v>138323.2430818236</v>
      </c>
      <c r="Q1623" s="19">
        <f>Ugovori_OPULJP[[#This Row],[Bespovratna sredstva - Ukupno (EU+Nac) HRK
= Ukupna ugovorena vrijednost bespovratnih sredstava]]*Ugovori_OPULJP[[#This Row],[STOPA NACIONALNOG SUFINANCIRANJA %]]</f>
        <v>183917.02499999999</v>
      </c>
      <c r="R1623" s="20">
        <f>Ugovori_OPULJP[[#This Row],[Bespovratna sredstva - Nacionalni dio - HRK]]/7.5345</f>
        <v>24409.984073262989</v>
      </c>
      <c r="S1623" s="21">
        <v>1226113.5</v>
      </c>
      <c r="T1623" s="20">
        <f>Ugovori_OPULJP[[#This Row],[Bespovratna sredstva - Ukupno (EU+Nac) HRK
= Ukupna ugovorena vrijednost bespovratnih sredstava]]/7.5345</f>
        <v>162733.22715508658</v>
      </c>
      <c r="U1623" s="19">
        <v>0</v>
      </c>
      <c r="V1623" s="20">
        <f>Ugovori_OPULJP[[#This Row],[Javni doprinos korisnika - HRK]]/7.5345</f>
        <v>0</v>
      </c>
      <c r="W1623" s="19">
        <v>0</v>
      </c>
      <c r="X1623" s="20">
        <f>Ugovori_OPULJP[[#This Row],[Privatni doprinos korisnika - HRK]]/7.5345</f>
        <v>0</v>
      </c>
      <c r="Y1623" s="21">
        <f>Ugovori_OPULJP[[#This Row],[Bespovratna sredstva - Ukupno (EU+Nac) HRK
= Ukupna ugovorena vrijednost bespovratnih sredstava]]+Ugovori_OPULJP[[#This Row],[Javni doprinos korisnika - HRK]]+Ugovori_OPULJP[[#This Row],[Privatni doprinos korisnika - HRK]]</f>
        <v>1226113.5</v>
      </c>
      <c r="Z1623" s="22">
        <f>Ugovori_OPULJP[[#This Row],[UKUPNI PRIHVATLJIVI IZDACI
TOTAL ELIGIBLE EXPENDITURE
= Bespovratna sredstva ukupno + doprinos korisnika
= Ukupni prihvatljivi troškovi
= Ukupna ugovorena vrijednost projekta HRK]]/7.5345</f>
        <v>162733.22715508658</v>
      </c>
      <c r="AA1623" s="27" t="s">
        <v>22</v>
      </c>
      <c r="AB1623" s="27" t="s">
        <v>19</v>
      </c>
      <c r="AC1623" s="26" t="s">
        <v>5994</v>
      </c>
      <c r="AD1623" s="33" t="s">
        <v>147</v>
      </c>
    </row>
    <row r="1624" spans="1:30" ht="51" customHeight="1" x14ac:dyDescent="0.3">
      <c r="A1624" s="31" t="s">
        <v>5995</v>
      </c>
      <c r="B1624" s="25" t="s">
        <v>139</v>
      </c>
      <c r="C1624" s="26" t="s">
        <v>140</v>
      </c>
      <c r="D1624" s="40" t="s">
        <v>1642</v>
      </c>
      <c r="E1624" s="27" t="s">
        <v>63</v>
      </c>
      <c r="F1624" s="32" t="s">
        <v>5996</v>
      </c>
      <c r="G1624" s="32" t="s">
        <v>349</v>
      </c>
      <c r="H1624" s="29">
        <v>44855</v>
      </c>
      <c r="I1624" s="29">
        <v>45098</v>
      </c>
      <c r="J1624" s="17" t="str">
        <f>IF(Ugovori_OPULJP[[#This Row],[DATUM ZAVRŠETKA OPERACIJE]]&gt;DATE(2023,12,31),"u provedbi","završen")</f>
        <v>završen</v>
      </c>
      <c r="K1624" s="15" t="s">
        <v>91</v>
      </c>
      <c r="L1624" s="15" t="s">
        <v>91</v>
      </c>
      <c r="M1624" s="18">
        <v>0.85</v>
      </c>
      <c r="N1624" s="18">
        <v>0.15</v>
      </c>
      <c r="O1624" s="19">
        <f>Ugovori_OPULJP[[#This Row],[Bespovratna sredstva - Ukupno (EU+Nac) HRK
= Ukupna ugovorena vrijednost bespovratnih sredstava]]*Ugovori_OPULJP[[#This Row],[EU STOPA SUFINANCIRANJA %
EU CO-FINANCING RATE %]]</f>
        <v>1050558.3499999999</v>
      </c>
      <c r="P1624" s="20">
        <f>Ugovori_OPULJP[[#This Row],[Bespovratna sredstva - EU dio - HRK]]/7.5345</f>
        <v>139433.05461543563</v>
      </c>
      <c r="Q1624" s="19">
        <f>Ugovori_OPULJP[[#This Row],[Bespovratna sredstva - Ukupno (EU+Nac) HRK
= Ukupna ugovorena vrijednost bespovratnih sredstava]]*Ugovori_OPULJP[[#This Row],[STOPA NACIONALNOG SUFINANCIRANJA %]]</f>
        <v>185392.65</v>
      </c>
      <c r="R1624" s="20">
        <f>Ugovori_OPULJP[[#This Row],[Bespovratna sredstva - Nacionalni dio - HRK]]/7.5345</f>
        <v>24605.833167429821</v>
      </c>
      <c r="S1624" s="21">
        <v>1235951</v>
      </c>
      <c r="T1624" s="20">
        <f>Ugovori_OPULJP[[#This Row],[Bespovratna sredstva - Ukupno (EU+Nac) HRK
= Ukupna ugovorena vrijednost bespovratnih sredstava]]/7.5345</f>
        <v>164038.88778286547</v>
      </c>
      <c r="U1624" s="19">
        <v>0</v>
      </c>
      <c r="V1624" s="20">
        <f>Ugovori_OPULJP[[#This Row],[Javni doprinos korisnika - HRK]]/7.5345</f>
        <v>0</v>
      </c>
      <c r="W1624" s="19">
        <v>0</v>
      </c>
      <c r="X1624" s="20">
        <f>Ugovori_OPULJP[[#This Row],[Privatni doprinos korisnika - HRK]]/7.5345</f>
        <v>0</v>
      </c>
      <c r="Y1624" s="21">
        <f>Ugovori_OPULJP[[#This Row],[Bespovratna sredstva - Ukupno (EU+Nac) HRK
= Ukupna ugovorena vrijednost bespovratnih sredstava]]+Ugovori_OPULJP[[#This Row],[Javni doprinos korisnika - HRK]]+Ugovori_OPULJP[[#This Row],[Privatni doprinos korisnika - HRK]]</f>
        <v>1235951</v>
      </c>
      <c r="Z1624" s="22">
        <f>Ugovori_OPULJP[[#This Row],[UKUPNI PRIHVATLJIVI IZDACI
TOTAL ELIGIBLE EXPENDITURE
= Bespovratna sredstva ukupno + doprinos korisnika
= Ukupni prihvatljivi troškovi
= Ukupna ugovorena vrijednost projekta HRK]]/7.5345</f>
        <v>164038.88778286547</v>
      </c>
      <c r="AA1624" s="27" t="s">
        <v>22</v>
      </c>
      <c r="AB1624" s="27" t="s">
        <v>19</v>
      </c>
      <c r="AC1624" s="26" t="s">
        <v>5994</v>
      </c>
      <c r="AD1624" s="33" t="s">
        <v>147</v>
      </c>
    </row>
    <row r="1625" spans="1:30" ht="51" customHeight="1" x14ac:dyDescent="0.3">
      <c r="A1625" s="31" t="s">
        <v>5997</v>
      </c>
      <c r="B1625" s="25" t="s">
        <v>139</v>
      </c>
      <c r="C1625" s="26" t="s">
        <v>140</v>
      </c>
      <c r="D1625" s="40" t="s">
        <v>1642</v>
      </c>
      <c r="E1625" s="27" t="s">
        <v>63</v>
      </c>
      <c r="F1625" s="32" t="s">
        <v>5998</v>
      </c>
      <c r="G1625" s="32" t="s">
        <v>1151</v>
      </c>
      <c r="H1625" s="29">
        <v>44917</v>
      </c>
      <c r="I1625" s="29">
        <v>45160</v>
      </c>
      <c r="J1625" s="17" t="str">
        <f>IF(Ugovori_OPULJP[[#This Row],[DATUM ZAVRŠETKA OPERACIJE]]&gt;DATE(2023,12,31),"u provedbi","završen")</f>
        <v>završen</v>
      </c>
      <c r="K1625" s="15" t="s">
        <v>91</v>
      </c>
      <c r="L1625" s="15" t="s">
        <v>91</v>
      </c>
      <c r="M1625" s="18">
        <v>0.85</v>
      </c>
      <c r="N1625" s="18">
        <v>0.15</v>
      </c>
      <c r="O1625" s="19">
        <f>Ugovori_OPULJP[[#This Row],[Bespovratna sredstva - Ukupno (EU+Nac) HRK
= Ukupna ugovorena vrijednost bespovratnih sredstava]]*Ugovori_OPULJP[[#This Row],[EU STOPA SUFINANCIRANJA %
EU CO-FINANCING RATE %]]</f>
        <v>1260358.75</v>
      </c>
      <c r="P1625" s="20">
        <f>Ugovori_OPULJP[[#This Row],[Bespovratna sredstva - EU dio - HRK]]/7.5345</f>
        <v>167278.35290994757</v>
      </c>
      <c r="Q1625" s="19">
        <f>Ugovori_OPULJP[[#This Row],[Bespovratna sredstva - Ukupno (EU+Nac) HRK
= Ukupna ugovorena vrijednost bespovratnih sredstava]]*Ugovori_OPULJP[[#This Row],[STOPA NACIONALNOG SUFINANCIRANJA %]]</f>
        <v>222416.25</v>
      </c>
      <c r="R1625" s="20">
        <f>Ugovori_OPULJP[[#This Row],[Bespovratna sredstva - Nacionalni dio - HRK]]/7.5345</f>
        <v>29519.709337049571</v>
      </c>
      <c r="S1625" s="21">
        <v>1482775</v>
      </c>
      <c r="T1625" s="20">
        <f>Ugovori_OPULJP[[#This Row],[Bespovratna sredstva - Ukupno (EU+Nac) HRK
= Ukupna ugovorena vrijednost bespovratnih sredstava]]/7.5345</f>
        <v>196798.06224699714</v>
      </c>
      <c r="U1625" s="19">
        <v>0</v>
      </c>
      <c r="V1625" s="20">
        <f>Ugovori_OPULJP[[#This Row],[Javni doprinos korisnika - HRK]]/7.5345</f>
        <v>0</v>
      </c>
      <c r="W1625" s="19">
        <v>0</v>
      </c>
      <c r="X1625" s="20">
        <f>Ugovori_OPULJP[[#This Row],[Privatni doprinos korisnika - HRK]]/7.5345</f>
        <v>0</v>
      </c>
      <c r="Y1625" s="21">
        <f>Ugovori_OPULJP[[#This Row],[Bespovratna sredstva - Ukupno (EU+Nac) HRK
= Ukupna ugovorena vrijednost bespovratnih sredstava]]+Ugovori_OPULJP[[#This Row],[Javni doprinos korisnika - HRK]]+Ugovori_OPULJP[[#This Row],[Privatni doprinos korisnika - HRK]]</f>
        <v>1482775</v>
      </c>
      <c r="Z1625" s="22">
        <f>Ugovori_OPULJP[[#This Row],[UKUPNI PRIHVATLJIVI IZDACI
TOTAL ELIGIBLE EXPENDITURE
= Bespovratna sredstva ukupno + doprinos korisnika
= Ukupni prihvatljivi troškovi
= Ukupna ugovorena vrijednost projekta HRK]]/7.5345</f>
        <v>196798.06224699714</v>
      </c>
      <c r="AA1625" s="27" t="s">
        <v>22</v>
      </c>
      <c r="AB1625" s="27" t="s">
        <v>19</v>
      </c>
      <c r="AC1625" s="26" t="s">
        <v>5999</v>
      </c>
      <c r="AD1625" s="33" t="s">
        <v>147</v>
      </c>
    </row>
    <row r="1626" spans="1:30" ht="63.75" customHeight="1" x14ac:dyDescent="0.3">
      <c r="A1626" s="31" t="s">
        <v>6000</v>
      </c>
      <c r="B1626" s="25" t="s">
        <v>139</v>
      </c>
      <c r="C1626" s="26" t="s">
        <v>140</v>
      </c>
      <c r="D1626" s="40" t="s">
        <v>1642</v>
      </c>
      <c r="E1626" s="27" t="s">
        <v>63</v>
      </c>
      <c r="F1626" s="32" t="s">
        <v>6001</v>
      </c>
      <c r="G1626" s="32" t="s">
        <v>177</v>
      </c>
      <c r="H1626" s="29">
        <v>44855</v>
      </c>
      <c r="I1626" s="29">
        <v>45098</v>
      </c>
      <c r="J1626" s="17" t="str">
        <f>IF(Ugovori_OPULJP[[#This Row],[DATUM ZAVRŠETKA OPERACIJE]]&gt;DATE(2023,12,31),"u provedbi","završen")</f>
        <v>završen</v>
      </c>
      <c r="K1626" s="28" t="s">
        <v>178</v>
      </c>
      <c r="L1626" s="28" t="s">
        <v>178</v>
      </c>
      <c r="M1626" s="18">
        <v>0.85</v>
      </c>
      <c r="N1626" s="18">
        <v>0.15</v>
      </c>
      <c r="O1626" s="19">
        <f>Ugovori_OPULJP[[#This Row],[Bespovratna sredstva - Ukupno (EU+Nac) HRK
= Ukupna ugovorena vrijednost bespovratnih sredstava]]*Ugovori_OPULJP[[#This Row],[EU STOPA SUFINANCIRANJA %
EU CO-FINANCING RATE %]]</f>
        <v>625260</v>
      </c>
      <c r="P1626" s="20">
        <f>Ugovori_OPULJP[[#This Row],[Bespovratna sredstva - EU dio - HRK]]/7.5345</f>
        <v>82986.263189329082</v>
      </c>
      <c r="Q1626" s="19">
        <f>Ugovori_OPULJP[[#This Row],[Bespovratna sredstva - Ukupno (EU+Nac) HRK
= Ukupna ugovorena vrijednost bespovratnih sredstava]]*Ugovori_OPULJP[[#This Row],[STOPA NACIONALNOG SUFINANCIRANJA %]]</f>
        <v>110340</v>
      </c>
      <c r="R1626" s="20">
        <f>Ugovori_OPULJP[[#This Row],[Bespovratna sredstva - Nacionalni dio - HRK]]/7.5345</f>
        <v>14644.634680469839</v>
      </c>
      <c r="S1626" s="21">
        <v>735600</v>
      </c>
      <c r="T1626" s="20">
        <f>Ugovori_OPULJP[[#This Row],[Bespovratna sredstva - Ukupno (EU+Nac) HRK
= Ukupna ugovorena vrijednost bespovratnih sredstava]]/7.5345</f>
        <v>97630.897869798922</v>
      </c>
      <c r="U1626" s="19">
        <v>0</v>
      </c>
      <c r="V1626" s="20">
        <f>Ugovori_OPULJP[[#This Row],[Javni doprinos korisnika - HRK]]/7.5345</f>
        <v>0</v>
      </c>
      <c r="W1626" s="19">
        <v>0</v>
      </c>
      <c r="X1626" s="20">
        <f>Ugovori_OPULJP[[#This Row],[Privatni doprinos korisnika - HRK]]/7.5345</f>
        <v>0</v>
      </c>
      <c r="Y1626" s="21">
        <f>Ugovori_OPULJP[[#This Row],[Bespovratna sredstva - Ukupno (EU+Nac) HRK
= Ukupna ugovorena vrijednost bespovratnih sredstava]]+Ugovori_OPULJP[[#This Row],[Javni doprinos korisnika - HRK]]+Ugovori_OPULJP[[#This Row],[Privatni doprinos korisnika - HRK]]</f>
        <v>735600</v>
      </c>
      <c r="Z1626" s="22">
        <f>Ugovori_OPULJP[[#This Row],[UKUPNI PRIHVATLJIVI IZDACI
TOTAL ELIGIBLE EXPENDITURE
= Bespovratna sredstva ukupno + doprinos korisnika
= Ukupni prihvatljivi troškovi
= Ukupna ugovorena vrijednost projekta HRK]]/7.5345</f>
        <v>97630.897869798922</v>
      </c>
      <c r="AA1626" s="27" t="s">
        <v>22</v>
      </c>
      <c r="AB1626" s="27" t="s">
        <v>19</v>
      </c>
      <c r="AC1626" s="26" t="s">
        <v>6002</v>
      </c>
      <c r="AD1626" s="33" t="s">
        <v>147</v>
      </c>
    </row>
    <row r="1627" spans="1:30" ht="51" customHeight="1" x14ac:dyDescent="0.3">
      <c r="A1627" s="31" t="s">
        <v>6003</v>
      </c>
      <c r="B1627" s="25" t="s">
        <v>139</v>
      </c>
      <c r="C1627" s="26" t="s">
        <v>140</v>
      </c>
      <c r="D1627" s="40" t="s">
        <v>1642</v>
      </c>
      <c r="E1627" s="27" t="s">
        <v>63</v>
      </c>
      <c r="F1627" s="32" t="s">
        <v>6004</v>
      </c>
      <c r="G1627" s="32" t="s">
        <v>4306</v>
      </c>
      <c r="H1627" s="29">
        <v>44818</v>
      </c>
      <c r="I1627" s="29">
        <v>45060</v>
      </c>
      <c r="J1627" s="17" t="str">
        <f>IF(Ugovori_OPULJP[[#This Row],[DATUM ZAVRŠETKA OPERACIJE]]&gt;DATE(2023,12,31),"u provedbi","završen")</f>
        <v>završen</v>
      </c>
      <c r="K1627" s="15" t="s">
        <v>21</v>
      </c>
      <c r="L1627" s="15" t="s">
        <v>21</v>
      </c>
      <c r="M1627" s="18">
        <v>0.85</v>
      </c>
      <c r="N1627" s="18">
        <v>0.15</v>
      </c>
      <c r="O1627" s="19">
        <f>Ugovori_OPULJP[[#This Row],[Bespovratna sredstva - Ukupno (EU+Nac) HRK
= Ukupna ugovorena vrijednost bespovratnih sredstava]]*Ugovori_OPULJP[[#This Row],[EU STOPA SUFINANCIRANJA %
EU CO-FINANCING RATE %]]</f>
        <v>575960</v>
      </c>
      <c r="P1627" s="20">
        <f>Ugovori_OPULJP[[#This Row],[Bespovratna sredstva - EU dio - HRK]]/7.5345</f>
        <v>76443.02873448802</v>
      </c>
      <c r="Q1627" s="19">
        <f>Ugovori_OPULJP[[#This Row],[Bespovratna sredstva - Ukupno (EU+Nac) HRK
= Ukupna ugovorena vrijednost bespovratnih sredstava]]*Ugovori_OPULJP[[#This Row],[STOPA NACIONALNOG SUFINANCIRANJA %]]</f>
        <v>101640</v>
      </c>
      <c r="R1627" s="20">
        <f>Ugovori_OPULJP[[#This Row],[Bespovratna sredstva - Nacionalni dio - HRK]]/7.5345</f>
        <v>13489.946247262591</v>
      </c>
      <c r="S1627" s="21">
        <v>677600</v>
      </c>
      <c r="T1627" s="20">
        <f>Ugovori_OPULJP[[#This Row],[Bespovratna sredstva - Ukupno (EU+Nac) HRK
= Ukupna ugovorena vrijednost bespovratnih sredstava]]/7.5345</f>
        <v>89932.974981750609</v>
      </c>
      <c r="U1627" s="19">
        <v>0</v>
      </c>
      <c r="V1627" s="20">
        <f>Ugovori_OPULJP[[#This Row],[Javni doprinos korisnika - HRK]]/7.5345</f>
        <v>0</v>
      </c>
      <c r="W1627" s="19">
        <v>0</v>
      </c>
      <c r="X1627" s="20">
        <f>Ugovori_OPULJP[[#This Row],[Privatni doprinos korisnika - HRK]]/7.5345</f>
        <v>0</v>
      </c>
      <c r="Y1627" s="21">
        <f>Ugovori_OPULJP[[#This Row],[Bespovratna sredstva - Ukupno (EU+Nac) HRK
= Ukupna ugovorena vrijednost bespovratnih sredstava]]+Ugovori_OPULJP[[#This Row],[Javni doprinos korisnika - HRK]]+Ugovori_OPULJP[[#This Row],[Privatni doprinos korisnika - HRK]]</f>
        <v>677600</v>
      </c>
      <c r="Z1627" s="22">
        <f>Ugovori_OPULJP[[#This Row],[UKUPNI PRIHVATLJIVI IZDACI
TOTAL ELIGIBLE EXPENDITURE
= Bespovratna sredstva ukupno + doprinos korisnika
= Ukupni prihvatljivi troškovi
= Ukupna ugovorena vrijednost projekta HRK]]/7.5345</f>
        <v>89932.974981750609</v>
      </c>
      <c r="AA1627" s="27" t="s">
        <v>22</v>
      </c>
      <c r="AB1627" s="27" t="s">
        <v>19</v>
      </c>
      <c r="AC1627" s="26" t="s">
        <v>6005</v>
      </c>
      <c r="AD1627" s="33" t="s">
        <v>147</v>
      </c>
    </row>
    <row r="1628" spans="1:30" ht="51" customHeight="1" x14ac:dyDescent="0.3">
      <c r="A1628" s="31" t="s">
        <v>6006</v>
      </c>
      <c r="B1628" s="25" t="s">
        <v>139</v>
      </c>
      <c r="C1628" s="26" t="s">
        <v>140</v>
      </c>
      <c r="D1628" s="40" t="s">
        <v>1642</v>
      </c>
      <c r="E1628" s="27" t="s">
        <v>63</v>
      </c>
      <c r="F1628" s="32" t="s">
        <v>6007</v>
      </c>
      <c r="G1628" s="32" t="s">
        <v>1345</v>
      </c>
      <c r="H1628" s="29">
        <v>44915</v>
      </c>
      <c r="I1628" s="29">
        <v>45158</v>
      </c>
      <c r="J1628" s="17" t="str">
        <f>IF(Ugovori_OPULJP[[#This Row],[DATUM ZAVRŠETKA OPERACIJE]]&gt;DATE(2023,12,31),"u provedbi","završen")</f>
        <v>završen</v>
      </c>
      <c r="K1628" s="15" t="s">
        <v>86</v>
      </c>
      <c r="L1628" s="15" t="s">
        <v>86</v>
      </c>
      <c r="M1628" s="18">
        <v>0.85</v>
      </c>
      <c r="N1628" s="18">
        <v>0.15</v>
      </c>
      <c r="O1628" s="19">
        <f>Ugovori_OPULJP[[#This Row],[Bespovratna sredstva - Ukupno (EU+Nac) HRK
= Ukupna ugovorena vrijednost bespovratnih sredstava]]*Ugovori_OPULJP[[#This Row],[EU STOPA SUFINANCIRANJA %
EU CO-FINANCING RATE %]]</f>
        <v>504288</v>
      </c>
      <c r="P1628" s="20">
        <f>Ugovori_OPULJP[[#This Row],[Bespovratna sredstva - EU dio - HRK]]/7.5345</f>
        <v>66930.519609794937</v>
      </c>
      <c r="Q1628" s="19">
        <f>Ugovori_OPULJP[[#This Row],[Bespovratna sredstva - Ukupno (EU+Nac) HRK
= Ukupna ugovorena vrijednost bespovratnih sredstava]]*Ugovori_OPULJP[[#This Row],[STOPA NACIONALNOG SUFINANCIRANJA %]]</f>
        <v>88992</v>
      </c>
      <c r="R1628" s="20">
        <f>Ugovori_OPULJP[[#This Row],[Bespovratna sredstva - Nacionalni dio - HRK]]/7.5345</f>
        <v>11811.268166434402</v>
      </c>
      <c r="S1628" s="21">
        <v>593280</v>
      </c>
      <c r="T1628" s="20">
        <f>Ugovori_OPULJP[[#This Row],[Bespovratna sredstva - Ukupno (EU+Nac) HRK
= Ukupna ugovorena vrijednost bespovratnih sredstava]]/7.5345</f>
        <v>78741.787776229336</v>
      </c>
      <c r="U1628" s="19">
        <v>0</v>
      </c>
      <c r="V1628" s="20">
        <f>Ugovori_OPULJP[[#This Row],[Javni doprinos korisnika - HRK]]/7.5345</f>
        <v>0</v>
      </c>
      <c r="W1628" s="19">
        <v>0</v>
      </c>
      <c r="X1628" s="20">
        <f>Ugovori_OPULJP[[#This Row],[Privatni doprinos korisnika - HRK]]/7.5345</f>
        <v>0</v>
      </c>
      <c r="Y1628" s="21">
        <f>Ugovori_OPULJP[[#This Row],[Bespovratna sredstva - Ukupno (EU+Nac) HRK
= Ukupna ugovorena vrijednost bespovratnih sredstava]]+Ugovori_OPULJP[[#This Row],[Javni doprinos korisnika - HRK]]+Ugovori_OPULJP[[#This Row],[Privatni doprinos korisnika - HRK]]</f>
        <v>593280</v>
      </c>
      <c r="Z1628" s="22">
        <f>Ugovori_OPULJP[[#This Row],[UKUPNI PRIHVATLJIVI IZDACI
TOTAL ELIGIBLE EXPENDITURE
= Bespovratna sredstva ukupno + doprinos korisnika
= Ukupni prihvatljivi troškovi
= Ukupna ugovorena vrijednost projekta HRK]]/7.5345</f>
        <v>78741.787776229336</v>
      </c>
      <c r="AA1628" s="27" t="s">
        <v>22</v>
      </c>
      <c r="AB1628" s="27" t="s">
        <v>19</v>
      </c>
      <c r="AC1628" s="26" t="s">
        <v>6008</v>
      </c>
      <c r="AD1628" s="33" t="s">
        <v>147</v>
      </c>
    </row>
    <row r="1629" spans="1:30" ht="51" customHeight="1" x14ac:dyDescent="0.3">
      <c r="A1629" s="31" t="s">
        <v>6009</v>
      </c>
      <c r="B1629" s="25" t="s">
        <v>139</v>
      </c>
      <c r="C1629" s="26" t="s">
        <v>140</v>
      </c>
      <c r="D1629" s="40" t="s">
        <v>1642</v>
      </c>
      <c r="E1629" s="27" t="s">
        <v>63</v>
      </c>
      <c r="F1629" s="32" t="s">
        <v>6010</v>
      </c>
      <c r="G1629" s="32" t="s">
        <v>1545</v>
      </c>
      <c r="H1629" s="29">
        <v>44902</v>
      </c>
      <c r="I1629" s="29">
        <v>45114</v>
      </c>
      <c r="J1629" s="17" t="str">
        <f>IF(Ugovori_OPULJP[[#This Row],[DATUM ZAVRŠETKA OPERACIJE]]&gt;DATE(2023,12,31),"u provedbi","završen")</f>
        <v>završen</v>
      </c>
      <c r="K1629" s="28" t="s">
        <v>71</v>
      </c>
      <c r="L1629" s="15" t="s">
        <v>71</v>
      </c>
      <c r="M1629" s="18">
        <v>0.85</v>
      </c>
      <c r="N1629" s="18">
        <v>0.15</v>
      </c>
      <c r="O1629" s="19">
        <f>Ugovori_OPULJP[[#This Row],[Bespovratna sredstva - Ukupno (EU+Nac) HRK
= Ukupna ugovorena vrijednost bespovratnih sredstava]]*Ugovori_OPULJP[[#This Row],[EU STOPA SUFINANCIRANJA %
EU CO-FINANCING RATE %]]</f>
        <v>1232840</v>
      </c>
      <c r="P1629" s="20">
        <f>Ugovori_OPULJP[[#This Row],[Bespovratna sredstva - EU dio - HRK]]/7.5345</f>
        <v>163625.98712588756</v>
      </c>
      <c r="Q1629" s="19">
        <f>Ugovori_OPULJP[[#This Row],[Bespovratna sredstva - Ukupno (EU+Nac) HRK
= Ukupna ugovorena vrijednost bespovratnih sredstava]]*Ugovori_OPULJP[[#This Row],[STOPA NACIONALNOG SUFINANCIRANJA %]]</f>
        <v>217560</v>
      </c>
      <c r="R1629" s="20">
        <f>Ugovori_OPULJP[[#This Row],[Bespovratna sredstva - Nacionalni dio - HRK]]/7.5345</f>
        <v>28875.174198686043</v>
      </c>
      <c r="S1629" s="21">
        <v>1450400</v>
      </c>
      <c r="T1629" s="20">
        <f>Ugovori_OPULJP[[#This Row],[Bespovratna sredstva - Ukupno (EU+Nac) HRK
= Ukupna ugovorena vrijednost bespovratnih sredstava]]/7.5345</f>
        <v>192501.16132457362</v>
      </c>
      <c r="U1629" s="19">
        <v>0</v>
      </c>
      <c r="V1629" s="20">
        <f>Ugovori_OPULJP[[#This Row],[Javni doprinos korisnika - HRK]]/7.5345</f>
        <v>0</v>
      </c>
      <c r="W1629" s="19">
        <v>0</v>
      </c>
      <c r="X1629" s="20">
        <f>Ugovori_OPULJP[[#This Row],[Privatni doprinos korisnika - HRK]]/7.5345</f>
        <v>0</v>
      </c>
      <c r="Y1629" s="21">
        <f>Ugovori_OPULJP[[#This Row],[Bespovratna sredstva - Ukupno (EU+Nac) HRK
= Ukupna ugovorena vrijednost bespovratnih sredstava]]+Ugovori_OPULJP[[#This Row],[Javni doprinos korisnika - HRK]]+Ugovori_OPULJP[[#This Row],[Privatni doprinos korisnika - HRK]]</f>
        <v>1450400</v>
      </c>
      <c r="Z1629" s="22">
        <f>Ugovori_OPULJP[[#This Row],[UKUPNI PRIHVATLJIVI IZDACI
TOTAL ELIGIBLE EXPENDITURE
= Bespovratna sredstva ukupno + doprinos korisnika
= Ukupni prihvatljivi troškovi
= Ukupna ugovorena vrijednost projekta HRK]]/7.5345</f>
        <v>192501.16132457362</v>
      </c>
      <c r="AA1629" s="27" t="s">
        <v>22</v>
      </c>
      <c r="AB1629" s="27" t="s">
        <v>19</v>
      </c>
      <c r="AC1629" s="26" t="s">
        <v>6011</v>
      </c>
      <c r="AD1629" s="33" t="s">
        <v>147</v>
      </c>
    </row>
    <row r="1630" spans="1:30" ht="51" customHeight="1" x14ac:dyDescent="0.3">
      <c r="A1630" s="31" t="s">
        <v>6012</v>
      </c>
      <c r="B1630" s="25" t="s">
        <v>139</v>
      </c>
      <c r="C1630" s="26" t="s">
        <v>140</v>
      </c>
      <c r="D1630" s="40" t="s">
        <v>1642</v>
      </c>
      <c r="E1630" s="27" t="s">
        <v>63</v>
      </c>
      <c r="F1630" s="32" t="s">
        <v>6013</v>
      </c>
      <c r="G1630" s="32" t="s">
        <v>1557</v>
      </c>
      <c r="H1630" s="29">
        <v>44902</v>
      </c>
      <c r="I1630" s="29">
        <v>45145</v>
      </c>
      <c r="J1630" s="17" t="str">
        <f>IF(Ugovori_OPULJP[[#This Row],[DATUM ZAVRŠETKA OPERACIJE]]&gt;DATE(2023,12,31),"u provedbi","završen")</f>
        <v>završen</v>
      </c>
      <c r="K1630" s="28" t="s">
        <v>71</v>
      </c>
      <c r="L1630" s="15" t="s">
        <v>71</v>
      </c>
      <c r="M1630" s="18">
        <v>0.85</v>
      </c>
      <c r="N1630" s="18">
        <v>0.15</v>
      </c>
      <c r="O1630" s="19">
        <f>Ugovori_OPULJP[[#This Row],[Bespovratna sredstva - Ukupno (EU+Nac) HRK
= Ukupna ugovorena vrijednost bespovratnih sredstava]]*Ugovori_OPULJP[[#This Row],[EU STOPA SUFINANCIRANJA %
EU CO-FINANCING RATE %]]</f>
        <v>839800</v>
      </c>
      <c r="P1630" s="20">
        <f>Ugovori_OPULJP[[#This Row],[Bespovratna sredstva - EU dio - HRK]]/7.5345</f>
        <v>111460.61450660296</v>
      </c>
      <c r="Q1630" s="19">
        <f>Ugovori_OPULJP[[#This Row],[Bespovratna sredstva - Ukupno (EU+Nac) HRK
= Ukupna ugovorena vrijednost bespovratnih sredstava]]*Ugovori_OPULJP[[#This Row],[STOPA NACIONALNOG SUFINANCIRANJA %]]</f>
        <v>148200</v>
      </c>
      <c r="R1630" s="20">
        <f>Ugovori_OPULJP[[#This Row],[Bespovratna sredstva - Nacionalni dio - HRK]]/7.5345</f>
        <v>19669.520207047579</v>
      </c>
      <c r="S1630" s="21">
        <v>988000</v>
      </c>
      <c r="T1630" s="20">
        <f>Ugovori_OPULJP[[#This Row],[Bespovratna sredstva - Ukupno (EU+Nac) HRK
= Ukupna ugovorena vrijednost bespovratnih sredstava]]/7.5345</f>
        <v>131130.13471365054</v>
      </c>
      <c r="U1630" s="19">
        <v>0</v>
      </c>
      <c r="V1630" s="20">
        <f>Ugovori_OPULJP[[#This Row],[Javni doprinos korisnika - HRK]]/7.5345</f>
        <v>0</v>
      </c>
      <c r="W1630" s="19">
        <v>0</v>
      </c>
      <c r="X1630" s="20">
        <f>Ugovori_OPULJP[[#This Row],[Privatni doprinos korisnika - HRK]]/7.5345</f>
        <v>0</v>
      </c>
      <c r="Y1630" s="21">
        <f>Ugovori_OPULJP[[#This Row],[Bespovratna sredstva - Ukupno (EU+Nac) HRK
= Ukupna ugovorena vrijednost bespovratnih sredstava]]+Ugovori_OPULJP[[#This Row],[Javni doprinos korisnika - HRK]]+Ugovori_OPULJP[[#This Row],[Privatni doprinos korisnika - HRK]]</f>
        <v>988000</v>
      </c>
      <c r="Z1630" s="22">
        <f>Ugovori_OPULJP[[#This Row],[UKUPNI PRIHVATLJIVI IZDACI
TOTAL ELIGIBLE EXPENDITURE
= Bespovratna sredstva ukupno + doprinos korisnika
= Ukupni prihvatljivi troškovi
= Ukupna ugovorena vrijednost projekta HRK]]/7.5345</f>
        <v>131130.13471365054</v>
      </c>
      <c r="AA1630" s="27" t="s">
        <v>22</v>
      </c>
      <c r="AB1630" s="27" t="s">
        <v>19</v>
      </c>
      <c r="AC1630" s="26" t="s">
        <v>6014</v>
      </c>
      <c r="AD1630" s="33" t="s">
        <v>147</v>
      </c>
    </row>
    <row r="1631" spans="1:30" ht="51" customHeight="1" x14ac:dyDescent="0.3">
      <c r="A1631" s="31" t="s">
        <v>6015</v>
      </c>
      <c r="B1631" s="25" t="s">
        <v>139</v>
      </c>
      <c r="C1631" s="26" t="s">
        <v>140</v>
      </c>
      <c r="D1631" s="40" t="s">
        <v>1642</v>
      </c>
      <c r="E1631" s="27" t="s">
        <v>63</v>
      </c>
      <c r="F1631" s="32" t="s">
        <v>6016</v>
      </c>
      <c r="G1631" s="32" t="s">
        <v>1881</v>
      </c>
      <c r="H1631" s="29">
        <v>44818</v>
      </c>
      <c r="I1631" s="29">
        <v>45060</v>
      </c>
      <c r="J1631" s="17" t="str">
        <f>IF(Ugovori_OPULJP[[#This Row],[DATUM ZAVRŠETKA OPERACIJE]]&gt;DATE(2023,12,31),"u provedbi","završen")</f>
        <v>završen</v>
      </c>
      <c r="K1631" s="15" t="s">
        <v>71</v>
      </c>
      <c r="L1631" s="15" t="s">
        <v>71</v>
      </c>
      <c r="M1631" s="18">
        <v>0.85</v>
      </c>
      <c r="N1631" s="18">
        <v>0.15</v>
      </c>
      <c r="O1631" s="19">
        <f>Ugovori_OPULJP[[#This Row],[Bespovratna sredstva - Ukupno (EU+Nac) HRK
= Ukupna ugovorena vrijednost bespovratnih sredstava]]*Ugovori_OPULJP[[#This Row],[EU STOPA SUFINANCIRANJA %
EU CO-FINANCING RATE %]]</f>
        <v>840480</v>
      </c>
      <c r="P1631" s="20">
        <f>Ugovori_OPULJP[[#This Row],[Bespovratna sredstva - EU dio - HRK]]/7.5345</f>
        <v>111550.8660163249</v>
      </c>
      <c r="Q1631" s="19">
        <f>Ugovori_OPULJP[[#This Row],[Bespovratna sredstva - Ukupno (EU+Nac) HRK
= Ukupna ugovorena vrijednost bespovratnih sredstava]]*Ugovori_OPULJP[[#This Row],[STOPA NACIONALNOG SUFINANCIRANJA %]]</f>
        <v>148320</v>
      </c>
      <c r="R1631" s="20">
        <f>Ugovori_OPULJP[[#This Row],[Bespovratna sredstva - Nacionalni dio - HRK]]/7.5345</f>
        <v>19685.446944057334</v>
      </c>
      <c r="S1631" s="21">
        <v>988800</v>
      </c>
      <c r="T1631" s="20">
        <f>Ugovori_OPULJP[[#This Row],[Bespovratna sredstva - Ukupno (EU+Nac) HRK
= Ukupna ugovorena vrijednost bespovratnih sredstava]]/7.5345</f>
        <v>131236.31296038223</v>
      </c>
      <c r="U1631" s="19">
        <v>0</v>
      </c>
      <c r="V1631" s="20">
        <f>Ugovori_OPULJP[[#This Row],[Javni doprinos korisnika - HRK]]/7.5345</f>
        <v>0</v>
      </c>
      <c r="W1631" s="19">
        <v>0</v>
      </c>
      <c r="X1631" s="20">
        <f>Ugovori_OPULJP[[#This Row],[Privatni doprinos korisnika - HRK]]/7.5345</f>
        <v>0</v>
      </c>
      <c r="Y1631" s="21">
        <f>Ugovori_OPULJP[[#This Row],[Bespovratna sredstva - Ukupno (EU+Nac) HRK
= Ukupna ugovorena vrijednost bespovratnih sredstava]]+Ugovori_OPULJP[[#This Row],[Javni doprinos korisnika - HRK]]+Ugovori_OPULJP[[#This Row],[Privatni doprinos korisnika - HRK]]</f>
        <v>988800</v>
      </c>
      <c r="Z1631" s="22">
        <f>Ugovori_OPULJP[[#This Row],[UKUPNI PRIHVATLJIVI IZDACI
TOTAL ELIGIBLE EXPENDITURE
= Bespovratna sredstva ukupno + doprinos korisnika
= Ukupni prihvatljivi troškovi
= Ukupna ugovorena vrijednost projekta HRK]]/7.5345</f>
        <v>131236.31296038223</v>
      </c>
      <c r="AA1631" s="27" t="s">
        <v>22</v>
      </c>
      <c r="AB1631" s="27" t="s">
        <v>19</v>
      </c>
      <c r="AC1631" s="26" t="s">
        <v>6017</v>
      </c>
      <c r="AD1631" s="33" t="s">
        <v>147</v>
      </c>
    </row>
    <row r="1632" spans="1:30" ht="51" customHeight="1" x14ac:dyDescent="0.3">
      <c r="A1632" s="36" t="s">
        <v>6018</v>
      </c>
      <c r="B1632" s="25" t="s">
        <v>139</v>
      </c>
      <c r="C1632" s="26" t="s">
        <v>140</v>
      </c>
      <c r="D1632" s="40" t="s">
        <v>1642</v>
      </c>
      <c r="E1632" s="27" t="s">
        <v>63</v>
      </c>
      <c r="F1632" s="14" t="s">
        <v>6019</v>
      </c>
      <c r="G1632" s="14" t="s">
        <v>6020</v>
      </c>
      <c r="H1632" s="29">
        <v>44782</v>
      </c>
      <c r="I1632" s="29">
        <v>45025</v>
      </c>
      <c r="J1632" s="17" t="str">
        <f>IF(Ugovori_OPULJP[[#This Row],[DATUM ZAVRŠETKA OPERACIJE]]&gt;DATE(2023,12,31),"u provedbi","završen")</f>
        <v>završen</v>
      </c>
      <c r="K1632" s="28" t="s">
        <v>235</v>
      </c>
      <c r="L1632" s="28" t="s">
        <v>235</v>
      </c>
      <c r="M1632" s="18">
        <v>0.85</v>
      </c>
      <c r="N1632" s="18">
        <v>0.15</v>
      </c>
      <c r="O1632" s="19">
        <f>Ugovori_OPULJP[[#This Row],[Bespovratna sredstva - Ukupno (EU+Nac) HRK
= Ukupna ugovorena vrijednost bespovratnih sredstava]]*Ugovori_OPULJP[[#This Row],[EU STOPA SUFINANCIRANJA %
EU CO-FINANCING RATE %]]</f>
        <v>833566.95</v>
      </c>
      <c r="P1632" s="20">
        <f>Ugovori_OPULJP[[#This Row],[Bespovratna sredstva - EU dio - HRK]]/7.5345</f>
        <v>110633.34660561416</v>
      </c>
      <c r="Q1632" s="19">
        <f>Ugovori_OPULJP[[#This Row],[Bespovratna sredstva - Ukupno (EU+Nac) HRK
= Ukupna ugovorena vrijednost bespovratnih sredstava]]*Ugovori_OPULJP[[#This Row],[STOPA NACIONALNOG SUFINANCIRANJA %]]</f>
        <v>147100.04999999999</v>
      </c>
      <c r="R1632" s="20">
        <f>Ugovori_OPULJP[[#This Row],[Bespovratna sredstva - Nacionalni dio - HRK]]/7.5345</f>
        <v>19523.531753931911</v>
      </c>
      <c r="S1632" s="21">
        <v>980667</v>
      </c>
      <c r="T1632" s="20">
        <f>Ugovori_OPULJP[[#This Row],[Bespovratna sredstva - Ukupno (EU+Nac) HRK
= Ukupna ugovorena vrijednost bespovratnih sredstava]]/7.5345</f>
        <v>130156.87835954608</v>
      </c>
      <c r="U1632" s="19">
        <v>0</v>
      </c>
      <c r="V1632" s="20">
        <f>Ugovori_OPULJP[[#This Row],[Javni doprinos korisnika - HRK]]/7.5345</f>
        <v>0</v>
      </c>
      <c r="W1632" s="19">
        <v>0</v>
      </c>
      <c r="X1632" s="20">
        <f>Ugovori_OPULJP[[#This Row],[Privatni doprinos korisnika - HRK]]/7.5345</f>
        <v>0</v>
      </c>
      <c r="Y1632" s="21">
        <f>Ugovori_OPULJP[[#This Row],[Bespovratna sredstva - Ukupno (EU+Nac) HRK
= Ukupna ugovorena vrijednost bespovratnih sredstava]]+Ugovori_OPULJP[[#This Row],[Javni doprinos korisnika - HRK]]+Ugovori_OPULJP[[#This Row],[Privatni doprinos korisnika - HRK]]</f>
        <v>980667</v>
      </c>
      <c r="Z1632" s="22">
        <f>Ugovori_OPULJP[[#This Row],[UKUPNI PRIHVATLJIVI IZDACI
TOTAL ELIGIBLE EXPENDITURE
= Bespovratna sredstva ukupno + doprinos korisnika
= Ukupni prihvatljivi troškovi
= Ukupna ugovorena vrijednost projekta HRK]]/7.5345</f>
        <v>130156.87835954608</v>
      </c>
      <c r="AA1632" s="27" t="s">
        <v>22</v>
      </c>
      <c r="AB1632" s="27" t="s">
        <v>19</v>
      </c>
      <c r="AC1632" s="26" t="s">
        <v>6021</v>
      </c>
      <c r="AD1632" s="33" t="s">
        <v>147</v>
      </c>
    </row>
    <row r="1633" spans="1:30" ht="51" customHeight="1" x14ac:dyDescent="0.3">
      <c r="A1633" s="31" t="s">
        <v>6022</v>
      </c>
      <c r="B1633" s="25" t="s">
        <v>139</v>
      </c>
      <c r="C1633" s="26" t="s">
        <v>140</v>
      </c>
      <c r="D1633" s="40" t="s">
        <v>1642</v>
      </c>
      <c r="E1633" s="27" t="s">
        <v>63</v>
      </c>
      <c r="F1633" s="32" t="s">
        <v>6023</v>
      </c>
      <c r="G1633" s="32" t="s">
        <v>1435</v>
      </c>
      <c r="H1633" s="29">
        <v>44915</v>
      </c>
      <c r="I1633" s="29">
        <v>45158</v>
      </c>
      <c r="J1633" s="17" t="str">
        <f>IF(Ugovori_OPULJP[[#This Row],[DATUM ZAVRŠETKA OPERACIJE]]&gt;DATE(2023,12,31),"u provedbi","završen")</f>
        <v>završen</v>
      </c>
      <c r="K1633" s="28" t="s">
        <v>86</v>
      </c>
      <c r="L1633" s="37" t="s">
        <v>86</v>
      </c>
      <c r="M1633" s="18">
        <v>0.85</v>
      </c>
      <c r="N1633" s="18">
        <v>0.15</v>
      </c>
      <c r="O1633" s="19">
        <f>Ugovori_OPULJP[[#This Row],[Bespovratna sredstva - Ukupno (EU+Nac) HRK
= Ukupna ugovorena vrijednost bespovratnih sredstava]]*Ugovori_OPULJP[[#This Row],[EU STOPA SUFINANCIRANJA %
EU CO-FINANCING RATE %]]</f>
        <v>416925</v>
      </c>
      <c r="P1633" s="20">
        <f>Ugovori_OPULJP[[#This Row],[Bespovratna sredstva - EU dio - HRK]]/7.5345</f>
        <v>55335.456898267963</v>
      </c>
      <c r="Q1633" s="19">
        <f>Ugovori_OPULJP[[#This Row],[Bespovratna sredstva - Ukupno (EU+Nac) HRK
= Ukupna ugovorena vrijednost bespovratnih sredstava]]*Ugovori_OPULJP[[#This Row],[STOPA NACIONALNOG SUFINANCIRANJA %]]</f>
        <v>73575</v>
      </c>
      <c r="R1633" s="20">
        <f>Ugovori_OPULJP[[#This Row],[Bespovratna sredstva - Nacionalni dio - HRK]]/7.5345</f>
        <v>9765.0806291061108</v>
      </c>
      <c r="S1633" s="21">
        <v>490500</v>
      </c>
      <c r="T1633" s="20">
        <f>Ugovori_OPULJP[[#This Row],[Bespovratna sredstva - Ukupno (EU+Nac) HRK
= Ukupna ugovorena vrijednost bespovratnih sredstava]]/7.5345</f>
        <v>65100.537527374079</v>
      </c>
      <c r="U1633" s="19">
        <v>0</v>
      </c>
      <c r="V1633" s="20">
        <f>Ugovori_OPULJP[[#This Row],[Javni doprinos korisnika - HRK]]/7.5345</f>
        <v>0</v>
      </c>
      <c r="W1633" s="19">
        <v>0</v>
      </c>
      <c r="X1633" s="20">
        <f>Ugovori_OPULJP[[#This Row],[Privatni doprinos korisnika - HRK]]/7.5345</f>
        <v>0</v>
      </c>
      <c r="Y1633" s="21">
        <f>Ugovori_OPULJP[[#This Row],[Bespovratna sredstva - Ukupno (EU+Nac) HRK
= Ukupna ugovorena vrijednost bespovratnih sredstava]]+Ugovori_OPULJP[[#This Row],[Javni doprinos korisnika - HRK]]+Ugovori_OPULJP[[#This Row],[Privatni doprinos korisnika - HRK]]</f>
        <v>490500</v>
      </c>
      <c r="Z1633" s="22">
        <f>Ugovori_OPULJP[[#This Row],[UKUPNI PRIHVATLJIVI IZDACI
TOTAL ELIGIBLE EXPENDITURE
= Bespovratna sredstva ukupno + doprinos korisnika
= Ukupni prihvatljivi troškovi
= Ukupna ugovorena vrijednost projekta HRK]]/7.5345</f>
        <v>65100.537527374079</v>
      </c>
      <c r="AA1633" s="27" t="s">
        <v>22</v>
      </c>
      <c r="AB1633" s="27" t="s">
        <v>19</v>
      </c>
      <c r="AC1633" s="26" t="s">
        <v>6024</v>
      </c>
      <c r="AD1633" s="33" t="s">
        <v>147</v>
      </c>
    </row>
    <row r="1634" spans="1:30" ht="51" customHeight="1" x14ac:dyDescent="0.3">
      <c r="A1634" s="36" t="s">
        <v>6025</v>
      </c>
      <c r="B1634" s="25" t="s">
        <v>139</v>
      </c>
      <c r="C1634" s="26" t="s">
        <v>140</v>
      </c>
      <c r="D1634" s="40" t="s">
        <v>1642</v>
      </c>
      <c r="E1634" s="27" t="s">
        <v>63</v>
      </c>
      <c r="F1634" s="32" t="s">
        <v>6026</v>
      </c>
      <c r="G1634" s="32" t="s">
        <v>2211</v>
      </c>
      <c r="H1634" s="29">
        <v>44923</v>
      </c>
      <c r="I1634" s="29">
        <v>45166</v>
      </c>
      <c r="J1634" s="17" t="str">
        <f>IF(Ugovori_OPULJP[[#This Row],[DATUM ZAVRŠETKA OPERACIJE]]&gt;DATE(2023,12,31),"u provedbi","završen")</f>
        <v>završen</v>
      </c>
      <c r="K1634" s="15" t="s">
        <v>144</v>
      </c>
      <c r="L1634" s="15" t="s">
        <v>144</v>
      </c>
      <c r="M1634" s="18">
        <v>0.85</v>
      </c>
      <c r="N1634" s="18">
        <v>0.15</v>
      </c>
      <c r="O1634" s="19">
        <f>Ugovori_OPULJP[[#This Row],[Bespovratna sredstva - Ukupno (EU+Nac) HRK
= Ukupna ugovorena vrijednost bespovratnih sredstava]]*Ugovori_OPULJP[[#This Row],[EU STOPA SUFINANCIRANJA %
EU CO-FINANCING RATE %]]</f>
        <v>1019999.7279999999</v>
      </c>
      <c r="P1634" s="20">
        <f>Ugovori_OPULJP[[#This Row],[Bespovratna sredstva - EU dio - HRK]]/7.5345</f>
        <v>135377.22848231468</v>
      </c>
      <c r="Q1634" s="19">
        <f>Ugovori_OPULJP[[#This Row],[Bespovratna sredstva - Ukupno (EU+Nac) HRK
= Ukupna ugovorena vrijednost bespovratnih sredstava]]*Ugovori_OPULJP[[#This Row],[STOPA NACIONALNOG SUFINANCIRANJA %]]</f>
        <v>179999.95199999999</v>
      </c>
      <c r="R1634" s="20">
        <f>Ugovori_OPULJP[[#This Row],[Bespovratna sredstva - Nacionalni dio - HRK]]/7.5345</f>
        <v>23890.099143937881</v>
      </c>
      <c r="S1634" s="21">
        <v>1199999.68</v>
      </c>
      <c r="T1634" s="20">
        <f>Ugovori_OPULJP[[#This Row],[Bespovratna sredstva - Ukupno (EU+Nac) HRK
= Ukupna ugovorena vrijednost bespovratnih sredstava]]/7.5345</f>
        <v>159267.32762625255</v>
      </c>
      <c r="U1634" s="19">
        <v>2340.3200000000002</v>
      </c>
      <c r="V1634" s="20">
        <f>Ugovori_OPULJP[[#This Row],[Javni doprinos korisnika - HRK]]/7.5345</f>
        <v>310.61384298891767</v>
      </c>
      <c r="W1634" s="19">
        <v>0</v>
      </c>
      <c r="X1634" s="20">
        <f>Ugovori_OPULJP[[#This Row],[Privatni doprinos korisnika - HRK]]/7.5345</f>
        <v>0</v>
      </c>
      <c r="Y1634" s="21">
        <f>Ugovori_OPULJP[[#This Row],[Bespovratna sredstva - Ukupno (EU+Nac) HRK
= Ukupna ugovorena vrijednost bespovratnih sredstava]]+Ugovori_OPULJP[[#This Row],[Javni doprinos korisnika - HRK]]+Ugovori_OPULJP[[#This Row],[Privatni doprinos korisnika - HRK]]</f>
        <v>1202340</v>
      </c>
      <c r="Z1634" s="22">
        <f>Ugovori_OPULJP[[#This Row],[UKUPNI PRIHVATLJIVI IZDACI
TOTAL ELIGIBLE EXPENDITURE
= Bespovratna sredstva ukupno + doprinos korisnika
= Ukupni prihvatljivi troškovi
= Ukupna ugovorena vrijednost projekta HRK]]/7.5345</f>
        <v>159577.94146924149</v>
      </c>
      <c r="AA1634" s="27" t="s">
        <v>22</v>
      </c>
      <c r="AB1634" s="27" t="s">
        <v>19</v>
      </c>
      <c r="AC1634" s="26" t="s">
        <v>6027</v>
      </c>
      <c r="AD1634" s="33" t="s">
        <v>147</v>
      </c>
    </row>
    <row r="1635" spans="1:30" ht="51" customHeight="1" x14ac:dyDescent="0.3">
      <c r="A1635" s="31" t="s">
        <v>6028</v>
      </c>
      <c r="B1635" s="25" t="s">
        <v>139</v>
      </c>
      <c r="C1635" s="26" t="s">
        <v>140</v>
      </c>
      <c r="D1635" s="40" t="s">
        <v>1642</v>
      </c>
      <c r="E1635" s="27" t="s">
        <v>63</v>
      </c>
      <c r="F1635" s="32" t="s">
        <v>6029</v>
      </c>
      <c r="G1635" s="32" t="s">
        <v>1971</v>
      </c>
      <c r="H1635" s="29">
        <v>44923</v>
      </c>
      <c r="I1635" s="29">
        <v>45166</v>
      </c>
      <c r="J1635" s="17" t="str">
        <f>IF(Ugovori_OPULJP[[#This Row],[DATUM ZAVRŠETKA OPERACIJE]]&gt;DATE(2023,12,31),"u provedbi","završen")</f>
        <v>završen</v>
      </c>
      <c r="K1635" s="15" t="s">
        <v>144</v>
      </c>
      <c r="L1635" s="15" t="s">
        <v>144</v>
      </c>
      <c r="M1635" s="18">
        <v>0.85</v>
      </c>
      <c r="N1635" s="18">
        <v>0.15</v>
      </c>
      <c r="O1635" s="19">
        <f>Ugovori_OPULJP[[#This Row],[Bespovratna sredstva - Ukupno (EU+Nac) HRK
= Ukupna ugovorena vrijednost bespovratnih sredstava]]*Ugovori_OPULJP[[#This Row],[EU STOPA SUFINANCIRANJA %
EU CO-FINANCING RATE %]]</f>
        <v>420087</v>
      </c>
      <c r="P1635" s="20">
        <f>Ugovori_OPULJP[[#This Row],[Bespovratna sredstva - EU dio - HRK]]/7.5345</f>
        <v>55755.126418475011</v>
      </c>
      <c r="Q1635" s="19">
        <f>Ugovori_OPULJP[[#This Row],[Bespovratna sredstva - Ukupno (EU+Nac) HRK
= Ukupna ugovorena vrijednost bespovratnih sredstava]]*Ugovori_OPULJP[[#This Row],[STOPA NACIONALNOG SUFINANCIRANJA %]]</f>
        <v>74133</v>
      </c>
      <c r="R1635" s="20">
        <f>Ugovori_OPULJP[[#This Row],[Bespovratna sredstva - Nacionalni dio - HRK]]/7.5345</f>
        <v>9839.1399562014722</v>
      </c>
      <c r="S1635" s="21">
        <v>494220</v>
      </c>
      <c r="T1635" s="20">
        <f>Ugovori_OPULJP[[#This Row],[Bespovratna sredstva - Ukupno (EU+Nac) HRK
= Ukupna ugovorena vrijednost bespovratnih sredstava]]/7.5345</f>
        <v>65594.266374676488</v>
      </c>
      <c r="U1635" s="19">
        <v>0</v>
      </c>
      <c r="V1635" s="20">
        <f>Ugovori_OPULJP[[#This Row],[Javni doprinos korisnika - HRK]]/7.5345</f>
        <v>0</v>
      </c>
      <c r="W1635" s="19">
        <v>0</v>
      </c>
      <c r="X1635" s="20">
        <f>Ugovori_OPULJP[[#This Row],[Privatni doprinos korisnika - HRK]]/7.5345</f>
        <v>0</v>
      </c>
      <c r="Y1635" s="21">
        <f>Ugovori_OPULJP[[#This Row],[Bespovratna sredstva - Ukupno (EU+Nac) HRK
= Ukupna ugovorena vrijednost bespovratnih sredstava]]+Ugovori_OPULJP[[#This Row],[Javni doprinos korisnika - HRK]]+Ugovori_OPULJP[[#This Row],[Privatni doprinos korisnika - HRK]]</f>
        <v>494220</v>
      </c>
      <c r="Z1635" s="22">
        <f>Ugovori_OPULJP[[#This Row],[UKUPNI PRIHVATLJIVI IZDACI
TOTAL ELIGIBLE EXPENDITURE
= Bespovratna sredstva ukupno + doprinos korisnika
= Ukupni prihvatljivi troškovi
= Ukupna ugovorena vrijednost projekta HRK]]/7.5345</f>
        <v>65594.266374676488</v>
      </c>
      <c r="AA1635" s="27" t="s">
        <v>22</v>
      </c>
      <c r="AB1635" s="27" t="s">
        <v>19</v>
      </c>
      <c r="AC1635" s="26" t="s">
        <v>6030</v>
      </c>
      <c r="AD1635" s="33" t="s">
        <v>147</v>
      </c>
    </row>
    <row r="1636" spans="1:30" ht="51" customHeight="1" x14ac:dyDescent="0.3">
      <c r="A1636" s="31" t="s">
        <v>6031</v>
      </c>
      <c r="B1636" s="25" t="s">
        <v>139</v>
      </c>
      <c r="C1636" s="26" t="s">
        <v>140</v>
      </c>
      <c r="D1636" s="40" t="s">
        <v>1642</v>
      </c>
      <c r="E1636" s="27" t="s">
        <v>63</v>
      </c>
      <c r="F1636" s="32" t="s">
        <v>6032</v>
      </c>
      <c r="G1636" s="32" t="s">
        <v>1577</v>
      </c>
      <c r="H1636" s="29">
        <v>44818</v>
      </c>
      <c r="I1636" s="29">
        <v>45060</v>
      </c>
      <c r="J1636" s="17" t="str">
        <f>IF(Ugovori_OPULJP[[#This Row],[DATUM ZAVRŠETKA OPERACIJE]]&gt;DATE(2023,12,31),"u provedbi","završen")</f>
        <v>završen</v>
      </c>
      <c r="K1636" s="15" t="s">
        <v>86</v>
      </c>
      <c r="L1636" s="15" t="s">
        <v>86</v>
      </c>
      <c r="M1636" s="18">
        <v>0.85</v>
      </c>
      <c r="N1636" s="18">
        <v>0.15</v>
      </c>
      <c r="O1636" s="19">
        <f>Ugovori_OPULJP[[#This Row],[Bespovratna sredstva - Ukupno (EU+Nac) HRK
= Ukupna ugovorena vrijednost bespovratnih sredstava]]*Ugovori_OPULJP[[#This Row],[EU STOPA SUFINANCIRANJA %
EU CO-FINANCING RATE %]]</f>
        <v>838120.1875</v>
      </c>
      <c r="P1636" s="20">
        <f>Ugovori_OPULJP[[#This Row],[Bespovratna sredstva - EU dio - HRK]]/7.5345</f>
        <v>111237.66507399296</v>
      </c>
      <c r="Q1636" s="19">
        <f>Ugovori_OPULJP[[#This Row],[Bespovratna sredstva - Ukupno (EU+Nac) HRK
= Ukupna ugovorena vrijednost bespovratnih sredstava]]*Ugovori_OPULJP[[#This Row],[STOPA NACIONALNOG SUFINANCIRANJA %]]</f>
        <v>147903.5625</v>
      </c>
      <c r="R1636" s="20">
        <f>Ugovori_OPULJP[[#This Row],[Bespovratna sredstva - Nacionalni dio - HRK]]/7.5345</f>
        <v>19630.176189528171</v>
      </c>
      <c r="S1636" s="21">
        <v>986023.75</v>
      </c>
      <c r="T1636" s="20">
        <f>Ugovori_OPULJP[[#This Row],[Bespovratna sredstva - Ukupno (EU+Nac) HRK
= Ukupna ugovorena vrijednost bespovratnih sredstava]]/7.5345</f>
        <v>130867.84126352113</v>
      </c>
      <c r="U1636" s="19">
        <v>0</v>
      </c>
      <c r="V1636" s="20">
        <f>Ugovori_OPULJP[[#This Row],[Javni doprinos korisnika - HRK]]/7.5345</f>
        <v>0</v>
      </c>
      <c r="W1636" s="19">
        <v>0</v>
      </c>
      <c r="X1636" s="20">
        <f>Ugovori_OPULJP[[#This Row],[Privatni doprinos korisnika - HRK]]/7.5345</f>
        <v>0</v>
      </c>
      <c r="Y1636" s="21">
        <f>Ugovori_OPULJP[[#This Row],[Bespovratna sredstva - Ukupno (EU+Nac) HRK
= Ukupna ugovorena vrijednost bespovratnih sredstava]]+Ugovori_OPULJP[[#This Row],[Javni doprinos korisnika - HRK]]+Ugovori_OPULJP[[#This Row],[Privatni doprinos korisnika - HRK]]</f>
        <v>986023.75</v>
      </c>
      <c r="Z1636" s="22">
        <f>Ugovori_OPULJP[[#This Row],[UKUPNI PRIHVATLJIVI IZDACI
TOTAL ELIGIBLE EXPENDITURE
= Bespovratna sredstva ukupno + doprinos korisnika
= Ukupni prihvatljivi troškovi
= Ukupna ugovorena vrijednost projekta HRK]]/7.5345</f>
        <v>130867.84126352113</v>
      </c>
      <c r="AA1636" s="27" t="s">
        <v>22</v>
      </c>
      <c r="AB1636" s="27" t="s">
        <v>19</v>
      </c>
      <c r="AC1636" s="26" t="s">
        <v>6033</v>
      </c>
      <c r="AD1636" s="33" t="s">
        <v>147</v>
      </c>
    </row>
    <row r="1637" spans="1:30" ht="38.25" customHeight="1" x14ac:dyDescent="0.3">
      <c r="A1637" s="31" t="s">
        <v>6034</v>
      </c>
      <c r="B1637" s="25" t="s">
        <v>139</v>
      </c>
      <c r="C1637" s="26" t="s">
        <v>140</v>
      </c>
      <c r="D1637" s="40" t="s">
        <v>1642</v>
      </c>
      <c r="E1637" s="27" t="s">
        <v>63</v>
      </c>
      <c r="F1637" s="32" t="s">
        <v>6035</v>
      </c>
      <c r="G1637" s="32" t="s">
        <v>1357</v>
      </c>
      <c r="H1637" s="29">
        <v>44770</v>
      </c>
      <c r="I1637" s="29">
        <v>45013</v>
      </c>
      <c r="J1637" s="17" t="str">
        <f>IF(Ugovori_OPULJP[[#This Row],[DATUM ZAVRŠETKA OPERACIJE]]&gt;DATE(2023,12,31),"u provedbi","završen")</f>
        <v>završen</v>
      </c>
      <c r="K1637" s="15" t="s">
        <v>86</v>
      </c>
      <c r="L1637" s="15" t="s">
        <v>86</v>
      </c>
      <c r="M1637" s="18">
        <v>0.85</v>
      </c>
      <c r="N1637" s="18">
        <v>0.15</v>
      </c>
      <c r="O1637" s="19">
        <f>Ugovori_OPULJP[[#This Row],[Bespovratna sredstva - Ukupno (EU+Nac) HRK
= Ukupna ugovorena vrijednost bespovratnih sredstava]]*Ugovori_OPULJP[[#This Row],[EU STOPA SUFINANCIRANJA %
EU CO-FINANCING RATE %]]</f>
        <v>1247740.5</v>
      </c>
      <c r="P1637" s="20">
        <f>Ugovori_OPULJP[[#This Row],[Bespovratna sredstva - EU dio - HRK]]/7.5345</f>
        <v>165603.6233326697</v>
      </c>
      <c r="Q1637" s="19">
        <f>Ugovori_OPULJP[[#This Row],[Bespovratna sredstva - Ukupno (EU+Nac) HRK
= Ukupna ugovorena vrijednost bespovratnih sredstava]]*Ugovori_OPULJP[[#This Row],[STOPA NACIONALNOG SUFINANCIRANJA %]]</f>
        <v>220189.5</v>
      </c>
      <c r="R1637" s="20">
        <f>Ugovori_OPULJP[[#This Row],[Bespovratna sredstva - Nacionalni dio - HRK]]/7.5345</f>
        <v>29224.168823412303</v>
      </c>
      <c r="S1637" s="21">
        <v>1467930</v>
      </c>
      <c r="T1637" s="22">
        <f>Ugovori_OPULJP[[#This Row],[Bespovratna sredstva - Ukupno (EU+Nac) HRK
= Ukupna ugovorena vrijednost bespovratnih sredstava]]/7.5345</f>
        <v>194827.79215608203</v>
      </c>
      <c r="U1637" s="19">
        <v>0</v>
      </c>
      <c r="V1637" s="20">
        <f>Ugovori_OPULJP[[#This Row],[Javni doprinos korisnika - HRK]]/7.5345</f>
        <v>0</v>
      </c>
      <c r="W1637" s="19">
        <v>0</v>
      </c>
      <c r="X1637" s="20">
        <f>Ugovori_OPULJP[[#This Row],[Privatni doprinos korisnika - HRK]]/7.5345</f>
        <v>0</v>
      </c>
      <c r="Y1637" s="21">
        <f>Ugovori_OPULJP[[#This Row],[Bespovratna sredstva - Ukupno (EU+Nac) HRK
= Ukupna ugovorena vrijednost bespovratnih sredstava]]+Ugovori_OPULJP[[#This Row],[Javni doprinos korisnika - HRK]]+Ugovori_OPULJP[[#This Row],[Privatni doprinos korisnika - HRK]]</f>
        <v>1467930</v>
      </c>
      <c r="Z1637" s="22">
        <f>Ugovori_OPULJP[[#This Row],[UKUPNI PRIHVATLJIVI IZDACI
TOTAL ELIGIBLE EXPENDITURE
= Bespovratna sredstva ukupno + doprinos korisnika
= Ukupni prihvatljivi troškovi
= Ukupna ugovorena vrijednost projekta HRK]]/7.5345</f>
        <v>194827.79215608203</v>
      </c>
      <c r="AA1637" s="27" t="s">
        <v>22</v>
      </c>
      <c r="AB1637" s="27" t="s">
        <v>19</v>
      </c>
      <c r="AC1637" s="26" t="s">
        <v>6036</v>
      </c>
      <c r="AD1637" s="33" t="s">
        <v>147</v>
      </c>
    </row>
    <row r="1638" spans="1:30" ht="51" customHeight="1" x14ac:dyDescent="0.3">
      <c r="A1638" s="31" t="s">
        <v>6037</v>
      </c>
      <c r="B1638" s="25" t="s">
        <v>139</v>
      </c>
      <c r="C1638" s="26" t="s">
        <v>140</v>
      </c>
      <c r="D1638" s="40" t="s">
        <v>1642</v>
      </c>
      <c r="E1638" s="27" t="s">
        <v>63</v>
      </c>
      <c r="F1638" s="32" t="s">
        <v>6038</v>
      </c>
      <c r="G1638" s="32" t="s">
        <v>3711</v>
      </c>
      <c r="H1638" s="29">
        <v>44998</v>
      </c>
      <c r="I1638" s="29">
        <v>45243</v>
      </c>
      <c r="J1638" s="17" t="str">
        <f>IF(Ugovori_OPULJP[[#This Row],[DATUM ZAVRŠETKA OPERACIJE]]&gt;DATE(2023,12,31),"u provedbi","završen")</f>
        <v>završen</v>
      </c>
      <c r="K1638" s="15" t="s">
        <v>86</v>
      </c>
      <c r="L1638" s="15" t="s">
        <v>86</v>
      </c>
      <c r="M1638" s="18">
        <v>0.85</v>
      </c>
      <c r="N1638" s="18">
        <v>0.15</v>
      </c>
      <c r="O1638" s="19">
        <f>Ugovori_OPULJP[[#This Row],[Bespovratna sredstva - Ukupno (EU+Nac) HRK
= Ukupna ugovorena vrijednost bespovratnih sredstava]]*Ugovori_OPULJP[[#This Row],[EU STOPA SUFINANCIRANJA %
EU CO-FINANCING RATE %]]</f>
        <v>416287.5</v>
      </c>
      <c r="P1638" s="20">
        <f>Ugovori_OPULJP[[#This Row],[Bespovratna sredstva - EU dio - HRK]]/7.5345</f>
        <v>55250.846107903642</v>
      </c>
      <c r="Q1638" s="19">
        <f>Ugovori_OPULJP[[#This Row],[Bespovratna sredstva - Ukupno (EU+Nac) HRK
= Ukupna ugovorena vrijednost bespovratnih sredstava]]*Ugovori_OPULJP[[#This Row],[STOPA NACIONALNOG SUFINANCIRANJA %]]</f>
        <v>73462.5</v>
      </c>
      <c r="R1638" s="20">
        <f>Ugovori_OPULJP[[#This Row],[Bespovratna sredstva - Nacionalni dio - HRK]]/7.5345</f>
        <v>9750.1493131594652</v>
      </c>
      <c r="S1638" s="21">
        <v>489750</v>
      </c>
      <c r="T1638" s="20">
        <f>Ugovori_OPULJP[[#This Row],[Bespovratna sredstva - Ukupno (EU+Nac) HRK
= Ukupna ugovorena vrijednost bespovratnih sredstava]]/7.5345</f>
        <v>65000.995421063104</v>
      </c>
      <c r="U1638" s="19">
        <v>0</v>
      </c>
      <c r="V1638" s="20">
        <f>Ugovori_OPULJP[[#This Row],[Javni doprinos korisnika - HRK]]/7.5345</f>
        <v>0</v>
      </c>
      <c r="W1638" s="19">
        <v>0</v>
      </c>
      <c r="X1638" s="20">
        <f>Ugovori_OPULJP[[#This Row],[Privatni doprinos korisnika - HRK]]/7.5345</f>
        <v>0</v>
      </c>
      <c r="Y1638" s="21">
        <f>Ugovori_OPULJP[[#This Row],[Bespovratna sredstva - Ukupno (EU+Nac) HRK
= Ukupna ugovorena vrijednost bespovratnih sredstava]]+Ugovori_OPULJP[[#This Row],[Javni doprinos korisnika - HRK]]+Ugovori_OPULJP[[#This Row],[Privatni doprinos korisnika - HRK]]</f>
        <v>489750</v>
      </c>
      <c r="Z1638" s="22">
        <f>Ugovori_OPULJP[[#This Row],[UKUPNI PRIHVATLJIVI IZDACI
TOTAL ELIGIBLE EXPENDITURE
= Bespovratna sredstva ukupno + doprinos korisnika
= Ukupni prihvatljivi troškovi
= Ukupna ugovorena vrijednost projekta HRK]]/7.5345</f>
        <v>65000.995421063104</v>
      </c>
      <c r="AA1638" s="27" t="s">
        <v>22</v>
      </c>
      <c r="AB1638" s="27" t="s">
        <v>19</v>
      </c>
      <c r="AC1638" s="26" t="s">
        <v>6039</v>
      </c>
      <c r="AD1638" s="33" t="s">
        <v>147</v>
      </c>
    </row>
    <row r="1639" spans="1:30" ht="51" customHeight="1" x14ac:dyDescent="0.3">
      <c r="A1639" s="31" t="s">
        <v>6040</v>
      </c>
      <c r="B1639" s="25" t="s">
        <v>139</v>
      </c>
      <c r="C1639" s="26" t="s">
        <v>140</v>
      </c>
      <c r="D1639" s="40" t="s">
        <v>1642</v>
      </c>
      <c r="E1639" s="27" t="s">
        <v>63</v>
      </c>
      <c r="F1639" s="32" t="s">
        <v>6041</v>
      </c>
      <c r="G1639" s="14" t="s">
        <v>3593</v>
      </c>
      <c r="H1639" s="29">
        <v>44902</v>
      </c>
      <c r="I1639" s="29">
        <v>45145</v>
      </c>
      <c r="J1639" s="17" t="str">
        <f>IF(Ugovori_OPULJP[[#This Row],[DATUM ZAVRŠETKA OPERACIJE]]&gt;DATE(2023,12,31),"u provedbi","završen")</f>
        <v>završen</v>
      </c>
      <c r="K1639" s="15" t="s">
        <v>417</v>
      </c>
      <c r="L1639" s="15" t="s">
        <v>417</v>
      </c>
      <c r="M1639" s="18">
        <v>0.85</v>
      </c>
      <c r="N1639" s="18">
        <v>0.15</v>
      </c>
      <c r="O1639" s="19">
        <f>Ugovori_OPULJP[[#This Row],[Bespovratna sredstva - Ukupno (EU+Nac) HRK
= Ukupna ugovorena vrijednost bespovratnih sredstava]]*Ugovori_OPULJP[[#This Row],[EU STOPA SUFINANCIRANJA %
EU CO-FINANCING RATE %]]</f>
        <v>378215.745</v>
      </c>
      <c r="P1639" s="20">
        <f>Ugovori_OPULJP[[#This Row],[Bespovratna sredstva - EU dio - HRK]]/7.5345</f>
        <v>50197.855863030061</v>
      </c>
      <c r="Q1639" s="19">
        <f>Ugovori_OPULJP[[#This Row],[Bespovratna sredstva - Ukupno (EU+Nac) HRK
= Ukupna ugovorena vrijednost bespovratnih sredstava]]*Ugovori_OPULJP[[#This Row],[STOPA NACIONALNOG SUFINANCIRANJA %]]</f>
        <v>66743.955000000002</v>
      </c>
      <c r="R1639" s="20">
        <f>Ugovori_OPULJP[[#This Row],[Bespovratna sredstva - Nacionalni dio - HRK]]/7.5345</f>
        <v>8858.4451522994223</v>
      </c>
      <c r="S1639" s="21">
        <v>444959.7</v>
      </c>
      <c r="T1639" s="20">
        <f>Ugovori_OPULJP[[#This Row],[Bespovratna sredstva - Ukupno (EU+Nac) HRK
= Ukupna ugovorena vrijednost bespovratnih sredstava]]/7.5345</f>
        <v>59056.301015329482</v>
      </c>
      <c r="U1639" s="19">
        <v>0</v>
      </c>
      <c r="V1639" s="20">
        <f>Ugovori_OPULJP[[#This Row],[Javni doprinos korisnika - HRK]]/7.5345</f>
        <v>0</v>
      </c>
      <c r="W1639" s="19">
        <v>0</v>
      </c>
      <c r="X1639" s="20">
        <f>Ugovori_OPULJP[[#This Row],[Privatni doprinos korisnika - HRK]]/7.5345</f>
        <v>0</v>
      </c>
      <c r="Y1639" s="21">
        <f>Ugovori_OPULJP[[#This Row],[Bespovratna sredstva - Ukupno (EU+Nac) HRK
= Ukupna ugovorena vrijednost bespovratnih sredstava]]+Ugovori_OPULJP[[#This Row],[Javni doprinos korisnika - HRK]]+Ugovori_OPULJP[[#This Row],[Privatni doprinos korisnika - HRK]]</f>
        <v>444959.7</v>
      </c>
      <c r="Z1639" s="22">
        <f>Ugovori_OPULJP[[#This Row],[UKUPNI PRIHVATLJIVI IZDACI
TOTAL ELIGIBLE EXPENDITURE
= Bespovratna sredstva ukupno + doprinos korisnika
= Ukupni prihvatljivi troškovi
= Ukupna ugovorena vrijednost projekta HRK]]/7.5345</f>
        <v>59056.301015329482</v>
      </c>
      <c r="AA1639" s="27" t="s">
        <v>22</v>
      </c>
      <c r="AB1639" s="27" t="s">
        <v>19</v>
      </c>
      <c r="AC1639" s="26" t="s">
        <v>6042</v>
      </c>
      <c r="AD1639" s="33" t="s">
        <v>147</v>
      </c>
    </row>
    <row r="1640" spans="1:30" ht="51" customHeight="1" x14ac:dyDescent="0.3">
      <c r="A1640" s="31" t="s">
        <v>6043</v>
      </c>
      <c r="B1640" s="25" t="s">
        <v>139</v>
      </c>
      <c r="C1640" s="26" t="s">
        <v>140</v>
      </c>
      <c r="D1640" s="40" t="s">
        <v>1642</v>
      </c>
      <c r="E1640" s="27" t="s">
        <v>63</v>
      </c>
      <c r="F1640" s="32" t="s">
        <v>6044</v>
      </c>
      <c r="G1640" s="32" t="s">
        <v>1537</v>
      </c>
      <c r="H1640" s="29">
        <v>44855</v>
      </c>
      <c r="I1640" s="29">
        <v>45098</v>
      </c>
      <c r="J1640" s="17" t="str">
        <f>IF(Ugovori_OPULJP[[#This Row],[DATUM ZAVRŠETKA OPERACIJE]]&gt;DATE(2023,12,31),"u provedbi","završen")</f>
        <v>završen</v>
      </c>
      <c r="K1640" s="15" t="s">
        <v>86</v>
      </c>
      <c r="L1640" s="15" t="s">
        <v>86</v>
      </c>
      <c r="M1640" s="18">
        <v>0.85</v>
      </c>
      <c r="N1640" s="18">
        <v>0.15</v>
      </c>
      <c r="O1640" s="19">
        <f>Ugovori_OPULJP[[#This Row],[Bespovratna sredstva - Ukupno (EU+Nac) HRK
= Ukupna ugovorena vrijednost bespovratnih sredstava]]*Ugovori_OPULJP[[#This Row],[EU STOPA SUFINANCIRANJA %
EU CO-FINANCING RATE %]]</f>
        <v>994010.27250000008</v>
      </c>
      <c r="P1640" s="20">
        <f>Ugovori_OPULJP[[#This Row],[Bespovratna sredstva - EU dio - HRK]]/7.5345</f>
        <v>131927.83495918775</v>
      </c>
      <c r="Q1640" s="19">
        <f>Ugovori_OPULJP[[#This Row],[Bespovratna sredstva - Ukupno (EU+Nac) HRK
= Ukupna ugovorena vrijednost bespovratnih sredstava]]*Ugovori_OPULJP[[#This Row],[STOPA NACIONALNOG SUFINANCIRANJA %]]</f>
        <v>175413.57750000001</v>
      </c>
      <c r="R1640" s="20">
        <f>Ugovori_OPULJP[[#This Row],[Bespovratna sredstva - Nacionalni dio - HRK]]/7.5345</f>
        <v>23281.38263985666</v>
      </c>
      <c r="S1640" s="21">
        <v>1169423.8500000001</v>
      </c>
      <c r="T1640" s="20">
        <f>Ugovori_OPULJP[[#This Row],[Bespovratna sredstva - Ukupno (EU+Nac) HRK
= Ukupna ugovorena vrijednost bespovratnih sredstava]]/7.5345</f>
        <v>155209.21759904441</v>
      </c>
      <c r="U1640" s="19">
        <v>0</v>
      </c>
      <c r="V1640" s="20">
        <f>Ugovori_OPULJP[[#This Row],[Javni doprinos korisnika - HRK]]/7.5345</f>
        <v>0</v>
      </c>
      <c r="W1640" s="19">
        <v>0</v>
      </c>
      <c r="X1640" s="20">
        <f>Ugovori_OPULJP[[#This Row],[Privatni doprinos korisnika - HRK]]/7.5345</f>
        <v>0</v>
      </c>
      <c r="Y1640" s="21">
        <f>Ugovori_OPULJP[[#This Row],[Bespovratna sredstva - Ukupno (EU+Nac) HRK
= Ukupna ugovorena vrijednost bespovratnih sredstava]]+Ugovori_OPULJP[[#This Row],[Javni doprinos korisnika - HRK]]+Ugovori_OPULJP[[#This Row],[Privatni doprinos korisnika - HRK]]</f>
        <v>1169423.8500000001</v>
      </c>
      <c r="Z1640" s="22">
        <f>Ugovori_OPULJP[[#This Row],[UKUPNI PRIHVATLJIVI IZDACI
TOTAL ELIGIBLE EXPENDITURE
= Bespovratna sredstva ukupno + doprinos korisnika
= Ukupni prihvatljivi troškovi
= Ukupna ugovorena vrijednost projekta HRK]]/7.5345</f>
        <v>155209.21759904441</v>
      </c>
      <c r="AA1640" s="27" t="s">
        <v>22</v>
      </c>
      <c r="AB1640" s="27" t="s">
        <v>19</v>
      </c>
      <c r="AC1640" s="26" t="s">
        <v>6045</v>
      </c>
      <c r="AD1640" s="33" t="s">
        <v>147</v>
      </c>
    </row>
    <row r="1641" spans="1:30" ht="51" customHeight="1" x14ac:dyDescent="0.3">
      <c r="A1641" s="36" t="s">
        <v>6046</v>
      </c>
      <c r="B1641" s="25" t="s">
        <v>139</v>
      </c>
      <c r="C1641" s="26" t="s">
        <v>140</v>
      </c>
      <c r="D1641" s="40" t="s">
        <v>1642</v>
      </c>
      <c r="E1641" s="27" t="s">
        <v>63</v>
      </c>
      <c r="F1641" s="32" t="s">
        <v>6047</v>
      </c>
      <c r="G1641" s="32" t="s">
        <v>1214</v>
      </c>
      <c r="H1641" s="29">
        <v>44914</v>
      </c>
      <c r="I1641" s="29">
        <v>45157</v>
      </c>
      <c r="J1641" s="17" t="str">
        <f>IF(Ugovori_OPULJP[[#This Row],[DATUM ZAVRŠETKA OPERACIJE]]&gt;DATE(2023,12,31),"u provedbi","završen")</f>
        <v>završen</v>
      </c>
      <c r="K1641" s="28" t="s">
        <v>91</v>
      </c>
      <c r="L1641" s="15" t="s">
        <v>91</v>
      </c>
      <c r="M1641" s="18">
        <v>0.85</v>
      </c>
      <c r="N1641" s="18">
        <v>0.15</v>
      </c>
      <c r="O1641" s="19">
        <f>Ugovori_OPULJP[[#This Row],[Bespovratna sredstva - Ukupno (EU+Nac) HRK
= Ukupna ugovorena vrijednost bespovratnih sredstava]]*Ugovori_OPULJP[[#This Row],[EU STOPA SUFINANCIRANJA %
EU CO-FINANCING RATE %]]</f>
        <v>839196.5</v>
      </c>
      <c r="P1641" s="20">
        <f>Ugovori_OPULJP[[#This Row],[Bespovratna sredstva - EU dio - HRK]]/7.5345</f>
        <v>111380.51629172472</v>
      </c>
      <c r="Q1641" s="19">
        <f>Ugovori_OPULJP[[#This Row],[Bespovratna sredstva - Ukupno (EU+Nac) HRK
= Ukupna ugovorena vrijednost bespovratnih sredstava]]*Ugovori_OPULJP[[#This Row],[STOPA NACIONALNOG SUFINANCIRANJA %]]</f>
        <v>148093.5</v>
      </c>
      <c r="R1641" s="20">
        <f>Ugovori_OPULJP[[#This Row],[Bespovratna sredstva - Nacionalni dio - HRK]]/7.5345</f>
        <v>19655.385227951421</v>
      </c>
      <c r="S1641" s="21">
        <v>987290</v>
      </c>
      <c r="T1641" s="20">
        <f>Ugovori_OPULJP[[#This Row],[Bespovratna sredstva - Ukupno (EU+Nac) HRK
= Ukupna ugovorena vrijednost bespovratnih sredstava]]/7.5345</f>
        <v>131035.90151967615</v>
      </c>
      <c r="U1641" s="19">
        <v>0</v>
      </c>
      <c r="V1641" s="20">
        <f>Ugovori_OPULJP[[#This Row],[Javni doprinos korisnika - HRK]]/7.5345</f>
        <v>0</v>
      </c>
      <c r="W1641" s="19">
        <v>0</v>
      </c>
      <c r="X1641" s="20">
        <f>Ugovori_OPULJP[[#This Row],[Privatni doprinos korisnika - HRK]]/7.5345</f>
        <v>0</v>
      </c>
      <c r="Y1641" s="21">
        <f>Ugovori_OPULJP[[#This Row],[Bespovratna sredstva - Ukupno (EU+Nac) HRK
= Ukupna ugovorena vrijednost bespovratnih sredstava]]+Ugovori_OPULJP[[#This Row],[Javni doprinos korisnika - HRK]]+Ugovori_OPULJP[[#This Row],[Privatni doprinos korisnika - HRK]]</f>
        <v>987290</v>
      </c>
      <c r="Z1641" s="22">
        <f>Ugovori_OPULJP[[#This Row],[UKUPNI PRIHVATLJIVI IZDACI
TOTAL ELIGIBLE EXPENDITURE
= Bespovratna sredstva ukupno + doprinos korisnika
= Ukupni prihvatljivi troškovi
= Ukupna ugovorena vrijednost projekta HRK]]/7.5345</f>
        <v>131035.90151967615</v>
      </c>
      <c r="AA1641" s="27" t="s">
        <v>22</v>
      </c>
      <c r="AB1641" s="27" t="s">
        <v>19</v>
      </c>
      <c r="AC1641" s="26" t="s">
        <v>5323</v>
      </c>
      <c r="AD1641" s="33" t="s">
        <v>147</v>
      </c>
    </row>
    <row r="1642" spans="1:30" ht="38.25" customHeight="1" x14ac:dyDescent="0.3">
      <c r="A1642" s="31" t="s">
        <v>6048</v>
      </c>
      <c r="B1642" s="25" t="s">
        <v>139</v>
      </c>
      <c r="C1642" s="26" t="s">
        <v>140</v>
      </c>
      <c r="D1642" s="40" t="s">
        <v>1642</v>
      </c>
      <c r="E1642" s="27" t="s">
        <v>63</v>
      </c>
      <c r="F1642" s="32" t="s">
        <v>6049</v>
      </c>
      <c r="G1642" s="32" t="s">
        <v>1322</v>
      </c>
      <c r="H1642" s="29">
        <v>44855</v>
      </c>
      <c r="I1642" s="29">
        <v>45098</v>
      </c>
      <c r="J1642" s="17" t="str">
        <f>IF(Ugovori_OPULJP[[#This Row],[DATUM ZAVRŠETKA OPERACIJE]]&gt;DATE(2023,12,31),"u provedbi","završen")</f>
        <v>završen</v>
      </c>
      <c r="K1642" s="15" t="s">
        <v>91</v>
      </c>
      <c r="L1642" s="15" t="s">
        <v>91</v>
      </c>
      <c r="M1642" s="18">
        <v>0.85</v>
      </c>
      <c r="N1642" s="18">
        <v>0.15</v>
      </c>
      <c r="O1642" s="19">
        <f>Ugovori_OPULJP[[#This Row],[Bespovratna sredstva - Ukupno (EU+Nac) HRK
= Ukupna ugovorena vrijednost bespovratnih sredstava]]*Ugovori_OPULJP[[#This Row],[EU STOPA SUFINANCIRANJA %
EU CO-FINANCING RATE %]]</f>
        <v>840480</v>
      </c>
      <c r="P1642" s="20">
        <f>Ugovori_OPULJP[[#This Row],[Bespovratna sredstva - EU dio - HRK]]/7.5345</f>
        <v>111550.8660163249</v>
      </c>
      <c r="Q1642" s="19">
        <f>Ugovori_OPULJP[[#This Row],[Bespovratna sredstva - Ukupno (EU+Nac) HRK
= Ukupna ugovorena vrijednost bespovratnih sredstava]]*Ugovori_OPULJP[[#This Row],[STOPA NACIONALNOG SUFINANCIRANJA %]]</f>
        <v>148320</v>
      </c>
      <c r="R1642" s="20">
        <f>Ugovori_OPULJP[[#This Row],[Bespovratna sredstva - Nacionalni dio - HRK]]/7.5345</f>
        <v>19685.446944057334</v>
      </c>
      <c r="S1642" s="21">
        <v>988800</v>
      </c>
      <c r="T1642" s="20">
        <f>Ugovori_OPULJP[[#This Row],[Bespovratna sredstva - Ukupno (EU+Nac) HRK
= Ukupna ugovorena vrijednost bespovratnih sredstava]]/7.5345</f>
        <v>131236.31296038223</v>
      </c>
      <c r="U1642" s="19">
        <v>0</v>
      </c>
      <c r="V1642" s="20">
        <f>Ugovori_OPULJP[[#This Row],[Javni doprinos korisnika - HRK]]/7.5345</f>
        <v>0</v>
      </c>
      <c r="W1642" s="19">
        <v>0</v>
      </c>
      <c r="X1642" s="20">
        <f>Ugovori_OPULJP[[#This Row],[Privatni doprinos korisnika - HRK]]/7.5345</f>
        <v>0</v>
      </c>
      <c r="Y1642" s="21">
        <f>Ugovori_OPULJP[[#This Row],[Bespovratna sredstva - Ukupno (EU+Nac) HRK
= Ukupna ugovorena vrijednost bespovratnih sredstava]]+Ugovori_OPULJP[[#This Row],[Javni doprinos korisnika - HRK]]+Ugovori_OPULJP[[#This Row],[Privatni doprinos korisnika - HRK]]</f>
        <v>988800</v>
      </c>
      <c r="Z1642" s="22">
        <f>Ugovori_OPULJP[[#This Row],[UKUPNI PRIHVATLJIVI IZDACI
TOTAL ELIGIBLE EXPENDITURE
= Bespovratna sredstva ukupno + doprinos korisnika
= Ukupni prihvatljivi troškovi
= Ukupna ugovorena vrijednost projekta HRK]]/7.5345</f>
        <v>131236.31296038223</v>
      </c>
      <c r="AA1642" s="27" t="s">
        <v>22</v>
      </c>
      <c r="AB1642" s="27" t="s">
        <v>19</v>
      </c>
      <c r="AC1642" s="26" t="s">
        <v>6050</v>
      </c>
      <c r="AD1642" s="33" t="s">
        <v>147</v>
      </c>
    </row>
    <row r="1643" spans="1:30" ht="51" customHeight="1" x14ac:dyDescent="0.3">
      <c r="A1643" s="31" t="s">
        <v>6051</v>
      </c>
      <c r="B1643" s="25" t="s">
        <v>139</v>
      </c>
      <c r="C1643" s="26" t="s">
        <v>140</v>
      </c>
      <c r="D1643" s="40" t="s">
        <v>1642</v>
      </c>
      <c r="E1643" s="27" t="s">
        <v>63</v>
      </c>
      <c r="F1643" s="32" t="s">
        <v>6052</v>
      </c>
      <c r="G1643" s="32" t="s">
        <v>4475</v>
      </c>
      <c r="H1643" s="29">
        <v>44908</v>
      </c>
      <c r="I1643" s="29">
        <v>45151</v>
      </c>
      <c r="J1643" s="17" t="str">
        <f>IF(Ugovori_OPULJP[[#This Row],[DATUM ZAVRŠETKA OPERACIJE]]&gt;DATE(2023,12,31),"u provedbi","završen")</f>
        <v>završen</v>
      </c>
      <c r="K1643" s="28" t="s">
        <v>71</v>
      </c>
      <c r="L1643" s="15" t="s">
        <v>71</v>
      </c>
      <c r="M1643" s="18">
        <v>0.85</v>
      </c>
      <c r="N1643" s="18">
        <v>0.15</v>
      </c>
      <c r="O1643" s="19">
        <f>Ugovori_OPULJP[[#This Row],[Bespovratna sredstva - Ukupno (EU+Nac) HRK
= Ukupna ugovorena vrijednost bespovratnih sredstava]]*Ugovori_OPULJP[[#This Row],[EU STOPA SUFINANCIRANJA %
EU CO-FINANCING RATE %]]</f>
        <v>374935</v>
      </c>
      <c r="P1643" s="20">
        <f>Ugovori_OPULJP[[#This Row],[Bespovratna sredstva - EU dio - HRK]]/7.5345</f>
        <v>49762.42617293782</v>
      </c>
      <c r="Q1643" s="19">
        <f>Ugovori_OPULJP[[#This Row],[Bespovratna sredstva - Ukupno (EU+Nac) HRK
= Ukupna ugovorena vrijednost bespovratnih sredstava]]*Ugovori_OPULJP[[#This Row],[STOPA NACIONALNOG SUFINANCIRANJA %]]</f>
        <v>66165</v>
      </c>
      <c r="R1643" s="20">
        <f>Ugovori_OPULJP[[#This Row],[Bespovratna sredstva - Nacionalni dio - HRK]]/7.5345</f>
        <v>8781.6046187537322</v>
      </c>
      <c r="S1643" s="21">
        <v>441100</v>
      </c>
      <c r="T1643" s="20">
        <f>Ugovori_OPULJP[[#This Row],[Bespovratna sredstva - Ukupno (EU+Nac) HRK
= Ukupna ugovorena vrijednost bespovratnih sredstava]]/7.5345</f>
        <v>58544.030791691548</v>
      </c>
      <c r="U1643" s="19">
        <v>0</v>
      </c>
      <c r="V1643" s="20">
        <f>Ugovori_OPULJP[[#This Row],[Javni doprinos korisnika - HRK]]/7.5345</f>
        <v>0</v>
      </c>
      <c r="W1643" s="19">
        <v>0</v>
      </c>
      <c r="X1643" s="20">
        <f>Ugovori_OPULJP[[#This Row],[Privatni doprinos korisnika - HRK]]/7.5345</f>
        <v>0</v>
      </c>
      <c r="Y1643" s="21">
        <f>Ugovori_OPULJP[[#This Row],[Bespovratna sredstva - Ukupno (EU+Nac) HRK
= Ukupna ugovorena vrijednost bespovratnih sredstava]]+Ugovori_OPULJP[[#This Row],[Javni doprinos korisnika - HRK]]+Ugovori_OPULJP[[#This Row],[Privatni doprinos korisnika - HRK]]</f>
        <v>441100</v>
      </c>
      <c r="Z1643" s="22">
        <f>Ugovori_OPULJP[[#This Row],[UKUPNI PRIHVATLJIVI IZDACI
TOTAL ELIGIBLE EXPENDITURE
= Bespovratna sredstva ukupno + doprinos korisnika
= Ukupni prihvatljivi troškovi
= Ukupna ugovorena vrijednost projekta HRK]]/7.5345</f>
        <v>58544.030791691548</v>
      </c>
      <c r="AA1643" s="27" t="s">
        <v>22</v>
      </c>
      <c r="AB1643" s="27" t="s">
        <v>19</v>
      </c>
      <c r="AC1643" s="26" t="s">
        <v>6053</v>
      </c>
      <c r="AD1643" s="33" t="s">
        <v>147</v>
      </c>
    </row>
    <row r="1644" spans="1:30" ht="51" customHeight="1" x14ac:dyDescent="0.3">
      <c r="A1644" s="31" t="s">
        <v>6054</v>
      </c>
      <c r="B1644" s="25" t="s">
        <v>139</v>
      </c>
      <c r="C1644" s="26" t="s">
        <v>140</v>
      </c>
      <c r="D1644" s="40" t="s">
        <v>1642</v>
      </c>
      <c r="E1644" s="27" t="s">
        <v>63</v>
      </c>
      <c r="F1644" s="32" t="s">
        <v>6055</v>
      </c>
      <c r="G1644" s="32" t="s">
        <v>1447</v>
      </c>
      <c r="H1644" s="29">
        <v>44770</v>
      </c>
      <c r="I1644" s="29">
        <v>45013</v>
      </c>
      <c r="J1644" s="17" t="str">
        <f>IF(Ugovori_OPULJP[[#This Row],[DATUM ZAVRŠETKA OPERACIJE]]&gt;DATE(2023,12,31),"u provedbi","završen")</f>
        <v>završen</v>
      </c>
      <c r="K1644" s="37" t="s">
        <v>417</v>
      </c>
      <c r="L1644" s="37" t="s">
        <v>417</v>
      </c>
      <c r="M1644" s="18">
        <v>0.85</v>
      </c>
      <c r="N1644" s="18">
        <v>0.15</v>
      </c>
      <c r="O1644" s="19">
        <f>Ugovori_OPULJP[[#This Row],[Bespovratna sredstva - Ukupno (EU+Nac) HRK
= Ukupna ugovorena vrijednost bespovratnih sredstava]]*Ugovori_OPULJP[[#This Row],[EU STOPA SUFINANCIRANJA %
EU CO-FINANCING RATE %]]</f>
        <v>371450</v>
      </c>
      <c r="P1644" s="20">
        <f>Ugovori_OPULJP[[#This Row],[Bespovratna sredstva - EU dio - HRK]]/7.5345</f>
        <v>49299.887185612846</v>
      </c>
      <c r="Q1644" s="19">
        <f>Ugovori_OPULJP[[#This Row],[Bespovratna sredstva - Ukupno (EU+Nac) HRK
= Ukupna ugovorena vrijednost bespovratnih sredstava]]*Ugovori_OPULJP[[#This Row],[STOPA NACIONALNOG SUFINANCIRANJA %]]</f>
        <v>65550</v>
      </c>
      <c r="R1644" s="20">
        <f>Ugovori_OPULJP[[#This Row],[Bespovratna sredstva - Nacionalni dio - HRK]]/7.5345</f>
        <v>8699.9800915787382</v>
      </c>
      <c r="S1644" s="21">
        <v>437000</v>
      </c>
      <c r="T1644" s="20">
        <f>Ugovori_OPULJP[[#This Row],[Bespovratna sredstva - Ukupno (EU+Nac) HRK
= Ukupna ugovorena vrijednost bespovratnih sredstava]]/7.5345</f>
        <v>57999.867277191581</v>
      </c>
      <c r="U1644" s="19">
        <v>0</v>
      </c>
      <c r="V1644" s="20">
        <f>Ugovori_OPULJP[[#This Row],[Javni doprinos korisnika - HRK]]/7.5345</f>
        <v>0</v>
      </c>
      <c r="W1644" s="19">
        <v>0</v>
      </c>
      <c r="X1644" s="20">
        <f>Ugovori_OPULJP[[#This Row],[Privatni doprinos korisnika - HRK]]/7.5345</f>
        <v>0</v>
      </c>
      <c r="Y1644" s="21">
        <f>Ugovori_OPULJP[[#This Row],[Bespovratna sredstva - Ukupno (EU+Nac) HRK
= Ukupna ugovorena vrijednost bespovratnih sredstava]]+Ugovori_OPULJP[[#This Row],[Javni doprinos korisnika - HRK]]+Ugovori_OPULJP[[#This Row],[Privatni doprinos korisnika - HRK]]</f>
        <v>437000</v>
      </c>
      <c r="Z1644" s="22">
        <f>Ugovori_OPULJP[[#This Row],[UKUPNI PRIHVATLJIVI IZDACI
TOTAL ELIGIBLE EXPENDITURE
= Bespovratna sredstva ukupno + doprinos korisnika
= Ukupni prihvatljivi troškovi
= Ukupna ugovorena vrijednost projekta HRK]]/7.5345</f>
        <v>57999.867277191581</v>
      </c>
      <c r="AA1644" s="27" t="s">
        <v>22</v>
      </c>
      <c r="AB1644" s="27" t="s">
        <v>19</v>
      </c>
      <c r="AC1644" s="26" t="s">
        <v>6056</v>
      </c>
      <c r="AD1644" s="33" t="s">
        <v>147</v>
      </c>
    </row>
    <row r="1645" spans="1:30" ht="51" customHeight="1" x14ac:dyDescent="0.3">
      <c r="A1645" s="31" t="s">
        <v>6057</v>
      </c>
      <c r="B1645" s="25" t="s">
        <v>139</v>
      </c>
      <c r="C1645" s="26" t="s">
        <v>140</v>
      </c>
      <c r="D1645" s="40" t="s">
        <v>1642</v>
      </c>
      <c r="E1645" s="27" t="s">
        <v>63</v>
      </c>
      <c r="F1645" s="32" t="s">
        <v>6058</v>
      </c>
      <c r="G1645" s="32" t="s">
        <v>2586</v>
      </c>
      <c r="H1645" s="29">
        <v>44929</v>
      </c>
      <c r="I1645" s="29">
        <v>45172</v>
      </c>
      <c r="J1645" s="17" t="str">
        <f>IF(Ugovori_OPULJP[[#This Row],[DATUM ZAVRŠETKA OPERACIJE]]&gt;DATE(2023,12,31),"u provedbi","završen")</f>
        <v>završen</v>
      </c>
      <c r="K1645" s="28" t="s">
        <v>880</v>
      </c>
      <c r="L1645" s="28" t="s">
        <v>21</v>
      </c>
      <c r="M1645" s="18">
        <v>0.85</v>
      </c>
      <c r="N1645" s="18">
        <v>0.15</v>
      </c>
      <c r="O1645" s="19">
        <f>Ugovori_OPULJP[[#This Row],[Bespovratna sredstva - Ukupno (EU+Nac) HRK
= Ukupna ugovorena vrijednost bespovratnih sredstava]]*Ugovori_OPULJP[[#This Row],[EU STOPA SUFINANCIRANJA %
EU CO-FINANCING RATE %]]</f>
        <v>370566</v>
      </c>
      <c r="P1645" s="20">
        <f>Ugovori_OPULJP[[#This Row],[Bespovratna sredstva - EU dio - HRK]]/7.5345</f>
        <v>49182.560222974316</v>
      </c>
      <c r="Q1645" s="19">
        <f>Ugovori_OPULJP[[#This Row],[Bespovratna sredstva - Ukupno (EU+Nac) HRK
= Ukupna ugovorena vrijednost bespovratnih sredstava]]*Ugovori_OPULJP[[#This Row],[STOPA NACIONALNOG SUFINANCIRANJA %]]</f>
        <v>65394</v>
      </c>
      <c r="R1645" s="20">
        <f>Ugovori_OPULJP[[#This Row],[Bespovratna sredstva - Nacionalni dio - HRK]]/7.5345</f>
        <v>8679.2753334660556</v>
      </c>
      <c r="S1645" s="21">
        <v>435960</v>
      </c>
      <c r="T1645" s="20">
        <f>Ugovori_OPULJP[[#This Row],[Bespovratna sredstva - Ukupno (EU+Nac) HRK
= Ukupna ugovorena vrijednost bespovratnih sredstava]]/7.5345</f>
        <v>57861.835556440368</v>
      </c>
      <c r="U1645" s="19">
        <v>0</v>
      </c>
      <c r="V1645" s="20">
        <f>Ugovori_OPULJP[[#This Row],[Javni doprinos korisnika - HRK]]/7.5345</f>
        <v>0</v>
      </c>
      <c r="W1645" s="19">
        <v>0</v>
      </c>
      <c r="X1645" s="20">
        <f>Ugovori_OPULJP[[#This Row],[Privatni doprinos korisnika - HRK]]/7.5345</f>
        <v>0</v>
      </c>
      <c r="Y1645" s="21">
        <f>Ugovori_OPULJP[[#This Row],[Bespovratna sredstva - Ukupno (EU+Nac) HRK
= Ukupna ugovorena vrijednost bespovratnih sredstava]]+Ugovori_OPULJP[[#This Row],[Javni doprinos korisnika - HRK]]+Ugovori_OPULJP[[#This Row],[Privatni doprinos korisnika - HRK]]</f>
        <v>435960</v>
      </c>
      <c r="Z1645" s="22">
        <f>Ugovori_OPULJP[[#This Row],[UKUPNI PRIHVATLJIVI IZDACI
TOTAL ELIGIBLE EXPENDITURE
= Bespovratna sredstva ukupno + doprinos korisnika
= Ukupni prihvatljivi troškovi
= Ukupna ugovorena vrijednost projekta HRK]]/7.5345</f>
        <v>57861.835556440368</v>
      </c>
      <c r="AA1645" s="27" t="s">
        <v>22</v>
      </c>
      <c r="AB1645" s="27" t="s">
        <v>19</v>
      </c>
      <c r="AC1645" s="26" t="s">
        <v>6059</v>
      </c>
      <c r="AD1645" s="33" t="s">
        <v>147</v>
      </c>
    </row>
    <row r="1646" spans="1:30" ht="38.25" customHeight="1" x14ac:dyDescent="0.3">
      <c r="A1646" s="31" t="s">
        <v>6060</v>
      </c>
      <c r="B1646" s="25" t="s">
        <v>139</v>
      </c>
      <c r="C1646" s="26" t="s">
        <v>140</v>
      </c>
      <c r="D1646" s="40" t="s">
        <v>1642</v>
      </c>
      <c r="E1646" s="27" t="s">
        <v>63</v>
      </c>
      <c r="F1646" s="32" t="s">
        <v>6061</v>
      </c>
      <c r="G1646" s="32" t="s">
        <v>3282</v>
      </c>
      <c r="H1646" s="29">
        <v>44770</v>
      </c>
      <c r="I1646" s="29">
        <v>45013</v>
      </c>
      <c r="J1646" s="17" t="str">
        <f>IF(Ugovori_OPULJP[[#This Row],[DATUM ZAVRŠETKA OPERACIJE]]&gt;DATE(2023,12,31),"u provedbi","završen")</f>
        <v>završen</v>
      </c>
      <c r="K1646" s="15" t="s">
        <v>380</v>
      </c>
      <c r="L1646" s="15" t="s">
        <v>380</v>
      </c>
      <c r="M1646" s="18">
        <v>0.85</v>
      </c>
      <c r="N1646" s="18">
        <v>0.15</v>
      </c>
      <c r="O1646" s="19">
        <f>Ugovori_OPULJP[[#This Row],[Bespovratna sredstva - Ukupno (EU+Nac) HRK
= Ukupna ugovorena vrijednost bespovratnih sredstava]]*Ugovori_OPULJP[[#This Row],[EU STOPA SUFINANCIRANJA %
EU CO-FINANCING RATE %]]</f>
        <v>378216</v>
      </c>
      <c r="P1646" s="20">
        <f>Ugovori_OPULJP[[#This Row],[Bespovratna sredstva - EU dio - HRK]]/7.5345</f>
        <v>50197.889707346207</v>
      </c>
      <c r="Q1646" s="19">
        <f>Ugovori_OPULJP[[#This Row],[Bespovratna sredstva - Ukupno (EU+Nac) HRK
= Ukupna ugovorena vrijednost bespovratnih sredstava]]*Ugovori_OPULJP[[#This Row],[STOPA NACIONALNOG SUFINANCIRANJA %]]</f>
        <v>66744</v>
      </c>
      <c r="R1646" s="20">
        <f>Ugovori_OPULJP[[#This Row],[Bespovratna sredstva - Nacionalni dio - HRK]]/7.5345</f>
        <v>8858.4511248258004</v>
      </c>
      <c r="S1646" s="21">
        <v>444960</v>
      </c>
      <c r="T1646" s="22">
        <f>Ugovori_OPULJP[[#This Row],[Bespovratna sredstva - Ukupno (EU+Nac) HRK
= Ukupna ugovorena vrijednost bespovratnih sredstava]]/7.5345</f>
        <v>59056.340832172005</v>
      </c>
      <c r="U1646" s="19">
        <v>0</v>
      </c>
      <c r="V1646" s="20">
        <f>Ugovori_OPULJP[[#This Row],[Javni doprinos korisnika - HRK]]/7.5345</f>
        <v>0</v>
      </c>
      <c r="W1646" s="19">
        <v>0</v>
      </c>
      <c r="X1646" s="20">
        <f>Ugovori_OPULJP[[#This Row],[Privatni doprinos korisnika - HRK]]/7.5345</f>
        <v>0</v>
      </c>
      <c r="Y1646" s="21">
        <f>Ugovori_OPULJP[[#This Row],[Bespovratna sredstva - Ukupno (EU+Nac) HRK
= Ukupna ugovorena vrijednost bespovratnih sredstava]]+Ugovori_OPULJP[[#This Row],[Javni doprinos korisnika - HRK]]+Ugovori_OPULJP[[#This Row],[Privatni doprinos korisnika - HRK]]</f>
        <v>444960</v>
      </c>
      <c r="Z1646" s="22">
        <f>Ugovori_OPULJP[[#This Row],[UKUPNI PRIHVATLJIVI IZDACI
TOTAL ELIGIBLE EXPENDITURE
= Bespovratna sredstva ukupno + doprinos korisnika
= Ukupni prihvatljivi troškovi
= Ukupna ugovorena vrijednost projekta HRK]]/7.5345</f>
        <v>59056.340832172005</v>
      </c>
      <c r="AA1646" s="27" t="s">
        <v>22</v>
      </c>
      <c r="AB1646" s="27" t="s">
        <v>19</v>
      </c>
      <c r="AC1646" s="26" t="s">
        <v>6062</v>
      </c>
      <c r="AD1646" s="33" t="s">
        <v>147</v>
      </c>
    </row>
    <row r="1647" spans="1:30" ht="38.25" customHeight="1" x14ac:dyDescent="0.3">
      <c r="A1647" s="31" t="s">
        <v>6063</v>
      </c>
      <c r="B1647" s="25" t="s">
        <v>139</v>
      </c>
      <c r="C1647" s="26" t="s">
        <v>140</v>
      </c>
      <c r="D1647" s="40" t="s">
        <v>1642</v>
      </c>
      <c r="E1647" s="27" t="s">
        <v>63</v>
      </c>
      <c r="F1647" s="32" t="s">
        <v>6064</v>
      </c>
      <c r="G1647" s="32" t="s">
        <v>1788</v>
      </c>
      <c r="H1647" s="29">
        <v>44923</v>
      </c>
      <c r="I1647" s="29">
        <v>45166</v>
      </c>
      <c r="J1647" s="17" t="str">
        <f>IF(Ugovori_OPULJP[[#This Row],[DATUM ZAVRŠETKA OPERACIJE]]&gt;DATE(2023,12,31),"u provedbi","završen")</f>
        <v>završen</v>
      </c>
      <c r="K1647" s="37" t="s">
        <v>262</v>
      </c>
      <c r="L1647" s="37" t="s">
        <v>262</v>
      </c>
      <c r="M1647" s="18">
        <v>0.85</v>
      </c>
      <c r="N1647" s="18">
        <v>0.15</v>
      </c>
      <c r="O1647" s="19">
        <f>Ugovori_OPULJP[[#This Row],[Bespovratna sredstva - Ukupno (EU+Nac) HRK
= Ukupna ugovorena vrijednost bespovratnih sredstava]]*Ugovori_OPULJP[[#This Row],[EU STOPA SUFINANCIRANJA %
EU CO-FINANCING RATE %]]</f>
        <v>1050600</v>
      </c>
      <c r="P1647" s="20">
        <f>Ugovori_OPULJP[[#This Row],[Bespovratna sredstva - EU dio - HRK]]/7.5345</f>
        <v>139438.58252040611</v>
      </c>
      <c r="Q1647" s="19">
        <f>Ugovori_OPULJP[[#This Row],[Bespovratna sredstva - Ukupno (EU+Nac) HRK
= Ukupna ugovorena vrijednost bespovratnih sredstava]]*Ugovori_OPULJP[[#This Row],[STOPA NACIONALNOG SUFINANCIRANJA %]]</f>
        <v>185400</v>
      </c>
      <c r="R1647" s="20">
        <f>Ugovori_OPULJP[[#This Row],[Bespovratna sredstva - Nacionalni dio - HRK]]/7.5345</f>
        <v>24606.80868007167</v>
      </c>
      <c r="S1647" s="21">
        <v>1236000</v>
      </c>
      <c r="T1647" s="20">
        <f>Ugovori_OPULJP[[#This Row],[Bespovratna sredstva - Ukupno (EU+Nac) HRK
= Ukupna ugovorena vrijednost bespovratnih sredstava]]/7.5345</f>
        <v>164045.39120047778</v>
      </c>
      <c r="U1647" s="19">
        <v>0</v>
      </c>
      <c r="V1647" s="20">
        <f>Ugovori_OPULJP[[#This Row],[Javni doprinos korisnika - HRK]]/7.5345</f>
        <v>0</v>
      </c>
      <c r="W1647" s="19">
        <v>0</v>
      </c>
      <c r="X1647" s="20">
        <f>Ugovori_OPULJP[[#This Row],[Privatni doprinos korisnika - HRK]]/7.5345</f>
        <v>0</v>
      </c>
      <c r="Y1647" s="21">
        <f>Ugovori_OPULJP[[#This Row],[Bespovratna sredstva - Ukupno (EU+Nac) HRK
= Ukupna ugovorena vrijednost bespovratnih sredstava]]+Ugovori_OPULJP[[#This Row],[Javni doprinos korisnika - HRK]]+Ugovori_OPULJP[[#This Row],[Privatni doprinos korisnika - HRK]]</f>
        <v>1236000</v>
      </c>
      <c r="Z1647" s="22">
        <f>Ugovori_OPULJP[[#This Row],[UKUPNI PRIHVATLJIVI IZDACI
TOTAL ELIGIBLE EXPENDITURE
= Bespovratna sredstva ukupno + doprinos korisnika
= Ukupni prihvatljivi troškovi
= Ukupna ugovorena vrijednost projekta HRK]]/7.5345</f>
        <v>164045.39120047778</v>
      </c>
      <c r="AA1647" s="27" t="s">
        <v>22</v>
      </c>
      <c r="AB1647" s="27" t="s">
        <v>19</v>
      </c>
      <c r="AC1647" s="26" t="s">
        <v>6065</v>
      </c>
      <c r="AD1647" s="33" t="s">
        <v>147</v>
      </c>
    </row>
    <row r="1648" spans="1:30" ht="38.25" customHeight="1" x14ac:dyDescent="0.3">
      <c r="A1648" s="31" t="s">
        <v>6066</v>
      </c>
      <c r="B1648" s="25" t="s">
        <v>139</v>
      </c>
      <c r="C1648" s="26" t="s">
        <v>140</v>
      </c>
      <c r="D1648" s="40" t="s">
        <v>1642</v>
      </c>
      <c r="E1648" s="27" t="s">
        <v>63</v>
      </c>
      <c r="F1648" s="32" t="s">
        <v>6067</v>
      </c>
      <c r="G1648" s="14" t="s">
        <v>1190</v>
      </c>
      <c r="H1648" s="29">
        <v>44853</v>
      </c>
      <c r="I1648" s="29">
        <v>45096</v>
      </c>
      <c r="J1648" s="17" t="str">
        <f>IF(Ugovori_OPULJP[[#This Row],[DATUM ZAVRŠETKA OPERACIJE]]&gt;DATE(2023,12,31),"u provedbi","završen")</f>
        <v>završen</v>
      </c>
      <c r="K1648" s="15" t="s">
        <v>240</v>
      </c>
      <c r="L1648" s="15" t="s">
        <v>240</v>
      </c>
      <c r="M1648" s="18">
        <v>0.85</v>
      </c>
      <c r="N1648" s="18">
        <v>0.15</v>
      </c>
      <c r="O1648" s="19">
        <f>Ugovori_OPULJP[[#This Row],[Bespovratna sredstva - Ukupno (EU+Nac) HRK
= Ukupna ugovorena vrijednost bespovratnih sredstava]]*Ugovori_OPULJP[[#This Row],[EU STOPA SUFINANCIRANJA %
EU CO-FINANCING RATE %]]</f>
        <v>1252262.5</v>
      </c>
      <c r="P1648" s="20">
        <f>Ugovori_OPULJP[[#This Row],[Bespovratna sredstva - EU dio - HRK]]/7.5345</f>
        <v>166203.79587232065</v>
      </c>
      <c r="Q1648" s="19">
        <f>Ugovori_OPULJP[[#This Row],[Bespovratna sredstva - Ukupno (EU+Nac) HRK
= Ukupna ugovorena vrijednost bespovratnih sredstava]]*Ugovori_OPULJP[[#This Row],[STOPA NACIONALNOG SUFINANCIRANJA %]]</f>
        <v>220987.5</v>
      </c>
      <c r="R1648" s="20">
        <f>Ugovori_OPULJP[[#This Row],[Bespovratna sredstva - Nacionalni dio - HRK]]/7.5345</f>
        <v>29330.081624527174</v>
      </c>
      <c r="S1648" s="21">
        <v>1473250</v>
      </c>
      <c r="T1648" s="20">
        <f>Ugovori_OPULJP[[#This Row],[Bespovratna sredstva - Ukupno (EU+Nac) HRK
= Ukupna ugovorena vrijednost bespovratnih sredstava]]/7.5345</f>
        <v>195533.87749684782</v>
      </c>
      <c r="U1648" s="19">
        <v>0</v>
      </c>
      <c r="V1648" s="20">
        <f>Ugovori_OPULJP[[#This Row],[Javni doprinos korisnika - HRK]]/7.5345</f>
        <v>0</v>
      </c>
      <c r="W1648" s="19">
        <v>0</v>
      </c>
      <c r="X1648" s="20">
        <f>Ugovori_OPULJP[[#This Row],[Privatni doprinos korisnika - HRK]]/7.5345</f>
        <v>0</v>
      </c>
      <c r="Y1648" s="21">
        <f>Ugovori_OPULJP[[#This Row],[Bespovratna sredstva - Ukupno (EU+Nac) HRK
= Ukupna ugovorena vrijednost bespovratnih sredstava]]+Ugovori_OPULJP[[#This Row],[Javni doprinos korisnika - HRK]]+Ugovori_OPULJP[[#This Row],[Privatni doprinos korisnika - HRK]]</f>
        <v>1473250</v>
      </c>
      <c r="Z1648" s="22">
        <f>Ugovori_OPULJP[[#This Row],[UKUPNI PRIHVATLJIVI IZDACI
TOTAL ELIGIBLE EXPENDITURE
= Bespovratna sredstva ukupno + doprinos korisnika
= Ukupni prihvatljivi troškovi
= Ukupna ugovorena vrijednost projekta HRK]]/7.5345</f>
        <v>195533.87749684782</v>
      </c>
      <c r="AA1648" s="27" t="s">
        <v>22</v>
      </c>
      <c r="AB1648" s="27" t="s">
        <v>19</v>
      </c>
      <c r="AC1648" s="26" t="s">
        <v>6068</v>
      </c>
      <c r="AD1648" s="33" t="s">
        <v>147</v>
      </c>
    </row>
    <row r="1649" spans="1:30" ht="51" customHeight="1" x14ac:dyDescent="0.3">
      <c r="A1649" s="31" t="s">
        <v>6069</v>
      </c>
      <c r="B1649" s="25" t="s">
        <v>139</v>
      </c>
      <c r="C1649" s="26" t="s">
        <v>140</v>
      </c>
      <c r="D1649" s="40" t="s">
        <v>1642</v>
      </c>
      <c r="E1649" s="27" t="s">
        <v>63</v>
      </c>
      <c r="F1649" s="32" t="s">
        <v>6070</v>
      </c>
      <c r="G1649" s="32" t="s">
        <v>4337</v>
      </c>
      <c r="H1649" s="29">
        <v>44770</v>
      </c>
      <c r="I1649" s="29">
        <v>45013</v>
      </c>
      <c r="J1649" s="17" t="str">
        <f>IF(Ugovori_OPULJP[[#This Row],[DATUM ZAVRŠETKA OPERACIJE]]&gt;DATE(2023,12,31),"u provedbi","završen")</f>
        <v>završen</v>
      </c>
      <c r="K1649" s="28" t="s">
        <v>240</v>
      </c>
      <c r="L1649" s="28" t="s">
        <v>240</v>
      </c>
      <c r="M1649" s="18">
        <v>0.85</v>
      </c>
      <c r="N1649" s="18">
        <v>0.15</v>
      </c>
      <c r="O1649" s="19">
        <f>Ugovori_OPULJP[[#This Row],[Bespovratna sredstva - Ukupno (EU+Nac) HRK
= Ukupna ugovorena vrijednost bespovratnih sredstava]]*Ugovori_OPULJP[[#This Row],[EU STOPA SUFINANCIRANJA %
EU CO-FINANCING RATE %]]</f>
        <v>629000</v>
      </c>
      <c r="P1649" s="20">
        <f>Ugovori_OPULJP[[#This Row],[Bespovratna sredstva - EU dio - HRK]]/7.5345</f>
        <v>83482.646492799788</v>
      </c>
      <c r="Q1649" s="19">
        <f>Ugovori_OPULJP[[#This Row],[Bespovratna sredstva - Ukupno (EU+Nac) HRK
= Ukupna ugovorena vrijednost bespovratnih sredstava]]*Ugovori_OPULJP[[#This Row],[STOPA NACIONALNOG SUFINANCIRANJA %]]</f>
        <v>111000</v>
      </c>
      <c r="R1649" s="20">
        <f>Ugovori_OPULJP[[#This Row],[Bespovratna sredstva - Nacionalni dio - HRK]]/7.5345</f>
        <v>14732.231734023491</v>
      </c>
      <c r="S1649" s="21">
        <v>740000</v>
      </c>
      <c r="T1649" s="22">
        <f>Ugovori_OPULJP[[#This Row],[Bespovratna sredstva - Ukupno (EU+Nac) HRK
= Ukupna ugovorena vrijednost bespovratnih sredstava]]/7.5345</f>
        <v>98214.878226823275</v>
      </c>
      <c r="U1649" s="19">
        <v>0</v>
      </c>
      <c r="V1649" s="20">
        <f>Ugovori_OPULJP[[#This Row],[Javni doprinos korisnika - HRK]]/7.5345</f>
        <v>0</v>
      </c>
      <c r="W1649" s="19">
        <v>0</v>
      </c>
      <c r="X1649" s="20">
        <f>Ugovori_OPULJP[[#This Row],[Privatni doprinos korisnika - HRK]]/7.5345</f>
        <v>0</v>
      </c>
      <c r="Y1649" s="21">
        <f>Ugovori_OPULJP[[#This Row],[Bespovratna sredstva - Ukupno (EU+Nac) HRK
= Ukupna ugovorena vrijednost bespovratnih sredstava]]+Ugovori_OPULJP[[#This Row],[Javni doprinos korisnika - HRK]]+Ugovori_OPULJP[[#This Row],[Privatni doprinos korisnika - HRK]]</f>
        <v>740000</v>
      </c>
      <c r="Z1649" s="22">
        <f>Ugovori_OPULJP[[#This Row],[UKUPNI PRIHVATLJIVI IZDACI
TOTAL ELIGIBLE EXPENDITURE
= Bespovratna sredstva ukupno + doprinos korisnika
= Ukupni prihvatljivi troškovi
= Ukupna ugovorena vrijednost projekta HRK]]/7.5345</f>
        <v>98214.878226823275</v>
      </c>
      <c r="AA1649" s="27" t="s">
        <v>22</v>
      </c>
      <c r="AB1649" s="27" t="s">
        <v>19</v>
      </c>
      <c r="AC1649" s="26" t="s">
        <v>6071</v>
      </c>
      <c r="AD1649" s="33" t="s">
        <v>147</v>
      </c>
    </row>
    <row r="1650" spans="1:30" ht="51" customHeight="1" x14ac:dyDescent="0.3">
      <c r="A1650" s="31" t="s">
        <v>6072</v>
      </c>
      <c r="B1650" s="25" t="s">
        <v>139</v>
      </c>
      <c r="C1650" s="26" t="s">
        <v>140</v>
      </c>
      <c r="D1650" s="40" t="s">
        <v>1642</v>
      </c>
      <c r="E1650" s="27" t="s">
        <v>63</v>
      </c>
      <c r="F1650" s="32" t="s">
        <v>6073</v>
      </c>
      <c r="G1650" s="14" t="s">
        <v>3259</v>
      </c>
      <c r="H1650" s="29">
        <v>44869</v>
      </c>
      <c r="I1650" s="29">
        <v>45111</v>
      </c>
      <c r="J1650" s="17" t="str">
        <f>IF(Ugovori_OPULJP[[#This Row],[DATUM ZAVRŠETKA OPERACIJE]]&gt;DATE(2023,12,31),"u provedbi","završen")</f>
        <v>završen</v>
      </c>
      <c r="K1650" s="28" t="s">
        <v>187</v>
      </c>
      <c r="L1650" s="28" t="s">
        <v>21</v>
      </c>
      <c r="M1650" s="18">
        <v>0.85</v>
      </c>
      <c r="N1650" s="18">
        <v>0.15</v>
      </c>
      <c r="O1650" s="19">
        <f>Ugovori_OPULJP[[#This Row],[Bespovratna sredstva - Ukupno (EU+Nac) HRK
= Ukupna ugovorena vrijednost bespovratnih sredstava]]*Ugovori_OPULJP[[#This Row],[EU STOPA SUFINANCIRANJA %
EU CO-FINANCING RATE %]]</f>
        <v>1253282.5</v>
      </c>
      <c r="P1650" s="20">
        <f>Ugovori_OPULJP[[#This Row],[Bespovratna sredstva - EU dio - HRK]]/7.5345</f>
        <v>166339.17313690356</v>
      </c>
      <c r="Q1650" s="19">
        <f>Ugovori_OPULJP[[#This Row],[Bespovratna sredstva - Ukupno (EU+Nac) HRK
= Ukupna ugovorena vrijednost bespovratnih sredstava]]*Ugovori_OPULJP[[#This Row],[STOPA NACIONALNOG SUFINANCIRANJA %]]</f>
        <v>221167.5</v>
      </c>
      <c r="R1650" s="20">
        <f>Ugovori_OPULJP[[#This Row],[Bespovratna sredstva - Nacionalni dio - HRK]]/7.5345</f>
        <v>29353.971730041805</v>
      </c>
      <c r="S1650" s="21">
        <v>1474450</v>
      </c>
      <c r="T1650" s="20">
        <f>Ugovori_OPULJP[[#This Row],[Bespovratna sredstva - Ukupno (EU+Nac) HRK
= Ukupna ugovorena vrijednost bespovratnih sredstava]]/7.5345</f>
        <v>195693.14486694537</v>
      </c>
      <c r="U1650" s="19">
        <v>0</v>
      </c>
      <c r="V1650" s="20">
        <f>Ugovori_OPULJP[[#This Row],[Javni doprinos korisnika - HRK]]/7.5345</f>
        <v>0</v>
      </c>
      <c r="W1650" s="19">
        <v>0</v>
      </c>
      <c r="X1650" s="20">
        <f>Ugovori_OPULJP[[#This Row],[Privatni doprinos korisnika - HRK]]/7.5345</f>
        <v>0</v>
      </c>
      <c r="Y1650" s="21">
        <f>Ugovori_OPULJP[[#This Row],[Bespovratna sredstva - Ukupno (EU+Nac) HRK
= Ukupna ugovorena vrijednost bespovratnih sredstava]]+Ugovori_OPULJP[[#This Row],[Javni doprinos korisnika - HRK]]+Ugovori_OPULJP[[#This Row],[Privatni doprinos korisnika - HRK]]</f>
        <v>1474450</v>
      </c>
      <c r="Z1650" s="22">
        <f>Ugovori_OPULJP[[#This Row],[UKUPNI PRIHVATLJIVI IZDACI
TOTAL ELIGIBLE EXPENDITURE
= Bespovratna sredstva ukupno + doprinos korisnika
= Ukupni prihvatljivi troškovi
= Ukupna ugovorena vrijednost projekta HRK]]/7.5345</f>
        <v>195693.14486694537</v>
      </c>
      <c r="AA1650" s="27" t="s">
        <v>22</v>
      </c>
      <c r="AB1650" s="27" t="s">
        <v>19</v>
      </c>
      <c r="AC1650" s="26" t="s">
        <v>6074</v>
      </c>
      <c r="AD1650" s="33" t="s">
        <v>147</v>
      </c>
    </row>
    <row r="1651" spans="1:30" ht="51" customHeight="1" x14ac:dyDescent="0.3">
      <c r="A1651" s="36" t="s">
        <v>6075</v>
      </c>
      <c r="B1651" s="25" t="s">
        <v>139</v>
      </c>
      <c r="C1651" s="26" t="s">
        <v>140</v>
      </c>
      <c r="D1651" s="40" t="s">
        <v>1642</v>
      </c>
      <c r="E1651" s="27" t="s">
        <v>63</v>
      </c>
      <c r="F1651" s="32" t="s">
        <v>6076</v>
      </c>
      <c r="G1651" s="32" t="s">
        <v>4179</v>
      </c>
      <c r="H1651" s="29">
        <v>44818</v>
      </c>
      <c r="I1651" s="29">
        <v>45060</v>
      </c>
      <c r="J1651" s="17" t="str">
        <f>IF(Ugovori_OPULJP[[#This Row],[DATUM ZAVRŠETKA OPERACIJE]]&gt;DATE(2023,12,31),"u provedbi","završen")</f>
        <v>završen</v>
      </c>
      <c r="K1651" s="15" t="s">
        <v>240</v>
      </c>
      <c r="L1651" s="15" t="s">
        <v>240</v>
      </c>
      <c r="M1651" s="18">
        <v>0.85</v>
      </c>
      <c r="N1651" s="18">
        <v>0.15</v>
      </c>
      <c r="O1651" s="19">
        <f>Ugovori_OPULJP[[#This Row],[Bespovratna sredstva - Ukupno (EU+Nac) HRK
= Ukupna ugovorena vrijednost bespovratnih sredstava]]*Ugovori_OPULJP[[#This Row],[EU STOPA SUFINANCIRANJA %
EU CO-FINANCING RATE %]]</f>
        <v>1242593.75</v>
      </c>
      <c r="P1651" s="20">
        <f>Ugovori_OPULJP[[#This Row],[Bespovratna sredstva - EU dio - HRK]]/7.5345</f>
        <v>164920.53221846174</v>
      </c>
      <c r="Q1651" s="19">
        <f>Ugovori_OPULJP[[#This Row],[Bespovratna sredstva - Ukupno (EU+Nac) HRK
= Ukupna ugovorena vrijednost bespovratnih sredstava]]*Ugovori_OPULJP[[#This Row],[STOPA NACIONALNOG SUFINANCIRANJA %]]</f>
        <v>219281.25</v>
      </c>
      <c r="R1651" s="20">
        <f>Ugovori_OPULJP[[#This Row],[Bespovratna sredstva - Nacionalni dio - HRK]]/7.5345</f>
        <v>29103.623332669718</v>
      </c>
      <c r="S1651" s="21">
        <v>1461875</v>
      </c>
      <c r="T1651" s="20">
        <f>Ugovori_OPULJP[[#This Row],[Bespovratna sredstva - Ukupno (EU+Nac) HRK
= Ukupna ugovorena vrijednost bespovratnih sredstava]]/7.5345</f>
        <v>194024.15555113147</v>
      </c>
      <c r="U1651" s="19">
        <v>0</v>
      </c>
      <c r="V1651" s="20">
        <f>Ugovori_OPULJP[[#This Row],[Javni doprinos korisnika - HRK]]/7.5345</f>
        <v>0</v>
      </c>
      <c r="W1651" s="19">
        <v>0</v>
      </c>
      <c r="X1651" s="20">
        <f>Ugovori_OPULJP[[#This Row],[Privatni doprinos korisnika - HRK]]/7.5345</f>
        <v>0</v>
      </c>
      <c r="Y1651" s="21">
        <f>Ugovori_OPULJP[[#This Row],[Bespovratna sredstva - Ukupno (EU+Nac) HRK
= Ukupna ugovorena vrijednost bespovratnih sredstava]]+Ugovori_OPULJP[[#This Row],[Javni doprinos korisnika - HRK]]+Ugovori_OPULJP[[#This Row],[Privatni doprinos korisnika - HRK]]</f>
        <v>1461875</v>
      </c>
      <c r="Z1651" s="22">
        <f>Ugovori_OPULJP[[#This Row],[UKUPNI PRIHVATLJIVI IZDACI
TOTAL ELIGIBLE EXPENDITURE
= Bespovratna sredstva ukupno + doprinos korisnika
= Ukupni prihvatljivi troškovi
= Ukupna ugovorena vrijednost projekta HRK]]/7.5345</f>
        <v>194024.15555113147</v>
      </c>
      <c r="AA1651" s="27" t="s">
        <v>22</v>
      </c>
      <c r="AB1651" s="27" t="s">
        <v>19</v>
      </c>
      <c r="AC1651" s="26" t="s">
        <v>6077</v>
      </c>
      <c r="AD1651" s="33" t="s">
        <v>147</v>
      </c>
    </row>
    <row r="1652" spans="1:30" ht="51" customHeight="1" x14ac:dyDescent="0.3">
      <c r="A1652" s="31" t="s">
        <v>6078</v>
      </c>
      <c r="B1652" s="25" t="s">
        <v>139</v>
      </c>
      <c r="C1652" s="26" t="s">
        <v>140</v>
      </c>
      <c r="D1652" s="40" t="s">
        <v>1642</v>
      </c>
      <c r="E1652" s="27" t="s">
        <v>63</v>
      </c>
      <c r="F1652" s="32" t="s">
        <v>6079</v>
      </c>
      <c r="G1652" s="32" t="s">
        <v>1842</v>
      </c>
      <c r="H1652" s="29">
        <v>44853</v>
      </c>
      <c r="I1652" s="29">
        <v>45096</v>
      </c>
      <c r="J1652" s="17" t="str">
        <f>IF(Ugovori_OPULJP[[#This Row],[DATUM ZAVRŠETKA OPERACIJE]]&gt;DATE(2023,12,31),"u provedbi","završen")</f>
        <v>završen</v>
      </c>
      <c r="K1652" s="15" t="s">
        <v>240</v>
      </c>
      <c r="L1652" s="15" t="s">
        <v>240</v>
      </c>
      <c r="M1652" s="18">
        <v>0.85</v>
      </c>
      <c r="N1652" s="18">
        <v>0.15</v>
      </c>
      <c r="O1652" s="19">
        <f>Ugovori_OPULJP[[#This Row],[Bespovratna sredstva - Ukupno (EU+Nac) HRK
= Ukupna ugovorena vrijednost bespovratnih sredstava]]*Ugovori_OPULJP[[#This Row],[EU STOPA SUFINANCIRANJA %
EU CO-FINANCING RATE %]]</f>
        <v>1045606.25</v>
      </c>
      <c r="P1652" s="20">
        <f>Ugovori_OPULJP[[#This Row],[Bespovratna sredstva - EU dio - HRK]]/7.5345</f>
        <v>138775.79799588557</v>
      </c>
      <c r="Q1652" s="19">
        <f>Ugovori_OPULJP[[#This Row],[Bespovratna sredstva - Ukupno (EU+Nac) HRK
= Ukupna ugovorena vrijednost bespovratnih sredstava]]*Ugovori_OPULJP[[#This Row],[STOPA NACIONALNOG SUFINANCIRANJA %]]</f>
        <v>184518.75</v>
      </c>
      <c r="R1652" s="20">
        <f>Ugovori_OPULJP[[#This Row],[Bespovratna sredstva - Nacionalni dio - HRK]]/7.5345</f>
        <v>24489.84670515628</v>
      </c>
      <c r="S1652" s="21">
        <v>1230125</v>
      </c>
      <c r="T1652" s="20">
        <f>Ugovori_OPULJP[[#This Row],[Bespovratna sredstva - Ukupno (EU+Nac) HRK
= Ukupna ugovorena vrijednost bespovratnih sredstava]]/7.5345</f>
        <v>163265.64470104186</v>
      </c>
      <c r="U1652" s="19">
        <v>0</v>
      </c>
      <c r="V1652" s="20">
        <f>Ugovori_OPULJP[[#This Row],[Javni doprinos korisnika - HRK]]/7.5345</f>
        <v>0</v>
      </c>
      <c r="W1652" s="19">
        <v>0</v>
      </c>
      <c r="X1652" s="20">
        <f>Ugovori_OPULJP[[#This Row],[Privatni doprinos korisnika - HRK]]/7.5345</f>
        <v>0</v>
      </c>
      <c r="Y1652" s="21">
        <f>Ugovori_OPULJP[[#This Row],[Bespovratna sredstva - Ukupno (EU+Nac) HRK
= Ukupna ugovorena vrijednost bespovratnih sredstava]]+Ugovori_OPULJP[[#This Row],[Javni doprinos korisnika - HRK]]+Ugovori_OPULJP[[#This Row],[Privatni doprinos korisnika - HRK]]</f>
        <v>1230125</v>
      </c>
      <c r="Z1652" s="22">
        <f>Ugovori_OPULJP[[#This Row],[UKUPNI PRIHVATLJIVI IZDACI
TOTAL ELIGIBLE EXPENDITURE
= Bespovratna sredstva ukupno + doprinos korisnika
= Ukupni prihvatljivi troškovi
= Ukupna ugovorena vrijednost projekta HRK]]/7.5345</f>
        <v>163265.64470104186</v>
      </c>
      <c r="AA1652" s="27" t="s">
        <v>22</v>
      </c>
      <c r="AB1652" s="27" t="s">
        <v>19</v>
      </c>
      <c r="AC1652" s="26" t="s">
        <v>6080</v>
      </c>
      <c r="AD1652" s="33" t="s">
        <v>147</v>
      </c>
    </row>
    <row r="1653" spans="1:30" ht="51" customHeight="1" x14ac:dyDescent="0.3">
      <c r="A1653" s="31" t="s">
        <v>6081</v>
      </c>
      <c r="B1653" s="25" t="s">
        <v>139</v>
      </c>
      <c r="C1653" s="26" t="s">
        <v>140</v>
      </c>
      <c r="D1653" s="40" t="s">
        <v>1642</v>
      </c>
      <c r="E1653" s="27" t="s">
        <v>63</v>
      </c>
      <c r="F1653" s="32" t="s">
        <v>6082</v>
      </c>
      <c r="G1653" s="14" t="s">
        <v>2062</v>
      </c>
      <c r="H1653" s="29">
        <v>44902</v>
      </c>
      <c r="I1653" s="29">
        <v>45145</v>
      </c>
      <c r="J1653" s="17" t="str">
        <f>IF(Ugovori_OPULJP[[#This Row],[DATUM ZAVRŠETKA OPERACIJE]]&gt;DATE(2023,12,31),"u provedbi","završen")</f>
        <v>završen</v>
      </c>
      <c r="K1653" s="28" t="s">
        <v>240</v>
      </c>
      <c r="L1653" s="15" t="s">
        <v>240</v>
      </c>
      <c r="M1653" s="18">
        <v>0.85</v>
      </c>
      <c r="N1653" s="18">
        <v>0.15</v>
      </c>
      <c r="O1653" s="19">
        <f>Ugovori_OPULJP[[#This Row],[Bespovratna sredstva - Ukupno (EU+Nac) HRK
= Ukupna ugovorena vrijednost bespovratnih sredstava]]*Ugovori_OPULJP[[#This Row],[EU STOPA SUFINANCIRANJA %
EU CO-FINANCING RATE %]]</f>
        <v>882385</v>
      </c>
      <c r="P1653" s="20">
        <f>Ugovori_OPULJP[[#This Row],[Bespovratna sredstva - EU dio - HRK]]/7.5345</f>
        <v>117112.6153029398</v>
      </c>
      <c r="Q1653" s="19">
        <f>Ugovori_OPULJP[[#This Row],[Bespovratna sredstva - Ukupno (EU+Nac) HRK
= Ukupna ugovorena vrijednost bespovratnih sredstava]]*Ugovori_OPULJP[[#This Row],[STOPA NACIONALNOG SUFINANCIRANJA %]]</f>
        <v>155715</v>
      </c>
      <c r="R1653" s="20">
        <f>Ugovori_OPULJP[[#This Row],[Bespovratna sredstva - Nacionalni dio - HRK]]/7.5345</f>
        <v>20666.932112283495</v>
      </c>
      <c r="S1653" s="21">
        <v>1038100</v>
      </c>
      <c r="T1653" s="20">
        <f>Ugovori_OPULJP[[#This Row],[Bespovratna sredstva - Ukupno (EU+Nac) HRK
= Ukupna ugovorena vrijednost bespovratnih sredstava]]/7.5345</f>
        <v>137779.54741522329</v>
      </c>
      <c r="U1653" s="19">
        <v>0</v>
      </c>
      <c r="V1653" s="20">
        <f>Ugovori_OPULJP[[#This Row],[Javni doprinos korisnika - HRK]]/7.5345</f>
        <v>0</v>
      </c>
      <c r="W1653" s="19">
        <v>0</v>
      </c>
      <c r="X1653" s="20">
        <f>Ugovori_OPULJP[[#This Row],[Privatni doprinos korisnika - HRK]]/7.5345</f>
        <v>0</v>
      </c>
      <c r="Y1653" s="21">
        <f>Ugovori_OPULJP[[#This Row],[Bespovratna sredstva - Ukupno (EU+Nac) HRK
= Ukupna ugovorena vrijednost bespovratnih sredstava]]+Ugovori_OPULJP[[#This Row],[Javni doprinos korisnika - HRK]]+Ugovori_OPULJP[[#This Row],[Privatni doprinos korisnika - HRK]]</f>
        <v>1038100</v>
      </c>
      <c r="Z1653" s="22">
        <f>Ugovori_OPULJP[[#This Row],[UKUPNI PRIHVATLJIVI IZDACI
TOTAL ELIGIBLE EXPENDITURE
= Bespovratna sredstva ukupno + doprinos korisnika
= Ukupni prihvatljivi troškovi
= Ukupna ugovorena vrijednost projekta HRK]]/7.5345</f>
        <v>137779.54741522329</v>
      </c>
      <c r="AA1653" s="27" t="s">
        <v>22</v>
      </c>
      <c r="AB1653" s="27" t="s">
        <v>19</v>
      </c>
      <c r="AC1653" s="26" t="s">
        <v>4577</v>
      </c>
      <c r="AD1653" s="33" t="s">
        <v>147</v>
      </c>
    </row>
    <row r="1654" spans="1:30" ht="38.25" customHeight="1" x14ac:dyDescent="0.3">
      <c r="A1654" s="31" t="s">
        <v>6083</v>
      </c>
      <c r="B1654" s="25" t="s">
        <v>139</v>
      </c>
      <c r="C1654" s="26" t="s">
        <v>140</v>
      </c>
      <c r="D1654" s="40" t="s">
        <v>1642</v>
      </c>
      <c r="E1654" s="27" t="s">
        <v>63</v>
      </c>
      <c r="F1654" s="32" t="s">
        <v>1610</v>
      </c>
      <c r="G1654" s="32" t="s">
        <v>1611</v>
      </c>
      <c r="H1654" s="29">
        <v>44927</v>
      </c>
      <c r="I1654" s="29">
        <v>45170</v>
      </c>
      <c r="J1654" s="17" t="str">
        <f>IF(Ugovori_OPULJP[[#This Row],[DATUM ZAVRŠETKA OPERACIJE]]&gt;DATE(2023,12,31),"u provedbi","završen")</f>
        <v>završen</v>
      </c>
      <c r="K1654" s="15" t="s">
        <v>329</v>
      </c>
      <c r="L1654" s="15" t="s">
        <v>329</v>
      </c>
      <c r="M1654" s="18">
        <v>0.85</v>
      </c>
      <c r="N1654" s="18">
        <v>0.15</v>
      </c>
      <c r="O1654" s="19">
        <f>Ugovori_OPULJP[[#This Row],[Bespovratna sredstva - Ukupno (EU+Nac) HRK
= Ukupna ugovorena vrijednost bespovratnih sredstava]]*Ugovori_OPULJP[[#This Row],[EU STOPA SUFINANCIRANJA %
EU CO-FINANCING RATE %]]</f>
        <v>1260329</v>
      </c>
      <c r="P1654" s="20">
        <f>Ugovori_OPULJP[[#This Row],[Bespovratna sredstva - EU dio - HRK]]/7.5345</f>
        <v>167274.40440639723</v>
      </c>
      <c r="Q1654" s="19">
        <f>Ugovori_OPULJP[[#This Row],[Bespovratna sredstva - Ukupno (EU+Nac) HRK
= Ukupna ugovorena vrijednost bespovratnih sredstava]]*Ugovori_OPULJP[[#This Row],[STOPA NACIONALNOG SUFINANCIRANJA %]]</f>
        <v>222411</v>
      </c>
      <c r="R1654" s="20">
        <f>Ugovori_OPULJP[[#This Row],[Bespovratna sredstva - Nacionalni dio - HRK]]/7.5345</f>
        <v>29519.012542305394</v>
      </c>
      <c r="S1654" s="21">
        <v>1482740</v>
      </c>
      <c r="T1654" s="20">
        <f>Ugovori_OPULJP[[#This Row],[Bespovratna sredstva - Ukupno (EU+Nac) HRK
= Ukupna ugovorena vrijednost bespovratnih sredstava]]/7.5345</f>
        <v>196793.41694870262</v>
      </c>
      <c r="U1654" s="19">
        <v>0</v>
      </c>
      <c r="V1654" s="20">
        <f>Ugovori_OPULJP[[#This Row],[Javni doprinos korisnika - HRK]]/7.5345</f>
        <v>0</v>
      </c>
      <c r="W1654" s="19">
        <v>0</v>
      </c>
      <c r="X1654" s="20">
        <f>Ugovori_OPULJP[[#This Row],[Privatni doprinos korisnika - HRK]]/7.5345</f>
        <v>0</v>
      </c>
      <c r="Y1654" s="21">
        <f>Ugovori_OPULJP[[#This Row],[Bespovratna sredstva - Ukupno (EU+Nac) HRK
= Ukupna ugovorena vrijednost bespovratnih sredstava]]+Ugovori_OPULJP[[#This Row],[Javni doprinos korisnika - HRK]]+Ugovori_OPULJP[[#This Row],[Privatni doprinos korisnika - HRK]]</f>
        <v>1482740</v>
      </c>
      <c r="Z1654" s="22">
        <f>Ugovori_OPULJP[[#This Row],[UKUPNI PRIHVATLJIVI IZDACI
TOTAL ELIGIBLE EXPENDITURE
= Bespovratna sredstva ukupno + doprinos korisnika
= Ukupni prihvatljivi troškovi
= Ukupna ugovorena vrijednost projekta HRK]]/7.5345</f>
        <v>196793.41694870262</v>
      </c>
      <c r="AA1654" s="27" t="s">
        <v>22</v>
      </c>
      <c r="AB1654" s="27" t="s">
        <v>19</v>
      </c>
      <c r="AC1654" s="26" t="s">
        <v>6084</v>
      </c>
      <c r="AD1654" s="33" t="s">
        <v>147</v>
      </c>
    </row>
    <row r="1655" spans="1:30" ht="51" customHeight="1" x14ac:dyDescent="0.3">
      <c r="A1655" s="31" t="s">
        <v>6085</v>
      </c>
      <c r="B1655" s="25" t="s">
        <v>139</v>
      </c>
      <c r="C1655" s="26" t="s">
        <v>140</v>
      </c>
      <c r="D1655" s="40" t="s">
        <v>1642</v>
      </c>
      <c r="E1655" s="27" t="s">
        <v>63</v>
      </c>
      <c r="F1655" s="32" t="s">
        <v>6086</v>
      </c>
      <c r="G1655" s="32" t="s">
        <v>6087</v>
      </c>
      <c r="H1655" s="29">
        <v>44908</v>
      </c>
      <c r="I1655" s="29">
        <v>45151</v>
      </c>
      <c r="J1655" s="17" t="str">
        <f>IF(Ugovori_OPULJP[[#This Row],[DATUM ZAVRŠETKA OPERACIJE]]&gt;DATE(2023,12,31),"u provedbi","završen")</f>
        <v>završen</v>
      </c>
      <c r="K1655" s="28" t="s">
        <v>329</v>
      </c>
      <c r="L1655" s="28" t="s">
        <v>329</v>
      </c>
      <c r="M1655" s="18">
        <v>0.85</v>
      </c>
      <c r="N1655" s="18">
        <v>0.15</v>
      </c>
      <c r="O1655" s="19">
        <f>Ugovori_OPULJP[[#This Row],[Bespovratna sredstva - Ukupno (EU+Nac) HRK
= Ukupna ugovorena vrijednost bespovratnih sredstava]]*Ugovori_OPULJP[[#This Row],[EU STOPA SUFINANCIRANJA %
EU CO-FINANCING RATE %]]</f>
        <v>966552</v>
      </c>
      <c r="P1655" s="20">
        <f>Ugovori_OPULJP[[#This Row],[Bespovratna sredstva - EU dio - HRK]]/7.5345</f>
        <v>128283.49591877364</v>
      </c>
      <c r="Q1655" s="19">
        <f>Ugovori_OPULJP[[#This Row],[Bespovratna sredstva - Ukupno (EU+Nac) HRK
= Ukupna ugovorena vrijednost bespovratnih sredstava]]*Ugovori_OPULJP[[#This Row],[STOPA NACIONALNOG SUFINANCIRANJA %]]</f>
        <v>170568</v>
      </c>
      <c r="R1655" s="20">
        <f>Ugovori_OPULJP[[#This Row],[Bespovratna sredstva - Nacionalni dio - HRK]]/7.5345</f>
        <v>22638.263985665937</v>
      </c>
      <c r="S1655" s="21">
        <v>1137120</v>
      </c>
      <c r="T1655" s="20">
        <f>Ugovori_OPULJP[[#This Row],[Bespovratna sredstva - Ukupno (EU+Nac) HRK
= Ukupna ugovorena vrijednost bespovratnih sredstava]]/7.5345</f>
        <v>150921.75990443956</v>
      </c>
      <c r="U1655" s="19">
        <v>0</v>
      </c>
      <c r="V1655" s="20">
        <f>Ugovori_OPULJP[[#This Row],[Javni doprinos korisnika - HRK]]/7.5345</f>
        <v>0</v>
      </c>
      <c r="W1655" s="19">
        <v>0</v>
      </c>
      <c r="X1655" s="20">
        <f>Ugovori_OPULJP[[#This Row],[Privatni doprinos korisnika - HRK]]/7.5345</f>
        <v>0</v>
      </c>
      <c r="Y1655" s="21">
        <f>Ugovori_OPULJP[[#This Row],[Bespovratna sredstva - Ukupno (EU+Nac) HRK
= Ukupna ugovorena vrijednost bespovratnih sredstava]]+Ugovori_OPULJP[[#This Row],[Javni doprinos korisnika - HRK]]+Ugovori_OPULJP[[#This Row],[Privatni doprinos korisnika - HRK]]</f>
        <v>1137120</v>
      </c>
      <c r="Z1655" s="22">
        <f>Ugovori_OPULJP[[#This Row],[UKUPNI PRIHVATLJIVI IZDACI
TOTAL ELIGIBLE EXPENDITURE
= Bespovratna sredstva ukupno + doprinos korisnika
= Ukupni prihvatljivi troškovi
= Ukupna ugovorena vrijednost projekta HRK]]/7.5345</f>
        <v>150921.75990443956</v>
      </c>
      <c r="AA1655" s="27" t="s">
        <v>22</v>
      </c>
      <c r="AB1655" s="27" t="s">
        <v>19</v>
      </c>
      <c r="AC1655" s="26" t="s">
        <v>6088</v>
      </c>
      <c r="AD1655" s="33" t="s">
        <v>147</v>
      </c>
    </row>
    <row r="1656" spans="1:30" ht="51" customHeight="1" x14ac:dyDescent="0.3">
      <c r="A1656" s="31" t="s">
        <v>6089</v>
      </c>
      <c r="B1656" s="25" t="s">
        <v>139</v>
      </c>
      <c r="C1656" s="26" t="s">
        <v>140</v>
      </c>
      <c r="D1656" s="40" t="s">
        <v>1642</v>
      </c>
      <c r="E1656" s="27" t="s">
        <v>63</v>
      </c>
      <c r="F1656" s="32" t="s">
        <v>6090</v>
      </c>
      <c r="G1656" s="32" t="s">
        <v>3027</v>
      </c>
      <c r="H1656" s="29">
        <v>44818</v>
      </c>
      <c r="I1656" s="29">
        <v>45060</v>
      </c>
      <c r="J1656" s="17" t="str">
        <f>IF(Ugovori_OPULJP[[#This Row],[DATUM ZAVRŠETKA OPERACIJE]]&gt;DATE(2023,12,31),"u provedbi","završen")</f>
        <v>završen</v>
      </c>
      <c r="K1656" s="15" t="s">
        <v>81</v>
      </c>
      <c r="L1656" s="15" t="s">
        <v>81</v>
      </c>
      <c r="M1656" s="18">
        <v>0.85</v>
      </c>
      <c r="N1656" s="18">
        <v>0.15</v>
      </c>
      <c r="O1656" s="19">
        <f>Ugovori_OPULJP[[#This Row],[Bespovratna sredstva - Ukupno (EU+Nac) HRK
= Ukupna ugovorena vrijednost bespovratnih sredstava]]*Ugovori_OPULJP[[#This Row],[EU STOPA SUFINANCIRANJA %
EU CO-FINANCING RATE %]]</f>
        <v>1050600</v>
      </c>
      <c r="P1656" s="20">
        <f>Ugovori_OPULJP[[#This Row],[Bespovratna sredstva - EU dio - HRK]]/7.5345</f>
        <v>139438.58252040611</v>
      </c>
      <c r="Q1656" s="19">
        <f>Ugovori_OPULJP[[#This Row],[Bespovratna sredstva - Ukupno (EU+Nac) HRK
= Ukupna ugovorena vrijednost bespovratnih sredstava]]*Ugovori_OPULJP[[#This Row],[STOPA NACIONALNOG SUFINANCIRANJA %]]</f>
        <v>185400</v>
      </c>
      <c r="R1656" s="20">
        <f>Ugovori_OPULJP[[#This Row],[Bespovratna sredstva - Nacionalni dio - HRK]]/7.5345</f>
        <v>24606.80868007167</v>
      </c>
      <c r="S1656" s="21">
        <v>1236000</v>
      </c>
      <c r="T1656" s="20">
        <f>Ugovori_OPULJP[[#This Row],[Bespovratna sredstva - Ukupno (EU+Nac) HRK
= Ukupna ugovorena vrijednost bespovratnih sredstava]]/7.5345</f>
        <v>164045.39120047778</v>
      </c>
      <c r="U1656" s="19">
        <v>0</v>
      </c>
      <c r="V1656" s="20">
        <f>Ugovori_OPULJP[[#This Row],[Javni doprinos korisnika - HRK]]/7.5345</f>
        <v>0</v>
      </c>
      <c r="W1656" s="19">
        <v>0</v>
      </c>
      <c r="X1656" s="20">
        <f>Ugovori_OPULJP[[#This Row],[Privatni doprinos korisnika - HRK]]/7.5345</f>
        <v>0</v>
      </c>
      <c r="Y1656" s="21">
        <f>Ugovori_OPULJP[[#This Row],[Bespovratna sredstva - Ukupno (EU+Nac) HRK
= Ukupna ugovorena vrijednost bespovratnih sredstava]]+Ugovori_OPULJP[[#This Row],[Javni doprinos korisnika - HRK]]+Ugovori_OPULJP[[#This Row],[Privatni doprinos korisnika - HRK]]</f>
        <v>1236000</v>
      </c>
      <c r="Z1656" s="22">
        <f>Ugovori_OPULJP[[#This Row],[UKUPNI PRIHVATLJIVI IZDACI
TOTAL ELIGIBLE EXPENDITURE
= Bespovratna sredstva ukupno + doprinos korisnika
= Ukupni prihvatljivi troškovi
= Ukupna ugovorena vrijednost projekta HRK]]/7.5345</f>
        <v>164045.39120047778</v>
      </c>
      <c r="AA1656" s="27" t="s">
        <v>22</v>
      </c>
      <c r="AB1656" s="27" t="s">
        <v>19</v>
      </c>
      <c r="AC1656" s="26" t="s">
        <v>6091</v>
      </c>
      <c r="AD1656" s="33" t="s">
        <v>147</v>
      </c>
    </row>
    <row r="1657" spans="1:30" ht="76.5" customHeight="1" x14ac:dyDescent="0.3">
      <c r="A1657" s="31" t="s">
        <v>6092</v>
      </c>
      <c r="B1657" s="25" t="s">
        <v>139</v>
      </c>
      <c r="C1657" s="26" t="s">
        <v>140</v>
      </c>
      <c r="D1657" s="40" t="s">
        <v>1642</v>
      </c>
      <c r="E1657" s="27" t="s">
        <v>63</v>
      </c>
      <c r="F1657" s="32" t="s">
        <v>6093</v>
      </c>
      <c r="G1657" s="14" t="s">
        <v>4281</v>
      </c>
      <c r="H1657" s="29">
        <v>44818</v>
      </c>
      <c r="I1657" s="29">
        <v>45060</v>
      </c>
      <c r="J1657" s="17" t="str">
        <f>IF(Ugovori_OPULJP[[#This Row],[DATUM ZAVRŠETKA OPERACIJE]]&gt;DATE(2023,12,31),"u provedbi","završen")</f>
        <v>završen</v>
      </c>
      <c r="K1657" s="15" t="s">
        <v>324</v>
      </c>
      <c r="L1657" s="15" t="s">
        <v>324</v>
      </c>
      <c r="M1657" s="18">
        <v>0.85</v>
      </c>
      <c r="N1657" s="18">
        <v>0.15</v>
      </c>
      <c r="O1657" s="19">
        <f>Ugovori_OPULJP[[#This Row],[Bespovratna sredstva - Ukupno (EU+Nac) HRK
= Ukupna ugovorena vrijednost bespovratnih sredstava]]*Ugovori_OPULJP[[#This Row],[EU STOPA SUFINANCIRANJA %
EU CO-FINANCING RATE %]]</f>
        <v>1051535</v>
      </c>
      <c r="P1657" s="20">
        <f>Ugovori_OPULJP[[#This Row],[Bespovratna sredstva - EU dio - HRK]]/7.5345</f>
        <v>139562.67834627381</v>
      </c>
      <c r="Q1657" s="19">
        <f>Ugovori_OPULJP[[#This Row],[Bespovratna sredstva - Ukupno (EU+Nac) HRK
= Ukupna ugovorena vrijednost bespovratnih sredstava]]*Ugovori_OPULJP[[#This Row],[STOPA NACIONALNOG SUFINANCIRANJA %]]</f>
        <v>185565</v>
      </c>
      <c r="R1657" s="20">
        <f>Ugovori_OPULJP[[#This Row],[Bespovratna sredstva - Nacionalni dio - HRK]]/7.5345</f>
        <v>24628.707943460082</v>
      </c>
      <c r="S1657" s="21">
        <v>1237100</v>
      </c>
      <c r="T1657" s="20">
        <f>Ugovori_OPULJP[[#This Row],[Bespovratna sredstva - Ukupno (EU+Nac) HRK
= Ukupna ugovorena vrijednost bespovratnih sredstava]]/7.5345</f>
        <v>164191.38628973387</v>
      </c>
      <c r="U1657" s="19">
        <v>0</v>
      </c>
      <c r="V1657" s="20">
        <f>Ugovori_OPULJP[[#This Row],[Javni doprinos korisnika - HRK]]/7.5345</f>
        <v>0</v>
      </c>
      <c r="W1657" s="19">
        <v>0</v>
      </c>
      <c r="X1657" s="20">
        <f>Ugovori_OPULJP[[#This Row],[Privatni doprinos korisnika - HRK]]/7.5345</f>
        <v>0</v>
      </c>
      <c r="Y1657" s="21">
        <f>Ugovori_OPULJP[[#This Row],[Bespovratna sredstva - Ukupno (EU+Nac) HRK
= Ukupna ugovorena vrijednost bespovratnih sredstava]]+Ugovori_OPULJP[[#This Row],[Javni doprinos korisnika - HRK]]+Ugovori_OPULJP[[#This Row],[Privatni doprinos korisnika - HRK]]</f>
        <v>1237100</v>
      </c>
      <c r="Z1657" s="22">
        <f>Ugovori_OPULJP[[#This Row],[UKUPNI PRIHVATLJIVI IZDACI
TOTAL ELIGIBLE EXPENDITURE
= Bespovratna sredstva ukupno + doprinos korisnika
= Ukupni prihvatljivi troškovi
= Ukupna ugovorena vrijednost projekta HRK]]/7.5345</f>
        <v>164191.38628973387</v>
      </c>
      <c r="AA1657" s="27" t="s">
        <v>22</v>
      </c>
      <c r="AB1657" s="27" t="s">
        <v>19</v>
      </c>
      <c r="AC1657" s="26" t="s">
        <v>6094</v>
      </c>
      <c r="AD1657" s="33" t="s">
        <v>147</v>
      </c>
    </row>
    <row r="1658" spans="1:30" ht="63.75" customHeight="1" x14ac:dyDescent="0.3">
      <c r="A1658" s="31" t="s">
        <v>6095</v>
      </c>
      <c r="B1658" s="25" t="s">
        <v>139</v>
      </c>
      <c r="C1658" s="26" t="s">
        <v>140</v>
      </c>
      <c r="D1658" s="40" t="s">
        <v>1642</v>
      </c>
      <c r="E1658" s="27" t="s">
        <v>63</v>
      </c>
      <c r="F1658" s="32" t="s">
        <v>6096</v>
      </c>
      <c r="G1658" s="32" t="s">
        <v>266</v>
      </c>
      <c r="H1658" s="29">
        <v>44818</v>
      </c>
      <c r="I1658" s="29">
        <v>45030</v>
      </c>
      <c r="J1658" s="17" t="str">
        <f>IF(Ugovori_OPULJP[[#This Row],[DATUM ZAVRŠETKA OPERACIJE]]&gt;DATE(2023,12,31),"u provedbi","završen")</f>
        <v>završen</v>
      </c>
      <c r="K1658" s="15" t="s">
        <v>6097</v>
      </c>
      <c r="L1658" s="15" t="s">
        <v>81</v>
      </c>
      <c r="M1658" s="18">
        <v>0.85</v>
      </c>
      <c r="N1658" s="18">
        <v>0.15</v>
      </c>
      <c r="O1658" s="19">
        <f>Ugovori_OPULJP[[#This Row],[Bespovratna sredstva - Ukupno (EU+Nac) HRK
= Ukupna ugovorena vrijednost bespovratnih sredstava]]*Ugovori_OPULJP[[#This Row],[EU STOPA SUFINANCIRANJA %
EU CO-FINANCING RATE %]]</f>
        <v>708220</v>
      </c>
      <c r="P1658" s="20">
        <f>Ugovori_OPULJP[[#This Row],[Bespovratna sredstva - EU dio - HRK]]/7.5345</f>
        <v>93996.947375406453</v>
      </c>
      <c r="Q1658" s="19">
        <f>Ugovori_OPULJP[[#This Row],[Bespovratna sredstva - Ukupno (EU+Nac) HRK
= Ukupna ugovorena vrijednost bespovratnih sredstava]]*Ugovori_OPULJP[[#This Row],[STOPA NACIONALNOG SUFINANCIRANJA %]]</f>
        <v>124980</v>
      </c>
      <c r="R1658" s="20">
        <f>Ugovori_OPULJP[[#This Row],[Bespovratna sredstva - Nacionalni dio - HRK]]/7.5345</f>
        <v>16587.696595659963</v>
      </c>
      <c r="S1658" s="21">
        <v>833200</v>
      </c>
      <c r="T1658" s="20">
        <f>Ugovori_OPULJP[[#This Row],[Bespovratna sredstva - Ukupno (EU+Nac) HRK
= Ukupna ugovorena vrijednost bespovratnih sredstava]]/7.5345</f>
        <v>110584.64397106643</v>
      </c>
      <c r="U1658" s="19">
        <v>0</v>
      </c>
      <c r="V1658" s="20">
        <f>Ugovori_OPULJP[[#This Row],[Javni doprinos korisnika - HRK]]/7.5345</f>
        <v>0</v>
      </c>
      <c r="W1658" s="19">
        <v>0</v>
      </c>
      <c r="X1658" s="20">
        <f>Ugovori_OPULJP[[#This Row],[Privatni doprinos korisnika - HRK]]/7.5345</f>
        <v>0</v>
      </c>
      <c r="Y1658" s="21">
        <f>Ugovori_OPULJP[[#This Row],[Bespovratna sredstva - Ukupno (EU+Nac) HRK
= Ukupna ugovorena vrijednost bespovratnih sredstava]]+Ugovori_OPULJP[[#This Row],[Javni doprinos korisnika - HRK]]+Ugovori_OPULJP[[#This Row],[Privatni doprinos korisnika - HRK]]</f>
        <v>833200</v>
      </c>
      <c r="Z1658" s="22">
        <f>Ugovori_OPULJP[[#This Row],[UKUPNI PRIHVATLJIVI IZDACI
TOTAL ELIGIBLE EXPENDITURE
= Bespovratna sredstva ukupno + doprinos korisnika
= Ukupni prihvatljivi troškovi
= Ukupna ugovorena vrijednost projekta HRK]]/7.5345</f>
        <v>110584.64397106643</v>
      </c>
      <c r="AA1658" s="27" t="s">
        <v>22</v>
      </c>
      <c r="AB1658" s="27" t="s">
        <v>19</v>
      </c>
      <c r="AC1658" s="26" t="s">
        <v>6098</v>
      </c>
      <c r="AD1658" s="33" t="s">
        <v>147</v>
      </c>
    </row>
    <row r="1659" spans="1:30" ht="51" customHeight="1" x14ac:dyDescent="0.3">
      <c r="A1659" s="31" t="s">
        <v>6099</v>
      </c>
      <c r="B1659" s="25" t="s">
        <v>139</v>
      </c>
      <c r="C1659" s="26" t="s">
        <v>140</v>
      </c>
      <c r="D1659" s="40" t="s">
        <v>1642</v>
      </c>
      <c r="E1659" s="27" t="s">
        <v>63</v>
      </c>
      <c r="F1659" s="32" t="s">
        <v>6100</v>
      </c>
      <c r="G1659" s="32" t="s">
        <v>1222</v>
      </c>
      <c r="H1659" s="29">
        <v>44855</v>
      </c>
      <c r="I1659" s="29">
        <v>45098</v>
      </c>
      <c r="J1659" s="17" t="str">
        <f>IF(Ugovori_OPULJP[[#This Row],[DATUM ZAVRŠETKA OPERACIJE]]&gt;DATE(2023,12,31),"u provedbi","završen")</f>
        <v>završen</v>
      </c>
      <c r="K1659" s="28" t="s">
        <v>324</v>
      </c>
      <c r="L1659" s="28" t="s">
        <v>324</v>
      </c>
      <c r="M1659" s="18">
        <v>0.85</v>
      </c>
      <c r="N1659" s="18">
        <v>0.15</v>
      </c>
      <c r="O1659" s="19">
        <f>Ugovori_OPULJP[[#This Row],[Bespovratna sredstva - Ukupno (EU+Nac) HRK
= Ukupna ugovorena vrijednost bespovratnih sredstava]]*Ugovori_OPULJP[[#This Row],[EU STOPA SUFINANCIRANJA %
EU CO-FINANCING RATE %]]</f>
        <v>836400</v>
      </c>
      <c r="P1659" s="20">
        <f>Ugovori_OPULJP[[#This Row],[Bespovratna sredstva - EU dio - HRK]]/7.5345</f>
        <v>111009.35695799322</v>
      </c>
      <c r="Q1659" s="19">
        <f>Ugovori_OPULJP[[#This Row],[Bespovratna sredstva - Ukupno (EU+Nac) HRK
= Ukupna ugovorena vrijednost bespovratnih sredstava]]*Ugovori_OPULJP[[#This Row],[STOPA NACIONALNOG SUFINANCIRANJA %]]</f>
        <v>147600</v>
      </c>
      <c r="R1659" s="20">
        <f>Ugovori_OPULJP[[#This Row],[Bespovratna sredstva - Nacionalni dio - HRK]]/7.5345</f>
        <v>19589.886521998804</v>
      </c>
      <c r="S1659" s="21">
        <v>984000</v>
      </c>
      <c r="T1659" s="20">
        <f>Ugovori_OPULJP[[#This Row],[Bespovratna sredstva - Ukupno (EU+Nac) HRK
= Ukupna ugovorena vrijednost bespovratnih sredstava]]/7.5345</f>
        <v>130599.24347999203</v>
      </c>
      <c r="U1659" s="19">
        <v>0</v>
      </c>
      <c r="V1659" s="20">
        <f>Ugovori_OPULJP[[#This Row],[Javni doprinos korisnika - HRK]]/7.5345</f>
        <v>0</v>
      </c>
      <c r="W1659" s="19">
        <v>0</v>
      </c>
      <c r="X1659" s="20">
        <f>Ugovori_OPULJP[[#This Row],[Privatni doprinos korisnika - HRK]]/7.5345</f>
        <v>0</v>
      </c>
      <c r="Y1659" s="21">
        <f>Ugovori_OPULJP[[#This Row],[Bespovratna sredstva - Ukupno (EU+Nac) HRK
= Ukupna ugovorena vrijednost bespovratnih sredstava]]+Ugovori_OPULJP[[#This Row],[Javni doprinos korisnika - HRK]]+Ugovori_OPULJP[[#This Row],[Privatni doprinos korisnika - HRK]]</f>
        <v>984000</v>
      </c>
      <c r="Z1659" s="22">
        <f>Ugovori_OPULJP[[#This Row],[UKUPNI PRIHVATLJIVI IZDACI
TOTAL ELIGIBLE EXPENDITURE
= Bespovratna sredstva ukupno + doprinos korisnika
= Ukupni prihvatljivi troškovi
= Ukupna ugovorena vrijednost projekta HRK]]/7.5345</f>
        <v>130599.24347999203</v>
      </c>
      <c r="AA1659" s="27" t="s">
        <v>22</v>
      </c>
      <c r="AB1659" s="27" t="s">
        <v>19</v>
      </c>
      <c r="AC1659" s="26" t="s">
        <v>6101</v>
      </c>
      <c r="AD1659" s="33" t="s">
        <v>147</v>
      </c>
    </row>
    <row r="1660" spans="1:30" ht="63.75" customHeight="1" x14ac:dyDescent="0.3">
      <c r="A1660" s="36" t="s">
        <v>6102</v>
      </c>
      <c r="B1660" s="25" t="s">
        <v>139</v>
      </c>
      <c r="C1660" s="26" t="s">
        <v>140</v>
      </c>
      <c r="D1660" s="40" t="s">
        <v>1642</v>
      </c>
      <c r="E1660" s="27" t="s">
        <v>63</v>
      </c>
      <c r="F1660" s="14" t="s">
        <v>6103</v>
      </c>
      <c r="G1660" s="14" t="s">
        <v>653</v>
      </c>
      <c r="H1660" s="29">
        <v>44770</v>
      </c>
      <c r="I1660" s="29">
        <v>45013</v>
      </c>
      <c r="J1660" s="17" t="str">
        <f>IF(Ugovori_OPULJP[[#This Row],[DATUM ZAVRŠETKA OPERACIJE]]&gt;DATE(2023,12,31),"u provedbi","završen")</f>
        <v>završen</v>
      </c>
      <c r="K1660" s="28" t="s">
        <v>235</v>
      </c>
      <c r="L1660" s="28" t="s">
        <v>235</v>
      </c>
      <c r="M1660" s="18">
        <v>0.85</v>
      </c>
      <c r="N1660" s="18">
        <v>0.15</v>
      </c>
      <c r="O1660" s="19">
        <f>Ugovori_OPULJP[[#This Row],[Bespovratna sredstva - Ukupno (EU+Nac) HRK
= Ukupna ugovorena vrijednost bespovratnih sredstava]]*Ugovori_OPULJP[[#This Row],[EU STOPA SUFINANCIRANJA %
EU CO-FINANCING RATE %]]</f>
        <v>1260720</v>
      </c>
      <c r="P1660" s="20">
        <f>Ugovori_OPULJP[[#This Row],[Bespovratna sredstva - EU dio - HRK]]/7.5345</f>
        <v>167326.29902448735</v>
      </c>
      <c r="Q1660" s="19">
        <f>Ugovori_OPULJP[[#This Row],[Bespovratna sredstva - Ukupno (EU+Nac) HRK
= Ukupna ugovorena vrijednost bespovratnih sredstava]]*Ugovori_OPULJP[[#This Row],[STOPA NACIONALNOG SUFINANCIRANJA %]]</f>
        <v>222480</v>
      </c>
      <c r="R1660" s="20">
        <f>Ugovori_OPULJP[[#This Row],[Bespovratna sredstva - Nacionalni dio - HRK]]/7.5345</f>
        <v>29528.170416086003</v>
      </c>
      <c r="S1660" s="21">
        <v>1483200</v>
      </c>
      <c r="T1660" s="20">
        <f>Ugovori_OPULJP[[#This Row],[Bespovratna sredstva - Ukupno (EU+Nac) HRK
= Ukupna ugovorena vrijednost bespovratnih sredstava]]/7.5345</f>
        <v>196854.46944057336</v>
      </c>
      <c r="U1660" s="19">
        <v>0</v>
      </c>
      <c r="V1660" s="20">
        <f>Ugovori_OPULJP[[#This Row],[Javni doprinos korisnika - HRK]]/7.5345</f>
        <v>0</v>
      </c>
      <c r="W1660" s="19">
        <v>0</v>
      </c>
      <c r="X1660" s="20">
        <f>Ugovori_OPULJP[[#This Row],[Privatni doprinos korisnika - HRK]]/7.5345</f>
        <v>0</v>
      </c>
      <c r="Y1660" s="21">
        <f>Ugovori_OPULJP[[#This Row],[Bespovratna sredstva - Ukupno (EU+Nac) HRK
= Ukupna ugovorena vrijednost bespovratnih sredstava]]+Ugovori_OPULJP[[#This Row],[Javni doprinos korisnika - HRK]]+Ugovori_OPULJP[[#This Row],[Privatni doprinos korisnika - HRK]]</f>
        <v>1483200</v>
      </c>
      <c r="Z1660" s="22">
        <f>Ugovori_OPULJP[[#This Row],[UKUPNI PRIHVATLJIVI IZDACI
TOTAL ELIGIBLE EXPENDITURE
= Bespovratna sredstva ukupno + doprinos korisnika
= Ukupni prihvatljivi troškovi
= Ukupna ugovorena vrijednost projekta HRK]]/7.5345</f>
        <v>196854.46944057336</v>
      </c>
      <c r="AA1660" s="27" t="s">
        <v>22</v>
      </c>
      <c r="AB1660" s="27" t="s">
        <v>19</v>
      </c>
      <c r="AC1660" s="26" t="s">
        <v>6104</v>
      </c>
      <c r="AD1660" s="33" t="s">
        <v>147</v>
      </c>
    </row>
    <row r="1661" spans="1:30" ht="51" customHeight="1" x14ac:dyDescent="0.3">
      <c r="A1661" s="36" t="s">
        <v>6105</v>
      </c>
      <c r="B1661" s="25" t="s">
        <v>139</v>
      </c>
      <c r="C1661" s="26" t="s">
        <v>140</v>
      </c>
      <c r="D1661" s="40" t="s">
        <v>1642</v>
      </c>
      <c r="E1661" s="27" t="s">
        <v>63</v>
      </c>
      <c r="F1661" s="32" t="s">
        <v>6106</v>
      </c>
      <c r="G1661" s="32" t="s">
        <v>1796</v>
      </c>
      <c r="H1661" s="29">
        <v>44923</v>
      </c>
      <c r="I1661" s="29">
        <v>45166</v>
      </c>
      <c r="J1661" s="17" t="str">
        <f>IF(Ugovori_OPULJP[[#This Row],[DATUM ZAVRŠETKA OPERACIJE]]&gt;DATE(2023,12,31),"u provedbi","završen")</f>
        <v>završen</v>
      </c>
      <c r="K1661" s="28" t="s">
        <v>144</v>
      </c>
      <c r="L1661" s="37" t="s">
        <v>144</v>
      </c>
      <c r="M1661" s="18">
        <v>0.85</v>
      </c>
      <c r="N1661" s="18">
        <v>0.15</v>
      </c>
      <c r="O1661" s="19">
        <f>Ugovori_OPULJP[[#This Row],[Bespovratna sredstva - Ukupno (EU+Nac) HRK
= Ukupna ugovorena vrijednost bespovratnih sredstava]]*Ugovori_OPULJP[[#This Row],[EU STOPA SUFINANCIRANJA %
EU CO-FINANCING RATE %]]</f>
        <v>1260550</v>
      </c>
      <c r="P1661" s="20">
        <f>Ugovori_OPULJP[[#This Row],[Bespovratna sredstva - EU dio - HRK]]/7.5345</f>
        <v>167303.73614705686</v>
      </c>
      <c r="Q1661" s="19">
        <f>Ugovori_OPULJP[[#This Row],[Bespovratna sredstva - Ukupno (EU+Nac) HRK
= Ukupna ugovorena vrijednost bespovratnih sredstava]]*Ugovori_OPULJP[[#This Row],[STOPA NACIONALNOG SUFINANCIRANJA %]]</f>
        <v>222450</v>
      </c>
      <c r="R1661" s="20">
        <f>Ugovori_OPULJP[[#This Row],[Bespovratna sredstva - Nacionalni dio - HRK]]/7.5345</f>
        <v>29524.188731833565</v>
      </c>
      <c r="S1661" s="21">
        <v>1483000</v>
      </c>
      <c r="T1661" s="20">
        <f>Ugovori_OPULJP[[#This Row],[Bespovratna sredstva - Ukupno (EU+Nac) HRK
= Ukupna ugovorena vrijednost bespovratnih sredstava]]/7.5345</f>
        <v>196827.92487889042</v>
      </c>
      <c r="U1661" s="19">
        <v>0</v>
      </c>
      <c r="V1661" s="20">
        <f>Ugovori_OPULJP[[#This Row],[Javni doprinos korisnika - HRK]]/7.5345</f>
        <v>0</v>
      </c>
      <c r="W1661" s="19">
        <v>0</v>
      </c>
      <c r="X1661" s="20">
        <f>Ugovori_OPULJP[[#This Row],[Privatni doprinos korisnika - HRK]]/7.5345</f>
        <v>0</v>
      </c>
      <c r="Y1661" s="21">
        <f>Ugovori_OPULJP[[#This Row],[Bespovratna sredstva - Ukupno (EU+Nac) HRK
= Ukupna ugovorena vrijednost bespovratnih sredstava]]+Ugovori_OPULJP[[#This Row],[Javni doprinos korisnika - HRK]]+Ugovori_OPULJP[[#This Row],[Privatni doprinos korisnika - HRK]]</f>
        <v>1483000</v>
      </c>
      <c r="Z1661" s="22">
        <f>Ugovori_OPULJP[[#This Row],[UKUPNI PRIHVATLJIVI IZDACI
TOTAL ELIGIBLE EXPENDITURE
= Bespovratna sredstva ukupno + doprinos korisnika
= Ukupni prihvatljivi troškovi
= Ukupna ugovorena vrijednost projekta HRK]]/7.5345</f>
        <v>196827.92487889042</v>
      </c>
      <c r="AA1661" s="27" t="s">
        <v>22</v>
      </c>
      <c r="AB1661" s="27" t="s">
        <v>19</v>
      </c>
      <c r="AC1661" s="26" t="s">
        <v>6107</v>
      </c>
      <c r="AD1661" s="33" t="s">
        <v>147</v>
      </c>
    </row>
    <row r="1662" spans="1:30" ht="51" customHeight="1" x14ac:dyDescent="0.3">
      <c r="A1662" s="31" t="s">
        <v>6108</v>
      </c>
      <c r="B1662" s="25" t="s">
        <v>139</v>
      </c>
      <c r="C1662" s="26" t="s">
        <v>140</v>
      </c>
      <c r="D1662" s="40" t="s">
        <v>1642</v>
      </c>
      <c r="E1662" s="27" t="s">
        <v>63</v>
      </c>
      <c r="F1662" s="32" t="s">
        <v>6109</v>
      </c>
      <c r="G1662" s="14" t="s">
        <v>1619</v>
      </c>
      <c r="H1662" s="29">
        <v>45000</v>
      </c>
      <c r="I1662" s="29">
        <v>45245</v>
      </c>
      <c r="J1662" s="17" t="str">
        <f>IF(Ugovori_OPULJP[[#This Row],[DATUM ZAVRŠETKA OPERACIJE]]&gt;DATE(2023,12,31),"u provedbi","završen")</f>
        <v>završen</v>
      </c>
      <c r="K1662" s="15" t="s">
        <v>144</v>
      </c>
      <c r="L1662" s="15" t="s">
        <v>144</v>
      </c>
      <c r="M1662" s="18">
        <v>0.85</v>
      </c>
      <c r="N1662" s="18">
        <v>0.15</v>
      </c>
      <c r="O1662" s="19">
        <f>Ugovori_OPULJP[[#This Row],[Bespovratna sredstva - Ukupno (EU+Nac) HRK
= Ukupna ugovorena vrijednost bespovratnih sredstava]]*Ugovori_OPULJP[[#This Row],[EU STOPA SUFINANCIRANJA %
EU CO-FINANCING RATE %]]</f>
        <v>420240</v>
      </c>
      <c r="P1662" s="20">
        <f>Ugovori_OPULJP[[#This Row],[Bespovratna sredstva - EU dio - HRK]]/7.5345</f>
        <v>55775.43300816245</v>
      </c>
      <c r="Q1662" s="19">
        <f>Ugovori_OPULJP[[#This Row],[Bespovratna sredstva - Ukupno (EU+Nac) HRK
= Ukupna ugovorena vrijednost bespovratnih sredstava]]*Ugovori_OPULJP[[#This Row],[STOPA NACIONALNOG SUFINANCIRANJA %]]</f>
        <v>74160</v>
      </c>
      <c r="R1662" s="20">
        <f>Ugovori_OPULJP[[#This Row],[Bespovratna sredstva - Nacionalni dio - HRK]]/7.5345</f>
        <v>9842.7234720286669</v>
      </c>
      <c r="S1662" s="21">
        <v>494400</v>
      </c>
      <c r="T1662" s="20">
        <f>Ugovori_OPULJP[[#This Row],[Bespovratna sredstva - Ukupno (EU+Nac) HRK
= Ukupna ugovorena vrijednost bespovratnih sredstava]]/7.5345</f>
        <v>65618.156480191115</v>
      </c>
      <c r="U1662" s="19">
        <v>0</v>
      </c>
      <c r="V1662" s="20">
        <f>Ugovori_OPULJP[[#This Row],[Javni doprinos korisnika - HRK]]/7.5345</f>
        <v>0</v>
      </c>
      <c r="W1662" s="19">
        <v>0</v>
      </c>
      <c r="X1662" s="20">
        <f>Ugovori_OPULJP[[#This Row],[Privatni doprinos korisnika - HRK]]/7.5345</f>
        <v>0</v>
      </c>
      <c r="Y1662" s="21">
        <f>Ugovori_OPULJP[[#This Row],[Bespovratna sredstva - Ukupno (EU+Nac) HRK
= Ukupna ugovorena vrijednost bespovratnih sredstava]]+Ugovori_OPULJP[[#This Row],[Javni doprinos korisnika - HRK]]+Ugovori_OPULJP[[#This Row],[Privatni doprinos korisnika - HRK]]</f>
        <v>494400</v>
      </c>
      <c r="Z1662" s="22">
        <f>Ugovori_OPULJP[[#This Row],[UKUPNI PRIHVATLJIVI IZDACI
TOTAL ELIGIBLE EXPENDITURE
= Bespovratna sredstva ukupno + doprinos korisnika
= Ukupni prihvatljivi troškovi
= Ukupna ugovorena vrijednost projekta HRK]]/7.5345</f>
        <v>65618.156480191115</v>
      </c>
      <c r="AA1662" s="27" t="s">
        <v>22</v>
      </c>
      <c r="AB1662" s="27" t="s">
        <v>19</v>
      </c>
      <c r="AC1662" s="26" t="s">
        <v>6110</v>
      </c>
      <c r="AD1662" s="33" t="s">
        <v>147</v>
      </c>
    </row>
    <row r="1663" spans="1:30" ht="63.75" customHeight="1" x14ac:dyDescent="0.3">
      <c r="A1663" s="31" t="s">
        <v>6111</v>
      </c>
      <c r="B1663" s="25" t="s">
        <v>139</v>
      </c>
      <c r="C1663" s="26" t="s">
        <v>140</v>
      </c>
      <c r="D1663" s="40" t="s">
        <v>1642</v>
      </c>
      <c r="E1663" s="27" t="s">
        <v>63</v>
      </c>
      <c r="F1663" s="32" t="s">
        <v>6112</v>
      </c>
      <c r="G1663" s="14" t="s">
        <v>1804</v>
      </c>
      <c r="H1663" s="29">
        <v>45001</v>
      </c>
      <c r="I1663" s="29">
        <v>45246</v>
      </c>
      <c r="J1663" s="17" t="str">
        <f>IF(Ugovori_OPULJP[[#This Row],[DATUM ZAVRŠETKA OPERACIJE]]&gt;DATE(2023,12,31),"u provedbi","završen")</f>
        <v>završen</v>
      </c>
      <c r="K1663" s="15" t="s">
        <v>144</v>
      </c>
      <c r="L1663" s="15" t="s">
        <v>144</v>
      </c>
      <c r="M1663" s="18">
        <v>0.85</v>
      </c>
      <c r="N1663" s="18">
        <v>0.15</v>
      </c>
      <c r="O1663" s="19">
        <f>Ugovori_OPULJP[[#This Row],[Bespovratna sredstva - Ukupno (EU+Nac) HRK
= Ukupna ugovorena vrijednost bespovratnih sredstava]]*Ugovori_OPULJP[[#This Row],[EU STOPA SUFINANCIRANJA %
EU CO-FINANCING RATE %]]</f>
        <v>1045402.25</v>
      </c>
      <c r="P1663" s="20">
        <f>Ugovori_OPULJP[[#This Row],[Bespovratna sredstva - EU dio - HRK]]/7.5345</f>
        <v>138748.72254296902</v>
      </c>
      <c r="Q1663" s="19">
        <f>Ugovori_OPULJP[[#This Row],[Bespovratna sredstva - Ukupno (EU+Nac) HRK
= Ukupna ugovorena vrijednost bespovratnih sredstava]]*Ugovori_OPULJP[[#This Row],[STOPA NACIONALNOG SUFINANCIRANJA %]]</f>
        <v>184482.75</v>
      </c>
      <c r="R1663" s="20">
        <f>Ugovori_OPULJP[[#This Row],[Bespovratna sredstva - Nacionalni dio - HRK]]/7.5345</f>
        <v>24485.068684053353</v>
      </c>
      <c r="S1663" s="21">
        <v>1229885</v>
      </c>
      <c r="T1663" s="20">
        <f>Ugovori_OPULJP[[#This Row],[Bespovratna sredstva - Ukupno (EU+Nac) HRK
= Ukupna ugovorena vrijednost bespovratnih sredstava]]/7.5345</f>
        <v>163233.79122702236</v>
      </c>
      <c r="U1663" s="19">
        <v>0</v>
      </c>
      <c r="V1663" s="20">
        <f>Ugovori_OPULJP[[#This Row],[Javni doprinos korisnika - HRK]]/7.5345</f>
        <v>0</v>
      </c>
      <c r="W1663" s="19">
        <v>0</v>
      </c>
      <c r="X1663" s="20">
        <f>Ugovori_OPULJP[[#This Row],[Privatni doprinos korisnika - HRK]]/7.5345</f>
        <v>0</v>
      </c>
      <c r="Y1663" s="21">
        <f>Ugovori_OPULJP[[#This Row],[Bespovratna sredstva - Ukupno (EU+Nac) HRK
= Ukupna ugovorena vrijednost bespovratnih sredstava]]+Ugovori_OPULJP[[#This Row],[Javni doprinos korisnika - HRK]]+Ugovori_OPULJP[[#This Row],[Privatni doprinos korisnika - HRK]]</f>
        <v>1229885</v>
      </c>
      <c r="Z1663" s="22">
        <f>Ugovori_OPULJP[[#This Row],[UKUPNI PRIHVATLJIVI IZDACI
TOTAL ELIGIBLE EXPENDITURE
= Bespovratna sredstva ukupno + doprinos korisnika
= Ukupni prihvatljivi troškovi
= Ukupna ugovorena vrijednost projekta HRK]]/7.5345</f>
        <v>163233.79122702236</v>
      </c>
      <c r="AA1663" s="27" t="s">
        <v>22</v>
      </c>
      <c r="AB1663" s="27" t="s">
        <v>19</v>
      </c>
      <c r="AC1663" s="26" t="s">
        <v>6113</v>
      </c>
      <c r="AD1663" s="33" t="s">
        <v>147</v>
      </c>
    </row>
    <row r="1664" spans="1:30" ht="63.75" customHeight="1" x14ac:dyDescent="0.3">
      <c r="A1664" s="31" t="s">
        <v>6114</v>
      </c>
      <c r="B1664" s="25" t="s">
        <v>139</v>
      </c>
      <c r="C1664" s="26" t="s">
        <v>140</v>
      </c>
      <c r="D1664" s="40" t="s">
        <v>1642</v>
      </c>
      <c r="E1664" s="27" t="s">
        <v>63</v>
      </c>
      <c r="F1664" s="32" t="s">
        <v>6115</v>
      </c>
      <c r="G1664" s="32" t="s">
        <v>6116</v>
      </c>
      <c r="H1664" s="29">
        <v>44859</v>
      </c>
      <c r="I1664" s="29">
        <v>45102</v>
      </c>
      <c r="J1664" s="17" t="str">
        <f>IF(Ugovori_OPULJP[[#This Row],[DATUM ZAVRŠETKA OPERACIJE]]&gt;DATE(2023,12,31),"u provedbi","završen")</f>
        <v>završen</v>
      </c>
      <c r="K1664" s="15" t="s">
        <v>6117</v>
      </c>
      <c r="L1664" s="15" t="s">
        <v>21</v>
      </c>
      <c r="M1664" s="18">
        <v>0.85</v>
      </c>
      <c r="N1664" s="18">
        <v>0.15</v>
      </c>
      <c r="O1664" s="19">
        <f>Ugovori_OPULJP[[#This Row],[Bespovratna sredstva - Ukupno (EU+Nac) HRK
= Ukupna ugovorena vrijednost bespovratnih sredstava]]*Ugovori_OPULJP[[#This Row],[EU STOPA SUFINANCIRANJA %
EU CO-FINANCING RATE %]]</f>
        <v>1008576</v>
      </c>
      <c r="P1664" s="20">
        <f>Ugovori_OPULJP[[#This Row],[Bespovratna sredstva - EU dio - HRK]]/7.5345</f>
        <v>133861.03921958987</v>
      </c>
      <c r="Q1664" s="19">
        <f>Ugovori_OPULJP[[#This Row],[Bespovratna sredstva - Ukupno (EU+Nac) HRK
= Ukupna ugovorena vrijednost bespovratnih sredstava]]*Ugovori_OPULJP[[#This Row],[STOPA NACIONALNOG SUFINANCIRANJA %]]</f>
        <v>177984</v>
      </c>
      <c r="R1664" s="20">
        <f>Ugovori_OPULJP[[#This Row],[Bespovratna sredstva - Nacionalni dio - HRK]]/7.5345</f>
        <v>23622.536332868804</v>
      </c>
      <c r="S1664" s="21">
        <v>1186560</v>
      </c>
      <c r="T1664" s="20">
        <f>Ugovori_OPULJP[[#This Row],[Bespovratna sredstva - Ukupno (EU+Nac) HRK
= Ukupna ugovorena vrijednost bespovratnih sredstava]]/7.5345</f>
        <v>157483.57555245867</v>
      </c>
      <c r="U1664" s="19">
        <v>0</v>
      </c>
      <c r="V1664" s="20">
        <f>Ugovori_OPULJP[[#This Row],[Javni doprinos korisnika - HRK]]/7.5345</f>
        <v>0</v>
      </c>
      <c r="W1664" s="19">
        <v>0</v>
      </c>
      <c r="X1664" s="20">
        <f>Ugovori_OPULJP[[#This Row],[Privatni doprinos korisnika - HRK]]/7.5345</f>
        <v>0</v>
      </c>
      <c r="Y1664" s="21">
        <f>Ugovori_OPULJP[[#This Row],[Bespovratna sredstva - Ukupno (EU+Nac) HRK
= Ukupna ugovorena vrijednost bespovratnih sredstava]]+Ugovori_OPULJP[[#This Row],[Javni doprinos korisnika - HRK]]+Ugovori_OPULJP[[#This Row],[Privatni doprinos korisnika - HRK]]</f>
        <v>1186560</v>
      </c>
      <c r="Z1664" s="22">
        <f>Ugovori_OPULJP[[#This Row],[UKUPNI PRIHVATLJIVI IZDACI
TOTAL ELIGIBLE EXPENDITURE
= Bespovratna sredstva ukupno + doprinos korisnika
= Ukupni prihvatljivi troškovi
= Ukupna ugovorena vrijednost projekta HRK]]/7.5345</f>
        <v>157483.57555245867</v>
      </c>
      <c r="AA1664" s="27" t="s">
        <v>22</v>
      </c>
      <c r="AB1664" s="27" t="s">
        <v>19</v>
      </c>
      <c r="AC1664" s="26" t="s">
        <v>6118</v>
      </c>
      <c r="AD1664" s="33" t="s">
        <v>147</v>
      </c>
    </row>
    <row r="1665" spans="1:30" ht="63.75" customHeight="1" x14ac:dyDescent="0.3">
      <c r="A1665" s="31" t="s">
        <v>6119</v>
      </c>
      <c r="B1665" s="25" t="s">
        <v>139</v>
      </c>
      <c r="C1665" s="26" t="s">
        <v>140</v>
      </c>
      <c r="D1665" s="40" t="s">
        <v>1642</v>
      </c>
      <c r="E1665" s="27" t="s">
        <v>63</v>
      </c>
      <c r="F1665" s="32" t="s">
        <v>6120</v>
      </c>
      <c r="G1665" s="32" t="s">
        <v>3055</v>
      </c>
      <c r="H1665" s="29">
        <v>44770</v>
      </c>
      <c r="I1665" s="29">
        <v>45013</v>
      </c>
      <c r="J1665" s="17" t="str">
        <f>IF(Ugovori_OPULJP[[#This Row],[DATUM ZAVRŠETKA OPERACIJE]]&gt;DATE(2023,12,31),"u provedbi","završen")</f>
        <v>završen</v>
      </c>
      <c r="K1665" s="15" t="s">
        <v>380</v>
      </c>
      <c r="L1665" s="15" t="s">
        <v>380</v>
      </c>
      <c r="M1665" s="18">
        <v>0.85</v>
      </c>
      <c r="N1665" s="18">
        <v>0.15</v>
      </c>
      <c r="O1665" s="19">
        <f>Ugovori_OPULJP[[#This Row],[Bespovratna sredstva - Ukupno (EU+Nac) HRK
= Ukupna ugovorena vrijednost bespovratnih sredstava]]*Ugovori_OPULJP[[#This Row],[EU STOPA SUFINANCIRANJA %
EU CO-FINANCING RATE %]]</f>
        <v>418625</v>
      </c>
      <c r="P1665" s="20">
        <f>Ugovori_OPULJP[[#This Row],[Bespovratna sredstva - EU dio - HRK]]/7.5345</f>
        <v>55561.08567257283</v>
      </c>
      <c r="Q1665" s="19">
        <f>Ugovori_OPULJP[[#This Row],[Bespovratna sredstva - Ukupno (EU+Nac) HRK
= Ukupna ugovorena vrijednost bespovratnih sredstava]]*Ugovori_OPULJP[[#This Row],[STOPA NACIONALNOG SUFINANCIRANJA %]]</f>
        <v>73875</v>
      </c>
      <c r="R1665" s="20">
        <f>Ugovori_OPULJP[[#This Row],[Bespovratna sredstva - Nacionalni dio - HRK]]/7.5345</f>
        <v>9804.8974716304983</v>
      </c>
      <c r="S1665" s="21">
        <v>492500</v>
      </c>
      <c r="T1665" s="22">
        <f>Ugovori_OPULJP[[#This Row],[Bespovratna sredstva - Ukupno (EU+Nac) HRK
= Ukupna ugovorena vrijednost bespovratnih sredstava]]/7.5345</f>
        <v>65365.983144203325</v>
      </c>
      <c r="U1665" s="19">
        <v>0</v>
      </c>
      <c r="V1665" s="20">
        <f>Ugovori_OPULJP[[#This Row],[Javni doprinos korisnika - HRK]]/7.5345</f>
        <v>0</v>
      </c>
      <c r="W1665" s="19">
        <v>0</v>
      </c>
      <c r="X1665" s="20">
        <f>Ugovori_OPULJP[[#This Row],[Privatni doprinos korisnika - HRK]]/7.5345</f>
        <v>0</v>
      </c>
      <c r="Y1665" s="21">
        <f>Ugovori_OPULJP[[#This Row],[Bespovratna sredstva - Ukupno (EU+Nac) HRK
= Ukupna ugovorena vrijednost bespovratnih sredstava]]+Ugovori_OPULJP[[#This Row],[Javni doprinos korisnika - HRK]]+Ugovori_OPULJP[[#This Row],[Privatni doprinos korisnika - HRK]]</f>
        <v>492500</v>
      </c>
      <c r="Z1665" s="22">
        <f>Ugovori_OPULJP[[#This Row],[UKUPNI PRIHVATLJIVI IZDACI
TOTAL ELIGIBLE EXPENDITURE
= Bespovratna sredstva ukupno + doprinos korisnika
= Ukupni prihvatljivi troškovi
= Ukupna ugovorena vrijednost projekta HRK]]/7.5345</f>
        <v>65365.983144203325</v>
      </c>
      <c r="AA1665" s="27" t="s">
        <v>22</v>
      </c>
      <c r="AB1665" s="27" t="s">
        <v>19</v>
      </c>
      <c r="AC1665" s="26" t="s">
        <v>6121</v>
      </c>
      <c r="AD1665" s="33" t="s">
        <v>147</v>
      </c>
    </row>
    <row r="1666" spans="1:30" ht="63.75" customHeight="1" x14ac:dyDescent="0.3">
      <c r="A1666" s="36" t="s">
        <v>6122</v>
      </c>
      <c r="B1666" s="25" t="s">
        <v>139</v>
      </c>
      <c r="C1666" s="26" t="s">
        <v>140</v>
      </c>
      <c r="D1666" s="40" t="s">
        <v>1642</v>
      </c>
      <c r="E1666" s="27" t="s">
        <v>63</v>
      </c>
      <c r="F1666" s="32" t="s">
        <v>6123</v>
      </c>
      <c r="G1666" s="32" t="s">
        <v>1259</v>
      </c>
      <c r="H1666" s="29">
        <v>44916</v>
      </c>
      <c r="I1666" s="29">
        <v>45159</v>
      </c>
      <c r="J1666" s="17" t="str">
        <f>IF(Ugovori_OPULJP[[#This Row],[DATUM ZAVRŠETKA OPERACIJE]]&gt;DATE(2023,12,31),"u provedbi","završen")</f>
        <v>završen</v>
      </c>
      <c r="K1666" s="15" t="s">
        <v>81</v>
      </c>
      <c r="L1666" s="15" t="s">
        <v>81</v>
      </c>
      <c r="M1666" s="18">
        <v>0.85</v>
      </c>
      <c r="N1666" s="18">
        <v>0.15</v>
      </c>
      <c r="O1666" s="19">
        <f>Ugovori_OPULJP[[#This Row],[Bespovratna sredstva - Ukupno (EU+Nac) HRK
= Ukupna ugovorena vrijednost bespovratnih sredstava]]*Ugovori_OPULJP[[#This Row],[EU STOPA SUFINANCIRANJA %
EU CO-FINANCING RATE %]]</f>
        <v>504156.25</v>
      </c>
      <c r="P1666" s="20">
        <f>Ugovori_OPULJP[[#This Row],[Bespovratna sredstva - EU dio - HRK]]/7.5345</f>
        <v>66913.033379786313</v>
      </c>
      <c r="Q1666" s="19">
        <f>Ugovori_OPULJP[[#This Row],[Bespovratna sredstva - Ukupno (EU+Nac) HRK
= Ukupna ugovorena vrijednost bespovratnih sredstava]]*Ugovori_OPULJP[[#This Row],[STOPA NACIONALNOG SUFINANCIRANJA %]]</f>
        <v>88968.75</v>
      </c>
      <c r="R1666" s="20">
        <f>Ugovori_OPULJP[[#This Row],[Bespovratna sredstva - Nacionalni dio - HRK]]/7.5345</f>
        <v>11808.182361138761</v>
      </c>
      <c r="S1666" s="21">
        <v>593125</v>
      </c>
      <c r="T1666" s="20">
        <f>Ugovori_OPULJP[[#This Row],[Bespovratna sredstva - Ukupno (EU+Nac) HRK
= Ukupna ugovorena vrijednost bespovratnih sredstava]]/7.5345</f>
        <v>78721.215740925079</v>
      </c>
      <c r="U1666" s="19">
        <v>0</v>
      </c>
      <c r="V1666" s="20">
        <f>Ugovori_OPULJP[[#This Row],[Javni doprinos korisnika - HRK]]/7.5345</f>
        <v>0</v>
      </c>
      <c r="W1666" s="19">
        <v>0</v>
      </c>
      <c r="X1666" s="20">
        <f>Ugovori_OPULJP[[#This Row],[Privatni doprinos korisnika - HRK]]/7.5345</f>
        <v>0</v>
      </c>
      <c r="Y1666" s="21">
        <f>Ugovori_OPULJP[[#This Row],[Bespovratna sredstva - Ukupno (EU+Nac) HRK
= Ukupna ugovorena vrijednost bespovratnih sredstava]]+Ugovori_OPULJP[[#This Row],[Javni doprinos korisnika - HRK]]+Ugovori_OPULJP[[#This Row],[Privatni doprinos korisnika - HRK]]</f>
        <v>593125</v>
      </c>
      <c r="Z1666" s="22">
        <f>Ugovori_OPULJP[[#This Row],[UKUPNI PRIHVATLJIVI IZDACI
TOTAL ELIGIBLE EXPENDITURE
= Bespovratna sredstva ukupno + doprinos korisnika
= Ukupni prihvatljivi troškovi
= Ukupna ugovorena vrijednost projekta HRK]]/7.5345</f>
        <v>78721.215740925079</v>
      </c>
      <c r="AA1666" s="27" t="s">
        <v>22</v>
      </c>
      <c r="AB1666" s="27" t="s">
        <v>19</v>
      </c>
      <c r="AC1666" s="26" t="s">
        <v>6124</v>
      </c>
      <c r="AD1666" s="33" t="s">
        <v>147</v>
      </c>
    </row>
    <row r="1667" spans="1:30" ht="63.75" customHeight="1" x14ac:dyDescent="0.3">
      <c r="A1667" s="31" t="s">
        <v>6125</v>
      </c>
      <c r="B1667" s="25" t="s">
        <v>139</v>
      </c>
      <c r="C1667" s="26" t="s">
        <v>140</v>
      </c>
      <c r="D1667" s="40" t="s">
        <v>1642</v>
      </c>
      <c r="E1667" s="27" t="s">
        <v>63</v>
      </c>
      <c r="F1667" s="32" t="s">
        <v>6126</v>
      </c>
      <c r="G1667" s="32" t="s">
        <v>1768</v>
      </c>
      <c r="H1667" s="29">
        <v>44855</v>
      </c>
      <c r="I1667" s="29">
        <v>45098</v>
      </c>
      <c r="J1667" s="17" t="str">
        <f>IF(Ugovori_OPULJP[[#This Row],[DATUM ZAVRŠETKA OPERACIJE]]&gt;DATE(2023,12,31),"u provedbi","završen")</f>
        <v>završen</v>
      </c>
      <c r="K1667" s="28" t="s">
        <v>81</v>
      </c>
      <c r="L1667" s="28" t="s">
        <v>81</v>
      </c>
      <c r="M1667" s="18">
        <v>0.85</v>
      </c>
      <c r="N1667" s="18">
        <v>0.15</v>
      </c>
      <c r="O1667" s="19">
        <f>Ugovori_OPULJP[[#This Row],[Bespovratna sredstva - Ukupno (EU+Nac) HRK
= Ukupna ugovorena vrijednost bespovratnih sredstava]]*Ugovori_OPULJP[[#This Row],[EU STOPA SUFINANCIRANJA %
EU CO-FINANCING RATE %]]</f>
        <v>1275000</v>
      </c>
      <c r="P1667" s="20">
        <f>Ugovori_OPULJP[[#This Row],[Bespovratna sredstva - EU dio - HRK]]/7.5345</f>
        <v>169221.5807286482</v>
      </c>
      <c r="Q1667" s="19">
        <f>Ugovori_OPULJP[[#This Row],[Bespovratna sredstva - Ukupno (EU+Nac) HRK
= Ukupna ugovorena vrijednost bespovratnih sredstava]]*Ugovori_OPULJP[[#This Row],[STOPA NACIONALNOG SUFINANCIRANJA %]]</f>
        <v>225000</v>
      </c>
      <c r="R1667" s="20">
        <f>Ugovori_OPULJP[[#This Row],[Bespovratna sredstva - Nacionalni dio - HRK]]/7.5345</f>
        <v>29862.631893290862</v>
      </c>
      <c r="S1667" s="21">
        <v>1500000</v>
      </c>
      <c r="T1667" s="20">
        <f>Ugovori_OPULJP[[#This Row],[Bespovratna sredstva - Ukupno (EU+Nac) HRK
= Ukupna ugovorena vrijednost bespovratnih sredstava]]/7.5345</f>
        <v>199084.21262193908</v>
      </c>
      <c r="U1667" s="19">
        <v>0</v>
      </c>
      <c r="V1667" s="20">
        <f>Ugovori_OPULJP[[#This Row],[Javni doprinos korisnika - HRK]]/7.5345</f>
        <v>0</v>
      </c>
      <c r="W1667" s="19">
        <v>0</v>
      </c>
      <c r="X1667" s="20">
        <f>Ugovori_OPULJP[[#This Row],[Privatni doprinos korisnika - HRK]]/7.5345</f>
        <v>0</v>
      </c>
      <c r="Y1667" s="21">
        <f>Ugovori_OPULJP[[#This Row],[Bespovratna sredstva - Ukupno (EU+Nac) HRK
= Ukupna ugovorena vrijednost bespovratnih sredstava]]+Ugovori_OPULJP[[#This Row],[Javni doprinos korisnika - HRK]]+Ugovori_OPULJP[[#This Row],[Privatni doprinos korisnika - HRK]]</f>
        <v>1500000</v>
      </c>
      <c r="Z1667" s="22">
        <f>Ugovori_OPULJP[[#This Row],[UKUPNI PRIHVATLJIVI IZDACI
TOTAL ELIGIBLE EXPENDITURE
= Bespovratna sredstva ukupno + doprinos korisnika
= Ukupni prihvatljivi troškovi
= Ukupna ugovorena vrijednost projekta HRK]]/7.5345</f>
        <v>199084.21262193908</v>
      </c>
      <c r="AA1667" s="27" t="s">
        <v>22</v>
      </c>
      <c r="AB1667" s="27" t="s">
        <v>19</v>
      </c>
      <c r="AC1667" s="26" t="s">
        <v>6127</v>
      </c>
      <c r="AD1667" s="33" t="s">
        <v>147</v>
      </c>
    </row>
    <row r="1668" spans="1:30" ht="63.75" customHeight="1" x14ac:dyDescent="0.3">
      <c r="A1668" s="31" t="s">
        <v>6128</v>
      </c>
      <c r="B1668" s="25" t="s">
        <v>139</v>
      </c>
      <c r="C1668" s="26" t="s">
        <v>140</v>
      </c>
      <c r="D1668" s="40" t="s">
        <v>1642</v>
      </c>
      <c r="E1668" s="27" t="s">
        <v>63</v>
      </c>
      <c r="F1668" s="32" t="s">
        <v>6129</v>
      </c>
      <c r="G1668" s="32" t="s">
        <v>1439</v>
      </c>
      <c r="H1668" s="29">
        <v>44855</v>
      </c>
      <c r="I1668" s="29">
        <v>45098</v>
      </c>
      <c r="J1668" s="17" t="str">
        <f>IF(Ugovori_OPULJP[[#This Row],[DATUM ZAVRŠETKA OPERACIJE]]&gt;DATE(2023,12,31),"u provedbi","završen")</f>
        <v>završen</v>
      </c>
      <c r="K1668" s="28" t="s">
        <v>81</v>
      </c>
      <c r="L1668" s="28" t="s">
        <v>81</v>
      </c>
      <c r="M1668" s="18">
        <v>0.85</v>
      </c>
      <c r="N1668" s="18">
        <v>0.15</v>
      </c>
      <c r="O1668" s="19">
        <f>Ugovori_OPULJP[[#This Row],[Bespovratna sredstva - Ukupno (EU+Nac) HRK
= Ukupna ugovorena vrijednost bespovratnih sredstava]]*Ugovori_OPULJP[[#This Row],[EU STOPA SUFINANCIRANJA %
EU CO-FINANCING RATE %]]</f>
        <v>1261850.5</v>
      </c>
      <c r="P1668" s="20">
        <f>Ugovori_OPULJP[[#This Row],[Bespovratna sredstva - EU dio - HRK]]/7.5345</f>
        <v>167476.34215940008</v>
      </c>
      <c r="Q1668" s="19">
        <f>Ugovori_OPULJP[[#This Row],[Bespovratna sredstva - Ukupno (EU+Nac) HRK
= Ukupna ugovorena vrijednost bespovratnih sredstava]]*Ugovori_OPULJP[[#This Row],[STOPA NACIONALNOG SUFINANCIRANJA %]]</f>
        <v>222679.5</v>
      </c>
      <c r="R1668" s="20">
        <f>Ugovori_OPULJP[[#This Row],[Bespovratna sredstva - Nacionalni dio - HRK]]/7.5345</f>
        <v>29554.648616364721</v>
      </c>
      <c r="S1668" s="21">
        <v>1484530</v>
      </c>
      <c r="T1668" s="20">
        <f>Ugovori_OPULJP[[#This Row],[Bespovratna sredstva - Ukupno (EU+Nac) HRK
= Ukupna ugovorena vrijednost bespovratnih sredstava]]/7.5345</f>
        <v>197030.9907757648</v>
      </c>
      <c r="U1668" s="19">
        <v>0</v>
      </c>
      <c r="V1668" s="20">
        <f>Ugovori_OPULJP[[#This Row],[Javni doprinos korisnika - HRK]]/7.5345</f>
        <v>0</v>
      </c>
      <c r="W1668" s="19">
        <v>0</v>
      </c>
      <c r="X1668" s="20">
        <f>Ugovori_OPULJP[[#This Row],[Privatni doprinos korisnika - HRK]]/7.5345</f>
        <v>0</v>
      </c>
      <c r="Y1668" s="21">
        <f>Ugovori_OPULJP[[#This Row],[Bespovratna sredstva - Ukupno (EU+Nac) HRK
= Ukupna ugovorena vrijednost bespovratnih sredstava]]+Ugovori_OPULJP[[#This Row],[Javni doprinos korisnika - HRK]]+Ugovori_OPULJP[[#This Row],[Privatni doprinos korisnika - HRK]]</f>
        <v>1484530</v>
      </c>
      <c r="Z1668" s="22">
        <f>Ugovori_OPULJP[[#This Row],[UKUPNI PRIHVATLJIVI IZDACI
TOTAL ELIGIBLE EXPENDITURE
= Bespovratna sredstva ukupno + doprinos korisnika
= Ukupni prihvatljivi troškovi
= Ukupna ugovorena vrijednost projekta HRK]]/7.5345</f>
        <v>197030.9907757648</v>
      </c>
      <c r="AA1668" s="27" t="s">
        <v>22</v>
      </c>
      <c r="AB1668" s="27" t="s">
        <v>19</v>
      </c>
      <c r="AC1668" s="26" t="s">
        <v>6130</v>
      </c>
      <c r="AD1668" s="33" t="s">
        <v>147</v>
      </c>
    </row>
    <row r="1669" spans="1:30" ht="63.75" customHeight="1" x14ac:dyDescent="0.3">
      <c r="A1669" s="31" t="s">
        <v>6131</v>
      </c>
      <c r="B1669" s="25" t="s">
        <v>139</v>
      </c>
      <c r="C1669" s="26" t="s">
        <v>140</v>
      </c>
      <c r="D1669" s="40" t="s">
        <v>1642</v>
      </c>
      <c r="E1669" s="27" t="s">
        <v>63</v>
      </c>
      <c r="F1669" s="32" t="s">
        <v>6132</v>
      </c>
      <c r="G1669" s="32" t="s">
        <v>1298</v>
      </c>
      <c r="H1669" s="29">
        <v>44855</v>
      </c>
      <c r="I1669" s="29">
        <v>45098</v>
      </c>
      <c r="J1669" s="17" t="str">
        <f>IF(Ugovori_OPULJP[[#This Row],[DATUM ZAVRŠETKA OPERACIJE]]&gt;DATE(2023,12,31),"u provedbi","završen")</f>
        <v>završen</v>
      </c>
      <c r="K1669" s="28" t="s">
        <v>81</v>
      </c>
      <c r="L1669" s="28" t="s">
        <v>81</v>
      </c>
      <c r="M1669" s="18">
        <v>0.85</v>
      </c>
      <c r="N1669" s="18">
        <v>0.15</v>
      </c>
      <c r="O1669" s="19">
        <f>Ugovori_OPULJP[[#This Row],[Bespovratna sredstva - Ukupno (EU+Nac) HRK
= Ukupna ugovorena vrijednost bespovratnih sredstava]]*Ugovori_OPULJP[[#This Row],[EU STOPA SUFINANCIRANJA %
EU CO-FINANCING RATE %]]</f>
        <v>640517.5</v>
      </c>
      <c r="P1669" s="20">
        <f>Ugovori_OPULJP[[#This Row],[Bespovratna sredstva - EU dio - HRK]]/7.5345</f>
        <v>85011.281438715232</v>
      </c>
      <c r="Q1669" s="19">
        <f>Ugovori_OPULJP[[#This Row],[Bespovratna sredstva - Ukupno (EU+Nac) HRK
= Ukupna ugovorena vrijednost bespovratnih sredstava]]*Ugovori_OPULJP[[#This Row],[STOPA NACIONALNOG SUFINANCIRANJA %]]</f>
        <v>113032.5</v>
      </c>
      <c r="R1669" s="20">
        <f>Ugovori_OPULJP[[#This Row],[Bespovratna sredstva - Nacionalni dio - HRK]]/7.5345</f>
        <v>15001.990842126219</v>
      </c>
      <c r="S1669" s="21">
        <v>753550</v>
      </c>
      <c r="T1669" s="20">
        <f>Ugovori_OPULJP[[#This Row],[Bespovratna sredstva - Ukupno (EU+Nac) HRK
= Ukupna ugovorena vrijednost bespovratnih sredstava]]/7.5345</f>
        <v>100013.27228084145</v>
      </c>
      <c r="U1669" s="19">
        <v>0</v>
      </c>
      <c r="V1669" s="20">
        <f>Ugovori_OPULJP[[#This Row],[Javni doprinos korisnika - HRK]]/7.5345</f>
        <v>0</v>
      </c>
      <c r="W1669" s="19">
        <v>0</v>
      </c>
      <c r="X1669" s="20">
        <f>Ugovori_OPULJP[[#This Row],[Privatni doprinos korisnika - HRK]]/7.5345</f>
        <v>0</v>
      </c>
      <c r="Y1669" s="21">
        <f>Ugovori_OPULJP[[#This Row],[Bespovratna sredstva - Ukupno (EU+Nac) HRK
= Ukupna ugovorena vrijednost bespovratnih sredstava]]+Ugovori_OPULJP[[#This Row],[Javni doprinos korisnika - HRK]]+Ugovori_OPULJP[[#This Row],[Privatni doprinos korisnika - HRK]]</f>
        <v>753550</v>
      </c>
      <c r="Z1669" s="22">
        <f>Ugovori_OPULJP[[#This Row],[UKUPNI PRIHVATLJIVI IZDACI
TOTAL ELIGIBLE EXPENDITURE
= Bespovratna sredstva ukupno + doprinos korisnika
= Ukupni prihvatljivi troškovi
= Ukupna ugovorena vrijednost projekta HRK]]/7.5345</f>
        <v>100013.27228084145</v>
      </c>
      <c r="AA1669" s="27" t="s">
        <v>22</v>
      </c>
      <c r="AB1669" s="27" t="s">
        <v>19</v>
      </c>
      <c r="AC1669" s="26" t="s">
        <v>6133</v>
      </c>
      <c r="AD1669" s="33" t="s">
        <v>147</v>
      </c>
    </row>
    <row r="1670" spans="1:30" ht="63.75" customHeight="1" x14ac:dyDescent="0.3">
      <c r="A1670" s="31" t="s">
        <v>6134</v>
      </c>
      <c r="B1670" s="25" t="s">
        <v>139</v>
      </c>
      <c r="C1670" s="26" t="s">
        <v>140</v>
      </c>
      <c r="D1670" s="40" t="s">
        <v>1642</v>
      </c>
      <c r="E1670" s="27" t="s">
        <v>63</v>
      </c>
      <c r="F1670" s="32" t="s">
        <v>6135</v>
      </c>
      <c r="G1670" s="32" t="s">
        <v>1376</v>
      </c>
      <c r="H1670" s="29">
        <v>44915</v>
      </c>
      <c r="I1670" s="29">
        <v>45158</v>
      </c>
      <c r="J1670" s="17" t="str">
        <f>IF(Ugovori_OPULJP[[#This Row],[DATUM ZAVRŠETKA OPERACIJE]]&gt;DATE(2023,12,31),"u provedbi","završen")</f>
        <v>završen</v>
      </c>
      <c r="K1670" s="15" t="s">
        <v>81</v>
      </c>
      <c r="L1670" s="15" t="s">
        <v>81</v>
      </c>
      <c r="M1670" s="18">
        <v>0.85</v>
      </c>
      <c r="N1670" s="18">
        <v>0.15</v>
      </c>
      <c r="O1670" s="19">
        <f>Ugovori_OPULJP[[#This Row],[Bespovratna sredstva - Ukupno (EU+Nac) HRK
= Ukupna ugovorena vrijednost bespovratnih sredstava]]*Ugovori_OPULJP[[#This Row],[EU STOPA SUFINANCIRANJA %
EU CO-FINANCING RATE %]]</f>
        <v>921808</v>
      </c>
      <c r="P1670" s="20">
        <f>Ugovori_OPULJP[[#This Row],[Bespovratna sredstva - EU dio - HRK]]/7.5345</f>
        <v>122344.94657906961</v>
      </c>
      <c r="Q1670" s="19">
        <f>Ugovori_OPULJP[[#This Row],[Bespovratna sredstva - Ukupno (EU+Nac) HRK
= Ukupna ugovorena vrijednost bespovratnih sredstava]]*Ugovori_OPULJP[[#This Row],[STOPA NACIONALNOG SUFINANCIRANJA %]]</f>
        <v>162672</v>
      </c>
      <c r="R1670" s="20">
        <f>Ugovori_OPULJP[[#This Row],[Bespovratna sredstva - Nacionalni dio - HRK]]/7.5345</f>
        <v>21590.284690424047</v>
      </c>
      <c r="S1670" s="21">
        <v>1084480</v>
      </c>
      <c r="T1670" s="20">
        <f>Ugovori_OPULJP[[#This Row],[Bespovratna sredstva - Ukupno (EU+Nac) HRK
= Ukupna ugovorena vrijednost bespovratnih sredstava]]/7.5345</f>
        <v>143935.23126949364</v>
      </c>
      <c r="U1670" s="19">
        <v>0</v>
      </c>
      <c r="V1670" s="20">
        <f>Ugovori_OPULJP[[#This Row],[Javni doprinos korisnika - HRK]]/7.5345</f>
        <v>0</v>
      </c>
      <c r="W1670" s="19">
        <v>0</v>
      </c>
      <c r="X1670" s="20">
        <f>Ugovori_OPULJP[[#This Row],[Privatni doprinos korisnika - HRK]]/7.5345</f>
        <v>0</v>
      </c>
      <c r="Y1670" s="21">
        <f>Ugovori_OPULJP[[#This Row],[Bespovratna sredstva - Ukupno (EU+Nac) HRK
= Ukupna ugovorena vrijednost bespovratnih sredstava]]+Ugovori_OPULJP[[#This Row],[Javni doprinos korisnika - HRK]]+Ugovori_OPULJP[[#This Row],[Privatni doprinos korisnika - HRK]]</f>
        <v>1084480</v>
      </c>
      <c r="Z1670" s="22">
        <f>Ugovori_OPULJP[[#This Row],[UKUPNI PRIHVATLJIVI IZDACI
TOTAL ELIGIBLE EXPENDITURE
= Bespovratna sredstva ukupno + doprinos korisnika
= Ukupni prihvatljivi troškovi
= Ukupna ugovorena vrijednost projekta HRK]]/7.5345</f>
        <v>143935.23126949364</v>
      </c>
      <c r="AA1670" s="27" t="s">
        <v>22</v>
      </c>
      <c r="AB1670" s="27" t="s">
        <v>19</v>
      </c>
      <c r="AC1670" s="26" t="s">
        <v>6136</v>
      </c>
      <c r="AD1670" s="33" t="s">
        <v>147</v>
      </c>
    </row>
    <row r="1671" spans="1:30" ht="63.75" customHeight="1" x14ac:dyDescent="0.3">
      <c r="A1671" s="31" t="s">
        <v>6137</v>
      </c>
      <c r="B1671" s="25" t="s">
        <v>139</v>
      </c>
      <c r="C1671" s="26" t="s">
        <v>140</v>
      </c>
      <c r="D1671" s="40" t="s">
        <v>1642</v>
      </c>
      <c r="E1671" s="27" t="s">
        <v>63</v>
      </c>
      <c r="F1671" s="32" t="s">
        <v>6138</v>
      </c>
      <c r="G1671" s="32" t="s">
        <v>4145</v>
      </c>
      <c r="H1671" s="29">
        <v>44770</v>
      </c>
      <c r="I1671" s="29">
        <v>45013</v>
      </c>
      <c r="J1671" s="17" t="str">
        <f>IF(Ugovori_OPULJP[[#This Row],[DATUM ZAVRŠETKA OPERACIJE]]&gt;DATE(2023,12,31),"u provedbi","završen")</f>
        <v>završen</v>
      </c>
      <c r="K1671" s="15" t="s">
        <v>6139</v>
      </c>
      <c r="L1671" s="15" t="s">
        <v>324</v>
      </c>
      <c r="M1671" s="18">
        <v>0.85</v>
      </c>
      <c r="N1671" s="18">
        <v>0.15</v>
      </c>
      <c r="O1671" s="19">
        <f>Ugovori_OPULJP[[#This Row],[Bespovratna sredstva - Ukupno (EU+Nac) HRK
= Ukupna ugovorena vrijednost bespovratnih sredstava]]*Ugovori_OPULJP[[#This Row],[EU STOPA SUFINANCIRANJA %
EU CO-FINANCING RATE %]]</f>
        <v>1260720</v>
      </c>
      <c r="P1671" s="20">
        <f>Ugovori_OPULJP[[#This Row],[Bespovratna sredstva - EU dio - HRK]]/7.5345</f>
        <v>167326.29902448735</v>
      </c>
      <c r="Q1671" s="19">
        <f>Ugovori_OPULJP[[#This Row],[Bespovratna sredstva - Ukupno (EU+Nac) HRK
= Ukupna ugovorena vrijednost bespovratnih sredstava]]*Ugovori_OPULJP[[#This Row],[STOPA NACIONALNOG SUFINANCIRANJA %]]</f>
        <v>222480</v>
      </c>
      <c r="R1671" s="20">
        <f>Ugovori_OPULJP[[#This Row],[Bespovratna sredstva - Nacionalni dio - HRK]]/7.5345</f>
        <v>29528.170416086003</v>
      </c>
      <c r="S1671" s="21">
        <v>1483200</v>
      </c>
      <c r="T1671" s="22">
        <f>Ugovori_OPULJP[[#This Row],[Bespovratna sredstva - Ukupno (EU+Nac) HRK
= Ukupna ugovorena vrijednost bespovratnih sredstava]]/7.5345</f>
        <v>196854.46944057336</v>
      </c>
      <c r="U1671" s="19">
        <v>0</v>
      </c>
      <c r="V1671" s="20">
        <f>Ugovori_OPULJP[[#This Row],[Javni doprinos korisnika - HRK]]/7.5345</f>
        <v>0</v>
      </c>
      <c r="W1671" s="19">
        <v>0</v>
      </c>
      <c r="X1671" s="20">
        <f>Ugovori_OPULJP[[#This Row],[Privatni doprinos korisnika - HRK]]/7.5345</f>
        <v>0</v>
      </c>
      <c r="Y1671" s="21">
        <f>Ugovori_OPULJP[[#This Row],[Bespovratna sredstva - Ukupno (EU+Nac) HRK
= Ukupna ugovorena vrijednost bespovratnih sredstava]]+Ugovori_OPULJP[[#This Row],[Javni doprinos korisnika - HRK]]+Ugovori_OPULJP[[#This Row],[Privatni doprinos korisnika - HRK]]</f>
        <v>1483200</v>
      </c>
      <c r="Z1671" s="22">
        <f>Ugovori_OPULJP[[#This Row],[UKUPNI PRIHVATLJIVI IZDACI
TOTAL ELIGIBLE EXPENDITURE
= Bespovratna sredstva ukupno + doprinos korisnika
= Ukupni prihvatljivi troškovi
= Ukupna ugovorena vrijednost projekta HRK]]/7.5345</f>
        <v>196854.46944057336</v>
      </c>
      <c r="AA1671" s="27" t="s">
        <v>22</v>
      </c>
      <c r="AB1671" s="27" t="s">
        <v>19</v>
      </c>
      <c r="AC1671" s="26" t="s">
        <v>6140</v>
      </c>
      <c r="AD1671" s="33" t="s">
        <v>147</v>
      </c>
    </row>
    <row r="1672" spans="1:30" ht="63.75" customHeight="1" x14ac:dyDescent="0.3">
      <c r="A1672" s="31" t="s">
        <v>6141</v>
      </c>
      <c r="B1672" s="25" t="s">
        <v>139</v>
      </c>
      <c r="C1672" s="26" t="s">
        <v>140</v>
      </c>
      <c r="D1672" s="40" t="s">
        <v>1642</v>
      </c>
      <c r="E1672" s="27" t="s">
        <v>63</v>
      </c>
      <c r="F1672" s="32" t="s">
        <v>6142</v>
      </c>
      <c r="G1672" s="32" t="s">
        <v>1294</v>
      </c>
      <c r="H1672" s="29">
        <v>44925</v>
      </c>
      <c r="I1672" s="29">
        <v>45168</v>
      </c>
      <c r="J1672" s="17" t="str">
        <f>IF(Ugovori_OPULJP[[#This Row],[DATUM ZAVRŠETKA OPERACIJE]]&gt;DATE(2023,12,31),"u provedbi","završen")</f>
        <v>završen</v>
      </c>
      <c r="K1672" s="15" t="s">
        <v>81</v>
      </c>
      <c r="L1672" s="15" t="s">
        <v>81</v>
      </c>
      <c r="M1672" s="18">
        <v>0.85</v>
      </c>
      <c r="N1672" s="18">
        <v>0.15</v>
      </c>
      <c r="O1672" s="19">
        <f>Ugovori_OPULJP[[#This Row],[Bespovratna sredstva - Ukupno (EU+Nac) HRK
= Ukupna ugovorena vrijednost bespovratnih sredstava]]*Ugovori_OPULJP[[#This Row],[EU STOPA SUFINANCIRANJA %
EU CO-FINANCING RATE %]]</f>
        <v>1254731.75</v>
      </c>
      <c r="P1672" s="20">
        <f>Ugovori_OPULJP[[#This Row],[Bespovratna sredstva - EU dio - HRK]]/7.5345</f>
        <v>166531.52166699845</v>
      </c>
      <c r="Q1672" s="19">
        <f>Ugovori_OPULJP[[#This Row],[Bespovratna sredstva - Ukupno (EU+Nac) HRK
= Ukupna ugovorena vrijednost bespovratnih sredstava]]*Ugovori_OPULJP[[#This Row],[STOPA NACIONALNOG SUFINANCIRANJA %]]</f>
        <v>221423.25</v>
      </c>
      <c r="R1672" s="20">
        <f>Ugovori_OPULJP[[#This Row],[Bespovratna sredstva - Nacionalni dio - HRK]]/7.5345</f>
        <v>29387.915588293847</v>
      </c>
      <c r="S1672" s="21">
        <v>1476155</v>
      </c>
      <c r="T1672" s="20">
        <f>Ugovori_OPULJP[[#This Row],[Bespovratna sredstva - Ukupno (EU+Nac) HRK
= Ukupna ugovorena vrijednost bespovratnih sredstava]]/7.5345</f>
        <v>195919.43725529232</v>
      </c>
      <c r="U1672" s="19">
        <v>0</v>
      </c>
      <c r="V1672" s="20">
        <f>Ugovori_OPULJP[[#This Row],[Javni doprinos korisnika - HRK]]/7.5345</f>
        <v>0</v>
      </c>
      <c r="W1672" s="19">
        <v>0</v>
      </c>
      <c r="X1672" s="20">
        <f>Ugovori_OPULJP[[#This Row],[Privatni doprinos korisnika - HRK]]/7.5345</f>
        <v>0</v>
      </c>
      <c r="Y1672" s="21">
        <f>Ugovori_OPULJP[[#This Row],[Bespovratna sredstva - Ukupno (EU+Nac) HRK
= Ukupna ugovorena vrijednost bespovratnih sredstava]]+Ugovori_OPULJP[[#This Row],[Javni doprinos korisnika - HRK]]+Ugovori_OPULJP[[#This Row],[Privatni doprinos korisnika - HRK]]</f>
        <v>1476155</v>
      </c>
      <c r="Z1672" s="22">
        <f>Ugovori_OPULJP[[#This Row],[UKUPNI PRIHVATLJIVI IZDACI
TOTAL ELIGIBLE EXPENDITURE
= Bespovratna sredstva ukupno + doprinos korisnika
= Ukupni prihvatljivi troškovi
= Ukupna ugovorena vrijednost projekta HRK]]/7.5345</f>
        <v>195919.43725529232</v>
      </c>
      <c r="AA1672" s="27" t="s">
        <v>22</v>
      </c>
      <c r="AB1672" s="27" t="s">
        <v>19</v>
      </c>
      <c r="AC1672" s="26" t="s">
        <v>6143</v>
      </c>
      <c r="AD1672" s="33" t="s">
        <v>147</v>
      </c>
    </row>
    <row r="1673" spans="1:30" ht="63.75" customHeight="1" x14ac:dyDescent="0.3">
      <c r="A1673" s="31" t="s">
        <v>6144</v>
      </c>
      <c r="B1673" s="25" t="s">
        <v>139</v>
      </c>
      <c r="C1673" s="26" t="s">
        <v>140</v>
      </c>
      <c r="D1673" s="40" t="s">
        <v>1642</v>
      </c>
      <c r="E1673" s="27" t="s">
        <v>63</v>
      </c>
      <c r="F1673" s="32" t="s">
        <v>6145</v>
      </c>
      <c r="G1673" s="32" t="s">
        <v>1278</v>
      </c>
      <c r="H1673" s="29">
        <v>44915</v>
      </c>
      <c r="I1673" s="29">
        <v>45158</v>
      </c>
      <c r="J1673" s="17" t="str">
        <f>IF(Ugovori_OPULJP[[#This Row],[DATUM ZAVRŠETKA OPERACIJE]]&gt;DATE(2023,12,31),"u provedbi","završen")</f>
        <v>završen</v>
      </c>
      <c r="K1673" s="15" t="s">
        <v>81</v>
      </c>
      <c r="L1673" s="15" t="s">
        <v>81</v>
      </c>
      <c r="M1673" s="18">
        <v>0.85</v>
      </c>
      <c r="N1673" s="18">
        <v>0.15</v>
      </c>
      <c r="O1673" s="19">
        <f>Ugovori_OPULJP[[#This Row],[Bespovratna sredstva - Ukupno (EU+Nac) HRK
= Ukupna ugovorena vrijednost bespovratnih sredstava]]*Ugovori_OPULJP[[#This Row],[EU STOPA SUFINANCIRANJA %
EU CO-FINANCING RATE %]]</f>
        <v>798456</v>
      </c>
      <c r="P1673" s="20">
        <f>Ugovori_OPULJP[[#This Row],[Bespovratna sredstva - EU dio - HRK]]/7.5345</f>
        <v>105973.32271550865</v>
      </c>
      <c r="Q1673" s="19">
        <f>Ugovori_OPULJP[[#This Row],[Bespovratna sredstva - Ukupno (EU+Nac) HRK
= Ukupna ugovorena vrijednost bespovratnih sredstava]]*Ugovori_OPULJP[[#This Row],[STOPA NACIONALNOG SUFINANCIRANJA %]]</f>
        <v>140904</v>
      </c>
      <c r="R1673" s="20">
        <f>Ugovori_OPULJP[[#This Row],[Bespovratna sredstva - Nacionalni dio - HRK]]/7.5345</f>
        <v>18701.174596854467</v>
      </c>
      <c r="S1673" s="21">
        <v>939360</v>
      </c>
      <c r="T1673" s="20">
        <f>Ugovori_OPULJP[[#This Row],[Bespovratna sredstva - Ukupno (EU+Nac) HRK
= Ukupna ugovorena vrijednost bespovratnih sredstava]]/7.5345</f>
        <v>124674.49731236312</v>
      </c>
      <c r="U1673" s="19">
        <v>0</v>
      </c>
      <c r="V1673" s="20">
        <f>Ugovori_OPULJP[[#This Row],[Javni doprinos korisnika - HRK]]/7.5345</f>
        <v>0</v>
      </c>
      <c r="W1673" s="19">
        <v>0</v>
      </c>
      <c r="X1673" s="20">
        <f>Ugovori_OPULJP[[#This Row],[Privatni doprinos korisnika - HRK]]/7.5345</f>
        <v>0</v>
      </c>
      <c r="Y1673" s="21">
        <f>Ugovori_OPULJP[[#This Row],[Bespovratna sredstva - Ukupno (EU+Nac) HRK
= Ukupna ugovorena vrijednost bespovratnih sredstava]]+Ugovori_OPULJP[[#This Row],[Javni doprinos korisnika - HRK]]+Ugovori_OPULJP[[#This Row],[Privatni doprinos korisnika - HRK]]</f>
        <v>939360</v>
      </c>
      <c r="Z1673" s="22">
        <f>Ugovori_OPULJP[[#This Row],[UKUPNI PRIHVATLJIVI IZDACI
TOTAL ELIGIBLE EXPENDITURE
= Bespovratna sredstva ukupno + doprinos korisnika
= Ukupni prihvatljivi troškovi
= Ukupna ugovorena vrijednost projekta HRK]]/7.5345</f>
        <v>124674.49731236312</v>
      </c>
      <c r="AA1673" s="27" t="s">
        <v>22</v>
      </c>
      <c r="AB1673" s="27" t="s">
        <v>19</v>
      </c>
      <c r="AC1673" s="26" t="s">
        <v>6146</v>
      </c>
      <c r="AD1673" s="33" t="s">
        <v>147</v>
      </c>
    </row>
    <row r="1674" spans="1:30" ht="63.75" customHeight="1" x14ac:dyDescent="0.3">
      <c r="A1674" s="31" t="s">
        <v>6147</v>
      </c>
      <c r="B1674" s="25" t="s">
        <v>139</v>
      </c>
      <c r="C1674" s="26" t="s">
        <v>140</v>
      </c>
      <c r="D1674" s="40" t="s">
        <v>1642</v>
      </c>
      <c r="E1674" s="27" t="s">
        <v>63</v>
      </c>
      <c r="F1674" s="32" t="s">
        <v>6148</v>
      </c>
      <c r="G1674" s="32" t="s">
        <v>1310</v>
      </c>
      <c r="H1674" s="29">
        <v>44925</v>
      </c>
      <c r="I1674" s="29">
        <v>45168</v>
      </c>
      <c r="J1674" s="17" t="str">
        <f>IF(Ugovori_OPULJP[[#This Row],[DATUM ZAVRŠETKA OPERACIJE]]&gt;DATE(2023,12,31),"u provedbi","završen")</f>
        <v>završen</v>
      </c>
      <c r="K1674" s="15" t="s">
        <v>91</v>
      </c>
      <c r="L1674" s="15" t="s">
        <v>91</v>
      </c>
      <c r="M1674" s="18">
        <v>0.85</v>
      </c>
      <c r="N1674" s="18">
        <v>0.15</v>
      </c>
      <c r="O1674" s="19">
        <f>Ugovori_OPULJP[[#This Row],[Bespovratna sredstva - Ukupno (EU+Nac) HRK
= Ukupna ugovorena vrijednost bespovratnih sredstava]]*Ugovori_OPULJP[[#This Row],[EU STOPA SUFINANCIRANJA %
EU CO-FINANCING RATE %]]</f>
        <v>630275</v>
      </c>
      <c r="P1674" s="20">
        <f>Ugovori_OPULJP[[#This Row],[Bespovratna sredstva - EU dio - HRK]]/7.5345</f>
        <v>83651.868073528429</v>
      </c>
      <c r="Q1674" s="19">
        <f>Ugovori_OPULJP[[#This Row],[Bespovratna sredstva - Ukupno (EU+Nac) HRK
= Ukupna ugovorena vrijednost bespovratnih sredstava]]*Ugovori_OPULJP[[#This Row],[STOPA NACIONALNOG SUFINANCIRANJA %]]</f>
        <v>111225</v>
      </c>
      <c r="R1674" s="20">
        <f>Ugovori_OPULJP[[#This Row],[Bespovratna sredstva - Nacionalni dio - HRK]]/7.5345</f>
        <v>14762.094365916782</v>
      </c>
      <c r="S1674" s="21">
        <v>741500</v>
      </c>
      <c r="T1674" s="20">
        <f>Ugovori_OPULJP[[#This Row],[Bespovratna sredstva - Ukupno (EU+Nac) HRK
= Ukupna ugovorena vrijednost bespovratnih sredstava]]/7.5345</f>
        <v>98413.962439445211</v>
      </c>
      <c r="U1674" s="19">
        <v>0</v>
      </c>
      <c r="V1674" s="20">
        <f>Ugovori_OPULJP[[#This Row],[Javni doprinos korisnika - HRK]]/7.5345</f>
        <v>0</v>
      </c>
      <c r="W1674" s="19">
        <v>0</v>
      </c>
      <c r="X1674" s="20">
        <f>Ugovori_OPULJP[[#This Row],[Privatni doprinos korisnika - HRK]]/7.5345</f>
        <v>0</v>
      </c>
      <c r="Y1674" s="21">
        <f>Ugovori_OPULJP[[#This Row],[Bespovratna sredstva - Ukupno (EU+Nac) HRK
= Ukupna ugovorena vrijednost bespovratnih sredstava]]+Ugovori_OPULJP[[#This Row],[Javni doprinos korisnika - HRK]]+Ugovori_OPULJP[[#This Row],[Privatni doprinos korisnika - HRK]]</f>
        <v>741500</v>
      </c>
      <c r="Z1674" s="22">
        <f>Ugovori_OPULJP[[#This Row],[UKUPNI PRIHVATLJIVI IZDACI
TOTAL ELIGIBLE EXPENDITURE
= Bespovratna sredstva ukupno + doprinos korisnika
= Ukupni prihvatljivi troškovi
= Ukupna ugovorena vrijednost projekta HRK]]/7.5345</f>
        <v>98413.962439445211</v>
      </c>
      <c r="AA1674" s="27" t="s">
        <v>22</v>
      </c>
      <c r="AB1674" s="27" t="s">
        <v>19</v>
      </c>
      <c r="AC1674" s="26" t="s">
        <v>6149</v>
      </c>
      <c r="AD1674" s="33" t="s">
        <v>147</v>
      </c>
    </row>
    <row r="1675" spans="1:30" ht="63.75" customHeight="1" x14ac:dyDescent="0.3">
      <c r="A1675" s="31" t="s">
        <v>6150</v>
      </c>
      <c r="B1675" s="25" t="s">
        <v>139</v>
      </c>
      <c r="C1675" s="26" t="s">
        <v>140</v>
      </c>
      <c r="D1675" s="40" t="s">
        <v>1642</v>
      </c>
      <c r="E1675" s="27" t="s">
        <v>63</v>
      </c>
      <c r="F1675" s="32" t="s">
        <v>6151</v>
      </c>
      <c r="G1675" s="32" t="s">
        <v>1163</v>
      </c>
      <c r="H1675" s="29">
        <v>44855</v>
      </c>
      <c r="I1675" s="29">
        <v>45098</v>
      </c>
      <c r="J1675" s="17" t="str">
        <f>IF(Ugovori_OPULJP[[#This Row],[DATUM ZAVRŠETKA OPERACIJE]]&gt;DATE(2023,12,31),"u provedbi","završen")</f>
        <v>završen</v>
      </c>
      <c r="K1675" s="28" t="s">
        <v>324</v>
      </c>
      <c r="L1675" s="28" t="s">
        <v>324</v>
      </c>
      <c r="M1675" s="18">
        <v>0.85</v>
      </c>
      <c r="N1675" s="18">
        <v>0.15</v>
      </c>
      <c r="O1675" s="19">
        <f>Ugovori_OPULJP[[#This Row],[Bespovratna sredstva - Ukupno (EU+Nac) HRK
= Ukupna ugovorena vrijednost bespovratnih sredstava]]*Ugovori_OPULJP[[#This Row],[EU STOPA SUFINANCIRANJA %
EU CO-FINANCING RATE %]]</f>
        <v>1258412.25</v>
      </c>
      <c r="P1675" s="20">
        <f>Ugovori_OPULJP[[#This Row],[Bespovratna sredstva - EU dio - HRK]]/7.5345</f>
        <v>167020.00796336849</v>
      </c>
      <c r="Q1675" s="19">
        <f>Ugovori_OPULJP[[#This Row],[Bespovratna sredstva - Ukupno (EU+Nac) HRK
= Ukupna ugovorena vrijednost bespovratnih sredstava]]*Ugovori_OPULJP[[#This Row],[STOPA NACIONALNOG SUFINANCIRANJA %]]</f>
        <v>222072.75</v>
      </c>
      <c r="R1675" s="20">
        <f>Ugovori_OPULJP[[#This Row],[Bespovratna sredstva - Nacionalni dio - HRK]]/7.5345</f>
        <v>29474.119052359147</v>
      </c>
      <c r="S1675" s="21">
        <v>1480485</v>
      </c>
      <c r="T1675" s="20">
        <f>Ugovori_OPULJP[[#This Row],[Bespovratna sredstva - Ukupno (EU+Nac) HRK
= Ukupna ugovorena vrijednost bespovratnih sredstava]]/7.5345</f>
        <v>196494.12701572763</v>
      </c>
      <c r="U1675" s="19">
        <v>0</v>
      </c>
      <c r="V1675" s="20">
        <f>Ugovori_OPULJP[[#This Row],[Javni doprinos korisnika - HRK]]/7.5345</f>
        <v>0</v>
      </c>
      <c r="W1675" s="19">
        <v>0</v>
      </c>
      <c r="X1675" s="20">
        <f>Ugovori_OPULJP[[#This Row],[Privatni doprinos korisnika - HRK]]/7.5345</f>
        <v>0</v>
      </c>
      <c r="Y1675" s="21">
        <f>Ugovori_OPULJP[[#This Row],[Bespovratna sredstva - Ukupno (EU+Nac) HRK
= Ukupna ugovorena vrijednost bespovratnih sredstava]]+Ugovori_OPULJP[[#This Row],[Javni doprinos korisnika - HRK]]+Ugovori_OPULJP[[#This Row],[Privatni doprinos korisnika - HRK]]</f>
        <v>1480485</v>
      </c>
      <c r="Z1675" s="22">
        <f>Ugovori_OPULJP[[#This Row],[UKUPNI PRIHVATLJIVI IZDACI
TOTAL ELIGIBLE EXPENDITURE
= Bespovratna sredstva ukupno + doprinos korisnika
= Ukupni prihvatljivi troškovi
= Ukupna ugovorena vrijednost projekta HRK]]/7.5345</f>
        <v>196494.12701572763</v>
      </c>
      <c r="AA1675" s="27" t="s">
        <v>22</v>
      </c>
      <c r="AB1675" s="27" t="s">
        <v>19</v>
      </c>
      <c r="AC1675" s="26" t="s">
        <v>6152</v>
      </c>
      <c r="AD1675" s="33" t="s">
        <v>147</v>
      </c>
    </row>
    <row r="1676" spans="1:30" ht="63.75" customHeight="1" x14ac:dyDescent="0.3">
      <c r="A1676" s="31" t="s">
        <v>6153</v>
      </c>
      <c r="B1676" s="25" t="s">
        <v>139</v>
      </c>
      <c r="C1676" s="26" t="s">
        <v>140</v>
      </c>
      <c r="D1676" s="40" t="s">
        <v>1642</v>
      </c>
      <c r="E1676" s="27" t="s">
        <v>63</v>
      </c>
      <c r="F1676" s="32" t="s">
        <v>6154</v>
      </c>
      <c r="G1676" s="14" t="s">
        <v>1745</v>
      </c>
      <c r="H1676" s="29">
        <v>44911</v>
      </c>
      <c r="I1676" s="29">
        <v>45154</v>
      </c>
      <c r="J1676" s="17" t="str">
        <f>IF(Ugovori_OPULJP[[#This Row],[DATUM ZAVRŠETKA OPERACIJE]]&gt;DATE(2023,12,31),"u provedbi","završen")</f>
        <v>završen</v>
      </c>
      <c r="K1676" s="37" t="s">
        <v>329</v>
      </c>
      <c r="L1676" s="37" t="s">
        <v>329</v>
      </c>
      <c r="M1676" s="18">
        <v>0.85</v>
      </c>
      <c r="N1676" s="18">
        <v>0.15</v>
      </c>
      <c r="O1676" s="19">
        <f>Ugovori_OPULJP[[#This Row],[Bespovratna sredstva - Ukupno (EU+Nac) HRK
= Ukupna ugovorena vrijednost bespovratnih sredstava]]*Ugovori_OPULJP[[#This Row],[EU STOPA SUFINANCIRANJA %
EU CO-FINANCING RATE %]]</f>
        <v>378216</v>
      </c>
      <c r="P1676" s="20">
        <f>Ugovori_OPULJP[[#This Row],[Bespovratna sredstva - EU dio - HRK]]/7.5345</f>
        <v>50197.889707346207</v>
      </c>
      <c r="Q1676" s="19">
        <f>Ugovori_OPULJP[[#This Row],[Bespovratna sredstva - Ukupno (EU+Nac) HRK
= Ukupna ugovorena vrijednost bespovratnih sredstava]]*Ugovori_OPULJP[[#This Row],[STOPA NACIONALNOG SUFINANCIRANJA %]]</f>
        <v>66744</v>
      </c>
      <c r="R1676" s="20">
        <f>Ugovori_OPULJP[[#This Row],[Bespovratna sredstva - Nacionalni dio - HRK]]/7.5345</f>
        <v>8858.4511248258004</v>
      </c>
      <c r="S1676" s="21">
        <v>444960</v>
      </c>
      <c r="T1676" s="20">
        <f>Ugovori_OPULJP[[#This Row],[Bespovratna sredstva - Ukupno (EU+Nac) HRK
= Ukupna ugovorena vrijednost bespovratnih sredstava]]/7.5345</f>
        <v>59056.340832172005</v>
      </c>
      <c r="U1676" s="19">
        <v>0</v>
      </c>
      <c r="V1676" s="20">
        <f>Ugovori_OPULJP[[#This Row],[Javni doprinos korisnika - HRK]]/7.5345</f>
        <v>0</v>
      </c>
      <c r="W1676" s="19">
        <v>0</v>
      </c>
      <c r="X1676" s="20">
        <f>Ugovori_OPULJP[[#This Row],[Privatni doprinos korisnika - HRK]]/7.5345</f>
        <v>0</v>
      </c>
      <c r="Y1676" s="21">
        <f>Ugovori_OPULJP[[#This Row],[Bespovratna sredstva - Ukupno (EU+Nac) HRK
= Ukupna ugovorena vrijednost bespovratnih sredstava]]+Ugovori_OPULJP[[#This Row],[Javni doprinos korisnika - HRK]]+Ugovori_OPULJP[[#This Row],[Privatni doprinos korisnika - HRK]]</f>
        <v>444960</v>
      </c>
      <c r="Z1676" s="22">
        <f>Ugovori_OPULJP[[#This Row],[UKUPNI PRIHVATLJIVI IZDACI
TOTAL ELIGIBLE EXPENDITURE
= Bespovratna sredstva ukupno + doprinos korisnika
= Ukupni prihvatljivi troškovi
= Ukupna ugovorena vrijednost projekta HRK]]/7.5345</f>
        <v>59056.340832172005</v>
      </c>
      <c r="AA1676" s="27" t="s">
        <v>22</v>
      </c>
      <c r="AB1676" s="27" t="s">
        <v>19</v>
      </c>
      <c r="AC1676" s="26" t="s">
        <v>6155</v>
      </c>
      <c r="AD1676" s="33" t="s">
        <v>147</v>
      </c>
    </row>
    <row r="1677" spans="1:30" ht="63.75" customHeight="1" x14ac:dyDescent="0.3">
      <c r="A1677" s="31" t="s">
        <v>6156</v>
      </c>
      <c r="B1677" s="25" t="s">
        <v>139</v>
      </c>
      <c r="C1677" s="26" t="s">
        <v>140</v>
      </c>
      <c r="D1677" s="40" t="s">
        <v>1642</v>
      </c>
      <c r="E1677" s="27" t="s">
        <v>63</v>
      </c>
      <c r="F1677" s="32" t="s">
        <v>6157</v>
      </c>
      <c r="G1677" s="32" t="s">
        <v>3775</v>
      </c>
      <c r="H1677" s="29">
        <v>44927</v>
      </c>
      <c r="I1677" s="29">
        <v>45170</v>
      </c>
      <c r="J1677" s="17" t="str">
        <f>IF(Ugovori_OPULJP[[#This Row],[DATUM ZAVRŠETKA OPERACIJE]]&gt;DATE(2023,12,31),"u provedbi","završen")</f>
        <v>završen</v>
      </c>
      <c r="K1677" s="15" t="s">
        <v>329</v>
      </c>
      <c r="L1677" s="15" t="s">
        <v>329</v>
      </c>
      <c r="M1677" s="18">
        <v>0.85</v>
      </c>
      <c r="N1677" s="18">
        <v>0.15</v>
      </c>
      <c r="O1677" s="19">
        <f>Ugovori_OPULJP[[#This Row],[Bespovratna sredstva - Ukupno (EU+Nac) HRK
= Ukupna ugovorena vrijednost bespovratnih sredstava]]*Ugovori_OPULJP[[#This Row],[EU STOPA SUFINANCIRANJA %
EU CO-FINANCING RATE %]]</f>
        <v>420240</v>
      </c>
      <c r="P1677" s="20">
        <f>Ugovori_OPULJP[[#This Row],[Bespovratna sredstva - EU dio - HRK]]/7.5345</f>
        <v>55775.43300816245</v>
      </c>
      <c r="Q1677" s="19">
        <f>Ugovori_OPULJP[[#This Row],[Bespovratna sredstva - Ukupno (EU+Nac) HRK
= Ukupna ugovorena vrijednost bespovratnih sredstava]]*Ugovori_OPULJP[[#This Row],[STOPA NACIONALNOG SUFINANCIRANJA %]]</f>
        <v>74160</v>
      </c>
      <c r="R1677" s="20">
        <f>Ugovori_OPULJP[[#This Row],[Bespovratna sredstva - Nacionalni dio - HRK]]/7.5345</f>
        <v>9842.7234720286669</v>
      </c>
      <c r="S1677" s="21">
        <v>494400</v>
      </c>
      <c r="T1677" s="20">
        <f>Ugovori_OPULJP[[#This Row],[Bespovratna sredstva - Ukupno (EU+Nac) HRK
= Ukupna ugovorena vrijednost bespovratnih sredstava]]/7.5345</f>
        <v>65618.156480191115</v>
      </c>
      <c r="U1677" s="19">
        <v>0</v>
      </c>
      <c r="V1677" s="20">
        <f>Ugovori_OPULJP[[#This Row],[Javni doprinos korisnika - HRK]]/7.5345</f>
        <v>0</v>
      </c>
      <c r="W1677" s="19">
        <v>0</v>
      </c>
      <c r="X1677" s="20">
        <f>Ugovori_OPULJP[[#This Row],[Privatni doprinos korisnika - HRK]]/7.5345</f>
        <v>0</v>
      </c>
      <c r="Y1677" s="21">
        <f>Ugovori_OPULJP[[#This Row],[Bespovratna sredstva - Ukupno (EU+Nac) HRK
= Ukupna ugovorena vrijednost bespovratnih sredstava]]+Ugovori_OPULJP[[#This Row],[Javni doprinos korisnika - HRK]]+Ugovori_OPULJP[[#This Row],[Privatni doprinos korisnika - HRK]]</f>
        <v>494400</v>
      </c>
      <c r="Z1677" s="22">
        <f>Ugovori_OPULJP[[#This Row],[UKUPNI PRIHVATLJIVI IZDACI
TOTAL ELIGIBLE EXPENDITURE
= Bespovratna sredstva ukupno + doprinos korisnika
= Ukupni prihvatljivi troškovi
= Ukupna ugovorena vrijednost projekta HRK]]/7.5345</f>
        <v>65618.156480191115</v>
      </c>
      <c r="AA1677" s="27" t="s">
        <v>22</v>
      </c>
      <c r="AB1677" s="27" t="s">
        <v>19</v>
      </c>
      <c r="AC1677" s="26" t="s">
        <v>6158</v>
      </c>
      <c r="AD1677" s="33" t="s">
        <v>147</v>
      </c>
    </row>
    <row r="1678" spans="1:30" ht="63.75" customHeight="1" x14ac:dyDescent="0.3">
      <c r="A1678" s="31" t="s">
        <v>6159</v>
      </c>
      <c r="B1678" s="25" t="s">
        <v>139</v>
      </c>
      <c r="C1678" s="26" t="s">
        <v>140</v>
      </c>
      <c r="D1678" s="40" t="s">
        <v>1642</v>
      </c>
      <c r="E1678" s="27" t="s">
        <v>63</v>
      </c>
      <c r="F1678" s="32" t="s">
        <v>6160</v>
      </c>
      <c r="G1678" s="32" t="s">
        <v>3887</v>
      </c>
      <c r="H1678" s="29">
        <v>44928</v>
      </c>
      <c r="I1678" s="29">
        <v>45171</v>
      </c>
      <c r="J1678" s="17" t="str">
        <f>IF(Ugovori_OPULJP[[#This Row],[DATUM ZAVRŠETKA OPERACIJE]]&gt;DATE(2023,12,31),"u provedbi","završen")</f>
        <v>završen</v>
      </c>
      <c r="K1678" s="15" t="s">
        <v>329</v>
      </c>
      <c r="L1678" s="15" t="s">
        <v>329</v>
      </c>
      <c r="M1678" s="18">
        <v>0.85</v>
      </c>
      <c r="N1678" s="18">
        <v>0.15</v>
      </c>
      <c r="O1678" s="19">
        <f>Ugovori_OPULJP[[#This Row],[Bespovratna sredstva - Ukupno (EU+Nac) HRK
= Ukupna ugovorena vrijednost bespovratnih sredstava]]*Ugovori_OPULJP[[#This Row],[EU STOPA SUFINANCIRANJA %
EU CO-FINANCING RATE %]]</f>
        <v>797980</v>
      </c>
      <c r="P1678" s="20">
        <f>Ugovori_OPULJP[[#This Row],[Bespovratna sredstva - EU dio - HRK]]/7.5345</f>
        <v>105910.14665870329</v>
      </c>
      <c r="Q1678" s="19">
        <f>Ugovori_OPULJP[[#This Row],[Bespovratna sredstva - Ukupno (EU+Nac) HRK
= Ukupna ugovorena vrijednost bespovratnih sredstava]]*Ugovori_OPULJP[[#This Row],[STOPA NACIONALNOG SUFINANCIRANJA %]]</f>
        <v>140820</v>
      </c>
      <c r="R1678" s="20">
        <f>Ugovori_OPULJP[[#This Row],[Bespovratna sredstva - Nacionalni dio - HRK]]/7.5345</f>
        <v>18690.02588094764</v>
      </c>
      <c r="S1678" s="21">
        <v>938800</v>
      </c>
      <c r="T1678" s="20">
        <f>Ugovori_OPULJP[[#This Row],[Bespovratna sredstva - Ukupno (EU+Nac) HRK
= Ukupna ugovorena vrijednost bespovratnih sredstava]]/7.5345</f>
        <v>124600.17253965093</v>
      </c>
      <c r="U1678" s="19">
        <v>0</v>
      </c>
      <c r="V1678" s="20">
        <f>Ugovori_OPULJP[[#This Row],[Javni doprinos korisnika - HRK]]/7.5345</f>
        <v>0</v>
      </c>
      <c r="W1678" s="19">
        <v>0</v>
      </c>
      <c r="X1678" s="20">
        <f>Ugovori_OPULJP[[#This Row],[Privatni doprinos korisnika - HRK]]/7.5345</f>
        <v>0</v>
      </c>
      <c r="Y1678" s="21">
        <f>Ugovori_OPULJP[[#This Row],[Bespovratna sredstva - Ukupno (EU+Nac) HRK
= Ukupna ugovorena vrijednost bespovratnih sredstava]]+Ugovori_OPULJP[[#This Row],[Javni doprinos korisnika - HRK]]+Ugovori_OPULJP[[#This Row],[Privatni doprinos korisnika - HRK]]</f>
        <v>938800</v>
      </c>
      <c r="Z1678" s="22">
        <f>Ugovori_OPULJP[[#This Row],[UKUPNI PRIHVATLJIVI IZDACI
TOTAL ELIGIBLE EXPENDITURE
= Bespovratna sredstva ukupno + doprinos korisnika
= Ukupni prihvatljivi troškovi
= Ukupna ugovorena vrijednost projekta HRK]]/7.5345</f>
        <v>124600.17253965093</v>
      </c>
      <c r="AA1678" s="27" t="s">
        <v>22</v>
      </c>
      <c r="AB1678" s="27" t="s">
        <v>19</v>
      </c>
      <c r="AC1678" s="26" t="s">
        <v>6161</v>
      </c>
      <c r="AD1678" s="33" t="s">
        <v>147</v>
      </c>
    </row>
    <row r="1679" spans="1:30" ht="63.75" customHeight="1" x14ac:dyDescent="0.3">
      <c r="A1679" s="31" t="s">
        <v>6162</v>
      </c>
      <c r="B1679" s="25" t="s">
        <v>139</v>
      </c>
      <c r="C1679" s="26" t="s">
        <v>140</v>
      </c>
      <c r="D1679" s="40" t="s">
        <v>1642</v>
      </c>
      <c r="E1679" s="27" t="s">
        <v>63</v>
      </c>
      <c r="F1679" s="32" t="s">
        <v>6163</v>
      </c>
      <c r="G1679" s="32" t="s">
        <v>2108</v>
      </c>
      <c r="H1679" s="29">
        <v>44922</v>
      </c>
      <c r="I1679" s="29">
        <v>45165</v>
      </c>
      <c r="J1679" s="17" t="str">
        <f>IF(Ugovori_OPULJP[[#This Row],[DATUM ZAVRŠETKA OPERACIJE]]&gt;DATE(2023,12,31),"u provedbi","završen")</f>
        <v>završen</v>
      </c>
      <c r="K1679" s="37" t="s">
        <v>178</v>
      </c>
      <c r="L1679" s="37" t="s">
        <v>178</v>
      </c>
      <c r="M1679" s="18">
        <v>0.85</v>
      </c>
      <c r="N1679" s="18">
        <v>0.15</v>
      </c>
      <c r="O1679" s="19">
        <f>Ugovori_OPULJP[[#This Row],[Bespovratna sredstva - Ukupno (EU+Nac) HRK
= Ukupna ugovorena vrijednost bespovratnih sredstava]]*Ugovori_OPULJP[[#This Row],[EU STOPA SUFINANCIRANJA %
EU CO-FINANCING RATE %]]</f>
        <v>420223</v>
      </c>
      <c r="P1679" s="20">
        <f>Ugovori_OPULJP[[#This Row],[Bespovratna sredstva - EU dio - HRK]]/7.5345</f>
        <v>55773.176720419404</v>
      </c>
      <c r="Q1679" s="19">
        <f>Ugovori_OPULJP[[#This Row],[Bespovratna sredstva - Ukupno (EU+Nac) HRK
= Ukupna ugovorena vrijednost bespovratnih sredstava]]*Ugovori_OPULJP[[#This Row],[STOPA NACIONALNOG SUFINANCIRANJA %]]</f>
        <v>74157</v>
      </c>
      <c r="R1679" s="20">
        <f>Ugovori_OPULJP[[#This Row],[Bespovratna sredstva - Nacionalni dio - HRK]]/7.5345</f>
        <v>9842.3253036034239</v>
      </c>
      <c r="S1679" s="21">
        <v>494380</v>
      </c>
      <c r="T1679" s="20">
        <f>Ugovori_OPULJP[[#This Row],[Bespovratna sredstva - Ukupno (EU+Nac) HRK
= Ukupna ugovorena vrijednost bespovratnih sredstava]]/7.5345</f>
        <v>65615.502024022819</v>
      </c>
      <c r="U1679" s="19">
        <v>0</v>
      </c>
      <c r="V1679" s="20">
        <f>Ugovori_OPULJP[[#This Row],[Javni doprinos korisnika - HRK]]/7.5345</f>
        <v>0</v>
      </c>
      <c r="W1679" s="19">
        <v>0</v>
      </c>
      <c r="X1679" s="20">
        <f>Ugovori_OPULJP[[#This Row],[Privatni doprinos korisnika - HRK]]/7.5345</f>
        <v>0</v>
      </c>
      <c r="Y1679" s="21">
        <f>Ugovori_OPULJP[[#This Row],[Bespovratna sredstva - Ukupno (EU+Nac) HRK
= Ukupna ugovorena vrijednost bespovratnih sredstava]]+Ugovori_OPULJP[[#This Row],[Javni doprinos korisnika - HRK]]+Ugovori_OPULJP[[#This Row],[Privatni doprinos korisnika - HRK]]</f>
        <v>494380</v>
      </c>
      <c r="Z1679" s="22">
        <f>Ugovori_OPULJP[[#This Row],[UKUPNI PRIHVATLJIVI IZDACI
TOTAL ELIGIBLE EXPENDITURE
= Bespovratna sredstva ukupno + doprinos korisnika
= Ukupni prihvatljivi troškovi
= Ukupna ugovorena vrijednost projekta HRK]]/7.5345</f>
        <v>65615.502024022819</v>
      </c>
      <c r="AA1679" s="27" t="s">
        <v>22</v>
      </c>
      <c r="AB1679" s="27" t="s">
        <v>19</v>
      </c>
      <c r="AC1679" s="26" t="s">
        <v>6164</v>
      </c>
      <c r="AD1679" s="33" t="s">
        <v>147</v>
      </c>
    </row>
    <row r="1680" spans="1:30" ht="63.75" customHeight="1" x14ac:dyDescent="0.3">
      <c r="A1680" s="31" t="s">
        <v>6165</v>
      </c>
      <c r="B1680" s="25" t="s">
        <v>139</v>
      </c>
      <c r="C1680" s="26" t="s">
        <v>140</v>
      </c>
      <c r="D1680" s="40" t="s">
        <v>1642</v>
      </c>
      <c r="E1680" s="27" t="s">
        <v>63</v>
      </c>
      <c r="F1680" s="32" t="s">
        <v>6166</v>
      </c>
      <c r="G1680" s="32" t="s">
        <v>2042</v>
      </c>
      <c r="H1680" s="29">
        <v>44818</v>
      </c>
      <c r="I1680" s="29">
        <v>45060</v>
      </c>
      <c r="J1680" s="17" t="str">
        <f>IF(Ugovori_OPULJP[[#This Row],[DATUM ZAVRŠETKA OPERACIJE]]&gt;DATE(2023,12,31),"u provedbi","završen")</f>
        <v>završen</v>
      </c>
      <c r="K1680" s="28" t="s">
        <v>178</v>
      </c>
      <c r="L1680" s="28" t="s">
        <v>178</v>
      </c>
      <c r="M1680" s="18">
        <v>0.85</v>
      </c>
      <c r="N1680" s="18">
        <v>0.15</v>
      </c>
      <c r="O1680" s="19">
        <f>Ugovori_OPULJP[[#This Row],[Bespovratna sredstva - Ukupno (EU+Nac) HRK
= Ukupna ugovorena vrijednost bespovratnih sredstava]]*Ugovori_OPULJP[[#This Row],[EU STOPA SUFINANCIRANJA %
EU CO-FINANCING RATE %]]</f>
        <v>630360</v>
      </c>
      <c r="P1680" s="20">
        <f>Ugovori_OPULJP[[#This Row],[Bespovratna sredstva - EU dio - HRK]]/7.5345</f>
        <v>83663.149512243675</v>
      </c>
      <c r="Q1680" s="19">
        <f>Ugovori_OPULJP[[#This Row],[Bespovratna sredstva - Ukupno (EU+Nac) HRK
= Ukupna ugovorena vrijednost bespovratnih sredstava]]*Ugovori_OPULJP[[#This Row],[STOPA NACIONALNOG SUFINANCIRANJA %]]</f>
        <v>111240</v>
      </c>
      <c r="R1680" s="20">
        <f>Ugovori_OPULJP[[#This Row],[Bespovratna sredstva - Nacionalni dio - HRK]]/7.5345</f>
        <v>14764.085208043001</v>
      </c>
      <c r="S1680" s="21">
        <v>741600</v>
      </c>
      <c r="T1680" s="20">
        <f>Ugovori_OPULJP[[#This Row],[Bespovratna sredstva - Ukupno (EU+Nac) HRK
= Ukupna ugovorena vrijednost bespovratnih sredstava]]/7.5345</f>
        <v>98427.23472028668</v>
      </c>
      <c r="U1680" s="19">
        <v>0</v>
      </c>
      <c r="V1680" s="20">
        <f>Ugovori_OPULJP[[#This Row],[Javni doprinos korisnika - HRK]]/7.5345</f>
        <v>0</v>
      </c>
      <c r="W1680" s="19">
        <v>0</v>
      </c>
      <c r="X1680" s="20">
        <f>Ugovori_OPULJP[[#This Row],[Privatni doprinos korisnika - HRK]]/7.5345</f>
        <v>0</v>
      </c>
      <c r="Y1680" s="21">
        <f>Ugovori_OPULJP[[#This Row],[Bespovratna sredstva - Ukupno (EU+Nac) HRK
= Ukupna ugovorena vrijednost bespovratnih sredstava]]+Ugovori_OPULJP[[#This Row],[Javni doprinos korisnika - HRK]]+Ugovori_OPULJP[[#This Row],[Privatni doprinos korisnika - HRK]]</f>
        <v>741600</v>
      </c>
      <c r="Z1680" s="22">
        <f>Ugovori_OPULJP[[#This Row],[UKUPNI PRIHVATLJIVI IZDACI
TOTAL ELIGIBLE EXPENDITURE
= Bespovratna sredstva ukupno + doprinos korisnika
= Ukupni prihvatljivi troškovi
= Ukupna ugovorena vrijednost projekta HRK]]/7.5345</f>
        <v>98427.23472028668</v>
      </c>
      <c r="AA1680" s="27" t="s">
        <v>22</v>
      </c>
      <c r="AB1680" s="27" t="s">
        <v>19</v>
      </c>
      <c r="AC1680" s="26" t="s">
        <v>6167</v>
      </c>
      <c r="AD1680" s="33" t="s">
        <v>147</v>
      </c>
    </row>
    <row r="1681" spans="1:30" ht="63.75" customHeight="1" x14ac:dyDescent="0.3">
      <c r="A1681" s="31" t="s">
        <v>6168</v>
      </c>
      <c r="B1681" s="25" t="s">
        <v>139</v>
      </c>
      <c r="C1681" s="26" t="s">
        <v>140</v>
      </c>
      <c r="D1681" s="40" t="s">
        <v>1642</v>
      </c>
      <c r="E1681" s="27" t="s">
        <v>63</v>
      </c>
      <c r="F1681" s="32" t="s">
        <v>6169</v>
      </c>
      <c r="G1681" s="32" t="s">
        <v>1959</v>
      </c>
      <c r="H1681" s="29">
        <v>44859</v>
      </c>
      <c r="I1681" s="29">
        <v>45102</v>
      </c>
      <c r="J1681" s="17" t="str">
        <f>IF(Ugovori_OPULJP[[#This Row],[DATUM ZAVRŠETKA OPERACIJE]]&gt;DATE(2023,12,31),"u provedbi","završen")</f>
        <v>završen</v>
      </c>
      <c r="K1681" s="37" t="s">
        <v>329</v>
      </c>
      <c r="L1681" s="37" t="s">
        <v>329</v>
      </c>
      <c r="M1681" s="18">
        <v>0.85</v>
      </c>
      <c r="N1681" s="18">
        <v>0.15</v>
      </c>
      <c r="O1681" s="19">
        <f>Ugovori_OPULJP[[#This Row],[Bespovratna sredstva - Ukupno (EU+Nac) HRK
= Ukupna ugovorena vrijednost bespovratnih sredstava]]*Ugovori_OPULJP[[#This Row],[EU STOPA SUFINANCIRANJA %
EU CO-FINANCING RATE %]]</f>
        <v>756432</v>
      </c>
      <c r="P1681" s="20">
        <f>Ugovori_OPULJP[[#This Row],[Bespovratna sredstva - EU dio - HRK]]/7.5345</f>
        <v>100395.77941469241</v>
      </c>
      <c r="Q1681" s="19">
        <f>Ugovori_OPULJP[[#This Row],[Bespovratna sredstva - Ukupno (EU+Nac) HRK
= Ukupna ugovorena vrijednost bespovratnih sredstava]]*Ugovori_OPULJP[[#This Row],[STOPA NACIONALNOG SUFINANCIRANJA %]]</f>
        <v>133488</v>
      </c>
      <c r="R1681" s="20">
        <f>Ugovori_OPULJP[[#This Row],[Bespovratna sredstva - Nacionalni dio - HRK]]/7.5345</f>
        <v>17716.902249651601</v>
      </c>
      <c r="S1681" s="21">
        <v>889920</v>
      </c>
      <c r="T1681" s="20">
        <f>Ugovori_OPULJP[[#This Row],[Bespovratna sredstva - Ukupno (EU+Nac) HRK
= Ukupna ugovorena vrijednost bespovratnih sredstava]]/7.5345</f>
        <v>118112.68166434401</v>
      </c>
      <c r="U1681" s="19">
        <v>0</v>
      </c>
      <c r="V1681" s="20">
        <f>Ugovori_OPULJP[[#This Row],[Javni doprinos korisnika - HRK]]/7.5345</f>
        <v>0</v>
      </c>
      <c r="W1681" s="19">
        <v>0</v>
      </c>
      <c r="X1681" s="20">
        <f>Ugovori_OPULJP[[#This Row],[Privatni doprinos korisnika - HRK]]/7.5345</f>
        <v>0</v>
      </c>
      <c r="Y1681" s="21">
        <f>Ugovori_OPULJP[[#This Row],[Bespovratna sredstva - Ukupno (EU+Nac) HRK
= Ukupna ugovorena vrijednost bespovratnih sredstava]]+Ugovori_OPULJP[[#This Row],[Javni doprinos korisnika - HRK]]+Ugovori_OPULJP[[#This Row],[Privatni doprinos korisnika - HRK]]</f>
        <v>889920</v>
      </c>
      <c r="Z1681" s="22">
        <f>Ugovori_OPULJP[[#This Row],[UKUPNI PRIHVATLJIVI IZDACI
TOTAL ELIGIBLE EXPENDITURE
= Bespovratna sredstva ukupno + doprinos korisnika
= Ukupni prihvatljivi troškovi
= Ukupna ugovorena vrijednost projekta HRK]]/7.5345</f>
        <v>118112.68166434401</v>
      </c>
      <c r="AA1681" s="27" t="s">
        <v>22</v>
      </c>
      <c r="AB1681" s="27" t="s">
        <v>19</v>
      </c>
      <c r="AC1681" s="26" t="s">
        <v>6170</v>
      </c>
      <c r="AD1681" s="33" t="s">
        <v>147</v>
      </c>
    </row>
    <row r="1682" spans="1:30" ht="63.75" customHeight="1" x14ac:dyDescent="0.3">
      <c r="A1682" s="31" t="s">
        <v>6171</v>
      </c>
      <c r="B1682" s="25" t="s">
        <v>139</v>
      </c>
      <c r="C1682" s="26" t="s">
        <v>140</v>
      </c>
      <c r="D1682" s="40" t="s">
        <v>1642</v>
      </c>
      <c r="E1682" s="27" t="s">
        <v>63</v>
      </c>
      <c r="F1682" s="32" t="s">
        <v>1716</v>
      </c>
      <c r="G1682" s="14" t="s">
        <v>1717</v>
      </c>
      <c r="H1682" s="29">
        <v>44818</v>
      </c>
      <c r="I1682" s="29">
        <v>45060</v>
      </c>
      <c r="J1682" s="17" t="str">
        <f>IF(Ugovori_OPULJP[[#This Row],[DATUM ZAVRŠETKA OPERACIJE]]&gt;DATE(2023,12,31),"u provedbi","završen")</f>
        <v>završen</v>
      </c>
      <c r="K1682" s="15" t="s">
        <v>329</v>
      </c>
      <c r="L1682" s="15" t="s">
        <v>329</v>
      </c>
      <c r="M1682" s="18">
        <v>0.85</v>
      </c>
      <c r="N1682" s="18">
        <v>0.15</v>
      </c>
      <c r="O1682" s="19">
        <f>Ugovori_OPULJP[[#This Row],[Bespovratna sredstva - Ukupno (EU+Nac) HRK
= Ukupna ugovorena vrijednost bespovratnih sredstava]]*Ugovori_OPULJP[[#This Row],[EU STOPA SUFINANCIRANJA %
EU CO-FINANCING RATE %]]</f>
        <v>1275000</v>
      </c>
      <c r="P1682" s="20">
        <f>Ugovori_OPULJP[[#This Row],[Bespovratna sredstva - EU dio - HRK]]/7.5345</f>
        <v>169221.5807286482</v>
      </c>
      <c r="Q1682" s="19">
        <f>Ugovori_OPULJP[[#This Row],[Bespovratna sredstva - Ukupno (EU+Nac) HRK
= Ukupna ugovorena vrijednost bespovratnih sredstava]]*Ugovori_OPULJP[[#This Row],[STOPA NACIONALNOG SUFINANCIRANJA %]]</f>
        <v>225000</v>
      </c>
      <c r="R1682" s="20">
        <f>Ugovori_OPULJP[[#This Row],[Bespovratna sredstva - Nacionalni dio - HRK]]/7.5345</f>
        <v>29862.631893290862</v>
      </c>
      <c r="S1682" s="21">
        <v>1500000</v>
      </c>
      <c r="T1682" s="20">
        <f>Ugovori_OPULJP[[#This Row],[Bespovratna sredstva - Ukupno (EU+Nac) HRK
= Ukupna ugovorena vrijednost bespovratnih sredstava]]/7.5345</f>
        <v>199084.21262193908</v>
      </c>
      <c r="U1682" s="19">
        <v>0</v>
      </c>
      <c r="V1682" s="20">
        <f>Ugovori_OPULJP[[#This Row],[Javni doprinos korisnika - HRK]]/7.5345</f>
        <v>0</v>
      </c>
      <c r="W1682" s="19">
        <v>0</v>
      </c>
      <c r="X1682" s="20">
        <f>Ugovori_OPULJP[[#This Row],[Privatni doprinos korisnika - HRK]]/7.5345</f>
        <v>0</v>
      </c>
      <c r="Y1682" s="21">
        <f>Ugovori_OPULJP[[#This Row],[Bespovratna sredstva - Ukupno (EU+Nac) HRK
= Ukupna ugovorena vrijednost bespovratnih sredstava]]+Ugovori_OPULJP[[#This Row],[Javni doprinos korisnika - HRK]]+Ugovori_OPULJP[[#This Row],[Privatni doprinos korisnika - HRK]]</f>
        <v>1500000</v>
      </c>
      <c r="Z1682" s="22">
        <f>Ugovori_OPULJP[[#This Row],[UKUPNI PRIHVATLJIVI IZDACI
TOTAL ELIGIBLE EXPENDITURE
= Bespovratna sredstva ukupno + doprinos korisnika
= Ukupni prihvatljivi troškovi
= Ukupna ugovorena vrijednost projekta HRK]]/7.5345</f>
        <v>199084.21262193908</v>
      </c>
      <c r="AA1682" s="27" t="s">
        <v>22</v>
      </c>
      <c r="AB1682" s="27" t="s">
        <v>19</v>
      </c>
      <c r="AC1682" s="26" t="s">
        <v>6172</v>
      </c>
      <c r="AD1682" s="33" t="s">
        <v>147</v>
      </c>
    </row>
    <row r="1683" spans="1:30" ht="63.75" customHeight="1" x14ac:dyDescent="0.3">
      <c r="A1683" s="31" t="s">
        <v>6173</v>
      </c>
      <c r="B1683" s="25" t="s">
        <v>139</v>
      </c>
      <c r="C1683" s="26" t="s">
        <v>140</v>
      </c>
      <c r="D1683" s="40" t="s">
        <v>1642</v>
      </c>
      <c r="E1683" s="27" t="s">
        <v>63</v>
      </c>
      <c r="F1683" s="32" t="s">
        <v>6174</v>
      </c>
      <c r="G1683" s="32" t="s">
        <v>4524</v>
      </c>
      <c r="H1683" s="29">
        <v>44915</v>
      </c>
      <c r="I1683" s="29">
        <v>45158</v>
      </c>
      <c r="J1683" s="17" t="str">
        <f>IF(Ugovori_OPULJP[[#This Row],[DATUM ZAVRŠETKA OPERACIJE]]&gt;DATE(2023,12,31),"u provedbi","završen")</f>
        <v>završen</v>
      </c>
      <c r="K1683" s="28" t="s">
        <v>362</v>
      </c>
      <c r="L1683" s="28" t="s">
        <v>362</v>
      </c>
      <c r="M1683" s="18">
        <v>0.85</v>
      </c>
      <c r="N1683" s="18">
        <v>0.15</v>
      </c>
      <c r="O1683" s="19">
        <f>Ugovori_OPULJP[[#This Row],[Bespovratna sredstva - Ukupno (EU+Nac) HRK
= Ukupna ugovorena vrijednost bespovratnih sredstava]]*Ugovori_OPULJP[[#This Row],[EU STOPA SUFINANCIRANJA %
EU CO-FINANCING RATE %]]</f>
        <v>418199.93199999997</v>
      </c>
      <c r="P1683" s="20">
        <f>Ugovori_OPULJP[[#This Row],[Bespovratna sredstva - EU dio - HRK]]/7.5345</f>
        <v>55504.669453845636</v>
      </c>
      <c r="Q1683" s="19">
        <f>Ugovori_OPULJP[[#This Row],[Bespovratna sredstva - Ukupno (EU+Nac) HRK
= Ukupna ugovorena vrijednost bespovratnih sredstava]]*Ugovori_OPULJP[[#This Row],[STOPA NACIONALNOG SUFINANCIRANJA %]]</f>
        <v>73799.987999999998</v>
      </c>
      <c r="R1683" s="20">
        <f>Ugovori_OPULJP[[#This Row],[Bespovratna sredstva - Nacionalni dio - HRK]]/7.5345</f>
        <v>9794.9416683257004</v>
      </c>
      <c r="S1683" s="21">
        <v>491999.92</v>
      </c>
      <c r="T1683" s="20">
        <f>Ugovori_OPULJP[[#This Row],[Bespovratna sredstva - Ukupno (EU+Nac) HRK
= Ukupna ugovorena vrijednost bespovratnih sredstava]]/7.5345</f>
        <v>65299.611122171336</v>
      </c>
      <c r="U1683" s="19">
        <v>0</v>
      </c>
      <c r="V1683" s="20">
        <f>Ugovori_OPULJP[[#This Row],[Javni doprinos korisnika - HRK]]/7.5345</f>
        <v>0</v>
      </c>
      <c r="W1683" s="19">
        <v>0</v>
      </c>
      <c r="X1683" s="20">
        <f>Ugovori_OPULJP[[#This Row],[Privatni doprinos korisnika - HRK]]/7.5345</f>
        <v>0</v>
      </c>
      <c r="Y1683" s="21">
        <f>Ugovori_OPULJP[[#This Row],[Bespovratna sredstva - Ukupno (EU+Nac) HRK
= Ukupna ugovorena vrijednost bespovratnih sredstava]]+Ugovori_OPULJP[[#This Row],[Javni doprinos korisnika - HRK]]+Ugovori_OPULJP[[#This Row],[Privatni doprinos korisnika - HRK]]</f>
        <v>491999.92</v>
      </c>
      <c r="Z1683" s="22">
        <f>Ugovori_OPULJP[[#This Row],[UKUPNI PRIHVATLJIVI IZDACI
TOTAL ELIGIBLE EXPENDITURE
= Bespovratna sredstva ukupno + doprinos korisnika
= Ukupni prihvatljivi troškovi
= Ukupna ugovorena vrijednost projekta HRK]]/7.5345</f>
        <v>65299.611122171336</v>
      </c>
      <c r="AA1683" s="27" t="s">
        <v>22</v>
      </c>
      <c r="AB1683" s="27" t="s">
        <v>19</v>
      </c>
      <c r="AC1683" s="26" t="s">
        <v>6175</v>
      </c>
      <c r="AD1683" s="33" t="s">
        <v>147</v>
      </c>
    </row>
    <row r="1684" spans="1:30" ht="63.75" customHeight="1" x14ac:dyDescent="0.3">
      <c r="A1684" s="31" t="s">
        <v>6176</v>
      </c>
      <c r="B1684" s="25" t="s">
        <v>139</v>
      </c>
      <c r="C1684" s="26" t="s">
        <v>140</v>
      </c>
      <c r="D1684" s="40" t="s">
        <v>1642</v>
      </c>
      <c r="E1684" s="27" t="s">
        <v>63</v>
      </c>
      <c r="F1684" s="32" t="s">
        <v>6177</v>
      </c>
      <c r="G1684" s="32" t="s">
        <v>1028</v>
      </c>
      <c r="H1684" s="29">
        <v>44914</v>
      </c>
      <c r="I1684" s="29">
        <v>45157</v>
      </c>
      <c r="J1684" s="17" t="str">
        <f>IF(Ugovori_OPULJP[[#This Row],[DATUM ZAVRŠETKA OPERACIJE]]&gt;DATE(2023,12,31),"u provedbi","završen")</f>
        <v>završen</v>
      </c>
      <c r="K1684" s="15" t="s">
        <v>362</v>
      </c>
      <c r="L1684" s="15" t="s">
        <v>362</v>
      </c>
      <c r="M1684" s="18">
        <v>0.85</v>
      </c>
      <c r="N1684" s="18">
        <v>0.15</v>
      </c>
      <c r="O1684" s="19">
        <f>Ugovori_OPULJP[[#This Row],[Bespovratna sredstva - Ukupno (EU+Nac) HRK
= Ukupna ugovorena vrijednost bespovratnih sredstava]]*Ugovori_OPULJP[[#This Row],[EU STOPA SUFINANCIRANJA %
EU CO-FINANCING RATE %]]</f>
        <v>1047837.5</v>
      </c>
      <c r="P1684" s="20">
        <f>Ugovori_OPULJP[[#This Row],[Bespovratna sredstva - EU dio - HRK]]/7.5345</f>
        <v>139071.93576216072</v>
      </c>
      <c r="Q1684" s="19">
        <f>Ugovori_OPULJP[[#This Row],[Bespovratna sredstva - Ukupno (EU+Nac) HRK
= Ukupna ugovorena vrijednost bespovratnih sredstava]]*Ugovori_OPULJP[[#This Row],[STOPA NACIONALNOG SUFINANCIRANJA %]]</f>
        <v>184912.5</v>
      </c>
      <c r="R1684" s="20">
        <f>Ugovori_OPULJP[[#This Row],[Bespovratna sredstva - Nacionalni dio - HRK]]/7.5345</f>
        <v>24542.106310969539</v>
      </c>
      <c r="S1684" s="21">
        <v>1232750</v>
      </c>
      <c r="T1684" s="20">
        <f>Ugovori_OPULJP[[#This Row],[Bespovratna sredstva - Ukupno (EU+Nac) HRK
= Ukupna ugovorena vrijednost bespovratnih sredstava]]/7.5345</f>
        <v>163614.04207313026</v>
      </c>
      <c r="U1684" s="19">
        <v>0</v>
      </c>
      <c r="V1684" s="20">
        <f>Ugovori_OPULJP[[#This Row],[Javni doprinos korisnika - HRK]]/7.5345</f>
        <v>0</v>
      </c>
      <c r="W1684" s="19">
        <v>0</v>
      </c>
      <c r="X1684" s="20">
        <f>Ugovori_OPULJP[[#This Row],[Privatni doprinos korisnika - HRK]]/7.5345</f>
        <v>0</v>
      </c>
      <c r="Y1684" s="21">
        <f>Ugovori_OPULJP[[#This Row],[Bespovratna sredstva - Ukupno (EU+Nac) HRK
= Ukupna ugovorena vrijednost bespovratnih sredstava]]+Ugovori_OPULJP[[#This Row],[Javni doprinos korisnika - HRK]]+Ugovori_OPULJP[[#This Row],[Privatni doprinos korisnika - HRK]]</f>
        <v>1232750</v>
      </c>
      <c r="Z1684" s="22">
        <f>Ugovori_OPULJP[[#This Row],[UKUPNI PRIHVATLJIVI IZDACI
TOTAL ELIGIBLE EXPENDITURE
= Bespovratna sredstva ukupno + doprinos korisnika
= Ukupni prihvatljivi troškovi
= Ukupna ugovorena vrijednost projekta HRK]]/7.5345</f>
        <v>163614.04207313026</v>
      </c>
      <c r="AA1684" s="27" t="s">
        <v>22</v>
      </c>
      <c r="AB1684" s="27" t="s">
        <v>19</v>
      </c>
      <c r="AC1684" s="26" t="s">
        <v>6178</v>
      </c>
      <c r="AD1684" s="33" t="s">
        <v>147</v>
      </c>
    </row>
    <row r="1685" spans="1:30" ht="63.75" customHeight="1" x14ac:dyDescent="0.3">
      <c r="A1685" s="31" t="s">
        <v>6179</v>
      </c>
      <c r="B1685" s="25" t="s">
        <v>139</v>
      </c>
      <c r="C1685" s="26" t="s">
        <v>140</v>
      </c>
      <c r="D1685" s="40" t="s">
        <v>1642</v>
      </c>
      <c r="E1685" s="27" t="s">
        <v>63</v>
      </c>
      <c r="F1685" s="32" t="s">
        <v>6180</v>
      </c>
      <c r="G1685" s="14" t="s">
        <v>2525</v>
      </c>
      <c r="H1685" s="29">
        <v>44908</v>
      </c>
      <c r="I1685" s="29">
        <v>45151</v>
      </c>
      <c r="J1685" s="17" t="str">
        <f>IF(Ugovori_OPULJP[[#This Row],[DATUM ZAVRŠETKA OPERACIJE]]&gt;DATE(2023,12,31),"u provedbi","završen")</f>
        <v>završen</v>
      </c>
      <c r="K1685" s="15" t="s">
        <v>329</v>
      </c>
      <c r="L1685" s="15" t="s">
        <v>329</v>
      </c>
      <c r="M1685" s="18">
        <v>0.85</v>
      </c>
      <c r="N1685" s="18">
        <v>0.15</v>
      </c>
      <c r="O1685" s="19">
        <f>Ugovori_OPULJP[[#This Row],[Bespovratna sredstva - Ukupno (EU+Nac) HRK
= Ukupna ugovorena vrijednost bespovratnih sredstava]]*Ugovori_OPULJP[[#This Row],[EU STOPA SUFINANCIRANJA %
EU CO-FINANCING RATE %]]</f>
        <v>542300</v>
      </c>
      <c r="P1685" s="20">
        <f>Ugovori_OPULJP[[#This Row],[Bespovratna sredstva - EU dio - HRK]]/7.5345</f>
        <v>71975.579003251711</v>
      </c>
      <c r="Q1685" s="19">
        <f>Ugovori_OPULJP[[#This Row],[Bespovratna sredstva - Ukupno (EU+Nac) HRK
= Ukupna ugovorena vrijednost bespovratnih sredstava]]*Ugovori_OPULJP[[#This Row],[STOPA NACIONALNOG SUFINANCIRANJA %]]</f>
        <v>95700</v>
      </c>
      <c r="R1685" s="20">
        <f>Ugovori_OPULJP[[#This Row],[Bespovratna sredstva - Nacionalni dio - HRK]]/7.5345</f>
        <v>12701.572765279712</v>
      </c>
      <c r="S1685" s="21">
        <v>638000</v>
      </c>
      <c r="T1685" s="20">
        <f>Ugovori_OPULJP[[#This Row],[Bespovratna sredstva - Ukupno (EU+Nac) HRK
= Ukupna ugovorena vrijednost bespovratnih sredstava]]/7.5345</f>
        <v>84677.151768531417</v>
      </c>
      <c r="U1685" s="19">
        <v>0</v>
      </c>
      <c r="V1685" s="20">
        <f>Ugovori_OPULJP[[#This Row],[Javni doprinos korisnika - HRK]]/7.5345</f>
        <v>0</v>
      </c>
      <c r="W1685" s="19">
        <v>0</v>
      </c>
      <c r="X1685" s="20">
        <f>Ugovori_OPULJP[[#This Row],[Privatni doprinos korisnika - HRK]]/7.5345</f>
        <v>0</v>
      </c>
      <c r="Y1685" s="21">
        <f>Ugovori_OPULJP[[#This Row],[Bespovratna sredstva - Ukupno (EU+Nac) HRK
= Ukupna ugovorena vrijednost bespovratnih sredstava]]+Ugovori_OPULJP[[#This Row],[Javni doprinos korisnika - HRK]]+Ugovori_OPULJP[[#This Row],[Privatni doprinos korisnika - HRK]]</f>
        <v>638000</v>
      </c>
      <c r="Z1685" s="22">
        <f>Ugovori_OPULJP[[#This Row],[UKUPNI PRIHVATLJIVI IZDACI
TOTAL ELIGIBLE EXPENDITURE
= Bespovratna sredstva ukupno + doprinos korisnika
= Ukupni prihvatljivi troškovi
= Ukupna ugovorena vrijednost projekta HRK]]/7.5345</f>
        <v>84677.151768531417</v>
      </c>
      <c r="AA1685" s="27" t="s">
        <v>22</v>
      </c>
      <c r="AB1685" s="27" t="s">
        <v>19</v>
      </c>
      <c r="AC1685" s="26" t="s">
        <v>6181</v>
      </c>
      <c r="AD1685" s="33" t="s">
        <v>147</v>
      </c>
    </row>
    <row r="1686" spans="1:30" ht="63.75" customHeight="1" x14ac:dyDescent="0.3">
      <c r="A1686" s="36" t="s">
        <v>6182</v>
      </c>
      <c r="B1686" s="25" t="s">
        <v>139</v>
      </c>
      <c r="C1686" s="26" t="s">
        <v>140</v>
      </c>
      <c r="D1686" s="40" t="s">
        <v>1642</v>
      </c>
      <c r="E1686" s="27" t="s">
        <v>63</v>
      </c>
      <c r="F1686" s="32" t="s">
        <v>6183</v>
      </c>
      <c r="G1686" s="32" t="s">
        <v>3838</v>
      </c>
      <c r="H1686" s="29">
        <v>44922</v>
      </c>
      <c r="I1686" s="29">
        <v>45165</v>
      </c>
      <c r="J1686" s="17" t="str">
        <f>IF(Ugovori_OPULJP[[#This Row],[DATUM ZAVRŠETKA OPERACIJE]]&gt;DATE(2023,12,31),"u provedbi","završen")</f>
        <v>završen</v>
      </c>
      <c r="K1686" s="28" t="s">
        <v>164</v>
      </c>
      <c r="L1686" s="15" t="s">
        <v>164</v>
      </c>
      <c r="M1686" s="18">
        <v>0.85</v>
      </c>
      <c r="N1686" s="18">
        <v>0.15</v>
      </c>
      <c r="O1686" s="19">
        <f>Ugovori_OPULJP[[#This Row],[Bespovratna sredstva - Ukupno (EU+Nac) HRK
= Ukupna ugovorena vrijednost bespovratnih sredstava]]*Ugovori_OPULJP[[#This Row],[EU STOPA SUFINANCIRANJA %
EU CO-FINANCING RATE %]]</f>
        <v>420240</v>
      </c>
      <c r="P1686" s="20">
        <f>Ugovori_OPULJP[[#This Row],[Bespovratna sredstva - EU dio - HRK]]/7.5345</f>
        <v>55775.43300816245</v>
      </c>
      <c r="Q1686" s="19">
        <f>Ugovori_OPULJP[[#This Row],[Bespovratna sredstva - Ukupno (EU+Nac) HRK
= Ukupna ugovorena vrijednost bespovratnih sredstava]]*Ugovori_OPULJP[[#This Row],[STOPA NACIONALNOG SUFINANCIRANJA %]]</f>
        <v>74160</v>
      </c>
      <c r="R1686" s="20">
        <f>Ugovori_OPULJP[[#This Row],[Bespovratna sredstva - Nacionalni dio - HRK]]/7.5345</f>
        <v>9842.7234720286669</v>
      </c>
      <c r="S1686" s="21">
        <v>494400</v>
      </c>
      <c r="T1686" s="20">
        <f>Ugovori_OPULJP[[#This Row],[Bespovratna sredstva - Ukupno (EU+Nac) HRK
= Ukupna ugovorena vrijednost bespovratnih sredstava]]/7.5345</f>
        <v>65618.156480191115</v>
      </c>
      <c r="U1686" s="19">
        <v>0</v>
      </c>
      <c r="V1686" s="20">
        <f>Ugovori_OPULJP[[#This Row],[Javni doprinos korisnika - HRK]]/7.5345</f>
        <v>0</v>
      </c>
      <c r="W1686" s="19">
        <v>0</v>
      </c>
      <c r="X1686" s="20">
        <f>Ugovori_OPULJP[[#This Row],[Privatni doprinos korisnika - HRK]]/7.5345</f>
        <v>0</v>
      </c>
      <c r="Y1686" s="21">
        <f>Ugovori_OPULJP[[#This Row],[Bespovratna sredstva - Ukupno (EU+Nac) HRK
= Ukupna ugovorena vrijednost bespovratnih sredstava]]+Ugovori_OPULJP[[#This Row],[Javni doprinos korisnika - HRK]]+Ugovori_OPULJP[[#This Row],[Privatni doprinos korisnika - HRK]]</f>
        <v>494400</v>
      </c>
      <c r="Z1686" s="22">
        <f>Ugovori_OPULJP[[#This Row],[UKUPNI PRIHVATLJIVI IZDACI
TOTAL ELIGIBLE EXPENDITURE
= Bespovratna sredstva ukupno + doprinos korisnika
= Ukupni prihvatljivi troškovi
= Ukupna ugovorena vrijednost projekta HRK]]/7.5345</f>
        <v>65618.156480191115</v>
      </c>
      <c r="AA1686" s="27" t="s">
        <v>22</v>
      </c>
      <c r="AB1686" s="27" t="s">
        <v>19</v>
      </c>
      <c r="AC1686" s="26" t="s">
        <v>6184</v>
      </c>
      <c r="AD1686" s="33" t="s">
        <v>147</v>
      </c>
    </row>
    <row r="1687" spans="1:30" ht="63.75" customHeight="1" x14ac:dyDescent="0.3">
      <c r="A1687" s="31" t="s">
        <v>6185</v>
      </c>
      <c r="B1687" s="25" t="s">
        <v>139</v>
      </c>
      <c r="C1687" s="26" t="s">
        <v>140</v>
      </c>
      <c r="D1687" s="40" t="s">
        <v>1642</v>
      </c>
      <c r="E1687" s="27" t="s">
        <v>63</v>
      </c>
      <c r="F1687" s="32" t="s">
        <v>6186</v>
      </c>
      <c r="G1687" s="14" t="s">
        <v>2078</v>
      </c>
      <c r="H1687" s="29">
        <v>44855</v>
      </c>
      <c r="I1687" s="29">
        <v>45098</v>
      </c>
      <c r="J1687" s="17" t="str">
        <f>IF(Ugovori_OPULJP[[#This Row],[DATUM ZAVRŠETKA OPERACIJE]]&gt;DATE(2023,12,31),"u provedbi","završen")</f>
        <v>završen</v>
      </c>
      <c r="K1687" s="37" t="s">
        <v>178</v>
      </c>
      <c r="L1687" s="37" t="s">
        <v>178</v>
      </c>
      <c r="M1687" s="18">
        <v>0.85</v>
      </c>
      <c r="N1687" s="18">
        <v>0.15</v>
      </c>
      <c r="O1687" s="19">
        <f>Ugovori_OPULJP[[#This Row],[Bespovratna sredstva - Ukupno (EU+Nac) HRK
= Ukupna ugovorena vrijednost bespovratnih sredstava]]*Ugovori_OPULJP[[#This Row],[EU STOPA SUFINANCIRANJA %
EU CO-FINANCING RATE %]]</f>
        <v>420210.25</v>
      </c>
      <c r="P1687" s="20">
        <f>Ugovori_OPULJP[[#This Row],[Bespovratna sredstva - EU dio - HRK]]/7.5345</f>
        <v>55771.484504612112</v>
      </c>
      <c r="Q1687" s="19">
        <f>Ugovori_OPULJP[[#This Row],[Bespovratna sredstva - Ukupno (EU+Nac) HRK
= Ukupna ugovorena vrijednost bespovratnih sredstava]]*Ugovori_OPULJP[[#This Row],[STOPA NACIONALNOG SUFINANCIRANJA %]]</f>
        <v>74154.75</v>
      </c>
      <c r="R1687" s="20">
        <f>Ugovori_OPULJP[[#This Row],[Bespovratna sredstva - Nacionalni dio - HRK]]/7.5345</f>
        <v>9842.0266772844916</v>
      </c>
      <c r="S1687" s="21">
        <v>494365</v>
      </c>
      <c r="T1687" s="20">
        <f>Ugovori_OPULJP[[#This Row],[Bespovratna sredstva - Ukupno (EU+Nac) HRK
= Ukupna ugovorena vrijednost bespovratnih sredstava]]/7.5345</f>
        <v>65613.511181896611</v>
      </c>
      <c r="U1687" s="19">
        <v>0</v>
      </c>
      <c r="V1687" s="20">
        <f>Ugovori_OPULJP[[#This Row],[Javni doprinos korisnika - HRK]]/7.5345</f>
        <v>0</v>
      </c>
      <c r="W1687" s="19">
        <v>0</v>
      </c>
      <c r="X1687" s="20">
        <f>Ugovori_OPULJP[[#This Row],[Privatni doprinos korisnika - HRK]]/7.5345</f>
        <v>0</v>
      </c>
      <c r="Y1687" s="21">
        <f>Ugovori_OPULJP[[#This Row],[Bespovratna sredstva - Ukupno (EU+Nac) HRK
= Ukupna ugovorena vrijednost bespovratnih sredstava]]+Ugovori_OPULJP[[#This Row],[Javni doprinos korisnika - HRK]]+Ugovori_OPULJP[[#This Row],[Privatni doprinos korisnika - HRK]]</f>
        <v>494365</v>
      </c>
      <c r="Z1687" s="22">
        <f>Ugovori_OPULJP[[#This Row],[UKUPNI PRIHVATLJIVI IZDACI
TOTAL ELIGIBLE EXPENDITURE
= Bespovratna sredstva ukupno + doprinos korisnika
= Ukupni prihvatljivi troškovi
= Ukupna ugovorena vrijednost projekta HRK]]/7.5345</f>
        <v>65613.511181896611</v>
      </c>
      <c r="AA1687" s="27" t="s">
        <v>22</v>
      </c>
      <c r="AB1687" s="27" t="s">
        <v>19</v>
      </c>
      <c r="AC1687" s="26" t="s">
        <v>6187</v>
      </c>
      <c r="AD1687" s="33" t="s">
        <v>147</v>
      </c>
    </row>
    <row r="1688" spans="1:30" ht="63.75" customHeight="1" x14ac:dyDescent="0.3">
      <c r="A1688" s="31" t="s">
        <v>6188</v>
      </c>
      <c r="B1688" s="25" t="s">
        <v>139</v>
      </c>
      <c r="C1688" s="26" t="s">
        <v>140</v>
      </c>
      <c r="D1688" s="40" t="s">
        <v>1642</v>
      </c>
      <c r="E1688" s="27" t="s">
        <v>63</v>
      </c>
      <c r="F1688" s="32" t="s">
        <v>6189</v>
      </c>
      <c r="G1688" s="32" t="s">
        <v>1255</v>
      </c>
      <c r="H1688" s="29">
        <v>44923</v>
      </c>
      <c r="I1688" s="29">
        <v>45166</v>
      </c>
      <c r="J1688" s="17" t="str">
        <f>IF(Ugovori_OPULJP[[#This Row],[DATUM ZAVRŠETKA OPERACIJE]]&gt;DATE(2023,12,31),"u provedbi","završen")</f>
        <v>završen</v>
      </c>
      <c r="K1688" s="15" t="s">
        <v>91</v>
      </c>
      <c r="L1688" s="15" t="s">
        <v>91</v>
      </c>
      <c r="M1688" s="18">
        <v>0.85</v>
      </c>
      <c r="N1688" s="18">
        <v>0.15</v>
      </c>
      <c r="O1688" s="19">
        <f>Ugovori_OPULJP[[#This Row],[Bespovratna sredstva - Ukupno (EU+Nac) HRK
= Ukupna ugovorena vrijednost bespovratnih sredstava]]*Ugovori_OPULJP[[#This Row],[EU STOPA SUFINANCIRANJA %
EU CO-FINANCING RATE %]]</f>
        <v>629930.75</v>
      </c>
      <c r="P1688" s="20">
        <f>Ugovori_OPULJP[[#This Row],[Bespovratna sredstva - EU dio - HRK]]/7.5345</f>
        <v>83606.178246731695</v>
      </c>
      <c r="Q1688" s="19">
        <f>Ugovori_OPULJP[[#This Row],[Bespovratna sredstva - Ukupno (EU+Nac) HRK
= Ukupna ugovorena vrijednost bespovratnih sredstava]]*Ugovori_OPULJP[[#This Row],[STOPA NACIONALNOG SUFINANCIRANJA %]]</f>
        <v>111164.25</v>
      </c>
      <c r="R1688" s="20">
        <f>Ugovori_OPULJP[[#This Row],[Bespovratna sredstva - Nacionalni dio - HRK]]/7.5345</f>
        <v>14754.031455305594</v>
      </c>
      <c r="S1688" s="21">
        <v>741095</v>
      </c>
      <c r="T1688" s="20">
        <f>Ugovori_OPULJP[[#This Row],[Bespovratna sredstva - Ukupno (EU+Nac) HRK
= Ukupna ugovorena vrijednost bespovratnih sredstava]]/7.5345</f>
        <v>98360.209702037289</v>
      </c>
      <c r="U1688" s="19">
        <v>0</v>
      </c>
      <c r="V1688" s="20">
        <f>Ugovori_OPULJP[[#This Row],[Javni doprinos korisnika - HRK]]/7.5345</f>
        <v>0</v>
      </c>
      <c r="W1688" s="19">
        <v>0</v>
      </c>
      <c r="X1688" s="20">
        <f>Ugovori_OPULJP[[#This Row],[Privatni doprinos korisnika - HRK]]/7.5345</f>
        <v>0</v>
      </c>
      <c r="Y1688" s="21">
        <f>Ugovori_OPULJP[[#This Row],[Bespovratna sredstva - Ukupno (EU+Nac) HRK
= Ukupna ugovorena vrijednost bespovratnih sredstava]]+Ugovori_OPULJP[[#This Row],[Javni doprinos korisnika - HRK]]+Ugovori_OPULJP[[#This Row],[Privatni doprinos korisnika - HRK]]</f>
        <v>741095</v>
      </c>
      <c r="Z1688" s="22">
        <f>Ugovori_OPULJP[[#This Row],[UKUPNI PRIHVATLJIVI IZDACI
TOTAL ELIGIBLE EXPENDITURE
= Bespovratna sredstva ukupno + doprinos korisnika
= Ukupni prihvatljivi troškovi
= Ukupna ugovorena vrijednost projekta HRK]]/7.5345</f>
        <v>98360.209702037289</v>
      </c>
      <c r="AA1688" s="27" t="s">
        <v>22</v>
      </c>
      <c r="AB1688" s="27" t="s">
        <v>19</v>
      </c>
      <c r="AC1688" s="26" t="s">
        <v>6190</v>
      </c>
      <c r="AD1688" s="33" t="s">
        <v>147</v>
      </c>
    </row>
    <row r="1689" spans="1:30" ht="63.75" customHeight="1" x14ac:dyDescent="0.3">
      <c r="A1689" s="31" t="s">
        <v>6191</v>
      </c>
      <c r="B1689" s="25" t="s">
        <v>139</v>
      </c>
      <c r="C1689" s="26" t="s">
        <v>140</v>
      </c>
      <c r="D1689" s="40" t="s">
        <v>1642</v>
      </c>
      <c r="E1689" s="27" t="s">
        <v>63</v>
      </c>
      <c r="F1689" s="32" t="s">
        <v>5897</v>
      </c>
      <c r="G1689" s="32" t="s">
        <v>3858</v>
      </c>
      <c r="H1689" s="29">
        <v>44907</v>
      </c>
      <c r="I1689" s="29">
        <v>45119</v>
      </c>
      <c r="J1689" s="17" t="str">
        <f>IF(Ugovori_OPULJP[[#This Row],[DATUM ZAVRŠETKA OPERACIJE]]&gt;DATE(2023,12,31),"u provedbi","završen")</f>
        <v>završen</v>
      </c>
      <c r="K1689" s="28" t="s">
        <v>71</v>
      </c>
      <c r="L1689" s="28" t="s">
        <v>71</v>
      </c>
      <c r="M1689" s="18">
        <v>0.85</v>
      </c>
      <c r="N1689" s="18">
        <v>0.15</v>
      </c>
      <c r="O1689" s="19">
        <f>Ugovori_OPULJP[[#This Row],[Bespovratna sredstva - Ukupno (EU+Nac) HRK
= Ukupna ugovorena vrijednost bespovratnih sredstava]]*Ugovori_OPULJP[[#This Row],[EU STOPA SUFINANCIRANJA %
EU CO-FINANCING RATE %]]</f>
        <v>499162.5</v>
      </c>
      <c r="P1689" s="20">
        <f>Ugovori_OPULJP[[#This Row],[Bespovratna sredstva - EU dio - HRK]]/7.5345</f>
        <v>66250.248855265774</v>
      </c>
      <c r="Q1689" s="19">
        <f>Ugovori_OPULJP[[#This Row],[Bespovratna sredstva - Ukupno (EU+Nac) HRK
= Ukupna ugovorena vrijednost bespovratnih sredstava]]*Ugovori_OPULJP[[#This Row],[STOPA NACIONALNOG SUFINANCIRANJA %]]</f>
        <v>88087.5</v>
      </c>
      <c r="R1689" s="20">
        <f>Ugovori_OPULJP[[#This Row],[Bespovratna sredstva - Nacionalni dio - HRK]]/7.5345</f>
        <v>11691.220386223371</v>
      </c>
      <c r="S1689" s="21">
        <v>587250</v>
      </c>
      <c r="T1689" s="20">
        <f>Ugovori_OPULJP[[#This Row],[Bespovratna sredstva - Ukupno (EU+Nac) HRK
= Ukupna ugovorena vrijednost bespovratnih sredstava]]/7.5345</f>
        <v>77941.469241489147</v>
      </c>
      <c r="U1689" s="19">
        <v>0</v>
      </c>
      <c r="V1689" s="20">
        <f>Ugovori_OPULJP[[#This Row],[Javni doprinos korisnika - HRK]]/7.5345</f>
        <v>0</v>
      </c>
      <c r="W1689" s="19">
        <v>0</v>
      </c>
      <c r="X1689" s="20">
        <f>Ugovori_OPULJP[[#This Row],[Privatni doprinos korisnika - HRK]]/7.5345</f>
        <v>0</v>
      </c>
      <c r="Y1689" s="21">
        <f>Ugovori_OPULJP[[#This Row],[Bespovratna sredstva - Ukupno (EU+Nac) HRK
= Ukupna ugovorena vrijednost bespovratnih sredstava]]+Ugovori_OPULJP[[#This Row],[Javni doprinos korisnika - HRK]]+Ugovori_OPULJP[[#This Row],[Privatni doprinos korisnika - HRK]]</f>
        <v>587250</v>
      </c>
      <c r="Z1689" s="22">
        <f>Ugovori_OPULJP[[#This Row],[UKUPNI PRIHVATLJIVI IZDACI
TOTAL ELIGIBLE EXPENDITURE
= Bespovratna sredstva ukupno + doprinos korisnika
= Ukupni prihvatljivi troškovi
= Ukupna ugovorena vrijednost projekta HRK]]/7.5345</f>
        <v>77941.469241489147</v>
      </c>
      <c r="AA1689" s="27" t="s">
        <v>22</v>
      </c>
      <c r="AB1689" s="27" t="s">
        <v>19</v>
      </c>
      <c r="AC1689" s="26" t="s">
        <v>6192</v>
      </c>
      <c r="AD1689" s="33" t="s">
        <v>147</v>
      </c>
    </row>
    <row r="1690" spans="1:30" ht="63.75" customHeight="1" x14ac:dyDescent="0.3">
      <c r="A1690" s="31" t="s">
        <v>6193</v>
      </c>
      <c r="B1690" s="25" t="s">
        <v>139</v>
      </c>
      <c r="C1690" s="26" t="s">
        <v>140</v>
      </c>
      <c r="D1690" s="40" t="s">
        <v>1642</v>
      </c>
      <c r="E1690" s="27" t="s">
        <v>63</v>
      </c>
      <c r="F1690" s="32" t="s">
        <v>6194</v>
      </c>
      <c r="G1690" s="14" t="s">
        <v>1627</v>
      </c>
      <c r="H1690" s="29">
        <v>44916</v>
      </c>
      <c r="I1690" s="29">
        <v>45159</v>
      </c>
      <c r="J1690" s="17" t="str">
        <f>IF(Ugovori_OPULJP[[#This Row],[DATUM ZAVRŠETKA OPERACIJE]]&gt;DATE(2023,12,31),"u provedbi","završen")</f>
        <v>završen</v>
      </c>
      <c r="K1690" s="28" t="s">
        <v>86</v>
      </c>
      <c r="L1690" s="15" t="s">
        <v>86</v>
      </c>
      <c r="M1690" s="18">
        <v>0.85</v>
      </c>
      <c r="N1690" s="18">
        <v>0.15</v>
      </c>
      <c r="O1690" s="19">
        <f>Ugovori_OPULJP[[#This Row],[Bespovratna sredstva - Ukupno (EU+Nac) HRK
= Ukupna ugovorena vrijednost bespovratnih sredstava]]*Ugovori_OPULJP[[#This Row],[EU STOPA SUFINANCIRANJA %
EU CO-FINANCING RATE %]]</f>
        <v>593379.9</v>
      </c>
      <c r="P1690" s="20">
        <f>Ugovori_OPULJP[[#This Row],[Bespovratna sredstva - EU dio - HRK]]/7.5345</f>
        <v>78755.046784789971</v>
      </c>
      <c r="Q1690" s="19">
        <f>Ugovori_OPULJP[[#This Row],[Bespovratna sredstva - Ukupno (EU+Nac) HRK
= Ukupna ugovorena vrijednost bespovratnih sredstava]]*Ugovori_OPULJP[[#This Row],[STOPA NACIONALNOG SUFINANCIRANJA %]]</f>
        <v>104714.09999999999</v>
      </c>
      <c r="R1690" s="20">
        <f>Ugovori_OPULJP[[#This Row],[Bespovratna sredstva - Nacionalni dio - HRK]]/7.5345</f>
        <v>13897.949432609992</v>
      </c>
      <c r="S1690" s="21">
        <v>698094</v>
      </c>
      <c r="T1690" s="20">
        <f>Ugovori_OPULJP[[#This Row],[Bespovratna sredstva - Ukupno (EU+Nac) HRK
= Ukupna ugovorena vrijednost bespovratnih sredstava]]/7.5345</f>
        <v>92652.996217399952</v>
      </c>
      <c r="U1690" s="19">
        <v>0</v>
      </c>
      <c r="V1690" s="20">
        <f>Ugovori_OPULJP[[#This Row],[Javni doprinos korisnika - HRK]]/7.5345</f>
        <v>0</v>
      </c>
      <c r="W1690" s="19">
        <v>0</v>
      </c>
      <c r="X1690" s="20">
        <f>Ugovori_OPULJP[[#This Row],[Privatni doprinos korisnika - HRK]]/7.5345</f>
        <v>0</v>
      </c>
      <c r="Y1690" s="21">
        <f>Ugovori_OPULJP[[#This Row],[Bespovratna sredstva - Ukupno (EU+Nac) HRK
= Ukupna ugovorena vrijednost bespovratnih sredstava]]+Ugovori_OPULJP[[#This Row],[Javni doprinos korisnika - HRK]]+Ugovori_OPULJP[[#This Row],[Privatni doprinos korisnika - HRK]]</f>
        <v>698094</v>
      </c>
      <c r="Z1690" s="22">
        <f>Ugovori_OPULJP[[#This Row],[UKUPNI PRIHVATLJIVI IZDACI
TOTAL ELIGIBLE EXPENDITURE
= Bespovratna sredstva ukupno + doprinos korisnika
= Ukupni prihvatljivi troškovi
= Ukupna ugovorena vrijednost projekta HRK]]/7.5345</f>
        <v>92652.996217399952</v>
      </c>
      <c r="AA1690" s="27" t="s">
        <v>22</v>
      </c>
      <c r="AB1690" s="27" t="s">
        <v>19</v>
      </c>
      <c r="AC1690" s="26" t="s">
        <v>6195</v>
      </c>
      <c r="AD1690" s="33" t="s">
        <v>147</v>
      </c>
    </row>
    <row r="1691" spans="1:30" ht="63.75" customHeight="1" x14ac:dyDescent="0.3">
      <c r="A1691" s="31" t="s">
        <v>6196</v>
      </c>
      <c r="B1691" s="25" t="s">
        <v>139</v>
      </c>
      <c r="C1691" s="26" t="s">
        <v>140</v>
      </c>
      <c r="D1691" s="40" t="s">
        <v>1642</v>
      </c>
      <c r="E1691" s="27" t="s">
        <v>63</v>
      </c>
      <c r="F1691" s="32" t="s">
        <v>6197</v>
      </c>
      <c r="G1691" s="14" t="s">
        <v>1490</v>
      </c>
      <c r="H1691" s="29">
        <v>44902</v>
      </c>
      <c r="I1691" s="29">
        <v>45145</v>
      </c>
      <c r="J1691" s="17" t="str">
        <f>IF(Ugovori_OPULJP[[#This Row],[DATUM ZAVRŠETKA OPERACIJE]]&gt;DATE(2023,12,31),"u provedbi","završen")</f>
        <v>završen</v>
      </c>
      <c r="K1691" s="28" t="s">
        <v>71</v>
      </c>
      <c r="L1691" s="28" t="s">
        <v>71</v>
      </c>
      <c r="M1691" s="18">
        <v>0.85</v>
      </c>
      <c r="N1691" s="18">
        <v>0.15</v>
      </c>
      <c r="O1691" s="19">
        <f>Ugovori_OPULJP[[#This Row],[Bespovratna sredstva - Ukupno (EU+Nac) HRK
= Ukupna ugovorena vrijednost bespovratnih sredstava]]*Ugovori_OPULJP[[#This Row],[EU STOPA SUFINANCIRANJA %
EU CO-FINANCING RATE %]]</f>
        <v>420240</v>
      </c>
      <c r="P1691" s="20">
        <f>Ugovori_OPULJP[[#This Row],[Bespovratna sredstva - EU dio - HRK]]/7.5345</f>
        <v>55775.43300816245</v>
      </c>
      <c r="Q1691" s="19">
        <f>Ugovori_OPULJP[[#This Row],[Bespovratna sredstva - Ukupno (EU+Nac) HRK
= Ukupna ugovorena vrijednost bespovratnih sredstava]]*Ugovori_OPULJP[[#This Row],[STOPA NACIONALNOG SUFINANCIRANJA %]]</f>
        <v>74160</v>
      </c>
      <c r="R1691" s="20">
        <f>Ugovori_OPULJP[[#This Row],[Bespovratna sredstva - Nacionalni dio - HRK]]/7.5345</f>
        <v>9842.7234720286669</v>
      </c>
      <c r="S1691" s="21">
        <v>494400</v>
      </c>
      <c r="T1691" s="20">
        <f>Ugovori_OPULJP[[#This Row],[Bespovratna sredstva - Ukupno (EU+Nac) HRK
= Ukupna ugovorena vrijednost bespovratnih sredstava]]/7.5345</f>
        <v>65618.156480191115</v>
      </c>
      <c r="U1691" s="19">
        <v>0</v>
      </c>
      <c r="V1691" s="20">
        <f>Ugovori_OPULJP[[#This Row],[Javni doprinos korisnika - HRK]]/7.5345</f>
        <v>0</v>
      </c>
      <c r="W1691" s="19">
        <v>0</v>
      </c>
      <c r="X1691" s="20">
        <f>Ugovori_OPULJP[[#This Row],[Privatni doprinos korisnika - HRK]]/7.5345</f>
        <v>0</v>
      </c>
      <c r="Y1691" s="21">
        <f>Ugovori_OPULJP[[#This Row],[Bespovratna sredstva - Ukupno (EU+Nac) HRK
= Ukupna ugovorena vrijednost bespovratnih sredstava]]+Ugovori_OPULJP[[#This Row],[Javni doprinos korisnika - HRK]]+Ugovori_OPULJP[[#This Row],[Privatni doprinos korisnika - HRK]]</f>
        <v>494400</v>
      </c>
      <c r="Z1691" s="22">
        <f>Ugovori_OPULJP[[#This Row],[UKUPNI PRIHVATLJIVI IZDACI
TOTAL ELIGIBLE EXPENDITURE
= Bespovratna sredstva ukupno + doprinos korisnika
= Ukupni prihvatljivi troškovi
= Ukupna ugovorena vrijednost projekta HRK]]/7.5345</f>
        <v>65618.156480191115</v>
      </c>
      <c r="AA1691" s="27" t="s">
        <v>22</v>
      </c>
      <c r="AB1691" s="27" t="s">
        <v>19</v>
      </c>
      <c r="AC1691" s="26" t="s">
        <v>6198</v>
      </c>
      <c r="AD1691" s="33" t="s">
        <v>147</v>
      </c>
    </row>
    <row r="1692" spans="1:30" ht="63.75" customHeight="1" x14ac:dyDescent="0.3">
      <c r="A1692" s="36" t="s">
        <v>6199</v>
      </c>
      <c r="B1692" s="25" t="s">
        <v>139</v>
      </c>
      <c r="C1692" s="26" t="s">
        <v>140</v>
      </c>
      <c r="D1692" s="40" t="s">
        <v>1642</v>
      </c>
      <c r="E1692" s="27" t="s">
        <v>63</v>
      </c>
      <c r="F1692" s="32" t="s">
        <v>6200</v>
      </c>
      <c r="G1692" s="32" t="s">
        <v>1623</v>
      </c>
      <c r="H1692" s="29">
        <v>44915</v>
      </c>
      <c r="I1692" s="29">
        <v>45158</v>
      </c>
      <c r="J1692" s="17" t="str">
        <f>IF(Ugovori_OPULJP[[#This Row],[DATUM ZAVRŠETKA OPERACIJE]]&gt;DATE(2023,12,31),"u provedbi","završen")</f>
        <v>završen</v>
      </c>
      <c r="K1692" s="28" t="s">
        <v>86</v>
      </c>
      <c r="L1692" s="28" t="s">
        <v>86</v>
      </c>
      <c r="M1692" s="18">
        <v>0.85</v>
      </c>
      <c r="N1692" s="18">
        <v>0.15</v>
      </c>
      <c r="O1692" s="19">
        <f>Ugovori_OPULJP[[#This Row],[Bespovratna sredstva - Ukupno (EU+Nac) HRK
= Ukupna ugovorena vrijednost bespovratnih sredstava]]*Ugovori_OPULJP[[#This Row],[EU STOPA SUFINANCIRANJA %
EU CO-FINANCING RATE %]]</f>
        <v>545700</v>
      </c>
      <c r="P1692" s="20">
        <f>Ugovori_OPULJP[[#This Row],[Bespovratna sredstva - EU dio - HRK]]/7.5345</f>
        <v>72426.83655186143</v>
      </c>
      <c r="Q1692" s="19">
        <f>Ugovori_OPULJP[[#This Row],[Bespovratna sredstva - Ukupno (EU+Nac) HRK
= Ukupna ugovorena vrijednost bespovratnih sredstava]]*Ugovori_OPULJP[[#This Row],[STOPA NACIONALNOG SUFINANCIRANJA %]]</f>
        <v>96300</v>
      </c>
      <c r="R1692" s="20">
        <f>Ugovori_OPULJP[[#This Row],[Bespovratna sredstva - Nacionalni dio - HRK]]/7.5345</f>
        <v>12781.206450328487</v>
      </c>
      <c r="S1692" s="21">
        <v>642000</v>
      </c>
      <c r="T1692" s="20">
        <f>Ugovori_OPULJP[[#This Row],[Bespovratna sredstva - Ukupno (EU+Nac) HRK
= Ukupna ugovorena vrijednost bespovratnih sredstava]]/7.5345</f>
        <v>85208.043002189923</v>
      </c>
      <c r="U1692" s="19">
        <v>0</v>
      </c>
      <c r="V1692" s="20">
        <f>Ugovori_OPULJP[[#This Row],[Javni doprinos korisnika - HRK]]/7.5345</f>
        <v>0</v>
      </c>
      <c r="W1692" s="19">
        <v>0</v>
      </c>
      <c r="X1692" s="20">
        <f>Ugovori_OPULJP[[#This Row],[Privatni doprinos korisnika - HRK]]/7.5345</f>
        <v>0</v>
      </c>
      <c r="Y1692" s="21">
        <f>Ugovori_OPULJP[[#This Row],[Bespovratna sredstva - Ukupno (EU+Nac) HRK
= Ukupna ugovorena vrijednost bespovratnih sredstava]]+Ugovori_OPULJP[[#This Row],[Javni doprinos korisnika - HRK]]+Ugovori_OPULJP[[#This Row],[Privatni doprinos korisnika - HRK]]</f>
        <v>642000</v>
      </c>
      <c r="Z1692" s="22">
        <f>Ugovori_OPULJP[[#This Row],[UKUPNI PRIHVATLJIVI IZDACI
TOTAL ELIGIBLE EXPENDITURE
= Bespovratna sredstva ukupno + doprinos korisnika
= Ukupni prihvatljivi troškovi
= Ukupna ugovorena vrijednost projekta HRK]]/7.5345</f>
        <v>85208.043002189923</v>
      </c>
      <c r="AA1692" s="27" t="s">
        <v>22</v>
      </c>
      <c r="AB1692" s="27" t="s">
        <v>19</v>
      </c>
      <c r="AC1692" s="26" t="s">
        <v>6201</v>
      </c>
      <c r="AD1692" s="33" t="s">
        <v>147</v>
      </c>
    </row>
    <row r="1693" spans="1:30" ht="63.75" customHeight="1" x14ac:dyDescent="0.3">
      <c r="A1693" s="31" t="s">
        <v>6202</v>
      </c>
      <c r="B1693" s="25" t="s">
        <v>139</v>
      </c>
      <c r="C1693" s="26" t="s">
        <v>140</v>
      </c>
      <c r="D1693" s="40" t="s">
        <v>1642</v>
      </c>
      <c r="E1693" s="27" t="s">
        <v>63</v>
      </c>
      <c r="F1693" s="32" t="s">
        <v>6203</v>
      </c>
      <c r="G1693" s="14" t="s">
        <v>3573</v>
      </c>
      <c r="H1693" s="29">
        <v>44820</v>
      </c>
      <c r="I1693" s="29">
        <v>45062</v>
      </c>
      <c r="J1693" s="17" t="str">
        <f>IF(Ugovori_OPULJP[[#This Row],[DATUM ZAVRŠETKA OPERACIJE]]&gt;DATE(2023,12,31),"u provedbi","završen")</f>
        <v>završen</v>
      </c>
      <c r="K1693" s="15" t="s">
        <v>86</v>
      </c>
      <c r="L1693" s="15" t="s">
        <v>86</v>
      </c>
      <c r="M1693" s="18">
        <v>0.85</v>
      </c>
      <c r="N1693" s="18">
        <v>0.15</v>
      </c>
      <c r="O1693" s="19">
        <f>Ugovori_OPULJP[[#This Row],[Bespovratna sredstva - Ukupno (EU+Nac) HRK
= Ukupna ugovorena vrijednost bespovratnih sredstava]]*Ugovori_OPULJP[[#This Row],[EU STOPA SUFINANCIRANJA %
EU CO-FINANCING RATE %]]</f>
        <v>373150</v>
      </c>
      <c r="P1693" s="20">
        <f>Ugovori_OPULJP[[#This Row],[Bespovratna sredstva - EU dio - HRK]]/7.5345</f>
        <v>49525.515959917706</v>
      </c>
      <c r="Q1693" s="19">
        <f>Ugovori_OPULJP[[#This Row],[Bespovratna sredstva - Ukupno (EU+Nac) HRK
= Ukupna ugovorena vrijednost bespovratnih sredstava]]*Ugovori_OPULJP[[#This Row],[STOPA NACIONALNOG SUFINANCIRANJA %]]</f>
        <v>65850</v>
      </c>
      <c r="R1693" s="20">
        <f>Ugovori_OPULJP[[#This Row],[Bespovratna sredstva - Nacionalni dio - HRK]]/7.5345</f>
        <v>8739.7969341031257</v>
      </c>
      <c r="S1693" s="21">
        <v>439000</v>
      </c>
      <c r="T1693" s="20">
        <f>Ugovori_OPULJP[[#This Row],[Bespovratna sredstva - Ukupno (EU+Nac) HRK
= Ukupna ugovorena vrijednost bespovratnih sredstava]]/7.5345</f>
        <v>58265.312894020833</v>
      </c>
      <c r="U1693" s="19">
        <v>0</v>
      </c>
      <c r="V1693" s="20">
        <f>Ugovori_OPULJP[[#This Row],[Javni doprinos korisnika - HRK]]/7.5345</f>
        <v>0</v>
      </c>
      <c r="W1693" s="19">
        <v>0</v>
      </c>
      <c r="X1693" s="20">
        <f>Ugovori_OPULJP[[#This Row],[Privatni doprinos korisnika - HRK]]/7.5345</f>
        <v>0</v>
      </c>
      <c r="Y1693" s="21">
        <f>Ugovori_OPULJP[[#This Row],[Bespovratna sredstva - Ukupno (EU+Nac) HRK
= Ukupna ugovorena vrijednost bespovratnih sredstava]]+Ugovori_OPULJP[[#This Row],[Javni doprinos korisnika - HRK]]+Ugovori_OPULJP[[#This Row],[Privatni doprinos korisnika - HRK]]</f>
        <v>439000</v>
      </c>
      <c r="Z1693" s="22">
        <f>Ugovori_OPULJP[[#This Row],[UKUPNI PRIHVATLJIVI IZDACI
TOTAL ELIGIBLE EXPENDITURE
= Bespovratna sredstva ukupno + doprinos korisnika
= Ukupni prihvatljivi troškovi
= Ukupna ugovorena vrijednost projekta HRK]]/7.5345</f>
        <v>58265.312894020833</v>
      </c>
      <c r="AA1693" s="27" t="s">
        <v>22</v>
      </c>
      <c r="AB1693" s="27" t="s">
        <v>19</v>
      </c>
      <c r="AC1693" s="26" t="s">
        <v>6204</v>
      </c>
      <c r="AD1693" s="33" t="s">
        <v>147</v>
      </c>
    </row>
    <row r="1694" spans="1:30" ht="63.75" customHeight="1" x14ac:dyDescent="0.3">
      <c r="A1694" s="36" t="s">
        <v>6205</v>
      </c>
      <c r="B1694" s="25" t="s">
        <v>139</v>
      </c>
      <c r="C1694" s="26" t="s">
        <v>140</v>
      </c>
      <c r="D1694" s="40" t="s">
        <v>1642</v>
      </c>
      <c r="E1694" s="27" t="s">
        <v>63</v>
      </c>
      <c r="F1694" s="32" t="s">
        <v>6206</v>
      </c>
      <c r="G1694" s="32" t="s">
        <v>1694</v>
      </c>
      <c r="H1694" s="29">
        <v>44916</v>
      </c>
      <c r="I1694" s="29">
        <v>45159</v>
      </c>
      <c r="J1694" s="17" t="str">
        <f>IF(Ugovori_OPULJP[[#This Row],[DATUM ZAVRŠETKA OPERACIJE]]&gt;DATE(2023,12,31),"u provedbi","završen")</f>
        <v>završen</v>
      </c>
      <c r="K1694" s="28" t="s">
        <v>362</v>
      </c>
      <c r="L1694" s="37" t="s">
        <v>362</v>
      </c>
      <c r="M1694" s="18">
        <v>0.85</v>
      </c>
      <c r="N1694" s="18">
        <v>0.15</v>
      </c>
      <c r="O1694" s="19">
        <f>Ugovori_OPULJP[[#This Row],[Bespovratna sredstva - Ukupno (EU+Nac) HRK
= Ukupna ugovorena vrijednost bespovratnih sredstava]]*Ugovori_OPULJP[[#This Row],[EU STOPA SUFINANCIRANJA %
EU CO-FINANCING RATE %]]</f>
        <v>504288</v>
      </c>
      <c r="P1694" s="20">
        <f>Ugovori_OPULJP[[#This Row],[Bespovratna sredstva - EU dio - HRK]]/7.5345</f>
        <v>66930.519609794937</v>
      </c>
      <c r="Q1694" s="19">
        <f>Ugovori_OPULJP[[#This Row],[Bespovratna sredstva - Ukupno (EU+Nac) HRK
= Ukupna ugovorena vrijednost bespovratnih sredstava]]*Ugovori_OPULJP[[#This Row],[STOPA NACIONALNOG SUFINANCIRANJA %]]</f>
        <v>88992</v>
      </c>
      <c r="R1694" s="20">
        <f>Ugovori_OPULJP[[#This Row],[Bespovratna sredstva - Nacionalni dio - HRK]]/7.5345</f>
        <v>11811.268166434402</v>
      </c>
      <c r="S1694" s="21">
        <v>593280</v>
      </c>
      <c r="T1694" s="20">
        <f>Ugovori_OPULJP[[#This Row],[Bespovratna sredstva - Ukupno (EU+Nac) HRK
= Ukupna ugovorena vrijednost bespovratnih sredstava]]/7.5345</f>
        <v>78741.787776229336</v>
      </c>
      <c r="U1694" s="19">
        <v>0</v>
      </c>
      <c r="V1694" s="20">
        <f>Ugovori_OPULJP[[#This Row],[Javni doprinos korisnika - HRK]]/7.5345</f>
        <v>0</v>
      </c>
      <c r="W1694" s="19">
        <v>0</v>
      </c>
      <c r="X1694" s="20">
        <f>Ugovori_OPULJP[[#This Row],[Privatni doprinos korisnika - HRK]]/7.5345</f>
        <v>0</v>
      </c>
      <c r="Y1694" s="21">
        <f>Ugovori_OPULJP[[#This Row],[Bespovratna sredstva - Ukupno (EU+Nac) HRK
= Ukupna ugovorena vrijednost bespovratnih sredstava]]+Ugovori_OPULJP[[#This Row],[Javni doprinos korisnika - HRK]]+Ugovori_OPULJP[[#This Row],[Privatni doprinos korisnika - HRK]]</f>
        <v>593280</v>
      </c>
      <c r="Z1694" s="22">
        <f>Ugovori_OPULJP[[#This Row],[UKUPNI PRIHVATLJIVI IZDACI
TOTAL ELIGIBLE EXPENDITURE
= Bespovratna sredstva ukupno + doprinos korisnika
= Ukupni prihvatljivi troškovi
= Ukupna ugovorena vrijednost projekta HRK]]/7.5345</f>
        <v>78741.787776229336</v>
      </c>
      <c r="AA1694" s="27" t="s">
        <v>22</v>
      </c>
      <c r="AB1694" s="27" t="s">
        <v>19</v>
      </c>
      <c r="AC1694" s="26" t="s">
        <v>6207</v>
      </c>
      <c r="AD1694" s="33" t="s">
        <v>147</v>
      </c>
    </row>
    <row r="1695" spans="1:30" ht="63.75" customHeight="1" x14ac:dyDescent="0.3">
      <c r="A1695" s="31" t="s">
        <v>6208</v>
      </c>
      <c r="B1695" s="25" t="s">
        <v>139</v>
      </c>
      <c r="C1695" s="26" t="s">
        <v>140</v>
      </c>
      <c r="D1695" s="40" t="s">
        <v>1642</v>
      </c>
      <c r="E1695" s="27" t="s">
        <v>63</v>
      </c>
      <c r="F1695" s="32" t="s">
        <v>6209</v>
      </c>
      <c r="G1695" s="32" t="s">
        <v>1986</v>
      </c>
      <c r="H1695" s="29">
        <v>44902</v>
      </c>
      <c r="I1695" s="29">
        <v>45145</v>
      </c>
      <c r="J1695" s="17" t="str">
        <f>IF(Ugovori_OPULJP[[#This Row],[DATUM ZAVRŠETKA OPERACIJE]]&gt;DATE(2023,12,31),"u provedbi","završen")</f>
        <v>završen</v>
      </c>
      <c r="K1695" s="37" t="s">
        <v>240</v>
      </c>
      <c r="L1695" s="28" t="s">
        <v>240</v>
      </c>
      <c r="M1695" s="18">
        <v>0.85</v>
      </c>
      <c r="N1695" s="18">
        <v>0.15</v>
      </c>
      <c r="O1695" s="19">
        <f>Ugovori_OPULJP[[#This Row],[Bespovratna sredstva - Ukupno (EU+Nac) HRK
= Ukupna ugovorena vrijednost bespovratnih sredstava]]*Ugovori_OPULJP[[#This Row],[EU STOPA SUFINANCIRANJA %
EU CO-FINANCING RATE %]]</f>
        <v>622560.4</v>
      </c>
      <c r="P1695" s="20">
        <f>Ugovori_OPULJP[[#This Row],[Bespovratna sredstva - EU dio - HRK]]/7.5345</f>
        <v>82627.964695732953</v>
      </c>
      <c r="Q1695" s="19">
        <f>Ugovori_OPULJP[[#This Row],[Bespovratna sredstva - Ukupno (EU+Nac) HRK
= Ukupna ugovorena vrijednost bespovratnih sredstava]]*Ugovori_OPULJP[[#This Row],[STOPA NACIONALNOG SUFINANCIRANJA %]]</f>
        <v>109863.59999999999</v>
      </c>
      <c r="R1695" s="20">
        <f>Ugovori_OPULJP[[#This Row],[Bespovratna sredstva - Nacionalni dio - HRK]]/7.5345</f>
        <v>14581.405534541109</v>
      </c>
      <c r="S1695" s="21">
        <v>732424</v>
      </c>
      <c r="T1695" s="20">
        <f>Ugovori_OPULJP[[#This Row],[Bespovratna sredstva - Ukupno (EU+Nac) HRK
= Ukupna ugovorena vrijednost bespovratnih sredstava]]/7.5345</f>
        <v>97209.370230274071</v>
      </c>
      <c r="U1695" s="19">
        <v>0</v>
      </c>
      <c r="V1695" s="20">
        <f>Ugovori_OPULJP[[#This Row],[Javni doprinos korisnika - HRK]]/7.5345</f>
        <v>0</v>
      </c>
      <c r="W1695" s="19">
        <v>0</v>
      </c>
      <c r="X1695" s="20">
        <f>Ugovori_OPULJP[[#This Row],[Privatni doprinos korisnika - HRK]]/7.5345</f>
        <v>0</v>
      </c>
      <c r="Y1695" s="21">
        <f>Ugovori_OPULJP[[#This Row],[Bespovratna sredstva - Ukupno (EU+Nac) HRK
= Ukupna ugovorena vrijednost bespovratnih sredstava]]+Ugovori_OPULJP[[#This Row],[Javni doprinos korisnika - HRK]]+Ugovori_OPULJP[[#This Row],[Privatni doprinos korisnika - HRK]]</f>
        <v>732424</v>
      </c>
      <c r="Z1695" s="22">
        <f>Ugovori_OPULJP[[#This Row],[UKUPNI PRIHVATLJIVI IZDACI
TOTAL ELIGIBLE EXPENDITURE
= Bespovratna sredstva ukupno + doprinos korisnika
= Ukupni prihvatljivi troškovi
= Ukupna ugovorena vrijednost projekta HRK]]/7.5345</f>
        <v>97209.370230274071</v>
      </c>
      <c r="AA1695" s="27" t="s">
        <v>22</v>
      </c>
      <c r="AB1695" s="27" t="s">
        <v>19</v>
      </c>
      <c r="AC1695" s="26" t="s">
        <v>6210</v>
      </c>
      <c r="AD1695" s="33" t="s">
        <v>147</v>
      </c>
    </row>
    <row r="1696" spans="1:30" ht="63.75" customHeight="1" x14ac:dyDescent="0.3">
      <c r="A1696" s="31" t="s">
        <v>6211</v>
      </c>
      <c r="B1696" s="25" t="s">
        <v>139</v>
      </c>
      <c r="C1696" s="26" t="s">
        <v>140</v>
      </c>
      <c r="D1696" s="40" t="s">
        <v>1642</v>
      </c>
      <c r="E1696" s="27" t="s">
        <v>63</v>
      </c>
      <c r="F1696" s="32" t="s">
        <v>6212</v>
      </c>
      <c r="G1696" s="14" t="s">
        <v>3622</v>
      </c>
      <c r="H1696" s="29">
        <v>44902</v>
      </c>
      <c r="I1696" s="29">
        <v>45145</v>
      </c>
      <c r="J1696" s="17" t="str">
        <f>IF(Ugovori_OPULJP[[#This Row],[DATUM ZAVRŠETKA OPERACIJE]]&gt;DATE(2023,12,31),"u provedbi","završen")</f>
        <v>završen</v>
      </c>
      <c r="K1696" s="15" t="s">
        <v>240</v>
      </c>
      <c r="L1696" s="15" t="s">
        <v>240</v>
      </c>
      <c r="M1696" s="18">
        <v>0.85</v>
      </c>
      <c r="N1696" s="18">
        <v>0.15</v>
      </c>
      <c r="O1696" s="19">
        <f>Ugovori_OPULJP[[#This Row],[Bespovratna sredstva - Ukupno (EU+Nac) HRK
= Ukupna ugovorena vrijednost bespovratnih sredstava]]*Ugovori_OPULJP[[#This Row],[EU STOPA SUFINANCIRANJA %
EU CO-FINANCING RATE %]]</f>
        <v>493952</v>
      </c>
      <c r="P1696" s="20">
        <f>Ugovori_OPULJP[[#This Row],[Bespovratna sredstva - EU dio - HRK]]/7.5345</f>
        <v>65558.696662021364</v>
      </c>
      <c r="Q1696" s="19">
        <f>Ugovori_OPULJP[[#This Row],[Bespovratna sredstva - Ukupno (EU+Nac) HRK
= Ukupna ugovorena vrijednost bespovratnih sredstava]]*Ugovori_OPULJP[[#This Row],[STOPA NACIONALNOG SUFINANCIRANJA %]]</f>
        <v>87168</v>
      </c>
      <c r="R1696" s="20">
        <f>Ugovori_OPULJP[[#This Row],[Bespovratna sredstva - Nacionalni dio - HRK]]/7.5345</f>
        <v>11569.181763886123</v>
      </c>
      <c r="S1696" s="21">
        <v>581120</v>
      </c>
      <c r="T1696" s="20">
        <f>Ugovori_OPULJP[[#This Row],[Bespovratna sredstva - Ukupno (EU+Nac) HRK
= Ukupna ugovorena vrijednost bespovratnih sredstava]]/7.5345</f>
        <v>77127.878425907489</v>
      </c>
      <c r="U1696" s="19">
        <v>0</v>
      </c>
      <c r="V1696" s="20">
        <f>Ugovori_OPULJP[[#This Row],[Javni doprinos korisnika - HRK]]/7.5345</f>
        <v>0</v>
      </c>
      <c r="W1696" s="19">
        <v>0</v>
      </c>
      <c r="X1696" s="20">
        <f>Ugovori_OPULJP[[#This Row],[Privatni doprinos korisnika - HRK]]/7.5345</f>
        <v>0</v>
      </c>
      <c r="Y1696" s="21">
        <f>Ugovori_OPULJP[[#This Row],[Bespovratna sredstva - Ukupno (EU+Nac) HRK
= Ukupna ugovorena vrijednost bespovratnih sredstava]]+Ugovori_OPULJP[[#This Row],[Javni doprinos korisnika - HRK]]+Ugovori_OPULJP[[#This Row],[Privatni doprinos korisnika - HRK]]</f>
        <v>581120</v>
      </c>
      <c r="Z1696" s="22">
        <f>Ugovori_OPULJP[[#This Row],[UKUPNI PRIHVATLJIVI IZDACI
TOTAL ELIGIBLE EXPENDITURE
= Bespovratna sredstva ukupno + doprinos korisnika
= Ukupni prihvatljivi troškovi
= Ukupna ugovorena vrijednost projekta HRK]]/7.5345</f>
        <v>77127.878425907489</v>
      </c>
      <c r="AA1696" s="27" t="s">
        <v>22</v>
      </c>
      <c r="AB1696" s="27" t="s">
        <v>19</v>
      </c>
      <c r="AC1696" s="26" t="s">
        <v>6213</v>
      </c>
      <c r="AD1696" s="33" t="s">
        <v>147</v>
      </c>
    </row>
    <row r="1697" spans="1:30" ht="63.75" customHeight="1" x14ac:dyDescent="0.3">
      <c r="A1697" s="31" t="s">
        <v>6214</v>
      </c>
      <c r="B1697" s="25" t="s">
        <v>139</v>
      </c>
      <c r="C1697" s="26" t="s">
        <v>140</v>
      </c>
      <c r="D1697" s="40" t="s">
        <v>1642</v>
      </c>
      <c r="E1697" s="27" t="s">
        <v>63</v>
      </c>
      <c r="F1697" s="32" t="s">
        <v>6215</v>
      </c>
      <c r="G1697" s="32" t="s">
        <v>6216</v>
      </c>
      <c r="H1697" s="29">
        <v>44902</v>
      </c>
      <c r="I1697" s="29">
        <v>45145</v>
      </c>
      <c r="J1697" s="17" t="str">
        <f>IF(Ugovori_OPULJP[[#This Row],[DATUM ZAVRŠETKA OPERACIJE]]&gt;DATE(2023,12,31),"u provedbi","završen")</f>
        <v>završen</v>
      </c>
      <c r="K1697" s="37" t="s">
        <v>240</v>
      </c>
      <c r="L1697" s="28" t="s">
        <v>240</v>
      </c>
      <c r="M1697" s="18">
        <v>0.85</v>
      </c>
      <c r="N1697" s="18">
        <v>0.15</v>
      </c>
      <c r="O1697" s="19">
        <f>Ugovori_OPULJP[[#This Row],[Bespovratna sredstva - Ukupno (EU+Nac) HRK
= Ukupna ugovorena vrijednost bespovratnih sredstava]]*Ugovori_OPULJP[[#This Row],[EU STOPA SUFINANCIRANJA %
EU CO-FINANCING RATE %]]</f>
        <v>374114.75</v>
      </c>
      <c r="P1697" s="20">
        <f>Ugovori_OPULJP[[#This Row],[Bespovratna sredstva - EU dio - HRK]]/7.5345</f>
        <v>49653.560289335721</v>
      </c>
      <c r="Q1697" s="19">
        <f>Ugovori_OPULJP[[#This Row],[Bespovratna sredstva - Ukupno (EU+Nac) HRK
= Ukupna ugovorena vrijednost bespovratnih sredstava]]*Ugovori_OPULJP[[#This Row],[STOPA NACIONALNOG SUFINANCIRANJA %]]</f>
        <v>66020.25</v>
      </c>
      <c r="R1697" s="20">
        <f>Ugovori_OPULJP[[#This Row],[Bespovratna sredstva - Nacionalni dio - HRK]]/7.5345</f>
        <v>8762.3929922357147</v>
      </c>
      <c r="S1697" s="21">
        <v>440135</v>
      </c>
      <c r="T1697" s="20">
        <f>Ugovori_OPULJP[[#This Row],[Bespovratna sredstva - Ukupno (EU+Nac) HRK
= Ukupna ugovorena vrijednost bespovratnih sredstava]]/7.5345</f>
        <v>58415.953281571434</v>
      </c>
      <c r="U1697" s="19">
        <v>0</v>
      </c>
      <c r="V1697" s="20">
        <f>Ugovori_OPULJP[[#This Row],[Javni doprinos korisnika - HRK]]/7.5345</f>
        <v>0</v>
      </c>
      <c r="W1697" s="19">
        <v>0</v>
      </c>
      <c r="X1697" s="20">
        <f>Ugovori_OPULJP[[#This Row],[Privatni doprinos korisnika - HRK]]/7.5345</f>
        <v>0</v>
      </c>
      <c r="Y1697" s="21">
        <f>Ugovori_OPULJP[[#This Row],[Bespovratna sredstva - Ukupno (EU+Nac) HRK
= Ukupna ugovorena vrijednost bespovratnih sredstava]]+Ugovori_OPULJP[[#This Row],[Javni doprinos korisnika - HRK]]+Ugovori_OPULJP[[#This Row],[Privatni doprinos korisnika - HRK]]</f>
        <v>440135</v>
      </c>
      <c r="Z1697" s="22">
        <f>Ugovori_OPULJP[[#This Row],[UKUPNI PRIHVATLJIVI IZDACI
TOTAL ELIGIBLE EXPENDITURE
= Bespovratna sredstva ukupno + doprinos korisnika
= Ukupni prihvatljivi troškovi
= Ukupna ugovorena vrijednost projekta HRK]]/7.5345</f>
        <v>58415.953281571434</v>
      </c>
      <c r="AA1697" s="27" t="s">
        <v>22</v>
      </c>
      <c r="AB1697" s="27" t="s">
        <v>19</v>
      </c>
      <c r="AC1697" s="26" t="s">
        <v>6217</v>
      </c>
      <c r="AD1697" s="33" t="s">
        <v>147</v>
      </c>
    </row>
    <row r="1698" spans="1:30" ht="63.75" customHeight="1" x14ac:dyDescent="0.3">
      <c r="A1698" s="31" t="s">
        <v>6218</v>
      </c>
      <c r="B1698" s="25" t="s">
        <v>139</v>
      </c>
      <c r="C1698" s="26" t="s">
        <v>140</v>
      </c>
      <c r="D1698" s="40" t="s">
        <v>1642</v>
      </c>
      <c r="E1698" s="27" t="s">
        <v>63</v>
      </c>
      <c r="F1698" s="32" t="s">
        <v>6219</v>
      </c>
      <c r="G1698" s="32" t="s">
        <v>1171</v>
      </c>
      <c r="H1698" s="29">
        <v>44894</v>
      </c>
      <c r="I1698" s="29">
        <v>45136</v>
      </c>
      <c r="J1698" s="17" t="str">
        <f>IF(Ugovori_OPULJP[[#This Row],[DATUM ZAVRŠETKA OPERACIJE]]&gt;DATE(2023,12,31),"u provedbi","završen")</f>
        <v>završen</v>
      </c>
      <c r="K1698" s="15" t="s">
        <v>144</v>
      </c>
      <c r="L1698" s="15" t="s">
        <v>144</v>
      </c>
      <c r="M1698" s="18">
        <v>0.85</v>
      </c>
      <c r="N1698" s="18">
        <v>0.15</v>
      </c>
      <c r="O1698" s="19">
        <f>Ugovori_OPULJP[[#This Row],[Bespovratna sredstva - Ukupno (EU+Nac) HRK
= Ukupna ugovorena vrijednost bespovratnih sredstava]]*Ugovori_OPULJP[[#This Row],[EU STOPA SUFINANCIRANJA %
EU CO-FINANCING RATE %]]</f>
        <v>1249075</v>
      </c>
      <c r="P1698" s="20">
        <f>Ugovori_OPULJP[[#This Row],[Bespovratna sredstva - EU dio - HRK]]/7.5345</f>
        <v>165780.74192049901</v>
      </c>
      <c r="Q1698" s="19">
        <f>Ugovori_OPULJP[[#This Row],[Bespovratna sredstva - Ukupno (EU+Nac) HRK
= Ukupna ugovorena vrijednost bespovratnih sredstava]]*Ugovori_OPULJP[[#This Row],[STOPA NACIONALNOG SUFINANCIRANJA %]]</f>
        <v>220425</v>
      </c>
      <c r="R1698" s="20">
        <f>Ugovori_OPULJP[[#This Row],[Bespovratna sredstva - Nacionalni dio - HRK]]/7.5345</f>
        <v>29255.425044793945</v>
      </c>
      <c r="S1698" s="21">
        <v>1469500</v>
      </c>
      <c r="T1698" s="20">
        <f>Ugovori_OPULJP[[#This Row],[Bespovratna sredstva - Ukupno (EU+Nac) HRK
= Ukupna ugovorena vrijednost bespovratnih sredstava]]/7.5345</f>
        <v>195036.16696529297</v>
      </c>
      <c r="U1698" s="19">
        <v>0</v>
      </c>
      <c r="V1698" s="20">
        <f>Ugovori_OPULJP[[#This Row],[Javni doprinos korisnika - HRK]]/7.5345</f>
        <v>0</v>
      </c>
      <c r="W1698" s="19">
        <v>0</v>
      </c>
      <c r="X1698" s="20">
        <f>Ugovori_OPULJP[[#This Row],[Privatni doprinos korisnika - HRK]]/7.5345</f>
        <v>0</v>
      </c>
      <c r="Y1698" s="21">
        <f>Ugovori_OPULJP[[#This Row],[Bespovratna sredstva - Ukupno (EU+Nac) HRK
= Ukupna ugovorena vrijednost bespovratnih sredstava]]+Ugovori_OPULJP[[#This Row],[Javni doprinos korisnika - HRK]]+Ugovori_OPULJP[[#This Row],[Privatni doprinos korisnika - HRK]]</f>
        <v>1469500</v>
      </c>
      <c r="Z1698" s="22">
        <f>Ugovori_OPULJP[[#This Row],[UKUPNI PRIHVATLJIVI IZDACI
TOTAL ELIGIBLE EXPENDITURE
= Bespovratna sredstva ukupno + doprinos korisnika
= Ukupni prihvatljivi troškovi
= Ukupna ugovorena vrijednost projekta HRK]]/7.5345</f>
        <v>195036.16696529297</v>
      </c>
      <c r="AA1698" s="27" t="s">
        <v>22</v>
      </c>
      <c r="AB1698" s="27" t="s">
        <v>19</v>
      </c>
      <c r="AC1698" s="26" t="s">
        <v>6220</v>
      </c>
      <c r="AD1698" s="33" t="s">
        <v>147</v>
      </c>
    </row>
    <row r="1699" spans="1:30" ht="63.75" customHeight="1" x14ac:dyDescent="0.3">
      <c r="A1699" s="31" t="s">
        <v>6221</v>
      </c>
      <c r="B1699" s="25" t="s">
        <v>139</v>
      </c>
      <c r="C1699" s="26" t="s">
        <v>140</v>
      </c>
      <c r="D1699" s="40" t="s">
        <v>1642</v>
      </c>
      <c r="E1699" s="27" t="s">
        <v>63</v>
      </c>
      <c r="F1699" s="32" t="s">
        <v>6222</v>
      </c>
      <c r="G1699" s="32" t="s">
        <v>1561</v>
      </c>
      <c r="H1699" s="29">
        <v>44917</v>
      </c>
      <c r="I1699" s="29">
        <v>45160</v>
      </c>
      <c r="J1699" s="17" t="str">
        <f>IF(Ugovori_OPULJP[[#This Row],[DATUM ZAVRŠETKA OPERACIJE]]&gt;DATE(2023,12,31),"u provedbi","završen")</f>
        <v>završen</v>
      </c>
      <c r="K1699" s="28" t="s">
        <v>81</v>
      </c>
      <c r="L1699" s="15" t="s">
        <v>81</v>
      </c>
      <c r="M1699" s="18">
        <v>0.85</v>
      </c>
      <c r="N1699" s="18">
        <v>0.15</v>
      </c>
      <c r="O1699" s="19">
        <f>Ugovori_OPULJP[[#This Row],[Bespovratna sredstva - Ukupno (EU+Nac) HRK
= Ukupna ugovorena vrijednost bespovratnih sredstava]]*Ugovori_OPULJP[[#This Row],[EU STOPA SUFINANCIRANJA %
EU CO-FINANCING RATE %]]</f>
        <v>588306.25</v>
      </c>
      <c r="P1699" s="20">
        <f>Ugovori_OPULJP[[#This Row],[Bespovratna sredstva - EU dio - HRK]]/7.5345</f>
        <v>78081.657707877093</v>
      </c>
      <c r="Q1699" s="19">
        <f>Ugovori_OPULJP[[#This Row],[Bespovratna sredstva - Ukupno (EU+Nac) HRK
= Ukupna ugovorena vrijednost bespovratnih sredstava]]*Ugovori_OPULJP[[#This Row],[STOPA NACIONALNOG SUFINANCIRANJA %]]</f>
        <v>103818.75</v>
      </c>
      <c r="R1699" s="20">
        <f>Ugovori_OPULJP[[#This Row],[Bespovratna sredstva - Nacionalni dio - HRK]]/7.5345</f>
        <v>13779.116066095958</v>
      </c>
      <c r="S1699" s="21">
        <v>692125</v>
      </c>
      <c r="T1699" s="20">
        <f>Ugovori_OPULJP[[#This Row],[Bespovratna sredstva - Ukupno (EU+Nac) HRK
= Ukupna ugovorena vrijednost bespovratnih sredstava]]/7.5345</f>
        <v>91860.773773973051</v>
      </c>
      <c r="U1699" s="19">
        <v>0</v>
      </c>
      <c r="V1699" s="20">
        <f>Ugovori_OPULJP[[#This Row],[Javni doprinos korisnika - HRK]]/7.5345</f>
        <v>0</v>
      </c>
      <c r="W1699" s="19">
        <v>0</v>
      </c>
      <c r="X1699" s="20">
        <f>Ugovori_OPULJP[[#This Row],[Privatni doprinos korisnika - HRK]]/7.5345</f>
        <v>0</v>
      </c>
      <c r="Y1699" s="21">
        <f>Ugovori_OPULJP[[#This Row],[Bespovratna sredstva - Ukupno (EU+Nac) HRK
= Ukupna ugovorena vrijednost bespovratnih sredstava]]+Ugovori_OPULJP[[#This Row],[Javni doprinos korisnika - HRK]]+Ugovori_OPULJP[[#This Row],[Privatni doprinos korisnika - HRK]]</f>
        <v>692125</v>
      </c>
      <c r="Z1699" s="22">
        <f>Ugovori_OPULJP[[#This Row],[UKUPNI PRIHVATLJIVI IZDACI
TOTAL ELIGIBLE EXPENDITURE
= Bespovratna sredstva ukupno + doprinos korisnika
= Ukupni prihvatljivi troškovi
= Ukupna ugovorena vrijednost projekta HRK]]/7.5345</f>
        <v>91860.773773973051</v>
      </c>
      <c r="AA1699" s="27" t="s">
        <v>22</v>
      </c>
      <c r="AB1699" s="27" t="s">
        <v>19</v>
      </c>
      <c r="AC1699" s="26" t="s">
        <v>6223</v>
      </c>
      <c r="AD1699" s="33" t="s">
        <v>147</v>
      </c>
    </row>
    <row r="1700" spans="1:30" ht="63.75" customHeight="1" x14ac:dyDescent="0.3">
      <c r="A1700" s="31" t="s">
        <v>6224</v>
      </c>
      <c r="B1700" s="25" t="s">
        <v>139</v>
      </c>
      <c r="C1700" s="26" t="s">
        <v>140</v>
      </c>
      <c r="D1700" s="40" t="s">
        <v>1642</v>
      </c>
      <c r="E1700" s="27" t="s">
        <v>63</v>
      </c>
      <c r="F1700" s="32" t="s">
        <v>6225</v>
      </c>
      <c r="G1700" s="14" t="s">
        <v>2097</v>
      </c>
      <c r="H1700" s="29">
        <v>44770</v>
      </c>
      <c r="I1700" s="29">
        <v>45013</v>
      </c>
      <c r="J1700" s="17" t="str">
        <f>IF(Ugovori_OPULJP[[#This Row],[DATUM ZAVRŠETKA OPERACIJE]]&gt;DATE(2023,12,31),"u provedbi","završen")</f>
        <v>završen</v>
      </c>
      <c r="K1700" s="15" t="s">
        <v>86</v>
      </c>
      <c r="L1700" s="15" t="s">
        <v>86</v>
      </c>
      <c r="M1700" s="18">
        <v>0.85</v>
      </c>
      <c r="N1700" s="18">
        <v>0.15</v>
      </c>
      <c r="O1700" s="19">
        <f>Ugovori_OPULJP[[#This Row],[Bespovratna sredstva - Ukupno (EU+Nac) HRK
= Ukupna ugovorena vrijednost bespovratnih sredstava]]*Ugovori_OPULJP[[#This Row],[EU STOPA SUFINANCIRANJA %
EU CO-FINANCING RATE %]]</f>
        <v>1261740</v>
      </c>
      <c r="P1700" s="20">
        <f>Ugovori_OPULJP[[#This Row],[Bespovratna sredstva - EU dio - HRK]]/7.5345</f>
        <v>167461.67628907028</v>
      </c>
      <c r="Q1700" s="19">
        <f>Ugovori_OPULJP[[#This Row],[Bespovratna sredstva - Ukupno (EU+Nac) HRK
= Ukupna ugovorena vrijednost bespovratnih sredstava]]*Ugovori_OPULJP[[#This Row],[STOPA NACIONALNOG SUFINANCIRANJA %]]</f>
        <v>222660</v>
      </c>
      <c r="R1700" s="20">
        <f>Ugovori_OPULJP[[#This Row],[Bespovratna sredstva - Nacionalni dio - HRK]]/7.5345</f>
        <v>29552.060521600637</v>
      </c>
      <c r="S1700" s="21">
        <v>1484400</v>
      </c>
      <c r="T1700" s="22">
        <f>Ugovori_OPULJP[[#This Row],[Bespovratna sredstva - Ukupno (EU+Nac) HRK
= Ukupna ugovorena vrijednost bespovratnih sredstava]]/7.5345</f>
        <v>197013.7368106709</v>
      </c>
      <c r="U1700" s="19">
        <v>0</v>
      </c>
      <c r="V1700" s="20">
        <f>Ugovori_OPULJP[[#This Row],[Javni doprinos korisnika - HRK]]/7.5345</f>
        <v>0</v>
      </c>
      <c r="W1700" s="19">
        <v>0</v>
      </c>
      <c r="X1700" s="20">
        <f>Ugovori_OPULJP[[#This Row],[Privatni doprinos korisnika - HRK]]/7.5345</f>
        <v>0</v>
      </c>
      <c r="Y1700" s="21">
        <f>Ugovori_OPULJP[[#This Row],[Bespovratna sredstva - Ukupno (EU+Nac) HRK
= Ukupna ugovorena vrijednost bespovratnih sredstava]]+Ugovori_OPULJP[[#This Row],[Javni doprinos korisnika - HRK]]+Ugovori_OPULJP[[#This Row],[Privatni doprinos korisnika - HRK]]</f>
        <v>1484400</v>
      </c>
      <c r="Z1700" s="22">
        <f>Ugovori_OPULJP[[#This Row],[UKUPNI PRIHVATLJIVI IZDACI
TOTAL ELIGIBLE EXPENDITURE
= Bespovratna sredstva ukupno + doprinos korisnika
= Ukupni prihvatljivi troškovi
= Ukupna ugovorena vrijednost projekta HRK]]/7.5345</f>
        <v>197013.7368106709</v>
      </c>
      <c r="AA1700" s="27" t="s">
        <v>22</v>
      </c>
      <c r="AB1700" s="27" t="s">
        <v>19</v>
      </c>
      <c r="AC1700" s="26" t="s">
        <v>6226</v>
      </c>
      <c r="AD1700" s="33" t="s">
        <v>147</v>
      </c>
    </row>
    <row r="1701" spans="1:30" ht="63.75" customHeight="1" x14ac:dyDescent="0.3">
      <c r="A1701" s="31" t="s">
        <v>6227</v>
      </c>
      <c r="B1701" s="25" t="s">
        <v>139</v>
      </c>
      <c r="C1701" s="26" t="s">
        <v>140</v>
      </c>
      <c r="D1701" s="40" t="s">
        <v>1642</v>
      </c>
      <c r="E1701" s="27" t="s">
        <v>63</v>
      </c>
      <c r="F1701" s="32" t="s">
        <v>6228</v>
      </c>
      <c r="G1701" s="32" t="s">
        <v>3492</v>
      </c>
      <c r="H1701" s="29">
        <v>44855</v>
      </c>
      <c r="I1701" s="29">
        <v>45098</v>
      </c>
      <c r="J1701" s="17" t="str">
        <f>IF(Ugovori_OPULJP[[#This Row],[DATUM ZAVRŠETKA OPERACIJE]]&gt;DATE(2023,12,31),"u provedbi","završen")</f>
        <v>završen</v>
      </c>
      <c r="K1701" s="15" t="s">
        <v>81</v>
      </c>
      <c r="L1701" s="15" t="s">
        <v>81</v>
      </c>
      <c r="M1701" s="18">
        <v>0.85</v>
      </c>
      <c r="N1701" s="18">
        <v>0.15</v>
      </c>
      <c r="O1701" s="19">
        <f>Ugovori_OPULJP[[#This Row],[Bespovratna sredstva - Ukupno (EU+Nac) HRK
= Ukupna ugovorena vrijednost bespovratnih sredstava]]*Ugovori_OPULJP[[#This Row],[EU STOPA SUFINANCIRANJA %
EU CO-FINANCING RATE %]]</f>
        <v>630360</v>
      </c>
      <c r="P1701" s="20">
        <f>Ugovori_OPULJP[[#This Row],[Bespovratna sredstva - EU dio - HRK]]/7.5345</f>
        <v>83663.149512243675</v>
      </c>
      <c r="Q1701" s="19">
        <f>Ugovori_OPULJP[[#This Row],[Bespovratna sredstva - Ukupno (EU+Nac) HRK
= Ukupna ugovorena vrijednost bespovratnih sredstava]]*Ugovori_OPULJP[[#This Row],[STOPA NACIONALNOG SUFINANCIRANJA %]]</f>
        <v>111240</v>
      </c>
      <c r="R1701" s="20">
        <f>Ugovori_OPULJP[[#This Row],[Bespovratna sredstva - Nacionalni dio - HRK]]/7.5345</f>
        <v>14764.085208043001</v>
      </c>
      <c r="S1701" s="21">
        <v>741600</v>
      </c>
      <c r="T1701" s="20">
        <f>Ugovori_OPULJP[[#This Row],[Bespovratna sredstva - Ukupno (EU+Nac) HRK
= Ukupna ugovorena vrijednost bespovratnih sredstava]]/7.5345</f>
        <v>98427.23472028668</v>
      </c>
      <c r="U1701" s="19">
        <v>0</v>
      </c>
      <c r="V1701" s="20">
        <f>Ugovori_OPULJP[[#This Row],[Javni doprinos korisnika - HRK]]/7.5345</f>
        <v>0</v>
      </c>
      <c r="W1701" s="19">
        <v>0</v>
      </c>
      <c r="X1701" s="20">
        <f>Ugovori_OPULJP[[#This Row],[Privatni doprinos korisnika - HRK]]/7.5345</f>
        <v>0</v>
      </c>
      <c r="Y1701" s="21">
        <f>Ugovori_OPULJP[[#This Row],[Bespovratna sredstva - Ukupno (EU+Nac) HRK
= Ukupna ugovorena vrijednost bespovratnih sredstava]]+Ugovori_OPULJP[[#This Row],[Javni doprinos korisnika - HRK]]+Ugovori_OPULJP[[#This Row],[Privatni doprinos korisnika - HRK]]</f>
        <v>741600</v>
      </c>
      <c r="Z1701" s="22">
        <f>Ugovori_OPULJP[[#This Row],[UKUPNI PRIHVATLJIVI IZDACI
TOTAL ELIGIBLE EXPENDITURE
= Bespovratna sredstva ukupno + doprinos korisnika
= Ukupni prihvatljivi troškovi
= Ukupna ugovorena vrijednost projekta HRK]]/7.5345</f>
        <v>98427.23472028668</v>
      </c>
      <c r="AA1701" s="27" t="s">
        <v>22</v>
      </c>
      <c r="AB1701" s="27" t="s">
        <v>19</v>
      </c>
      <c r="AC1701" s="26" t="s">
        <v>6229</v>
      </c>
      <c r="AD1701" s="33" t="s">
        <v>147</v>
      </c>
    </row>
    <row r="1702" spans="1:30" ht="63.75" customHeight="1" x14ac:dyDescent="0.3">
      <c r="A1702" s="31" t="s">
        <v>6230</v>
      </c>
      <c r="B1702" s="25" t="s">
        <v>139</v>
      </c>
      <c r="C1702" s="26" t="s">
        <v>140</v>
      </c>
      <c r="D1702" s="40" t="s">
        <v>1642</v>
      </c>
      <c r="E1702" s="27" t="s">
        <v>63</v>
      </c>
      <c r="F1702" s="32" t="s">
        <v>6231</v>
      </c>
      <c r="G1702" s="32" t="s">
        <v>1159</v>
      </c>
      <c r="H1702" s="29">
        <v>44770</v>
      </c>
      <c r="I1702" s="29">
        <v>45013</v>
      </c>
      <c r="J1702" s="17" t="str">
        <f>IF(Ugovori_OPULJP[[#This Row],[DATUM ZAVRŠETKA OPERACIJE]]&gt;DATE(2023,12,31),"u provedbi","završen")</f>
        <v>završen</v>
      </c>
      <c r="K1702" s="15" t="s">
        <v>324</v>
      </c>
      <c r="L1702" s="15" t="s">
        <v>324</v>
      </c>
      <c r="M1702" s="18">
        <v>0.85</v>
      </c>
      <c r="N1702" s="18">
        <v>0.15</v>
      </c>
      <c r="O1702" s="19">
        <f>Ugovori_OPULJP[[#This Row],[Bespovratna sredstva - Ukupno (EU+Nac) HRK
= Ukupna ugovorena vrijednost bespovratnih sredstava]]*Ugovori_OPULJP[[#This Row],[EU STOPA SUFINANCIRANJA %
EU CO-FINANCING RATE %]]</f>
        <v>1273210.75</v>
      </c>
      <c r="P1702" s="20">
        <f>Ugovori_OPULJP[[#This Row],[Bespovratna sredstva - EU dio - HRK]]/7.5345</f>
        <v>168984.10644369235</v>
      </c>
      <c r="Q1702" s="19">
        <f>Ugovori_OPULJP[[#This Row],[Bespovratna sredstva - Ukupno (EU+Nac) HRK
= Ukupna ugovorena vrijednost bespovratnih sredstava]]*Ugovori_OPULJP[[#This Row],[STOPA NACIONALNOG SUFINANCIRANJA %]]</f>
        <v>224684.25</v>
      </c>
      <c r="R1702" s="20">
        <f>Ugovori_OPULJP[[#This Row],[Bespovratna sredstva - Nacionalni dio - HRK]]/7.5345</f>
        <v>29820.724666533941</v>
      </c>
      <c r="S1702" s="21">
        <v>1497895</v>
      </c>
      <c r="T1702" s="22">
        <f>Ugovori_OPULJP[[#This Row],[Bespovratna sredstva - Ukupno (EU+Nac) HRK
= Ukupna ugovorena vrijednost bespovratnih sredstava]]/7.5345</f>
        <v>198804.83111022628</v>
      </c>
      <c r="U1702" s="19">
        <v>0</v>
      </c>
      <c r="V1702" s="20">
        <f>Ugovori_OPULJP[[#This Row],[Javni doprinos korisnika - HRK]]/7.5345</f>
        <v>0</v>
      </c>
      <c r="W1702" s="19">
        <v>0</v>
      </c>
      <c r="X1702" s="20">
        <f>Ugovori_OPULJP[[#This Row],[Privatni doprinos korisnika - HRK]]/7.5345</f>
        <v>0</v>
      </c>
      <c r="Y1702" s="21">
        <f>Ugovori_OPULJP[[#This Row],[Bespovratna sredstva - Ukupno (EU+Nac) HRK
= Ukupna ugovorena vrijednost bespovratnih sredstava]]+Ugovori_OPULJP[[#This Row],[Javni doprinos korisnika - HRK]]+Ugovori_OPULJP[[#This Row],[Privatni doprinos korisnika - HRK]]</f>
        <v>1497895</v>
      </c>
      <c r="Z1702" s="22">
        <f>Ugovori_OPULJP[[#This Row],[UKUPNI PRIHVATLJIVI IZDACI
TOTAL ELIGIBLE EXPENDITURE
= Bespovratna sredstva ukupno + doprinos korisnika
= Ukupni prihvatljivi troškovi
= Ukupna ugovorena vrijednost projekta HRK]]/7.5345</f>
        <v>198804.83111022628</v>
      </c>
      <c r="AA1702" s="27" t="s">
        <v>22</v>
      </c>
      <c r="AB1702" s="27" t="s">
        <v>19</v>
      </c>
      <c r="AC1702" s="26" t="s">
        <v>6232</v>
      </c>
      <c r="AD1702" s="33" t="s">
        <v>147</v>
      </c>
    </row>
    <row r="1703" spans="1:30" ht="63.75" customHeight="1" x14ac:dyDescent="0.3">
      <c r="A1703" s="31" t="s">
        <v>6233</v>
      </c>
      <c r="B1703" s="25" t="s">
        <v>139</v>
      </c>
      <c r="C1703" s="26" t="s">
        <v>140</v>
      </c>
      <c r="D1703" s="40" t="s">
        <v>1642</v>
      </c>
      <c r="E1703" s="27" t="s">
        <v>63</v>
      </c>
      <c r="F1703" s="32" t="s">
        <v>4319</v>
      </c>
      <c r="G1703" s="32" t="s">
        <v>2010</v>
      </c>
      <c r="H1703" s="29">
        <v>44859</v>
      </c>
      <c r="I1703" s="29">
        <v>45102</v>
      </c>
      <c r="J1703" s="17" t="str">
        <f>IF(Ugovori_OPULJP[[#This Row],[DATUM ZAVRŠETKA OPERACIJE]]&gt;DATE(2023,12,31),"u provedbi","završen")</f>
        <v>završen</v>
      </c>
      <c r="K1703" s="28" t="s">
        <v>262</v>
      </c>
      <c r="L1703" s="28" t="s">
        <v>262</v>
      </c>
      <c r="M1703" s="18">
        <v>0.85</v>
      </c>
      <c r="N1703" s="18">
        <v>0.15</v>
      </c>
      <c r="O1703" s="19">
        <f>Ugovori_OPULJP[[#This Row],[Bespovratna sredstva - Ukupno (EU+Nac) HRK
= Ukupna ugovorena vrijednost bespovratnih sredstava]]*Ugovori_OPULJP[[#This Row],[EU STOPA SUFINANCIRANJA %
EU CO-FINANCING RATE %]]</f>
        <v>420237.36499999999</v>
      </c>
      <c r="P1703" s="20">
        <f>Ugovori_OPULJP[[#This Row],[Bespovratna sredstva - EU dio - HRK]]/7.5345</f>
        <v>55775.083283562279</v>
      </c>
      <c r="Q1703" s="19">
        <f>Ugovori_OPULJP[[#This Row],[Bespovratna sredstva - Ukupno (EU+Nac) HRK
= Ukupna ugovorena vrijednost bespovratnih sredstava]]*Ugovori_OPULJP[[#This Row],[STOPA NACIONALNOG SUFINANCIRANJA %]]</f>
        <v>74159.535000000003</v>
      </c>
      <c r="R1703" s="20">
        <f>Ugovori_OPULJP[[#This Row],[Bespovratna sredstva - Nacionalni dio - HRK]]/7.5345</f>
        <v>9842.6617559227561</v>
      </c>
      <c r="S1703" s="21">
        <v>494396.9</v>
      </c>
      <c r="T1703" s="20">
        <f>Ugovori_OPULJP[[#This Row],[Bespovratna sredstva - Ukupno (EU+Nac) HRK
= Ukupna ugovorena vrijednost bespovratnih sredstava]]/7.5345</f>
        <v>65617.745039485031</v>
      </c>
      <c r="U1703" s="19">
        <v>0</v>
      </c>
      <c r="V1703" s="20">
        <f>Ugovori_OPULJP[[#This Row],[Javni doprinos korisnika - HRK]]/7.5345</f>
        <v>0</v>
      </c>
      <c r="W1703" s="19">
        <v>0</v>
      </c>
      <c r="X1703" s="20">
        <f>Ugovori_OPULJP[[#This Row],[Privatni doprinos korisnika - HRK]]/7.5345</f>
        <v>0</v>
      </c>
      <c r="Y1703" s="21">
        <f>Ugovori_OPULJP[[#This Row],[Bespovratna sredstva - Ukupno (EU+Nac) HRK
= Ukupna ugovorena vrijednost bespovratnih sredstava]]+Ugovori_OPULJP[[#This Row],[Javni doprinos korisnika - HRK]]+Ugovori_OPULJP[[#This Row],[Privatni doprinos korisnika - HRK]]</f>
        <v>494396.9</v>
      </c>
      <c r="Z1703" s="22">
        <f>Ugovori_OPULJP[[#This Row],[UKUPNI PRIHVATLJIVI IZDACI
TOTAL ELIGIBLE EXPENDITURE
= Bespovratna sredstva ukupno + doprinos korisnika
= Ukupni prihvatljivi troškovi
= Ukupna ugovorena vrijednost projekta HRK]]/7.5345</f>
        <v>65617.745039485031</v>
      </c>
      <c r="AA1703" s="27" t="s">
        <v>22</v>
      </c>
      <c r="AB1703" s="27" t="s">
        <v>19</v>
      </c>
      <c r="AC1703" s="26" t="s">
        <v>6234</v>
      </c>
      <c r="AD1703" s="33" t="s">
        <v>147</v>
      </c>
    </row>
    <row r="1704" spans="1:30" ht="63.75" customHeight="1" x14ac:dyDescent="0.3">
      <c r="A1704" s="31" t="s">
        <v>6235</v>
      </c>
      <c r="B1704" s="25" t="s">
        <v>139</v>
      </c>
      <c r="C1704" s="26" t="s">
        <v>140</v>
      </c>
      <c r="D1704" s="40" t="s">
        <v>1642</v>
      </c>
      <c r="E1704" s="27" t="s">
        <v>63</v>
      </c>
      <c r="F1704" s="32" t="s">
        <v>6236</v>
      </c>
      <c r="G1704" s="32" t="s">
        <v>1648</v>
      </c>
      <c r="H1704" s="29">
        <v>44859</v>
      </c>
      <c r="I1704" s="29">
        <v>45071</v>
      </c>
      <c r="J1704" s="17" t="str">
        <f>IF(Ugovori_OPULJP[[#This Row],[DATUM ZAVRŠETKA OPERACIJE]]&gt;DATE(2023,12,31),"u provedbi","završen")</f>
        <v>završen</v>
      </c>
      <c r="K1704" s="37" t="s">
        <v>380</v>
      </c>
      <c r="L1704" s="28" t="s">
        <v>380</v>
      </c>
      <c r="M1704" s="18">
        <v>0.85</v>
      </c>
      <c r="N1704" s="18">
        <v>0.15</v>
      </c>
      <c r="O1704" s="19">
        <f>Ugovori_OPULJP[[#This Row],[Bespovratna sredstva - Ukupno (EU+Nac) HRK
= Ukupna ugovorena vrijednost bespovratnih sredstava]]*Ugovori_OPULJP[[#This Row],[EU STOPA SUFINANCIRANJA %
EU CO-FINANCING RATE %]]</f>
        <v>1260386.3325</v>
      </c>
      <c r="P1704" s="20">
        <f>Ugovori_OPULJP[[#This Row],[Bespovratna sredstva - EU dio - HRK]]/7.5345</f>
        <v>167282.01373681065</v>
      </c>
      <c r="Q1704" s="19">
        <f>Ugovori_OPULJP[[#This Row],[Bespovratna sredstva - Ukupno (EU+Nac) HRK
= Ukupna ugovorena vrijednost bespovratnih sredstava]]*Ugovori_OPULJP[[#This Row],[STOPA NACIONALNOG SUFINANCIRANJA %]]</f>
        <v>222421.11749999999</v>
      </c>
      <c r="R1704" s="20">
        <f>Ugovori_OPULJP[[#This Row],[Bespovratna sredstva - Nacionalni dio - HRK]]/7.5345</f>
        <v>29520.355365319527</v>
      </c>
      <c r="S1704" s="21">
        <v>1482807.45</v>
      </c>
      <c r="T1704" s="20">
        <f>Ugovori_OPULJP[[#This Row],[Bespovratna sredstva - Ukupno (EU+Nac) HRK
= Ukupna ugovorena vrijednost bespovratnih sredstava]]/7.5345</f>
        <v>196802.36910213018</v>
      </c>
      <c r="U1704" s="19">
        <v>0</v>
      </c>
      <c r="V1704" s="20">
        <f>Ugovori_OPULJP[[#This Row],[Javni doprinos korisnika - HRK]]/7.5345</f>
        <v>0</v>
      </c>
      <c r="W1704" s="19">
        <v>0</v>
      </c>
      <c r="X1704" s="20">
        <f>Ugovori_OPULJP[[#This Row],[Privatni doprinos korisnika - HRK]]/7.5345</f>
        <v>0</v>
      </c>
      <c r="Y1704" s="21">
        <f>Ugovori_OPULJP[[#This Row],[Bespovratna sredstva - Ukupno (EU+Nac) HRK
= Ukupna ugovorena vrijednost bespovratnih sredstava]]+Ugovori_OPULJP[[#This Row],[Javni doprinos korisnika - HRK]]+Ugovori_OPULJP[[#This Row],[Privatni doprinos korisnika - HRK]]</f>
        <v>1482807.45</v>
      </c>
      <c r="Z1704" s="22">
        <f>Ugovori_OPULJP[[#This Row],[UKUPNI PRIHVATLJIVI IZDACI
TOTAL ELIGIBLE EXPENDITURE
= Bespovratna sredstva ukupno + doprinos korisnika
= Ukupni prihvatljivi troškovi
= Ukupna ugovorena vrijednost projekta HRK]]/7.5345</f>
        <v>196802.36910213018</v>
      </c>
      <c r="AA1704" s="27" t="s">
        <v>22</v>
      </c>
      <c r="AB1704" s="27" t="s">
        <v>19</v>
      </c>
      <c r="AC1704" s="26" t="s">
        <v>6237</v>
      </c>
      <c r="AD1704" s="33" t="s">
        <v>147</v>
      </c>
    </row>
    <row r="1705" spans="1:30" ht="63.75" customHeight="1" x14ac:dyDescent="0.3">
      <c r="A1705" s="31" t="s">
        <v>6238</v>
      </c>
      <c r="B1705" s="25" t="s">
        <v>139</v>
      </c>
      <c r="C1705" s="26" t="s">
        <v>140</v>
      </c>
      <c r="D1705" s="40" t="s">
        <v>1642</v>
      </c>
      <c r="E1705" s="27" t="s">
        <v>63</v>
      </c>
      <c r="F1705" s="32" t="s">
        <v>6239</v>
      </c>
      <c r="G1705" s="32" t="s">
        <v>6240</v>
      </c>
      <c r="H1705" s="29">
        <v>44902</v>
      </c>
      <c r="I1705" s="29">
        <v>45145</v>
      </c>
      <c r="J1705" s="17" t="str">
        <f>IF(Ugovori_OPULJP[[#This Row],[DATUM ZAVRŠETKA OPERACIJE]]&gt;DATE(2023,12,31),"u provedbi","završen")</f>
        <v>završen</v>
      </c>
      <c r="K1705" s="28" t="s">
        <v>235</v>
      </c>
      <c r="L1705" s="28" t="s">
        <v>235</v>
      </c>
      <c r="M1705" s="18">
        <v>0.85</v>
      </c>
      <c r="N1705" s="18">
        <v>0.15</v>
      </c>
      <c r="O1705" s="19">
        <f>Ugovori_OPULJP[[#This Row],[Bespovratna sredstva - Ukupno (EU+Nac) HRK
= Ukupna ugovorena vrijednost bespovratnih sredstava]]*Ugovori_OPULJP[[#This Row],[EU STOPA SUFINANCIRANJA %
EU CO-FINANCING RATE %]]</f>
        <v>371450</v>
      </c>
      <c r="P1705" s="20">
        <f>Ugovori_OPULJP[[#This Row],[Bespovratna sredstva - EU dio - HRK]]/7.5345</f>
        <v>49299.887185612846</v>
      </c>
      <c r="Q1705" s="19">
        <f>Ugovori_OPULJP[[#This Row],[Bespovratna sredstva - Ukupno (EU+Nac) HRK
= Ukupna ugovorena vrijednost bespovratnih sredstava]]*Ugovori_OPULJP[[#This Row],[STOPA NACIONALNOG SUFINANCIRANJA %]]</f>
        <v>65550</v>
      </c>
      <c r="R1705" s="20">
        <f>Ugovori_OPULJP[[#This Row],[Bespovratna sredstva - Nacionalni dio - HRK]]/7.5345</f>
        <v>8699.9800915787382</v>
      </c>
      <c r="S1705" s="21">
        <v>437000</v>
      </c>
      <c r="T1705" s="20">
        <f>Ugovori_OPULJP[[#This Row],[Bespovratna sredstva - Ukupno (EU+Nac) HRK
= Ukupna ugovorena vrijednost bespovratnih sredstava]]/7.5345</f>
        <v>57999.867277191581</v>
      </c>
      <c r="U1705" s="19">
        <v>0</v>
      </c>
      <c r="V1705" s="20">
        <f>Ugovori_OPULJP[[#This Row],[Javni doprinos korisnika - HRK]]/7.5345</f>
        <v>0</v>
      </c>
      <c r="W1705" s="19">
        <v>0</v>
      </c>
      <c r="X1705" s="20">
        <f>Ugovori_OPULJP[[#This Row],[Privatni doprinos korisnika - HRK]]/7.5345</f>
        <v>0</v>
      </c>
      <c r="Y1705" s="21">
        <f>Ugovori_OPULJP[[#This Row],[Bespovratna sredstva - Ukupno (EU+Nac) HRK
= Ukupna ugovorena vrijednost bespovratnih sredstava]]+Ugovori_OPULJP[[#This Row],[Javni doprinos korisnika - HRK]]+Ugovori_OPULJP[[#This Row],[Privatni doprinos korisnika - HRK]]</f>
        <v>437000</v>
      </c>
      <c r="Z1705" s="22">
        <f>Ugovori_OPULJP[[#This Row],[UKUPNI PRIHVATLJIVI IZDACI
TOTAL ELIGIBLE EXPENDITURE
= Bespovratna sredstva ukupno + doprinos korisnika
= Ukupni prihvatljivi troškovi
= Ukupna ugovorena vrijednost projekta HRK]]/7.5345</f>
        <v>57999.867277191581</v>
      </c>
      <c r="AA1705" s="27" t="s">
        <v>22</v>
      </c>
      <c r="AB1705" s="27" t="s">
        <v>19</v>
      </c>
      <c r="AC1705" s="26" t="s">
        <v>6241</v>
      </c>
      <c r="AD1705" s="33" t="s">
        <v>147</v>
      </c>
    </row>
    <row r="1706" spans="1:30" ht="63.75" customHeight="1" x14ac:dyDescent="0.3">
      <c r="A1706" s="31" t="s">
        <v>6242</v>
      </c>
      <c r="B1706" s="25" t="s">
        <v>139</v>
      </c>
      <c r="C1706" s="26" t="s">
        <v>140</v>
      </c>
      <c r="D1706" s="40" t="s">
        <v>1642</v>
      </c>
      <c r="E1706" s="27" t="s">
        <v>63</v>
      </c>
      <c r="F1706" s="32" t="s">
        <v>3480</v>
      </c>
      <c r="G1706" s="32" t="s">
        <v>3481</v>
      </c>
      <c r="H1706" s="29">
        <v>44853</v>
      </c>
      <c r="I1706" s="29">
        <v>45096</v>
      </c>
      <c r="J1706" s="17" t="str">
        <f>IF(Ugovori_OPULJP[[#This Row],[DATUM ZAVRŠETKA OPERACIJE]]&gt;DATE(2023,12,31),"u provedbi","završen")</f>
        <v>završen</v>
      </c>
      <c r="K1706" s="15" t="s">
        <v>235</v>
      </c>
      <c r="L1706" s="15" t="s">
        <v>235</v>
      </c>
      <c r="M1706" s="18">
        <v>0.85</v>
      </c>
      <c r="N1706" s="18">
        <v>0.15</v>
      </c>
      <c r="O1706" s="19">
        <f>Ugovori_OPULJP[[#This Row],[Bespovratna sredstva - Ukupno (EU+Nac) HRK
= Ukupna ugovorena vrijednost bespovratnih sredstava]]*Ugovori_OPULJP[[#This Row],[EU STOPA SUFINANCIRANJA %
EU CO-FINANCING RATE %]]</f>
        <v>419900</v>
      </c>
      <c r="P1706" s="20">
        <f>Ugovori_OPULJP[[#This Row],[Bespovratna sredstva - EU dio - HRK]]/7.5345</f>
        <v>55730.307253301478</v>
      </c>
      <c r="Q1706" s="19">
        <f>Ugovori_OPULJP[[#This Row],[Bespovratna sredstva - Ukupno (EU+Nac) HRK
= Ukupna ugovorena vrijednost bespovratnih sredstava]]*Ugovori_OPULJP[[#This Row],[STOPA NACIONALNOG SUFINANCIRANJA %]]</f>
        <v>74100</v>
      </c>
      <c r="R1706" s="20">
        <f>Ugovori_OPULJP[[#This Row],[Bespovratna sredstva - Nacionalni dio - HRK]]/7.5345</f>
        <v>9834.7601035237894</v>
      </c>
      <c r="S1706" s="21">
        <v>494000</v>
      </c>
      <c r="T1706" s="20">
        <f>Ugovori_OPULJP[[#This Row],[Bespovratna sredstva - Ukupno (EU+Nac) HRK
= Ukupna ugovorena vrijednost bespovratnih sredstava]]/7.5345</f>
        <v>65565.067356825268</v>
      </c>
      <c r="U1706" s="19">
        <v>0</v>
      </c>
      <c r="V1706" s="20">
        <f>Ugovori_OPULJP[[#This Row],[Javni doprinos korisnika - HRK]]/7.5345</f>
        <v>0</v>
      </c>
      <c r="W1706" s="19">
        <v>0</v>
      </c>
      <c r="X1706" s="20">
        <f>Ugovori_OPULJP[[#This Row],[Privatni doprinos korisnika - HRK]]/7.5345</f>
        <v>0</v>
      </c>
      <c r="Y1706" s="21">
        <f>Ugovori_OPULJP[[#This Row],[Bespovratna sredstva - Ukupno (EU+Nac) HRK
= Ukupna ugovorena vrijednost bespovratnih sredstava]]+Ugovori_OPULJP[[#This Row],[Javni doprinos korisnika - HRK]]+Ugovori_OPULJP[[#This Row],[Privatni doprinos korisnika - HRK]]</f>
        <v>494000</v>
      </c>
      <c r="Z1706" s="22">
        <f>Ugovori_OPULJP[[#This Row],[UKUPNI PRIHVATLJIVI IZDACI
TOTAL ELIGIBLE EXPENDITURE
= Bespovratna sredstva ukupno + doprinos korisnika
= Ukupni prihvatljivi troškovi
= Ukupna ugovorena vrijednost projekta HRK]]/7.5345</f>
        <v>65565.067356825268</v>
      </c>
      <c r="AA1706" s="27" t="s">
        <v>22</v>
      </c>
      <c r="AB1706" s="27" t="s">
        <v>19</v>
      </c>
      <c r="AC1706" s="26" t="s">
        <v>6243</v>
      </c>
      <c r="AD1706" s="33" t="s">
        <v>147</v>
      </c>
    </row>
    <row r="1707" spans="1:30" ht="63.75" customHeight="1" x14ac:dyDescent="0.3">
      <c r="A1707" s="36" t="s">
        <v>6244</v>
      </c>
      <c r="B1707" s="25" t="s">
        <v>139</v>
      </c>
      <c r="C1707" s="26" t="s">
        <v>140</v>
      </c>
      <c r="D1707" s="40" t="s">
        <v>1642</v>
      </c>
      <c r="E1707" s="27" t="s">
        <v>63</v>
      </c>
      <c r="F1707" s="32" t="s">
        <v>6245</v>
      </c>
      <c r="G1707" s="32" t="s">
        <v>6246</v>
      </c>
      <c r="H1707" s="29">
        <v>44998</v>
      </c>
      <c r="I1707" s="29">
        <v>45243</v>
      </c>
      <c r="J1707" s="17" t="str">
        <f>IF(Ugovori_OPULJP[[#This Row],[DATUM ZAVRŠETKA OPERACIJE]]&gt;DATE(2023,12,31),"u provedbi","završen")</f>
        <v>završen</v>
      </c>
      <c r="K1707" s="15" t="s">
        <v>164</v>
      </c>
      <c r="L1707" s="15" t="s">
        <v>164</v>
      </c>
      <c r="M1707" s="18">
        <v>0.85</v>
      </c>
      <c r="N1707" s="18">
        <v>0.15</v>
      </c>
      <c r="O1707" s="19">
        <f>Ugovori_OPULJP[[#This Row],[Bespovratna sredstva - Ukupno (EU+Nac) HRK
= Ukupna ugovorena vrijednost bespovratnih sredstava]]*Ugovori_OPULJP[[#This Row],[EU STOPA SUFINANCIRANJA %
EU CO-FINANCING RATE %]]</f>
        <v>1260694.5</v>
      </c>
      <c r="P1707" s="20">
        <f>Ugovori_OPULJP[[#This Row],[Bespovratna sredstva - EU dio - HRK]]/7.5345</f>
        <v>167322.91459287278</v>
      </c>
      <c r="Q1707" s="19">
        <f>Ugovori_OPULJP[[#This Row],[Bespovratna sredstva - Ukupno (EU+Nac) HRK
= Ukupna ugovorena vrijednost bespovratnih sredstava]]*Ugovori_OPULJP[[#This Row],[STOPA NACIONALNOG SUFINANCIRANJA %]]</f>
        <v>222475.5</v>
      </c>
      <c r="R1707" s="20">
        <f>Ugovori_OPULJP[[#This Row],[Bespovratna sredstva - Nacionalni dio - HRK]]/7.5345</f>
        <v>29527.573163448138</v>
      </c>
      <c r="S1707" s="21">
        <v>1483170</v>
      </c>
      <c r="T1707" s="20">
        <f>Ugovori_OPULJP[[#This Row],[Bespovratna sredstva - Ukupno (EU+Nac) HRK
= Ukupna ugovorena vrijednost bespovratnih sredstava]]/7.5345</f>
        <v>196850.48775632092</v>
      </c>
      <c r="U1707" s="19">
        <v>0</v>
      </c>
      <c r="V1707" s="20">
        <f>Ugovori_OPULJP[[#This Row],[Javni doprinos korisnika - HRK]]/7.5345</f>
        <v>0</v>
      </c>
      <c r="W1707" s="19">
        <v>0</v>
      </c>
      <c r="X1707" s="20">
        <f>Ugovori_OPULJP[[#This Row],[Privatni doprinos korisnika - HRK]]/7.5345</f>
        <v>0</v>
      </c>
      <c r="Y1707" s="21">
        <f>Ugovori_OPULJP[[#This Row],[Bespovratna sredstva - Ukupno (EU+Nac) HRK
= Ukupna ugovorena vrijednost bespovratnih sredstava]]+Ugovori_OPULJP[[#This Row],[Javni doprinos korisnika - HRK]]+Ugovori_OPULJP[[#This Row],[Privatni doprinos korisnika - HRK]]</f>
        <v>1483170</v>
      </c>
      <c r="Z1707" s="22">
        <f>Ugovori_OPULJP[[#This Row],[UKUPNI PRIHVATLJIVI IZDACI
TOTAL ELIGIBLE EXPENDITURE
= Bespovratna sredstva ukupno + doprinos korisnika
= Ukupni prihvatljivi troškovi
= Ukupna ugovorena vrijednost projekta HRK]]/7.5345</f>
        <v>196850.48775632092</v>
      </c>
      <c r="AA1707" s="27" t="s">
        <v>22</v>
      </c>
      <c r="AB1707" s="27" t="s">
        <v>19</v>
      </c>
      <c r="AC1707" s="26" t="s">
        <v>6247</v>
      </c>
      <c r="AD1707" s="33" t="s">
        <v>147</v>
      </c>
    </row>
    <row r="1708" spans="1:30" ht="63.75" customHeight="1" x14ac:dyDescent="0.3">
      <c r="A1708" s="31" t="s">
        <v>6248</v>
      </c>
      <c r="B1708" s="25" t="s">
        <v>139</v>
      </c>
      <c r="C1708" s="26" t="s">
        <v>140</v>
      </c>
      <c r="D1708" s="40" t="s">
        <v>1642</v>
      </c>
      <c r="E1708" s="27" t="s">
        <v>63</v>
      </c>
      <c r="F1708" s="32" t="s">
        <v>6249</v>
      </c>
      <c r="G1708" s="32" t="s">
        <v>657</v>
      </c>
      <c r="H1708" s="29">
        <v>44795</v>
      </c>
      <c r="I1708" s="29">
        <v>45038</v>
      </c>
      <c r="J1708" s="17" t="str">
        <f>IF(Ugovori_OPULJP[[#This Row],[DATUM ZAVRŠETKA OPERACIJE]]&gt;DATE(2023,12,31),"u provedbi","završen")</f>
        <v>završen</v>
      </c>
      <c r="K1708" s="15" t="s">
        <v>235</v>
      </c>
      <c r="L1708" s="15" t="s">
        <v>235</v>
      </c>
      <c r="M1708" s="18">
        <v>0.85</v>
      </c>
      <c r="N1708" s="18">
        <v>0.15</v>
      </c>
      <c r="O1708" s="19">
        <f>Ugovori_OPULJP[[#This Row],[Bespovratna sredstva - Ukupno (EU+Nac) HRK
= Ukupna ugovorena vrijednost bespovratnih sredstava]]*Ugovori_OPULJP[[#This Row],[EU STOPA SUFINANCIRANJA %
EU CO-FINANCING RATE %]]</f>
        <v>1252900</v>
      </c>
      <c r="P1708" s="20">
        <f>Ugovori_OPULJP[[#This Row],[Bespovratna sredstva - EU dio - HRK]]/7.5345</f>
        <v>166288.40666268498</v>
      </c>
      <c r="Q1708" s="19">
        <f>Ugovori_OPULJP[[#This Row],[Bespovratna sredstva - Ukupno (EU+Nac) HRK
= Ukupna ugovorena vrijednost bespovratnih sredstava]]*Ugovori_OPULJP[[#This Row],[STOPA NACIONALNOG SUFINANCIRANJA %]]</f>
        <v>221100</v>
      </c>
      <c r="R1708" s="20">
        <f>Ugovori_OPULJP[[#This Row],[Bespovratna sredstva - Nacionalni dio - HRK]]/7.5345</f>
        <v>29345.012940473818</v>
      </c>
      <c r="S1708" s="21">
        <v>1474000</v>
      </c>
      <c r="T1708" s="20">
        <f>Ugovori_OPULJP[[#This Row],[Bespovratna sredstva - Ukupno (EU+Nac) HRK
= Ukupna ugovorena vrijednost bespovratnih sredstava]]/7.5345</f>
        <v>195633.41960315878</v>
      </c>
      <c r="U1708" s="19">
        <v>0</v>
      </c>
      <c r="V1708" s="20">
        <f>Ugovori_OPULJP[[#This Row],[Javni doprinos korisnika - HRK]]/7.5345</f>
        <v>0</v>
      </c>
      <c r="W1708" s="19">
        <v>0</v>
      </c>
      <c r="X1708" s="20">
        <f>Ugovori_OPULJP[[#This Row],[Privatni doprinos korisnika - HRK]]/7.5345</f>
        <v>0</v>
      </c>
      <c r="Y1708" s="21">
        <f>Ugovori_OPULJP[[#This Row],[Bespovratna sredstva - Ukupno (EU+Nac) HRK
= Ukupna ugovorena vrijednost bespovratnih sredstava]]+Ugovori_OPULJP[[#This Row],[Javni doprinos korisnika - HRK]]+Ugovori_OPULJP[[#This Row],[Privatni doprinos korisnika - HRK]]</f>
        <v>1474000</v>
      </c>
      <c r="Z1708" s="22">
        <f>Ugovori_OPULJP[[#This Row],[UKUPNI PRIHVATLJIVI IZDACI
TOTAL ELIGIBLE EXPENDITURE
= Bespovratna sredstva ukupno + doprinos korisnika
= Ukupni prihvatljivi troškovi
= Ukupna ugovorena vrijednost projekta HRK]]/7.5345</f>
        <v>195633.41960315878</v>
      </c>
      <c r="AA1708" s="27" t="s">
        <v>22</v>
      </c>
      <c r="AB1708" s="27" t="s">
        <v>19</v>
      </c>
      <c r="AC1708" s="26" t="s">
        <v>6250</v>
      </c>
      <c r="AD1708" s="33" t="s">
        <v>147</v>
      </c>
    </row>
    <row r="1709" spans="1:30" ht="63.75" customHeight="1" x14ac:dyDescent="0.3">
      <c r="A1709" s="31" t="s">
        <v>6251</v>
      </c>
      <c r="B1709" s="25" t="s">
        <v>139</v>
      </c>
      <c r="C1709" s="26" t="s">
        <v>140</v>
      </c>
      <c r="D1709" s="40" t="s">
        <v>1642</v>
      </c>
      <c r="E1709" s="27" t="s">
        <v>63</v>
      </c>
      <c r="F1709" s="32" t="s">
        <v>6252</v>
      </c>
      <c r="G1709" s="32" t="s">
        <v>2022</v>
      </c>
      <c r="H1709" s="29">
        <v>44915</v>
      </c>
      <c r="I1709" s="29">
        <v>45158</v>
      </c>
      <c r="J1709" s="17" t="str">
        <f>IF(Ugovori_OPULJP[[#This Row],[DATUM ZAVRŠETKA OPERACIJE]]&gt;DATE(2023,12,31),"u provedbi","završen")</f>
        <v>završen</v>
      </c>
      <c r="K1709" s="15" t="s">
        <v>362</v>
      </c>
      <c r="L1709" s="15" t="s">
        <v>362</v>
      </c>
      <c r="M1709" s="18">
        <v>0.85</v>
      </c>
      <c r="N1709" s="18">
        <v>0.15</v>
      </c>
      <c r="O1709" s="19">
        <f>Ugovori_OPULJP[[#This Row],[Bespovratna sredstva - Ukupno (EU+Nac) HRK
= Ukupna ugovorena vrijednost bespovratnih sredstava]]*Ugovori_OPULJP[[#This Row],[EU STOPA SUFINANCIRANJA %
EU CO-FINANCING RATE %]]</f>
        <v>419782.40250000003</v>
      </c>
      <c r="P1709" s="20">
        <f>Ugovori_OPULJP[[#This Row],[Bespovratna sredstva - EU dio - HRK]]/7.5345</f>
        <v>55714.699382838939</v>
      </c>
      <c r="Q1709" s="19">
        <f>Ugovori_OPULJP[[#This Row],[Bespovratna sredstva - Ukupno (EU+Nac) HRK
= Ukupna ugovorena vrijednost bespovratnih sredstava]]*Ugovori_OPULJP[[#This Row],[STOPA NACIONALNOG SUFINANCIRANJA %]]</f>
        <v>74079.247499999998</v>
      </c>
      <c r="R1709" s="20">
        <f>Ugovori_OPULJP[[#This Row],[Bespovratna sredstva - Nacionalni dio - HRK]]/7.5345</f>
        <v>9832.0057734421644</v>
      </c>
      <c r="S1709" s="21">
        <v>493861.65</v>
      </c>
      <c r="T1709" s="20">
        <f>Ugovori_OPULJP[[#This Row],[Bespovratna sredstva - Ukupno (EU+Nac) HRK
= Ukupna ugovorena vrijednost bespovratnih sredstava]]/7.5345</f>
        <v>65546.70515628111</v>
      </c>
      <c r="U1709" s="19">
        <v>0</v>
      </c>
      <c r="V1709" s="20">
        <f>Ugovori_OPULJP[[#This Row],[Javni doprinos korisnika - HRK]]/7.5345</f>
        <v>0</v>
      </c>
      <c r="W1709" s="19">
        <v>0</v>
      </c>
      <c r="X1709" s="20">
        <f>Ugovori_OPULJP[[#This Row],[Privatni doprinos korisnika - HRK]]/7.5345</f>
        <v>0</v>
      </c>
      <c r="Y1709" s="21">
        <f>Ugovori_OPULJP[[#This Row],[Bespovratna sredstva - Ukupno (EU+Nac) HRK
= Ukupna ugovorena vrijednost bespovratnih sredstava]]+Ugovori_OPULJP[[#This Row],[Javni doprinos korisnika - HRK]]+Ugovori_OPULJP[[#This Row],[Privatni doprinos korisnika - HRK]]</f>
        <v>493861.65</v>
      </c>
      <c r="Z1709" s="22">
        <f>Ugovori_OPULJP[[#This Row],[UKUPNI PRIHVATLJIVI IZDACI
TOTAL ELIGIBLE EXPENDITURE
= Bespovratna sredstva ukupno + doprinos korisnika
= Ukupni prihvatljivi troškovi
= Ukupna ugovorena vrijednost projekta HRK]]/7.5345</f>
        <v>65546.70515628111</v>
      </c>
      <c r="AA1709" s="27" t="s">
        <v>22</v>
      </c>
      <c r="AB1709" s="27" t="s">
        <v>19</v>
      </c>
      <c r="AC1709" s="40" t="s">
        <v>6253</v>
      </c>
      <c r="AD1709" s="33" t="s">
        <v>147</v>
      </c>
    </row>
    <row r="1710" spans="1:30" ht="63.75" customHeight="1" x14ac:dyDescent="0.3">
      <c r="A1710" s="31" t="s">
        <v>6254</v>
      </c>
      <c r="B1710" s="25" t="s">
        <v>139</v>
      </c>
      <c r="C1710" s="26" t="s">
        <v>140</v>
      </c>
      <c r="D1710" s="40" t="s">
        <v>1642</v>
      </c>
      <c r="E1710" s="27" t="s">
        <v>63</v>
      </c>
      <c r="F1710" s="32" t="s">
        <v>6255</v>
      </c>
      <c r="G1710" s="32" t="s">
        <v>6256</v>
      </c>
      <c r="H1710" s="29">
        <v>44910</v>
      </c>
      <c r="I1710" s="29">
        <v>45153</v>
      </c>
      <c r="J1710" s="17" t="str">
        <f>IF(Ugovori_OPULJP[[#This Row],[DATUM ZAVRŠETKA OPERACIJE]]&gt;DATE(2023,12,31),"u provedbi","završen")</f>
        <v>završen</v>
      </c>
      <c r="K1710" s="28" t="s">
        <v>21</v>
      </c>
      <c r="L1710" s="28" t="s">
        <v>21</v>
      </c>
      <c r="M1710" s="18">
        <v>0.85</v>
      </c>
      <c r="N1710" s="18">
        <v>0.15</v>
      </c>
      <c r="O1710" s="19">
        <f>Ugovori_OPULJP[[#This Row],[Bespovratna sredstva - Ukupno (EU+Nac) HRK
= Ukupna ugovorena vrijednost bespovratnih sredstava]]*Ugovori_OPULJP[[#This Row],[EU STOPA SUFINANCIRANJA %
EU CO-FINANCING RATE %]]</f>
        <v>1091400</v>
      </c>
      <c r="P1710" s="20">
        <f>Ugovori_OPULJP[[#This Row],[Bespovratna sredstva - EU dio - HRK]]/7.5345</f>
        <v>144853.67310372286</v>
      </c>
      <c r="Q1710" s="19">
        <f>Ugovori_OPULJP[[#This Row],[Bespovratna sredstva - Ukupno (EU+Nac) HRK
= Ukupna ugovorena vrijednost bespovratnih sredstava]]*Ugovori_OPULJP[[#This Row],[STOPA NACIONALNOG SUFINANCIRANJA %]]</f>
        <v>192600</v>
      </c>
      <c r="R1710" s="20">
        <f>Ugovori_OPULJP[[#This Row],[Bespovratna sredstva - Nacionalni dio - HRK]]/7.5345</f>
        <v>25562.412900656975</v>
      </c>
      <c r="S1710" s="21">
        <v>1284000</v>
      </c>
      <c r="T1710" s="20">
        <f>Ugovori_OPULJP[[#This Row],[Bespovratna sredstva - Ukupno (EU+Nac) HRK
= Ukupna ugovorena vrijednost bespovratnih sredstava]]/7.5345</f>
        <v>170416.08600437985</v>
      </c>
      <c r="U1710" s="19">
        <v>0</v>
      </c>
      <c r="V1710" s="20">
        <f>Ugovori_OPULJP[[#This Row],[Javni doprinos korisnika - HRK]]/7.5345</f>
        <v>0</v>
      </c>
      <c r="W1710" s="19">
        <v>0</v>
      </c>
      <c r="X1710" s="20">
        <f>Ugovori_OPULJP[[#This Row],[Privatni doprinos korisnika - HRK]]/7.5345</f>
        <v>0</v>
      </c>
      <c r="Y1710" s="21">
        <f>Ugovori_OPULJP[[#This Row],[Bespovratna sredstva - Ukupno (EU+Nac) HRK
= Ukupna ugovorena vrijednost bespovratnih sredstava]]+Ugovori_OPULJP[[#This Row],[Javni doprinos korisnika - HRK]]+Ugovori_OPULJP[[#This Row],[Privatni doprinos korisnika - HRK]]</f>
        <v>1284000</v>
      </c>
      <c r="Z1710" s="22">
        <f>Ugovori_OPULJP[[#This Row],[UKUPNI PRIHVATLJIVI IZDACI
TOTAL ELIGIBLE EXPENDITURE
= Bespovratna sredstva ukupno + doprinos korisnika
= Ukupni prihvatljivi troškovi
= Ukupna ugovorena vrijednost projekta HRK]]/7.5345</f>
        <v>170416.08600437985</v>
      </c>
      <c r="AA1710" s="27" t="s">
        <v>22</v>
      </c>
      <c r="AB1710" s="27" t="s">
        <v>19</v>
      </c>
      <c r="AC1710" s="26" t="s">
        <v>6257</v>
      </c>
      <c r="AD1710" s="33" t="s">
        <v>147</v>
      </c>
    </row>
    <row r="1711" spans="1:30" ht="63.75" customHeight="1" x14ac:dyDescent="0.3">
      <c r="A1711" s="31" t="s">
        <v>6258</v>
      </c>
      <c r="B1711" s="25" t="s">
        <v>139</v>
      </c>
      <c r="C1711" s="26" t="s">
        <v>140</v>
      </c>
      <c r="D1711" s="40" t="s">
        <v>1642</v>
      </c>
      <c r="E1711" s="27" t="s">
        <v>63</v>
      </c>
      <c r="F1711" s="32" t="s">
        <v>6259</v>
      </c>
      <c r="G1711" s="32" t="s">
        <v>1549</v>
      </c>
      <c r="H1711" s="29">
        <v>44915</v>
      </c>
      <c r="I1711" s="29">
        <v>45158</v>
      </c>
      <c r="J1711" s="17" t="str">
        <f>IF(Ugovori_OPULJP[[#This Row],[DATUM ZAVRŠETKA OPERACIJE]]&gt;DATE(2023,12,31),"u provedbi","završen")</f>
        <v>završen</v>
      </c>
      <c r="K1711" s="15" t="s">
        <v>362</v>
      </c>
      <c r="L1711" s="15" t="s">
        <v>362</v>
      </c>
      <c r="M1711" s="18">
        <v>0.85</v>
      </c>
      <c r="N1711" s="18">
        <v>0.15</v>
      </c>
      <c r="O1711" s="19">
        <f>Ugovori_OPULJP[[#This Row],[Bespovratna sredstva - Ukupno (EU+Nac) HRK
= Ukupna ugovorena vrijednost bespovratnih sredstava]]*Ugovori_OPULJP[[#This Row],[EU STOPA SUFINANCIRANJA %
EU CO-FINANCING RATE %]]</f>
        <v>378106.35</v>
      </c>
      <c r="P1711" s="20">
        <f>Ugovori_OPULJP[[#This Row],[Bespovratna sredstva - EU dio - HRK]]/7.5345</f>
        <v>50183.336651403537</v>
      </c>
      <c r="Q1711" s="19">
        <f>Ugovori_OPULJP[[#This Row],[Bespovratna sredstva - Ukupno (EU+Nac) HRK
= Ukupna ugovorena vrijednost bespovratnih sredstava]]*Ugovori_OPULJP[[#This Row],[STOPA NACIONALNOG SUFINANCIRANJA %]]</f>
        <v>66724.649999999994</v>
      </c>
      <c r="R1711" s="20">
        <f>Ugovori_OPULJP[[#This Row],[Bespovratna sredstva - Nacionalni dio - HRK]]/7.5345</f>
        <v>8855.8829384829769</v>
      </c>
      <c r="S1711" s="21">
        <v>444831</v>
      </c>
      <c r="T1711" s="20">
        <f>Ugovori_OPULJP[[#This Row],[Bespovratna sredstva - Ukupno (EU+Nac) HRK
= Ukupna ugovorena vrijednost bespovratnih sredstava]]/7.5345</f>
        <v>59039.219589886517</v>
      </c>
      <c r="U1711" s="19">
        <v>0</v>
      </c>
      <c r="V1711" s="20">
        <f>Ugovori_OPULJP[[#This Row],[Javni doprinos korisnika - HRK]]/7.5345</f>
        <v>0</v>
      </c>
      <c r="W1711" s="19">
        <v>0</v>
      </c>
      <c r="X1711" s="20">
        <f>Ugovori_OPULJP[[#This Row],[Privatni doprinos korisnika - HRK]]/7.5345</f>
        <v>0</v>
      </c>
      <c r="Y1711" s="21">
        <f>Ugovori_OPULJP[[#This Row],[Bespovratna sredstva - Ukupno (EU+Nac) HRK
= Ukupna ugovorena vrijednost bespovratnih sredstava]]+Ugovori_OPULJP[[#This Row],[Javni doprinos korisnika - HRK]]+Ugovori_OPULJP[[#This Row],[Privatni doprinos korisnika - HRK]]</f>
        <v>444831</v>
      </c>
      <c r="Z1711" s="22">
        <f>Ugovori_OPULJP[[#This Row],[UKUPNI PRIHVATLJIVI IZDACI
TOTAL ELIGIBLE EXPENDITURE
= Bespovratna sredstva ukupno + doprinos korisnika
= Ukupni prihvatljivi troškovi
= Ukupna ugovorena vrijednost projekta HRK]]/7.5345</f>
        <v>59039.219589886517</v>
      </c>
      <c r="AA1711" s="27" t="s">
        <v>22</v>
      </c>
      <c r="AB1711" s="27" t="s">
        <v>19</v>
      </c>
      <c r="AC1711" s="26" t="s">
        <v>6260</v>
      </c>
      <c r="AD1711" s="33" t="s">
        <v>147</v>
      </c>
    </row>
    <row r="1712" spans="1:30" ht="63.75" customHeight="1" x14ac:dyDescent="0.3">
      <c r="A1712" s="31" t="s">
        <v>6261</v>
      </c>
      <c r="B1712" s="25" t="s">
        <v>139</v>
      </c>
      <c r="C1712" s="26" t="s">
        <v>140</v>
      </c>
      <c r="D1712" s="40" t="s">
        <v>1642</v>
      </c>
      <c r="E1712" s="27" t="s">
        <v>63</v>
      </c>
      <c r="F1712" s="32" t="s">
        <v>6262</v>
      </c>
      <c r="G1712" s="32" t="s">
        <v>6263</v>
      </c>
      <c r="H1712" s="29">
        <v>44818</v>
      </c>
      <c r="I1712" s="29">
        <v>45060</v>
      </c>
      <c r="J1712" s="17" t="str">
        <f>IF(Ugovori_OPULJP[[#This Row],[DATUM ZAVRŠETKA OPERACIJE]]&gt;DATE(2023,12,31),"u provedbi","završen")</f>
        <v>završen</v>
      </c>
      <c r="K1712" s="15" t="s">
        <v>240</v>
      </c>
      <c r="L1712" s="15" t="s">
        <v>240</v>
      </c>
      <c r="M1712" s="18">
        <v>0.85</v>
      </c>
      <c r="N1712" s="18">
        <v>0.15</v>
      </c>
      <c r="O1712" s="19">
        <f>Ugovori_OPULJP[[#This Row],[Bespovratna sredstva - Ukupno (EU+Nac) HRK
= Ukupna ugovorena vrijednost bespovratnih sredstava]]*Ugovori_OPULJP[[#This Row],[EU STOPA SUFINANCIRANJA %
EU CO-FINANCING RATE %]]</f>
        <v>1235696</v>
      </c>
      <c r="P1712" s="20">
        <f>Ugovori_OPULJP[[#This Row],[Bespovratna sredstva - EU dio - HRK]]/7.5345</f>
        <v>164005.04346671974</v>
      </c>
      <c r="Q1712" s="19">
        <f>Ugovori_OPULJP[[#This Row],[Bespovratna sredstva - Ukupno (EU+Nac) HRK
= Ukupna ugovorena vrijednost bespovratnih sredstava]]*Ugovori_OPULJP[[#This Row],[STOPA NACIONALNOG SUFINANCIRANJA %]]</f>
        <v>218064</v>
      </c>
      <c r="R1712" s="20">
        <f>Ugovori_OPULJP[[#This Row],[Bespovratna sredstva - Nacionalni dio - HRK]]/7.5345</f>
        <v>28942.066494127015</v>
      </c>
      <c r="S1712" s="21">
        <v>1453760</v>
      </c>
      <c r="T1712" s="20">
        <f>Ugovori_OPULJP[[#This Row],[Bespovratna sredstva - Ukupno (EU+Nac) HRK
= Ukupna ugovorena vrijednost bespovratnih sredstava]]/7.5345</f>
        <v>192947.10996084675</v>
      </c>
      <c r="U1712" s="19">
        <v>0</v>
      </c>
      <c r="V1712" s="20">
        <f>Ugovori_OPULJP[[#This Row],[Javni doprinos korisnika - HRK]]/7.5345</f>
        <v>0</v>
      </c>
      <c r="W1712" s="19">
        <v>0</v>
      </c>
      <c r="X1712" s="20">
        <f>Ugovori_OPULJP[[#This Row],[Privatni doprinos korisnika - HRK]]/7.5345</f>
        <v>0</v>
      </c>
      <c r="Y1712" s="21">
        <f>Ugovori_OPULJP[[#This Row],[Bespovratna sredstva - Ukupno (EU+Nac) HRK
= Ukupna ugovorena vrijednost bespovratnih sredstava]]+Ugovori_OPULJP[[#This Row],[Javni doprinos korisnika - HRK]]+Ugovori_OPULJP[[#This Row],[Privatni doprinos korisnika - HRK]]</f>
        <v>1453760</v>
      </c>
      <c r="Z1712" s="22">
        <f>Ugovori_OPULJP[[#This Row],[UKUPNI PRIHVATLJIVI IZDACI
TOTAL ELIGIBLE EXPENDITURE
= Bespovratna sredstva ukupno + doprinos korisnika
= Ukupni prihvatljivi troškovi
= Ukupna ugovorena vrijednost projekta HRK]]/7.5345</f>
        <v>192947.10996084675</v>
      </c>
      <c r="AA1712" s="27" t="s">
        <v>22</v>
      </c>
      <c r="AB1712" s="27" t="s">
        <v>19</v>
      </c>
      <c r="AC1712" s="26" t="s">
        <v>6264</v>
      </c>
      <c r="AD1712" s="33" t="s">
        <v>147</v>
      </c>
    </row>
    <row r="1713" spans="1:30" ht="63.75" customHeight="1" x14ac:dyDescent="0.3">
      <c r="A1713" s="31" t="s">
        <v>6265</v>
      </c>
      <c r="B1713" s="25" t="s">
        <v>139</v>
      </c>
      <c r="C1713" s="26" t="s">
        <v>140</v>
      </c>
      <c r="D1713" s="40" t="s">
        <v>1642</v>
      </c>
      <c r="E1713" s="27" t="s">
        <v>63</v>
      </c>
      <c r="F1713" s="32" t="s">
        <v>6266</v>
      </c>
      <c r="G1713" s="32" t="s">
        <v>6267</v>
      </c>
      <c r="H1713" s="29">
        <v>44853</v>
      </c>
      <c r="I1713" s="29">
        <v>45096</v>
      </c>
      <c r="J1713" s="17" t="str">
        <f>IF(Ugovori_OPULJP[[#This Row],[DATUM ZAVRŠETKA OPERACIJE]]&gt;DATE(2023,12,31),"u provedbi","završen")</f>
        <v>završen</v>
      </c>
      <c r="K1713" s="15" t="s">
        <v>235</v>
      </c>
      <c r="L1713" s="15" t="s">
        <v>235</v>
      </c>
      <c r="M1713" s="18">
        <v>0.85</v>
      </c>
      <c r="N1713" s="18">
        <v>0.15</v>
      </c>
      <c r="O1713" s="19">
        <f>Ugovori_OPULJP[[#This Row],[Bespovratna sredstva - Ukupno (EU+Nac) HRK
= Ukupna ugovorena vrijednost bespovratnih sredstava]]*Ugovori_OPULJP[[#This Row],[EU STOPA SUFINANCIRANJA %
EU CO-FINANCING RATE %]]</f>
        <v>419900</v>
      </c>
      <c r="P1713" s="20">
        <f>Ugovori_OPULJP[[#This Row],[Bespovratna sredstva - EU dio - HRK]]/7.5345</f>
        <v>55730.307253301478</v>
      </c>
      <c r="Q1713" s="19">
        <f>Ugovori_OPULJP[[#This Row],[Bespovratna sredstva - Ukupno (EU+Nac) HRK
= Ukupna ugovorena vrijednost bespovratnih sredstava]]*Ugovori_OPULJP[[#This Row],[STOPA NACIONALNOG SUFINANCIRANJA %]]</f>
        <v>74100</v>
      </c>
      <c r="R1713" s="20">
        <f>Ugovori_OPULJP[[#This Row],[Bespovratna sredstva - Nacionalni dio - HRK]]/7.5345</f>
        <v>9834.7601035237894</v>
      </c>
      <c r="S1713" s="21">
        <v>494000</v>
      </c>
      <c r="T1713" s="20">
        <f>Ugovori_OPULJP[[#This Row],[Bespovratna sredstva - Ukupno (EU+Nac) HRK
= Ukupna ugovorena vrijednost bespovratnih sredstava]]/7.5345</f>
        <v>65565.067356825268</v>
      </c>
      <c r="U1713" s="19">
        <v>0</v>
      </c>
      <c r="V1713" s="20">
        <f>Ugovori_OPULJP[[#This Row],[Javni doprinos korisnika - HRK]]/7.5345</f>
        <v>0</v>
      </c>
      <c r="W1713" s="19">
        <v>0</v>
      </c>
      <c r="X1713" s="20">
        <f>Ugovori_OPULJP[[#This Row],[Privatni doprinos korisnika - HRK]]/7.5345</f>
        <v>0</v>
      </c>
      <c r="Y1713" s="21">
        <f>Ugovori_OPULJP[[#This Row],[Bespovratna sredstva - Ukupno (EU+Nac) HRK
= Ukupna ugovorena vrijednost bespovratnih sredstava]]+Ugovori_OPULJP[[#This Row],[Javni doprinos korisnika - HRK]]+Ugovori_OPULJP[[#This Row],[Privatni doprinos korisnika - HRK]]</f>
        <v>494000</v>
      </c>
      <c r="Z1713" s="22">
        <f>Ugovori_OPULJP[[#This Row],[UKUPNI PRIHVATLJIVI IZDACI
TOTAL ELIGIBLE EXPENDITURE
= Bespovratna sredstva ukupno + doprinos korisnika
= Ukupni prihvatljivi troškovi
= Ukupna ugovorena vrijednost projekta HRK]]/7.5345</f>
        <v>65565.067356825268</v>
      </c>
      <c r="AA1713" s="27" t="s">
        <v>22</v>
      </c>
      <c r="AB1713" s="27" t="s">
        <v>19</v>
      </c>
      <c r="AC1713" s="26" t="s">
        <v>6268</v>
      </c>
      <c r="AD1713" s="33" t="s">
        <v>147</v>
      </c>
    </row>
    <row r="1714" spans="1:30" ht="63.75" customHeight="1" x14ac:dyDescent="0.3">
      <c r="A1714" s="31" t="s">
        <v>6269</v>
      </c>
      <c r="B1714" s="25" t="s">
        <v>139</v>
      </c>
      <c r="C1714" s="26" t="s">
        <v>140</v>
      </c>
      <c r="D1714" s="40" t="s">
        <v>1642</v>
      </c>
      <c r="E1714" s="27" t="s">
        <v>63</v>
      </c>
      <c r="F1714" s="32" t="s">
        <v>6270</v>
      </c>
      <c r="G1714" s="32" t="s">
        <v>3962</v>
      </c>
      <c r="H1714" s="29">
        <v>44818</v>
      </c>
      <c r="I1714" s="29">
        <v>45060</v>
      </c>
      <c r="J1714" s="17" t="str">
        <f>IF(Ugovori_OPULJP[[#This Row],[DATUM ZAVRŠETKA OPERACIJE]]&gt;DATE(2023,12,31),"u provedbi","završen")</f>
        <v>završen</v>
      </c>
      <c r="K1714" s="15" t="s">
        <v>235</v>
      </c>
      <c r="L1714" s="15" t="s">
        <v>235</v>
      </c>
      <c r="M1714" s="18">
        <v>0.85</v>
      </c>
      <c r="N1714" s="18">
        <v>0.15</v>
      </c>
      <c r="O1714" s="19">
        <f>Ugovori_OPULJP[[#This Row],[Bespovratna sredstva - Ukupno (EU+Nac) HRK
= Ukupna ugovorena vrijednost bespovratnih sredstava]]*Ugovori_OPULJP[[#This Row],[EU STOPA SUFINANCIRANJA %
EU CO-FINANCING RATE %]]</f>
        <v>419900</v>
      </c>
      <c r="P1714" s="20">
        <f>Ugovori_OPULJP[[#This Row],[Bespovratna sredstva - EU dio - HRK]]/7.5345</f>
        <v>55730.307253301478</v>
      </c>
      <c r="Q1714" s="19">
        <f>Ugovori_OPULJP[[#This Row],[Bespovratna sredstva - Ukupno (EU+Nac) HRK
= Ukupna ugovorena vrijednost bespovratnih sredstava]]*Ugovori_OPULJP[[#This Row],[STOPA NACIONALNOG SUFINANCIRANJA %]]</f>
        <v>74100</v>
      </c>
      <c r="R1714" s="20">
        <f>Ugovori_OPULJP[[#This Row],[Bespovratna sredstva - Nacionalni dio - HRK]]/7.5345</f>
        <v>9834.7601035237894</v>
      </c>
      <c r="S1714" s="21">
        <v>494000</v>
      </c>
      <c r="T1714" s="20">
        <f>Ugovori_OPULJP[[#This Row],[Bespovratna sredstva - Ukupno (EU+Nac) HRK
= Ukupna ugovorena vrijednost bespovratnih sredstava]]/7.5345</f>
        <v>65565.067356825268</v>
      </c>
      <c r="U1714" s="19">
        <v>0</v>
      </c>
      <c r="V1714" s="20">
        <f>Ugovori_OPULJP[[#This Row],[Javni doprinos korisnika - HRK]]/7.5345</f>
        <v>0</v>
      </c>
      <c r="W1714" s="19">
        <v>0</v>
      </c>
      <c r="X1714" s="20">
        <f>Ugovori_OPULJP[[#This Row],[Privatni doprinos korisnika - HRK]]/7.5345</f>
        <v>0</v>
      </c>
      <c r="Y1714" s="21">
        <f>Ugovori_OPULJP[[#This Row],[Bespovratna sredstva - Ukupno (EU+Nac) HRK
= Ukupna ugovorena vrijednost bespovratnih sredstava]]+Ugovori_OPULJP[[#This Row],[Javni doprinos korisnika - HRK]]+Ugovori_OPULJP[[#This Row],[Privatni doprinos korisnika - HRK]]</f>
        <v>494000</v>
      </c>
      <c r="Z1714" s="22">
        <f>Ugovori_OPULJP[[#This Row],[UKUPNI PRIHVATLJIVI IZDACI
TOTAL ELIGIBLE EXPENDITURE
= Bespovratna sredstva ukupno + doprinos korisnika
= Ukupni prihvatljivi troškovi
= Ukupna ugovorena vrijednost projekta HRK]]/7.5345</f>
        <v>65565.067356825268</v>
      </c>
      <c r="AA1714" s="27" t="s">
        <v>22</v>
      </c>
      <c r="AB1714" s="27" t="s">
        <v>19</v>
      </c>
      <c r="AC1714" s="26" t="s">
        <v>6271</v>
      </c>
      <c r="AD1714" s="33" t="s">
        <v>147</v>
      </c>
    </row>
    <row r="1715" spans="1:30" ht="63.75" customHeight="1" x14ac:dyDescent="0.3">
      <c r="A1715" s="31" t="s">
        <v>6272</v>
      </c>
      <c r="B1715" s="25" t="s">
        <v>139</v>
      </c>
      <c r="C1715" s="26" t="s">
        <v>140</v>
      </c>
      <c r="D1715" s="40" t="s">
        <v>1642</v>
      </c>
      <c r="E1715" s="27" t="s">
        <v>63</v>
      </c>
      <c r="F1715" s="32" t="s">
        <v>6273</v>
      </c>
      <c r="G1715" s="32" t="s">
        <v>6274</v>
      </c>
      <c r="H1715" s="29">
        <v>44818</v>
      </c>
      <c r="I1715" s="29">
        <v>45060</v>
      </c>
      <c r="J1715" s="17" t="str">
        <f>IF(Ugovori_OPULJP[[#This Row],[DATUM ZAVRŠETKA OPERACIJE]]&gt;DATE(2023,12,31),"u provedbi","završen")</f>
        <v>završen</v>
      </c>
      <c r="K1715" s="37" t="s">
        <v>240</v>
      </c>
      <c r="L1715" s="37" t="s">
        <v>240</v>
      </c>
      <c r="M1715" s="18">
        <v>0.85</v>
      </c>
      <c r="N1715" s="18">
        <v>0.15</v>
      </c>
      <c r="O1715" s="19">
        <f>Ugovori_OPULJP[[#This Row],[Bespovratna sredstva - Ukupno (EU+Nac) HRK
= Ukupna ugovorena vrijednost bespovratnih sredstava]]*Ugovori_OPULJP[[#This Row],[EU STOPA SUFINANCIRANJA %
EU CO-FINANCING RATE %]]</f>
        <v>376647.75</v>
      </c>
      <c r="P1715" s="20">
        <f>Ugovori_OPULJP[[#This Row],[Bespovratna sredstva - EU dio - HRK]]/7.5345</f>
        <v>49989.747163049964</v>
      </c>
      <c r="Q1715" s="19">
        <f>Ugovori_OPULJP[[#This Row],[Bespovratna sredstva - Ukupno (EU+Nac) HRK
= Ukupna ugovorena vrijednost bespovratnih sredstava]]*Ugovori_OPULJP[[#This Row],[STOPA NACIONALNOG SUFINANCIRANJA %]]</f>
        <v>66467.25</v>
      </c>
      <c r="R1715" s="20">
        <f>Ugovori_OPULJP[[#This Row],[Bespovratna sredstva - Nacionalni dio - HRK]]/7.5345</f>
        <v>8821.7200875970539</v>
      </c>
      <c r="S1715" s="21">
        <v>443115</v>
      </c>
      <c r="T1715" s="20">
        <f>Ugovori_OPULJP[[#This Row],[Bespovratna sredstva - Ukupno (EU+Nac) HRK
= Ukupna ugovorena vrijednost bespovratnih sredstava]]/7.5345</f>
        <v>58811.467250647023</v>
      </c>
      <c r="U1715" s="19">
        <v>0</v>
      </c>
      <c r="V1715" s="20">
        <f>Ugovori_OPULJP[[#This Row],[Javni doprinos korisnika - HRK]]/7.5345</f>
        <v>0</v>
      </c>
      <c r="W1715" s="19">
        <v>0</v>
      </c>
      <c r="X1715" s="20">
        <f>Ugovori_OPULJP[[#This Row],[Privatni doprinos korisnika - HRK]]/7.5345</f>
        <v>0</v>
      </c>
      <c r="Y1715" s="21">
        <f>Ugovori_OPULJP[[#This Row],[Bespovratna sredstva - Ukupno (EU+Nac) HRK
= Ukupna ugovorena vrijednost bespovratnih sredstava]]+Ugovori_OPULJP[[#This Row],[Javni doprinos korisnika - HRK]]+Ugovori_OPULJP[[#This Row],[Privatni doprinos korisnika - HRK]]</f>
        <v>443115</v>
      </c>
      <c r="Z1715" s="22">
        <f>Ugovori_OPULJP[[#This Row],[UKUPNI PRIHVATLJIVI IZDACI
TOTAL ELIGIBLE EXPENDITURE
= Bespovratna sredstva ukupno + doprinos korisnika
= Ukupni prihvatljivi troškovi
= Ukupna ugovorena vrijednost projekta HRK]]/7.5345</f>
        <v>58811.467250647023</v>
      </c>
      <c r="AA1715" s="27" t="s">
        <v>22</v>
      </c>
      <c r="AB1715" s="27" t="s">
        <v>19</v>
      </c>
      <c r="AC1715" s="26" t="s">
        <v>6275</v>
      </c>
      <c r="AD1715" s="33" t="s">
        <v>147</v>
      </c>
    </row>
    <row r="1716" spans="1:30" ht="63.75" customHeight="1" x14ac:dyDescent="0.3">
      <c r="A1716" s="31" t="s">
        <v>6276</v>
      </c>
      <c r="B1716" s="25" t="s">
        <v>139</v>
      </c>
      <c r="C1716" s="26" t="s">
        <v>140</v>
      </c>
      <c r="D1716" s="40" t="s">
        <v>1642</v>
      </c>
      <c r="E1716" s="27" t="s">
        <v>63</v>
      </c>
      <c r="F1716" s="32" t="s">
        <v>6277</v>
      </c>
      <c r="G1716" s="32" t="s">
        <v>1513</v>
      </c>
      <c r="H1716" s="29">
        <v>44855</v>
      </c>
      <c r="I1716" s="29">
        <v>45098</v>
      </c>
      <c r="J1716" s="17" t="str">
        <f>IF(Ugovori_OPULJP[[#This Row],[DATUM ZAVRŠETKA OPERACIJE]]&gt;DATE(2023,12,31),"u provedbi","završen")</f>
        <v>završen</v>
      </c>
      <c r="K1716" s="37" t="s">
        <v>178</v>
      </c>
      <c r="L1716" s="37" t="s">
        <v>178</v>
      </c>
      <c r="M1716" s="18">
        <v>0.85</v>
      </c>
      <c r="N1716" s="18">
        <v>0.15</v>
      </c>
      <c r="O1716" s="19">
        <f>Ugovori_OPULJP[[#This Row],[Bespovratna sredstva - Ukupno (EU+Nac) HRK
= Ukupna ugovorena vrijednost bespovratnih sredstava]]*Ugovori_OPULJP[[#This Row],[EU STOPA SUFINANCIRANJA %
EU CO-FINANCING RATE %]]</f>
        <v>1046477.5</v>
      </c>
      <c r="P1716" s="20">
        <f>Ugovori_OPULJP[[#This Row],[Bespovratna sredstva - EU dio - HRK]]/7.5345</f>
        <v>138891.43274271683</v>
      </c>
      <c r="Q1716" s="19">
        <f>Ugovori_OPULJP[[#This Row],[Bespovratna sredstva - Ukupno (EU+Nac) HRK
= Ukupna ugovorena vrijednost bespovratnih sredstava]]*Ugovori_OPULJP[[#This Row],[STOPA NACIONALNOG SUFINANCIRANJA %]]</f>
        <v>184672.5</v>
      </c>
      <c r="R1716" s="20">
        <f>Ugovori_OPULJP[[#This Row],[Bespovratna sredstva - Nacionalni dio - HRK]]/7.5345</f>
        <v>24510.252836950029</v>
      </c>
      <c r="S1716" s="21">
        <v>1231150</v>
      </c>
      <c r="T1716" s="20">
        <f>Ugovori_OPULJP[[#This Row],[Bespovratna sredstva - Ukupno (EU+Nac) HRK
= Ukupna ugovorena vrijednost bespovratnih sredstava]]/7.5345</f>
        <v>163401.68557966687</v>
      </c>
      <c r="U1716" s="19">
        <v>0</v>
      </c>
      <c r="V1716" s="20">
        <f>Ugovori_OPULJP[[#This Row],[Javni doprinos korisnika - HRK]]/7.5345</f>
        <v>0</v>
      </c>
      <c r="W1716" s="19">
        <v>0</v>
      </c>
      <c r="X1716" s="20">
        <f>Ugovori_OPULJP[[#This Row],[Privatni doprinos korisnika - HRK]]/7.5345</f>
        <v>0</v>
      </c>
      <c r="Y1716" s="21">
        <f>Ugovori_OPULJP[[#This Row],[Bespovratna sredstva - Ukupno (EU+Nac) HRK
= Ukupna ugovorena vrijednost bespovratnih sredstava]]+Ugovori_OPULJP[[#This Row],[Javni doprinos korisnika - HRK]]+Ugovori_OPULJP[[#This Row],[Privatni doprinos korisnika - HRK]]</f>
        <v>1231150</v>
      </c>
      <c r="Z1716" s="22">
        <f>Ugovori_OPULJP[[#This Row],[UKUPNI PRIHVATLJIVI IZDACI
TOTAL ELIGIBLE EXPENDITURE
= Bespovratna sredstva ukupno + doprinos korisnika
= Ukupni prihvatljivi troškovi
= Ukupna ugovorena vrijednost projekta HRK]]/7.5345</f>
        <v>163401.68557966687</v>
      </c>
      <c r="AA1716" s="27" t="s">
        <v>22</v>
      </c>
      <c r="AB1716" s="27" t="s">
        <v>19</v>
      </c>
      <c r="AC1716" s="26" t="s">
        <v>6278</v>
      </c>
      <c r="AD1716" s="33" t="s">
        <v>147</v>
      </c>
    </row>
    <row r="1717" spans="1:30" ht="63.75" customHeight="1" x14ac:dyDescent="0.3">
      <c r="A1717" s="31" t="s">
        <v>6279</v>
      </c>
      <c r="B1717" s="25" t="s">
        <v>139</v>
      </c>
      <c r="C1717" s="26" t="s">
        <v>140</v>
      </c>
      <c r="D1717" s="40" t="s">
        <v>1642</v>
      </c>
      <c r="E1717" s="27" t="s">
        <v>63</v>
      </c>
      <c r="F1717" s="32" t="s">
        <v>6280</v>
      </c>
      <c r="G1717" s="32" t="s">
        <v>1698</v>
      </c>
      <c r="H1717" s="29">
        <v>44922</v>
      </c>
      <c r="I1717" s="29">
        <v>45165</v>
      </c>
      <c r="J1717" s="17" t="str">
        <f>IF(Ugovori_OPULJP[[#This Row],[DATUM ZAVRŠETKA OPERACIJE]]&gt;DATE(2023,12,31),"u provedbi","završen")</f>
        <v>završen</v>
      </c>
      <c r="K1717" s="15" t="s">
        <v>178</v>
      </c>
      <c r="L1717" s="15" t="s">
        <v>178</v>
      </c>
      <c r="M1717" s="18">
        <v>0.85</v>
      </c>
      <c r="N1717" s="18">
        <v>0.15</v>
      </c>
      <c r="O1717" s="19">
        <f>Ugovori_OPULJP[[#This Row],[Bespovratna sredstva - Ukupno (EU+Nac) HRK
= Ukupna ugovorena vrijednost bespovratnih sredstava]]*Ugovori_OPULJP[[#This Row],[EU STOPA SUFINANCIRANJA %
EU CO-FINANCING RATE %]]</f>
        <v>1047795</v>
      </c>
      <c r="P1717" s="20">
        <f>Ugovori_OPULJP[[#This Row],[Bespovratna sredstva - EU dio - HRK]]/7.5345</f>
        <v>139066.2950428031</v>
      </c>
      <c r="Q1717" s="19">
        <f>Ugovori_OPULJP[[#This Row],[Bespovratna sredstva - Ukupno (EU+Nac) HRK
= Ukupna ugovorena vrijednost bespovratnih sredstava]]*Ugovori_OPULJP[[#This Row],[STOPA NACIONALNOG SUFINANCIRANJA %]]</f>
        <v>184905</v>
      </c>
      <c r="R1717" s="20">
        <f>Ugovori_OPULJP[[#This Row],[Bespovratna sredstva - Nacionalni dio - HRK]]/7.5345</f>
        <v>24541.110889906427</v>
      </c>
      <c r="S1717" s="21">
        <v>1232700</v>
      </c>
      <c r="T1717" s="20">
        <f>Ugovori_OPULJP[[#This Row],[Bespovratna sredstva - Ukupno (EU+Nac) HRK
= Ukupna ugovorena vrijednost bespovratnih sredstava]]/7.5345</f>
        <v>163607.40593270952</v>
      </c>
      <c r="U1717" s="19">
        <v>0</v>
      </c>
      <c r="V1717" s="20">
        <f>Ugovori_OPULJP[[#This Row],[Javni doprinos korisnika - HRK]]/7.5345</f>
        <v>0</v>
      </c>
      <c r="W1717" s="19">
        <v>0</v>
      </c>
      <c r="X1717" s="20">
        <f>Ugovori_OPULJP[[#This Row],[Privatni doprinos korisnika - HRK]]/7.5345</f>
        <v>0</v>
      </c>
      <c r="Y1717" s="21">
        <f>Ugovori_OPULJP[[#This Row],[Bespovratna sredstva - Ukupno (EU+Nac) HRK
= Ukupna ugovorena vrijednost bespovratnih sredstava]]+Ugovori_OPULJP[[#This Row],[Javni doprinos korisnika - HRK]]+Ugovori_OPULJP[[#This Row],[Privatni doprinos korisnika - HRK]]</f>
        <v>1232700</v>
      </c>
      <c r="Z1717" s="22">
        <f>Ugovori_OPULJP[[#This Row],[UKUPNI PRIHVATLJIVI IZDACI
TOTAL ELIGIBLE EXPENDITURE
= Bespovratna sredstva ukupno + doprinos korisnika
= Ukupni prihvatljivi troškovi
= Ukupna ugovorena vrijednost projekta HRK]]/7.5345</f>
        <v>163607.40593270952</v>
      </c>
      <c r="AA1717" s="27" t="s">
        <v>22</v>
      </c>
      <c r="AB1717" s="27" t="s">
        <v>19</v>
      </c>
      <c r="AC1717" s="26" t="s">
        <v>6281</v>
      </c>
      <c r="AD1717" s="33" t="s">
        <v>147</v>
      </c>
    </row>
    <row r="1718" spans="1:30" ht="63.75" customHeight="1" x14ac:dyDescent="0.3">
      <c r="A1718" s="31" t="s">
        <v>6282</v>
      </c>
      <c r="B1718" s="25" t="s">
        <v>139</v>
      </c>
      <c r="C1718" s="26" t="s">
        <v>140</v>
      </c>
      <c r="D1718" s="40" t="s">
        <v>1642</v>
      </c>
      <c r="E1718" s="27" t="s">
        <v>63</v>
      </c>
      <c r="F1718" s="32" t="s">
        <v>6283</v>
      </c>
      <c r="G1718" s="14" t="s">
        <v>2694</v>
      </c>
      <c r="H1718" s="29">
        <v>44818</v>
      </c>
      <c r="I1718" s="29">
        <v>45060</v>
      </c>
      <c r="J1718" s="17" t="str">
        <f>IF(Ugovori_OPULJP[[#This Row],[DATUM ZAVRŠETKA OPERACIJE]]&gt;DATE(2023,12,31),"u provedbi","završen")</f>
        <v>završen</v>
      </c>
      <c r="K1718" s="37" t="s">
        <v>6284</v>
      </c>
      <c r="L1718" s="37" t="s">
        <v>21</v>
      </c>
      <c r="M1718" s="18">
        <v>0.85</v>
      </c>
      <c r="N1718" s="18">
        <v>0.15</v>
      </c>
      <c r="O1718" s="19">
        <f>Ugovori_OPULJP[[#This Row],[Bespovratna sredstva - Ukupno (EU+Nac) HRK
= Ukupna ugovorena vrijednost bespovratnih sredstava]]*Ugovori_OPULJP[[#This Row],[EU STOPA SUFINANCIRANJA %
EU CO-FINANCING RATE %]]</f>
        <v>1260652</v>
      </c>
      <c r="P1718" s="20">
        <f>Ugovori_OPULJP[[#This Row],[Bespovratna sredstva - EU dio - HRK]]/7.5345</f>
        <v>167317.27387351517</v>
      </c>
      <c r="Q1718" s="19">
        <f>Ugovori_OPULJP[[#This Row],[Bespovratna sredstva - Ukupno (EU+Nac) HRK
= Ukupna ugovorena vrijednost bespovratnih sredstava]]*Ugovori_OPULJP[[#This Row],[STOPA NACIONALNOG SUFINANCIRANJA %]]</f>
        <v>222468</v>
      </c>
      <c r="R1718" s="20">
        <f>Ugovori_OPULJP[[#This Row],[Bespovratna sredstva - Nacionalni dio - HRK]]/7.5345</f>
        <v>29526.577742385027</v>
      </c>
      <c r="S1718" s="21">
        <v>1483120</v>
      </c>
      <c r="T1718" s="20">
        <f>Ugovori_OPULJP[[#This Row],[Bespovratna sredstva - Ukupno (EU+Nac) HRK
= Ukupna ugovorena vrijednost bespovratnih sredstava]]/7.5345</f>
        <v>196843.85161590017</v>
      </c>
      <c r="U1718" s="19">
        <v>0</v>
      </c>
      <c r="V1718" s="20">
        <f>Ugovori_OPULJP[[#This Row],[Javni doprinos korisnika - HRK]]/7.5345</f>
        <v>0</v>
      </c>
      <c r="W1718" s="19">
        <v>0</v>
      </c>
      <c r="X1718" s="20">
        <f>Ugovori_OPULJP[[#This Row],[Privatni doprinos korisnika - HRK]]/7.5345</f>
        <v>0</v>
      </c>
      <c r="Y1718" s="21">
        <f>Ugovori_OPULJP[[#This Row],[Bespovratna sredstva - Ukupno (EU+Nac) HRK
= Ukupna ugovorena vrijednost bespovratnih sredstava]]+Ugovori_OPULJP[[#This Row],[Javni doprinos korisnika - HRK]]+Ugovori_OPULJP[[#This Row],[Privatni doprinos korisnika - HRK]]</f>
        <v>1483120</v>
      </c>
      <c r="Z1718" s="22">
        <f>Ugovori_OPULJP[[#This Row],[UKUPNI PRIHVATLJIVI IZDACI
TOTAL ELIGIBLE EXPENDITURE
= Bespovratna sredstva ukupno + doprinos korisnika
= Ukupni prihvatljivi troškovi
= Ukupna ugovorena vrijednost projekta HRK]]/7.5345</f>
        <v>196843.85161590017</v>
      </c>
      <c r="AA1718" s="27" t="s">
        <v>22</v>
      </c>
      <c r="AB1718" s="27" t="s">
        <v>19</v>
      </c>
      <c r="AC1718" s="26" t="s">
        <v>6285</v>
      </c>
      <c r="AD1718" s="33" t="s">
        <v>147</v>
      </c>
    </row>
    <row r="1719" spans="1:30" ht="63.75" customHeight="1" x14ac:dyDescent="0.3">
      <c r="A1719" s="31" t="s">
        <v>6286</v>
      </c>
      <c r="B1719" s="25" t="s">
        <v>139</v>
      </c>
      <c r="C1719" s="26" t="s">
        <v>140</v>
      </c>
      <c r="D1719" s="40" t="s">
        <v>1642</v>
      </c>
      <c r="E1719" s="27" t="s">
        <v>63</v>
      </c>
      <c r="F1719" s="32" t="s">
        <v>6287</v>
      </c>
      <c r="G1719" s="32" t="s">
        <v>4029</v>
      </c>
      <c r="H1719" s="29">
        <v>44907</v>
      </c>
      <c r="I1719" s="29">
        <v>45150</v>
      </c>
      <c r="J1719" s="17" t="str">
        <f>IF(Ugovori_OPULJP[[#This Row],[DATUM ZAVRŠETKA OPERACIJE]]&gt;DATE(2023,12,31),"u provedbi","završen")</f>
        <v>završen</v>
      </c>
      <c r="K1719" s="37" t="s">
        <v>6288</v>
      </c>
      <c r="L1719" s="37" t="s">
        <v>21</v>
      </c>
      <c r="M1719" s="18">
        <v>0.85</v>
      </c>
      <c r="N1719" s="18">
        <v>0.15</v>
      </c>
      <c r="O1719" s="19">
        <f>Ugovori_OPULJP[[#This Row],[Bespovratna sredstva - Ukupno (EU+Nac) HRK
= Ukupna ugovorena vrijednost bespovratnih sredstava]]*Ugovori_OPULJP[[#This Row],[EU STOPA SUFINANCIRANJA %
EU CO-FINANCING RATE %]]</f>
        <v>1260366.74</v>
      </c>
      <c r="P1719" s="20">
        <f>Ugovori_OPULJP[[#This Row],[Bespovratna sredstva - EU dio - HRK]]/7.5345</f>
        <v>167279.4133651868</v>
      </c>
      <c r="Q1719" s="19">
        <f>Ugovori_OPULJP[[#This Row],[Bespovratna sredstva - Ukupno (EU+Nac) HRK
= Ukupna ugovorena vrijednost bespovratnih sredstava]]*Ugovori_OPULJP[[#This Row],[STOPA NACIONALNOG SUFINANCIRANJA %]]</f>
        <v>222417.65999999997</v>
      </c>
      <c r="R1719" s="20">
        <f>Ugovori_OPULJP[[#This Row],[Bespovratna sredstva - Nacionalni dio - HRK]]/7.5345</f>
        <v>29519.896476209433</v>
      </c>
      <c r="S1719" s="21">
        <v>1482784.4</v>
      </c>
      <c r="T1719" s="20">
        <f>Ugovori_OPULJP[[#This Row],[Bespovratna sredstva - Ukupno (EU+Nac) HRK
= Ukupna ugovorena vrijednost bespovratnih sredstava]]/7.5345</f>
        <v>196799.30984139623</v>
      </c>
      <c r="U1719" s="19">
        <v>0</v>
      </c>
      <c r="V1719" s="20">
        <f>Ugovori_OPULJP[[#This Row],[Javni doprinos korisnika - HRK]]/7.5345</f>
        <v>0</v>
      </c>
      <c r="W1719" s="19">
        <v>0</v>
      </c>
      <c r="X1719" s="20">
        <f>Ugovori_OPULJP[[#This Row],[Privatni doprinos korisnika - HRK]]/7.5345</f>
        <v>0</v>
      </c>
      <c r="Y1719" s="21">
        <f>Ugovori_OPULJP[[#This Row],[Bespovratna sredstva - Ukupno (EU+Nac) HRK
= Ukupna ugovorena vrijednost bespovratnih sredstava]]+Ugovori_OPULJP[[#This Row],[Javni doprinos korisnika - HRK]]+Ugovori_OPULJP[[#This Row],[Privatni doprinos korisnika - HRK]]</f>
        <v>1482784.4</v>
      </c>
      <c r="Z1719" s="22">
        <f>Ugovori_OPULJP[[#This Row],[UKUPNI PRIHVATLJIVI IZDACI
TOTAL ELIGIBLE EXPENDITURE
= Bespovratna sredstva ukupno + doprinos korisnika
= Ukupni prihvatljivi troškovi
= Ukupna ugovorena vrijednost projekta HRK]]/7.5345</f>
        <v>196799.30984139623</v>
      </c>
      <c r="AA1719" s="27" t="s">
        <v>22</v>
      </c>
      <c r="AB1719" s="27" t="s">
        <v>19</v>
      </c>
      <c r="AC1719" s="26" t="s">
        <v>6289</v>
      </c>
      <c r="AD1719" s="33" t="s">
        <v>147</v>
      </c>
    </row>
    <row r="1720" spans="1:30" ht="63.75" customHeight="1" x14ac:dyDescent="0.3">
      <c r="A1720" s="31" t="s">
        <v>6290</v>
      </c>
      <c r="B1720" s="25" t="s">
        <v>139</v>
      </c>
      <c r="C1720" s="26" t="s">
        <v>140</v>
      </c>
      <c r="D1720" s="40" t="s">
        <v>1642</v>
      </c>
      <c r="E1720" s="27" t="s">
        <v>63</v>
      </c>
      <c r="F1720" s="32" t="s">
        <v>6291</v>
      </c>
      <c r="G1720" s="32" t="s">
        <v>1334</v>
      </c>
      <c r="H1720" s="29">
        <v>44866</v>
      </c>
      <c r="I1720" s="29">
        <v>45108</v>
      </c>
      <c r="J1720" s="17" t="str">
        <f>IF(Ugovori_OPULJP[[#This Row],[DATUM ZAVRŠETKA OPERACIJE]]&gt;DATE(2023,12,31),"u provedbi","završen")</f>
        <v>završen</v>
      </c>
      <c r="K1720" s="28" t="s">
        <v>235</v>
      </c>
      <c r="L1720" s="28" t="s">
        <v>235</v>
      </c>
      <c r="M1720" s="18">
        <v>0.85</v>
      </c>
      <c r="N1720" s="18">
        <v>0.15</v>
      </c>
      <c r="O1720" s="19">
        <f>Ugovori_OPULJP[[#This Row],[Bespovratna sredstva - Ukupno (EU+Nac) HRK
= Ukupna ugovorena vrijednost bespovratnih sredstava]]*Ugovori_OPULJP[[#This Row],[EU STOPA SUFINANCIRANJA %
EU CO-FINANCING RATE %]]</f>
        <v>504288</v>
      </c>
      <c r="P1720" s="20">
        <f>Ugovori_OPULJP[[#This Row],[Bespovratna sredstva - EU dio - HRK]]/7.5345</f>
        <v>66930.519609794937</v>
      </c>
      <c r="Q1720" s="19">
        <f>Ugovori_OPULJP[[#This Row],[Bespovratna sredstva - Ukupno (EU+Nac) HRK
= Ukupna ugovorena vrijednost bespovratnih sredstava]]*Ugovori_OPULJP[[#This Row],[STOPA NACIONALNOG SUFINANCIRANJA %]]</f>
        <v>88992</v>
      </c>
      <c r="R1720" s="20">
        <f>Ugovori_OPULJP[[#This Row],[Bespovratna sredstva - Nacionalni dio - HRK]]/7.5345</f>
        <v>11811.268166434402</v>
      </c>
      <c r="S1720" s="21">
        <v>593280</v>
      </c>
      <c r="T1720" s="20">
        <f>Ugovori_OPULJP[[#This Row],[Bespovratna sredstva - Ukupno (EU+Nac) HRK
= Ukupna ugovorena vrijednost bespovratnih sredstava]]/7.5345</f>
        <v>78741.787776229336</v>
      </c>
      <c r="U1720" s="19">
        <v>0</v>
      </c>
      <c r="V1720" s="20">
        <f>Ugovori_OPULJP[[#This Row],[Javni doprinos korisnika - HRK]]/7.5345</f>
        <v>0</v>
      </c>
      <c r="W1720" s="19">
        <v>0</v>
      </c>
      <c r="X1720" s="20">
        <f>Ugovori_OPULJP[[#This Row],[Privatni doprinos korisnika - HRK]]/7.5345</f>
        <v>0</v>
      </c>
      <c r="Y1720" s="21">
        <f>Ugovori_OPULJP[[#This Row],[Bespovratna sredstva - Ukupno (EU+Nac) HRK
= Ukupna ugovorena vrijednost bespovratnih sredstava]]+Ugovori_OPULJP[[#This Row],[Javni doprinos korisnika - HRK]]+Ugovori_OPULJP[[#This Row],[Privatni doprinos korisnika - HRK]]</f>
        <v>593280</v>
      </c>
      <c r="Z1720" s="22">
        <f>Ugovori_OPULJP[[#This Row],[UKUPNI PRIHVATLJIVI IZDACI
TOTAL ELIGIBLE EXPENDITURE
= Bespovratna sredstva ukupno + doprinos korisnika
= Ukupni prihvatljivi troškovi
= Ukupna ugovorena vrijednost projekta HRK]]/7.5345</f>
        <v>78741.787776229336</v>
      </c>
      <c r="AA1720" s="27" t="s">
        <v>22</v>
      </c>
      <c r="AB1720" s="27" t="s">
        <v>19</v>
      </c>
      <c r="AC1720" s="26" t="s">
        <v>6292</v>
      </c>
      <c r="AD1720" s="33" t="s">
        <v>147</v>
      </c>
    </row>
    <row r="1721" spans="1:30" ht="63.75" customHeight="1" x14ac:dyDescent="0.3">
      <c r="A1721" s="31" t="s">
        <v>6293</v>
      </c>
      <c r="B1721" s="25" t="s">
        <v>139</v>
      </c>
      <c r="C1721" s="26" t="s">
        <v>140</v>
      </c>
      <c r="D1721" s="40" t="s">
        <v>1642</v>
      </c>
      <c r="E1721" s="27" t="s">
        <v>63</v>
      </c>
      <c r="F1721" s="32" t="s">
        <v>6294</v>
      </c>
      <c r="G1721" s="32" t="s">
        <v>6295</v>
      </c>
      <c r="H1721" s="29">
        <v>44902</v>
      </c>
      <c r="I1721" s="29">
        <v>45145</v>
      </c>
      <c r="J1721" s="17" t="str">
        <f>IF(Ugovori_OPULJP[[#This Row],[DATUM ZAVRŠETKA OPERACIJE]]&gt;DATE(2023,12,31),"u provedbi","završen")</f>
        <v>završen</v>
      </c>
      <c r="K1721" s="28" t="s">
        <v>235</v>
      </c>
      <c r="L1721" s="15" t="s">
        <v>235</v>
      </c>
      <c r="M1721" s="18">
        <v>0.85</v>
      </c>
      <c r="N1721" s="18">
        <v>0.15</v>
      </c>
      <c r="O1721" s="19">
        <f>Ugovori_OPULJP[[#This Row],[Bespovratna sredstva - Ukupno (EU+Nac) HRK
= Ukupna ugovorena vrijednost bespovratnih sredstava]]*Ugovori_OPULJP[[#This Row],[EU STOPA SUFINANCIRANJA %
EU CO-FINANCING RATE %]]</f>
        <v>756432</v>
      </c>
      <c r="P1721" s="20">
        <f>Ugovori_OPULJP[[#This Row],[Bespovratna sredstva - EU dio - HRK]]/7.5345</f>
        <v>100395.77941469241</v>
      </c>
      <c r="Q1721" s="19">
        <f>Ugovori_OPULJP[[#This Row],[Bespovratna sredstva - Ukupno (EU+Nac) HRK
= Ukupna ugovorena vrijednost bespovratnih sredstava]]*Ugovori_OPULJP[[#This Row],[STOPA NACIONALNOG SUFINANCIRANJA %]]</f>
        <v>133488</v>
      </c>
      <c r="R1721" s="20">
        <f>Ugovori_OPULJP[[#This Row],[Bespovratna sredstva - Nacionalni dio - HRK]]/7.5345</f>
        <v>17716.902249651601</v>
      </c>
      <c r="S1721" s="21">
        <v>889920</v>
      </c>
      <c r="T1721" s="20">
        <f>Ugovori_OPULJP[[#This Row],[Bespovratna sredstva - Ukupno (EU+Nac) HRK
= Ukupna ugovorena vrijednost bespovratnih sredstava]]/7.5345</f>
        <v>118112.68166434401</v>
      </c>
      <c r="U1721" s="19">
        <v>0</v>
      </c>
      <c r="V1721" s="20">
        <f>Ugovori_OPULJP[[#This Row],[Javni doprinos korisnika - HRK]]/7.5345</f>
        <v>0</v>
      </c>
      <c r="W1721" s="19">
        <v>0</v>
      </c>
      <c r="X1721" s="20">
        <f>Ugovori_OPULJP[[#This Row],[Privatni doprinos korisnika - HRK]]/7.5345</f>
        <v>0</v>
      </c>
      <c r="Y1721" s="21">
        <f>Ugovori_OPULJP[[#This Row],[Bespovratna sredstva - Ukupno (EU+Nac) HRK
= Ukupna ugovorena vrijednost bespovratnih sredstava]]+Ugovori_OPULJP[[#This Row],[Javni doprinos korisnika - HRK]]+Ugovori_OPULJP[[#This Row],[Privatni doprinos korisnika - HRK]]</f>
        <v>889920</v>
      </c>
      <c r="Z1721" s="22">
        <f>Ugovori_OPULJP[[#This Row],[UKUPNI PRIHVATLJIVI IZDACI
TOTAL ELIGIBLE EXPENDITURE
= Bespovratna sredstva ukupno + doprinos korisnika
= Ukupni prihvatljivi troškovi
= Ukupna ugovorena vrijednost projekta HRK]]/7.5345</f>
        <v>118112.68166434401</v>
      </c>
      <c r="AA1721" s="27" t="s">
        <v>22</v>
      </c>
      <c r="AB1721" s="27" t="s">
        <v>19</v>
      </c>
      <c r="AC1721" s="26" t="s">
        <v>6296</v>
      </c>
      <c r="AD1721" s="33" t="s">
        <v>147</v>
      </c>
    </row>
    <row r="1722" spans="1:30" ht="63.75" customHeight="1" x14ac:dyDescent="0.3">
      <c r="A1722" s="31" t="s">
        <v>6297</v>
      </c>
      <c r="B1722" s="25" t="s">
        <v>139</v>
      </c>
      <c r="C1722" s="26" t="s">
        <v>140</v>
      </c>
      <c r="D1722" s="40" t="s">
        <v>1642</v>
      </c>
      <c r="E1722" s="27" t="s">
        <v>63</v>
      </c>
      <c r="F1722" s="32" t="s">
        <v>6298</v>
      </c>
      <c r="G1722" s="32" t="s">
        <v>4573</v>
      </c>
      <c r="H1722" s="29">
        <v>44853</v>
      </c>
      <c r="I1722" s="29">
        <v>45096</v>
      </c>
      <c r="J1722" s="17" t="str">
        <f>IF(Ugovori_OPULJP[[#This Row],[DATUM ZAVRŠETKA OPERACIJE]]&gt;DATE(2023,12,31),"u provedbi","završen")</f>
        <v>završen</v>
      </c>
      <c r="K1722" s="15" t="s">
        <v>240</v>
      </c>
      <c r="L1722" s="15" t="s">
        <v>240</v>
      </c>
      <c r="M1722" s="18">
        <v>0.85</v>
      </c>
      <c r="N1722" s="18">
        <v>0.15</v>
      </c>
      <c r="O1722" s="19">
        <f>Ugovori_OPULJP[[#This Row],[Bespovratna sredstva - Ukupno (EU+Nac) HRK
= Ukupna ugovorena vrijednost bespovratnih sredstava]]*Ugovori_OPULJP[[#This Row],[EU STOPA SUFINANCIRANJA %
EU CO-FINANCING RATE %]]</f>
        <v>1133271</v>
      </c>
      <c r="P1722" s="20">
        <f>Ugovori_OPULJP[[#This Row],[Bespovratna sredstva - EU dio - HRK]]/7.5345</f>
        <v>150410.90981485168</v>
      </c>
      <c r="Q1722" s="19">
        <f>Ugovori_OPULJP[[#This Row],[Bespovratna sredstva - Ukupno (EU+Nac) HRK
= Ukupna ugovorena vrijednost bespovratnih sredstava]]*Ugovori_OPULJP[[#This Row],[STOPA NACIONALNOG SUFINANCIRANJA %]]</f>
        <v>199989</v>
      </c>
      <c r="R1722" s="20">
        <f>Ugovori_OPULJP[[#This Row],[Bespovratna sredstva - Nacionalni dio - HRK]]/7.5345</f>
        <v>26543.10173203265</v>
      </c>
      <c r="S1722" s="21">
        <v>1333260</v>
      </c>
      <c r="T1722" s="20">
        <f>Ugovori_OPULJP[[#This Row],[Bespovratna sredstva - Ukupno (EU+Nac) HRK
= Ukupna ugovorena vrijednost bespovratnih sredstava]]/7.5345</f>
        <v>176954.01154688431</v>
      </c>
      <c r="U1722" s="19">
        <v>0</v>
      </c>
      <c r="V1722" s="20">
        <f>Ugovori_OPULJP[[#This Row],[Javni doprinos korisnika - HRK]]/7.5345</f>
        <v>0</v>
      </c>
      <c r="W1722" s="19">
        <v>0</v>
      </c>
      <c r="X1722" s="20">
        <f>Ugovori_OPULJP[[#This Row],[Privatni doprinos korisnika - HRK]]/7.5345</f>
        <v>0</v>
      </c>
      <c r="Y1722" s="21">
        <f>Ugovori_OPULJP[[#This Row],[Bespovratna sredstva - Ukupno (EU+Nac) HRK
= Ukupna ugovorena vrijednost bespovratnih sredstava]]+Ugovori_OPULJP[[#This Row],[Javni doprinos korisnika - HRK]]+Ugovori_OPULJP[[#This Row],[Privatni doprinos korisnika - HRK]]</f>
        <v>1333260</v>
      </c>
      <c r="Z1722" s="22">
        <f>Ugovori_OPULJP[[#This Row],[UKUPNI PRIHVATLJIVI IZDACI
TOTAL ELIGIBLE EXPENDITURE
= Bespovratna sredstva ukupno + doprinos korisnika
= Ukupni prihvatljivi troškovi
= Ukupna ugovorena vrijednost projekta HRK]]/7.5345</f>
        <v>176954.01154688431</v>
      </c>
      <c r="AA1722" s="27" t="s">
        <v>22</v>
      </c>
      <c r="AB1722" s="27" t="s">
        <v>19</v>
      </c>
      <c r="AC1722" s="26" t="s">
        <v>6299</v>
      </c>
      <c r="AD1722" s="33" t="s">
        <v>147</v>
      </c>
    </row>
    <row r="1723" spans="1:30" ht="63.75" customHeight="1" x14ac:dyDescent="0.3">
      <c r="A1723" s="31" t="s">
        <v>6300</v>
      </c>
      <c r="B1723" s="25" t="s">
        <v>139</v>
      </c>
      <c r="C1723" s="26" t="s">
        <v>140</v>
      </c>
      <c r="D1723" s="40" t="s">
        <v>1642</v>
      </c>
      <c r="E1723" s="27" t="s">
        <v>63</v>
      </c>
      <c r="F1723" s="32" t="s">
        <v>6301</v>
      </c>
      <c r="G1723" s="32" t="s">
        <v>6302</v>
      </c>
      <c r="H1723" s="29">
        <v>44859</v>
      </c>
      <c r="I1723" s="29">
        <v>45102</v>
      </c>
      <c r="J1723" s="17" t="str">
        <f>IF(Ugovori_OPULJP[[#This Row],[DATUM ZAVRŠETKA OPERACIJE]]&gt;DATE(2023,12,31),"u provedbi","završen")</f>
        <v>završen</v>
      </c>
      <c r="K1723" s="28" t="s">
        <v>262</v>
      </c>
      <c r="L1723" s="28" t="s">
        <v>262</v>
      </c>
      <c r="M1723" s="18">
        <v>0.85</v>
      </c>
      <c r="N1723" s="18">
        <v>0.15</v>
      </c>
      <c r="O1723" s="19">
        <f>Ugovori_OPULJP[[#This Row],[Bespovratna sredstva - Ukupno (EU+Nac) HRK
= Ukupna ugovorena vrijednost bespovratnih sredstava]]*Ugovori_OPULJP[[#This Row],[EU STOPA SUFINANCIRANJA %
EU CO-FINANCING RATE %]]</f>
        <v>425000</v>
      </c>
      <c r="P1723" s="20">
        <f>Ugovori_OPULJP[[#This Row],[Bespovratna sredstva - EU dio - HRK]]/7.5345</f>
        <v>56407.193576216072</v>
      </c>
      <c r="Q1723" s="19">
        <f>Ugovori_OPULJP[[#This Row],[Bespovratna sredstva - Ukupno (EU+Nac) HRK
= Ukupna ugovorena vrijednost bespovratnih sredstava]]*Ugovori_OPULJP[[#This Row],[STOPA NACIONALNOG SUFINANCIRANJA %]]</f>
        <v>75000</v>
      </c>
      <c r="R1723" s="20">
        <f>Ugovori_OPULJP[[#This Row],[Bespovratna sredstva - Nacionalni dio - HRK]]/7.5345</f>
        <v>9954.2106310969539</v>
      </c>
      <c r="S1723" s="21">
        <v>500000</v>
      </c>
      <c r="T1723" s="20">
        <f>Ugovori_OPULJP[[#This Row],[Bespovratna sredstva - Ukupno (EU+Nac) HRK
= Ukupna ugovorena vrijednost bespovratnih sredstava]]/7.5345</f>
        <v>66361.404207313026</v>
      </c>
      <c r="U1723" s="19">
        <v>0</v>
      </c>
      <c r="V1723" s="20">
        <f>Ugovori_OPULJP[[#This Row],[Javni doprinos korisnika - HRK]]/7.5345</f>
        <v>0</v>
      </c>
      <c r="W1723" s="19">
        <v>0</v>
      </c>
      <c r="X1723" s="20">
        <f>Ugovori_OPULJP[[#This Row],[Privatni doprinos korisnika - HRK]]/7.5345</f>
        <v>0</v>
      </c>
      <c r="Y1723" s="21">
        <f>Ugovori_OPULJP[[#This Row],[Bespovratna sredstva - Ukupno (EU+Nac) HRK
= Ukupna ugovorena vrijednost bespovratnih sredstava]]+Ugovori_OPULJP[[#This Row],[Javni doprinos korisnika - HRK]]+Ugovori_OPULJP[[#This Row],[Privatni doprinos korisnika - HRK]]</f>
        <v>500000</v>
      </c>
      <c r="Z1723" s="22">
        <f>Ugovori_OPULJP[[#This Row],[UKUPNI PRIHVATLJIVI IZDACI
TOTAL ELIGIBLE EXPENDITURE
= Bespovratna sredstva ukupno + doprinos korisnika
= Ukupni prihvatljivi troškovi
= Ukupna ugovorena vrijednost projekta HRK]]/7.5345</f>
        <v>66361.404207313026</v>
      </c>
      <c r="AA1723" s="27" t="s">
        <v>22</v>
      </c>
      <c r="AB1723" s="27" t="s">
        <v>19</v>
      </c>
      <c r="AC1723" s="26" t="s">
        <v>6303</v>
      </c>
      <c r="AD1723" s="33" t="s">
        <v>147</v>
      </c>
    </row>
    <row r="1724" spans="1:30" ht="63.75" customHeight="1" x14ac:dyDescent="0.3">
      <c r="A1724" s="31" t="s">
        <v>6304</v>
      </c>
      <c r="B1724" s="25" t="s">
        <v>139</v>
      </c>
      <c r="C1724" s="26" t="s">
        <v>140</v>
      </c>
      <c r="D1724" s="40" t="s">
        <v>1642</v>
      </c>
      <c r="E1724" s="27" t="s">
        <v>63</v>
      </c>
      <c r="F1724" s="32" t="s">
        <v>6305</v>
      </c>
      <c r="G1724" s="32" t="s">
        <v>6306</v>
      </c>
      <c r="H1724" s="29">
        <v>44928</v>
      </c>
      <c r="I1724" s="29">
        <v>45171</v>
      </c>
      <c r="J1724" s="17" t="str">
        <f>IF(Ugovori_OPULJP[[#This Row],[DATUM ZAVRŠETKA OPERACIJE]]&gt;DATE(2023,12,31),"u provedbi","završen")</f>
        <v>završen</v>
      </c>
      <c r="K1724" s="15" t="s">
        <v>380</v>
      </c>
      <c r="L1724" s="15" t="s">
        <v>380</v>
      </c>
      <c r="M1724" s="18">
        <v>0.85</v>
      </c>
      <c r="N1724" s="18">
        <v>0.15</v>
      </c>
      <c r="O1724" s="19">
        <f>Ugovori_OPULJP[[#This Row],[Bespovratna sredstva - Ukupno (EU+Nac) HRK
= Ukupna ugovorena vrijednost bespovratnih sredstava]]*Ugovori_OPULJP[[#This Row],[EU STOPA SUFINANCIRANJA %
EU CO-FINANCING RATE %]]</f>
        <v>503939.5</v>
      </c>
      <c r="P1724" s="20">
        <f>Ugovori_OPULJP[[#This Row],[Bespovratna sredstva - EU dio - HRK]]/7.5345</f>
        <v>66884.265711062442</v>
      </c>
      <c r="Q1724" s="19">
        <f>Ugovori_OPULJP[[#This Row],[Bespovratna sredstva - Ukupno (EU+Nac) HRK
= Ukupna ugovorena vrijednost bespovratnih sredstava]]*Ugovori_OPULJP[[#This Row],[STOPA NACIONALNOG SUFINANCIRANJA %]]</f>
        <v>88930.5</v>
      </c>
      <c r="R1724" s="20">
        <f>Ugovori_OPULJP[[#This Row],[Bespovratna sredstva - Nacionalni dio - HRK]]/7.5345</f>
        <v>11803.105713716901</v>
      </c>
      <c r="S1724" s="21">
        <v>592870</v>
      </c>
      <c r="T1724" s="20">
        <f>Ugovori_OPULJP[[#This Row],[Bespovratna sredstva - Ukupno (EU+Nac) HRK
= Ukupna ugovorena vrijednost bespovratnih sredstava]]/7.5345</f>
        <v>78687.37142477934</v>
      </c>
      <c r="U1724" s="19">
        <v>0</v>
      </c>
      <c r="V1724" s="20">
        <f>Ugovori_OPULJP[[#This Row],[Javni doprinos korisnika - HRK]]/7.5345</f>
        <v>0</v>
      </c>
      <c r="W1724" s="19">
        <v>0</v>
      </c>
      <c r="X1724" s="20">
        <f>Ugovori_OPULJP[[#This Row],[Privatni doprinos korisnika - HRK]]/7.5345</f>
        <v>0</v>
      </c>
      <c r="Y1724" s="21">
        <f>Ugovori_OPULJP[[#This Row],[Bespovratna sredstva - Ukupno (EU+Nac) HRK
= Ukupna ugovorena vrijednost bespovratnih sredstava]]+Ugovori_OPULJP[[#This Row],[Javni doprinos korisnika - HRK]]+Ugovori_OPULJP[[#This Row],[Privatni doprinos korisnika - HRK]]</f>
        <v>592870</v>
      </c>
      <c r="Z1724" s="22">
        <f>Ugovori_OPULJP[[#This Row],[UKUPNI PRIHVATLJIVI IZDACI
TOTAL ELIGIBLE EXPENDITURE
= Bespovratna sredstva ukupno + doprinos korisnika
= Ukupni prihvatljivi troškovi
= Ukupna ugovorena vrijednost projekta HRK]]/7.5345</f>
        <v>78687.37142477934</v>
      </c>
      <c r="AA1724" s="27" t="s">
        <v>22</v>
      </c>
      <c r="AB1724" s="27" t="s">
        <v>19</v>
      </c>
      <c r="AC1724" s="26" t="s">
        <v>6307</v>
      </c>
      <c r="AD1724" s="33" t="s">
        <v>147</v>
      </c>
    </row>
    <row r="1725" spans="1:30" ht="63.75" customHeight="1" x14ac:dyDescent="0.3">
      <c r="A1725" s="31" t="s">
        <v>6308</v>
      </c>
      <c r="B1725" s="25" t="s">
        <v>139</v>
      </c>
      <c r="C1725" s="26" t="s">
        <v>140</v>
      </c>
      <c r="D1725" s="40" t="s">
        <v>1642</v>
      </c>
      <c r="E1725" s="27" t="s">
        <v>63</v>
      </c>
      <c r="F1725" s="32" t="s">
        <v>6309</v>
      </c>
      <c r="G1725" s="32" t="s">
        <v>6310</v>
      </c>
      <c r="H1725" s="29">
        <v>45005</v>
      </c>
      <c r="I1725" s="29">
        <v>45250</v>
      </c>
      <c r="J1725" s="17" t="str">
        <f>IF(Ugovori_OPULJP[[#This Row],[DATUM ZAVRŠETKA OPERACIJE]]&gt;DATE(2023,12,31),"u provedbi","završen")</f>
        <v>završen</v>
      </c>
      <c r="K1725" s="28" t="s">
        <v>380</v>
      </c>
      <c r="L1725" s="28" t="s">
        <v>380</v>
      </c>
      <c r="M1725" s="18">
        <v>0.85</v>
      </c>
      <c r="N1725" s="18">
        <v>0.15</v>
      </c>
      <c r="O1725" s="19">
        <f>Ugovori_OPULJP[[#This Row],[Bespovratna sredstva - Ukupno (EU+Nac) HRK
= Ukupna ugovorena vrijednost bespovratnih sredstava]]*Ugovori_OPULJP[[#This Row],[EU STOPA SUFINANCIRANJA %
EU CO-FINANCING RATE %]]</f>
        <v>420240</v>
      </c>
      <c r="P1725" s="20">
        <f>Ugovori_OPULJP[[#This Row],[Bespovratna sredstva - EU dio - HRK]]/7.5345</f>
        <v>55775.43300816245</v>
      </c>
      <c r="Q1725" s="19">
        <f>Ugovori_OPULJP[[#This Row],[Bespovratna sredstva - Ukupno (EU+Nac) HRK
= Ukupna ugovorena vrijednost bespovratnih sredstava]]*Ugovori_OPULJP[[#This Row],[STOPA NACIONALNOG SUFINANCIRANJA %]]</f>
        <v>74160</v>
      </c>
      <c r="R1725" s="20">
        <f>Ugovori_OPULJP[[#This Row],[Bespovratna sredstva - Nacionalni dio - HRK]]/7.5345</f>
        <v>9842.7234720286669</v>
      </c>
      <c r="S1725" s="21">
        <v>494400</v>
      </c>
      <c r="T1725" s="20">
        <f>Ugovori_OPULJP[[#This Row],[Bespovratna sredstva - Ukupno (EU+Nac) HRK
= Ukupna ugovorena vrijednost bespovratnih sredstava]]/7.5345</f>
        <v>65618.156480191115</v>
      </c>
      <c r="U1725" s="19">
        <v>0</v>
      </c>
      <c r="V1725" s="20">
        <f>Ugovori_OPULJP[[#This Row],[Javni doprinos korisnika - HRK]]/7.5345</f>
        <v>0</v>
      </c>
      <c r="W1725" s="19">
        <v>0</v>
      </c>
      <c r="X1725" s="20">
        <f>Ugovori_OPULJP[[#This Row],[Privatni doprinos korisnika - HRK]]/7.5345</f>
        <v>0</v>
      </c>
      <c r="Y1725" s="21">
        <f>Ugovori_OPULJP[[#This Row],[Bespovratna sredstva - Ukupno (EU+Nac) HRK
= Ukupna ugovorena vrijednost bespovratnih sredstava]]+Ugovori_OPULJP[[#This Row],[Javni doprinos korisnika - HRK]]+Ugovori_OPULJP[[#This Row],[Privatni doprinos korisnika - HRK]]</f>
        <v>494400</v>
      </c>
      <c r="Z1725" s="22">
        <f>Ugovori_OPULJP[[#This Row],[UKUPNI PRIHVATLJIVI IZDACI
TOTAL ELIGIBLE EXPENDITURE
= Bespovratna sredstva ukupno + doprinos korisnika
= Ukupni prihvatljivi troškovi
= Ukupna ugovorena vrijednost projekta HRK]]/7.5345</f>
        <v>65618.156480191115</v>
      </c>
      <c r="AA1725" s="27" t="s">
        <v>22</v>
      </c>
      <c r="AB1725" s="27" t="s">
        <v>19</v>
      </c>
      <c r="AC1725" s="26" t="s">
        <v>6311</v>
      </c>
      <c r="AD1725" s="33" t="s">
        <v>147</v>
      </c>
    </row>
    <row r="1726" spans="1:30" ht="63.75" customHeight="1" x14ac:dyDescent="0.3">
      <c r="A1726" s="31" t="s">
        <v>6312</v>
      </c>
      <c r="B1726" s="25" t="s">
        <v>139</v>
      </c>
      <c r="C1726" s="26" t="s">
        <v>140</v>
      </c>
      <c r="D1726" s="40" t="s">
        <v>1642</v>
      </c>
      <c r="E1726" s="27" t="s">
        <v>63</v>
      </c>
      <c r="F1726" s="32" t="s">
        <v>6313</v>
      </c>
      <c r="G1726" s="32" t="s">
        <v>1501</v>
      </c>
      <c r="H1726" s="29">
        <v>44910</v>
      </c>
      <c r="I1726" s="29">
        <v>45153</v>
      </c>
      <c r="J1726" s="17" t="str">
        <f>IF(Ugovori_OPULJP[[#This Row],[DATUM ZAVRŠETKA OPERACIJE]]&gt;DATE(2023,12,31),"u provedbi","završen")</f>
        <v>završen</v>
      </c>
      <c r="K1726" s="28" t="s">
        <v>117</v>
      </c>
      <c r="L1726" s="28" t="s">
        <v>117</v>
      </c>
      <c r="M1726" s="18">
        <v>0.85</v>
      </c>
      <c r="N1726" s="18">
        <v>0.15</v>
      </c>
      <c r="O1726" s="19">
        <f>Ugovori_OPULJP[[#This Row],[Bespovratna sredstva - Ukupno (EU+Nac) HRK
= Ukupna ugovorena vrijednost bespovratnih sredstava]]*Ugovori_OPULJP[[#This Row],[EU STOPA SUFINANCIRANJA %
EU CO-FINANCING RATE %]]</f>
        <v>500905</v>
      </c>
      <c r="P1726" s="20">
        <f>Ugovori_OPULJP[[#This Row],[Bespovratna sredstva - EU dio - HRK]]/7.5345</f>
        <v>66481.518348928264</v>
      </c>
      <c r="Q1726" s="19">
        <f>Ugovori_OPULJP[[#This Row],[Bespovratna sredstva - Ukupno (EU+Nac) HRK
= Ukupna ugovorena vrijednost bespovratnih sredstava]]*Ugovori_OPULJP[[#This Row],[STOPA NACIONALNOG SUFINANCIRANJA %]]</f>
        <v>88395</v>
      </c>
      <c r="R1726" s="20">
        <f>Ugovori_OPULJP[[#This Row],[Bespovratna sredstva - Nacionalni dio - HRK]]/7.5345</f>
        <v>11732.03264981087</v>
      </c>
      <c r="S1726" s="21">
        <v>589300</v>
      </c>
      <c r="T1726" s="20">
        <f>Ugovori_OPULJP[[#This Row],[Bespovratna sredstva - Ukupno (EU+Nac) HRK
= Ukupna ugovorena vrijednost bespovratnih sredstava]]/7.5345</f>
        <v>78213.550998739127</v>
      </c>
      <c r="U1726" s="19">
        <v>0</v>
      </c>
      <c r="V1726" s="20">
        <f>Ugovori_OPULJP[[#This Row],[Javni doprinos korisnika - HRK]]/7.5345</f>
        <v>0</v>
      </c>
      <c r="W1726" s="19">
        <v>0</v>
      </c>
      <c r="X1726" s="20">
        <f>Ugovori_OPULJP[[#This Row],[Privatni doprinos korisnika - HRK]]/7.5345</f>
        <v>0</v>
      </c>
      <c r="Y1726" s="21">
        <f>Ugovori_OPULJP[[#This Row],[Bespovratna sredstva - Ukupno (EU+Nac) HRK
= Ukupna ugovorena vrijednost bespovratnih sredstava]]+Ugovori_OPULJP[[#This Row],[Javni doprinos korisnika - HRK]]+Ugovori_OPULJP[[#This Row],[Privatni doprinos korisnika - HRK]]</f>
        <v>589300</v>
      </c>
      <c r="Z1726" s="22">
        <f>Ugovori_OPULJP[[#This Row],[UKUPNI PRIHVATLJIVI IZDACI
TOTAL ELIGIBLE EXPENDITURE
= Bespovratna sredstva ukupno + doprinos korisnika
= Ukupni prihvatljivi troškovi
= Ukupna ugovorena vrijednost projekta HRK]]/7.5345</f>
        <v>78213.550998739127</v>
      </c>
      <c r="AA1726" s="27" t="s">
        <v>22</v>
      </c>
      <c r="AB1726" s="27" t="s">
        <v>19</v>
      </c>
      <c r="AC1726" s="26" t="s">
        <v>6314</v>
      </c>
      <c r="AD1726" s="33" t="s">
        <v>147</v>
      </c>
    </row>
    <row r="1727" spans="1:30" ht="63.75" customHeight="1" x14ac:dyDescent="0.3">
      <c r="A1727" s="31" t="s">
        <v>6315</v>
      </c>
      <c r="B1727" s="25" t="s">
        <v>139</v>
      </c>
      <c r="C1727" s="26" t="s">
        <v>140</v>
      </c>
      <c r="D1727" s="40" t="s">
        <v>1642</v>
      </c>
      <c r="E1727" s="27" t="s">
        <v>63</v>
      </c>
      <c r="F1727" s="32" t="s">
        <v>6316</v>
      </c>
      <c r="G1727" s="32" t="s">
        <v>6317</v>
      </c>
      <c r="H1727" s="29">
        <v>44929</v>
      </c>
      <c r="I1727" s="29">
        <v>45172</v>
      </c>
      <c r="J1727" s="17" t="str">
        <f>IF(Ugovori_OPULJP[[#This Row],[DATUM ZAVRŠETKA OPERACIJE]]&gt;DATE(2023,12,31),"u provedbi","završen")</f>
        <v>završen</v>
      </c>
      <c r="K1727" s="37" t="s">
        <v>880</v>
      </c>
      <c r="L1727" s="37" t="s">
        <v>21</v>
      </c>
      <c r="M1727" s="18">
        <v>0.85</v>
      </c>
      <c r="N1727" s="18">
        <v>0.15</v>
      </c>
      <c r="O1727" s="19">
        <f>Ugovori_OPULJP[[#This Row],[Bespovratna sredstva - Ukupno (EU+Nac) HRK
= Ukupna ugovorena vrijednost bespovratnih sredstava]]*Ugovori_OPULJP[[#This Row],[EU STOPA SUFINANCIRANJA %
EU CO-FINANCING RATE %]]</f>
        <v>371365</v>
      </c>
      <c r="P1727" s="20">
        <f>Ugovori_OPULJP[[#This Row],[Bespovratna sredstva - EU dio - HRK]]/7.5345</f>
        <v>49288.6057468976</v>
      </c>
      <c r="Q1727" s="19">
        <f>Ugovori_OPULJP[[#This Row],[Bespovratna sredstva - Ukupno (EU+Nac) HRK
= Ukupna ugovorena vrijednost bespovratnih sredstava]]*Ugovori_OPULJP[[#This Row],[STOPA NACIONALNOG SUFINANCIRANJA %]]</f>
        <v>65535</v>
      </c>
      <c r="R1727" s="20">
        <f>Ugovori_OPULJP[[#This Row],[Bespovratna sredstva - Nacionalni dio - HRK]]/7.5345</f>
        <v>8697.9892494525175</v>
      </c>
      <c r="S1727" s="21">
        <v>436900</v>
      </c>
      <c r="T1727" s="20">
        <f>Ugovori_OPULJP[[#This Row],[Bespovratna sredstva - Ukupno (EU+Nac) HRK
= Ukupna ugovorena vrijednost bespovratnih sredstava]]/7.5345</f>
        <v>57986.594996350119</v>
      </c>
      <c r="U1727" s="19">
        <v>0</v>
      </c>
      <c r="V1727" s="20">
        <f>Ugovori_OPULJP[[#This Row],[Javni doprinos korisnika - HRK]]/7.5345</f>
        <v>0</v>
      </c>
      <c r="W1727" s="19">
        <v>0</v>
      </c>
      <c r="X1727" s="20">
        <f>Ugovori_OPULJP[[#This Row],[Privatni doprinos korisnika - HRK]]/7.5345</f>
        <v>0</v>
      </c>
      <c r="Y1727" s="21">
        <f>Ugovori_OPULJP[[#This Row],[Bespovratna sredstva - Ukupno (EU+Nac) HRK
= Ukupna ugovorena vrijednost bespovratnih sredstava]]+Ugovori_OPULJP[[#This Row],[Javni doprinos korisnika - HRK]]+Ugovori_OPULJP[[#This Row],[Privatni doprinos korisnika - HRK]]</f>
        <v>436900</v>
      </c>
      <c r="Z1727" s="22">
        <f>Ugovori_OPULJP[[#This Row],[UKUPNI PRIHVATLJIVI IZDACI
TOTAL ELIGIBLE EXPENDITURE
= Bespovratna sredstva ukupno + doprinos korisnika
= Ukupni prihvatljivi troškovi
= Ukupna ugovorena vrijednost projekta HRK]]/7.5345</f>
        <v>57986.594996350119</v>
      </c>
      <c r="AA1727" s="27" t="s">
        <v>22</v>
      </c>
      <c r="AB1727" s="27" t="s">
        <v>19</v>
      </c>
      <c r="AC1727" s="26" t="s">
        <v>6318</v>
      </c>
      <c r="AD1727" s="33" t="s">
        <v>147</v>
      </c>
    </row>
    <row r="1728" spans="1:30" ht="63.75" customHeight="1" x14ac:dyDescent="0.3">
      <c r="A1728" s="36" t="s">
        <v>6319</v>
      </c>
      <c r="B1728" s="25" t="s">
        <v>139</v>
      </c>
      <c r="C1728" s="26" t="s">
        <v>140</v>
      </c>
      <c r="D1728" s="40" t="s">
        <v>1642</v>
      </c>
      <c r="E1728" s="27" t="s">
        <v>63</v>
      </c>
      <c r="F1728" s="32" t="s">
        <v>6320</v>
      </c>
      <c r="G1728" s="32" t="s">
        <v>1741</v>
      </c>
      <c r="H1728" s="29">
        <v>44916</v>
      </c>
      <c r="I1728" s="29">
        <v>45159</v>
      </c>
      <c r="J1728" s="17" t="str">
        <f>IF(Ugovori_OPULJP[[#This Row],[DATUM ZAVRŠETKA OPERACIJE]]&gt;DATE(2023,12,31),"u provedbi","završen")</f>
        <v>završen</v>
      </c>
      <c r="K1728" s="28" t="s">
        <v>362</v>
      </c>
      <c r="L1728" s="15" t="s">
        <v>362</v>
      </c>
      <c r="M1728" s="18">
        <v>0.85</v>
      </c>
      <c r="N1728" s="18">
        <v>0.15</v>
      </c>
      <c r="O1728" s="19">
        <f>Ugovori_OPULJP[[#This Row],[Bespovratna sredstva - Ukupno (EU+Nac) HRK
= Ukupna ugovorena vrijednost bespovratnih sredstava]]*Ugovori_OPULJP[[#This Row],[EU STOPA SUFINANCIRANJA %
EU CO-FINANCING RATE %]]</f>
        <v>420240</v>
      </c>
      <c r="P1728" s="20">
        <f>Ugovori_OPULJP[[#This Row],[Bespovratna sredstva - EU dio - HRK]]/7.5345</f>
        <v>55775.43300816245</v>
      </c>
      <c r="Q1728" s="19">
        <f>Ugovori_OPULJP[[#This Row],[Bespovratna sredstva - Ukupno (EU+Nac) HRK
= Ukupna ugovorena vrijednost bespovratnih sredstava]]*Ugovori_OPULJP[[#This Row],[STOPA NACIONALNOG SUFINANCIRANJA %]]</f>
        <v>74160</v>
      </c>
      <c r="R1728" s="20">
        <f>Ugovori_OPULJP[[#This Row],[Bespovratna sredstva - Nacionalni dio - HRK]]/7.5345</f>
        <v>9842.7234720286669</v>
      </c>
      <c r="S1728" s="21">
        <v>494400</v>
      </c>
      <c r="T1728" s="20">
        <f>Ugovori_OPULJP[[#This Row],[Bespovratna sredstva - Ukupno (EU+Nac) HRK
= Ukupna ugovorena vrijednost bespovratnih sredstava]]/7.5345</f>
        <v>65618.156480191115</v>
      </c>
      <c r="U1728" s="19">
        <v>0</v>
      </c>
      <c r="V1728" s="20">
        <f>Ugovori_OPULJP[[#This Row],[Javni doprinos korisnika - HRK]]/7.5345</f>
        <v>0</v>
      </c>
      <c r="W1728" s="19">
        <v>0</v>
      </c>
      <c r="X1728" s="20">
        <f>Ugovori_OPULJP[[#This Row],[Privatni doprinos korisnika - HRK]]/7.5345</f>
        <v>0</v>
      </c>
      <c r="Y1728" s="21">
        <f>Ugovori_OPULJP[[#This Row],[Bespovratna sredstva - Ukupno (EU+Nac) HRK
= Ukupna ugovorena vrijednost bespovratnih sredstava]]+Ugovori_OPULJP[[#This Row],[Javni doprinos korisnika - HRK]]+Ugovori_OPULJP[[#This Row],[Privatni doprinos korisnika - HRK]]</f>
        <v>494400</v>
      </c>
      <c r="Z1728" s="22">
        <f>Ugovori_OPULJP[[#This Row],[UKUPNI PRIHVATLJIVI IZDACI
TOTAL ELIGIBLE EXPENDITURE
= Bespovratna sredstva ukupno + doprinos korisnika
= Ukupni prihvatljivi troškovi
= Ukupna ugovorena vrijednost projekta HRK]]/7.5345</f>
        <v>65618.156480191115</v>
      </c>
      <c r="AA1728" s="27" t="s">
        <v>22</v>
      </c>
      <c r="AB1728" s="27" t="s">
        <v>19</v>
      </c>
      <c r="AC1728" s="26" t="s">
        <v>6321</v>
      </c>
      <c r="AD1728" s="33" t="s">
        <v>147</v>
      </c>
    </row>
    <row r="1729" spans="1:30" ht="63.75" customHeight="1" x14ac:dyDescent="0.3">
      <c r="A1729" s="31" t="s">
        <v>6322</v>
      </c>
      <c r="B1729" s="25" t="s">
        <v>139</v>
      </c>
      <c r="C1729" s="26" t="s">
        <v>140</v>
      </c>
      <c r="D1729" s="40" t="s">
        <v>1642</v>
      </c>
      <c r="E1729" s="27" t="s">
        <v>63</v>
      </c>
      <c r="F1729" s="32" t="s">
        <v>6323</v>
      </c>
      <c r="G1729" s="32" t="s">
        <v>3413</v>
      </c>
      <c r="H1729" s="29">
        <v>44784</v>
      </c>
      <c r="I1729" s="29">
        <v>45027</v>
      </c>
      <c r="J1729" s="17" t="str">
        <f>IF(Ugovori_OPULJP[[#This Row],[DATUM ZAVRŠETKA OPERACIJE]]&gt;DATE(2023,12,31),"u provedbi","završen")</f>
        <v>završen</v>
      </c>
      <c r="K1729" s="15" t="s">
        <v>240</v>
      </c>
      <c r="L1729" s="15" t="s">
        <v>240</v>
      </c>
      <c r="M1729" s="18">
        <v>0.85</v>
      </c>
      <c r="N1729" s="18">
        <v>0.15</v>
      </c>
      <c r="O1729" s="19">
        <f>Ugovori_OPULJP[[#This Row],[Bespovratna sredstva - Ukupno (EU+Nac) HRK
= Ukupna ugovorena vrijednost bespovratnih sredstava]]*Ugovori_OPULJP[[#This Row],[EU STOPA SUFINANCIRANJA %
EU CO-FINANCING RATE %]]</f>
        <v>545700</v>
      </c>
      <c r="P1729" s="20">
        <f>Ugovori_OPULJP[[#This Row],[Bespovratna sredstva - EU dio - HRK]]/7.5345</f>
        <v>72426.83655186143</v>
      </c>
      <c r="Q1729" s="19">
        <f>Ugovori_OPULJP[[#This Row],[Bespovratna sredstva - Ukupno (EU+Nac) HRK
= Ukupna ugovorena vrijednost bespovratnih sredstava]]*Ugovori_OPULJP[[#This Row],[STOPA NACIONALNOG SUFINANCIRANJA %]]</f>
        <v>96300</v>
      </c>
      <c r="R1729" s="20">
        <f>Ugovori_OPULJP[[#This Row],[Bespovratna sredstva - Nacionalni dio - HRK]]/7.5345</f>
        <v>12781.206450328487</v>
      </c>
      <c r="S1729" s="21">
        <v>642000</v>
      </c>
      <c r="T1729" s="20">
        <f>Ugovori_OPULJP[[#This Row],[Bespovratna sredstva - Ukupno (EU+Nac) HRK
= Ukupna ugovorena vrijednost bespovratnih sredstava]]/7.5345</f>
        <v>85208.043002189923</v>
      </c>
      <c r="U1729" s="19">
        <v>0</v>
      </c>
      <c r="V1729" s="20">
        <f>Ugovori_OPULJP[[#This Row],[Javni doprinos korisnika - HRK]]/7.5345</f>
        <v>0</v>
      </c>
      <c r="W1729" s="19">
        <v>0</v>
      </c>
      <c r="X1729" s="20">
        <f>Ugovori_OPULJP[[#This Row],[Privatni doprinos korisnika - HRK]]/7.5345</f>
        <v>0</v>
      </c>
      <c r="Y1729" s="21">
        <f>Ugovori_OPULJP[[#This Row],[Bespovratna sredstva - Ukupno (EU+Nac) HRK
= Ukupna ugovorena vrijednost bespovratnih sredstava]]+Ugovori_OPULJP[[#This Row],[Javni doprinos korisnika - HRK]]+Ugovori_OPULJP[[#This Row],[Privatni doprinos korisnika - HRK]]</f>
        <v>642000</v>
      </c>
      <c r="Z1729" s="22">
        <f>Ugovori_OPULJP[[#This Row],[UKUPNI PRIHVATLJIVI IZDACI
TOTAL ELIGIBLE EXPENDITURE
= Bespovratna sredstva ukupno + doprinos korisnika
= Ukupni prihvatljivi troškovi
= Ukupna ugovorena vrijednost projekta HRK]]/7.5345</f>
        <v>85208.043002189923</v>
      </c>
      <c r="AA1729" s="27" t="s">
        <v>22</v>
      </c>
      <c r="AB1729" s="27" t="s">
        <v>19</v>
      </c>
      <c r="AC1729" s="26" t="s">
        <v>6324</v>
      </c>
      <c r="AD1729" s="33" t="s">
        <v>147</v>
      </c>
    </row>
    <row r="1730" spans="1:30" ht="63.75" customHeight="1" x14ac:dyDescent="0.3">
      <c r="A1730" s="31" t="s">
        <v>6325</v>
      </c>
      <c r="B1730" s="25" t="s">
        <v>139</v>
      </c>
      <c r="C1730" s="26" t="s">
        <v>140</v>
      </c>
      <c r="D1730" s="40" t="s">
        <v>1642</v>
      </c>
      <c r="E1730" s="27" t="s">
        <v>63</v>
      </c>
      <c r="F1730" s="32" t="s">
        <v>1182</v>
      </c>
      <c r="G1730" s="32" t="s">
        <v>2183</v>
      </c>
      <c r="H1730" s="29">
        <v>44855</v>
      </c>
      <c r="I1730" s="29">
        <v>45098</v>
      </c>
      <c r="J1730" s="17" t="str">
        <f>IF(Ugovori_OPULJP[[#This Row],[DATUM ZAVRŠETKA OPERACIJE]]&gt;DATE(2023,12,31),"u provedbi","završen")</f>
        <v>završen</v>
      </c>
      <c r="K1730" s="28" t="s">
        <v>178</v>
      </c>
      <c r="L1730" s="28" t="s">
        <v>178</v>
      </c>
      <c r="M1730" s="18">
        <v>0.85</v>
      </c>
      <c r="N1730" s="18">
        <v>0.15</v>
      </c>
      <c r="O1730" s="19">
        <f>Ugovori_OPULJP[[#This Row],[Bespovratna sredstva - Ukupno (EU+Nac) HRK
= Ukupna ugovorena vrijednost bespovratnih sredstava]]*Ugovori_OPULJP[[#This Row],[EU STOPA SUFINANCIRANJA %
EU CO-FINANCING RATE %]]</f>
        <v>504279.5</v>
      </c>
      <c r="P1730" s="20">
        <f>Ugovori_OPULJP[[#This Row],[Bespovratna sredstva - EU dio - HRK]]/7.5345</f>
        <v>66929.391465923414</v>
      </c>
      <c r="Q1730" s="19">
        <f>Ugovori_OPULJP[[#This Row],[Bespovratna sredstva - Ukupno (EU+Nac) HRK
= Ukupna ugovorena vrijednost bespovratnih sredstava]]*Ugovori_OPULJP[[#This Row],[STOPA NACIONALNOG SUFINANCIRANJA %]]</f>
        <v>88990.5</v>
      </c>
      <c r="R1730" s="20">
        <f>Ugovori_OPULJP[[#This Row],[Bespovratna sredstva - Nacionalni dio - HRK]]/7.5345</f>
        <v>11811.069082221778</v>
      </c>
      <c r="S1730" s="21">
        <v>593270</v>
      </c>
      <c r="T1730" s="20">
        <f>Ugovori_OPULJP[[#This Row],[Bespovratna sredstva - Ukupno (EU+Nac) HRK
= Ukupna ugovorena vrijednost bespovratnih sredstava]]/7.5345</f>
        <v>78740.460548145187</v>
      </c>
      <c r="U1730" s="19">
        <v>0</v>
      </c>
      <c r="V1730" s="20">
        <f>Ugovori_OPULJP[[#This Row],[Javni doprinos korisnika - HRK]]/7.5345</f>
        <v>0</v>
      </c>
      <c r="W1730" s="19">
        <v>0</v>
      </c>
      <c r="X1730" s="20">
        <f>Ugovori_OPULJP[[#This Row],[Privatni doprinos korisnika - HRK]]/7.5345</f>
        <v>0</v>
      </c>
      <c r="Y1730" s="21">
        <f>Ugovori_OPULJP[[#This Row],[Bespovratna sredstva - Ukupno (EU+Nac) HRK
= Ukupna ugovorena vrijednost bespovratnih sredstava]]+Ugovori_OPULJP[[#This Row],[Javni doprinos korisnika - HRK]]+Ugovori_OPULJP[[#This Row],[Privatni doprinos korisnika - HRK]]</f>
        <v>593270</v>
      </c>
      <c r="Z1730" s="22">
        <f>Ugovori_OPULJP[[#This Row],[UKUPNI PRIHVATLJIVI IZDACI
TOTAL ELIGIBLE EXPENDITURE
= Bespovratna sredstva ukupno + doprinos korisnika
= Ukupni prihvatljivi troškovi
= Ukupna ugovorena vrijednost projekta HRK]]/7.5345</f>
        <v>78740.460548145187</v>
      </c>
      <c r="AA1730" s="27" t="s">
        <v>22</v>
      </c>
      <c r="AB1730" s="27" t="s">
        <v>19</v>
      </c>
      <c r="AC1730" s="26" t="s">
        <v>6326</v>
      </c>
      <c r="AD1730" s="33" t="s">
        <v>147</v>
      </c>
    </row>
    <row r="1731" spans="1:30" ht="63.75" customHeight="1" x14ac:dyDescent="0.3">
      <c r="A1731" s="31" t="s">
        <v>6327</v>
      </c>
      <c r="B1731" s="25" t="s">
        <v>139</v>
      </c>
      <c r="C1731" s="26" t="s">
        <v>140</v>
      </c>
      <c r="D1731" s="40" t="s">
        <v>1642</v>
      </c>
      <c r="E1731" s="27" t="s">
        <v>63</v>
      </c>
      <c r="F1731" s="32" t="s">
        <v>6328</v>
      </c>
      <c r="G1731" s="32" t="s">
        <v>1466</v>
      </c>
      <c r="H1731" s="29">
        <v>45009</v>
      </c>
      <c r="I1731" s="29">
        <v>45254</v>
      </c>
      <c r="J1731" s="17" t="str">
        <f>IF(Ugovori_OPULJP[[#This Row],[DATUM ZAVRŠETKA OPERACIJE]]&gt;DATE(2023,12,31),"u provedbi","završen")</f>
        <v>završen</v>
      </c>
      <c r="K1731" s="15" t="s">
        <v>164</v>
      </c>
      <c r="L1731" s="15" t="s">
        <v>164</v>
      </c>
      <c r="M1731" s="18">
        <v>0.85</v>
      </c>
      <c r="N1731" s="18">
        <v>0.15</v>
      </c>
      <c r="O1731" s="19">
        <f>Ugovori_OPULJP[[#This Row],[Bespovratna sredstva - Ukupno (EU+Nac) HRK
= Ukupna ugovorena vrijednost bespovratnih sredstava]]*Ugovori_OPULJP[[#This Row],[EU STOPA SUFINANCIRANJA %
EU CO-FINANCING RATE %]]</f>
        <v>1252300.75</v>
      </c>
      <c r="P1731" s="20">
        <f>Ugovori_OPULJP[[#This Row],[Bespovratna sredstva - EU dio - HRK]]/7.5345</f>
        <v>166208.87251974252</v>
      </c>
      <c r="Q1731" s="19">
        <f>Ugovori_OPULJP[[#This Row],[Bespovratna sredstva - Ukupno (EU+Nac) HRK
= Ukupna ugovorena vrijednost bespovratnih sredstava]]*Ugovori_OPULJP[[#This Row],[STOPA NACIONALNOG SUFINANCIRANJA %]]</f>
        <v>220994.25</v>
      </c>
      <c r="R1731" s="20">
        <f>Ugovori_OPULJP[[#This Row],[Bespovratna sredstva - Nacionalni dio - HRK]]/7.5345</f>
        <v>29330.977503483973</v>
      </c>
      <c r="S1731" s="21">
        <v>1473295</v>
      </c>
      <c r="T1731" s="20">
        <f>Ugovori_OPULJP[[#This Row],[Bespovratna sredstva - Ukupno (EU+Nac) HRK
= Ukupna ugovorena vrijednost bespovratnih sredstava]]/7.5345</f>
        <v>195539.85002322649</v>
      </c>
      <c r="U1731" s="19">
        <v>0</v>
      </c>
      <c r="V1731" s="20">
        <f>Ugovori_OPULJP[[#This Row],[Javni doprinos korisnika - HRK]]/7.5345</f>
        <v>0</v>
      </c>
      <c r="W1731" s="19">
        <v>0</v>
      </c>
      <c r="X1731" s="20">
        <f>Ugovori_OPULJP[[#This Row],[Privatni doprinos korisnika - HRK]]/7.5345</f>
        <v>0</v>
      </c>
      <c r="Y1731" s="21">
        <f>Ugovori_OPULJP[[#This Row],[Bespovratna sredstva - Ukupno (EU+Nac) HRK
= Ukupna ugovorena vrijednost bespovratnih sredstava]]+Ugovori_OPULJP[[#This Row],[Javni doprinos korisnika - HRK]]+Ugovori_OPULJP[[#This Row],[Privatni doprinos korisnika - HRK]]</f>
        <v>1473295</v>
      </c>
      <c r="Z1731" s="22">
        <f>Ugovori_OPULJP[[#This Row],[UKUPNI PRIHVATLJIVI IZDACI
TOTAL ELIGIBLE EXPENDITURE
= Bespovratna sredstva ukupno + doprinos korisnika
= Ukupni prihvatljivi troškovi
= Ukupna ugovorena vrijednost projekta HRK]]/7.5345</f>
        <v>195539.85002322649</v>
      </c>
      <c r="AA1731" s="27" t="s">
        <v>22</v>
      </c>
      <c r="AB1731" s="27" t="s">
        <v>19</v>
      </c>
      <c r="AC1731" s="26" t="s">
        <v>6329</v>
      </c>
      <c r="AD1731" s="33" t="s">
        <v>147</v>
      </c>
    </row>
    <row r="1732" spans="1:30" ht="63.75" customHeight="1" x14ac:dyDescent="0.3">
      <c r="A1732" s="31" t="s">
        <v>6330</v>
      </c>
      <c r="B1732" s="25" t="s">
        <v>139</v>
      </c>
      <c r="C1732" s="26" t="s">
        <v>140</v>
      </c>
      <c r="D1732" s="40" t="s">
        <v>1642</v>
      </c>
      <c r="E1732" s="27" t="s">
        <v>63</v>
      </c>
      <c r="F1732" s="32" t="s">
        <v>6331</v>
      </c>
      <c r="G1732" s="32" t="s">
        <v>1760</v>
      </c>
      <c r="H1732" s="29">
        <v>44925</v>
      </c>
      <c r="I1732" s="29">
        <v>45168</v>
      </c>
      <c r="J1732" s="17" t="str">
        <f>IF(Ugovori_OPULJP[[#This Row],[DATUM ZAVRŠETKA OPERACIJE]]&gt;DATE(2023,12,31),"u provedbi","završen")</f>
        <v>završen</v>
      </c>
      <c r="K1732" s="28" t="s">
        <v>262</v>
      </c>
      <c r="L1732" s="28" t="s">
        <v>262</v>
      </c>
      <c r="M1732" s="18">
        <v>0.85</v>
      </c>
      <c r="N1732" s="18">
        <v>0.15</v>
      </c>
      <c r="O1732" s="19">
        <f>Ugovori_OPULJP[[#This Row],[Bespovratna sredstva - Ukupno (EU+Nac) HRK
= Ukupna ugovorena vrijednost bespovratnih sredstava]]*Ugovori_OPULJP[[#This Row],[EU STOPA SUFINANCIRANJA %
EU CO-FINANCING RATE %]]</f>
        <v>546312</v>
      </c>
      <c r="P1732" s="20">
        <f>Ugovori_OPULJP[[#This Row],[Bespovratna sredstva - EU dio - HRK]]/7.5345</f>
        <v>72508.062910611188</v>
      </c>
      <c r="Q1732" s="19">
        <f>Ugovori_OPULJP[[#This Row],[Bespovratna sredstva - Ukupno (EU+Nac) HRK
= Ukupna ugovorena vrijednost bespovratnih sredstava]]*Ugovori_OPULJP[[#This Row],[STOPA NACIONALNOG SUFINANCIRANJA %]]</f>
        <v>96408</v>
      </c>
      <c r="R1732" s="20">
        <f>Ugovori_OPULJP[[#This Row],[Bespovratna sredstva - Nacionalni dio - HRK]]/7.5345</f>
        <v>12795.540513637268</v>
      </c>
      <c r="S1732" s="21">
        <v>642720</v>
      </c>
      <c r="T1732" s="20">
        <f>Ugovori_OPULJP[[#This Row],[Bespovratna sredstva - Ukupno (EU+Nac) HRK
= Ukupna ugovorena vrijednost bespovratnih sredstava]]/7.5345</f>
        <v>85303.603424248446</v>
      </c>
      <c r="U1732" s="19">
        <v>0</v>
      </c>
      <c r="V1732" s="20">
        <f>Ugovori_OPULJP[[#This Row],[Javni doprinos korisnika - HRK]]/7.5345</f>
        <v>0</v>
      </c>
      <c r="W1732" s="19">
        <v>0</v>
      </c>
      <c r="X1732" s="20">
        <f>Ugovori_OPULJP[[#This Row],[Privatni doprinos korisnika - HRK]]/7.5345</f>
        <v>0</v>
      </c>
      <c r="Y1732" s="21">
        <f>Ugovori_OPULJP[[#This Row],[Bespovratna sredstva - Ukupno (EU+Nac) HRK
= Ukupna ugovorena vrijednost bespovratnih sredstava]]+Ugovori_OPULJP[[#This Row],[Javni doprinos korisnika - HRK]]+Ugovori_OPULJP[[#This Row],[Privatni doprinos korisnika - HRK]]</f>
        <v>642720</v>
      </c>
      <c r="Z1732" s="22">
        <f>Ugovori_OPULJP[[#This Row],[UKUPNI PRIHVATLJIVI IZDACI
TOTAL ELIGIBLE EXPENDITURE
= Bespovratna sredstva ukupno + doprinos korisnika
= Ukupni prihvatljivi troškovi
= Ukupna ugovorena vrijednost projekta HRK]]/7.5345</f>
        <v>85303.603424248446</v>
      </c>
      <c r="AA1732" s="27" t="s">
        <v>22</v>
      </c>
      <c r="AB1732" s="27" t="s">
        <v>19</v>
      </c>
      <c r="AC1732" s="26" t="s">
        <v>6332</v>
      </c>
      <c r="AD1732" s="33" t="s">
        <v>147</v>
      </c>
    </row>
    <row r="1733" spans="1:30" ht="63.75" customHeight="1" x14ac:dyDescent="0.3">
      <c r="A1733" s="31" t="s">
        <v>6333</v>
      </c>
      <c r="B1733" s="25" t="s">
        <v>139</v>
      </c>
      <c r="C1733" s="26" t="s">
        <v>140</v>
      </c>
      <c r="D1733" s="40" t="s">
        <v>1642</v>
      </c>
      <c r="E1733" s="27" t="s">
        <v>63</v>
      </c>
      <c r="F1733" s="32" t="s">
        <v>3946</v>
      </c>
      <c r="G1733" s="32" t="s">
        <v>1431</v>
      </c>
      <c r="H1733" s="29">
        <v>44928</v>
      </c>
      <c r="I1733" s="29">
        <v>45171</v>
      </c>
      <c r="J1733" s="17" t="str">
        <f>IF(Ugovori_OPULJP[[#This Row],[DATUM ZAVRŠETKA OPERACIJE]]&gt;DATE(2023,12,31),"u provedbi","završen")</f>
        <v>završen</v>
      </c>
      <c r="K1733" s="15" t="s">
        <v>178</v>
      </c>
      <c r="L1733" s="15" t="s">
        <v>178</v>
      </c>
      <c r="M1733" s="18">
        <v>0.85</v>
      </c>
      <c r="N1733" s="18">
        <v>0.15</v>
      </c>
      <c r="O1733" s="19">
        <f>Ugovori_OPULJP[[#This Row],[Bespovratna sredstva - Ukupno (EU+Nac) HRK
= Ukupna ugovorena vrijednost bespovratnih sredstava]]*Ugovori_OPULJP[[#This Row],[EU STOPA SUFINANCIRANJA %
EU CO-FINANCING RATE %]]</f>
        <v>1273300</v>
      </c>
      <c r="P1733" s="20">
        <f>Ugovori_OPULJP[[#This Row],[Bespovratna sredstva - EU dio - HRK]]/7.5345</f>
        <v>168995.95195434336</v>
      </c>
      <c r="Q1733" s="19">
        <f>Ugovori_OPULJP[[#This Row],[Bespovratna sredstva - Ukupno (EU+Nac) HRK
= Ukupna ugovorena vrijednost bespovratnih sredstava]]*Ugovori_OPULJP[[#This Row],[STOPA NACIONALNOG SUFINANCIRANJA %]]</f>
        <v>224700</v>
      </c>
      <c r="R1733" s="20">
        <f>Ugovori_OPULJP[[#This Row],[Bespovratna sredstva - Nacionalni dio - HRK]]/7.5345</f>
        <v>29822.815050766472</v>
      </c>
      <c r="S1733" s="21">
        <v>1498000</v>
      </c>
      <c r="T1733" s="20">
        <f>Ugovori_OPULJP[[#This Row],[Bespovratna sredstva - Ukupno (EU+Nac) HRK
= Ukupna ugovorena vrijednost bespovratnih sredstava]]/7.5345</f>
        <v>198818.76700510981</v>
      </c>
      <c r="U1733" s="19">
        <v>0</v>
      </c>
      <c r="V1733" s="20">
        <f>Ugovori_OPULJP[[#This Row],[Javni doprinos korisnika - HRK]]/7.5345</f>
        <v>0</v>
      </c>
      <c r="W1733" s="19">
        <v>0</v>
      </c>
      <c r="X1733" s="20">
        <f>Ugovori_OPULJP[[#This Row],[Privatni doprinos korisnika - HRK]]/7.5345</f>
        <v>0</v>
      </c>
      <c r="Y1733" s="21">
        <f>Ugovori_OPULJP[[#This Row],[Bespovratna sredstva - Ukupno (EU+Nac) HRK
= Ukupna ugovorena vrijednost bespovratnih sredstava]]+Ugovori_OPULJP[[#This Row],[Javni doprinos korisnika - HRK]]+Ugovori_OPULJP[[#This Row],[Privatni doprinos korisnika - HRK]]</f>
        <v>1498000</v>
      </c>
      <c r="Z1733" s="22">
        <f>Ugovori_OPULJP[[#This Row],[UKUPNI PRIHVATLJIVI IZDACI
TOTAL ELIGIBLE EXPENDITURE
= Bespovratna sredstva ukupno + doprinos korisnika
= Ukupni prihvatljivi troškovi
= Ukupna ugovorena vrijednost projekta HRK]]/7.5345</f>
        <v>198818.76700510981</v>
      </c>
      <c r="AA1733" s="27" t="s">
        <v>22</v>
      </c>
      <c r="AB1733" s="27" t="s">
        <v>19</v>
      </c>
      <c r="AC1733" s="26" t="s">
        <v>6334</v>
      </c>
      <c r="AD1733" s="33" t="s">
        <v>147</v>
      </c>
    </row>
    <row r="1734" spans="1:30" ht="63.75" customHeight="1" x14ac:dyDescent="0.3">
      <c r="A1734" s="31" t="s">
        <v>6335</v>
      </c>
      <c r="B1734" s="25" t="s">
        <v>139</v>
      </c>
      <c r="C1734" s="26" t="s">
        <v>140</v>
      </c>
      <c r="D1734" s="40" t="s">
        <v>1642</v>
      </c>
      <c r="E1734" s="27" t="s">
        <v>63</v>
      </c>
      <c r="F1734" s="32" t="s">
        <v>6336</v>
      </c>
      <c r="G1734" s="32" t="s">
        <v>1998</v>
      </c>
      <c r="H1734" s="29">
        <v>44927</v>
      </c>
      <c r="I1734" s="29">
        <v>45170</v>
      </c>
      <c r="J1734" s="17" t="str">
        <f>IF(Ugovori_OPULJP[[#This Row],[DATUM ZAVRŠETKA OPERACIJE]]&gt;DATE(2023,12,31),"u provedbi","završen")</f>
        <v>završen</v>
      </c>
      <c r="K1734" s="15" t="s">
        <v>362</v>
      </c>
      <c r="L1734" s="15" t="s">
        <v>362</v>
      </c>
      <c r="M1734" s="18">
        <v>0.85</v>
      </c>
      <c r="N1734" s="18">
        <v>0.15</v>
      </c>
      <c r="O1734" s="19">
        <f>Ugovori_OPULJP[[#This Row],[Bespovratna sredstva - Ukupno (EU+Nac) HRK
= Ukupna ugovorena vrijednost bespovratnih sredstava]]*Ugovori_OPULJP[[#This Row],[EU STOPA SUFINANCIRANJA %
EU CO-FINANCING RATE %]]</f>
        <v>924370.75</v>
      </c>
      <c r="P1734" s="20">
        <f>Ugovori_OPULJP[[#This Row],[Bespovratna sredstva - EU dio - HRK]]/7.5345</f>
        <v>122685.08195633419</v>
      </c>
      <c r="Q1734" s="19">
        <f>Ugovori_OPULJP[[#This Row],[Bespovratna sredstva - Ukupno (EU+Nac) HRK
= Ukupna ugovorena vrijednost bespovratnih sredstava]]*Ugovori_OPULJP[[#This Row],[STOPA NACIONALNOG SUFINANCIRANJA %]]</f>
        <v>163124.25</v>
      </c>
      <c r="R1734" s="20">
        <f>Ugovori_OPULJP[[#This Row],[Bespovratna sredstva - Nacionalni dio - HRK]]/7.5345</f>
        <v>21650.308580529563</v>
      </c>
      <c r="S1734" s="21">
        <v>1087495</v>
      </c>
      <c r="T1734" s="20">
        <f>Ugovori_OPULJP[[#This Row],[Bespovratna sredstva - Ukupno (EU+Nac) HRK
= Ukupna ugovorena vrijednost bespovratnih sredstava]]/7.5345</f>
        <v>144335.39053686376</v>
      </c>
      <c r="U1734" s="19">
        <v>0</v>
      </c>
      <c r="V1734" s="20">
        <f>Ugovori_OPULJP[[#This Row],[Javni doprinos korisnika - HRK]]/7.5345</f>
        <v>0</v>
      </c>
      <c r="W1734" s="19">
        <v>0</v>
      </c>
      <c r="X1734" s="20">
        <f>Ugovori_OPULJP[[#This Row],[Privatni doprinos korisnika - HRK]]/7.5345</f>
        <v>0</v>
      </c>
      <c r="Y1734" s="21">
        <f>Ugovori_OPULJP[[#This Row],[Bespovratna sredstva - Ukupno (EU+Nac) HRK
= Ukupna ugovorena vrijednost bespovratnih sredstava]]+Ugovori_OPULJP[[#This Row],[Javni doprinos korisnika - HRK]]+Ugovori_OPULJP[[#This Row],[Privatni doprinos korisnika - HRK]]</f>
        <v>1087495</v>
      </c>
      <c r="Z1734" s="22">
        <f>Ugovori_OPULJP[[#This Row],[UKUPNI PRIHVATLJIVI IZDACI
TOTAL ELIGIBLE EXPENDITURE
= Bespovratna sredstva ukupno + doprinos korisnika
= Ukupni prihvatljivi troškovi
= Ukupna ugovorena vrijednost projekta HRK]]/7.5345</f>
        <v>144335.39053686376</v>
      </c>
      <c r="AA1734" s="27" t="s">
        <v>22</v>
      </c>
      <c r="AB1734" s="27" t="s">
        <v>19</v>
      </c>
      <c r="AC1734" s="26" t="s">
        <v>6337</v>
      </c>
      <c r="AD1734" s="33" t="s">
        <v>147</v>
      </c>
    </row>
    <row r="1735" spans="1:30" ht="63.75" customHeight="1" x14ac:dyDescent="0.3">
      <c r="A1735" s="31" t="s">
        <v>6338</v>
      </c>
      <c r="B1735" s="25" t="s">
        <v>139</v>
      </c>
      <c r="C1735" s="26" t="s">
        <v>140</v>
      </c>
      <c r="D1735" s="40" t="s">
        <v>1642</v>
      </c>
      <c r="E1735" s="27" t="s">
        <v>63</v>
      </c>
      <c r="F1735" s="32" t="s">
        <v>6339</v>
      </c>
      <c r="G1735" s="32" t="s">
        <v>3626</v>
      </c>
      <c r="H1735" s="29">
        <v>44929</v>
      </c>
      <c r="I1735" s="29">
        <v>45172</v>
      </c>
      <c r="J1735" s="17" t="str">
        <f>IF(Ugovori_OPULJP[[#This Row],[DATUM ZAVRŠETKA OPERACIJE]]&gt;DATE(2023,12,31),"u provedbi","završen")</f>
        <v>završen</v>
      </c>
      <c r="K1735" s="15" t="s">
        <v>240</v>
      </c>
      <c r="L1735" s="15" t="s">
        <v>240</v>
      </c>
      <c r="M1735" s="18">
        <v>0.85</v>
      </c>
      <c r="N1735" s="18">
        <v>0.15</v>
      </c>
      <c r="O1735" s="19">
        <f>Ugovori_OPULJP[[#This Row],[Bespovratna sredstva - Ukupno (EU+Nac) HRK
= Ukupna ugovorena vrijednost bespovratnih sredstava]]*Ugovori_OPULJP[[#This Row],[EU STOPA SUFINANCIRANJA %
EU CO-FINANCING RATE %]]</f>
        <v>1261825</v>
      </c>
      <c r="P1735" s="20">
        <f>Ugovori_OPULJP[[#This Row],[Bespovratna sredstva - EU dio - HRK]]/7.5345</f>
        <v>167472.95772778551</v>
      </c>
      <c r="Q1735" s="19">
        <f>Ugovori_OPULJP[[#This Row],[Bespovratna sredstva - Ukupno (EU+Nac) HRK
= Ukupna ugovorena vrijednost bespovratnih sredstava]]*Ugovori_OPULJP[[#This Row],[STOPA NACIONALNOG SUFINANCIRANJA %]]</f>
        <v>222675</v>
      </c>
      <c r="R1735" s="20">
        <f>Ugovori_OPULJP[[#This Row],[Bespovratna sredstva - Nacionalni dio - HRK]]/7.5345</f>
        <v>29554.051363726856</v>
      </c>
      <c r="S1735" s="21">
        <v>1484500</v>
      </c>
      <c r="T1735" s="20">
        <f>Ugovori_OPULJP[[#This Row],[Bespovratna sredstva - Ukupno (EU+Nac) HRK
= Ukupna ugovorena vrijednost bespovratnih sredstava]]/7.5345</f>
        <v>197027.00909151236</v>
      </c>
      <c r="U1735" s="19">
        <v>0</v>
      </c>
      <c r="V1735" s="20">
        <f>Ugovori_OPULJP[[#This Row],[Javni doprinos korisnika - HRK]]/7.5345</f>
        <v>0</v>
      </c>
      <c r="W1735" s="19">
        <v>0</v>
      </c>
      <c r="X1735" s="20">
        <f>Ugovori_OPULJP[[#This Row],[Privatni doprinos korisnika - HRK]]/7.5345</f>
        <v>0</v>
      </c>
      <c r="Y1735" s="21">
        <f>Ugovori_OPULJP[[#This Row],[Bespovratna sredstva - Ukupno (EU+Nac) HRK
= Ukupna ugovorena vrijednost bespovratnih sredstava]]+Ugovori_OPULJP[[#This Row],[Javni doprinos korisnika - HRK]]+Ugovori_OPULJP[[#This Row],[Privatni doprinos korisnika - HRK]]</f>
        <v>1484500</v>
      </c>
      <c r="Z1735" s="22">
        <f>Ugovori_OPULJP[[#This Row],[UKUPNI PRIHVATLJIVI IZDACI
TOTAL ELIGIBLE EXPENDITURE
= Bespovratna sredstva ukupno + doprinos korisnika
= Ukupni prihvatljivi troškovi
= Ukupna ugovorena vrijednost projekta HRK]]/7.5345</f>
        <v>197027.00909151236</v>
      </c>
      <c r="AA1735" s="27" t="s">
        <v>22</v>
      </c>
      <c r="AB1735" s="27" t="s">
        <v>19</v>
      </c>
      <c r="AC1735" s="26" t="s">
        <v>6340</v>
      </c>
      <c r="AD1735" s="33" t="s">
        <v>147</v>
      </c>
    </row>
    <row r="1736" spans="1:30" ht="63.75" customHeight="1" x14ac:dyDescent="0.3">
      <c r="A1736" s="31" t="s">
        <v>6341</v>
      </c>
      <c r="B1736" s="25" t="s">
        <v>139</v>
      </c>
      <c r="C1736" s="26" t="s">
        <v>140</v>
      </c>
      <c r="D1736" s="40" t="s">
        <v>1642</v>
      </c>
      <c r="E1736" s="27" t="s">
        <v>63</v>
      </c>
      <c r="F1736" s="32" t="s">
        <v>6342</v>
      </c>
      <c r="G1736" s="32" t="s">
        <v>1893</v>
      </c>
      <c r="H1736" s="29">
        <v>44902</v>
      </c>
      <c r="I1736" s="29">
        <v>45145</v>
      </c>
      <c r="J1736" s="17" t="str">
        <f>IF(Ugovori_OPULJP[[#This Row],[DATUM ZAVRŠETKA OPERACIJE]]&gt;DATE(2023,12,31),"u provedbi","završen")</f>
        <v>završen</v>
      </c>
      <c r="K1736" s="15" t="s">
        <v>240</v>
      </c>
      <c r="L1736" s="15" t="s">
        <v>240</v>
      </c>
      <c r="M1736" s="18">
        <v>0.85</v>
      </c>
      <c r="N1736" s="18">
        <v>0.15</v>
      </c>
      <c r="O1736" s="19">
        <f>Ugovori_OPULJP[[#This Row],[Bespovratna sredstva - Ukupno (EU+Nac) HRK
= Ukupna ugovorena vrijednost bespovratnih sredstava]]*Ugovori_OPULJP[[#This Row],[EU STOPA SUFINANCIRANJA %
EU CO-FINANCING RATE %]]</f>
        <v>1249500</v>
      </c>
      <c r="P1736" s="20">
        <f>Ugovori_OPULJP[[#This Row],[Bespovratna sredstva - EU dio - HRK]]/7.5345</f>
        <v>165837.14911407523</v>
      </c>
      <c r="Q1736" s="19">
        <f>Ugovori_OPULJP[[#This Row],[Bespovratna sredstva - Ukupno (EU+Nac) HRK
= Ukupna ugovorena vrijednost bespovratnih sredstava]]*Ugovori_OPULJP[[#This Row],[STOPA NACIONALNOG SUFINANCIRANJA %]]</f>
        <v>220500</v>
      </c>
      <c r="R1736" s="20">
        <f>Ugovori_OPULJP[[#This Row],[Bespovratna sredstva - Nacionalni dio - HRK]]/7.5345</f>
        <v>29265.379255425043</v>
      </c>
      <c r="S1736" s="21">
        <v>1470000</v>
      </c>
      <c r="T1736" s="20">
        <f>Ugovori_OPULJP[[#This Row],[Bespovratna sredstva - Ukupno (EU+Nac) HRK
= Ukupna ugovorena vrijednost bespovratnih sredstava]]/7.5345</f>
        <v>195102.5283695003</v>
      </c>
      <c r="U1736" s="19">
        <v>0</v>
      </c>
      <c r="V1736" s="20">
        <f>Ugovori_OPULJP[[#This Row],[Javni doprinos korisnika - HRK]]/7.5345</f>
        <v>0</v>
      </c>
      <c r="W1736" s="19">
        <v>0</v>
      </c>
      <c r="X1736" s="20">
        <f>Ugovori_OPULJP[[#This Row],[Privatni doprinos korisnika - HRK]]/7.5345</f>
        <v>0</v>
      </c>
      <c r="Y1736" s="21">
        <f>Ugovori_OPULJP[[#This Row],[Bespovratna sredstva - Ukupno (EU+Nac) HRK
= Ukupna ugovorena vrijednost bespovratnih sredstava]]+Ugovori_OPULJP[[#This Row],[Javni doprinos korisnika - HRK]]+Ugovori_OPULJP[[#This Row],[Privatni doprinos korisnika - HRK]]</f>
        <v>1470000</v>
      </c>
      <c r="Z1736" s="22">
        <f>Ugovori_OPULJP[[#This Row],[UKUPNI PRIHVATLJIVI IZDACI
TOTAL ELIGIBLE EXPENDITURE
= Bespovratna sredstva ukupno + doprinos korisnika
= Ukupni prihvatljivi troškovi
= Ukupna ugovorena vrijednost projekta HRK]]/7.5345</f>
        <v>195102.5283695003</v>
      </c>
      <c r="AA1736" s="27" t="s">
        <v>22</v>
      </c>
      <c r="AB1736" s="27" t="s">
        <v>19</v>
      </c>
      <c r="AC1736" s="26" t="s">
        <v>6343</v>
      </c>
      <c r="AD1736" s="33" t="s">
        <v>147</v>
      </c>
    </row>
    <row r="1737" spans="1:30" ht="63.75" customHeight="1" x14ac:dyDescent="0.3">
      <c r="A1737" s="31" t="s">
        <v>5479</v>
      </c>
      <c r="B1737" s="25" t="s">
        <v>139</v>
      </c>
      <c r="C1737" s="26" t="s">
        <v>140</v>
      </c>
      <c r="D1737" s="40" t="s">
        <v>1642</v>
      </c>
      <c r="E1737" s="27" t="s">
        <v>63</v>
      </c>
      <c r="F1737" s="32" t="s">
        <v>5480</v>
      </c>
      <c r="G1737" s="32" t="s">
        <v>5481</v>
      </c>
      <c r="H1737" s="29">
        <v>44872</v>
      </c>
      <c r="I1737" s="29">
        <v>45114</v>
      </c>
      <c r="J1737" s="17" t="str">
        <f>IF(Ugovori_OPULJP[[#This Row],[DATUM ZAVRŠETKA OPERACIJE]]&gt;DATE(2023,12,31),"u provedbi","završen")</f>
        <v>završen</v>
      </c>
      <c r="K1737" s="15" t="s">
        <v>240</v>
      </c>
      <c r="L1737" s="15" t="s">
        <v>240</v>
      </c>
      <c r="M1737" s="18">
        <v>0.85</v>
      </c>
      <c r="N1737" s="18">
        <v>0.15</v>
      </c>
      <c r="O1737" s="19">
        <f>Ugovori_OPULJP[[#This Row],[Bespovratna sredstva - Ukupno (EU+Nac) HRK
= Ukupna ugovorena vrijednost bespovratnih sredstava]]*Ugovori_OPULJP[[#This Row],[EU STOPA SUFINANCIRANJA %
EU CO-FINANCING RATE %]]</f>
        <v>1261740</v>
      </c>
      <c r="P1737" s="20">
        <f>Ugovori_OPULJP[[#This Row],[Bespovratna sredstva - EU dio - HRK]]/7.5345</f>
        <v>167461.67628907028</v>
      </c>
      <c r="Q1737" s="19">
        <f>Ugovori_OPULJP[[#This Row],[Bespovratna sredstva - Ukupno (EU+Nac) HRK
= Ukupna ugovorena vrijednost bespovratnih sredstava]]*Ugovori_OPULJP[[#This Row],[STOPA NACIONALNOG SUFINANCIRANJA %]]</f>
        <v>222660</v>
      </c>
      <c r="R1737" s="20">
        <f>Ugovori_OPULJP[[#This Row],[Bespovratna sredstva - Nacionalni dio - HRK]]/7.5345</f>
        <v>29552.060521600637</v>
      </c>
      <c r="S1737" s="21">
        <v>1484400</v>
      </c>
      <c r="T1737" s="20">
        <f>Ugovori_OPULJP[[#This Row],[Bespovratna sredstva - Ukupno (EU+Nac) HRK
= Ukupna ugovorena vrijednost bespovratnih sredstava]]/7.5345</f>
        <v>197013.7368106709</v>
      </c>
      <c r="U1737" s="19">
        <v>0</v>
      </c>
      <c r="V1737" s="20">
        <f>Ugovori_OPULJP[[#This Row],[Javni doprinos korisnika - HRK]]/7.5345</f>
        <v>0</v>
      </c>
      <c r="W1737" s="19">
        <v>0</v>
      </c>
      <c r="X1737" s="20">
        <f>Ugovori_OPULJP[[#This Row],[Privatni doprinos korisnika - HRK]]/7.5345</f>
        <v>0</v>
      </c>
      <c r="Y1737" s="21">
        <f>Ugovori_OPULJP[[#This Row],[Bespovratna sredstva - Ukupno (EU+Nac) HRK
= Ukupna ugovorena vrijednost bespovratnih sredstava]]+Ugovori_OPULJP[[#This Row],[Javni doprinos korisnika - HRK]]+Ugovori_OPULJP[[#This Row],[Privatni doprinos korisnika - HRK]]</f>
        <v>1484400</v>
      </c>
      <c r="Z1737" s="22">
        <f>Ugovori_OPULJP[[#This Row],[UKUPNI PRIHVATLJIVI IZDACI
TOTAL ELIGIBLE EXPENDITURE
= Bespovratna sredstva ukupno + doprinos korisnika
= Ukupni prihvatljivi troškovi
= Ukupna ugovorena vrijednost projekta HRK]]/7.5345</f>
        <v>197013.7368106709</v>
      </c>
      <c r="AA1737" s="27" t="s">
        <v>22</v>
      </c>
      <c r="AB1737" s="27" t="s">
        <v>19</v>
      </c>
      <c r="AC1737" s="26" t="s">
        <v>5482</v>
      </c>
      <c r="AD1737" s="33" t="s">
        <v>147</v>
      </c>
    </row>
    <row r="1738" spans="1:30" ht="63.75" customHeight="1" x14ac:dyDescent="0.3">
      <c r="A1738" s="31" t="s">
        <v>6348</v>
      </c>
      <c r="B1738" s="25" t="s">
        <v>139</v>
      </c>
      <c r="C1738" s="26" t="s">
        <v>140</v>
      </c>
      <c r="D1738" s="40" t="s">
        <v>1642</v>
      </c>
      <c r="E1738" s="27" t="s">
        <v>63</v>
      </c>
      <c r="F1738" s="32" t="s">
        <v>6349</v>
      </c>
      <c r="G1738" s="32" t="s">
        <v>2226</v>
      </c>
      <c r="H1738" s="29">
        <v>44902</v>
      </c>
      <c r="I1738" s="29">
        <v>45145</v>
      </c>
      <c r="J1738" s="17" t="str">
        <f>IF(Ugovori_OPULJP[[#This Row],[DATUM ZAVRŠETKA OPERACIJE]]&gt;DATE(2023,12,31),"u provedbi","završen")</f>
        <v>završen</v>
      </c>
      <c r="K1738" s="15" t="s">
        <v>591</v>
      </c>
      <c r="L1738" s="15" t="s">
        <v>591</v>
      </c>
      <c r="M1738" s="18">
        <v>0.85</v>
      </c>
      <c r="N1738" s="18">
        <v>0.15</v>
      </c>
      <c r="O1738" s="19">
        <f>Ugovori_OPULJP[[#This Row],[Bespovratna sredstva - Ukupno (EU+Nac) HRK
= Ukupna ugovorena vrijednost bespovratnih sredstava]]*Ugovori_OPULJP[[#This Row],[EU STOPA SUFINANCIRANJA %
EU CO-FINANCING RATE %]]</f>
        <v>586364</v>
      </c>
      <c r="P1738" s="20">
        <f>Ugovori_OPULJP[[#This Row],[Bespovratna sredstva - EU dio - HRK]]/7.5345</f>
        <v>77823.876833233793</v>
      </c>
      <c r="Q1738" s="19">
        <f>Ugovori_OPULJP[[#This Row],[Bespovratna sredstva - Ukupno (EU+Nac) HRK
= Ukupna ugovorena vrijednost bespovratnih sredstava]]*Ugovori_OPULJP[[#This Row],[STOPA NACIONALNOG SUFINANCIRANJA %]]</f>
        <v>103476</v>
      </c>
      <c r="R1738" s="20">
        <f>Ugovori_OPULJP[[#This Row],[Bespovratna sredstva - Nacionalni dio - HRK]]/7.5345</f>
        <v>13733.625323511846</v>
      </c>
      <c r="S1738" s="21">
        <v>689840</v>
      </c>
      <c r="T1738" s="20">
        <f>Ugovori_OPULJP[[#This Row],[Bespovratna sredstva - Ukupno (EU+Nac) HRK
= Ukupna ugovorena vrijednost bespovratnih sredstava]]/7.5345</f>
        <v>91557.502156745628</v>
      </c>
      <c r="U1738" s="19">
        <v>0</v>
      </c>
      <c r="V1738" s="20">
        <f>Ugovori_OPULJP[[#This Row],[Javni doprinos korisnika - HRK]]/7.5345</f>
        <v>0</v>
      </c>
      <c r="W1738" s="19">
        <v>0</v>
      </c>
      <c r="X1738" s="20">
        <f>Ugovori_OPULJP[[#This Row],[Privatni doprinos korisnika - HRK]]/7.5345</f>
        <v>0</v>
      </c>
      <c r="Y1738" s="21">
        <f>Ugovori_OPULJP[[#This Row],[Bespovratna sredstva - Ukupno (EU+Nac) HRK
= Ukupna ugovorena vrijednost bespovratnih sredstava]]+Ugovori_OPULJP[[#This Row],[Javni doprinos korisnika - HRK]]+Ugovori_OPULJP[[#This Row],[Privatni doprinos korisnika - HRK]]</f>
        <v>689840</v>
      </c>
      <c r="Z1738" s="22">
        <f>Ugovori_OPULJP[[#This Row],[UKUPNI PRIHVATLJIVI IZDACI
TOTAL ELIGIBLE EXPENDITURE
= Bespovratna sredstva ukupno + doprinos korisnika
= Ukupni prihvatljivi troškovi
= Ukupna ugovorena vrijednost projekta HRK]]/7.5345</f>
        <v>91557.502156745628</v>
      </c>
      <c r="AA1738" s="27" t="s">
        <v>22</v>
      </c>
      <c r="AB1738" s="27" t="s">
        <v>19</v>
      </c>
      <c r="AC1738" s="26" t="s">
        <v>6350</v>
      </c>
      <c r="AD1738" s="33" t="s">
        <v>147</v>
      </c>
    </row>
    <row r="1739" spans="1:30" ht="63.75" customHeight="1" x14ac:dyDescent="0.3">
      <c r="A1739" s="31" t="s">
        <v>6351</v>
      </c>
      <c r="B1739" s="25" t="s">
        <v>139</v>
      </c>
      <c r="C1739" s="26" t="s">
        <v>140</v>
      </c>
      <c r="D1739" s="40" t="s">
        <v>1642</v>
      </c>
      <c r="E1739" s="27" t="s">
        <v>63</v>
      </c>
      <c r="F1739" s="32" t="s">
        <v>4217</v>
      </c>
      <c r="G1739" s="14" t="s">
        <v>1664</v>
      </c>
      <c r="H1739" s="29">
        <v>44902</v>
      </c>
      <c r="I1739" s="29">
        <v>45145</v>
      </c>
      <c r="J1739" s="17" t="str">
        <f>IF(Ugovori_OPULJP[[#This Row],[DATUM ZAVRŠETKA OPERACIJE]]&gt;DATE(2023,12,31),"u provedbi","završen")</f>
        <v>završen</v>
      </c>
      <c r="K1739" s="15" t="s">
        <v>591</v>
      </c>
      <c r="L1739" s="15" t="s">
        <v>591</v>
      </c>
      <c r="M1739" s="18">
        <v>0.85</v>
      </c>
      <c r="N1739" s="18">
        <v>0.15</v>
      </c>
      <c r="O1739" s="19">
        <f>Ugovori_OPULJP[[#This Row],[Bespovratna sredstva - Ukupno (EU+Nac) HRK
= Ukupna ugovorena vrijednost bespovratnih sredstava]]*Ugovori_OPULJP[[#This Row],[EU STOPA SUFINANCIRANJA %
EU CO-FINANCING RATE %]]</f>
        <v>1250564.625</v>
      </c>
      <c r="P1739" s="20">
        <f>Ugovori_OPULJP[[#This Row],[Bespovratna sredstva - EU dio - HRK]]/7.5345</f>
        <v>165978.44913398367</v>
      </c>
      <c r="Q1739" s="19">
        <f>Ugovori_OPULJP[[#This Row],[Bespovratna sredstva - Ukupno (EU+Nac) HRK
= Ukupna ugovorena vrijednost bespovratnih sredstava]]*Ugovori_OPULJP[[#This Row],[STOPA NACIONALNOG SUFINANCIRANJA %]]</f>
        <v>220687.875</v>
      </c>
      <c r="R1739" s="20">
        <f>Ugovori_OPULJP[[#This Row],[Bespovratna sredstva - Nacionalni dio - HRK]]/7.5345</f>
        <v>29290.314553055941</v>
      </c>
      <c r="S1739" s="21">
        <v>1471252.5</v>
      </c>
      <c r="T1739" s="20">
        <f>Ugovori_OPULJP[[#This Row],[Bespovratna sredstva - Ukupno (EU+Nac) HRK
= Ukupna ugovorena vrijednost bespovratnih sredstava]]/7.5345</f>
        <v>195268.76368703961</v>
      </c>
      <c r="U1739" s="19">
        <v>0</v>
      </c>
      <c r="V1739" s="20">
        <f>Ugovori_OPULJP[[#This Row],[Javni doprinos korisnika - HRK]]/7.5345</f>
        <v>0</v>
      </c>
      <c r="W1739" s="19">
        <v>0</v>
      </c>
      <c r="X1739" s="20">
        <f>Ugovori_OPULJP[[#This Row],[Privatni doprinos korisnika - HRK]]/7.5345</f>
        <v>0</v>
      </c>
      <c r="Y1739" s="21">
        <f>Ugovori_OPULJP[[#This Row],[Bespovratna sredstva - Ukupno (EU+Nac) HRK
= Ukupna ugovorena vrijednost bespovratnih sredstava]]+Ugovori_OPULJP[[#This Row],[Javni doprinos korisnika - HRK]]+Ugovori_OPULJP[[#This Row],[Privatni doprinos korisnika - HRK]]</f>
        <v>1471252.5</v>
      </c>
      <c r="Z1739" s="22">
        <f>Ugovori_OPULJP[[#This Row],[UKUPNI PRIHVATLJIVI IZDACI
TOTAL ELIGIBLE EXPENDITURE
= Bespovratna sredstva ukupno + doprinos korisnika
= Ukupni prihvatljivi troškovi
= Ukupna ugovorena vrijednost projekta HRK]]/7.5345</f>
        <v>195268.76368703961</v>
      </c>
      <c r="AA1739" s="27" t="s">
        <v>22</v>
      </c>
      <c r="AB1739" s="27" t="s">
        <v>19</v>
      </c>
      <c r="AC1739" s="26" t="s">
        <v>6352</v>
      </c>
      <c r="AD1739" s="33" t="s">
        <v>147</v>
      </c>
    </row>
    <row r="1740" spans="1:30" ht="63.75" customHeight="1" x14ac:dyDescent="0.3">
      <c r="A1740" s="31" t="s">
        <v>6353</v>
      </c>
      <c r="B1740" s="25" t="s">
        <v>139</v>
      </c>
      <c r="C1740" s="26" t="s">
        <v>140</v>
      </c>
      <c r="D1740" s="40" t="s">
        <v>1642</v>
      </c>
      <c r="E1740" s="27" t="s">
        <v>63</v>
      </c>
      <c r="F1740" s="32" t="s">
        <v>6354</v>
      </c>
      <c r="G1740" s="32" t="s">
        <v>1919</v>
      </c>
      <c r="H1740" s="29">
        <v>44902</v>
      </c>
      <c r="I1740" s="29">
        <v>45145</v>
      </c>
      <c r="J1740" s="17" t="str">
        <f>IF(Ugovori_OPULJP[[#This Row],[DATUM ZAVRŠETKA OPERACIJE]]&gt;DATE(2023,12,31),"u provedbi","završen")</f>
        <v>završen</v>
      </c>
      <c r="K1740" s="15" t="s">
        <v>240</v>
      </c>
      <c r="L1740" s="15" t="s">
        <v>240</v>
      </c>
      <c r="M1740" s="18">
        <v>0.85</v>
      </c>
      <c r="N1740" s="18">
        <v>0.15</v>
      </c>
      <c r="O1740" s="19">
        <f>Ugovori_OPULJP[[#This Row],[Bespovratna sredstva - Ukupno (EU+Nac) HRK
= Ukupna ugovorena vrijednost bespovratnih sredstava]]*Ugovori_OPULJP[[#This Row],[EU STOPA SUFINANCIRANJA %
EU CO-FINANCING RATE %]]</f>
        <v>1050058.125</v>
      </c>
      <c r="P1740" s="20">
        <f>Ugovori_OPULJP[[#This Row],[Bespovratna sredstva - EU dio - HRK]]/7.5345</f>
        <v>139366.66334859646</v>
      </c>
      <c r="Q1740" s="19">
        <f>Ugovori_OPULJP[[#This Row],[Bespovratna sredstva - Ukupno (EU+Nac) HRK
= Ukupna ugovorena vrijednost bespovratnih sredstava]]*Ugovori_OPULJP[[#This Row],[STOPA NACIONALNOG SUFINANCIRANJA %]]</f>
        <v>185304.375</v>
      </c>
      <c r="R1740" s="20">
        <f>Ugovori_OPULJP[[#This Row],[Bespovratna sredstva - Nacionalni dio - HRK]]/7.5345</f>
        <v>24594.117061517019</v>
      </c>
      <c r="S1740" s="21">
        <v>1235362.5</v>
      </c>
      <c r="T1740" s="20">
        <f>Ugovori_OPULJP[[#This Row],[Bespovratna sredstva - Ukupno (EU+Nac) HRK
= Ukupna ugovorena vrijednost bespovratnih sredstava]]/7.5345</f>
        <v>163960.78041011348</v>
      </c>
      <c r="U1740" s="19">
        <v>0</v>
      </c>
      <c r="V1740" s="20">
        <f>Ugovori_OPULJP[[#This Row],[Javni doprinos korisnika - HRK]]/7.5345</f>
        <v>0</v>
      </c>
      <c r="W1740" s="19">
        <v>0</v>
      </c>
      <c r="X1740" s="20">
        <f>Ugovori_OPULJP[[#This Row],[Privatni doprinos korisnika - HRK]]/7.5345</f>
        <v>0</v>
      </c>
      <c r="Y1740" s="21">
        <f>Ugovori_OPULJP[[#This Row],[Bespovratna sredstva - Ukupno (EU+Nac) HRK
= Ukupna ugovorena vrijednost bespovratnih sredstava]]+Ugovori_OPULJP[[#This Row],[Javni doprinos korisnika - HRK]]+Ugovori_OPULJP[[#This Row],[Privatni doprinos korisnika - HRK]]</f>
        <v>1235362.5</v>
      </c>
      <c r="Z1740" s="22">
        <f>Ugovori_OPULJP[[#This Row],[UKUPNI PRIHVATLJIVI IZDACI
TOTAL ELIGIBLE EXPENDITURE
= Bespovratna sredstva ukupno + doprinos korisnika
= Ukupni prihvatljivi troškovi
= Ukupna ugovorena vrijednost projekta HRK]]/7.5345</f>
        <v>163960.78041011348</v>
      </c>
      <c r="AA1740" s="27" t="s">
        <v>22</v>
      </c>
      <c r="AB1740" s="27" t="s">
        <v>19</v>
      </c>
      <c r="AC1740" s="26" t="s">
        <v>6355</v>
      </c>
      <c r="AD1740" s="33" t="s">
        <v>147</v>
      </c>
    </row>
    <row r="1741" spans="1:30" ht="63.75" customHeight="1" x14ac:dyDescent="0.3">
      <c r="A1741" s="10" t="s">
        <v>6356</v>
      </c>
      <c r="B1741" s="11" t="s">
        <v>139</v>
      </c>
      <c r="C1741" s="12" t="s">
        <v>5697</v>
      </c>
      <c r="D1741" s="12" t="s">
        <v>5698</v>
      </c>
      <c r="E1741" s="27" t="s">
        <v>63</v>
      </c>
      <c r="F1741" s="14" t="s">
        <v>6357</v>
      </c>
      <c r="G1741" s="14" t="s">
        <v>6358</v>
      </c>
      <c r="H1741" s="16">
        <v>43720</v>
      </c>
      <c r="I1741" s="16">
        <v>44451</v>
      </c>
      <c r="J1741" s="17" t="str">
        <f>IF(Ugovori_OPULJP[[#This Row],[DATUM ZAVRŠETKA OPERACIJE]]&gt;DATE(2023,12,31),"u provedbi","završen")</f>
        <v>završen</v>
      </c>
      <c r="K1741" s="15" t="s">
        <v>71</v>
      </c>
      <c r="L1741" s="15" t="s">
        <v>71</v>
      </c>
      <c r="M1741" s="18">
        <v>0.85</v>
      </c>
      <c r="N1741" s="18">
        <v>0.15</v>
      </c>
      <c r="O1741" s="19">
        <f>Ugovori_OPULJP[[#This Row],[Bespovratna sredstva - Ukupno (EU+Nac) HRK
= Ukupna ugovorena vrijednost bespovratnih sredstava]]*Ugovori_OPULJP[[#This Row],[EU STOPA SUFINANCIRANJA %
EU CO-FINANCING RATE %]]</f>
        <v>883966.02549999999</v>
      </c>
      <c r="P1741" s="20">
        <f>Ugovori_OPULJP[[#This Row],[Bespovratna sredstva - EU dio - HRK]]/7.5345</f>
        <v>117322.45344747494</v>
      </c>
      <c r="Q1741" s="19">
        <f>Ugovori_OPULJP[[#This Row],[Bespovratna sredstva - Ukupno (EU+Nac) HRK
= Ukupna ugovorena vrijednost bespovratnih sredstava]]*Ugovori_OPULJP[[#This Row],[STOPA NACIONALNOG SUFINANCIRANJA %]]</f>
        <v>155994.00450000001</v>
      </c>
      <c r="R1741" s="20">
        <f>Ugovori_OPULJP[[#This Row],[Bespovratna sredstva - Nacionalni dio - HRK]]/7.5345</f>
        <v>20703.962373083814</v>
      </c>
      <c r="S1741" s="19">
        <v>1039960.03</v>
      </c>
      <c r="T1741" s="20">
        <f>Ugovori_OPULJP[[#This Row],[Bespovratna sredstva - Ukupno (EU+Nac) HRK
= Ukupna ugovorena vrijednost bespovratnih sredstava]]/7.5345</f>
        <v>138026.41582055876</v>
      </c>
      <c r="U1741" s="19">
        <v>0</v>
      </c>
      <c r="V1741" s="20">
        <f>Ugovori_OPULJP[[#This Row],[Javni doprinos korisnika - HRK]]/7.5345</f>
        <v>0</v>
      </c>
      <c r="W1741" s="19">
        <v>0</v>
      </c>
      <c r="X1741" s="20">
        <f>Ugovori_OPULJP[[#This Row],[Privatni doprinos korisnika - HRK]]/7.5345</f>
        <v>0</v>
      </c>
      <c r="Y1741" s="21">
        <f>Ugovori_OPULJP[[#This Row],[Bespovratna sredstva - Ukupno (EU+Nac) HRK
= Ukupna ugovorena vrijednost bespovratnih sredstava]]+Ugovori_OPULJP[[#This Row],[Javni doprinos korisnika - HRK]]+Ugovori_OPULJP[[#This Row],[Privatni doprinos korisnika - HRK]]</f>
        <v>1039960.03</v>
      </c>
      <c r="Z1741" s="22">
        <f>Ugovori_OPULJP[[#This Row],[UKUPNI PRIHVATLJIVI IZDACI
TOTAL ELIGIBLE EXPENDITURE
= Bespovratna sredstva ukupno + doprinos korisnika
= Ukupni prihvatljivi troškovi
= Ukupna ugovorena vrijednost projekta HRK]]/7.5345</f>
        <v>138026.41582055876</v>
      </c>
      <c r="AA1741" s="13" t="s">
        <v>22</v>
      </c>
      <c r="AB1741" s="13" t="s">
        <v>19</v>
      </c>
      <c r="AC1741" s="12" t="s">
        <v>6359</v>
      </c>
      <c r="AD1741" s="12" t="s">
        <v>147</v>
      </c>
    </row>
    <row r="1742" spans="1:30" ht="63.75" customHeight="1" x14ac:dyDescent="0.3">
      <c r="A1742" s="10" t="s">
        <v>6360</v>
      </c>
      <c r="B1742" s="11" t="s">
        <v>139</v>
      </c>
      <c r="C1742" s="12" t="s">
        <v>5697</v>
      </c>
      <c r="D1742" s="12" t="s">
        <v>5698</v>
      </c>
      <c r="E1742" s="27" t="s">
        <v>63</v>
      </c>
      <c r="F1742" s="14" t="s">
        <v>6361</v>
      </c>
      <c r="G1742" s="14" t="s">
        <v>6362</v>
      </c>
      <c r="H1742" s="16">
        <v>43707</v>
      </c>
      <c r="I1742" s="16">
        <v>44165</v>
      </c>
      <c r="J1742" s="17" t="str">
        <f>IF(Ugovori_OPULJP[[#This Row],[DATUM ZAVRŠETKA OPERACIJE]]&gt;DATE(2023,12,31),"u provedbi","završen")</f>
        <v>završen</v>
      </c>
      <c r="K1742" s="15" t="s">
        <v>71</v>
      </c>
      <c r="L1742" s="15" t="s">
        <v>71</v>
      </c>
      <c r="M1742" s="18">
        <v>0.85</v>
      </c>
      <c r="N1742" s="18">
        <v>0.15</v>
      </c>
      <c r="O1742" s="19">
        <f>Ugovori_OPULJP[[#This Row],[Bespovratna sredstva - Ukupno (EU+Nac) HRK
= Ukupna ugovorena vrijednost bespovratnih sredstava]]*Ugovori_OPULJP[[#This Row],[EU STOPA SUFINANCIRANJA %
EU CO-FINANCING RATE %]]</f>
        <v>616462.5</v>
      </c>
      <c r="P1742" s="20">
        <f>Ugovori_OPULJP[[#This Row],[Bespovratna sredstva - EU dio - HRK]]/7.5345</f>
        <v>81818.634282301413</v>
      </c>
      <c r="Q1742" s="19">
        <f>Ugovori_OPULJP[[#This Row],[Bespovratna sredstva - Ukupno (EU+Nac) HRK
= Ukupna ugovorena vrijednost bespovratnih sredstava]]*Ugovori_OPULJP[[#This Row],[STOPA NACIONALNOG SUFINANCIRANJA %]]</f>
        <v>108787.5</v>
      </c>
      <c r="R1742" s="20">
        <f>Ugovori_OPULJP[[#This Row],[Bespovratna sredstva - Nacionalni dio - HRK]]/7.5345</f>
        <v>14438.582520406131</v>
      </c>
      <c r="S1742" s="19">
        <v>725250</v>
      </c>
      <c r="T1742" s="20">
        <f>Ugovori_OPULJP[[#This Row],[Bespovratna sredstva - Ukupno (EU+Nac) HRK
= Ukupna ugovorena vrijednost bespovratnih sredstava]]/7.5345</f>
        <v>96257.216802707539</v>
      </c>
      <c r="U1742" s="19">
        <v>0</v>
      </c>
      <c r="V1742" s="20">
        <f>Ugovori_OPULJP[[#This Row],[Javni doprinos korisnika - HRK]]/7.5345</f>
        <v>0</v>
      </c>
      <c r="W1742" s="19">
        <v>0</v>
      </c>
      <c r="X1742" s="20">
        <f>Ugovori_OPULJP[[#This Row],[Privatni doprinos korisnika - HRK]]/7.5345</f>
        <v>0</v>
      </c>
      <c r="Y1742" s="21">
        <f>Ugovori_OPULJP[[#This Row],[Bespovratna sredstva - Ukupno (EU+Nac) HRK
= Ukupna ugovorena vrijednost bespovratnih sredstava]]+Ugovori_OPULJP[[#This Row],[Javni doprinos korisnika - HRK]]+Ugovori_OPULJP[[#This Row],[Privatni doprinos korisnika - HRK]]</f>
        <v>725250</v>
      </c>
      <c r="Z1742" s="22">
        <f>Ugovori_OPULJP[[#This Row],[UKUPNI PRIHVATLJIVI IZDACI
TOTAL ELIGIBLE EXPENDITURE
= Bespovratna sredstva ukupno + doprinos korisnika
= Ukupni prihvatljivi troškovi
= Ukupna ugovorena vrijednost projekta HRK]]/7.5345</f>
        <v>96257.216802707539</v>
      </c>
      <c r="AA1742" s="13" t="s">
        <v>22</v>
      </c>
      <c r="AB1742" s="13" t="s">
        <v>19</v>
      </c>
      <c r="AC1742" s="12" t="s">
        <v>6363</v>
      </c>
      <c r="AD1742" s="12" t="s">
        <v>147</v>
      </c>
    </row>
    <row r="1743" spans="1:30" ht="63.75" customHeight="1" x14ac:dyDescent="0.3">
      <c r="A1743" s="10" t="s">
        <v>6364</v>
      </c>
      <c r="B1743" s="11" t="s">
        <v>139</v>
      </c>
      <c r="C1743" s="12" t="s">
        <v>5697</v>
      </c>
      <c r="D1743" s="12" t="s">
        <v>5698</v>
      </c>
      <c r="E1743" s="27" t="s">
        <v>63</v>
      </c>
      <c r="F1743" s="14" t="s">
        <v>6365</v>
      </c>
      <c r="G1743" s="14" t="s">
        <v>2391</v>
      </c>
      <c r="H1743" s="16">
        <v>43719</v>
      </c>
      <c r="I1743" s="16">
        <v>44146</v>
      </c>
      <c r="J1743" s="17" t="str">
        <f>IF(Ugovori_OPULJP[[#This Row],[DATUM ZAVRŠETKA OPERACIJE]]&gt;DATE(2023,12,31),"u provedbi","završen")</f>
        <v>završen</v>
      </c>
      <c r="K1743" s="15" t="s">
        <v>71</v>
      </c>
      <c r="L1743" s="15" t="s">
        <v>240</v>
      </c>
      <c r="M1743" s="18">
        <v>0.85</v>
      </c>
      <c r="N1743" s="18">
        <v>0.15</v>
      </c>
      <c r="O1743" s="19">
        <f>Ugovori_OPULJP[[#This Row],[Bespovratna sredstva - Ukupno (EU+Nac) HRK
= Ukupna ugovorena vrijednost bespovratnih sredstava]]*Ugovori_OPULJP[[#This Row],[EU STOPA SUFINANCIRANJA %
EU CO-FINANCING RATE %]]</f>
        <v>529514.8949999999</v>
      </c>
      <c r="P1743" s="20">
        <f>Ugovori_OPULJP[[#This Row],[Bespovratna sredstva - EU dio - HRK]]/7.5345</f>
        <v>70278.703961775813</v>
      </c>
      <c r="Q1743" s="19">
        <f>Ugovori_OPULJP[[#This Row],[Bespovratna sredstva - Ukupno (EU+Nac) HRK
= Ukupna ugovorena vrijednost bespovratnih sredstava]]*Ugovori_OPULJP[[#This Row],[STOPA NACIONALNOG SUFINANCIRANJA %]]</f>
        <v>93443.804999999993</v>
      </c>
      <c r="R1743" s="20">
        <f>Ugovori_OPULJP[[#This Row],[Bespovratna sredstva - Nacionalni dio - HRK]]/7.5345</f>
        <v>12402.124228548675</v>
      </c>
      <c r="S1743" s="19">
        <v>622958.69999999995</v>
      </c>
      <c r="T1743" s="20">
        <f>Ugovori_OPULJP[[#This Row],[Bespovratna sredstva - Ukupno (EU+Nac) HRK
= Ukupna ugovorena vrijednost bespovratnih sredstava]]/7.5345</f>
        <v>82680.828190324493</v>
      </c>
      <c r="U1743" s="19">
        <v>0</v>
      </c>
      <c r="V1743" s="20">
        <f>Ugovori_OPULJP[[#This Row],[Javni doprinos korisnika - HRK]]/7.5345</f>
        <v>0</v>
      </c>
      <c r="W1743" s="19">
        <v>0</v>
      </c>
      <c r="X1743" s="20">
        <f>Ugovori_OPULJP[[#This Row],[Privatni doprinos korisnika - HRK]]/7.5345</f>
        <v>0</v>
      </c>
      <c r="Y1743" s="21">
        <f>Ugovori_OPULJP[[#This Row],[Bespovratna sredstva - Ukupno (EU+Nac) HRK
= Ukupna ugovorena vrijednost bespovratnih sredstava]]+Ugovori_OPULJP[[#This Row],[Javni doprinos korisnika - HRK]]+Ugovori_OPULJP[[#This Row],[Privatni doprinos korisnika - HRK]]</f>
        <v>622958.69999999995</v>
      </c>
      <c r="Z1743" s="22">
        <f>Ugovori_OPULJP[[#This Row],[UKUPNI PRIHVATLJIVI IZDACI
TOTAL ELIGIBLE EXPENDITURE
= Bespovratna sredstva ukupno + doprinos korisnika
= Ukupni prihvatljivi troškovi
= Ukupna ugovorena vrijednost projekta HRK]]/7.5345</f>
        <v>82680.828190324493</v>
      </c>
      <c r="AA1743" s="13" t="s">
        <v>22</v>
      </c>
      <c r="AB1743" s="13" t="s">
        <v>19</v>
      </c>
      <c r="AC1743" s="12" t="s">
        <v>6366</v>
      </c>
      <c r="AD1743" s="12" t="s">
        <v>147</v>
      </c>
    </row>
    <row r="1744" spans="1:30" ht="63.75" customHeight="1" x14ac:dyDescent="0.3">
      <c r="A1744" s="10" t="s">
        <v>6367</v>
      </c>
      <c r="B1744" s="11" t="s">
        <v>139</v>
      </c>
      <c r="C1744" s="12" t="s">
        <v>5697</v>
      </c>
      <c r="D1744" s="12" t="s">
        <v>5698</v>
      </c>
      <c r="E1744" s="27" t="s">
        <v>63</v>
      </c>
      <c r="F1744" s="14" t="s">
        <v>6368</v>
      </c>
      <c r="G1744" s="14" t="s">
        <v>3173</v>
      </c>
      <c r="H1744" s="16">
        <v>43707</v>
      </c>
      <c r="I1744" s="16">
        <v>44255</v>
      </c>
      <c r="J1744" s="17" t="str">
        <f>IF(Ugovori_OPULJP[[#This Row],[DATUM ZAVRŠETKA OPERACIJE]]&gt;DATE(2023,12,31),"u provedbi","završen")</f>
        <v>završen</v>
      </c>
      <c r="K1744" s="15" t="s">
        <v>71</v>
      </c>
      <c r="L1744" s="15" t="s">
        <v>71</v>
      </c>
      <c r="M1744" s="18">
        <v>0.85</v>
      </c>
      <c r="N1744" s="18">
        <v>0.15</v>
      </c>
      <c r="O1744" s="19">
        <f>Ugovori_OPULJP[[#This Row],[Bespovratna sredstva - Ukupno (EU+Nac) HRK
= Ukupna ugovorena vrijednost bespovratnih sredstava]]*Ugovori_OPULJP[[#This Row],[EU STOPA SUFINANCIRANJA %
EU CO-FINANCING RATE %]]</f>
        <v>625850.98800000001</v>
      </c>
      <c r="P1744" s="20">
        <f>Ugovori_OPULJP[[#This Row],[Bespovratna sredstva - EU dio - HRK]]/7.5345</f>
        <v>83064.700776428421</v>
      </c>
      <c r="Q1744" s="19">
        <f>Ugovori_OPULJP[[#This Row],[Bespovratna sredstva - Ukupno (EU+Nac) HRK
= Ukupna ugovorena vrijednost bespovratnih sredstava]]*Ugovori_OPULJP[[#This Row],[STOPA NACIONALNOG SUFINANCIRANJA %]]</f>
        <v>110444.292</v>
      </c>
      <c r="R1744" s="20">
        <f>Ugovori_OPULJP[[#This Row],[Bespovratna sredstva - Nacionalni dio - HRK]]/7.5345</f>
        <v>14658.476607605016</v>
      </c>
      <c r="S1744" s="19">
        <v>736295.28</v>
      </c>
      <c r="T1744" s="20">
        <f>Ugovori_OPULJP[[#This Row],[Bespovratna sredstva - Ukupno (EU+Nac) HRK
= Ukupna ugovorena vrijednost bespovratnih sredstava]]/7.5345</f>
        <v>97723.17738403345</v>
      </c>
      <c r="U1744" s="19">
        <v>0</v>
      </c>
      <c r="V1744" s="20">
        <f>Ugovori_OPULJP[[#This Row],[Javni doprinos korisnika - HRK]]/7.5345</f>
        <v>0</v>
      </c>
      <c r="W1744" s="19">
        <v>0</v>
      </c>
      <c r="X1744" s="20">
        <f>Ugovori_OPULJP[[#This Row],[Privatni doprinos korisnika - HRK]]/7.5345</f>
        <v>0</v>
      </c>
      <c r="Y1744" s="21">
        <f>Ugovori_OPULJP[[#This Row],[Bespovratna sredstva - Ukupno (EU+Nac) HRK
= Ukupna ugovorena vrijednost bespovratnih sredstava]]+Ugovori_OPULJP[[#This Row],[Javni doprinos korisnika - HRK]]+Ugovori_OPULJP[[#This Row],[Privatni doprinos korisnika - HRK]]</f>
        <v>736295.28</v>
      </c>
      <c r="Z1744" s="22">
        <f>Ugovori_OPULJP[[#This Row],[UKUPNI PRIHVATLJIVI IZDACI
TOTAL ELIGIBLE EXPENDITURE
= Bespovratna sredstva ukupno + doprinos korisnika
= Ukupni prihvatljivi troškovi
= Ukupna ugovorena vrijednost projekta HRK]]/7.5345</f>
        <v>97723.17738403345</v>
      </c>
      <c r="AA1744" s="13" t="s">
        <v>22</v>
      </c>
      <c r="AB1744" s="13" t="s">
        <v>19</v>
      </c>
      <c r="AC1744" s="12" t="s">
        <v>6369</v>
      </c>
      <c r="AD1744" s="12" t="s">
        <v>147</v>
      </c>
    </row>
    <row r="1745" spans="1:30" ht="63.75" customHeight="1" x14ac:dyDescent="0.3">
      <c r="A1745" s="10" t="s">
        <v>6370</v>
      </c>
      <c r="B1745" s="11" t="s">
        <v>139</v>
      </c>
      <c r="C1745" s="12" t="s">
        <v>5697</v>
      </c>
      <c r="D1745" s="12" t="s">
        <v>5698</v>
      </c>
      <c r="E1745" s="27" t="s">
        <v>63</v>
      </c>
      <c r="F1745" s="14" t="s">
        <v>6371</v>
      </c>
      <c r="G1745" s="14" t="s">
        <v>6372</v>
      </c>
      <c r="H1745" s="16">
        <v>43707</v>
      </c>
      <c r="I1745" s="16">
        <v>44165</v>
      </c>
      <c r="J1745" s="17" t="str">
        <f>IF(Ugovori_OPULJP[[#This Row],[DATUM ZAVRŠETKA OPERACIJE]]&gt;DATE(2023,12,31),"u provedbi","završen")</f>
        <v>završen</v>
      </c>
      <c r="K1745" s="15" t="s">
        <v>71</v>
      </c>
      <c r="L1745" s="15" t="s">
        <v>71</v>
      </c>
      <c r="M1745" s="18">
        <v>0.85</v>
      </c>
      <c r="N1745" s="18">
        <v>0.15</v>
      </c>
      <c r="O1745" s="19">
        <f>Ugovori_OPULJP[[#This Row],[Bespovratna sredstva - Ukupno (EU+Nac) HRK
= Ukupna ugovorena vrijednost bespovratnih sredstava]]*Ugovori_OPULJP[[#This Row],[EU STOPA SUFINANCIRANJA %
EU CO-FINANCING RATE %]]</f>
        <v>476200.09850000002</v>
      </c>
      <c r="P1745" s="20">
        <f>Ugovori_OPULJP[[#This Row],[Bespovratna sredstva - EU dio - HRK]]/7.5345</f>
        <v>63202.614440241552</v>
      </c>
      <c r="Q1745" s="19">
        <f>Ugovori_OPULJP[[#This Row],[Bespovratna sredstva - Ukupno (EU+Nac) HRK
= Ukupna ugovorena vrijednost bespovratnih sredstava]]*Ugovori_OPULJP[[#This Row],[STOPA NACIONALNOG SUFINANCIRANJA %]]</f>
        <v>84035.311499999996</v>
      </c>
      <c r="R1745" s="20">
        <f>Ugovori_OPULJP[[#This Row],[Bespovratna sredstva - Nacionalni dio - HRK]]/7.5345</f>
        <v>11153.40254827792</v>
      </c>
      <c r="S1745" s="19">
        <v>560235.41</v>
      </c>
      <c r="T1745" s="20">
        <f>Ugovori_OPULJP[[#This Row],[Bespovratna sredstva - Ukupno (EU+Nac) HRK
= Ukupna ugovorena vrijednost bespovratnih sredstava]]/7.5345</f>
        <v>74356.016988519477</v>
      </c>
      <c r="U1745" s="19">
        <v>0</v>
      </c>
      <c r="V1745" s="20">
        <f>Ugovori_OPULJP[[#This Row],[Javni doprinos korisnika - HRK]]/7.5345</f>
        <v>0</v>
      </c>
      <c r="W1745" s="19">
        <v>0</v>
      </c>
      <c r="X1745" s="20">
        <f>Ugovori_OPULJP[[#This Row],[Privatni doprinos korisnika - HRK]]/7.5345</f>
        <v>0</v>
      </c>
      <c r="Y1745" s="21">
        <f>Ugovori_OPULJP[[#This Row],[Bespovratna sredstva - Ukupno (EU+Nac) HRK
= Ukupna ugovorena vrijednost bespovratnih sredstava]]+Ugovori_OPULJP[[#This Row],[Javni doprinos korisnika - HRK]]+Ugovori_OPULJP[[#This Row],[Privatni doprinos korisnika - HRK]]</f>
        <v>560235.41</v>
      </c>
      <c r="Z1745" s="22">
        <f>Ugovori_OPULJP[[#This Row],[UKUPNI PRIHVATLJIVI IZDACI
TOTAL ELIGIBLE EXPENDITURE
= Bespovratna sredstva ukupno + doprinos korisnika
= Ukupni prihvatljivi troškovi
= Ukupna ugovorena vrijednost projekta HRK]]/7.5345</f>
        <v>74356.016988519477</v>
      </c>
      <c r="AA1745" s="13" t="s">
        <v>22</v>
      </c>
      <c r="AB1745" s="13" t="s">
        <v>19</v>
      </c>
      <c r="AC1745" s="12" t="s">
        <v>6373</v>
      </c>
      <c r="AD1745" s="12" t="s">
        <v>147</v>
      </c>
    </row>
    <row r="1746" spans="1:30" ht="63.75" customHeight="1" x14ac:dyDescent="0.3">
      <c r="A1746" s="10" t="s">
        <v>6374</v>
      </c>
      <c r="B1746" s="11" t="s">
        <v>139</v>
      </c>
      <c r="C1746" s="12" t="s">
        <v>5697</v>
      </c>
      <c r="D1746" s="12" t="s">
        <v>5698</v>
      </c>
      <c r="E1746" s="27" t="s">
        <v>63</v>
      </c>
      <c r="F1746" s="14" t="s">
        <v>6375</v>
      </c>
      <c r="G1746" s="32" t="s">
        <v>131</v>
      </c>
      <c r="H1746" s="16">
        <v>43707</v>
      </c>
      <c r="I1746" s="16">
        <v>44165</v>
      </c>
      <c r="J1746" s="17" t="str">
        <f>IF(Ugovori_OPULJP[[#This Row],[DATUM ZAVRŠETKA OPERACIJE]]&gt;DATE(2023,12,31),"u provedbi","završen")</f>
        <v>završen</v>
      </c>
      <c r="K1746" s="15" t="s">
        <v>71</v>
      </c>
      <c r="L1746" s="15" t="s">
        <v>21</v>
      </c>
      <c r="M1746" s="18">
        <v>0.85</v>
      </c>
      <c r="N1746" s="18">
        <v>0.15</v>
      </c>
      <c r="O1746" s="19">
        <f>Ugovori_OPULJP[[#This Row],[Bespovratna sredstva - Ukupno (EU+Nac) HRK
= Ukupna ugovorena vrijednost bespovratnih sredstava]]*Ugovori_OPULJP[[#This Row],[EU STOPA SUFINANCIRANJA %
EU CO-FINANCING RATE %]]</f>
        <v>755628.93699999992</v>
      </c>
      <c r="P1746" s="20">
        <f>Ugovori_OPULJP[[#This Row],[Bespovratna sredstva - EU dio - HRK]]/7.5345</f>
        <v>100289.19463799852</v>
      </c>
      <c r="Q1746" s="19">
        <f>Ugovori_OPULJP[[#This Row],[Bespovratna sredstva - Ukupno (EU+Nac) HRK
= Ukupna ugovorena vrijednost bespovratnih sredstava]]*Ugovori_OPULJP[[#This Row],[STOPA NACIONALNOG SUFINANCIRANJA %]]</f>
        <v>133346.283</v>
      </c>
      <c r="R1746" s="20">
        <f>Ugovori_OPULJP[[#This Row],[Bespovratna sredstva - Nacionalni dio - HRK]]/7.5345</f>
        <v>17698.093171411507</v>
      </c>
      <c r="S1746" s="19">
        <v>888975.22</v>
      </c>
      <c r="T1746" s="20">
        <f>Ugovori_OPULJP[[#This Row],[Bespovratna sredstva - Ukupno (EU+Nac) HRK
= Ukupna ugovorena vrijednost bespovratnih sredstava]]/7.5345</f>
        <v>117987.28780941003</v>
      </c>
      <c r="U1746" s="19">
        <v>0</v>
      </c>
      <c r="V1746" s="20">
        <f>Ugovori_OPULJP[[#This Row],[Javni doprinos korisnika - HRK]]/7.5345</f>
        <v>0</v>
      </c>
      <c r="W1746" s="19">
        <v>0</v>
      </c>
      <c r="X1746" s="20">
        <f>Ugovori_OPULJP[[#This Row],[Privatni doprinos korisnika - HRK]]/7.5345</f>
        <v>0</v>
      </c>
      <c r="Y1746" s="21">
        <f>Ugovori_OPULJP[[#This Row],[Bespovratna sredstva - Ukupno (EU+Nac) HRK
= Ukupna ugovorena vrijednost bespovratnih sredstava]]+Ugovori_OPULJP[[#This Row],[Javni doprinos korisnika - HRK]]+Ugovori_OPULJP[[#This Row],[Privatni doprinos korisnika - HRK]]</f>
        <v>888975.22</v>
      </c>
      <c r="Z1746" s="22">
        <f>Ugovori_OPULJP[[#This Row],[UKUPNI PRIHVATLJIVI IZDACI
TOTAL ELIGIBLE EXPENDITURE
= Bespovratna sredstva ukupno + doprinos korisnika
= Ukupni prihvatljivi troškovi
= Ukupna ugovorena vrijednost projekta HRK]]/7.5345</f>
        <v>117987.28780941003</v>
      </c>
      <c r="AA1746" s="13" t="s">
        <v>22</v>
      </c>
      <c r="AB1746" s="13" t="s">
        <v>19</v>
      </c>
      <c r="AC1746" s="12" t="s">
        <v>6376</v>
      </c>
      <c r="AD1746" s="12" t="s">
        <v>147</v>
      </c>
    </row>
    <row r="1747" spans="1:30" ht="63.75" customHeight="1" x14ac:dyDescent="0.3">
      <c r="A1747" s="10" t="s">
        <v>6377</v>
      </c>
      <c r="B1747" s="11" t="s">
        <v>139</v>
      </c>
      <c r="C1747" s="12" t="s">
        <v>5697</v>
      </c>
      <c r="D1747" s="12" t="s">
        <v>5698</v>
      </c>
      <c r="E1747" s="27" t="s">
        <v>63</v>
      </c>
      <c r="F1747" s="14" t="s">
        <v>6378</v>
      </c>
      <c r="G1747" s="14" t="s">
        <v>1545</v>
      </c>
      <c r="H1747" s="16">
        <v>43707</v>
      </c>
      <c r="I1747" s="16">
        <v>44499</v>
      </c>
      <c r="J1747" s="17" t="str">
        <f>IF(Ugovori_OPULJP[[#This Row],[DATUM ZAVRŠETKA OPERACIJE]]&gt;DATE(2023,12,31),"u provedbi","završen")</f>
        <v>završen</v>
      </c>
      <c r="K1747" s="15" t="s">
        <v>71</v>
      </c>
      <c r="L1747" s="15" t="s">
        <v>71</v>
      </c>
      <c r="M1747" s="18">
        <v>0.85</v>
      </c>
      <c r="N1747" s="18">
        <v>0.15</v>
      </c>
      <c r="O1747" s="19">
        <f>Ugovori_OPULJP[[#This Row],[Bespovratna sredstva - Ukupno (EU+Nac) HRK
= Ukupna ugovorena vrijednost bespovratnih sredstava]]*Ugovori_OPULJP[[#This Row],[EU STOPA SUFINANCIRANJA %
EU CO-FINANCING RATE %]]</f>
        <v>1246703.2279999999</v>
      </c>
      <c r="P1747" s="20">
        <f>Ugovori_OPULJP[[#This Row],[Bespovratna sredstva - EU dio - HRK]]/7.5345</f>
        <v>165465.95367973985</v>
      </c>
      <c r="Q1747" s="19">
        <f>Ugovori_OPULJP[[#This Row],[Bespovratna sredstva - Ukupno (EU+Nac) HRK
= Ukupna ugovorena vrijednost bespovratnih sredstava]]*Ugovori_OPULJP[[#This Row],[STOPA NACIONALNOG SUFINANCIRANJA %]]</f>
        <v>220006.45199999999</v>
      </c>
      <c r="R1747" s="20">
        <f>Ugovori_OPULJP[[#This Row],[Bespovratna sredstva - Nacionalni dio - HRK]]/7.5345</f>
        <v>29199.87417877762</v>
      </c>
      <c r="S1747" s="19">
        <v>1466709.68</v>
      </c>
      <c r="T1747" s="20">
        <f>Ugovori_OPULJP[[#This Row],[Bespovratna sredstva - Ukupno (EU+Nac) HRK
= Ukupna ugovorena vrijednost bespovratnih sredstava]]/7.5345</f>
        <v>194665.82785851747</v>
      </c>
      <c r="U1747" s="19">
        <v>0</v>
      </c>
      <c r="V1747" s="20">
        <f>Ugovori_OPULJP[[#This Row],[Javni doprinos korisnika - HRK]]/7.5345</f>
        <v>0</v>
      </c>
      <c r="W1747" s="19">
        <v>0</v>
      </c>
      <c r="X1747" s="20">
        <f>Ugovori_OPULJP[[#This Row],[Privatni doprinos korisnika - HRK]]/7.5345</f>
        <v>0</v>
      </c>
      <c r="Y1747" s="21">
        <f>Ugovori_OPULJP[[#This Row],[Bespovratna sredstva - Ukupno (EU+Nac) HRK
= Ukupna ugovorena vrijednost bespovratnih sredstava]]+Ugovori_OPULJP[[#This Row],[Javni doprinos korisnika - HRK]]+Ugovori_OPULJP[[#This Row],[Privatni doprinos korisnika - HRK]]</f>
        <v>1466709.68</v>
      </c>
      <c r="Z1747" s="22">
        <f>Ugovori_OPULJP[[#This Row],[UKUPNI PRIHVATLJIVI IZDACI
TOTAL ELIGIBLE EXPENDITURE
= Bespovratna sredstva ukupno + doprinos korisnika
= Ukupni prihvatljivi troškovi
= Ukupna ugovorena vrijednost projekta HRK]]/7.5345</f>
        <v>194665.82785851747</v>
      </c>
      <c r="AA1747" s="13" t="s">
        <v>22</v>
      </c>
      <c r="AB1747" s="13" t="s">
        <v>19</v>
      </c>
      <c r="AC1747" s="12" t="s">
        <v>6379</v>
      </c>
      <c r="AD1747" s="12" t="s">
        <v>147</v>
      </c>
    </row>
    <row r="1748" spans="1:30" ht="63.75" customHeight="1" x14ac:dyDescent="0.3">
      <c r="A1748" s="10" t="s">
        <v>6380</v>
      </c>
      <c r="B1748" s="11" t="s">
        <v>139</v>
      </c>
      <c r="C1748" s="12" t="s">
        <v>5697</v>
      </c>
      <c r="D1748" s="12" t="s">
        <v>5698</v>
      </c>
      <c r="E1748" s="27" t="s">
        <v>63</v>
      </c>
      <c r="F1748" s="14" t="s">
        <v>6381</v>
      </c>
      <c r="G1748" s="14" t="s">
        <v>6382</v>
      </c>
      <c r="H1748" s="16">
        <v>43721</v>
      </c>
      <c r="I1748" s="16">
        <v>44087</v>
      </c>
      <c r="J1748" s="17" t="str">
        <f>IF(Ugovori_OPULJP[[#This Row],[DATUM ZAVRŠETKA OPERACIJE]]&gt;DATE(2023,12,31),"u provedbi","završen")</f>
        <v>završen</v>
      </c>
      <c r="K1748" s="15" t="s">
        <v>71</v>
      </c>
      <c r="L1748" s="15" t="s">
        <v>71</v>
      </c>
      <c r="M1748" s="18">
        <v>0.85</v>
      </c>
      <c r="N1748" s="18">
        <v>0.15</v>
      </c>
      <c r="O1748" s="19">
        <f>Ugovori_OPULJP[[#This Row],[Bespovratna sredstva - Ukupno (EU+Nac) HRK
= Ukupna ugovorena vrijednost bespovratnih sredstava]]*Ugovori_OPULJP[[#This Row],[EU STOPA SUFINANCIRANJA %
EU CO-FINANCING RATE %]]</f>
        <v>967087.5</v>
      </c>
      <c r="P1748" s="20">
        <f>Ugovori_OPULJP[[#This Row],[Bespovratna sredstva - EU dio - HRK]]/7.5345</f>
        <v>128354.56898267967</v>
      </c>
      <c r="Q1748" s="19">
        <f>Ugovori_OPULJP[[#This Row],[Bespovratna sredstva - Ukupno (EU+Nac) HRK
= Ukupna ugovorena vrijednost bespovratnih sredstava]]*Ugovori_OPULJP[[#This Row],[STOPA NACIONALNOG SUFINANCIRANJA %]]</f>
        <v>170662.5</v>
      </c>
      <c r="R1748" s="20">
        <f>Ugovori_OPULJP[[#This Row],[Bespovratna sredstva - Nacionalni dio - HRK]]/7.5345</f>
        <v>22650.806291061119</v>
      </c>
      <c r="S1748" s="19">
        <v>1137750</v>
      </c>
      <c r="T1748" s="20">
        <f>Ugovori_OPULJP[[#This Row],[Bespovratna sredstva - Ukupno (EU+Nac) HRK
= Ukupna ugovorena vrijednost bespovratnih sredstava]]/7.5345</f>
        <v>151005.37527374079</v>
      </c>
      <c r="U1748" s="19">
        <v>0</v>
      </c>
      <c r="V1748" s="20">
        <f>Ugovori_OPULJP[[#This Row],[Javni doprinos korisnika - HRK]]/7.5345</f>
        <v>0</v>
      </c>
      <c r="W1748" s="19">
        <v>0</v>
      </c>
      <c r="X1748" s="20">
        <f>Ugovori_OPULJP[[#This Row],[Privatni doprinos korisnika - HRK]]/7.5345</f>
        <v>0</v>
      </c>
      <c r="Y1748" s="21">
        <f>Ugovori_OPULJP[[#This Row],[Bespovratna sredstva - Ukupno (EU+Nac) HRK
= Ukupna ugovorena vrijednost bespovratnih sredstava]]+Ugovori_OPULJP[[#This Row],[Javni doprinos korisnika - HRK]]+Ugovori_OPULJP[[#This Row],[Privatni doprinos korisnika - HRK]]</f>
        <v>1137750</v>
      </c>
      <c r="Z1748" s="22">
        <f>Ugovori_OPULJP[[#This Row],[UKUPNI PRIHVATLJIVI IZDACI
TOTAL ELIGIBLE EXPENDITURE
= Bespovratna sredstva ukupno + doprinos korisnika
= Ukupni prihvatljivi troškovi
= Ukupna ugovorena vrijednost projekta HRK]]/7.5345</f>
        <v>151005.37527374079</v>
      </c>
      <c r="AA1748" s="13" t="s">
        <v>22</v>
      </c>
      <c r="AB1748" s="13" t="s">
        <v>19</v>
      </c>
      <c r="AC1748" s="12" t="s">
        <v>6383</v>
      </c>
      <c r="AD1748" s="12" t="s">
        <v>147</v>
      </c>
    </row>
    <row r="1749" spans="1:30" ht="63.75" customHeight="1" x14ac:dyDescent="0.3">
      <c r="A1749" s="10" t="s">
        <v>6384</v>
      </c>
      <c r="B1749" s="11" t="s">
        <v>139</v>
      </c>
      <c r="C1749" s="12" t="s">
        <v>5697</v>
      </c>
      <c r="D1749" s="12" t="s">
        <v>5698</v>
      </c>
      <c r="E1749" s="27" t="s">
        <v>63</v>
      </c>
      <c r="F1749" s="14" t="s">
        <v>6385</v>
      </c>
      <c r="G1749" s="14" t="s">
        <v>6386</v>
      </c>
      <c r="H1749" s="16">
        <v>43707</v>
      </c>
      <c r="I1749" s="16">
        <v>44165</v>
      </c>
      <c r="J1749" s="17" t="str">
        <f>IF(Ugovori_OPULJP[[#This Row],[DATUM ZAVRŠETKA OPERACIJE]]&gt;DATE(2023,12,31),"u provedbi","završen")</f>
        <v>završen</v>
      </c>
      <c r="K1749" s="15" t="s">
        <v>71</v>
      </c>
      <c r="L1749" s="15" t="s">
        <v>71</v>
      </c>
      <c r="M1749" s="18">
        <v>0.85</v>
      </c>
      <c r="N1749" s="18">
        <v>0.15</v>
      </c>
      <c r="O1749" s="19">
        <f>Ugovori_OPULJP[[#This Row],[Bespovratna sredstva - Ukupno (EU+Nac) HRK
= Ukupna ugovorena vrijednost bespovratnih sredstava]]*Ugovori_OPULJP[[#This Row],[EU STOPA SUFINANCIRANJA %
EU CO-FINANCING RATE %]]</f>
        <v>807696.36699999997</v>
      </c>
      <c r="P1749" s="20">
        <f>Ugovori_OPULJP[[#This Row],[Bespovratna sredstva - EU dio - HRK]]/7.5345</f>
        <v>107199.73017453049</v>
      </c>
      <c r="Q1749" s="19">
        <f>Ugovori_OPULJP[[#This Row],[Bespovratna sredstva - Ukupno (EU+Nac) HRK
= Ukupna ugovorena vrijednost bespovratnih sredstava]]*Ugovori_OPULJP[[#This Row],[STOPA NACIONALNOG SUFINANCIRANJA %]]</f>
        <v>142534.65299999999</v>
      </c>
      <c r="R1749" s="20">
        <f>Ugovori_OPULJP[[#This Row],[Bespovratna sredstva - Nacionalni dio - HRK]]/7.5345</f>
        <v>18917.599442564202</v>
      </c>
      <c r="S1749" s="19">
        <v>950231.02</v>
      </c>
      <c r="T1749" s="20">
        <f>Ugovori_OPULJP[[#This Row],[Bespovratna sredstva - Ukupno (EU+Nac) HRK
= Ukupna ugovorena vrijednost bespovratnih sredstava]]/7.5345</f>
        <v>126117.3296170947</v>
      </c>
      <c r="U1749" s="19">
        <v>0</v>
      </c>
      <c r="V1749" s="20">
        <f>Ugovori_OPULJP[[#This Row],[Javni doprinos korisnika - HRK]]/7.5345</f>
        <v>0</v>
      </c>
      <c r="W1749" s="19">
        <v>0</v>
      </c>
      <c r="X1749" s="20">
        <f>Ugovori_OPULJP[[#This Row],[Privatni doprinos korisnika - HRK]]/7.5345</f>
        <v>0</v>
      </c>
      <c r="Y1749" s="21">
        <f>Ugovori_OPULJP[[#This Row],[Bespovratna sredstva - Ukupno (EU+Nac) HRK
= Ukupna ugovorena vrijednost bespovratnih sredstava]]+Ugovori_OPULJP[[#This Row],[Javni doprinos korisnika - HRK]]+Ugovori_OPULJP[[#This Row],[Privatni doprinos korisnika - HRK]]</f>
        <v>950231.02</v>
      </c>
      <c r="Z1749" s="22">
        <f>Ugovori_OPULJP[[#This Row],[UKUPNI PRIHVATLJIVI IZDACI
TOTAL ELIGIBLE EXPENDITURE
= Bespovratna sredstva ukupno + doprinos korisnika
= Ukupni prihvatljivi troškovi
= Ukupna ugovorena vrijednost projekta HRK]]/7.5345</f>
        <v>126117.3296170947</v>
      </c>
      <c r="AA1749" s="13" t="s">
        <v>22</v>
      </c>
      <c r="AB1749" s="13" t="s">
        <v>19</v>
      </c>
      <c r="AC1749" s="12" t="s">
        <v>6387</v>
      </c>
      <c r="AD1749" s="12" t="s">
        <v>147</v>
      </c>
    </row>
    <row r="1750" spans="1:30" ht="63.75" customHeight="1" x14ac:dyDescent="0.3">
      <c r="A1750" s="10" t="s">
        <v>6388</v>
      </c>
      <c r="B1750" s="11" t="s">
        <v>139</v>
      </c>
      <c r="C1750" s="12" t="s">
        <v>5697</v>
      </c>
      <c r="D1750" s="12" t="s">
        <v>5698</v>
      </c>
      <c r="E1750" s="27" t="s">
        <v>63</v>
      </c>
      <c r="F1750" s="14" t="s">
        <v>6389</v>
      </c>
      <c r="G1750" s="14" t="s">
        <v>6390</v>
      </c>
      <c r="H1750" s="16">
        <v>43707</v>
      </c>
      <c r="I1750" s="16">
        <v>44226</v>
      </c>
      <c r="J1750" s="17" t="str">
        <f>IF(Ugovori_OPULJP[[#This Row],[DATUM ZAVRŠETKA OPERACIJE]]&gt;DATE(2023,12,31),"u provedbi","završen")</f>
        <v>završen</v>
      </c>
      <c r="K1750" s="15" t="s">
        <v>71</v>
      </c>
      <c r="L1750" s="15" t="s">
        <v>71</v>
      </c>
      <c r="M1750" s="18">
        <v>0.85</v>
      </c>
      <c r="N1750" s="18">
        <v>0.15</v>
      </c>
      <c r="O1750" s="19">
        <f>Ugovori_OPULJP[[#This Row],[Bespovratna sredstva - Ukupno (EU+Nac) HRK
= Ukupna ugovorena vrijednost bespovratnih sredstava]]*Ugovori_OPULJP[[#This Row],[EU STOPA SUFINANCIRANJA %
EU CO-FINANCING RATE %]]</f>
        <v>496310.24</v>
      </c>
      <c r="P1750" s="20">
        <f>Ugovori_OPULJP[[#This Row],[Bespovratna sredstva - EU dio - HRK]]/7.5345</f>
        <v>65871.688897737069</v>
      </c>
      <c r="Q1750" s="19">
        <f>Ugovori_OPULJP[[#This Row],[Bespovratna sredstva - Ukupno (EU+Nac) HRK
= Ukupna ugovorena vrijednost bespovratnih sredstava]]*Ugovori_OPULJP[[#This Row],[STOPA NACIONALNOG SUFINANCIRANJA %]]</f>
        <v>87584.16</v>
      </c>
      <c r="R1750" s="20">
        <f>Ugovori_OPULJP[[#This Row],[Bespovratna sredstva - Nacionalni dio - HRK]]/7.5345</f>
        <v>11624.415687835954</v>
      </c>
      <c r="S1750" s="19">
        <v>583894.4</v>
      </c>
      <c r="T1750" s="20">
        <f>Ugovori_OPULJP[[#This Row],[Bespovratna sredstva - Ukupno (EU+Nac) HRK
= Ukupna ugovorena vrijednost bespovratnih sredstava]]/7.5345</f>
        <v>77496.104585573034</v>
      </c>
      <c r="U1750" s="19">
        <v>0</v>
      </c>
      <c r="V1750" s="20">
        <f>Ugovori_OPULJP[[#This Row],[Javni doprinos korisnika - HRK]]/7.5345</f>
        <v>0</v>
      </c>
      <c r="W1750" s="19">
        <v>0</v>
      </c>
      <c r="X1750" s="20">
        <f>Ugovori_OPULJP[[#This Row],[Privatni doprinos korisnika - HRK]]/7.5345</f>
        <v>0</v>
      </c>
      <c r="Y1750" s="21">
        <f>Ugovori_OPULJP[[#This Row],[Bespovratna sredstva - Ukupno (EU+Nac) HRK
= Ukupna ugovorena vrijednost bespovratnih sredstava]]+Ugovori_OPULJP[[#This Row],[Javni doprinos korisnika - HRK]]+Ugovori_OPULJP[[#This Row],[Privatni doprinos korisnika - HRK]]</f>
        <v>583894.4</v>
      </c>
      <c r="Z1750" s="22">
        <f>Ugovori_OPULJP[[#This Row],[UKUPNI PRIHVATLJIVI IZDACI
TOTAL ELIGIBLE EXPENDITURE
= Bespovratna sredstva ukupno + doprinos korisnika
= Ukupni prihvatljivi troškovi
= Ukupna ugovorena vrijednost projekta HRK]]/7.5345</f>
        <v>77496.104585573034</v>
      </c>
      <c r="AA1750" s="13" t="s">
        <v>22</v>
      </c>
      <c r="AB1750" s="13" t="s">
        <v>19</v>
      </c>
      <c r="AC1750" s="12" t="s">
        <v>6391</v>
      </c>
      <c r="AD1750" s="12" t="s">
        <v>147</v>
      </c>
    </row>
    <row r="1751" spans="1:30" ht="63.75" customHeight="1" x14ac:dyDescent="0.3">
      <c r="A1751" s="10" t="s">
        <v>6392</v>
      </c>
      <c r="B1751" s="11" t="s">
        <v>139</v>
      </c>
      <c r="C1751" s="12" t="s">
        <v>5697</v>
      </c>
      <c r="D1751" s="12" t="s">
        <v>5698</v>
      </c>
      <c r="E1751" s="27" t="s">
        <v>63</v>
      </c>
      <c r="F1751" s="14" t="s">
        <v>6393</v>
      </c>
      <c r="G1751" s="14" t="s">
        <v>6394</v>
      </c>
      <c r="H1751" s="16">
        <v>43707</v>
      </c>
      <c r="I1751" s="16">
        <v>44316</v>
      </c>
      <c r="J1751" s="17" t="str">
        <f>IF(Ugovori_OPULJP[[#This Row],[DATUM ZAVRŠETKA OPERACIJE]]&gt;DATE(2023,12,31),"u provedbi","završen")</f>
        <v>završen</v>
      </c>
      <c r="K1751" s="15" t="s">
        <v>71</v>
      </c>
      <c r="L1751" s="15" t="s">
        <v>71</v>
      </c>
      <c r="M1751" s="18">
        <v>0.85</v>
      </c>
      <c r="N1751" s="18">
        <v>0.15</v>
      </c>
      <c r="O1751" s="19">
        <f>Ugovori_OPULJP[[#This Row],[Bespovratna sredstva - Ukupno (EU+Nac) HRK
= Ukupna ugovorena vrijednost bespovratnih sredstava]]*Ugovori_OPULJP[[#This Row],[EU STOPA SUFINANCIRANJA %
EU CO-FINANCING RATE %]]</f>
        <v>786846.47049999994</v>
      </c>
      <c r="P1751" s="20">
        <f>Ugovori_OPULJP[[#This Row],[Bespovratna sredstva - EU dio - HRK]]/7.5345</f>
        <v>104432.4733558962</v>
      </c>
      <c r="Q1751" s="19">
        <f>Ugovori_OPULJP[[#This Row],[Bespovratna sredstva - Ukupno (EU+Nac) HRK
= Ukupna ugovorena vrijednost bespovratnih sredstava]]*Ugovori_OPULJP[[#This Row],[STOPA NACIONALNOG SUFINANCIRANJA %]]</f>
        <v>138855.25949999999</v>
      </c>
      <c r="R1751" s="20">
        <f>Ugovori_OPULJP[[#This Row],[Bespovratna sredstva - Nacionalni dio - HRK]]/7.5345</f>
        <v>18429.260003981683</v>
      </c>
      <c r="S1751" s="19">
        <v>925701.73</v>
      </c>
      <c r="T1751" s="20">
        <f>Ugovori_OPULJP[[#This Row],[Bespovratna sredstva - Ukupno (EU+Nac) HRK
= Ukupna ugovorena vrijednost bespovratnih sredstava]]/7.5345</f>
        <v>122861.73335987788</v>
      </c>
      <c r="U1751" s="19">
        <v>0</v>
      </c>
      <c r="V1751" s="20">
        <f>Ugovori_OPULJP[[#This Row],[Javni doprinos korisnika - HRK]]/7.5345</f>
        <v>0</v>
      </c>
      <c r="W1751" s="19">
        <v>0</v>
      </c>
      <c r="X1751" s="20">
        <f>Ugovori_OPULJP[[#This Row],[Privatni doprinos korisnika - HRK]]/7.5345</f>
        <v>0</v>
      </c>
      <c r="Y1751" s="21">
        <f>Ugovori_OPULJP[[#This Row],[Bespovratna sredstva - Ukupno (EU+Nac) HRK
= Ukupna ugovorena vrijednost bespovratnih sredstava]]+Ugovori_OPULJP[[#This Row],[Javni doprinos korisnika - HRK]]+Ugovori_OPULJP[[#This Row],[Privatni doprinos korisnika - HRK]]</f>
        <v>925701.73</v>
      </c>
      <c r="Z1751" s="22">
        <f>Ugovori_OPULJP[[#This Row],[UKUPNI PRIHVATLJIVI IZDACI
TOTAL ELIGIBLE EXPENDITURE
= Bespovratna sredstva ukupno + doprinos korisnika
= Ukupni prihvatljivi troškovi
= Ukupna ugovorena vrijednost projekta HRK]]/7.5345</f>
        <v>122861.73335987788</v>
      </c>
      <c r="AA1751" s="13" t="s">
        <v>22</v>
      </c>
      <c r="AB1751" s="13" t="s">
        <v>19</v>
      </c>
      <c r="AC1751" s="12" t="s">
        <v>6395</v>
      </c>
      <c r="AD1751" s="12" t="s">
        <v>147</v>
      </c>
    </row>
    <row r="1752" spans="1:30" ht="63.75" customHeight="1" x14ac:dyDescent="0.3">
      <c r="A1752" s="10" t="s">
        <v>6396</v>
      </c>
      <c r="B1752" s="11" t="s">
        <v>139</v>
      </c>
      <c r="C1752" s="12" t="s">
        <v>5697</v>
      </c>
      <c r="D1752" s="12" t="s">
        <v>5698</v>
      </c>
      <c r="E1752" s="27" t="s">
        <v>63</v>
      </c>
      <c r="F1752" s="14" t="s">
        <v>6397</v>
      </c>
      <c r="G1752" s="14" t="s">
        <v>6398</v>
      </c>
      <c r="H1752" s="16">
        <v>43707</v>
      </c>
      <c r="I1752" s="16">
        <v>44346</v>
      </c>
      <c r="J1752" s="17" t="str">
        <f>IF(Ugovori_OPULJP[[#This Row],[DATUM ZAVRŠETKA OPERACIJE]]&gt;DATE(2023,12,31),"u provedbi","završen")</f>
        <v>završen</v>
      </c>
      <c r="K1752" s="15" t="s">
        <v>71</v>
      </c>
      <c r="L1752" s="15" t="s">
        <v>21</v>
      </c>
      <c r="M1752" s="18">
        <v>0.85</v>
      </c>
      <c r="N1752" s="18">
        <v>0.15</v>
      </c>
      <c r="O1752" s="19">
        <f>Ugovori_OPULJP[[#This Row],[Bespovratna sredstva - Ukupno (EU+Nac) HRK
= Ukupna ugovorena vrijednost bespovratnih sredstava]]*Ugovori_OPULJP[[#This Row],[EU STOPA SUFINANCIRANJA %
EU CO-FINANCING RATE %]]</f>
        <v>888439.54149999993</v>
      </c>
      <c r="P1752" s="20">
        <f>Ugovori_OPULJP[[#This Row],[Bespovratna sredstva - EU dio - HRK]]/7.5345</f>
        <v>117916.1910544827</v>
      </c>
      <c r="Q1752" s="19">
        <f>Ugovori_OPULJP[[#This Row],[Bespovratna sredstva - Ukupno (EU+Nac) HRK
= Ukupna ugovorena vrijednost bespovratnih sredstava]]*Ugovori_OPULJP[[#This Row],[STOPA NACIONALNOG SUFINANCIRANJA %]]</f>
        <v>156783.4485</v>
      </c>
      <c r="R1752" s="20">
        <f>Ugovori_OPULJP[[#This Row],[Bespovratna sredstva - Nacionalni dio - HRK]]/7.5345</f>
        <v>20808.73959784989</v>
      </c>
      <c r="S1752" s="19">
        <v>1045222.99</v>
      </c>
      <c r="T1752" s="20">
        <f>Ugovori_OPULJP[[#This Row],[Bespovratna sredstva - Ukupno (EU+Nac) HRK
= Ukupna ugovorena vrijednost bespovratnih sredstava]]/7.5345</f>
        <v>138724.93065233261</v>
      </c>
      <c r="U1752" s="19">
        <v>0</v>
      </c>
      <c r="V1752" s="20">
        <f>Ugovori_OPULJP[[#This Row],[Javni doprinos korisnika - HRK]]/7.5345</f>
        <v>0</v>
      </c>
      <c r="W1752" s="19">
        <v>0</v>
      </c>
      <c r="X1752" s="20">
        <f>Ugovori_OPULJP[[#This Row],[Privatni doprinos korisnika - HRK]]/7.5345</f>
        <v>0</v>
      </c>
      <c r="Y1752" s="21">
        <f>Ugovori_OPULJP[[#This Row],[Bespovratna sredstva - Ukupno (EU+Nac) HRK
= Ukupna ugovorena vrijednost bespovratnih sredstava]]+Ugovori_OPULJP[[#This Row],[Javni doprinos korisnika - HRK]]+Ugovori_OPULJP[[#This Row],[Privatni doprinos korisnika - HRK]]</f>
        <v>1045222.99</v>
      </c>
      <c r="Z1752" s="22">
        <f>Ugovori_OPULJP[[#This Row],[UKUPNI PRIHVATLJIVI IZDACI
TOTAL ELIGIBLE EXPENDITURE
= Bespovratna sredstva ukupno + doprinos korisnika
= Ukupni prihvatljivi troškovi
= Ukupna ugovorena vrijednost projekta HRK]]/7.5345</f>
        <v>138724.93065233261</v>
      </c>
      <c r="AA1752" s="13" t="s">
        <v>22</v>
      </c>
      <c r="AB1752" s="13" t="s">
        <v>19</v>
      </c>
      <c r="AC1752" s="12" t="s">
        <v>6399</v>
      </c>
      <c r="AD1752" s="12" t="s">
        <v>147</v>
      </c>
    </row>
    <row r="1753" spans="1:30" ht="63.75" customHeight="1" x14ac:dyDescent="0.3">
      <c r="A1753" s="10" t="s">
        <v>6400</v>
      </c>
      <c r="B1753" s="11" t="s">
        <v>139</v>
      </c>
      <c r="C1753" s="12" t="s">
        <v>5697</v>
      </c>
      <c r="D1753" s="12" t="s">
        <v>5698</v>
      </c>
      <c r="E1753" s="27" t="s">
        <v>63</v>
      </c>
      <c r="F1753" s="14" t="s">
        <v>6401</v>
      </c>
      <c r="G1753" s="14" t="s">
        <v>6402</v>
      </c>
      <c r="H1753" s="16">
        <v>43712</v>
      </c>
      <c r="I1753" s="16">
        <v>44808</v>
      </c>
      <c r="J1753" s="17" t="str">
        <f>IF(Ugovori_OPULJP[[#This Row],[DATUM ZAVRŠETKA OPERACIJE]]&gt;DATE(2023,12,31),"u provedbi","završen")</f>
        <v>završen</v>
      </c>
      <c r="K1753" s="15" t="s">
        <v>417</v>
      </c>
      <c r="L1753" s="15" t="s">
        <v>417</v>
      </c>
      <c r="M1753" s="18">
        <v>0.85</v>
      </c>
      <c r="N1753" s="18">
        <v>0.15</v>
      </c>
      <c r="O1753" s="19">
        <f>Ugovori_OPULJP[[#This Row],[Bespovratna sredstva - Ukupno (EU+Nac) HRK
= Ukupna ugovorena vrijednost bespovratnih sredstava]]*Ugovori_OPULJP[[#This Row],[EU STOPA SUFINANCIRANJA %
EU CO-FINANCING RATE %]]</f>
        <v>1269381.5</v>
      </c>
      <c r="P1753" s="20">
        <f>Ugovori_OPULJP[[#This Row],[Bespovratna sredstva - EU dio - HRK]]/7.5345</f>
        <v>168475.87762957063</v>
      </c>
      <c r="Q1753" s="19">
        <f>Ugovori_OPULJP[[#This Row],[Bespovratna sredstva - Ukupno (EU+Nac) HRK
= Ukupna ugovorena vrijednost bespovratnih sredstava]]*Ugovori_OPULJP[[#This Row],[STOPA NACIONALNOG SUFINANCIRANJA %]]</f>
        <v>224008.5</v>
      </c>
      <c r="R1753" s="20">
        <f>Ugovori_OPULJP[[#This Row],[Bespovratna sredstva - Nacionalni dio - HRK]]/7.5345</f>
        <v>29731.037228747758</v>
      </c>
      <c r="S1753" s="19">
        <v>1493390</v>
      </c>
      <c r="T1753" s="20">
        <f>Ugovori_OPULJP[[#This Row],[Bespovratna sredstva - Ukupno (EU+Nac) HRK
= Ukupna ugovorena vrijednost bespovratnih sredstava]]/7.5345</f>
        <v>198206.9148583184</v>
      </c>
      <c r="U1753" s="19">
        <v>0</v>
      </c>
      <c r="V1753" s="20">
        <f>Ugovori_OPULJP[[#This Row],[Javni doprinos korisnika - HRK]]/7.5345</f>
        <v>0</v>
      </c>
      <c r="W1753" s="19">
        <v>0</v>
      </c>
      <c r="X1753" s="20">
        <f>Ugovori_OPULJP[[#This Row],[Privatni doprinos korisnika - HRK]]/7.5345</f>
        <v>0</v>
      </c>
      <c r="Y1753" s="21">
        <f>Ugovori_OPULJP[[#This Row],[Bespovratna sredstva - Ukupno (EU+Nac) HRK
= Ukupna ugovorena vrijednost bespovratnih sredstava]]+Ugovori_OPULJP[[#This Row],[Javni doprinos korisnika - HRK]]+Ugovori_OPULJP[[#This Row],[Privatni doprinos korisnika - HRK]]</f>
        <v>1493390</v>
      </c>
      <c r="Z1753" s="22">
        <f>Ugovori_OPULJP[[#This Row],[UKUPNI PRIHVATLJIVI IZDACI
TOTAL ELIGIBLE EXPENDITURE
= Bespovratna sredstva ukupno + doprinos korisnika
= Ukupni prihvatljivi troškovi
= Ukupna ugovorena vrijednost projekta HRK]]/7.5345</f>
        <v>198206.9148583184</v>
      </c>
      <c r="AA1753" s="13" t="s">
        <v>22</v>
      </c>
      <c r="AB1753" s="13" t="s">
        <v>19</v>
      </c>
      <c r="AC1753" s="12" t="s">
        <v>6403</v>
      </c>
      <c r="AD1753" s="12" t="s">
        <v>147</v>
      </c>
    </row>
    <row r="1754" spans="1:30" ht="63.75" customHeight="1" x14ac:dyDescent="0.3">
      <c r="A1754" s="10" t="s">
        <v>6404</v>
      </c>
      <c r="B1754" s="11" t="s">
        <v>139</v>
      </c>
      <c r="C1754" s="12" t="s">
        <v>5697</v>
      </c>
      <c r="D1754" s="12" t="s">
        <v>5698</v>
      </c>
      <c r="E1754" s="27" t="s">
        <v>63</v>
      </c>
      <c r="F1754" s="14" t="s">
        <v>6405</v>
      </c>
      <c r="G1754" s="14" t="s">
        <v>6406</v>
      </c>
      <c r="H1754" s="16">
        <v>43707</v>
      </c>
      <c r="I1754" s="16">
        <v>44316</v>
      </c>
      <c r="J1754" s="17" t="str">
        <f>IF(Ugovori_OPULJP[[#This Row],[DATUM ZAVRŠETKA OPERACIJE]]&gt;DATE(2023,12,31),"u provedbi","završen")</f>
        <v>završen</v>
      </c>
      <c r="K1754" s="15" t="s">
        <v>71</v>
      </c>
      <c r="L1754" s="15" t="s">
        <v>71</v>
      </c>
      <c r="M1754" s="18">
        <v>0.85</v>
      </c>
      <c r="N1754" s="18">
        <v>0.15</v>
      </c>
      <c r="O1754" s="19">
        <f>Ugovori_OPULJP[[#This Row],[Bespovratna sredstva - Ukupno (EU+Nac) HRK
= Ukupna ugovorena vrijednost bespovratnih sredstava]]*Ugovori_OPULJP[[#This Row],[EU STOPA SUFINANCIRANJA %
EU CO-FINANCING RATE %]]</f>
        <v>992915.68500000006</v>
      </c>
      <c r="P1754" s="20">
        <f>Ugovori_OPULJP[[#This Row],[Bespovratna sredstva - EU dio - HRK]]/7.5345</f>
        <v>131782.5582321322</v>
      </c>
      <c r="Q1754" s="19">
        <f>Ugovori_OPULJP[[#This Row],[Bespovratna sredstva - Ukupno (EU+Nac) HRK
= Ukupna ugovorena vrijednost bespovratnih sredstava]]*Ugovori_OPULJP[[#This Row],[STOPA NACIONALNOG SUFINANCIRANJA %]]</f>
        <v>175220.41500000001</v>
      </c>
      <c r="R1754" s="20">
        <f>Ugovori_OPULJP[[#This Row],[Bespovratna sredstva - Nacionalni dio - HRK]]/7.5345</f>
        <v>23255.745570376268</v>
      </c>
      <c r="S1754" s="19">
        <v>1168136.1000000001</v>
      </c>
      <c r="T1754" s="20">
        <f>Ugovori_OPULJP[[#This Row],[Bespovratna sredstva - Ukupno (EU+Nac) HRK
= Ukupna ugovorena vrijednost bespovratnih sredstava]]/7.5345</f>
        <v>155038.30380250845</v>
      </c>
      <c r="U1754" s="19">
        <v>0</v>
      </c>
      <c r="V1754" s="20">
        <f>Ugovori_OPULJP[[#This Row],[Javni doprinos korisnika - HRK]]/7.5345</f>
        <v>0</v>
      </c>
      <c r="W1754" s="19">
        <v>0</v>
      </c>
      <c r="X1754" s="20">
        <f>Ugovori_OPULJP[[#This Row],[Privatni doprinos korisnika - HRK]]/7.5345</f>
        <v>0</v>
      </c>
      <c r="Y1754" s="21">
        <f>Ugovori_OPULJP[[#This Row],[Bespovratna sredstva - Ukupno (EU+Nac) HRK
= Ukupna ugovorena vrijednost bespovratnih sredstava]]+Ugovori_OPULJP[[#This Row],[Javni doprinos korisnika - HRK]]+Ugovori_OPULJP[[#This Row],[Privatni doprinos korisnika - HRK]]</f>
        <v>1168136.1000000001</v>
      </c>
      <c r="Z1754" s="22">
        <f>Ugovori_OPULJP[[#This Row],[UKUPNI PRIHVATLJIVI IZDACI
TOTAL ELIGIBLE EXPENDITURE
= Bespovratna sredstva ukupno + doprinos korisnika
= Ukupni prihvatljivi troškovi
= Ukupna ugovorena vrijednost projekta HRK]]/7.5345</f>
        <v>155038.30380250845</v>
      </c>
      <c r="AA1754" s="13" t="s">
        <v>22</v>
      </c>
      <c r="AB1754" s="13" t="s">
        <v>19</v>
      </c>
      <c r="AC1754" s="12" t="s">
        <v>6407</v>
      </c>
      <c r="AD1754" s="12" t="s">
        <v>147</v>
      </c>
    </row>
    <row r="1755" spans="1:30" ht="63.75" customHeight="1" x14ac:dyDescent="0.3">
      <c r="A1755" s="10" t="s">
        <v>6408</v>
      </c>
      <c r="B1755" s="11" t="s">
        <v>139</v>
      </c>
      <c r="C1755" s="12" t="s">
        <v>5697</v>
      </c>
      <c r="D1755" s="12" t="s">
        <v>5698</v>
      </c>
      <c r="E1755" s="27" t="s">
        <v>63</v>
      </c>
      <c r="F1755" s="14" t="s">
        <v>6409</v>
      </c>
      <c r="G1755" s="14" t="s">
        <v>6410</v>
      </c>
      <c r="H1755" s="16">
        <v>43707</v>
      </c>
      <c r="I1755" s="16">
        <v>44530</v>
      </c>
      <c r="J1755" s="17" t="str">
        <f>IF(Ugovori_OPULJP[[#This Row],[DATUM ZAVRŠETKA OPERACIJE]]&gt;DATE(2023,12,31),"u provedbi","završen")</f>
        <v>završen</v>
      </c>
      <c r="K1755" s="15" t="s">
        <v>71</v>
      </c>
      <c r="L1755" s="15" t="s">
        <v>71</v>
      </c>
      <c r="M1755" s="18">
        <v>0.85</v>
      </c>
      <c r="N1755" s="18">
        <v>0.15</v>
      </c>
      <c r="O1755" s="19">
        <f>Ugovori_OPULJP[[#This Row],[Bespovratna sredstva - Ukupno (EU+Nac) HRK
= Ukupna ugovorena vrijednost bespovratnih sredstava]]*Ugovori_OPULJP[[#This Row],[EU STOPA SUFINANCIRANJA %
EU CO-FINANCING RATE %]]</f>
        <v>1174920.0225</v>
      </c>
      <c r="P1755" s="20">
        <f>Ugovori_OPULJP[[#This Row],[Bespovratna sredstva - EU dio - HRK]]/7.5345</f>
        <v>155938.68504877563</v>
      </c>
      <c r="Q1755" s="19">
        <f>Ugovori_OPULJP[[#This Row],[Bespovratna sredstva - Ukupno (EU+Nac) HRK
= Ukupna ugovorena vrijednost bespovratnih sredstava]]*Ugovori_OPULJP[[#This Row],[STOPA NACIONALNOG SUFINANCIRANJA %]]</f>
        <v>207338.82750000001</v>
      </c>
      <c r="R1755" s="20">
        <f>Ugovori_OPULJP[[#This Row],[Bespovratna sredstva - Nacionalni dio - HRK]]/7.5345</f>
        <v>27518.5914791957</v>
      </c>
      <c r="S1755" s="19">
        <v>1382258.85</v>
      </c>
      <c r="T1755" s="20">
        <f>Ugovori_OPULJP[[#This Row],[Bespovratna sredstva - Ukupno (EU+Nac) HRK
= Ukupna ugovorena vrijednost bespovratnih sredstava]]/7.5345</f>
        <v>183457.27652797132</v>
      </c>
      <c r="U1755" s="19">
        <v>0</v>
      </c>
      <c r="V1755" s="20">
        <f>Ugovori_OPULJP[[#This Row],[Javni doprinos korisnika - HRK]]/7.5345</f>
        <v>0</v>
      </c>
      <c r="W1755" s="19">
        <v>0</v>
      </c>
      <c r="X1755" s="20">
        <f>Ugovori_OPULJP[[#This Row],[Privatni doprinos korisnika - HRK]]/7.5345</f>
        <v>0</v>
      </c>
      <c r="Y1755" s="21">
        <f>Ugovori_OPULJP[[#This Row],[Bespovratna sredstva - Ukupno (EU+Nac) HRK
= Ukupna ugovorena vrijednost bespovratnih sredstava]]+Ugovori_OPULJP[[#This Row],[Javni doprinos korisnika - HRK]]+Ugovori_OPULJP[[#This Row],[Privatni doprinos korisnika - HRK]]</f>
        <v>1382258.85</v>
      </c>
      <c r="Z1755" s="22">
        <f>Ugovori_OPULJP[[#This Row],[UKUPNI PRIHVATLJIVI IZDACI
TOTAL ELIGIBLE EXPENDITURE
= Bespovratna sredstva ukupno + doprinos korisnika
= Ukupni prihvatljivi troškovi
= Ukupna ugovorena vrijednost projekta HRK]]/7.5345</f>
        <v>183457.27652797132</v>
      </c>
      <c r="AA1755" s="13" t="s">
        <v>22</v>
      </c>
      <c r="AB1755" s="13" t="s">
        <v>19</v>
      </c>
      <c r="AC1755" s="12" t="s">
        <v>6411</v>
      </c>
      <c r="AD1755" s="12" t="s">
        <v>147</v>
      </c>
    </row>
    <row r="1756" spans="1:30" ht="63.75" customHeight="1" x14ac:dyDescent="0.3">
      <c r="A1756" s="10" t="s">
        <v>6412</v>
      </c>
      <c r="B1756" s="11" t="s">
        <v>139</v>
      </c>
      <c r="C1756" s="12" t="s">
        <v>5697</v>
      </c>
      <c r="D1756" s="12" t="s">
        <v>5698</v>
      </c>
      <c r="E1756" s="27" t="s">
        <v>63</v>
      </c>
      <c r="F1756" s="14" t="s">
        <v>6413</v>
      </c>
      <c r="G1756" s="14" t="s">
        <v>6414</v>
      </c>
      <c r="H1756" s="16">
        <v>43707</v>
      </c>
      <c r="I1756" s="16">
        <v>44255</v>
      </c>
      <c r="J1756" s="17" t="str">
        <f>IF(Ugovori_OPULJP[[#This Row],[DATUM ZAVRŠETKA OPERACIJE]]&gt;DATE(2023,12,31),"u provedbi","završen")</f>
        <v>završen</v>
      </c>
      <c r="K1756" s="15" t="s">
        <v>71</v>
      </c>
      <c r="L1756" s="15" t="s">
        <v>21</v>
      </c>
      <c r="M1756" s="18">
        <v>0.85</v>
      </c>
      <c r="N1756" s="18">
        <v>0.15</v>
      </c>
      <c r="O1756" s="19">
        <f>Ugovori_OPULJP[[#This Row],[Bespovratna sredstva - Ukupno (EU+Nac) HRK
= Ukupna ugovorena vrijednost bespovratnih sredstava]]*Ugovori_OPULJP[[#This Row],[EU STOPA SUFINANCIRANJA %
EU CO-FINANCING RATE %]]</f>
        <v>771925.41749999998</v>
      </c>
      <c r="P1756" s="20">
        <f>Ugovori_OPULJP[[#This Row],[Bespovratna sredstva - EU dio - HRK]]/7.5345</f>
        <v>102452.10929723272</v>
      </c>
      <c r="Q1756" s="19">
        <f>Ugovori_OPULJP[[#This Row],[Bespovratna sredstva - Ukupno (EU+Nac) HRK
= Ukupna ugovorena vrijednost bespovratnih sredstava]]*Ugovori_OPULJP[[#This Row],[STOPA NACIONALNOG SUFINANCIRANJA %]]</f>
        <v>136222.13250000001</v>
      </c>
      <c r="R1756" s="20">
        <f>Ugovori_OPULJP[[#This Row],[Bespovratna sredstva - Nacionalni dio - HRK]]/7.5345</f>
        <v>18079.783993629306</v>
      </c>
      <c r="S1756" s="19">
        <v>908147.55</v>
      </c>
      <c r="T1756" s="20">
        <f>Ugovori_OPULJP[[#This Row],[Bespovratna sredstva - Ukupno (EU+Nac) HRK
= Ukupna ugovorena vrijednost bespovratnih sredstava]]/7.5345</f>
        <v>120531.89329086203</v>
      </c>
      <c r="U1756" s="19">
        <v>0</v>
      </c>
      <c r="V1756" s="20">
        <f>Ugovori_OPULJP[[#This Row],[Javni doprinos korisnika - HRK]]/7.5345</f>
        <v>0</v>
      </c>
      <c r="W1756" s="19">
        <v>0</v>
      </c>
      <c r="X1756" s="20">
        <f>Ugovori_OPULJP[[#This Row],[Privatni doprinos korisnika - HRK]]/7.5345</f>
        <v>0</v>
      </c>
      <c r="Y1756" s="21">
        <f>Ugovori_OPULJP[[#This Row],[Bespovratna sredstva - Ukupno (EU+Nac) HRK
= Ukupna ugovorena vrijednost bespovratnih sredstava]]+Ugovori_OPULJP[[#This Row],[Javni doprinos korisnika - HRK]]+Ugovori_OPULJP[[#This Row],[Privatni doprinos korisnika - HRK]]</f>
        <v>908147.55</v>
      </c>
      <c r="Z1756" s="22">
        <f>Ugovori_OPULJP[[#This Row],[UKUPNI PRIHVATLJIVI IZDACI
TOTAL ELIGIBLE EXPENDITURE
= Bespovratna sredstva ukupno + doprinos korisnika
= Ukupni prihvatljivi troškovi
= Ukupna ugovorena vrijednost projekta HRK]]/7.5345</f>
        <v>120531.89329086203</v>
      </c>
      <c r="AA1756" s="13" t="s">
        <v>22</v>
      </c>
      <c r="AB1756" s="13" t="s">
        <v>19</v>
      </c>
      <c r="AC1756" s="12" t="s">
        <v>6415</v>
      </c>
      <c r="AD1756" s="12" t="s">
        <v>147</v>
      </c>
    </row>
    <row r="1757" spans="1:30" ht="63.75" customHeight="1" x14ac:dyDescent="0.3">
      <c r="A1757" s="10" t="s">
        <v>6416</v>
      </c>
      <c r="B1757" s="11" t="s">
        <v>139</v>
      </c>
      <c r="C1757" s="12" t="s">
        <v>5697</v>
      </c>
      <c r="D1757" s="12" t="s">
        <v>5698</v>
      </c>
      <c r="E1757" s="27" t="s">
        <v>63</v>
      </c>
      <c r="F1757" s="14" t="s">
        <v>6417</v>
      </c>
      <c r="G1757" s="32" t="s">
        <v>5631</v>
      </c>
      <c r="H1757" s="16">
        <v>43707</v>
      </c>
      <c r="I1757" s="16">
        <v>44499</v>
      </c>
      <c r="J1757" s="17" t="str">
        <f>IF(Ugovori_OPULJP[[#This Row],[DATUM ZAVRŠETKA OPERACIJE]]&gt;DATE(2023,12,31),"u provedbi","završen")</f>
        <v>završen</v>
      </c>
      <c r="K1757" s="15" t="s">
        <v>71</v>
      </c>
      <c r="L1757" s="15" t="s">
        <v>71</v>
      </c>
      <c r="M1757" s="18">
        <v>0.85</v>
      </c>
      <c r="N1757" s="18">
        <v>0.15</v>
      </c>
      <c r="O1757" s="19">
        <f>Ugovori_OPULJP[[#This Row],[Bespovratna sredstva - Ukupno (EU+Nac) HRK
= Ukupna ugovorena vrijednost bespovratnih sredstava]]*Ugovori_OPULJP[[#This Row],[EU STOPA SUFINANCIRANJA %
EU CO-FINANCING RATE %]]</f>
        <v>1274534.6845</v>
      </c>
      <c r="P1757" s="20">
        <f>Ugovori_OPULJP[[#This Row],[Bespovratna sredstva - EU dio - HRK]]/7.5345</f>
        <v>169159.82274868936</v>
      </c>
      <c r="Q1757" s="19">
        <f>Ugovori_OPULJP[[#This Row],[Bespovratna sredstva - Ukupno (EU+Nac) HRK
= Ukupna ugovorena vrijednost bespovratnih sredstava]]*Ugovori_OPULJP[[#This Row],[STOPA NACIONALNOG SUFINANCIRANJA %]]</f>
        <v>224917.8855</v>
      </c>
      <c r="R1757" s="20">
        <f>Ugovori_OPULJP[[#This Row],[Bespovratna sredstva - Nacionalni dio - HRK]]/7.5345</f>
        <v>29851.733426239298</v>
      </c>
      <c r="S1757" s="19">
        <v>1499452.57</v>
      </c>
      <c r="T1757" s="20">
        <f>Ugovori_OPULJP[[#This Row],[Bespovratna sredstva - Ukupno (EU+Nac) HRK
= Ukupna ugovorena vrijednost bespovratnih sredstava]]/7.5345</f>
        <v>199011.55617492867</v>
      </c>
      <c r="U1757" s="19">
        <v>0</v>
      </c>
      <c r="V1757" s="20">
        <f>Ugovori_OPULJP[[#This Row],[Javni doprinos korisnika - HRK]]/7.5345</f>
        <v>0</v>
      </c>
      <c r="W1757" s="19">
        <v>0</v>
      </c>
      <c r="X1757" s="20">
        <f>Ugovori_OPULJP[[#This Row],[Privatni doprinos korisnika - HRK]]/7.5345</f>
        <v>0</v>
      </c>
      <c r="Y1757" s="21">
        <f>Ugovori_OPULJP[[#This Row],[Bespovratna sredstva - Ukupno (EU+Nac) HRK
= Ukupna ugovorena vrijednost bespovratnih sredstava]]+Ugovori_OPULJP[[#This Row],[Javni doprinos korisnika - HRK]]+Ugovori_OPULJP[[#This Row],[Privatni doprinos korisnika - HRK]]</f>
        <v>1499452.57</v>
      </c>
      <c r="Z1757" s="22">
        <f>Ugovori_OPULJP[[#This Row],[UKUPNI PRIHVATLJIVI IZDACI
TOTAL ELIGIBLE EXPENDITURE
= Bespovratna sredstva ukupno + doprinos korisnika
= Ukupni prihvatljivi troškovi
= Ukupna ugovorena vrijednost projekta HRK]]/7.5345</f>
        <v>199011.55617492867</v>
      </c>
      <c r="AA1757" s="13" t="s">
        <v>22</v>
      </c>
      <c r="AB1757" s="13" t="s">
        <v>19</v>
      </c>
      <c r="AC1757" s="12" t="s">
        <v>6418</v>
      </c>
      <c r="AD1757" s="12" t="s">
        <v>147</v>
      </c>
    </row>
    <row r="1758" spans="1:30" ht="63.75" customHeight="1" x14ac:dyDescent="0.3">
      <c r="A1758" s="10" t="s">
        <v>6419</v>
      </c>
      <c r="B1758" s="11" t="s">
        <v>139</v>
      </c>
      <c r="C1758" s="12" t="s">
        <v>5697</v>
      </c>
      <c r="D1758" s="12" t="s">
        <v>5698</v>
      </c>
      <c r="E1758" s="27" t="s">
        <v>63</v>
      </c>
      <c r="F1758" s="14" t="s">
        <v>6420</v>
      </c>
      <c r="G1758" s="14" t="s">
        <v>6421</v>
      </c>
      <c r="H1758" s="16">
        <v>43707</v>
      </c>
      <c r="I1758" s="16">
        <v>44255</v>
      </c>
      <c r="J1758" s="17" t="str">
        <f>IF(Ugovori_OPULJP[[#This Row],[DATUM ZAVRŠETKA OPERACIJE]]&gt;DATE(2023,12,31),"u provedbi","završen")</f>
        <v>završen</v>
      </c>
      <c r="K1758" s="15" t="s">
        <v>71</v>
      </c>
      <c r="L1758" s="15" t="s">
        <v>71</v>
      </c>
      <c r="M1758" s="18">
        <v>0.85</v>
      </c>
      <c r="N1758" s="18">
        <v>0.15</v>
      </c>
      <c r="O1758" s="19">
        <f>Ugovori_OPULJP[[#This Row],[Bespovratna sredstva - Ukupno (EU+Nac) HRK
= Ukupna ugovorena vrijednost bespovratnih sredstava]]*Ugovori_OPULJP[[#This Row],[EU STOPA SUFINANCIRANJA %
EU CO-FINANCING RATE %]]</f>
        <v>528614.91500000004</v>
      </c>
      <c r="P1758" s="20">
        <f>Ugovori_OPULJP[[#This Row],[Bespovratna sredstva - EU dio - HRK]]/7.5345</f>
        <v>70159.256088658833</v>
      </c>
      <c r="Q1758" s="19">
        <f>Ugovori_OPULJP[[#This Row],[Bespovratna sredstva - Ukupno (EU+Nac) HRK
= Ukupna ugovorena vrijednost bespovratnih sredstava]]*Ugovori_OPULJP[[#This Row],[STOPA NACIONALNOG SUFINANCIRANJA %]]</f>
        <v>93284.985000000001</v>
      </c>
      <c r="R1758" s="20">
        <f>Ugovori_OPULJP[[#This Row],[Bespovratna sredstva - Nacionalni dio - HRK]]/7.5345</f>
        <v>12381.045192116264</v>
      </c>
      <c r="S1758" s="19">
        <v>621899.9</v>
      </c>
      <c r="T1758" s="20">
        <f>Ugovori_OPULJP[[#This Row],[Bespovratna sredstva - Ukupno (EU+Nac) HRK
= Ukupna ugovorena vrijednost bespovratnih sredstava]]/7.5345</f>
        <v>82540.301280775093</v>
      </c>
      <c r="U1758" s="19">
        <v>0</v>
      </c>
      <c r="V1758" s="20">
        <f>Ugovori_OPULJP[[#This Row],[Javni doprinos korisnika - HRK]]/7.5345</f>
        <v>0</v>
      </c>
      <c r="W1758" s="19">
        <v>0</v>
      </c>
      <c r="X1758" s="20">
        <f>Ugovori_OPULJP[[#This Row],[Privatni doprinos korisnika - HRK]]/7.5345</f>
        <v>0</v>
      </c>
      <c r="Y1758" s="21">
        <f>Ugovori_OPULJP[[#This Row],[Bespovratna sredstva - Ukupno (EU+Nac) HRK
= Ukupna ugovorena vrijednost bespovratnih sredstava]]+Ugovori_OPULJP[[#This Row],[Javni doprinos korisnika - HRK]]+Ugovori_OPULJP[[#This Row],[Privatni doprinos korisnika - HRK]]</f>
        <v>621899.9</v>
      </c>
      <c r="Z1758" s="22">
        <f>Ugovori_OPULJP[[#This Row],[UKUPNI PRIHVATLJIVI IZDACI
TOTAL ELIGIBLE EXPENDITURE
= Bespovratna sredstva ukupno + doprinos korisnika
= Ukupni prihvatljivi troškovi
= Ukupna ugovorena vrijednost projekta HRK]]/7.5345</f>
        <v>82540.301280775093</v>
      </c>
      <c r="AA1758" s="13" t="s">
        <v>22</v>
      </c>
      <c r="AB1758" s="13" t="s">
        <v>19</v>
      </c>
      <c r="AC1758" s="12" t="s">
        <v>6422</v>
      </c>
      <c r="AD1758" s="12" t="s">
        <v>147</v>
      </c>
    </row>
    <row r="1759" spans="1:30" ht="63.75" customHeight="1" x14ac:dyDescent="0.3">
      <c r="A1759" s="10" t="s">
        <v>6423</v>
      </c>
      <c r="B1759" s="11" t="s">
        <v>139</v>
      </c>
      <c r="C1759" s="12" t="s">
        <v>5697</v>
      </c>
      <c r="D1759" s="12" t="s">
        <v>5698</v>
      </c>
      <c r="E1759" s="27" t="s">
        <v>63</v>
      </c>
      <c r="F1759" s="14" t="s">
        <v>6424</v>
      </c>
      <c r="G1759" s="14" t="s">
        <v>2104</v>
      </c>
      <c r="H1759" s="16">
        <v>43867</v>
      </c>
      <c r="I1759" s="16">
        <v>44598</v>
      </c>
      <c r="J1759" s="17" t="str">
        <f>IF(Ugovori_OPULJP[[#This Row],[DATUM ZAVRŠETKA OPERACIJE]]&gt;DATE(2023,12,31),"u provedbi","završen")</f>
        <v>završen</v>
      </c>
      <c r="K1759" s="15" t="s">
        <v>86</v>
      </c>
      <c r="L1759" s="15" t="s">
        <v>86</v>
      </c>
      <c r="M1759" s="18">
        <v>0.85</v>
      </c>
      <c r="N1759" s="18">
        <v>0.15</v>
      </c>
      <c r="O1759" s="19">
        <f>Ugovori_OPULJP[[#This Row],[Bespovratna sredstva - Ukupno (EU+Nac) HRK
= Ukupna ugovorena vrijednost bespovratnih sredstava]]*Ugovori_OPULJP[[#This Row],[EU STOPA SUFINANCIRANJA %
EU CO-FINANCING RATE %]]</f>
        <v>1076072.5789999999</v>
      </c>
      <c r="P1759" s="20">
        <f>Ugovori_OPULJP[[#This Row],[Bespovratna sredstva - EU dio - HRK]]/7.5345</f>
        <v>142819.37474284953</v>
      </c>
      <c r="Q1759" s="19">
        <f>Ugovori_OPULJP[[#This Row],[Bespovratna sredstva - Ukupno (EU+Nac) HRK
= Ukupna ugovorena vrijednost bespovratnih sredstava]]*Ugovori_OPULJP[[#This Row],[STOPA NACIONALNOG SUFINANCIRANJA %]]</f>
        <v>189895.16099999999</v>
      </c>
      <c r="R1759" s="20">
        <f>Ugovori_OPULJP[[#This Row],[Bespovratna sredstva - Nacionalni dio - HRK]]/7.5345</f>
        <v>25203.419072267567</v>
      </c>
      <c r="S1759" s="19">
        <v>1265967.74</v>
      </c>
      <c r="T1759" s="20">
        <f>Ugovori_OPULJP[[#This Row],[Bespovratna sredstva - Ukupno (EU+Nac) HRK
= Ukupna ugovorena vrijednost bespovratnih sredstava]]/7.5345</f>
        <v>168022.79381511713</v>
      </c>
      <c r="U1759" s="19">
        <v>0</v>
      </c>
      <c r="V1759" s="20">
        <f>Ugovori_OPULJP[[#This Row],[Javni doprinos korisnika - HRK]]/7.5345</f>
        <v>0</v>
      </c>
      <c r="W1759" s="19">
        <v>0</v>
      </c>
      <c r="X1759" s="20">
        <f>Ugovori_OPULJP[[#This Row],[Privatni doprinos korisnika - HRK]]/7.5345</f>
        <v>0</v>
      </c>
      <c r="Y1759" s="21">
        <f>Ugovori_OPULJP[[#This Row],[Bespovratna sredstva - Ukupno (EU+Nac) HRK
= Ukupna ugovorena vrijednost bespovratnih sredstava]]+Ugovori_OPULJP[[#This Row],[Javni doprinos korisnika - HRK]]+Ugovori_OPULJP[[#This Row],[Privatni doprinos korisnika - HRK]]</f>
        <v>1265967.74</v>
      </c>
      <c r="Z1759" s="22">
        <f>Ugovori_OPULJP[[#This Row],[UKUPNI PRIHVATLJIVI IZDACI
TOTAL ELIGIBLE EXPENDITURE
= Bespovratna sredstva ukupno + doprinos korisnika
= Ukupni prihvatljivi troškovi
= Ukupna ugovorena vrijednost projekta HRK]]/7.5345</f>
        <v>168022.79381511713</v>
      </c>
      <c r="AA1759" s="13" t="s">
        <v>22</v>
      </c>
      <c r="AB1759" s="13" t="s">
        <v>19</v>
      </c>
      <c r="AC1759" s="12" t="s">
        <v>6425</v>
      </c>
      <c r="AD1759" s="12" t="s">
        <v>147</v>
      </c>
    </row>
    <row r="1760" spans="1:30" ht="63.75" customHeight="1" x14ac:dyDescent="0.3">
      <c r="A1760" s="10" t="s">
        <v>6426</v>
      </c>
      <c r="B1760" s="11" t="s">
        <v>139</v>
      </c>
      <c r="C1760" s="12" t="s">
        <v>5697</v>
      </c>
      <c r="D1760" s="12" t="s">
        <v>5698</v>
      </c>
      <c r="E1760" s="27" t="s">
        <v>63</v>
      </c>
      <c r="F1760" s="14" t="s">
        <v>6427</v>
      </c>
      <c r="G1760" s="32" t="s">
        <v>70</v>
      </c>
      <c r="H1760" s="16">
        <v>43867</v>
      </c>
      <c r="I1760" s="16">
        <v>44963</v>
      </c>
      <c r="J1760" s="17" t="str">
        <f>IF(Ugovori_OPULJP[[#This Row],[DATUM ZAVRŠETKA OPERACIJE]]&gt;DATE(2023,12,31),"u provedbi","završen")</f>
        <v>završen</v>
      </c>
      <c r="K1760" s="15" t="s">
        <v>71</v>
      </c>
      <c r="L1760" s="15" t="s">
        <v>71</v>
      </c>
      <c r="M1760" s="18">
        <v>0.85</v>
      </c>
      <c r="N1760" s="18">
        <v>0.15</v>
      </c>
      <c r="O1760" s="19">
        <f>Ugovori_OPULJP[[#This Row],[Bespovratna sredstva - Ukupno (EU+Nac) HRK
= Ukupna ugovorena vrijednost bespovratnih sredstava]]*Ugovori_OPULJP[[#This Row],[EU STOPA SUFINANCIRANJA %
EU CO-FINANCING RATE %]]</f>
        <v>1274902.5899999999</v>
      </c>
      <c r="P1760" s="20">
        <f>Ugovori_OPULJP[[#This Row],[Bespovratna sredstva - EU dio - HRK]]/7.5345</f>
        <v>169208.65219988051</v>
      </c>
      <c r="Q1760" s="19">
        <f>Ugovori_OPULJP[[#This Row],[Bespovratna sredstva - Ukupno (EU+Nac) HRK
= Ukupna ugovorena vrijednost bespovratnih sredstava]]*Ugovori_OPULJP[[#This Row],[STOPA NACIONALNOG SUFINANCIRANJA %]]</f>
        <v>224982.80999999997</v>
      </c>
      <c r="R1760" s="20">
        <f>Ugovori_OPULJP[[#This Row],[Bespovratna sredstva - Nacionalni dio - HRK]]/7.5345</f>
        <v>29860.35038821421</v>
      </c>
      <c r="S1760" s="19">
        <v>1499885.4</v>
      </c>
      <c r="T1760" s="20">
        <f>Ugovori_OPULJP[[#This Row],[Bespovratna sredstva - Ukupno (EU+Nac) HRK
= Ukupna ugovorena vrijednost bespovratnih sredstava]]/7.5345</f>
        <v>199069.00258809474</v>
      </c>
      <c r="U1760" s="19">
        <v>0</v>
      </c>
      <c r="V1760" s="20">
        <f>Ugovori_OPULJP[[#This Row],[Javni doprinos korisnika - HRK]]/7.5345</f>
        <v>0</v>
      </c>
      <c r="W1760" s="19">
        <v>0</v>
      </c>
      <c r="X1760" s="20">
        <f>Ugovori_OPULJP[[#This Row],[Privatni doprinos korisnika - HRK]]/7.5345</f>
        <v>0</v>
      </c>
      <c r="Y1760" s="21">
        <f>Ugovori_OPULJP[[#This Row],[Bespovratna sredstva - Ukupno (EU+Nac) HRK
= Ukupna ugovorena vrijednost bespovratnih sredstava]]+Ugovori_OPULJP[[#This Row],[Javni doprinos korisnika - HRK]]+Ugovori_OPULJP[[#This Row],[Privatni doprinos korisnika - HRK]]</f>
        <v>1499885.4</v>
      </c>
      <c r="Z1760" s="22">
        <f>Ugovori_OPULJP[[#This Row],[UKUPNI PRIHVATLJIVI IZDACI
TOTAL ELIGIBLE EXPENDITURE
= Bespovratna sredstva ukupno + doprinos korisnika
= Ukupni prihvatljivi troškovi
= Ukupna ugovorena vrijednost projekta HRK]]/7.5345</f>
        <v>199069.00258809474</v>
      </c>
      <c r="AA1760" s="13" t="s">
        <v>22</v>
      </c>
      <c r="AB1760" s="13" t="s">
        <v>19</v>
      </c>
      <c r="AC1760" s="12" t="s">
        <v>6428</v>
      </c>
      <c r="AD1760" s="12" t="s">
        <v>147</v>
      </c>
    </row>
    <row r="1761" spans="1:30" ht="63.75" customHeight="1" x14ac:dyDescent="0.3">
      <c r="A1761" s="10" t="s">
        <v>6429</v>
      </c>
      <c r="B1761" s="11" t="s">
        <v>139</v>
      </c>
      <c r="C1761" s="12" t="s">
        <v>5697</v>
      </c>
      <c r="D1761" s="12" t="s">
        <v>5698</v>
      </c>
      <c r="E1761" s="27" t="s">
        <v>63</v>
      </c>
      <c r="F1761" s="14" t="s">
        <v>6430</v>
      </c>
      <c r="G1761" s="14" t="s">
        <v>6431</v>
      </c>
      <c r="H1761" s="16">
        <v>43867</v>
      </c>
      <c r="I1761" s="16">
        <v>44598</v>
      </c>
      <c r="J1761" s="17" t="str">
        <f>IF(Ugovori_OPULJP[[#This Row],[DATUM ZAVRŠETKA OPERACIJE]]&gt;DATE(2023,12,31),"u provedbi","završen")</f>
        <v>završen</v>
      </c>
      <c r="K1761" s="15" t="s">
        <v>71</v>
      </c>
      <c r="L1761" s="15" t="s">
        <v>71</v>
      </c>
      <c r="M1761" s="18">
        <v>0.85</v>
      </c>
      <c r="N1761" s="18">
        <v>0.15</v>
      </c>
      <c r="O1761" s="19">
        <f>Ugovori_OPULJP[[#This Row],[Bespovratna sredstva - Ukupno (EU+Nac) HRK
= Ukupna ugovorena vrijednost bespovratnih sredstava]]*Ugovori_OPULJP[[#This Row],[EU STOPA SUFINANCIRANJA %
EU CO-FINANCING RATE %]]</f>
        <v>1047625</v>
      </c>
      <c r="P1761" s="20">
        <f>Ugovori_OPULJP[[#This Row],[Bespovratna sredstva - EU dio - HRK]]/7.5345</f>
        <v>139043.73216537261</v>
      </c>
      <c r="Q1761" s="19">
        <f>Ugovori_OPULJP[[#This Row],[Bespovratna sredstva - Ukupno (EU+Nac) HRK
= Ukupna ugovorena vrijednost bespovratnih sredstava]]*Ugovori_OPULJP[[#This Row],[STOPA NACIONALNOG SUFINANCIRANJA %]]</f>
        <v>184875</v>
      </c>
      <c r="R1761" s="20">
        <f>Ugovori_OPULJP[[#This Row],[Bespovratna sredstva - Nacionalni dio - HRK]]/7.5345</f>
        <v>24537.12920565399</v>
      </c>
      <c r="S1761" s="19">
        <v>1232500</v>
      </c>
      <c r="T1761" s="20">
        <f>Ugovori_OPULJP[[#This Row],[Bespovratna sredstva - Ukupno (EU+Nac) HRK
= Ukupna ugovorena vrijednost bespovratnih sredstava]]/7.5345</f>
        <v>163580.86137102661</v>
      </c>
      <c r="U1761" s="19">
        <v>0</v>
      </c>
      <c r="V1761" s="20">
        <f>Ugovori_OPULJP[[#This Row],[Javni doprinos korisnika - HRK]]/7.5345</f>
        <v>0</v>
      </c>
      <c r="W1761" s="19">
        <v>0</v>
      </c>
      <c r="X1761" s="20">
        <f>Ugovori_OPULJP[[#This Row],[Privatni doprinos korisnika - HRK]]/7.5345</f>
        <v>0</v>
      </c>
      <c r="Y1761" s="21">
        <f>Ugovori_OPULJP[[#This Row],[Bespovratna sredstva - Ukupno (EU+Nac) HRK
= Ukupna ugovorena vrijednost bespovratnih sredstava]]+Ugovori_OPULJP[[#This Row],[Javni doprinos korisnika - HRK]]+Ugovori_OPULJP[[#This Row],[Privatni doprinos korisnika - HRK]]</f>
        <v>1232500</v>
      </c>
      <c r="Z1761" s="22">
        <f>Ugovori_OPULJP[[#This Row],[UKUPNI PRIHVATLJIVI IZDACI
TOTAL ELIGIBLE EXPENDITURE
= Bespovratna sredstva ukupno + doprinos korisnika
= Ukupni prihvatljivi troškovi
= Ukupna ugovorena vrijednost projekta HRK]]/7.5345</f>
        <v>163580.86137102661</v>
      </c>
      <c r="AA1761" s="13" t="s">
        <v>22</v>
      </c>
      <c r="AB1761" s="13" t="s">
        <v>19</v>
      </c>
      <c r="AC1761" s="12" t="s">
        <v>6432</v>
      </c>
      <c r="AD1761" s="12" t="s">
        <v>147</v>
      </c>
    </row>
    <row r="1762" spans="1:30" ht="63.75" customHeight="1" x14ac:dyDescent="0.3">
      <c r="A1762" s="10" t="s">
        <v>6433</v>
      </c>
      <c r="B1762" s="11" t="s">
        <v>139</v>
      </c>
      <c r="C1762" s="12" t="s">
        <v>5697</v>
      </c>
      <c r="D1762" s="12" t="s">
        <v>5698</v>
      </c>
      <c r="E1762" s="27" t="s">
        <v>63</v>
      </c>
      <c r="F1762" s="14" t="s">
        <v>6434</v>
      </c>
      <c r="G1762" s="14" t="s">
        <v>1079</v>
      </c>
      <c r="H1762" s="16">
        <v>43867</v>
      </c>
      <c r="I1762" s="16">
        <v>44963</v>
      </c>
      <c r="J1762" s="17" t="str">
        <f>IF(Ugovori_OPULJP[[#This Row],[DATUM ZAVRŠETKA OPERACIJE]]&gt;DATE(2023,12,31),"u provedbi","završen")</f>
        <v>završen</v>
      </c>
      <c r="K1762" s="15" t="s">
        <v>71</v>
      </c>
      <c r="L1762" s="15" t="s">
        <v>71</v>
      </c>
      <c r="M1762" s="18">
        <v>0.85</v>
      </c>
      <c r="N1762" s="18">
        <v>0.15</v>
      </c>
      <c r="O1762" s="19">
        <f>Ugovori_OPULJP[[#This Row],[Bespovratna sredstva - Ukupno (EU+Nac) HRK
= Ukupna ugovorena vrijednost bespovratnih sredstava]]*Ugovori_OPULJP[[#This Row],[EU STOPA SUFINANCIRANJA %
EU CO-FINANCING RATE %]]</f>
        <v>1227820.189</v>
      </c>
      <c r="P1762" s="20">
        <f>Ugovori_OPULJP[[#This Row],[Bespovratna sredstva - EU dio - HRK]]/7.5345</f>
        <v>162959.74371225695</v>
      </c>
      <c r="Q1762" s="19">
        <f>Ugovori_OPULJP[[#This Row],[Bespovratna sredstva - Ukupno (EU+Nac) HRK
= Ukupna ugovorena vrijednost bespovratnih sredstava]]*Ugovori_OPULJP[[#This Row],[STOPA NACIONALNOG SUFINANCIRANJA %]]</f>
        <v>216674.15100000001</v>
      </c>
      <c r="R1762" s="20">
        <f>Ugovori_OPULJP[[#This Row],[Bespovratna sredstva - Nacionalni dio - HRK]]/7.5345</f>
        <v>28757.601831574757</v>
      </c>
      <c r="S1762" s="19">
        <v>1444494.34</v>
      </c>
      <c r="T1762" s="20">
        <f>Ugovori_OPULJP[[#This Row],[Bespovratna sredstva - Ukupno (EU+Nac) HRK
= Ukupna ugovorena vrijednost bespovratnih sredstava]]/7.5345</f>
        <v>191717.3455438317</v>
      </c>
      <c r="U1762" s="19">
        <v>0</v>
      </c>
      <c r="V1762" s="20">
        <f>Ugovori_OPULJP[[#This Row],[Javni doprinos korisnika - HRK]]/7.5345</f>
        <v>0</v>
      </c>
      <c r="W1762" s="19">
        <v>0</v>
      </c>
      <c r="X1762" s="20">
        <f>Ugovori_OPULJP[[#This Row],[Privatni doprinos korisnika - HRK]]/7.5345</f>
        <v>0</v>
      </c>
      <c r="Y1762" s="21">
        <f>Ugovori_OPULJP[[#This Row],[Bespovratna sredstva - Ukupno (EU+Nac) HRK
= Ukupna ugovorena vrijednost bespovratnih sredstava]]+Ugovori_OPULJP[[#This Row],[Javni doprinos korisnika - HRK]]+Ugovori_OPULJP[[#This Row],[Privatni doprinos korisnika - HRK]]</f>
        <v>1444494.34</v>
      </c>
      <c r="Z1762" s="22">
        <f>Ugovori_OPULJP[[#This Row],[UKUPNI PRIHVATLJIVI IZDACI
TOTAL ELIGIBLE EXPENDITURE
= Bespovratna sredstva ukupno + doprinos korisnika
= Ukupni prihvatljivi troškovi
= Ukupna ugovorena vrijednost projekta HRK]]/7.5345</f>
        <v>191717.3455438317</v>
      </c>
      <c r="AA1762" s="13" t="s">
        <v>22</v>
      </c>
      <c r="AB1762" s="13" t="s">
        <v>19</v>
      </c>
      <c r="AC1762" s="12" t="s">
        <v>6435</v>
      </c>
      <c r="AD1762" s="12" t="s">
        <v>147</v>
      </c>
    </row>
    <row r="1763" spans="1:30" ht="63.75" customHeight="1" x14ac:dyDescent="0.3">
      <c r="A1763" s="10" t="s">
        <v>6436</v>
      </c>
      <c r="B1763" s="11" t="s">
        <v>139</v>
      </c>
      <c r="C1763" s="12" t="s">
        <v>5697</v>
      </c>
      <c r="D1763" s="12" t="s">
        <v>5698</v>
      </c>
      <c r="E1763" s="27" t="s">
        <v>63</v>
      </c>
      <c r="F1763" s="14" t="s">
        <v>6437</v>
      </c>
      <c r="G1763" s="14" t="s">
        <v>6438</v>
      </c>
      <c r="H1763" s="16">
        <v>43871</v>
      </c>
      <c r="I1763" s="16">
        <v>44602</v>
      </c>
      <c r="J1763" s="17" t="str">
        <f>IF(Ugovori_OPULJP[[#This Row],[DATUM ZAVRŠETKA OPERACIJE]]&gt;DATE(2023,12,31),"u provedbi","završen")</f>
        <v>završen</v>
      </c>
      <c r="K1763" s="15" t="s">
        <v>71</v>
      </c>
      <c r="L1763" s="15" t="s">
        <v>71</v>
      </c>
      <c r="M1763" s="18">
        <v>0.85</v>
      </c>
      <c r="N1763" s="18">
        <v>0.15</v>
      </c>
      <c r="O1763" s="19">
        <f>Ugovori_OPULJP[[#This Row],[Bespovratna sredstva - Ukupno (EU+Nac) HRK
= Ukupna ugovorena vrijednost bespovratnih sredstava]]*Ugovori_OPULJP[[#This Row],[EU STOPA SUFINANCIRANJA %
EU CO-FINANCING RATE %]]</f>
        <v>1189969.3999999999</v>
      </c>
      <c r="P1763" s="20">
        <f>Ugovori_OPULJP[[#This Row],[Bespovratna sredstva - EU dio - HRK]]/7.5345</f>
        <v>157936.08069546751</v>
      </c>
      <c r="Q1763" s="19">
        <f>Ugovori_OPULJP[[#This Row],[Bespovratna sredstva - Ukupno (EU+Nac) HRK
= Ukupna ugovorena vrijednost bespovratnih sredstava]]*Ugovori_OPULJP[[#This Row],[STOPA NACIONALNOG SUFINANCIRANJA %]]</f>
        <v>209994.6</v>
      </c>
      <c r="R1763" s="20">
        <f>Ugovori_OPULJP[[#This Row],[Bespovratna sredstva - Nacionalni dio - HRK]]/7.5345</f>
        <v>27871.073063906031</v>
      </c>
      <c r="S1763" s="19">
        <v>1399964</v>
      </c>
      <c r="T1763" s="20">
        <f>Ugovori_OPULJP[[#This Row],[Bespovratna sredstva - Ukupno (EU+Nac) HRK
= Ukupna ugovorena vrijednost bespovratnih sredstava]]/7.5345</f>
        <v>185807.15375937353</v>
      </c>
      <c r="U1763" s="19">
        <v>0</v>
      </c>
      <c r="V1763" s="20">
        <f>Ugovori_OPULJP[[#This Row],[Javni doprinos korisnika - HRK]]/7.5345</f>
        <v>0</v>
      </c>
      <c r="W1763" s="19">
        <v>0</v>
      </c>
      <c r="X1763" s="20">
        <f>Ugovori_OPULJP[[#This Row],[Privatni doprinos korisnika - HRK]]/7.5345</f>
        <v>0</v>
      </c>
      <c r="Y1763" s="21">
        <f>Ugovori_OPULJP[[#This Row],[Bespovratna sredstva - Ukupno (EU+Nac) HRK
= Ukupna ugovorena vrijednost bespovratnih sredstava]]+Ugovori_OPULJP[[#This Row],[Javni doprinos korisnika - HRK]]+Ugovori_OPULJP[[#This Row],[Privatni doprinos korisnika - HRK]]</f>
        <v>1399964</v>
      </c>
      <c r="Z1763" s="22">
        <f>Ugovori_OPULJP[[#This Row],[UKUPNI PRIHVATLJIVI IZDACI
TOTAL ELIGIBLE EXPENDITURE
= Bespovratna sredstva ukupno + doprinos korisnika
= Ukupni prihvatljivi troškovi
= Ukupna ugovorena vrijednost projekta HRK]]/7.5345</f>
        <v>185807.15375937353</v>
      </c>
      <c r="AA1763" s="13" t="s">
        <v>22</v>
      </c>
      <c r="AB1763" s="13" t="s">
        <v>19</v>
      </c>
      <c r="AC1763" s="12" t="s">
        <v>6439</v>
      </c>
      <c r="AD1763" s="12" t="s">
        <v>147</v>
      </c>
    </row>
    <row r="1764" spans="1:30" ht="63.75" customHeight="1" x14ac:dyDescent="0.3">
      <c r="A1764" s="10" t="s">
        <v>6440</v>
      </c>
      <c r="B1764" s="11" t="s">
        <v>139</v>
      </c>
      <c r="C1764" s="12" t="s">
        <v>5697</v>
      </c>
      <c r="D1764" s="12" t="s">
        <v>5698</v>
      </c>
      <c r="E1764" s="27" t="s">
        <v>63</v>
      </c>
      <c r="F1764" s="14" t="s">
        <v>6441</v>
      </c>
      <c r="G1764" s="14" t="s">
        <v>6442</v>
      </c>
      <c r="H1764" s="16">
        <v>43867</v>
      </c>
      <c r="I1764" s="16">
        <v>44414</v>
      </c>
      <c r="J1764" s="17" t="str">
        <f>IF(Ugovori_OPULJP[[#This Row],[DATUM ZAVRŠETKA OPERACIJE]]&gt;DATE(2023,12,31),"u provedbi","završen")</f>
        <v>završen</v>
      </c>
      <c r="K1764" s="15" t="s">
        <v>71</v>
      </c>
      <c r="L1764" s="15" t="s">
        <v>71</v>
      </c>
      <c r="M1764" s="18">
        <v>0.85</v>
      </c>
      <c r="N1764" s="18">
        <v>0.15</v>
      </c>
      <c r="O1764" s="19">
        <f>Ugovori_OPULJP[[#This Row],[Bespovratna sredstva - Ukupno (EU+Nac) HRK
= Ukupna ugovorena vrijednost bespovratnih sredstava]]*Ugovori_OPULJP[[#This Row],[EU STOPA SUFINANCIRANJA %
EU CO-FINANCING RATE %]]</f>
        <v>541360.75</v>
      </c>
      <c r="P1764" s="20">
        <f>Ugovori_OPULJP[[#This Row],[Bespovratna sredstva - EU dio - HRK]]/7.5345</f>
        <v>71850.919105448265</v>
      </c>
      <c r="Q1764" s="19">
        <f>Ugovori_OPULJP[[#This Row],[Bespovratna sredstva - Ukupno (EU+Nac) HRK
= Ukupna ugovorena vrijednost bespovratnih sredstava]]*Ugovori_OPULJP[[#This Row],[STOPA NACIONALNOG SUFINANCIRANJA %]]</f>
        <v>95534.25</v>
      </c>
      <c r="R1764" s="20">
        <f>Ugovori_OPULJP[[#This Row],[Bespovratna sredstva - Nacionalni dio - HRK]]/7.5345</f>
        <v>12679.573959784988</v>
      </c>
      <c r="S1764" s="19">
        <v>636895</v>
      </c>
      <c r="T1764" s="20">
        <f>Ugovori_OPULJP[[#This Row],[Bespovratna sredstva - Ukupno (EU+Nac) HRK
= Ukupna ugovorena vrijednost bespovratnih sredstava]]/7.5345</f>
        <v>84530.493065233255</v>
      </c>
      <c r="U1764" s="19">
        <v>0</v>
      </c>
      <c r="V1764" s="20">
        <f>Ugovori_OPULJP[[#This Row],[Javni doprinos korisnika - HRK]]/7.5345</f>
        <v>0</v>
      </c>
      <c r="W1764" s="19">
        <v>0</v>
      </c>
      <c r="X1764" s="20">
        <f>Ugovori_OPULJP[[#This Row],[Privatni doprinos korisnika - HRK]]/7.5345</f>
        <v>0</v>
      </c>
      <c r="Y1764" s="21">
        <f>Ugovori_OPULJP[[#This Row],[Bespovratna sredstva - Ukupno (EU+Nac) HRK
= Ukupna ugovorena vrijednost bespovratnih sredstava]]+Ugovori_OPULJP[[#This Row],[Javni doprinos korisnika - HRK]]+Ugovori_OPULJP[[#This Row],[Privatni doprinos korisnika - HRK]]</f>
        <v>636895</v>
      </c>
      <c r="Z1764" s="22">
        <f>Ugovori_OPULJP[[#This Row],[UKUPNI PRIHVATLJIVI IZDACI
TOTAL ELIGIBLE EXPENDITURE
= Bespovratna sredstva ukupno + doprinos korisnika
= Ukupni prihvatljivi troškovi
= Ukupna ugovorena vrijednost projekta HRK]]/7.5345</f>
        <v>84530.493065233255</v>
      </c>
      <c r="AA1764" s="13" t="s">
        <v>22</v>
      </c>
      <c r="AB1764" s="13" t="s">
        <v>19</v>
      </c>
      <c r="AC1764" s="12" t="s">
        <v>6443</v>
      </c>
      <c r="AD1764" s="12" t="s">
        <v>147</v>
      </c>
    </row>
    <row r="1765" spans="1:30" ht="63.75" customHeight="1" x14ac:dyDescent="0.3">
      <c r="A1765" s="10" t="s">
        <v>6444</v>
      </c>
      <c r="B1765" s="11" t="s">
        <v>139</v>
      </c>
      <c r="C1765" s="12" t="s">
        <v>5697</v>
      </c>
      <c r="D1765" s="12" t="s">
        <v>5698</v>
      </c>
      <c r="E1765" s="27" t="s">
        <v>63</v>
      </c>
      <c r="F1765" s="14" t="s">
        <v>6445</v>
      </c>
      <c r="G1765" s="14" t="s">
        <v>3850</v>
      </c>
      <c r="H1765" s="16">
        <v>43867</v>
      </c>
      <c r="I1765" s="16">
        <v>44598</v>
      </c>
      <c r="J1765" s="17" t="str">
        <f>IF(Ugovori_OPULJP[[#This Row],[DATUM ZAVRŠETKA OPERACIJE]]&gt;DATE(2023,12,31),"u provedbi","završen")</f>
        <v>završen</v>
      </c>
      <c r="K1765" s="15" t="s">
        <v>86</v>
      </c>
      <c r="L1765" s="15" t="s">
        <v>86</v>
      </c>
      <c r="M1765" s="18">
        <v>0.85</v>
      </c>
      <c r="N1765" s="18">
        <v>0.15</v>
      </c>
      <c r="O1765" s="19">
        <f>Ugovori_OPULJP[[#This Row],[Bespovratna sredstva - Ukupno (EU+Nac) HRK
= Ukupna ugovorena vrijednost bespovratnih sredstava]]*Ugovori_OPULJP[[#This Row],[EU STOPA SUFINANCIRANJA %
EU CO-FINANCING RATE %]]</f>
        <v>1140831.75</v>
      </c>
      <c r="P1765" s="20">
        <f>Ugovori_OPULJP[[#This Row],[Bespovratna sredstva - EU dio - HRK]]/7.5345</f>
        <v>151414.39378857255</v>
      </c>
      <c r="Q1765" s="19">
        <f>Ugovori_OPULJP[[#This Row],[Bespovratna sredstva - Ukupno (EU+Nac) HRK
= Ukupna ugovorena vrijednost bespovratnih sredstava]]*Ugovori_OPULJP[[#This Row],[STOPA NACIONALNOG SUFINANCIRANJA %]]</f>
        <v>201323.25</v>
      </c>
      <c r="R1765" s="20">
        <f>Ugovori_OPULJP[[#This Row],[Bespovratna sredstva - Nacionalni dio - HRK]]/7.5345</f>
        <v>26720.187139159862</v>
      </c>
      <c r="S1765" s="19">
        <v>1342155</v>
      </c>
      <c r="T1765" s="20">
        <f>Ugovori_OPULJP[[#This Row],[Bespovratna sredstva - Ukupno (EU+Nac) HRK
= Ukupna ugovorena vrijednost bespovratnih sredstava]]/7.5345</f>
        <v>178134.58092773243</v>
      </c>
      <c r="U1765" s="19">
        <v>0</v>
      </c>
      <c r="V1765" s="20">
        <f>Ugovori_OPULJP[[#This Row],[Javni doprinos korisnika - HRK]]/7.5345</f>
        <v>0</v>
      </c>
      <c r="W1765" s="19">
        <v>0</v>
      </c>
      <c r="X1765" s="20">
        <f>Ugovori_OPULJP[[#This Row],[Privatni doprinos korisnika - HRK]]/7.5345</f>
        <v>0</v>
      </c>
      <c r="Y1765" s="21">
        <f>Ugovori_OPULJP[[#This Row],[Bespovratna sredstva - Ukupno (EU+Nac) HRK
= Ukupna ugovorena vrijednost bespovratnih sredstava]]+Ugovori_OPULJP[[#This Row],[Javni doprinos korisnika - HRK]]+Ugovori_OPULJP[[#This Row],[Privatni doprinos korisnika - HRK]]</f>
        <v>1342155</v>
      </c>
      <c r="Z1765" s="22">
        <f>Ugovori_OPULJP[[#This Row],[UKUPNI PRIHVATLJIVI IZDACI
TOTAL ELIGIBLE EXPENDITURE
= Bespovratna sredstva ukupno + doprinos korisnika
= Ukupni prihvatljivi troškovi
= Ukupna ugovorena vrijednost projekta HRK]]/7.5345</f>
        <v>178134.58092773243</v>
      </c>
      <c r="AA1765" s="13" t="s">
        <v>22</v>
      </c>
      <c r="AB1765" s="13" t="s">
        <v>19</v>
      </c>
      <c r="AC1765" s="12" t="s">
        <v>6446</v>
      </c>
      <c r="AD1765" s="12" t="s">
        <v>147</v>
      </c>
    </row>
    <row r="1766" spans="1:30" ht="63.75" customHeight="1" x14ac:dyDescent="0.3">
      <c r="A1766" s="10" t="s">
        <v>6447</v>
      </c>
      <c r="B1766" s="11" t="s">
        <v>139</v>
      </c>
      <c r="C1766" s="12" t="s">
        <v>5697</v>
      </c>
      <c r="D1766" s="12" t="s">
        <v>5698</v>
      </c>
      <c r="E1766" s="27" t="s">
        <v>63</v>
      </c>
      <c r="F1766" s="14" t="s">
        <v>6448</v>
      </c>
      <c r="G1766" s="14" t="s">
        <v>6449</v>
      </c>
      <c r="H1766" s="16">
        <v>43823</v>
      </c>
      <c r="I1766" s="16">
        <v>45010</v>
      </c>
      <c r="J1766" s="17" t="str">
        <f>IF(Ugovori_OPULJP[[#This Row],[DATUM ZAVRŠETKA OPERACIJE]]&gt;DATE(2023,12,31),"u provedbi","završen")</f>
        <v>završen</v>
      </c>
      <c r="K1766" s="15" t="s">
        <v>91</v>
      </c>
      <c r="L1766" s="15" t="s">
        <v>91</v>
      </c>
      <c r="M1766" s="18">
        <v>0.85</v>
      </c>
      <c r="N1766" s="18">
        <v>0.15</v>
      </c>
      <c r="O1766" s="19">
        <f>Ugovori_OPULJP[[#This Row],[Bespovratna sredstva - Ukupno (EU+Nac) HRK
= Ukupna ugovorena vrijednost bespovratnih sredstava]]*Ugovori_OPULJP[[#This Row],[EU STOPA SUFINANCIRANJA %
EU CO-FINANCING RATE %]]</f>
        <v>1130976.6459999999</v>
      </c>
      <c r="P1766" s="20">
        <f>Ugovori_OPULJP[[#This Row],[Bespovratna sredstva - EU dio - HRK]]/7.5345</f>
        <v>150106.39670847435</v>
      </c>
      <c r="Q1766" s="19">
        <f>Ugovori_OPULJP[[#This Row],[Bespovratna sredstva - Ukupno (EU+Nac) HRK
= Ukupna ugovorena vrijednost bespovratnih sredstava]]*Ugovori_OPULJP[[#This Row],[STOPA NACIONALNOG SUFINANCIRANJA %]]</f>
        <v>199584.114</v>
      </c>
      <c r="R1766" s="20">
        <f>Ugovori_OPULJP[[#This Row],[Bespovratna sredstva - Nacionalni dio - HRK]]/7.5345</f>
        <v>26489.364125024884</v>
      </c>
      <c r="S1766" s="19">
        <v>1330560.76</v>
      </c>
      <c r="T1766" s="20">
        <f>Ugovori_OPULJP[[#This Row],[Bespovratna sredstva - Ukupno (EU+Nac) HRK
= Ukupna ugovorena vrijednost bespovratnih sredstava]]/7.5345</f>
        <v>176595.76083349923</v>
      </c>
      <c r="U1766" s="19">
        <v>0</v>
      </c>
      <c r="V1766" s="20">
        <f>Ugovori_OPULJP[[#This Row],[Javni doprinos korisnika - HRK]]/7.5345</f>
        <v>0</v>
      </c>
      <c r="W1766" s="19">
        <v>0</v>
      </c>
      <c r="X1766" s="20">
        <f>Ugovori_OPULJP[[#This Row],[Privatni doprinos korisnika - HRK]]/7.5345</f>
        <v>0</v>
      </c>
      <c r="Y1766" s="21">
        <f>Ugovori_OPULJP[[#This Row],[Bespovratna sredstva - Ukupno (EU+Nac) HRK
= Ukupna ugovorena vrijednost bespovratnih sredstava]]+Ugovori_OPULJP[[#This Row],[Javni doprinos korisnika - HRK]]+Ugovori_OPULJP[[#This Row],[Privatni doprinos korisnika - HRK]]</f>
        <v>1330560.76</v>
      </c>
      <c r="Z1766" s="22">
        <f>Ugovori_OPULJP[[#This Row],[UKUPNI PRIHVATLJIVI IZDACI
TOTAL ELIGIBLE EXPENDITURE
= Bespovratna sredstva ukupno + doprinos korisnika
= Ukupni prihvatljivi troškovi
= Ukupna ugovorena vrijednost projekta HRK]]/7.5345</f>
        <v>176595.76083349923</v>
      </c>
      <c r="AA1766" s="13" t="s">
        <v>22</v>
      </c>
      <c r="AB1766" s="13" t="s">
        <v>19</v>
      </c>
      <c r="AC1766" s="12" t="s">
        <v>6450</v>
      </c>
      <c r="AD1766" s="12" t="s">
        <v>147</v>
      </c>
    </row>
    <row r="1767" spans="1:30" ht="63.75" customHeight="1" x14ac:dyDescent="0.3">
      <c r="A1767" s="10" t="s">
        <v>6451</v>
      </c>
      <c r="B1767" s="11" t="s">
        <v>139</v>
      </c>
      <c r="C1767" s="12" t="s">
        <v>5697</v>
      </c>
      <c r="D1767" s="12" t="s">
        <v>5698</v>
      </c>
      <c r="E1767" s="27" t="s">
        <v>63</v>
      </c>
      <c r="F1767" s="14" t="s">
        <v>6452</v>
      </c>
      <c r="G1767" s="14" t="s">
        <v>2650</v>
      </c>
      <c r="H1767" s="16">
        <v>43867</v>
      </c>
      <c r="I1767" s="16">
        <v>44963</v>
      </c>
      <c r="J1767" s="17" t="str">
        <f>IF(Ugovori_OPULJP[[#This Row],[DATUM ZAVRŠETKA OPERACIJE]]&gt;DATE(2023,12,31),"u provedbi","završen")</f>
        <v>završen</v>
      </c>
      <c r="K1767" s="15" t="s">
        <v>86</v>
      </c>
      <c r="L1767" s="15" t="s">
        <v>86</v>
      </c>
      <c r="M1767" s="18">
        <v>0.85</v>
      </c>
      <c r="N1767" s="18">
        <v>0.15</v>
      </c>
      <c r="O1767" s="19">
        <f>Ugovori_OPULJP[[#This Row],[Bespovratna sredstva - Ukupno (EU+Nac) HRK
= Ukupna ugovorena vrijednost bespovratnih sredstava]]*Ugovori_OPULJP[[#This Row],[EU STOPA SUFINANCIRANJA %
EU CO-FINANCING RATE %]]</f>
        <v>1024992.8574999999</v>
      </c>
      <c r="P1767" s="20">
        <f>Ugovori_OPULJP[[#This Row],[Bespovratna sredstva - EU dio - HRK]]/7.5345</f>
        <v>136039.93065233258</v>
      </c>
      <c r="Q1767" s="19">
        <f>Ugovori_OPULJP[[#This Row],[Bespovratna sredstva - Ukupno (EU+Nac) HRK
= Ukupna ugovorena vrijednost bespovratnih sredstava]]*Ugovori_OPULJP[[#This Row],[STOPA NACIONALNOG SUFINANCIRANJA %]]</f>
        <v>180881.0925</v>
      </c>
      <c r="R1767" s="20">
        <f>Ugovori_OPULJP[[#This Row],[Bespovratna sredstva - Nacionalni dio - HRK]]/7.5345</f>
        <v>24007.046585705753</v>
      </c>
      <c r="S1767" s="19">
        <v>1205873.95</v>
      </c>
      <c r="T1767" s="20">
        <f>Ugovori_OPULJP[[#This Row],[Bespovratna sredstva - Ukupno (EU+Nac) HRK
= Ukupna ugovorena vrijednost bespovratnih sredstava]]/7.5345</f>
        <v>160046.97723803835</v>
      </c>
      <c r="U1767" s="19">
        <v>0</v>
      </c>
      <c r="V1767" s="20">
        <f>Ugovori_OPULJP[[#This Row],[Javni doprinos korisnika - HRK]]/7.5345</f>
        <v>0</v>
      </c>
      <c r="W1767" s="19">
        <v>0</v>
      </c>
      <c r="X1767" s="20">
        <f>Ugovori_OPULJP[[#This Row],[Privatni doprinos korisnika - HRK]]/7.5345</f>
        <v>0</v>
      </c>
      <c r="Y1767" s="21">
        <f>Ugovori_OPULJP[[#This Row],[Bespovratna sredstva - Ukupno (EU+Nac) HRK
= Ukupna ugovorena vrijednost bespovratnih sredstava]]+Ugovori_OPULJP[[#This Row],[Javni doprinos korisnika - HRK]]+Ugovori_OPULJP[[#This Row],[Privatni doprinos korisnika - HRK]]</f>
        <v>1205873.95</v>
      </c>
      <c r="Z1767" s="22">
        <f>Ugovori_OPULJP[[#This Row],[UKUPNI PRIHVATLJIVI IZDACI
TOTAL ELIGIBLE EXPENDITURE
= Bespovratna sredstva ukupno + doprinos korisnika
= Ukupni prihvatljivi troškovi
= Ukupna ugovorena vrijednost projekta HRK]]/7.5345</f>
        <v>160046.97723803835</v>
      </c>
      <c r="AA1767" s="13" t="s">
        <v>22</v>
      </c>
      <c r="AB1767" s="13" t="s">
        <v>19</v>
      </c>
      <c r="AC1767" s="12" t="s">
        <v>6453</v>
      </c>
      <c r="AD1767" s="12" t="s">
        <v>147</v>
      </c>
    </row>
    <row r="1768" spans="1:30" ht="63.75" customHeight="1" x14ac:dyDescent="0.3">
      <c r="A1768" s="10" t="s">
        <v>6454</v>
      </c>
      <c r="B1768" s="11" t="s">
        <v>139</v>
      </c>
      <c r="C1768" s="12" t="s">
        <v>5697</v>
      </c>
      <c r="D1768" s="12" t="s">
        <v>5698</v>
      </c>
      <c r="E1768" s="27" t="s">
        <v>63</v>
      </c>
      <c r="F1768" s="14" t="s">
        <v>6455</v>
      </c>
      <c r="G1768" s="14" t="s">
        <v>4669</v>
      </c>
      <c r="H1768" s="16">
        <v>43867</v>
      </c>
      <c r="I1768" s="16">
        <v>44658</v>
      </c>
      <c r="J1768" s="17" t="str">
        <f>IF(Ugovori_OPULJP[[#This Row],[DATUM ZAVRŠETKA OPERACIJE]]&gt;DATE(2023,12,31),"u provedbi","završen")</f>
        <v>završen</v>
      </c>
      <c r="K1768" s="15" t="s">
        <v>144</v>
      </c>
      <c r="L1768" s="15" t="s">
        <v>144</v>
      </c>
      <c r="M1768" s="18">
        <v>0.85</v>
      </c>
      <c r="N1768" s="18">
        <v>0.15</v>
      </c>
      <c r="O1768" s="19">
        <f>Ugovori_OPULJP[[#This Row],[Bespovratna sredstva - Ukupno (EU+Nac) HRK
= Ukupna ugovorena vrijednost bespovratnih sredstava]]*Ugovori_OPULJP[[#This Row],[EU STOPA SUFINANCIRANJA %
EU CO-FINANCING RATE %]]</f>
        <v>843894.96</v>
      </c>
      <c r="P1768" s="20">
        <f>Ugovori_OPULJP[[#This Row],[Bespovratna sredstva - EU dio - HRK]]/7.5345</f>
        <v>112004.1090981485</v>
      </c>
      <c r="Q1768" s="19">
        <f>Ugovori_OPULJP[[#This Row],[Bespovratna sredstva - Ukupno (EU+Nac) HRK
= Ukupna ugovorena vrijednost bespovratnih sredstava]]*Ugovori_OPULJP[[#This Row],[STOPA NACIONALNOG SUFINANCIRANJA %]]</f>
        <v>148922.63999999998</v>
      </c>
      <c r="R1768" s="20">
        <f>Ugovori_OPULJP[[#This Row],[Bespovratna sredstva - Nacionalni dio - HRK]]/7.5345</f>
        <v>19765.431017320323</v>
      </c>
      <c r="S1768" s="19">
        <v>992817.6</v>
      </c>
      <c r="T1768" s="20">
        <f>Ugovori_OPULJP[[#This Row],[Bespovratna sredstva - Ukupno (EU+Nac) HRK
= Ukupna ugovorena vrijednost bespovratnih sredstava]]/7.5345</f>
        <v>131769.54011546884</v>
      </c>
      <c r="U1768" s="19">
        <v>0</v>
      </c>
      <c r="V1768" s="20">
        <f>Ugovori_OPULJP[[#This Row],[Javni doprinos korisnika - HRK]]/7.5345</f>
        <v>0</v>
      </c>
      <c r="W1768" s="19">
        <v>0</v>
      </c>
      <c r="X1768" s="20">
        <f>Ugovori_OPULJP[[#This Row],[Privatni doprinos korisnika - HRK]]/7.5345</f>
        <v>0</v>
      </c>
      <c r="Y1768" s="21">
        <f>Ugovori_OPULJP[[#This Row],[Bespovratna sredstva - Ukupno (EU+Nac) HRK
= Ukupna ugovorena vrijednost bespovratnih sredstava]]+Ugovori_OPULJP[[#This Row],[Javni doprinos korisnika - HRK]]+Ugovori_OPULJP[[#This Row],[Privatni doprinos korisnika - HRK]]</f>
        <v>992817.6</v>
      </c>
      <c r="Z1768" s="22">
        <f>Ugovori_OPULJP[[#This Row],[UKUPNI PRIHVATLJIVI IZDACI
TOTAL ELIGIBLE EXPENDITURE
= Bespovratna sredstva ukupno + doprinos korisnika
= Ukupni prihvatljivi troškovi
= Ukupna ugovorena vrijednost projekta HRK]]/7.5345</f>
        <v>131769.54011546884</v>
      </c>
      <c r="AA1768" s="13" t="s">
        <v>22</v>
      </c>
      <c r="AB1768" s="13" t="s">
        <v>19</v>
      </c>
      <c r="AC1768" s="12" t="s">
        <v>6456</v>
      </c>
      <c r="AD1768" s="12" t="s">
        <v>147</v>
      </c>
    </row>
    <row r="1769" spans="1:30" ht="63.75" customHeight="1" x14ac:dyDescent="0.3">
      <c r="A1769" s="10" t="s">
        <v>6457</v>
      </c>
      <c r="B1769" s="11" t="s">
        <v>139</v>
      </c>
      <c r="C1769" s="12" t="s">
        <v>5697</v>
      </c>
      <c r="D1769" s="12" t="s">
        <v>5698</v>
      </c>
      <c r="E1769" s="27" t="s">
        <v>63</v>
      </c>
      <c r="F1769" s="14" t="s">
        <v>6458</v>
      </c>
      <c r="G1769" s="14" t="s">
        <v>6459</v>
      </c>
      <c r="H1769" s="16">
        <v>43867</v>
      </c>
      <c r="I1769" s="16">
        <v>44598</v>
      </c>
      <c r="J1769" s="17" t="str">
        <f>IF(Ugovori_OPULJP[[#This Row],[DATUM ZAVRŠETKA OPERACIJE]]&gt;DATE(2023,12,31),"u provedbi","završen")</f>
        <v>završen</v>
      </c>
      <c r="K1769" s="15" t="s">
        <v>86</v>
      </c>
      <c r="L1769" s="15" t="s">
        <v>86</v>
      </c>
      <c r="M1769" s="18">
        <v>0.85</v>
      </c>
      <c r="N1769" s="18">
        <v>0.15</v>
      </c>
      <c r="O1769" s="19">
        <f>Ugovori_OPULJP[[#This Row],[Bespovratna sredstva - Ukupno (EU+Nac) HRK
= Ukupna ugovorena vrijednost bespovratnih sredstava]]*Ugovori_OPULJP[[#This Row],[EU STOPA SUFINANCIRANJA %
EU CO-FINANCING RATE %]]</f>
        <v>1196740.5</v>
      </c>
      <c r="P1769" s="20">
        <f>Ugovori_OPULJP[[#This Row],[Bespovratna sredstva - EU dio - HRK]]/7.5345</f>
        <v>158834.76010352379</v>
      </c>
      <c r="Q1769" s="19">
        <f>Ugovori_OPULJP[[#This Row],[Bespovratna sredstva - Ukupno (EU+Nac) HRK
= Ukupna ugovorena vrijednost bespovratnih sredstava]]*Ugovori_OPULJP[[#This Row],[STOPA NACIONALNOG SUFINANCIRANJA %]]</f>
        <v>211189.5</v>
      </c>
      <c r="R1769" s="20">
        <f>Ugovori_OPULJP[[#This Row],[Bespovratna sredstva - Nacionalni dio - HRK]]/7.5345</f>
        <v>28029.663547680666</v>
      </c>
      <c r="S1769" s="19">
        <v>1407930</v>
      </c>
      <c r="T1769" s="20">
        <f>Ugovori_OPULJP[[#This Row],[Bespovratna sredstva - Ukupno (EU+Nac) HRK
= Ukupna ugovorena vrijednost bespovratnih sredstava]]/7.5345</f>
        <v>186864.42365120444</v>
      </c>
      <c r="U1769" s="19">
        <v>0</v>
      </c>
      <c r="V1769" s="20">
        <f>Ugovori_OPULJP[[#This Row],[Javni doprinos korisnika - HRK]]/7.5345</f>
        <v>0</v>
      </c>
      <c r="W1769" s="19">
        <v>0</v>
      </c>
      <c r="X1769" s="20">
        <f>Ugovori_OPULJP[[#This Row],[Privatni doprinos korisnika - HRK]]/7.5345</f>
        <v>0</v>
      </c>
      <c r="Y1769" s="21">
        <f>Ugovori_OPULJP[[#This Row],[Bespovratna sredstva - Ukupno (EU+Nac) HRK
= Ukupna ugovorena vrijednost bespovratnih sredstava]]+Ugovori_OPULJP[[#This Row],[Javni doprinos korisnika - HRK]]+Ugovori_OPULJP[[#This Row],[Privatni doprinos korisnika - HRK]]</f>
        <v>1407930</v>
      </c>
      <c r="Z1769" s="22">
        <f>Ugovori_OPULJP[[#This Row],[UKUPNI PRIHVATLJIVI IZDACI
TOTAL ELIGIBLE EXPENDITURE
= Bespovratna sredstva ukupno + doprinos korisnika
= Ukupni prihvatljivi troškovi
= Ukupna ugovorena vrijednost projekta HRK]]/7.5345</f>
        <v>186864.42365120444</v>
      </c>
      <c r="AA1769" s="13" t="s">
        <v>22</v>
      </c>
      <c r="AB1769" s="13" t="s">
        <v>19</v>
      </c>
      <c r="AC1769" s="12" t="s">
        <v>6460</v>
      </c>
      <c r="AD1769" s="12" t="s">
        <v>147</v>
      </c>
    </row>
    <row r="1770" spans="1:30" ht="63.75" customHeight="1" x14ac:dyDescent="0.3">
      <c r="A1770" s="10" t="s">
        <v>6461</v>
      </c>
      <c r="B1770" s="11" t="s">
        <v>139</v>
      </c>
      <c r="C1770" s="12" t="s">
        <v>5697</v>
      </c>
      <c r="D1770" s="12" t="s">
        <v>5698</v>
      </c>
      <c r="E1770" s="27" t="s">
        <v>63</v>
      </c>
      <c r="F1770" s="14" t="s">
        <v>6462</v>
      </c>
      <c r="G1770" s="14" t="s">
        <v>6463</v>
      </c>
      <c r="H1770" s="16">
        <v>43826</v>
      </c>
      <c r="I1770" s="16">
        <v>44739</v>
      </c>
      <c r="J1770" s="17" t="str">
        <f>IF(Ugovori_OPULJP[[#This Row],[DATUM ZAVRŠETKA OPERACIJE]]&gt;DATE(2023,12,31),"u provedbi","završen")</f>
        <v>završen</v>
      </c>
      <c r="K1770" s="15" t="s">
        <v>91</v>
      </c>
      <c r="L1770" s="15" t="s">
        <v>91</v>
      </c>
      <c r="M1770" s="18">
        <v>0.85</v>
      </c>
      <c r="N1770" s="18">
        <v>0.15</v>
      </c>
      <c r="O1770" s="19">
        <f>Ugovori_OPULJP[[#This Row],[Bespovratna sredstva - Ukupno (EU+Nac) HRK
= Ukupna ugovorena vrijednost bespovratnih sredstava]]*Ugovori_OPULJP[[#This Row],[EU STOPA SUFINANCIRANJA %
EU CO-FINANCING RATE %]]</f>
        <v>1069222.1654999999</v>
      </c>
      <c r="P1770" s="20">
        <f>Ugovori_OPULJP[[#This Row],[Bespovratna sredstva - EU dio - HRK]]/7.5345</f>
        <v>141910.16862432807</v>
      </c>
      <c r="Q1770" s="19">
        <f>Ugovori_OPULJP[[#This Row],[Bespovratna sredstva - Ukupno (EU+Nac) HRK
= Ukupna ugovorena vrijednost bespovratnih sredstava]]*Ugovori_OPULJP[[#This Row],[STOPA NACIONALNOG SUFINANCIRANJA %]]</f>
        <v>188686.26449999999</v>
      </c>
      <c r="R1770" s="20">
        <f>Ugovori_OPULJP[[#This Row],[Bespovratna sredstva - Nacionalni dio - HRK]]/7.5345</f>
        <v>25042.970933704953</v>
      </c>
      <c r="S1770" s="19">
        <v>1257908.43</v>
      </c>
      <c r="T1770" s="20">
        <f>Ugovori_OPULJP[[#This Row],[Bespovratna sredstva - Ukupno (EU+Nac) HRK
= Ukupna ugovorena vrijednost bespovratnih sredstava]]/7.5345</f>
        <v>166953.13955803303</v>
      </c>
      <c r="U1770" s="19">
        <v>0</v>
      </c>
      <c r="V1770" s="20">
        <f>Ugovori_OPULJP[[#This Row],[Javni doprinos korisnika - HRK]]/7.5345</f>
        <v>0</v>
      </c>
      <c r="W1770" s="19">
        <v>0</v>
      </c>
      <c r="X1770" s="20">
        <f>Ugovori_OPULJP[[#This Row],[Privatni doprinos korisnika - HRK]]/7.5345</f>
        <v>0</v>
      </c>
      <c r="Y1770" s="21">
        <f>Ugovori_OPULJP[[#This Row],[Bespovratna sredstva - Ukupno (EU+Nac) HRK
= Ukupna ugovorena vrijednost bespovratnih sredstava]]+Ugovori_OPULJP[[#This Row],[Javni doprinos korisnika - HRK]]+Ugovori_OPULJP[[#This Row],[Privatni doprinos korisnika - HRK]]</f>
        <v>1257908.43</v>
      </c>
      <c r="Z1770" s="22">
        <f>Ugovori_OPULJP[[#This Row],[UKUPNI PRIHVATLJIVI IZDACI
TOTAL ELIGIBLE EXPENDITURE
= Bespovratna sredstva ukupno + doprinos korisnika
= Ukupni prihvatljivi troškovi
= Ukupna ugovorena vrijednost projekta HRK]]/7.5345</f>
        <v>166953.13955803303</v>
      </c>
      <c r="AA1770" s="13" t="s">
        <v>22</v>
      </c>
      <c r="AB1770" s="13" t="s">
        <v>19</v>
      </c>
      <c r="AC1770" s="12" t="s">
        <v>6464</v>
      </c>
      <c r="AD1770" s="12" t="s">
        <v>147</v>
      </c>
    </row>
    <row r="1771" spans="1:30" ht="63.75" customHeight="1" x14ac:dyDescent="0.3">
      <c r="A1771" s="10" t="s">
        <v>6465</v>
      </c>
      <c r="B1771" s="11" t="s">
        <v>139</v>
      </c>
      <c r="C1771" s="12" t="s">
        <v>5697</v>
      </c>
      <c r="D1771" s="12" t="s">
        <v>5698</v>
      </c>
      <c r="E1771" s="27" t="s">
        <v>63</v>
      </c>
      <c r="F1771" s="14" t="s">
        <v>6466</v>
      </c>
      <c r="G1771" s="14" t="s">
        <v>2867</v>
      </c>
      <c r="H1771" s="16">
        <v>43823</v>
      </c>
      <c r="I1771" s="16">
        <v>44919</v>
      </c>
      <c r="J1771" s="17" t="str">
        <f>IF(Ugovori_OPULJP[[#This Row],[DATUM ZAVRŠETKA OPERACIJE]]&gt;DATE(2023,12,31),"u provedbi","završen")</f>
        <v>završen</v>
      </c>
      <c r="K1771" s="15" t="s">
        <v>91</v>
      </c>
      <c r="L1771" s="15" t="s">
        <v>91</v>
      </c>
      <c r="M1771" s="18">
        <v>0.85</v>
      </c>
      <c r="N1771" s="18">
        <v>0.15</v>
      </c>
      <c r="O1771" s="19">
        <f>Ugovori_OPULJP[[#This Row],[Bespovratna sredstva - Ukupno (EU+Nac) HRK
= Ukupna ugovorena vrijednost bespovratnih sredstava]]*Ugovori_OPULJP[[#This Row],[EU STOPA SUFINANCIRANJA %
EU CO-FINANCING RATE %]]</f>
        <v>1209950.673</v>
      </c>
      <c r="P1771" s="20">
        <f>Ugovori_OPULJP[[#This Row],[Bespovratna sredstva - EU dio - HRK]]/7.5345</f>
        <v>160588.05136372685</v>
      </c>
      <c r="Q1771" s="19">
        <f>Ugovori_OPULJP[[#This Row],[Bespovratna sredstva - Ukupno (EU+Nac) HRK
= Ukupna ugovorena vrijednost bespovratnih sredstava]]*Ugovori_OPULJP[[#This Row],[STOPA NACIONALNOG SUFINANCIRANJA %]]</f>
        <v>213520.70699999997</v>
      </c>
      <c r="R1771" s="20">
        <f>Ugovori_OPULJP[[#This Row],[Bespovratna sredstva - Nacionalni dio - HRK]]/7.5345</f>
        <v>28339.067887716497</v>
      </c>
      <c r="S1771" s="19">
        <v>1423471.38</v>
      </c>
      <c r="T1771" s="20">
        <f>Ugovori_OPULJP[[#This Row],[Bespovratna sredstva - Ukupno (EU+Nac) HRK
= Ukupna ugovorena vrijednost bespovratnih sredstava]]/7.5345</f>
        <v>188927.11925144334</v>
      </c>
      <c r="U1771" s="19">
        <v>0</v>
      </c>
      <c r="V1771" s="20">
        <f>Ugovori_OPULJP[[#This Row],[Javni doprinos korisnika - HRK]]/7.5345</f>
        <v>0</v>
      </c>
      <c r="W1771" s="19">
        <v>0</v>
      </c>
      <c r="X1771" s="20">
        <f>Ugovori_OPULJP[[#This Row],[Privatni doprinos korisnika - HRK]]/7.5345</f>
        <v>0</v>
      </c>
      <c r="Y1771" s="21">
        <f>Ugovori_OPULJP[[#This Row],[Bespovratna sredstva - Ukupno (EU+Nac) HRK
= Ukupna ugovorena vrijednost bespovratnih sredstava]]+Ugovori_OPULJP[[#This Row],[Javni doprinos korisnika - HRK]]+Ugovori_OPULJP[[#This Row],[Privatni doprinos korisnika - HRK]]</f>
        <v>1423471.38</v>
      </c>
      <c r="Z1771" s="22">
        <f>Ugovori_OPULJP[[#This Row],[UKUPNI PRIHVATLJIVI IZDACI
TOTAL ELIGIBLE EXPENDITURE
= Bespovratna sredstva ukupno + doprinos korisnika
= Ukupni prihvatljivi troškovi
= Ukupna ugovorena vrijednost projekta HRK]]/7.5345</f>
        <v>188927.11925144334</v>
      </c>
      <c r="AA1771" s="13" t="s">
        <v>22</v>
      </c>
      <c r="AB1771" s="13" t="s">
        <v>19</v>
      </c>
      <c r="AC1771" s="12" t="s">
        <v>6467</v>
      </c>
      <c r="AD1771" s="12" t="s">
        <v>147</v>
      </c>
    </row>
    <row r="1772" spans="1:30" ht="63.75" customHeight="1" x14ac:dyDescent="0.3">
      <c r="A1772" s="10" t="s">
        <v>6468</v>
      </c>
      <c r="B1772" s="11" t="s">
        <v>139</v>
      </c>
      <c r="C1772" s="12" t="s">
        <v>5697</v>
      </c>
      <c r="D1772" s="12" t="s">
        <v>5698</v>
      </c>
      <c r="E1772" s="27" t="s">
        <v>63</v>
      </c>
      <c r="F1772" s="14" t="s">
        <v>6469</v>
      </c>
      <c r="G1772" s="14" t="s">
        <v>6470</v>
      </c>
      <c r="H1772" s="16">
        <v>43867</v>
      </c>
      <c r="I1772" s="16">
        <v>44963</v>
      </c>
      <c r="J1772" s="17" t="str">
        <f>IF(Ugovori_OPULJP[[#This Row],[DATUM ZAVRŠETKA OPERACIJE]]&gt;DATE(2023,12,31),"u provedbi","završen")</f>
        <v>završen</v>
      </c>
      <c r="K1772" s="15" t="s">
        <v>86</v>
      </c>
      <c r="L1772" s="15" t="s">
        <v>86</v>
      </c>
      <c r="M1772" s="18">
        <v>0.85</v>
      </c>
      <c r="N1772" s="18">
        <v>0.15</v>
      </c>
      <c r="O1772" s="19">
        <f>Ugovori_OPULJP[[#This Row],[Bespovratna sredstva - Ukupno (EU+Nac) HRK
= Ukupna ugovorena vrijednost bespovratnih sredstava]]*Ugovori_OPULJP[[#This Row],[EU STOPA SUFINANCIRANJA %
EU CO-FINANCING RATE %]]</f>
        <v>1136314</v>
      </c>
      <c r="P1772" s="20">
        <f>Ugovori_OPULJP[[#This Row],[Bespovratna sredstva - EU dio - HRK]]/7.5345</f>
        <v>150814.78532085739</v>
      </c>
      <c r="Q1772" s="19">
        <f>Ugovori_OPULJP[[#This Row],[Bespovratna sredstva - Ukupno (EU+Nac) HRK
= Ukupna ugovorena vrijednost bespovratnih sredstava]]*Ugovori_OPULJP[[#This Row],[STOPA NACIONALNOG SUFINANCIRANJA %]]</f>
        <v>200526</v>
      </c>
      <c r="R1772" s="20">
        <f>Ugovori_OPULJP[[#This Row],[Bespovratna sredstva - Nacionalni dio - HRK]]/7.5345</f>
        <v>26614.373880151303</v>
      </c>
      <c r="S1772" s="19">
        <v>1336840</v>
      </c>
      <c r="T1772" s="20">
        <f>Ugovori_OPULJP[[#This Row],[Bespovratna sredstva - Ukupno (EU+Nac) HRK
= Ukupna ugovorena vrijednost bespovratnih sredstava]]/7.5345</f>
        <v>177429.15920100868</v>
      </c>
      <c r="U1772" s="19">
        <v>0</v>
      </c>
      <c r="V1772" s="20">
        <f>Ugovori_OPULJP[[#This Row],[Javni doprinos korisnika - HRK]]/7.5345</f>
        <v>0</v>
      </c>
      <c r="W1772" s="19">
        <v>0</v>
      </c>
      <c r="X1772" s="20">
        <f>Ugovori_OPULJP[[#This Row],[Privatni doprinos korisnika - HRK]]/7.5345</f>
        <v>0</v>
      </c>
      <c r="Y1772" s="21">
        <f>Ugovori_OPULJP[[#This Row],[Bespovratna sredstva - Ukupno (EU+Nac) HRK
= Ukupna ugovorena vrijednost bespovratnih sredstava]]+Ugovori_OPULJP[[#This Row],[Javni doprinos korisnika - HRK]]+Ugovori_OPULJP[[#This Row],[Privatni doprinos korisnika - HRK]]</f>
        <v>1336840</v>
      </c>
      <c r="Z1772" s="22">
        <f>Ugovori_OPULJP[[#This Row],[UKUPNI PRIHVATLJIVI IZDACI
TOTAL ELIGIBLE EXPENDITURE
= Bespovratna sredstva ukupno + doprinos korisnika
= Ukupni prihvatljivi troškovi
= Ukupna ugovorena vrijednost projekta HRK]]/7.5345</f>
        <v>177429.15920100868</v>
      </c>
      <c r="AA1772" s="13" t="s">
        <v>22</v>
      </c>
      <c r="AB1772" s="13" t="s">
        <v>19</v>
      </c>
      <c r="AC1772" s="12" t="s">
        <v>6471</v>
      </c>
      <c r="AD1772" s="12" t="s">
        <v>147</v>
      </c>
    </row>
    <row r="1773" spans="1:30" ht="63.75" customHeight="1" x14ac:dyDescent="0.3">
      <c r="A1773" s="10" t="s">
        <v>6472</v>
      </c>
      <c r="B1773" s="11" t="s">
        <v>139</v>
      </c>
      <c r="C1773" s="12" t="s">
        <v>5697</v>
      </c>
      <c r="D1773" s="12" t="s">
        <v>5698</v>
      </c>
      <c r="E1773" s="27" t="s">
        <v>63</v>
      </c>
      <c r="F1773" s="14" t="s">
        <v>6473</v>
      </c>
      <c r="G1773" s="14" t="s">
        <v>2855</v>
      </c>
      <c r="H1773" s="16">
        <v>43826</v>
      </c>
      <c r="I1773" s="16">
        <v>44678</v>
      </c>
      <c r="J1773" s="17" t="str">
        <f>IF(Ugovori_OPULJP[[#This Row],[DATUM ZAVRŠETKA OPERACIJE]]&gt;DATE(2023,12,31),"u provedbi","završen")</f>
        <v>završen</v>
      </c>
      <c r="K1773" s="15" t="s">
        <v>91</v>
      </c>
      <c r="L1773" s="15" t="s">
        <v>91</v>
      </c>
      <c r="M1773" s="18">
        <v>0.85</v>
      </c>
      <c r="N1773" s="18">
        <v>0.15</v>
      </c>
      <c r="O1773" s="19">
        <f>Ugovori_OPULJP[[#This Row],[Bespovratna sredstva - Ukupno (EU+Nac) HRK
= Ukupna ugovorena vrijednost bespovratnih sredstava]]*Ugovori_OPULJP[[#This Row],[EU STOPA SUFINANCIRANJA %
EU CO-FINANCING RATE %]]</f>
        <v>1236299.3725000001</v>
      </c>
      <c r="P1773" s="20">
        <f>Ugovori_OPULJP[[#This Row],[Bespovratna sredstva - EU dio - HRK]]/7.5345</f>
        <v>164085.1247594399</v>
      </c>
      <c r="Q1773" s="19">
        <f>Ugovori_OPULJP[[#This Row],[Bespovratna sredstva - Ukupno (EU+Nac) HRK
= Ukupna ugovorena vrijednost bespovratnih sredstava]]*Ugovori_OPULJP[[#This Row],[STOPA NACIONALNOG SUFINANCIRANJA %]]</f>
        <v>218170.47750000001</v>
      </c>
      <c r="R1773" s="20">
        <f>Ugovori_OPULJP[[#This Row],[Bespovratna sredstva - Nacionalni dio - HRK]]/7.5345</f>
        <v>28956.198486959984</v>
      </c>
      <c r="S1773" s="19">
        <v>1454469.85</v>
      </c>
      <c r="T1773" s="20">
        <f>Ugovori_OPULJP[[#This Row],[Bespovratna sredstva - Ukupno (EU+Nac) HRK
= Ukupna ugovorena vrijednost bespovratnih sredstava]]/7.5345</f>
        <v>193041.3232463999</v>
      </c>
      <c r="U1773" s="19">
        <v>0</v>
      </c>
      <c r="V1773" s="20">
        <f>Ugovori_OPULJP[[#This Row],[Javni doprinos korisnika - HRK]]/7.5345</f>
        <v>0</v>
      </c>
      <c r="W1773" s="19">
        <v>0</v>
      </c>
      <c r="X1773" s="20">
        <f>Ugovori_OPULJP[[#This Row],[Privatni doprinos korisnika - HRK]]/7.5345</f>
        <v>0</v>
      </c>
      <c r="Y1773" s="21">
        <f>Ugovori_OPULJP[[#This Row],[Bespovratna sredstva - Ukupno (EU+Nac) HRK
= Ukupna ugovorena vrijednost bespovratnih sredstava]]+Ugovori_OPULJP[[#This Row],[Javni doprinos korisnika - HRK]]+Ugovori_OPULJP[[#This Row],[Privatni doprinos korisnika - HRK]]</f>
        <v>1454469.85</v>
      </c>
      <c r="Z1773" s="22">
        <f>Ugovori_OPULJP[[#This Row],[UKUPNI PRIHVATLJIVI IZDACI
TOTAL ELIGIBLE EXPENDITURE
= Bespovratna sredstva ukupno + doprinos korisnika
= Ukupni prihvatljivi troškovi
= Ukupna ugovorena vrijednost projekta HRK]]/7.5345</f>
        <v>193041.3232463999</v>
      </c>
      <c r="AA1773" s="13" t="s">
        <v>22</v>
      </c>
      <c r="AB1773" s="13" t="s">
        <v>19</v>
      </c>
      <c r="AC1773" s="12" t="s">
        <v>6474</v>
      </c>
      <c r="AD1773" s="12" t="s">
        <v>147</v>
      </c>
    </row>
    <row r="1774" spans="1:30" ht="63.75" customHeight="1" x14ac:dyDescent="0.3">
      <c r="A1774" s="10" t="s">
        <v>6475</v>
      </c>
      <c r="B1774" s="11" t="s">
        <v>139</v>
      </c>
      <c r="C1774" s="12" t="s">
        <v>5697</v>
      </c>
      <c r="D1774" s="12" t="s">
        <v>5698</v>
      </c>
      <c r="E1774" s="27" t="s">
        <v>63</v>
      </c>
      <c r="F1774" s="14" t="s">
        <v>6476</v>
      </c>
      <c r="G1774" s="14" t="s">
        <v>6477</v>
      </c>
      <c r="H1774" s="16">
        <v>43867</v>
      </c>
      <c r="I1774" s="16">
        <v>45019</v>
      </c>
      <c r="J1774" s="17" t="str">
        <f>IF(Ugovori_OPULJP[[#This Row],[DATUM ZAVRŠETKA OPERACIJE]]&gt;DATE(2023,12,31),"u provedbi","završen")</f>
        <v>završen</v>
      </c>
      <c r="K1774" s="15" t="s">
        <v>144</v>
      </c>
      <c r="L1774" s="15" t="s">
        <v>144</v>
      </c>
      <c r="M1774" s="18">
        <v>0.85</v>
      </c>
      <c r="N1774" s="18">
        <v>0.15</v>
      </c>
      <c r="O1774" s="19">
        <f>Ugovori_OPULJP[[#This Row],[Bespovratna sredstva - Ukupno (EU+Nac) HRK
= Ukupna ugovorena vrijednost bespovratnih sredstava]]*Ugovori_OPULJP[[#This Row],[EU STOPA SUFINANCIRANJA %
EU CO-FINANCING RATE %]]</f>
        <v>1218935.4449999998</v>
      </c>
      <c r="P1774" s="20">
        <f>Ugovori_OPULJP[[#This Row],[Bespovratna sredstva - EU dio - HRK]]/7.5345</f>
        <v>161780.53553653191</v>
      </c>
      <c r="Q1774" s="19">
        <f>Ugovori_OPULJP[[#This Row],[Bespovratna sredstva - Ukupno (EU+Nac) HRK
= Ukupna ugovorena vrijednost bespovratnih sredstava]]*Ugovori_OPULJP[[#This Row],[STOPA NACIONALNOG SUFINANCIRANJA %]]</f>
        <v>215106.25499999998</v>
      </c>
      <c r="R1774" s="20">
        <f>Ugovori_OPULJP[[#This Row],[Bespovratna sredstva - Nacionalni dio - HRK]]/7.5345</f>
        <v>28549.506271152692</v>
      </c>
      <c r="S1774" s="19">
        <v>1434041.7</v>
      </c>
      <c r="T1774" s="20">
        <f>Ugovori_OPULJP[[#This Row],[Bespovratna sredstva - Ukupno (EU+Nac) HRK
= Ukupna ugovorena vrijednost bespovratnih sredstava]]/7.5345</f>
        <v>190330.04180768464</v>
      </c>
      <c r="U1774" s="19">
        <v>0</v>
      </c>
      <c r="V1774" s="20">
        <f>Ugovori_OPULJP[[#This Row],[Javni doprinos korisnika - HRK]]/7.5345</f>
        <v>0</v>
      </c>
      <c r="W1774" s="19">
        <v>0</v>
      </c>
      <c r="X1774" s="20">
        <f>Ugovori_OPULJP[[#This Row],[Privatni doprinos korisnika - HRK]]/7.5345</f>
        <v>0</v>
      </c>
      <c r="Y1774" s="21">
        <f>Ugovori_OPULJP[[#This Row],[Bespovratna sredstva - Ukupno (EU+Nac) HRK
= Ukupna ugovorena vrijednost bespovratnih sredstava]]+Ugovori_OPULJP[[#This Row],[Javni doprinos korisnika - HRK]]+Ugovori_OPULJP[[#This Row],[Privatni doprinos korisnika - HRK]]</f>
        <v>1434041.7</v>
      </c>
      <c r="Z1774" s="22">
        <f>Ugovori_OPULJP[[#This Row],[UKUPNI PRIHVATLJIVI IZDACI
TOTAL ELIGIBLE EXPENDITURE
= Bespovratna sredstva ukupno + doprinos korisnika
= Ukupni prihvatljivi troškovi
= Ukupna ugovorena vrijednost projekta HRK]]/7.5345</f>
        <v>190330.04180768464</v>
      </c>
      <c r="AA1774" s="13" t="s">
        <v>22</v>
      </c>
      <c r="AB1774" s="13" t="s">
        <v>19</v>
      </c>
      <c r="AC1774" s="12" t="s">
        <v>6478</v>
      </c>
      <c r="AD1774" s="12" t="s">
        <v>147</v>
      </c>
    </row>
    <row r="1775" spans="1:30" ht="63.75" customHeight="1" x14ac:dyDescent="0.3">
      <c r="A1775" s="10" t="s">
        <v>6479</v>
      </c>
      <c r="B1775" s="11" t="s">
        <v>139</v>
      </c>
      <c r="C1775" s="12" t="s">
        <v>5697</v>
      </c>
      <c r="D1775" s="12" t="s">
        <v>5698</v>
      </c>
      <c r="E1775" s="27" t="s">
        <v>63</v>
      </c>
      <c r="F1775" s="11" t="s">
        <v>6480</v>
      </c>
      <c r="G1775" s="14" t="s">
        <v>1290</v>
      </c>
      <c r="H1775" s="16">
        <v>43826</v>
      </c>
      <c r="I1775" s="16">
        <v>44557</v>
      </c>
      <c r="J1775" s="17" t="str">
        <f>IF(Ugovori_OPULJP[[#This Row],[DATUM ZAVRŠETKA OPERACIJE]]&gt;DATE(2023,12,31),"u provedbi","završen")</f>
        <v>završen</v>
      </c>
      <c r="K1775" s="15" t="s">
        <v>91</v>
      </c>
      <c r="L1775" s="15" t="s">
        <v>91</v>
      </c>
      <c r="M1775" s="18">
        <v>0.85</v>
      </c>
      <c r="N1775" s="18">
        <v>0.15</v>
      </c>
      <c r="O1775" s="19">
        <f>Ugovori_OPULJP[[#This Row],[Bespovratna sredstva - Ukupno (EU+Nac) HRK
= Ukupna ugovorena vrijednost bespovratnih sredstava]]*Ugovori_OPULJP[[#This Row],[EU STOPA SUFINANCIRANJA %
EU CO-FINANCING RATE %]]</f>
        <v>1271014.7749999999</v>
      </c>
      <c r="P1775" s="20">
        <f>Ugovori_OPULJP[[#This Row],[Bespovratna sredstva - EU dio - HRK]]/7.5345</f>
        <v>168692.65047448402</v>
      </c>
      <c r="Q1775" s="19">
        <f>Ugovori_OPULJP[[#This Row],[Bespovratna sredstva - Ukupno (EU+Nac) HRK
= Ukupna ugovorena vrijednost bespovratnih sredstava]]*Ugovori_OPULJP[[#This Row],[STOPA NACIONALNOG SUFINANCIRANJA %]]</f>
        <v>224296.72500000001</v>
      </c>
      <c r="R1775" s="20">
        <f>Ugovori_OPULJP[[#This Row],[Bespovratna sredstva - Nacionalni dio - HRK]]/7.5345</f>
        <v>29769.291260203066</v>
      </c>
      <c r="S1775" s="19">
        <v>1495311.5</v>
      </c>
      <c r="T1775" s="20">
        <f>Ugovori_OPULJP[[#This Row],[Bespovratna sredstva - Ukupno (EU+Nac) HRK
= Ukupna ugovorena vrijednost bespovratnih sredstava]]/7.5345</f>
        <v>198461.94173468711</v>
      </c>
      <c r="U1775" s="19">
        <v>0</v>
      </c>
      <c r="V1775" s="20">
        <f>Ugovori_OPULJP[[#This Row],[Javni doprinos korisnika - HRK]]/7.5345</f>
        <v>0</v>
      </c>
      <c r="W1775" s="19">
        <v>0</v>
      </c>
      <c r="X1775" s="20">
        <f>Ugovori_OPULJP[[#This Row],[Privatni doprinos korisnika - HRK]]/7.5345</f>
        <v>0</v>
      </c>
      <c r="Y1775" s="21">
        <f>Ugovori_OPULJP[[#This Row],[Bespovratna sredstva - Ukupno (EU+Nac) HRK
= Ukupna ugovorena vrijednost bespovratnih sredstava]]+Ugovori_OPULJP[[#This Row],[Javni doprinos korisnika - HRK]]+Ugovori_OPULJP[[#This Row],[Privatni doprinos korisnika - HRK]]</f>
        <v>1495311.5</v>
      </c>
      <c r="Z1775" s="22">
        <f>Ugovori_OPULJP[[#This Row],[UKUPNI PRIHVATLJIVI IZDACI
TOTAL ELIGIBLE EXPENDITURE
= Bespovratna sredstva ukupno + doprinos korisnika
= Ukupni prihvatljivi troškovi
= Ukupna ugovorena vrijednost projekta HRK]]/7.5345</f>
        <v>198461.94173468711</v>
      </c>
      <c r="AA1775" s="13" t="s">
        <v>22</v>
      </c>
      <c r="AB1775" s="13" t="s">
        <v>19</v>
      </c>
      <c r="AC1775" s="12" t="s">
        <v>6481</v>
      </c>
      <c r="AD1775" s="12" t="s">
        <v>147</v>
      </c>
    </row>
    <row r="1776" spans="1:30" ht="63.75" customHeight="1" x14ac:dyDescent="0.3">
      <c r="A1776" s="10" t="s">
        <v>6482</v>
      </c>
      <c r="B1776" s="11" t="s">
        <v>139</v>
      </c>
      <c r="C1776" s="12" t="s">
        <v>5697</v>
      </c>
      <c r="D1776" s="12" t="s">
        <v>5698</v>
      </c>
      <c r="E1776" s="27" t="s">
        <v>63</v>
      </c>
      <c r="F1776" s="14" t="s">
        <v>6483</v>
      </c>
      <c r="G1776" s="14" t="s">
        <v>6484</v>
      </c>
      <c r="H1776" s="16">
        <v>43824</v>
      </c>
      <c r="I1776" s="16">
        <v>44737</v>
      </c>
      <c r="J1776" s="17" t="str">
        <f>IF(Ugovori_OPULJP[[#This Row],[DATUM ZAVRŠETKA OPERACIJE]]&gt;DATE(2023,12,31),"u provedbi","završen")</f>
        <v>završen</v>
      </c>
      <c r="K1776" s="15" t="s">
        <v>91</v>
      </c>
      <c r="L1776" s="15" t="s">
        <v>91</v>
      </c>
      <c r="M1776" s="18">
        <v>0.85</v>
      </c>
      <c r="N1776" s="18">
        <v>0.15</v>
      </c>
      <c r="O1776" s="19">
        <f>Ugovori_OPULJP[[#This Row],[Bespovratna sredstva - Ukupno (EU+Nac) HRK
= Ukupna ugovorena vrijednost bespovratnih sredstava]]*Ugovori_OPULJP[[#This Row],[EU STOPA SUFINANCIRANJA %
EU CO-FINANCING RATE %]]</f>
        <v>1227796.0744999999</v>
      </c>
      <c r="P1776" s="20">
        <f>Ugovori_OPULJP[[#This Row],[Bespovratna sredstva - EU dio - HRK]]/7.5345</f>
        <v>162956.5431680934</v>
      </c>
      <c r="Q1776" s="19">
        <f>Ugovori_OPULJP[[#This Row],[Bespovratna sredstva - Ukupno (EU+Nac) HRK
= Ukupna ugovorena vrijednost bespovratnih sredstava]]*Ugovori_OPULJP[[#This Row],[STOPA NACIONALNOG SUFINANCIRANJA %]]</f>
        <v>216669.89549999998</v>
      </c>
      <c r="R1776" s="20">
        <f>Ugovori_OPULJP[[#This Row],[Bespovratna sredstva - Nacionalni dio - HRK]]/7.5345</f>
        <v>28757.037029663545</v>
      </c>
      <c r="S1776" s="19">
        <v>1444465.97</v>
      </c>
      <c r="T1776" s="20">
        <f>Ugovori_OPULJP[[#This Row],[Bespovratna sredstva - Ukupno (EU+Nac) HRK
= Ukupna ugovorena vrijednost bespovratnih sredstava]]/7.5345</f>
        <v>191713.58019775696</v>
      </c>
      <c r="U1776" s="19">
        <v>0</v>
      </c>
      <c r="V1776" s="20">
        <f>Ugovori_OPULJP[[#This Row],[Javni doprinos korisnika - HRK]]/7.5345</f>
        <v>0</v>
      </c>
      <c r="W1776" s="19">
        <v>0</v>
      </c>
      <c r="X1776" s="20">
        <f>Ugovori_OPULJP[[#This Row],[Privatni doprinos korisnika - HRK]]/7.5345</f>
        <v>0</v>
      </c>
      <c r="Y1776" s="21">
        <f>Ugovori_OPULJP[[#This Row],[Bespovratna sredstva - Ukupno (EU+Nac) HRK
= Ukupna ugovorena vrijednost bespovratnih sredstava]]+Ugovori_OPULJP[[#This Row],[Javni doprinos korisnika - HRK]]+Ugovori_OPULJP[[#This Row],[Privatni doprinos korisnika - HRK]]</f>
        <v>1444465.97</v>
      </c>
      <c r="Z1776" s="22">
        <f>Ugovori_OPULJP[[#This Row],[UKUPNI PRIHVATLJIVI IZDACI
TOTAL ELIGIBLE EXPENDITURE
= Bespovratna sredstva ukupno + doprinos korisnika
= Ukupni prihvatljivi troškovi
= Ukupna ugovorena vrijednost projekta HRK]]/7.5345</f>
        <v>191713.58019775696</v>
      </c>
      <c r="AA1776" s="13" t="s">
        <v>22</v>
      </c>
      <c r="AB1776" s="13" t="s">
        <v>19</v>
      </c>
      <c r="AC1776" s="12" t="s">
        <v>6485</v>
      </c>
      <c r="AD1776" s="12" t="s">
        <v>147</v>
      </c>
    </row>
    <row r="1777" spans="1:30" ht="63.75" customHeight="1" x14ac:dyDescent="0.3">
      <c r="A1777" s="10" t="s">
        <v>6486</v>
      </c>
      <c r="B1777" s="11" t="s">
        <v>139</v>
      </c>
      <c r="C1777" s="12" t="s">
        <v>5697</v>
      </c>
      <c r="D1777" s="12" t="s">
        <v>5698</v>
      </c>
      <c r="E1777" s="27" t="s">
        <v>63</v>
      </c>
      <c r="F1777" s="14" t="s">
        <v>6487</v>
      </c>
      <c r="G1777" s="14" t="s">
        <v>1482</v>
      </c>
      <c r="H1777" s="16">
        <v>43867</v>
      </c>
      <c r="I1777" s="35">
        <v>44506</v>
      </c>
      <c r="J1777" s="17" t="str">
        <f>IF(Ugovori_OPULJP[[#This Row],[DATUM ZAVRŠETKA OPERACIJE]]&gt;DATE(2023,12,31),"u provedbi","završen")</f>
        <v>završen</v>
      </c>
      <c r="K1777" s="15" t="s">
        <v>86</v>
      </c>
      <c r="L1777" s="15" t="s">
        <v>86</v>
      </c>
      <c r="M1777" s="18">
        <v>0.85</v>
      </c>
      <c r="N1777" s="18">
        <v>0.15</v>
      </c>
      <c r="O1777" s="19">
        <f>Ugovori_OPULJP[[#This Row],[Bespovratna sredstva - Ukupno (EU+Nac) HRK
= Ukupna ugovorena vrijednost bespovratnih sredstava]]*Ugovori_OPULJP[[#This Row],[EU STOPA SUFINANCIRANJA %
EU CO-FINANCING RATE %]]</f>
        <v>1228672.5350000001</v>
      </c>
      <c r="P1777" s="20">
        <f>Ugovori_OPULJP[[#This Row],[Bespovratna sredstva - EU dio - HRK]]/7.5345</f>
        <v>163072.86946711794</v>
      </c>
      <c r="Q1777" s="19">
        <f>Ugovori_OPULJP[[#This Row],[Bespovratna sredstva - Ukupno (EU+Nac) HRK
= Ukupna ugovorena vrijednost bespovratnih sredstava]]*Ugovori_OPULJP[[#This Row],[STOPA NACIONALNOG SUFINANCIRANJA %]]</f>
        <v>216824.565</v>
      </c>
      <c r="R1777" s="20">
        <f>Ugovori_OPULJP[[#This Row],[Bespovratna sredstva - Nacionalni dio - HRK]]/7.5345</f>
        <v>28777.565200079633</v>
      </c>
      <c r="S1777" s="19">
        <v>1445497.1</v>
      </c>
      <c r="T1777" s="20">
        <f>Ugovori_OPULJP[[#This Row],[Bespovratna sredstva - Ukupno (EU+Nac) HRK
= Ukupna ugovorena vrijednost bespovratnih sredstava]]/7.5345</f>
        <v>191850.43466719755</v>
      </c>
      <c r="U1777" s="19">
        <v>0</v>
      </c>
      <c r="V1777" s="20">
        <f>Ugovori_OPULJP[[#This Row],[Javni doprinos korisnika - HRK]]/7.5345</f>
        <v>0</v>
      </c>
      <c r="W1777" s="19">
        <v>0</v>
      </c>
      <c r="X1777" s="20">
        <f>Ugovori_OPULJP[[#This Row],[Privatni doprinos korisnika - HRK]]/7.5345</f>
        <v>0</v>
      </c>
      <c r="Y1777" s="21">
        <f>Ugovori_OPULJP[[#This Row],[Bespovratna sredstva - Ukupno (EU+Nac) HRK
= Ukupna ugovorena vrijednost bespovratnih sredstava]]+Ugovori_OPULJP[[#This Row],[Javni doprinos korisnika - HRK]]+Ugovori_OPULJP[[#This Row],[Privatni doprinos korisnika - HRK]]</f>
        <v>1445497.1</v>
      </c>
      <c r="Z1777" s="22">
        <f>Ugovori_OPULJP[[#This Row],[UKUPNI PRIHVATLJIVI IZDACI
TOTAL ELIGIBLE EXPENDITURE
= Bespovratna sredstva ukupno + doprinos korisnika
= Ukupni prihvatljivi troškovi
= Ukupna ugovorena vrijednost projekta HRK]]/7.5345</f>
        <v>191850.43466719755</v>
      </c>
      <c r="AA1777" s="13" t="s">
        <v>22</v>
      </c>
      <c r="AB1777" s="13" t="s">
        <v>19</v>
      </c>
      <c r="AC1777" s="12" t="s">
        <v>6488</v>
      </c>
      <c r="AD1777" s="12" t="s">
        <v>147</v>
      </c>
    </row>
    <row r="1778" spans="1:30" ht="63.75" customHeight="1" x14ac:dyDescent="0.3">
      <c r="A1778" s="10" t="s">
        <v>6489</v>
      </c>
      <c r="B1778" s="11" t="s">
        <v>139</v>
      </c>
      <c r="C1778" s="12" t="s">
        <v>5697</v>
      </c>
      <c r="D1778" s="12" t="s">
        <v>5698</v>
      </c>
      <c r="E1778" s="27" t="s">
        <v>63</v>
      </c>
      <c r="F1778" s="14" t="s">
        <v>6490</v>
      </c>
      <c r="G1778" s="14" t="s">
        <v>6491</v>
      </c>
      <c r="H1778" s="16">
        <v>43825</v>
      </c>
      <c r="I1778" s="16">
        <v>44921</v>
      </c>
      <c r="J1778" s="17" t="str">
        <f>IF(Ugovori_OPULJP[[#This Row],[DATUM ZAVRŠETKA OPERACIJE]]&gt;DATE(2023,12,31),"u provedbi","završen")</f>
        <v>završen</v>
      </c>
      <c r="K1778" s="15" t="s">
        <v>91</v>
      </c>
      <c r="L1778" s="15" t="s">
        <v>91</v>
      </c>
      <c r="M1778" s="18">
        <v>0.85</v>
      </c>
      <c r="N1778" s="18">
        <v>0.15</v>
      </c>
      <c r="O1778" s="19">
        <f>Ugovori_OPULJP[[#This Row],[Bespovratna sredstva - Ukupno (EU+Nac) HRK
= Ukupna ugovorena vrijednost bespovratnih sredstava]]*Ugovori_OPULJP[[#This Row],[EU STOPA SUFINANCIRANJA %
EU CO-FINANCING RATE %]]</f>
        <v>1106058.5475000001</v>
      </c>
      <c r="P1778" s="20">
        <f>Ugovori_OPULJP[[#This Row],[Bespovratna sredstva - EU dio - HRK]]/7.5345</f>
        <v>146799.19669520209</v>
      </c>
      <c r="Q1778" s="19">
        <f>Ugovori_OPULJP[[#This Row],[Bespovratna sredstva - Ukupno (EU+Nac) HRK
= Ukupna ugovorena vrijednost bespovratnih sredstava]]*Ugovori_OPULJP[[#This Row],[STOPA NACIONALNOG SUFINANCIRANJA %]]</f>
        <v>195186.80250000002</v>
      </c>
      <c r="R1778" s="20">
        <f>Ugovori_OPULJP[[#This Row],[Bespovratna sredstva - Nacionalni dio - HRK]]/7.5345</f>
        <v>25905.740593270955</v>
      </c>
      <c r="S1778" s="19">
        <v>1301245.3500000001</v>
      </c>
      <c r="T1778" s="20">
        <f>Ugovori_OPULJP[[#This Row],[Bespovratna sredstva - Ukupno (EU+Nac) HRK
= Ukupna ugovorena vrijednost bespovratnih sredstava]]/7.5345</f>
        <v>172704.93728847304</v>
      </c>
      <c r="U1778" s="19">
        <v>0</v>
      </c>
      <c r="V1778" s="20">
        <f>Ugovori_OPULJP[[#This Row],[Javni doprinos korisnika - HRK]]/7.5345</f>
        <v>0</v>
      </c>
      <c r="W1778" s="19">
        <v>0</v>
      </c>
      <c r="X1778" s="20">
        <f>Ugovori_OPULJP[[#This Row],[Privatni doprinos korisnika - HRK]]/7.5345</f>
        <v>0</v>
      </c>
      <c r="Y1778" s="21">
        <f>Ugovori_OPULJP[[#This Row],[Bespovratna sredstva - Ukupno (EU+Nac) HRK
= Ukupna ugovorena vrijednost bespovratnih sredstava]]+Ugovori_OPULJP[[#This Row],[Javni doprinos korisnika - HRK]]+Ugovori_OPULJP[[#This Row],[Privatni doprinos korisnika - HRK]]</f>
        <v>1301245.3500000001</v>
      </c>
      <c r="Z1778" s="22">
        <f>Ugovori_OPULJP[[#This Row],[UKUPNI PRIHVATLJIVI IZDACI
TOTAL ELIGIBLE EXPENDITURE
= Bespovratna sredstva ukupno + doprinos korisnika
= Ukupni prihvatljivi troškovi
= Ukupna ugovorena vrijednost projekta HRK]]/7.5345</f>
        <v>172704.93728847304</v>
      </c>
      <c r="AA1778" s="13" t="s">
        <v>22</v>
      </c>
      <c r="AB1778" s="13" t="s">
        <v>19</v>
      </c>
      <c r="AC1778" s="12" t="s">
        <v>6492</v>
      </c>
      <c r="AD1778" s="12" t="s">
        <v>147</v>
      </c>
    </row>
    <row r="1779" spans="1:30" ht="63.75" customHeight="1" x14ac:dyDescent="0.3">
      <c r="A1779" s="10" t="s">
        <v>6493</v>
      </c>
      <c r="B1779" s="11" t="s">
        <v>139</v>
      </c>
      <c r="C1779" s="12" t="s">
        <v>5697</v>
      </c>
      <c r="D1779" s="12" t="s">
        <v>5698</v>
      </c>
      <c r="E1779" s="27" t="s">
        <v>63</v>
      </c>
      <c r="F1779" s="14" t="s">
        <v>6494</v>
      </c>
      <c r="G1779" s="14" t="s">
        <v>665</v>
      </c>
      <c r="H1779" s="16">
        <v>43829</v>
      </c>
      <c r="I1779" s="16">
        <v>44560</v>
      </c>
      <c r="J1779" s="17" t="str">
        <f>IF(Ugovori_OPULJP[[#This Row],[DATUM ZAVRŠETKA OPERACIJE]]&gt;DATE(2023,12,31),"u provedbi","završen")</f>
        <v>završen</v>
      </c>
      <c r="K1779" s="15" t="s">
        <v>91</v>
      </c>
      <c r="L1779" s="15" t="s">
        <v>91</v>
      </c>
      <c r="M1779" s="18">
        <v>0.85</v>
      </c>
      <c r="N1779" s="18">
        <v>0.15</v>
      </c>
      <c r="O1779" s="19">
        <f>Ugovori_OPULJP[[#This Row],[Bespovratna sredstva - Ukupno (EU+Nac) HRK
= Ukupna ugovorena vrijednost bespovratnih sredstava]]*Ugovori_OPULJP[[#This Row],[EU STOPA SUFINANCIRANJA %
EU CO-FINANCING RATE %]]</f>
        <v>1181533.6429999999</v>
      </c>
      <c r="P1779" s="20">
        <f>Ugovori_OPULJP[[#This Row],[Bespovratna sredstva - EU dio - HRK]]/7.5345</f>
        <v>156816.46333532417</v>
      </c>
      <c r="Q1779" s="19">
        <f>Ugovori_OPULJP[[#This Row],[Bespovratna sredstva - Ukupno (EU+Nac) HRK
= Ukupna ugovorena vrijednost bespovratnih sredstava]]*Ugovori_OPULJP[[#This Row],[STOPA NACIONALNOG SUFINANCIRANJA %]]</f>
        <v>208505.93700000001</v>
      </c>
      <c r="R1779" s="20">
        <f>Ugovori_OPULJP[[#This Row],[Bespovratna sredstva - Nacionalni dio - HRK]]/7.5345</f>
        <v>27673.493529763087</v>
      </c>
      <c r="S1779" s="19">
        <v>1390039.58</v>
      </c>
      <c r="T1779" s="20">
        <f>Ugovori_OPULJP[[#This Row],[Bespovratna sredstva - Ukupno (EU+Nac) HRK
= Ukupna ugovorena vrijednost bespovratnih sredstava]]/7.5345</f>
        <v>184489.95686508727</v>
      </c>
      <c r="U1779" s="19">
        <v>0</v>
      </c>
      <c r="V1779" s="20">
        <f>Ugovori_OPULJP[[#This Row],[Javni doprinos korisnika - HRK]]/7.5345</f>
        <v>0</v>
      </c>
      <c r="W1779" s="19">
        <v>78935.959999999963</v>
      </c>
      <c r="X1779" s="20">
        <f>Ugovori_OPULJP[[#This Row],[Privatni doprinos korisnika - HRK]]/7.5345</f>
        <v>10476.60229610458</v>
      </c>
      <c r="Y1779" s="21">
        <f>Ugovori_OPULJP[[#This Row],[Bespovratna sredstva - Ukupno (EU+Nac) HRK
= Ukupna ugovorena vrijednost bespovratnih sredstava]]+Ugovori_OPULJP[[#This Row],[Javni doprinos korisnika - HRK]]+Ugovori_OPULJP[[#This Row],[Privatni doprinos korisnika - HRK]]</f>
        <v>1468975.54</v>
      </c>
      <c r="Z1779" s="22">
        <f>Ugovori_OPULJP[[#This Row],[UKUPNI PRIHVATLJIVI IZDACI
TOTAL ELIGIBLE EXPENDITURE
= Bespovratna sredstva ukupno + doprinos korisnika
= Ukupni prihvatljivi troškovi
= Ukupna ugovorena vrijednost projekta HRK]]/7.5345</f>
        <v>194966.55916119184</v>
      </c>
      <c r="AA1779" s="13" t="s">
        <v>22</v>
      </c>
      <c r="AB1779" s="13" t="s">
        <v>19</v>
      </c>
      <c r="AC1779" s="12" t="s">
        <v>6495</v>
      </c>
      <c r="AD1779" s="12" t="s">
        <v>147</v>
      </c>
    </row>
    <row r="1780" spans="1:30" ht="63.75" customHeight="1" x14ac:dyDescent="0.3">
      <c r="A1780" s="10" t="s">
        <v>6496</v>
      </c>
      <c r="B1780" s="11" t="s">
        <v>139</v>
      </c>
      <c r="C1780" s="12" t="s">
        <v>5697</v>
      </c>
      <c r="D1780" s="12" t="s">
        <v>5698</v>
      </c>
      <c r="E1780" s="27" t="s">
        <v>63</v>
      </c>
      <c r="F1780" s="14" t="s">
        <v>6497</v>
      </c>
      <c r="G1780" s="14" t="s">
        <v>2823</v>
      </c>
      <c r="H1780" s="16">
        <v>43823</v>
      </c>
      <c r="I1780" s="16">
        <v>44371</v>
      </c>
      <c r="J1780" s="17" t="str">
        <f>IF(Ugovori_OPULJP[[#This Row],[DATUM ZAVRŠETKA OPERACIJE]]&gt;DATE(2023,12,31),"u provedbi","završen")</f>
        <v>završen</v>
      </c>
      <c r="K1780" s="15" t="s">
        <v>91</v>
      </c>
      <c r="L1780" s="15" t="s">
        <v>91</v>
      </c>
      <c r="M1780" s="18">
        <v>0.85</v>
      </c>
      <c r="N1780" s="18">
        <v>0.15</v>
      </c>
      <c r="O1780" s="19">
        <f>Ugovori_OPULJP[[#This Row],[Bespovratna sredstva - Ukupno (EU+Nac) HRK
= Ukupna ugovorena vrijednost bespovratnih sredstava]]*Ugovori_OPULJP[[#This Row],[EU STOPA SUFINANCIRANJA %
EU CO-FINANCING RATE %]]</f>
        <v>1068951.9165000001</v>
      </c>
      <c r="P1780" s="20">
        <f>Ugovori_OPULJP[[#This Row],[Bespovratna sredstva - EU dio - HRK]]/7.5345</f>
        <v>141874.30041807683</v>
      </c>
      <c r="Q1780" s="19">
        <f>Ugovori_OPULJP[[#This Row],[Bespovratna sredstva - Ukupno (EU+Nac) HRK
= Ukupna ugovorena vrijednost bespovratnih sredstava]]*Ugovori_OPULJP[[#This Row],[STOPA NACIONALNOG SUFINANCIRANJA %]]</f>
        <v>188638.5735</v>
      </c>
      <c r="R1780" s="20">
        <f>Ugovori_OPULJP[[#This Row],[Bespovratna sredstva - Nacionalni dio - HRK]]/7.5345</f>
        <v>25036.641250248853</v>
      </c>
      <c r="S1780" s="19">
        <v>1257590.49</v>
      </c>
      <c r="T1780" s="20">
        <f>Ugovori_OPULJP[[#This Row],[Bespovratna sredstva - Ukupno (EU+Nac) HRK
= Ukupna ugovorena vrijednost bespovratnih sredstava]]/7.5345</f>
        <v>166910.94166832569</v>
      </c>
      <c r="U1780" s="19">
        <v>0</v>
      </c>
      <c r="V1780" s="20">
        <f>Ugovori_OPULJP[[#This Row],[Javni doprinos korisnika - HRK]]/7.5345</f>
        <v>0</v>
      </c>
      <c r="W1780" s="19">
        <v>0</v>
      </c>
      <c r="X1780" s="20">
        <f>Ugovori_OPULJP[[#This Row],[Privatni doprinos korisnika - HRK]]/7.5345</f>
        <v>0</v>
      </c>
      <c r="Y1780" s="21">
        <f>Ugovori_OPULJP[[#This Row],[Bespovratna sredstva - Ukupno (EU+Nac) HRK
= Ukupna ugovorena vrijednost bespovratnih sredstava]]+Ugovori_OPULJP[[#This Row],[Javni doprinos korisnika - HRK]]+Ugovori_OPULJP[[#This Row],[Privatni doprinos korisnika - HRK]]</f>
        <v>1257590.49</v>
      </c>
      <c r="Z1780" s="22">
        <f>Ugovori_OPULJP[[#This Row],[UKUPNI PRIHVATLJIVI IZDACI
TOTAL ELIGIBLE EXPENDITURE
= Bespovratna sredstva ukupno + doprinos korisnika
= Ukupni prihvatljivi troškovi
= Ukupna ugovorena vrijednost projekta HRK]]/7.5345</f>
        <v>166910.94166832569</v>
      </c>
      <c r="AA1780" s="13" t="s">
        <v>22</v>
      </c>
      <c r="AB1780" s="13" t="s">
        <v>19</v>
      </c>
      <c r="AC1780" s="12" t="s">
        <v>6498</v>
      </c>
      <c r="AD1780" s="12" t="s">
        <v>147</v>
      </c>
    </row>
    <row r="1781" spans="1:30" ht="63.75" customHeight="1" x14ac:dyDescent="0.3">
      <c r="A1781" s="10" t="s">
        <v>6499</v>
      </c>
      <c r="B1781" s="11" t="s">
        <v>139</v>
      </c>
      <c r="C1781" s="12" t="s">
        <v>5697</v>
      </c>
      <c r="D1781" s="12" t="s">
        <v>5698</v>
      </c>
      <c r="E1781" s="27" t="s">
        <v>63</v>
      </c>
      <c r="F1781" s="14" t="s">
        <v>6500</v>
      </c>
      <c r="G1781" s="14" t="s">
        <v>6501</v>
      </c>
      <c r="H1781" s="16">
        <v>43827</v>
      </c>
      <c r="I1781" s="16">
        <v>44558</v>
      </c>
      <c r="J1781" s="17" t="str">
        <f>IF(Ugovori_OPULJP[[#This Row],[DATUM ZAVRŠETKA OPERACIJE]]&gt;DATE(2023,12,31),"u provedbi","završen")</f>
        <v>završen</v>
      </c>
      <c r="K1781" s="15" t="s">
        <v>91</v>
      </c>
      <c r="L1781" s="15" t="s">
        <v>91</v>
      </c>
      <c r="M1781" s="18">
        <v>0.85</v>
      </c>
      <c r="N1781" s="18">
        <v>0.15</v>
      </c>
      <c r="O1781" s="19">
        <f>Ugovori_OPULJP[[#This Row],[Bespovratna sredstva - Ukupno (EU+Nac) HRK
= Ukupna ugovorena vrijednost bespovratnih sredstava]]*Ugovori_OPULJP[[#This Row],[EU STOPA SUFINANCIRANJA %
EU CO-FINANCING RATE %]]</f>
        <v>1216323.0719999999</v>
      </c>
      <c r="P1781" s="20">
        <f>Ugovori_OPULJP[[#This Row],[Bespovratna sredstva - EU dio - HRK]]/7.5345</f>
        <v>161433.8140553454</v>
      </c>
      <c r="Q1781" s="19">
        <f>Ugovori_OPULJP[[#This Row],[Bespovratna sredstva - Ukupno (EU+Nac) HRK
= Ukupna ugovorena vrijednost bespovratnih sredstava]]*Ugovori_OPULJP[[#This Row],[STOPA NACIONALNOG SUFINANCIRANJA %]]</f>
        <v>214645.24799999999</v>
      </c>
      <c r="R1781" s="20">
        <f>Ugovori_OPULJP[[#This Row],[Bespovratna sredstva - Nacionalni dio - HRK]]/7.5345</f>
        <v>28488.320127413892</v>
      </c>
      <c r="S1781" s="19">
        <v>1430968.3200000001</v>
      </c>
      <c r="T1781" s="20">
        <f>Ugovori_OPULJP[[#This Row],[Bespovratna sredstva - Ukupno (EU+Nac) HRK
= Ukupna ugovorena vrijednost bespovratnih sredstava]]/7.5345</f>
        <v>189922.1341827593</v>
      </c>
      <c r="U1781" s="19">
        <v>0</v>
      </c>
      <c r="V1781" s="20">
        <f>Ugovori_OPULJP[[#This Row],[Javni doprinos korisnika - HRK]]/7.5345</f>
        <v>0</v>
      </c>
      <c r="W1781" s="19">
        <v>0</v>
      </c>
      <c r="X1781" s="20">
        <f>Ugovori_OPULJP[[#This Row],[Privatni doprinos korisnika - HRK]]/7.5345</f>
        <v>0</v>
      </c>
      <c r="Y1781" s="21">
        <f>Ugovori_OPULJP[[#This Row],[Bespovratna sredstva - Ukupno (EU+Nac) HRK
= Ukupna ugovorena vrijednost bespovratnih sredstava]]+Ugovori_OPULJP[[#This Row],[Javni doprinos korisnika - HRK]]+Ugovori_OPULJP[[#This Row],[Privatni doprinos korisnika - HRK]]</f>
        <v>1430968.3200000001</v>
      </c>
      <c r="Z1781" s="22">
        <f>Ugovori_OPULJP[[#This Row],[UKUPNI PRIHVATLJIVI IZDACI
TOTAL ELIGIBLE EXPENDITURE
= Bespovratna sredstva ukupno + doprinos korisnika
= Ukupni prihvatljivi troškovi
= Ukupna ugovorena vrijednost projekta HRK]]/7.5345</f>
        <v>189922.1341827593</v>
      </c>
      <c r="AA1781" s="13" t="s">
        <v>22</v>
      </c>
      <c r="AB1781" s="13" t="s">
        <v>19</v>
      </c>
      <c r="AC1781" s="12" t="s">
        <v>6502</v>
      </c>
      <c r="AD1781" s="12" t="s">
        <v>147</v>
      </c>
    </row>
    <row r="1782" spans="1:30" ht="63.75" customHeight="1" x14ac:dyDescent="0.3">
      <c r="A1782" s="10" t="s">
        <v>6503</v>
      </c>
      <c r="B1782" s="11" t="s">
        <v>139</v>
      </c>
      <c r="C1782" s="12" t="s">
        <v>5697</v>
      </c>
      <c r="D1782" s="12" t="s">
        <v>5698</v>
      </c>
      <c r="E1782" s="27" t="s">
        <v>63</v>
      </c>
      <c r="F1782" s="14" t="s">
        <v>6504</v>
      </c>
      <c r="G1782" s="14" t="s">
        <v>6505</v>
      </c>
      <c r="H1782" s="16">
        <v>43990</v>
      </c>
      <c r="I1782" s="16">
        <v>45085</v>
      </c>
      <c r="J1782" s="17" t="str">
        <f>IF(Ugovori_OPULJP[[#This Row],[DATUM ZAVRŠETKA OPERACIJE]]&gt;DATE(2023,12,31),"u provedbi","završen")</f>
        <v>završen</v>
      </c>
      <c r="K1782" s="15" t="s">
        <v>6506</v>
      </c>
      <c r="L1782" s="15" t="s">
        <v>417</v>
      </c>
      <c r="M1782" s="18">
        <v>0.85</v>
      </c>
      <c r="N1782" s="18">
        <v>0.15</v>
      </c>
      <c r="O1782" s="19">
        <f>Ugovori_OPULJP[[#This Row],[Bespovratna sredstva - Ukupno (EU+Nac) HRK
= Ukupna ugovorena vrijednost bespovratnih sredstava]]*Ugovori_OPULJP[[#This Row],[EU STOPA SUFINANCIRANJA %
EU CO-FINANCING RATE %]]</f>
        <v>1049379.3659999999</v>
      </c>
      <c r="P1782" s="20">
        <f>Ugovori_OPULJP[[#This Row],[Bespovratna sredstva - EU dio - HRK]]/7.5345</f>
        <v>139276.57654787973</v>
      </c>
      <c r="Q1782" s="19">
        <f>Ugovori_OPULJP[[#This Row],[Bespovratna sredstva - Ukupno (EU+Nac) HRK
= Ukupna ugovorena vrijednost bespovratnih sredstava]]*Ugovori_OPULJP[[#This Row],[STOPA NACIONALNOG SUFINANCIRANJA %]]</f>
        <v>185184.59399999998</v>
      </c>
      <c r="R1782" s="20">
        <f>Ugovori_OPULJP[[#This Row],[Bespovratna sredstva - Nacionalni dio - HRK]]/7.5345</f>
        <v>24578.219390802307</v>
      </c>
      <c r="S1782" s="19">
        <v>1234563.96</v>
      </c>
      <c r="T1782" s="20">
        <f>Ugovori_OPULJP[[#This Row],[Bespovratna sredstva - Ukupno (EU+Nac) HRK
= Ukupna ugovorena vrijednost bespovratnih sredstava]]/7.5345</f>
        <v>163854.79593868204</v>
      </c>
      <c r="U1782" s="19">
        <v>0</v>
      </c>
      <c r="V1782" s="20">
        <f>Ugovori_OPULJP[[#This Row],[Javni doprinos korisnika - HRK]]/7.5345</f>
        <v>0</v>
      </c>
      <c r="W1782" s="19">
        <v>0</v>
      </c>
      <c r="X1782" s="20">
        <f>Ugovori_OPULJP[[#This Row],[Privatni doprinos korisnika - HRK]]/7.5345</f>
        <v>0</v>
      </c>
      <c r="Y1782" s="21">
        <f>Ugovori_OPULJP[[#This Row],[Bespovratna sredstva - Ukupno (EU+Nac) HRK
= Ukupna ugovorena vrijednost bespovratnih sredstava]]+Ugovori_OPULJP[[#This Row],[Javni doprinos korisnika - HRK]]+Ugovori_OPULJP[[#This Row],[Privatni doprinos korisnika - HRK]]</f>
        <v>1234563.96</v>
      </c>
      <c r="Z1782" s="22">
        <f>Ugovori_OPULJP[[#This Row],[UKUPNI PRIHVATLJIVI IZDACI
TOTAL ELIGIBLE EXPENDITURE
= Bespovratna sredstva ukupno + doprinos korisnika
= Ukupni prihvatljivi troškovi
= Ukupna ugovorena vrijednost projekta HRK]]/7.5345</f>
        <v>163854.79593868204</v>
      </c>
      <c r="AA1782" s="13" t="s">
        <v>22</v>
      </c>
      <c r="AB1782" s="13" t="s">
        <v>19</v>
      </c>
      <c r="AC1782" s="12" t="s">
        <v>6507</v>
      </c>
      <c r="AD1782" s="12" t="s">
        <v>147</v>
      </c>
    </row>
    <row r="1783" spans="1:30" ht="63.75" customHeight="1" x14ac:dyDescent="0.3">
      <c r="A1783" s="10" t="s">
        <v>6508</v>
      </c>
      <c r="B1783" s="11" t="s">
        <v>139</v>
      </c>
      <c r="C1783" s="12" t="s">
        <v>5697</v>
      </c>
      <c r="D1783" s="12" t="s">
        <v>5698</v>
      </c>
      <c r="E1783" s="27" t="s">
        <v>63</v>
      </c>
      <c r="F1783" s="14" t="s">
        <v>6509</v>
      </c>
      <c r="G1783" s="14" t="s">
        <v>2529</v>
      </c>
      <c r="H1783" s="16">
        <v>43965</v>
      </c>
      <c r="I1783" s="16">
        <v>45060</v>
      </c>
      <c r="J1783" s="17" t="str">
        <f>IF(Ugovori_OPULJP[[#This Row],[DATUM ZAVRŠETKA OPERACIJE]]&gt;DATE(2023,12,31),"u provedbi","završen")</f>
        <v>završen</v>
      </c>
      <c r="K1783" s="15" t="s">
        <v>6506</v>
      </c>
      <c r="L1783" s="15" t="s">
        <v>417</v>
      </c>
      <c r="M1783" s="18">
        <v>0.85</v>
      </c>
      <c r="N1783" s="18">
        <v>0.15</v>
      </c>
      <c r="O1783" s="19">
        <f>Ugovori_OPULJP[[#This Row],[Bespovratna sredstva - Ukupno (EU+Nac) HRK
= Ukupna ugovorena vrijednost bespovratnih sredstava]]*Ugovori_OPULJP[[#This Row],[EU STOPA SUFINANCIRANJA %
EU CO-FINANCING RATE %]]</f>
        <v>1225013.625</v>
      </c>
      <c r="P1783" s="20">
        <f>Ugovori_OPULJP[[#This Row],[Bespovratna sredstva - EU dio - HRK]]/7.5345</f>
        <v>162587.24865618156</v>
      </c>
      <c r="Q1783" s="19">
        <f>Ugovori_OPULJP[[#This Row],[Bespovratna sredstva - Ukupno (EU+Nac) HRK
= Ukupna ugovorena vrijednost bespovratnih sredstava]]*Ugovori_OPULJP[[#This Row],[STOPA NACIONALNOG SUFINANCIRANJA %]]</f>
        <v>216178.875</v>
      </c>
      <c r="R1783" s="20">
        <f>Ugovori_OPULJP[[#This Row],[Bespovratna sredstva - Nacionalni dio - HRK]]/7.5345</f>
        <v>28691.867409914394</v>
      </c>
      <c r="S1783" s="19">
        <v>1441192.5</v>
      </c>
      <c r="T1783" s="20">
        <f>Ugovori_OPULJP[[#This Row],[Bespovratna sredstva - Ukupno (EU+Nac) HRK
= Ukupna ugovorena vrijednost bespovratnih sredstava]]/7.5345</f>
        <v>191279.11606609594</v>
      </c>
      <c r="U1783" s="19">
        <v>0</v>
      </c>
      <c r="V1783" s="20">
        <f>Ugovori_OPULJP[[#This Row],[Javni doprinos korisnika - HRK]]/7.5345</f>
        <v>0</v>
      </c>
      <c r="W1783" s="19">
        <v>0</v>
      </c>
      <c r="X1783" s="20">
        <f>Ugovori_OPULJP[[#This Row],[Privatni doprinos korisnika - HRK]]/7.5345</f>
        <v>0</v>
      </c>
      <c r="Y1783" s="21">
        <f>Ugovori_OPULJP[[#This Row],[Bespovratna sredstva - Ukupno (EU+Nac) HRK
= Ukupna ugovorena vrijednost bespovratnih sredstava]]+Ugovori_OPULJP[[#This Row],[Javni doprinos korisnika - HRK]]+Ugovori_OPULJP[[#This Row],[Privatni doprinos korisnika - HRK]]</f>
        <v>1441192.5</v>
      </c>
      <c r="Z1783" s="22">
        <f>Ugovori_OPULJP[[#This Row],[UKUPNI PRIHVATLJIVI IZDACI
TOTAL ELIGIBLE EXPENDITURE
= Bespovratna sredstva ukupno + doprinos korisnika
= Ukupni prihvatljivi troškovi
= Ukupna ugovorena vrijednost projekta HRK]]/7.5345</f>
        <v>191279.11606609594</v>
      </c>
      <c r="AA1783" s="13" t="s">
        <v>22</v>
      </c>
      <c r="AB1783" s="13" t="s">
        <v>19</v>
      </c>
      <c r="AC1783" s="12" t="s">
        <v>6510</v>
      </c>
      <c r="AD1783" s="12" t="s">
        <v>147</v>
      </c>
    </row>
    <row r="1784" spans="1:30" ht="63.75" customHeight="1" x14ac:dyDescent="0.3">
      <c r="A1784" s="10" t="s">
        <v>6511</v>
      </c>
      <c r="B1784" s="11" t="s">
        <v>139</v>
      </c>
      <c r="C1784" s="12" t="s">
        <v>5697</v>
      </c>
      <c r="D1784" s="12" t="s">
        <v>5698</v>
      </c>
      <c r="E1784" s="27" t="s">
        <v>63</v>
      </c>
      <c r="F1784" s="14" t="s">
        <v>6512</v>
      </c>
      <c r="G1784" s="14" t="s">
        <v>6513</v>
      </c>
      <c r="H1784" s="16">
        <v>43923</v>
      </c>
      <c r="I1784" s="16">
        <v>44471</v>
      </c>
      <c r="J1784" s="17" t="str">
        <f>IF(Ugovori_OPULJP[[#This Row],[DATUM ZAVRŠETKA OPERACIJE]]&gt;DATE(2023,12,31),"u provedbi","završen")</f>
        <v>završen</v>
      </c>
      <c r="K1784" s="15" t="s">
        <v>144</v>
      </c>
      <c r="L1784" s="15" t="s">
        <v>144</v>
      </c>
      <c r="M1784" s="18">
        <v>0.85</v>
      </c>
      <c r="N1784" s="18">
        <v>0.15</v>
      </c>
      <c r="O1784" s="19">
        <f>Ugovori_OPULJP[[#This Row],[Bespovratna sredstva - Ukupno (EU+Nac) HRK
= Ukupna ugovorena vrijednost bespovratnih sredstava]]*Ugovori_OPULJP[[#This Row],[EU STOPA SUFINANCIRANJA %
EU CO-FINANCING RATE %]]</f>
        <v>1041184.0824999999</v>
      </c>
      <c r="P1784" s="20">
        <f>Ugovori_OPULJP[[#This Row],[Bespovratna sredstva - EU dio - HRK]]/7.5345</f>
        <v>138188.87550600569</v>
      </c>
      <c r="Q1784" s="19">
        <f>Ugovori_OPULJP[[#This Row],[Bespovratna sredstva - Ukupno (EU+Nac) HRK
= Ukupna ugovorena vrijednost bespovratnih sredstava]]*Ugovori_OPULJP[[#This Row],[STOPA NACIONALNOG SUFINANCIRANJA %]]</f>
        <v>183738.36749999999</v>
      </c>
      <c r="R1784" s="20">
        <f>Ugovori_OPULJP[[#This Row],[Bespovratna sredstva - Nacionalni dio - HRK]]/7.5345</f>
        <v>24386.272148118653</v>
      </c>
      <c r="S1784" s="19">
        <v>1224922.45</v>
      </c>
      <c r="T1784" s="20">
        <f>Ugovori_OPULJP[[#This Row],[Bespovratna sredstva - Ukupno (EU+Nac) HRK
= Ukupna ugovorena vrijednost bespovratnih sredstava]]/7.5345</f>
        <v>162575.14765412433</v>
      </c>
      <c r="U1784" s="19">
        <v>0</v>
      </c>
      <c r="V1784" s="20">
        <f>Ugovori_OPULJP[[#This Row],[Javni doprinos korisnika - HRK]]/7.5345</f>
        <v>0</v>
      </c>
      <c r="W1784" s="19">
        <v>0</v>
      </c>
      <c r="X1784" s="20">
        <f>Ugovori_OPULJP[[#This Row],[Privatni doprinos korisnika - HRK]]/7.5345</f>
        <v>0</v>
      </c>
      <c r="Y1784" s="21">
        <f>Ugovori_OPULJP[[#This Row],[Bespovratna sredstva - Ukupno (EU+Nac) HRK
= Ukupna ugovorena vrijednost bespovratnih sredstava]]+Ugovori_OPULJP[[#This Row],[Javni doprinos korisnika - HRK]]+Ugovori_OPULJP[[#This Row],[Privatni doprinos korisnika - HRK]]</f>
        <v>1224922.45</v>
      </c>
      <c r="Z1784" s="22">
        <f>Ugovori_OPULJP[[#This Row],[UKUPNI PRIHVATLJIVI IZDACI
TOTAL ELIGIBLE EXPENDITURE
= Bespovratna sredstva ukupno + doprinos korisnika
= Ukupni prihvatljivi troškovi
= Ukupna ugovorena vrijednost projekta HRK]]/7.5345</f>
        <v>162575.14765412433</v>
      </c>
      <c r="AA1784" s="13" t="s">
        <v>22</v>
      </c>
      <c r="AB1784" s="13" t="s">
        <v>19</v>
      </c>
      <c r="AC1784" s="12" t="s">
        <v>6514</v>
      </c>
      <c r="AD1784" s="12" t="s">
        <v>147</v>
      </c>
    </row>
    <row r="1785" spans="1:30" ht="63.75" customHeight="1" x14ac:dyDescent="0.3">
      <c r="A1785" s="10" t="s">
        <v>6515</v>
      </c>
      <c r="B1785" s="11" t="s">
        <v>139</v>
      </c>
      <c r="C1785" s="12" t="s">
        <v>5697</v>
      </c>
      <c r="D1785" s="12" t="s">
        <v>5698</v>
      </c>
      <c r="E1785" s="27" t="s">
        <v>63</v>
      </c>
      <c r="F1785" s="14" t="s">
        <v>6516</v>
      </c>
      <c r="G1785" s="14" t="s">
        <v>1147</v>
      </c>
      <c r="H1785" s="16">
        <v>43924</v>
      </c>
      <c r="I1785" s="16">
        <v>44654</v>
      </c>
      <c r="J1785" s="17" t="str">
        <f>IF(Ugovori_OPULJP[[#This Row],[DATUM ZAVRŠETKA OPERACIJE]]&gt;DATE(2023,12,31),"u provedbi","završen")</f>
        <v>završen</v>
      </c>
      <c r="K1785" s="15" t="s">
        <v>144</v>
      </c>
      <c r="L1785" s="15" t="s">
        <v>144</v>
      </c>
      <c r="M1785" s="18">
        <v>0.85</v>
      </c>
      <c r="N1785" s="18">
        <v>0.15</v>
      </c>
      <c r="O1785" s="19">
        <f>Ugovori_OPULJP[[#This Row],[Bespovratna sredstva - Ukupno (EU+Nac) HRK
= Ukupna ugovorena vrijednost bespovratnih sredstava]]*Ugovori_OPULJP[[#This Row],[EU STOPA SUFINANCIRANJA %
EU CO-FINANCING RATE %]]</f>
        <v>1149132.0255</v>
      </c>
      <c r="P1785" s="20">
        <f>Ugovori_OPULJP[[#This Row],[Bespovratna sredstva - EU dio - HRK]]/7.5345</f>
        <v>152516.02966354767</v>
      </c>
      <c r="Q1785" s="19">
        <f>Ugovori_OPULJP[[#This Row],[Bespovratna sredstva - Ukupno (EU+Nac) HRK
= Ukupna ugovorena vrijednost bespovratnih sredstava]]*Ugovori_OPULJP[[#This Row],[STOPA NACIONALNOG SUFINANCIRANJA %]]</f>
        <v>202788.00450000001</v>
      </c>
      <c r="R1785" s="20">
        <f>Ugovori_OPULJP[[#This Row],[Bespovratna sredstva - Nacionalni dio - HRK]]/7.5345</f>
        <v>26914.593470037828</v>
      </c>
      <c r="S1785" s="19">
        <v>1351920.03</v>
      </c>
      <c r="T1785" s="20">
        <f>Ugovori_OPULJP[[#This Row],[Bespovratna sredstva - Ukupno (EU+Nac) HRK
= Ukupna ugovorena vrijednost bespovratnih sredstava]]/7.5345</f>
        <v>179430.6231335855</v>
      </c>
      <c r="U1785" s="19">
        <v>0</v>
      </c>
      <c r="V1785" s="20">
        <f>Ugovori_OPULJP[[#This Row],[Javni doprinos korisnika - HRK]]/7.5345</f>
        <v>0</v>
      </c>
      <c r="W1785" s="19">
        <v>0</v>
      </c>
      <c r="X1785" s="20">
        <f>Ugovori_OPULJP[[#This Row],[Privatni doprinos korisnika - HRK]]/7.5345</f>
        <v>0</v>
      </c>
      <c r="Y1785" s="21">
        <f>Ugovori_OPULJP[[#This Row],[Bespovratna sredstva - Ukupno (EU+Nac) HRK
= Ukupna ugovorena vrijednost bespovratnih sredstava]]+Ugovori_OPULJP[[#This Row],[Javni doprinos korisnika - HRK]]+Ugovori_OPULJP[[#This Row],[Privatni doprinos korisnika - HRK]]</f>
        <v>1351920.03</v>
      </c>
      <c r="Z1785" s="22">
        <f>Ugovori_OPULJP[[#This Row],[UKUPNI PRIHVATLJIVI IZDACI
TOTAL ELIGIBLE EXPENDITURE
= Bespovratna sredstva ukupno + doprinos korisnika
= Ukupni prihvatljivi troškovi
= Ukupna ugovorena vrijednost projekta HRK]]/7.5345</f>
        <v>179430.6231335855</v>
      </c>
      <c r="AA1785" s="13" t="s">
        <v>22</v>
      </c>
      <c r="AB1785" s="13" t="s">
        <v>19</v>
      </c>
      <c r="AC1785" s="12" t="s">
        <v>6517</v>
      </c>
      <c r="AD1785" s="12" t="s">
        <v>147</v>
      </c>
    </row>
    <row r="1786" spans="1:30" ht="63.75" customHeight="1" x14ac:dyDescent="0.3">
      <c r="A1786" s="10" t="s">
        <v>6518</v>
      </c>
      <c r="B1786" s="11" t="s">
        <v>139</v>
      </c>
      <c r="C1786" s="12" t="s">
        <v>5697</v>
      </c>
      <c r="D1786" s="12" t="s">
        <v>5698</v>
      </c>
      <c r="E1786" s="27" t="s">
        <v>63</v>
      </c>
      <c r="F1786" s="14" t="s">
        <v>6519</v>
      </c>
      <c r="G1786" s="14" t="s">
        <v>681</v>
      </c>
      <c r="H1786" s="16">
        <v>43928</v>
      </c>
      <c r="I1786" s="16">
        <v>44719</v>
      </c>
      <c r="J1786" s="17" t="str">
        <f>IF(Ugovori_OPULJP[[#This Row],[DATUM ZAVRŠETKA OPERACIJE]]&gt;DATE(2023,12,31),"u provedbi","završen")</f>
        <v>završen</v>
      </c>
      <c r="K1786" s="15" t="s">
        <v>144</v>
      </c>
      <c r="L1786" s="15" t="s">
        <v>144</v>
      </c>
      <c r="M1786" s="18">
        <v>0.85</v>
      </c>
      <c r="N1786" s="18">
        <v>0.15</v>
      </c>
      <c r="O1786" s="19">
        <f>Ugovori_OPULJP[[#This Row],[Bespovratna sredstva - Ukupno (EU+Nac) HRK
= Ukupna ugovorena vrijednost bespovratnih sredstava]]*Ugovori_OPULJP[[#This Row],[EU STOPA SUFINANCIRANJA %
EU CO-FINANCING RATE %]]</f>
        <v>1207333.2</v>
      </c>
      <c r="P1786" s="20">
        <f>Ugovori_OPULJP[[#This Row],[Bespovratna sredstva - EU dio - HRK]]/7.5345</f>
        <v>160240.6529962174</v>
      </c>
      <c r="Q1786" s="19">
        <f>Ugovori_OPULJP[[#This Row],[Bespovratna sredstva - Ukupno (EU+Nac) HRK
= Ukupna ugovorena vrijednost bespovratnih sredstava]]*Ugovori_OPULJP[[#This Row],[STOPA NACIONALNOG SUFINANCIRANJA %]]</f>
        <v>213058.8</v>
      </c>
      <c r="R1786" s="20">
        <f>Ugovori_OPULJP[[#This Row],[Bespovratna sredstva - Nacionalni dio - HRK]]/7.5345</f>
        <v>28277.762293450127</v>
      </c>
      <c r="S1786" s="19">
        <v>1420392</v>
      </c>
      <c r="T1786" s="20">
        <f>Ugovori_OPULJP[[#This Row],[Bespovratna sredstva - Ukupno (EU+Nac) HRK
= Ukupna ugovorena vrijednost bespovratnih sredstava]]/7.5345</f>
        <v>188518.41528966752</v>
      </c>
      <c r="U1786" s="19">
        <v>0</v>
      </c>
      <c r="V1786" s="20">
        <f>Ugovori_OPULJP[[#This Row],[Javni doprinos korisnika - HRK]]/7.5345</f>
        <v>0</v>
      </c>
      <c r="W1786" s="19">
        <v>0</v>
      </c>
      <c r="X1786" s="20">
        <f>Ugovori_OPULJP[[#This Row],[Privatni doprinos korisnika - HRK]]/7.5345</f>
        <v>0</v>
      </c>
      <c r="Y1786" s="21">
        <f>Ugovori_OPULJP[[#This Row],[Bespovratna sredstva - Ukupno (EU+Nac) HRK
= Ukupna ugovorena vrijednost bespovratnih sredstava]]+Ugovori_OPULJP[[#This Row],[Javni doprinos korisnika - HRK]]+Ugovori_OPULJP[[#This Row],[Privatni doprinos korisnika - HRK]]</f>
        <v>1420392</v>
      </c>
      <c r="Z1786" s="22">
        <f>Ugovori_OPULJP[[#This Row],[UKUPNI PRIHVATLJIVI IZDACI
TOTAL ELIGIBLE EXPENDITURE
= Bespovratna sredstva ukupno + doprinos korisnika
= Ukupni prihvatljivi troškovi
= Ukupna ugovorena vrijednost projekta HRK]]/7.5345</f>
        <v>188518.41528966752</v>
      </c>
      <c r="AA1786" s="13" t="s">
        <v>22</v>
      </c>
      <c r="AB1786" s="13" t="s">
        <v>19</v>
      </c>
      <c r="AC1786" s="12" t="s">
        <v>6520</v>
      </c>
      <c r="AD1786" s="12" t="s">
        <v>147</v>
      </c>
    </row>
    <row r="1787" spans="1:30" ht="63.75" customHeight="1" x14ac:dyDescent="0.3">
      <c r="A1787" s="10" t="s">
        <v>6521</v>
      </c>
      <c r="B1787" s="11" t="s">
        <v>139</v>
      </c>
      <c r="C1787" s="12" t="s">
        <v>5697</v>
      </c>
      <c r="D1787" s="12" t="s">
        <v>5698</v>
      </c>
      <c r="E1787" s="27" t="s">
        <v>63</v>
      </c>
      <c r="F1787" s="14" t="s">
        <v>6522</v>
      </c>
      <c r="G1787" s="14" t="s">
        <v>1186</v>
      </c>
      <c r="H1787" s="16">
        <v>43928</v>
      </c>
      <c r="I1787" s="16">
        <v>44717</v>
      </c>
      <c r="J1787" s="17" t="str">
        <f>IF(Ugovori_OPULJP[[#This Row],[DATUM ZAVRŠETKA OPERACIJE]]&gt;DATE(2023,12,31),"u provedbi","završen")</f>
        <v>završen</v>
      </c>
      <c r="K1787" s="15" t="s">
        <v>144</v>
      </c>
      <c r="L1787" s="15" t="s">
        <v>144</v>
      </c>
      <c r="M1787" s="18">
        <v>0.85</v>
      </c>
      <c r="N1787" s="18">
        <v>0.15</v>
      </c>
      <c r="O1787" s="19">
        <f>Ugovori_OPULJP[[#This Row],[Bespovratna sredstva - Ukupno (EU+Nac) HRK
= Ukupna ugovorena vrijednost bespovratnih sredstava]]*Ugovori_OPULJP[[#This Row],[EU STOPA SUFINANCIRANJA %
EU CO-FINANCING RATE %]]</f>
        <v>1266959</v>
      </c>
      <c r="P1787" s="20">
        <f>Ugovori_OPULJP[[#This Row],[Bespovratna sredstva - EU dio - HRK]]/7.5345</f>
        <v>168154.3566261862</v>
      </c>
      <c r="Q1787" s="19">
        <f>Ugovori_OPULJP[[#This Row],[Bespovratna sredstva - Ukupno (EU+Nac) HRK
= Ukupna ugovorena vrijednost bespovratnih sredstava]]*Ugovori_OPULJP[[#This Row],[STOPA NACIONALNOG SUFINANCIRANJA %]]</f>
        <v>223581</v>
      </c>
      <c r="R1787" s="20">
        <f>Ugovori_OPULJP[[#This Row],[Bespovratna sredstva - Nacionalni dio - HRK]]/7.5345</f>
        <v>29674.298228150506</v>
      </c>
      <c r="S1787" s="19">
        <v>1490540</v>
      </c>
      <c r="T1787" s="20">
        <f>Ugovori_OPULJP[[#This Row],[Bespovratna sredstva - Ukupno (EU+Nac) HRK
= Ukupna ugovorena vrijednost bespovratnih sredstava]]/7.5345</f>
        <v>197828.6548543367</v>
      </c>
      <c r="U1787" s="19">
        <v>0</v>
      </c>
      <c r="V1787" s="20">
        <f>Ugovori_OPULJP[[#This Row],[Javni doprinos korisnika - HRK]]/7.5345</f>
        <v>0</v>
      </c>
      <c r="W1787" s="19">
        <v>0</v>
      </c>
      <c r="X1787" s="20">
        <f>Ugovori_OPULJP[[#This Row],[Privatni doprinos korisnika - HRK]]/7.5345</f>
        <v>0</v>
      </c>
      <c r="Y1787" s="21">
        <f>Ugovori_OPULJP[[#This Row],[Bespovratna sredstva - Ukupno (EU+Nac) HRK
= Ukupna ugovorena vrijednost bespovratnih sredstava]]+Ugovori_OPULJP[[#This Row],[Javni doprinos korisnika - HRK]]+Ugovori_OPULJP[[#This Row],[Privatni doprinos korisnika - HRK]]</f>
        <v>1490540</v>
      </c>
      <c r="Z1787" s="22">
        <f>Ugovori_OPULJP[[#This Row],[UKUPNI PRIHVATLJIVI IZDACI
TOTAL ELIGIBLE EXPENDITURE
= Bespovratna sredstva ukupno + doprinos korisnika
= Ukupni prihvatljivi troškovi
= Ukupna ugovorena vrijednost projekta HRK]]/7.5345</f>
        <v>197828.6548543367</v>
      </c>
      <c r="AA1787" s="13" t="s">
        <v>22</v>
      </c>
      <c r="AB1787" s="13" t="s">
        <v>19</v>
      </c>
      <c r="AC1787" s="12" t="s">
        <v>6523</v>
      </c>
      <c r="AD1787" s="12" t="s">
        <v>147</v>
      </c>
    </row>
    <row r="1788" spans="1:30" ht="63.75" customHeight="1" x14ac:dyDescent="0.3">
      <c r="A1788" s="10" t="s">
        <v>6524</v>
      </c>
      <c r="B1788" s="11" t="s">
        <v>139</v>
      </c>
      <c r="C1788" s="12" t="s">
        <v>5697</v>
      </c>
      <c r="D1788" s="12" t="s">
        <v>5698</v>
      </c>
      <c r="E1788" s="27" t="s">
        <v>63</v>
      </c>
      <c r="F1788" s="14" t="s">
        <v>6525</v>
      </c>
      <c r="G1788" s="14" t="s">
        <v>6526</v>
      </c>
      <c r="H1788" s="16">
        <v>43937</v>
      </c>
      <c r="I1788" s="16">
        <v>44667</v>
      </c>
      <c r="J1788" s="17" t="str">
        <f>IF(Ugovori_OPULJP[[#This Row],[DATUM ZAVRŠETKA OPERACIJE]]&gt;DATE(2023,12,31),"u provedbi","završen")</f>
        <v>završen</v>
      </c>
      <c r="K1788" s="15" t="s">
        <v>144</v>
      </c>
      <c r="L1788" s="15" t="s">
        <v>144</v>
      </c>
      <c r="M1788" s="18">
        <v>0.85</v>
      </c>
      <c r="N1788" s="18">
        <v>0.15</v>
      </c>
      <c r="O1788" s="19">
        <f>Ugovori_OPULJP[[#This Row],[Bespovratna sredstva - Ukupno (EU+Nac) HRK
= Ukupna ugovorena vrijednost bespovratnih sredstava]]*Ugovori_OPULJP[[#This Row],[EU STOPA SUFINANCIRANJA %
EU CO-FINANCING RATE %]]</f>
        <v>851743.98749999993</v>
      </c>
      <c r="P1788" s="20">
        <f>Ugovori_OPULJP[[#This Row],[Bespovratna sredstva - EU dio - HRK]]/7.5345</f>
        <v>113045.85407127213</v>
      </c>
      <c r="Q1788" s="19">
        <f>Ugovori_OPULJP[[#This Row],[Bespovratna sredstva - Ukupno (EU+Nac) HRK
= Ukupna ugovorena vrijednost bespovratnih sredstava]]*Ugovori_OPULJP[[#This Row],[STOPA NACIONALNOG SUFINANCIRANJA %]]</f>
        <v>150307.76249999998</v>
      </c>
      <c r="R1788" s="20">
        <f>Ugovori_OPULJP[[#This Row],[Bespovratna sredstva - Nacionalni dio - HRK]]/7.5345</f>
        <v>19949.268365518612</v>
      </c>
      <c r="S1788" s="19">
        <v>1002051.75</v>
      </c>
      <c r="T1788" s="20">
        <f>Ugovori_OPULJP[[#This Row],[Bespovratna sredstva - Ukupno (EU+Nac) HRK
= Ukupna ugovorena vrijednost bespovratnih sredstava]]/7.5345</f>
        <v>132995.12243679076</v>
      </c>
      <c r="U1788" s="19">
        <v>0</v>
      </c>
      <c r="V1788" s="20">
        <f>Ugovori_OPULJP[[#This Row],[Javni doprinos korisnika - HRK]]/7.5345</f>
        <v>0</v>
      </c>
      <c r="W1788" s="19">
        <v>0</v>
      </c>
      <c r="X1788" s="20">
        <f>Ugovori_OPULJP[[#This Row],[Privatni doprinos korisnika - HRK]]/7.5345</f>
        <v>0</v>
      </c>
      <c r="Y1788" s="21">
        <f>Ugovori_OPULJP[[#This Row],[Bespovratna sredstva - Ukupno (EU+Nac) HRK
= Ukupna ugovorena vrijednost bespovratnih sredstava]]+Ugovori_OPULJP[[#This Row],[Javni doprinos korisnika - HRK]]+Ugovori_OPULJP[[#This Row],[Privatni doprinos korisnika - HRK]]</f>
        <v>1002051.75</v>
      </c>
      <c r="Z1788" s="22">
        <f>Ugovori_OPULJP[[#This Row],[UKUPNI PRIHVATLJIVI IZDACI
TOTAL ELIGIBLE EXPENDITURE
= Bespovratna sredstva ukupno + doprinos korisnika
= Ukupni prihvatljivi troškovi
= Ukupna ugovorena vrijednost projekta HRK]]/7.5345</f>
        <v>132995.12243679076</v>
      </c>
      <c r="AA1788" s="13" t="s">
        <v>22</v>
      </c>
      <c r="AB1788" s="13" t="s">
        <v>19</v>
      </c>
      <c r="AC1788" s="12" t="s">
        <v>6527</v>
      </c>
      <c r="AD1788" s="12" t="s">
        <v>147</v>
      </c>
    </row>
    <row r="1789" spans="1:30" ht="63.75" customHeight="1" x14ac:dyDescent="0.3">
      <c r="A1789" s="10" t="s">
        <v>6528</v>
      </c>
      <c r="B1789" s="11" t="s">
        <v>139</v>
      </c>
      <c r="C1789" s="12" t="s">
        <v>5697</v>
      </c>
      <c r="D1789" s="12" t="s">
        <v>5698</v>
      </c>
      <c r="E1789" s="27" t="s">
        <v>63</v>
      </c>
      <c r="F1789" s="14" t="s">
        <v>6529</v>
      </c>
      <c r="G1789" s="14" t="s">
        <v>6530</v>
      </c>
      <c r="H1789" s="16">
        <v>44022</v>
      </c>
      <c r="I1789" s="16">
        <v>44995</v>
      </c>
      <c r="J1789" s="17" t="str">
        <f>IF(Ugovori_OPULJP[[#This Row],[DATUM ZAVRŠETKA OPERACIJE]]&gt;DATE(2023,12,31),"u provedbi","završen")</f>
        <v>završen</v>
      </c>
      <c r="K1789" s="15" t="s">
        <v>144</v>
      </c>
      <c r="L1789" s="15" t="s">
        <v>144</v>
      </c>
      <c r="M1789" s="18">
        <v>0.85</v>
      </c>
      <c r="N1789" s="18">
        <v>0.15</v>
      </c>
      <c r="O1789" s="19">
        <f>Ugovori_OPULJP[[#This Row],[Bespovratna sredstva - Ukupno (EU+Nac) HRK
= Ukupna ugovorena vrijednost bespovratnih sredstava]]*Ugovori_OPULJP[[#This Row],[EU STOPA SUFINANCIRANJA %
EU CO-FINANCING RATE %]]</f>
        <v>866162.83499999996</v>
      </c>
      <c r="P1789" s="20">
        <f>Ugovori_OPULJP[[#This Row],[Bespovratna sredstva - EU dio - HRK]]/7.5345</f>
        <v>114959.56400557434</v>
      </c>
      <c r="Q1789" s="19">
        <f>Ugovori_OPULJP[[#This Row],[Bespovratna sredstva - Ukupno (EU+Nac) HRK
= Ukupna ugovorena vrijednost bespovratnih sredstava]]*Ugovori_OPULJP[[#This Row],[STOPA NACIONALNOG SUFINANCIRANJA %]]</f>
        <v>152852.26499999998</v>
      </c>
      <c r="R1789" s="20">
        <f>Ugovori_OPULJP[[#This Row],[Bespovratna sredstva - Nacionalni dio - HRK]]/7.5345</f>
        <v>20286.981883336648</v>
      </c>
      <c r="S1789" s="19">
        <v>1019015.1</v>
      </c>
      <c r="T1789" s="20">
        <f>Ugovori_OPULJP[[#This Row],[Bespovratna sredstva - Ukupno (EU+Nac) HRK
= Ukupna ugovorena vrijednost bespovratnih sredstava]]/7.5345</f>
        <v>135246.545888911</v>
      </c>
      <c r="U1789" s="19">
        <v>0</v>
      </c>
      <c r="V1789" s="20">
        <f>Ugovori_OPULJP[[#This Row],[Javni doprinos korisnika - HRK]]/7.5345</f>
        <v>0</v>
      </c>
      <c r="W1789" s="19">
        <v>0</v>
      </c>
      <c r="X1789" s="20">
        <f>Ugovori_OPULJP[[#This Row],[Privatni doprinos korisnika - HRK]]/7.5345</f>
        <v>0</v>
      </c>
      <c r="Y1789" s="21">
        <f>Ugovori_OPULJP[[#This Row],[Bespovratna sredstva - Ukupno (EU+Nac) HRK
= Ukupna ugovorena vrijednost bespovratnih sredstava]]+Ugovori_OPULJP[[#This Row],[Javni doprinos korisnika - HRK]]+Ugovori_OPULJP[[#This Row],[Privatni doprinos korisnika - HRK]]</f>
        <v>1019015.1</v>
      </c>
      <c r="Z1789" s="22">
        <f>Ugovori_OPULJP[[#This Row],[UKUPNI PRIHVATLJIVI IZDACI
TOTAL ELIGIBLE EXPENDITURE
= Bespovratna sredstva ukupno + doprinos korisnika
= Ukupni prihvatljivi troškovi
= Ukupna ugovorena vrijednost projekta HRK]]/7.5345</f>
        <v>135246.545888911</v>
      </c>
      <c r="AA1789" s="13" t="s">
        <v>22</v>
      </c>
      <c r="AB1789" s="13" t="s">
        <v>19</v>
      </c>
      <c r="AC1789" s="12" t="s">
        <v>6531</v>
      </c>
      <c r="AD1789" s="12" t="s">
        <v>147</v>
      </c>
    </row>
    <row r="1790" spans="1:30" ht="63.75" customHeight="1" x14ac:dyDescent="0.3">
      <c r="A1790" s="10" t="s">
        <v>6532</v>
      </c>
      <c r="B1790" s="11" t="s">
        <v>139</v>
      </c>
      <c r="C1790" s="12" t="s">
        <v>5697</v>
      </c>
      <c r="D1790" s="12" t="s">
        <v>5698</v>
      </c>
      <c r="E1790" s="27" t="s">
        <v>63</v>
      </c>
      <c r="F1790" s="14" t="s">
        <v>6533</v>
      </c>
      <c r="G1790" s="14" t="s">
        <v>6534</v>
      </c>
      <c r="H1790" s="16">
        <v>43924</v>
      </c>
      <c r="I1790" s="16">
        <v>44654</v>
      </c>
      <c r="J1790" s="17" t="str">
        <f>IF(Ugovori_OPULJP[[#This Row],[DATUM ZAVRŠETKA OPERACIJE]]&gt;DATE(2023,12,31),"u provedbi","završen")</f>
        <v>završen</v>
      </c>
      <c r="K1790" s="15" t="s">
        <v>417</v>
      </c>
      <c r="L1790" s="15" t="s">
        <v>417</v>
      </c>
      <c r="M1790" s="18">
        <v>0.85</v>
      </c>
      <c r="N1790" s="18">
        <v>0.15</v>
      </c>
      <c r="O1790" s="19">
        <f>Ugovori_OPULJP[[#This Row],[Bespovratna sredstva - Ukupno (EU+Nac) HRK
= Ukupna ugovorena vrijednost bespovratnih sredstava]]*Ugovori_OPULJP[[#This Row],[EU STOPA SUFINANCIRANJA %
EU CO-FINANCING RATE %]]</f>
        <v>1274915</v>
      </c>
      <c r="P1790" s="20">
        <f>Ugovori_OPULJP[[#This Row],[Bespovratna sredstva - EU dio - HRK]]/7.5345</f>
        <v>169210.29928993297</v>
      </c>
      <c r="Q1790" s="19">
        <f>Ugovori_OPULJP[[#This Row],[Bespovratna sredstva - Ukupno (EU+Nac) HRK
= Ukupna ugovorena vrijednost bespovratnih sredstava]]*Ugovori_OPULJP[[#This Row],[STOPA NACIONALNOG SUFINANCIRANJA %]]</f>
        <v>224985</v>
      </c>
      <c r="R1790" s="20">
        <f>Ugovori_OPULJP[[#This Row],[Bespovratna sredstva - Nacionalni dio - HRK]]/7.5345</f>
        <v>29860.641051164643</v>
      </c>
      <c r="S1790" s="19">
        <v>1499900</v>
      </c>
      <c r="T1790" s="20">
        <f>Ugovori_OPULJP[[#This Row],[Bespovratna sredstva - Ukupno (EU+Nac) HRK
= Ukupna ugovorena vrijednost bespovratnih sredstava]]/7.5345</f>
        <v>199070.94034109759</v>
      </c>
      <c r="U1790" s="19">
        <v>0</v>
      </c>
      <c r="V1790" s="20">
        <f>Ugovori_OPULJP[[#This Row],[Javni doprinos korisnika - HRK]]/7.5345</f>
        <v>0</v>
      </c>
      <c r="W1790" s="19">
        <v>0</v>
      </c>
      <c r="X1790" s="20">
        <f>Ugovori_OPULJP[[#This Row],[Privatni doprinos korisnika - HRK]]/7.5345</f>
        <v>0</v>
      </c>
      <c r="Y1790" s="21">
        <f>Ugovori_OPULJP[[#This Row],[Bespovratna sredstva - Ukupno (EU+Nac) HRK
= Ukupna ugovorena vrijednost bespovratnih sredstava]]+Ugovori_OPULJP[[#This Row],[Javni doprinos korisnika - HRK]]+Ugovori_OPULJP[[#This Row],[Privatni doprinos korisnika - HRK]]</f>
        <v>1499900</v>
      </c>
      <c r="Z1790" s="22">
        <f>Ugovori_OPULJP[[#This Row],[UKUPNI PRIHVATLJIVI IZDACI
TOTAL ELIGIBLE EXPENDITURE
= Bespovratna sredstva ukupno + doprinos korisnika
= Ukupni prihvatljivi troškovi
= Ukupna ugovorena vrijednost projekta HRK]]/7.5345</f>
        <v>199070.94034109759</v>
      </c>
      <c r="AA1790" s="13" t="s">
        <v>22</v>
      </c>
      <c r="AB1790" s="13" t="s">
        <v>19</v>
      </c>
      <c r="AC1790" s="12" t="s">
        <v>6535</v>
      </c>
      <c r="AD1790" s="12" t="s">
        <v>147</v>
      </c>
    </row>
    <row r="1791" spans="1:30" ht="63.75" customHeight="1" x14ac:dyDescent="0.3">
      <c r="A1791" s="10" t="s">
        <v>6536</v>
      </c>
      <c r="B1791" s="11" t="s">
        <v>139</v>
      </c>
      <c r="C1791" s="12" t="s">
        <v>5697</v>
      </c>
      <c r="D1791" s="12" t="s">
        <v>5698</v>
      </c>
      <c r="E1791" s="27" t="s">
        <v>63</v>
      </c>
      <c r="F1791" s="14" t="s">
        <v>6537</v>
      </c>
      <c r="G1791" s="14" t="s">
        <v>6538</v>
      </c>
      <c r="H1791" s="16">
        <v>43937</v>
      </c>
      <c r="I1791" s="16">
        <v>44667</v>
      </c>
      <c r="J1791" s="17" t="str">
        <f>IF(Ugovori_OPULJP[[#This Row],[DATUM ZAVRŠETKA OPERACIJE]]&gt;DATE(2023,12,31),"u provedbi","završen")</f>
        <v>završen</v>
      </c>
      <c r="K1791" s="15" t="s">
        <v>144</v>
      </c>
      <c r="L1791" s="15" t="s">
        <v>144</v>
      </c>
      <c r="M1791" s="18">
        <v>0.85</v>
      </c>
      <c r="N1791" s="18">
        <v>0.15</v>
      </c>
      <c r="O1791" s="19">
        <f>Ugovori_OPULJP[[#This Row],[Bespovratna sredstva - Ukupno (EU+Nac) HRK
= Ukupna ugovorena vrijednost bespovratnih sredstava]]*Ugovori_OPULJP[[#This Row],[EU STOPA SUFINANCIRANJA %
EU CO-FINANCING RATE %]]</f>
        <v>779331.19549999991</v>
      </c>
      <c r="P1791" s="20">
        <f>Ugovori_OPULJP[[#This Row],[Bespovratna sredstva - EU dio - HRK]]/7.5345</f>
        <v>103435.02495188797</v>
      </c>
      <c r="Q1791" s="19">
        <f>Ugovori_OPULJP[[#This Row],[Bespovratna sredstva - Ukupno (EU+Nac) HRK
= Ukupna ugovorena vrijednost bespovratnih sredstava]]*Ugovori_OPULJP[[#This Row],[STOPA NACIONALNOG SUFINANCIRANJA %]]</f>
        <v>137529.03449999998</v>
      </c>
      <c r="R1791" s="20">
        <f>Ugovori_OPULJP[[#This Row],[Bespovratna sredstva - Nacionalni dio - HRK]]/7.5345</f>
        <v>18253.239697391993</v>
      </c>
      <c r="S1791" s="19">
        <v>916860.23</v>
      </c>
      <c r="T1791" s="20">
        <f>Ugovori_OPULJP[[#This Row],[Bespovratna sredstva - Ukupno (EU+Nac) HRK
= Ukupna ugovorena vrijednost bespovratnih sredstava]]/7.5345</f>
        <v>121688.26464927997</v>
      </c>
      <c r="U1791" s="19">
        <v>0</v>
      </c>
      <c r="V1791" s="20">
        <f>Ugovori_OPULJP[[#This Row],[Javni doprinos korisnika - HRK]]/7.5345</f>
        <v>0</v>
      </c>
      <c r="W1791" s="19">
        <v>0</v>
      </c>
      <c r="X1791" s="20">
        <f>Ugovori_OPULJP[[#This Row],[Privatni doprinos korisnika - HRK]]/7.5345</f>
        <v>0</v>
      </c>
      <c r="Y1791" s="21">
        <f>Ugovori_OPULJP[[#This Row],[Bespovratna sredstva - Ukupno (EU+Nac) HRK
= Ukupna ugovorena vrijednost bespovratnih sredstava]]+Ugovori_OPULJP[[#This Row],[Javni doprinos korisnika - HRK]]+Ugovori_OPULJP[[#This Row],[Privatni doprinos korisnika - HRK]]</f>
        <v>916860.23</v>
      </c>
      <c r="Z1791" s="22">
        <f>Ugovori_OPULJP[[#This Row],[UKUPNI PRIHVATLJIVI IZDACI
TOTAL ELIGIBLE EXPENDITURE
= Bespovratna sredstva ukupno + doprinos korisnika
= Ukupni prihvatljivi troškovi
= Ukupna ugovorena vrijednost projekta HRK]]/7.5345</f>
        <v>121688.26464927997</v>
      </c>
      <c r="AA1791" s="13" t="s">
        <v>22</v>
      </c>
      <c r="AB1791" s="13" t="s">
        <v>19</v>
      </c>
      <c r="AC1791" s="12" t="s">
        <v>6539</v>
      </c>
      <c r="AD1791" s="12" t="s">
        <v>147</v>
      </c>
    </row>
    <row r="1792" spans="1:30" ht="63.75" customHeight="1" x14ac:dyDescent="0.3">
      <c r="A1792" s="10" t="s">
        <v>6540</v>
      </c>
      <c r="B1792" s="11" t="s">
        <v>139</v>
      </c>
      <c r="C1792" s="12" t="s">
        <v>5697</v>
      </c>
      <c r="D1792" s="12" t="s">
        <v>5698</v>
      </c>
      <c r="E1792" s="27" t="s">
        <v>63</v>
      </c>
      <c r="F1792" s="14" t="s">
        <v>6541</v>
      </c>
      <c r="G1792" s="14" t="s">
        <v>6542</v>
      </c>
      <c r="H1792" s="16">
        <v>44001</v>
      </c>
      <c r="I1792" s="16">
        <v>44611</v>
      </c>
      <c r="J1792" s="17" t="str">
        <f>IF(Ugovori_OPULJP[[#This Row],[DATUM ZAVRŠETKA OPERACIJE]]&gt;DATE(2023,12,31),"u provedbi","završen")</f>
        <v>završen</v>
      </c>
      <c r="K1792" s="15" t="s">
        <v>144</v>
      </c>
      <c r="L1792" s="15" t="s">
        <v>21</v>
      </c>
      <c r="M1792" s="18">
        <v>0.85</v>
      </c>
      <c r="N1792" s="18">
        <v>0.15</v>
      </c>
      <c r="O1792" s="19">
        <f>Ugovori_OPULJP[[#This Row],[Bespovratna sredstva - Ukupno (EU+Nac) HRK
= Ukupna ugovorena vrijednost bespovratnih sredstava]]*Ugovori_OPULJP[[#This Row],[EU STOPA SUFINANCIRANJA %
EU CO-FINANCING RATE %]]</f>
        <v>1247237.3</v>
      </c>
      <c r="P1792" s="20">
        <f>Ugovori_OPULJP[[#This Row],[Bespovratna sredstva - EU dio - HRK]]/7.5345</f>
        <v>165536.83721547548</v>
      </c>
      <c r="Q1792" s="19">
        <f>Ugovori_OPULJP[[#This Row],[Bespovratna sredstva - Ukupno (EU+Nac) HRK
= Ukupna ugovorena vrijednost bespovratnih sredstava]]*Ugovori_OPULJP[[#This Row],[STOPA NACIONALNOG SUFINANCIRANJA %]]</f>
        <v>220100.69999999998</v>
      </c>
      <c r="R1792" s="20">
        <f>Ugovori_OPULJP[[#This Row],[Bespovratna sredstva - Nacionalni dio - HRK]]/7.5345</f>
        <v>29212.38303802508</v>
      </c>
      <c r="S1792" s="19">
        <v>1467338</v>
      </c>
      <c r="T1792" s="20">
        <f>Ugovori_OPULJP[[#This Row],[Bespovratna sredstva - Ukupno (EU+Nac) HRK
= Ukupna ugovorena vrijednost bespovratnih sredstava]]/7.5345</f>
        <v>194749.22025350056</v>
      </c>
      <c r="U1792" s="19">
        <v>0</v>
      </c>
      <c r="V1792" s="20">
        <f>Ugovori_OPULJP[[#This Row],[Javni doprinos korisnika - HRK]]/7.5345</f>
        <v>0</v>
      </c>
      <c r="W1792" s="19">
        <v>0</v>
      </c>
      <c r="X1792" s="20">
        <f>Ugovori_OPULJP[[#This Row],[Privatni doprinos korisnika - HRK]]/7.5345</f>
        <v>0</v>
      </c>
      <c r="Y1792" s="21">
        <f>Ugovori_OPULJP[[#This Row],[Bespovratna sredstva - Ukupno (EU+Nac) HRK
= Ukupna ugovorena vrijednost bespovratnih sredstava]]+Ugovori_OPULJP[[#This Row],[Javni doprinos korisnika - HRK]]+Ugovori_OPULJP[[#This Row],[Privatni doprinos korisnika - HRK]]</f>
        <v>1467338</v>
      </c>
      <c r="Z1792" s="22">
        <f>Ugovori_OPULJP[[#This Row],[UKUPNI PRIHVATLJIVI IZDACI
TOTAL ELIGIBLE EXPENDITURE
= Bespovratna sredstva ukupno + doprinos korisnika
= Ukupni prihvatljivi troškovi
= Ukupna ugovorena vrijednost projekta HRK]]/7.5345</f>
        <v>194749.22025350056</v>
      </c>
      <c r="AA1792" s="13" t="s">
        <v>22</v>
      </c>
      <c r="AB1792" s="13" t="s">
        <v>19</v>
      </c>
      <c r="AC1792" s="12" t="s">
        <v>6543</v>
      </c>
      <c r="AD1792" s="12" t="s">
        <v>147</v>
      </c>
    </row>
    <row r="1793" spans="1:30" ht="63.75" customHeight="1" x14ac:dyDescent="0.3">
      <c r="A1793" s="10" t="s">
        <v>6544</v>
      </c>
      <c r="B1793" s="11" t="s">
        <v>139</v>
      </c>
      <c r="C1793" s="12" t="s">
        <v>5697</v>
      </c>
      <c r="D1793" s="12" t="s">
        <v>5698</v>
      </c>
      <c r="E1793" s="27" t="s">
        <v>63</v>
      </c>
      <c r="F1793" s="14" t="s">
        <v>6545</v>
      </c>
      <c r="G1793" s="14" t="s">
        <v>6546</v>
      </c>
      <c r="H1793" s="16">
        <v>43991</v>
      </c>
      <c r="I1793" s="16">
        <v>44813</v>
      </c>
      <c r="J1793" s="17" t="str">
        <f>IF(Ugovori_OPULJP[[#This Row],[DATUM ZAVRŠETKA OPERACIJE]]&gt;DATE(2023,12,31),"u provedbi","završen")</f>
        <v>završen</v>
      </c>
      <c r="K1793" s="15" t="s">
        <v>144</v>
      </c>
      <c r="L1793" s="15" t="s">
        <v>144</v>
      </c>
      <c r="M1793" s="18">
        <v>0.85</v>
      </c>
      <c r="N1793" s="18">
        <v>0.15</v>
      </c>
      <c r="O1793" s="19">
        <f>Ugovori_OPULJP[[#This Row],[Bespovratna sredstva - Ukupno (EU+Nac) HRK
= Ukupna ugovorena vrijednost bespovratnih sredstava]]*Ugovori_OPULJP[[#This Row],[EU STOPA SUFINANCIRANJA %
EU CO-FINANCING RATE %]]</f>
        <v>790598.68499999994</v>
      </c>
      <c r="P1793" s="20">
        <f>Ugovori_OPULJP[[#This Row],[Bespovratna sredstva - EU dio - HRK]]/7.5345</f>
        <v>104930.47780211028</v>
      </c>
      <c r="Q1793" s="19">
        <f>Ugovori_OPULJP[[#This Row],[Bespovratna sredstva - Ukupno (EU+Nac) HRK
= Ukupna ugovorena vrijednost bespovratnih sredstava]]*Ugovori_OPULJP[[#This Row],[STOPA NACIONALNOG SUFINANCIRANJA %]]</f>
        <v>139517.41499999998</v>
      </c>
      <c r="R1793" s="20">
        <f>Ugovori_OPULJP[[#This Row],[Bespovratna sredstva - Nacionalni dio - HRK]]/7.5345</f>
        <v>18517.14314154887</v>
      </c>
      <c r="S1793" s="19">
        <v>930116.1</v>
      </c>
      <c r="T1793" s="20">
        <f>Ugovori_OPULJP[[#This Row],[Bespovratna sredstva - Ukupno (EU+Nac) HRK
= Ukupna ugovorena vrijednost bespovratnih sredstava]]/7.5345</f>
        <v>123447.62094365916</v>
      </c>
      <c r="U1793" s="19">
        <v>0</v>
      </c>
      <c r="V1793" s="20">
        <f>Ugovori_OPULJP[[#This Row],[Javni doprinos korisnika - HRK]]/7.5345</f>
        <v>0</v>
      </c>
      <c r="W1793" s="19">
        <v>0</v>
      </c>
      <c r="X1793" s="20">
        <f>Ugovori_OPULJP[[#This Row],[Privatni doprinos korisnika - HRK]]/7.5345</f>
        <v>0</v>
      </c>
      <c r="Y1793" s="21">
        <f>Ugovori_OPULJP[[#This Row],[Bespovratna sredstva - Ukupno (EU+Nac) HRK
= Ukupna ugovorena vrijednost bespovratnih sredstava]]+Ugovori_OPULJP[[#This Row],[Javni doprinos korisnika - HRK]]+Ugovori_OPULJP[[#This Row],[Privatni doprinos korisnika - HRK]]</f>
        <v>930116.1</v>
      </c>
      <c r="Z1793" s="22">
        <f>Ugovori_OPULJP[[#This Row],[UKUPNI PRIHVATLJIVI IZDACI
TOTAL ELIGIBLE EXPENDITURE
= Bespovratna sredstva ukupno + doprinos korisnika
= Ukupni prihvatljivi troškovi
= Ukupna ugovorena vrijednost projekta HRK]]/7.5345</f>
        <v>123447.62094365916</v>
      </c>
      <c r="AA1793" s="13" t="s">
        <v>22</v>
      </c>
      <c r="AB1793" s="13" t="s">
        <v>19</v>
      </c>
      <c r="AC1793" s="12" t="s">
        <v>6547</v>
      </c>
      <c r="AD1793" s="12" t="s">
        <v>147</v>
      </c>
    </row>
    <row r="1794" spans="1:30" ht="63.75" customHeight="1" x14ac:dyDescent="0.3">
      <c r="A1794" s="10" t="s">
        <v>6548</v>
      </c>
      <c r="B1794" s="11" t="s">
        <v>139</v>
      </c>
      <c r="C1794" s="12" t="s">
        <v>5697</v>
      </c>
      <c r="D1794" s="12" t="s">
        <v>5698</v>
      </c>
      <c r="E1794" s="27" t="s">
        <v>63</v>
      </c>
      <c r="F1794" s="14" t="s">
        <v>6549</v>
      </c>
      <c r="G1794" s="14" t="s">
        <v>6550</v>
      </c>
      <c r="H1794" s="16">
        <v>43936</v>
      </c>
      <c r="I1794" s="16">
        <v>44474</v>
      </c>
      <c r="J1794" s="17" t="str">
        <f>IF(Ugovori_OPULJP[[#This Row],[DATUM ZAVRŠETKA OPERACIJE]]&gt;DATE(2023,12,31),"u provedbi","završen")</f>
        <v>završen</v>
      </c>
      <c r="K1794" s="15" t="s">
        <v>144</v>
      </c>
      <c r="L1794" s="15" t="s">
        <v>144</v>
      </c>
      <c r="M1794" s="18">
        <v>0.85</v>
      </c>
      <c r="N1794" s="18">
        <v>0.15</v>
      </c>
      <c r="O1794" s="19">
        <f>Ugovori_OPULJP[[#This Row],[Bespovratna sredstva - Ukupno (EU+Nac) HRK
= Ukupna ugovorena vrijednost bespovratnih sredstava]]*Ugovori_OPULJP[[#This Row],[EU STOPA SUFINANCIRANJA %
EU CO-FINANCING RATE %]]</f>
        <v>554158.99600000004</v>
      </c>
      <c r="P1794" s="20">
        <f>Ugovori_OPULJP[[#This Row],[Bespovratna sredstva - EU dio - HRK]]/7.5345</f>
        <v>73549.53825734953</v>
      </c>
      <c r="Q1794" s="19">
        <f>Ugovori_OPULJP[[#This Row],[Bespovratna sredstva - Ukupno (EU+Nac) HRK
= Ukupna ugovorena vrijednost bespovratnih sredstava]]*Ugovori_OPULJP[[#This Row],[STOPA NACIONALNOG SUFINANCIRANJA %]]</f>
        <v>97792.763999999996</v>
      </c>
      <c r="R1794" s="20">
        <f>Ugovori_OPULJP[[#This Row],[Bespovratna sredstva - Nacionalni dio - HRK]]/7.5345</f>
        <v>12979.330280708738</v>
      </c>
      <c r="S1794" s="19">
        <v>651951.76</v>
      </c>
      <c r="T1794" s="20">
        <f>Ugovori_OPULJP[[#This Row],[Bespovratna sredstva - Ukupno (EU+Nac) HRK
= Ukupna ugovorena vrijednost bespovratnih sredstava]]/7.5345</f>
        <v>86528.868538058261</v>
      </c>
      <c r="U1794" s="19">
        <v>0</v>
      </c>
      <c r="V1794" s="20">
        <f>Ugovori_OPULJP[[#This Row],[Javni doprinos korisnika - HRK]]/7.5345</f>
        <v>0</v>
      </c>
      <c r="W1794" s="19">
        <v>0</v>
      </c>
      <c r="X1794" s="20">
        <f>Ugovori_OPULJP[[#This Row],[Privatni doprinos korisnika - HRK]]/7.5345</f>
        <v>0</v>
      </c>
      <c r="Y1794" s="21">
        <f>Ugovori_OPULJP[[#This Row],[Bespovratna sredstva - Ukupno (EU+Nac) HRK
= Ukupna ugovorena vrijednost bespovratnih sredstava]]+Ugovori_OPULJP[[#This Row],[Javni doprinos korisnika - HRK]]+Ugovori_OPULJP[[#This Row],[Privatni doprinos korisnika - HRK]]</f>
        <v>651951.76</v>
      </c>
      <c r="Z1794" s="22">
        <f>Ugovori_OPULJP[[#This Row],[UKUPNI PRIHVATLJIVI IZDACI
TOTAL ELIGIBLE EXPENDITURE
= Bespovratna sredstva ukupno + doprinos korisnika
= Ukupni prihvatljivi troškovi
= Ukupna ugovorena vrijednost projekta HRK]]/7.5345</f>
        <v>86528.868538058261</v>
      </c>
      <c r="AA1794" s="13" t="s">
        <v>22</v>
      </c>
      <c r="AB1794" s="13" t="s">
        <v>19</v>
      </c>
      <c r="AC1794" s="12" t="s">
        <v>6551</v>
      </c>
      <c r="AD1794" s="12" t="s">
        <v>147</v>
      </c>
    </row>
    <row r="1795" spans="1:30" ht="63.75" customHeight="1" x14ac:dyDescent="0.3">
      <c r="A1795" s="10" t="s">
        <v>6552</v>
      </c>
      <c r="B1795" s="11" t="s">
        <v>139</v>
      </c>
      <c r="C1795" s="12" t="s">
        <v>5697</v>
      </c>
      <c r="D1795" s="12" t="s">
        <v>5698</v>
      </c>
      <c r="E1795" s="27" t="s">
        <v>63</v>
      </c>
      <c r="F1795" s="14" t="s">
        <v>6553</v>
      </c>
      <c r="G1795" s="14" t="s">
        <v>6554</v>
      </c>
      <c r="H1795" s="16">
        <v>43924</v>
      </c>
      <c r="I1795" s="16">
        <v>44472</v>
      </c>
      <c r="J1795" s="17" t="str">
        <f>IF(Ugovori_OPULJP[[#This Row],[DATUM ZAVRŠETKA OPERACIJE]]&gt;DATE(2023,12,31),"u provedbi","završen")</f>
        <v>završen</v>
      </c>
      <c r="K1795" s="15" t="s">
        <v>417</v>
      </c>
      <c r="L1795" s="15" t="s">
        <v>417</v>
      </c>
      <c r="M1795" s="18">
        <v>0.85</v>
      </c>
      <c r="N1795" s="18">
        <v>0.15</v>
      </c>
      <c r="O1795" s="19">
        <f>Ugovori_OPULJP[[#This Row],[Bespovratna sredstva - Ukupno (EU+Nac) HRK
= Ukupna ugovorena vrijednost bespovratnih sredstava]]*Ugovori_OPULJP[[#This Row],[EU STOPA SUFINANCIRANJA %
EU CO-FINANCING RATE %]]</f>
        <v>1142224.4749999999</v>
      </c>
      <c r="P1795" s="20">
        <f>Ugovori_OPULJP[[#This Row],[Bespovratna sredstva - EU dio - HRK]]/7.5345</f>
        <v>151599.2401619218</v>
      </c>
      <c r="Q1795" s="19">
        <f>Ugovori_OPULJP[[#This Row],[Bespovratna sredstva - Ukupno (EU+Nac) HRK
= Ukupna ugovorena vrijednost bespovratnih sredstava]]*Ugovori_OPULJP[[#This Row],[STOPA NACIONALNOG SUFINANCIRANJA %]]</f>
        <v>201569.02499999999</v>
      </c>
      <c r="R1795" s="20">
        <f>Ugovori_OPULJP[[#This Row],[Bespovratna sredstva - Nacionalni dio - HRK]]/7.5345</f>
        <v>26752.807087397967</v>
      </c>
      <c r="S1795" s="19">
        <v>1343793.5</v>
      </c>
      <c r="T1795" s="20">
        <f>Ugovori_OPULJP[[#This Row],[Bespovratna sredstva - Ukupno (EU+Nac) HRK
= Ukupna ugovorena vrijednost bespovratnih sredstava]]/7.5345</f>
        <v>178352.04724931979</v>
      </c>
      <c r="U1795" s="19">
        <v>0</v>
      </c>
      <c r="V1795" s="20">
        <f>Ugovori_OPULJP[[#This Row],[Javni doprinos korisnika - HRK]]/7.5345</f>
        <v>0</v>
      </c>
      <c r="W1795" s="19">
        <v>0</v>
      </c>
      <c r="X1795" s="20">
        <f>Ugovori_OPULJP[[#This Row],[Privatni doprinos korisnika - HRK]]/7.5345</f>
        <v>0</v>
      </c>
      <c r="Y1795" s="21">
        <f>Ugovori_OPULJP[[#This Row],[Bespovratna sredstva - Ukupno (EU+Nac) HRK
= Ukupna ugovorena vrijednost bespovratnih sredstava]]+Ugovori_OPULJP[[#This Row],[Javni doprinos korisnika - HRK]]+Ugovori_OPULJP[[#This Row],[Privatni doprinos korisnika - HRK]]</f>
        <v>1343793.5</v>
      </c>
      <c r="Z1795" s="22">
        <f>Ugovori_OPULJP[[#This Row],[UKUPNI PRIHVATLJIVI IZDACI
TOTAL ELIGIBLE EXPENDITURE
= Bespovratna sredstva ukupno + doprinos korisnika
= Ukupni prihvatljivi troškovi
= Ukupna ugovorena vrijednost projekta HRK]]/7.5345</f>
        <v>178352.04724931979</v>
      </c>
      <c r="AA1795" s="13" t="s">
        <v>22</v>
      </c>
      <c r="AB1795" s="13" t="s">
        <v>19</v>
      </c>
      <c r="AC1795" s="12" t="s">
        <v>6555</v>
      </c>
      <c r="AD1795" s="12" t="s">
        <v>147</v>
      </c>
    </row>
    <row r="1796" spans="1:30" ht="63.75" customHeight="1" x14ac:dyDescent="0.3">
      <c r="A1796" s="10" t="s">
        <v>6556</v>
      </c>
      <c r="B1796" s="11" t="s">
        <v>139</v>
      </c>
      <c r="C1796" s="12" t="s">
        <v>5697</v>
      </c>
      <c r="D1796" s="12" t="s">
        <v>5698</v>
      </c>
      <c r="E1796" s="27" t="s">
        <v>63</v>
      </c>
      <c r="F1796" s="14" t="s">
        <v>6557</v>
      </c>
      <c r="G1796" s="14" t="s">
        <v>6558</v>
      </c>
      <c r="H1796" s="16">
        <v>43924</v>
      </c>
      <c r="I1796" s="16">
        <v>44654</v>
      </c>
      <c r="J1796" s="17" t="str">
        <f>IF(Ugovori_OPULJP[[#This Row],[DATUM ZAVRŠETKA OPERACIJE]]&gt;DATE(2023,12,31),"u provedbi","završen")</f>
        <v>završen</v>
      </c>
      <c r="K1796" s="15" t="s">
        <v>417</v>
      </c>
      <c r="L1796" s="15" t="s">
        <v>417</v>
      </c>
      <c r="M1796" s="18">
        <v>0.85</v>
      </c>
      <c r="N1796" s="18">
        <v>0.15</v>
      </c>
      <c r="O1796" s="19">
        <f>Ugovori_OPULJP[[#This Row],[Bespovratna sredstva - Ukupno (EU+Nac) HRK
= Ukupna ugovorena vrijednost bespovratnih sredstava]]*Ugovori_OPULJP[[#This Row],[EU STOPA SUFINANCIRANJA %
EU CO-FINANCING RATE %]]</f>
        <v>982431.7</v>
      </c>
      <c r="P1796" s="20">
        <f>Ugovori_OPULJP[[#This Row],[Bespovratna sredstva - EU dio - HRK]]/7.5345</f>
        <v>130391.09429955536</v>
      </c>
      <c r="Q1796" s="19">
        <f>Ugovori_OPULJP[[#This Row],[Bespovratna sredstva - Ukupno (EU+Nac) HRK
= Ukupna ugovorena vrijednost bespovratnih sredstava]]*Ugovori_OPULJP[[#This Row],[STOPA NACIONALNOG SUFINANCIRANJA %]]</f>
        <v>173370.3</v>
      </c>
      <c r="R1796" s="20">
        <f>Ugovori_OPULJP[[#This Row],[Bespovratna sredstva - Nacionalni dio - HRK]]/7.5345</f>
        <v>23010.19311168624</v>
      </c>
      <c r="S1796" s="19">
        <v>1155802</v>
      </c>
      <c r="T1796" s="20">
        <f>Ugovori_OPULJP[[#This Row],[Bespovratna sredstva - Ukupno (EU+Nac) HRK
= Ukupna ugovorena vrijednost bespovratnih sredstava]]/7.5345</f>
        <v>153401.28741124162</v>
      </c>
      <c r="U1796" s="19">
        <v>0</v>
      </c>
      <c r="V1796" s="20">
        <f>Ugovori_OPULJP[[#This Row],[Javni doprinos korisnika - HRK]]/7.5345</f>
        <v>0</v>
      </c>
      <c r="W1796" s="19">
        <v>0</v>
      </c>
      <c r="X1796" s="20">
        <f>Ugovori_OPULJP[[#This Row],[Privatni doprinos korisnika - HRK]]/7.5345</f>
        <v>0</v>
      </c>
      <c r="Y1796" s="21">
        <f>Ugovori_OPULJP[[#This Row],[Bespovratna sredstva - Ukupno (EU+Nac) HRK
= Ukupna ugovorena vrijednost bespovratnih sredstava]]+Ugovori_OPULJP[[#This Row],[Javni doprinos korisnika - HRK]]+Ugovori_OPULJP[[#This Row],[Privatni doprinos korisnika - HRK]]</f>
        <v>1155802</v>
      </c>
      <c r="Z1796" s="22">
        <f>Ugovori_OPULJP[[#This Row],[UKUPNI PRIHVATLJIVI IZDACI
TOTAL ELIGIBLE EXPENDITURE
= Bespovratna sredstva ukupno + doprinos korisnika
= Ukupni prihvatljivi troškovi
= Ukupna ugovorena vrijednost projekta HRK]]/7.5345</f>
        <v>153401.28741124162</v>
      </c>
      <c r="AA1796" s="13" t="s">
        <v>22</v>
      </c>
      <c r="AB1796" s="13" t="s">
        <v>19</v>
      </c>
      <c r="AC1796" s="12" t="s">
        <v>6559</v>
      </c>
      <c r="AD1796" s="12" t="s">
        <v>147</v>
      </c>
    </row>
    <row r="1797" spans="1:30" ht="63.75" customHeight="1" x14ac:dyDescent="0.3">
      <c r="A1797" s="10" t="s">
        <v>6560</v>
      </c>
      <c r="B1797" s="11" t="s">
        <v>139</v>
      </c>
      <c r="C1797" s="12" t="s">
        <v>5697</v>
      </c>
      <c r="D1797" s="12" t="s">
        <v>5698</v>
      </c>
      <c r="E1797" s="27" t="s">
        <v>63</v>
      </c>
      <c r="F1797" s="14" t="s">
        <v>6561</v>
      </c>
      <c r="G1797" s="14" t="s">
        <v>6562</v>
      </c>
      <c r="H1797" s="16">
        <v>43928</v>
      </c>
      <c r="I1797" s="16">
        <v>44749</v>
      </c>
      <c r="J1797" s="17" t="str">
        <f>IF(Ugovori_OPULJP[[#This Row],[DATUM ZAVRŠETKA OPERACIJE]]&gt;DATE(2023,12,31),"u provedbi","završen")</f>
        <v>završen</v>
      </c>
      <c r="K1797" s="15" t="s">
        <v>417</v>
      </c>
      <c r="L1797" s="15" t="s">
        <v>417</v>
      </c>
      <c r="M1797" s="18">
        <v>0.85</v>
      </c>
      <c r="N1797" s="18">
        <v>0.15</v>
      </c>
      <c r="O1797" s="19">
        <f>Ugovori_OPULJP[[#This Row],[Bespovratna sredstva - Ukupno (EU+Nac) HRK
= Ukupna ugovorena vrijednost bespovratnih sredstava]]*Ugovori_OPULJP[[#This Row],[EU STOPA SUFINANCIRANJA %
EU CO-FINANCING RATE %]]</f>
        <v>1172637.8999999999</v>
      </c>
      <c r="P1797" s="20">
        <f>Ugovori_OPULJP[[#This Row],[Bespovratna sredstva - EU dio - HRK]]/7.5345</f>
        <v>155635.79534142942</v>
      </c>
      <c r="Q1797" s="19">
        <f>Ugovori_OPULJP[[#This Row],[Bespovratna sredstva - Ukupno (EU+Nac) HRK
= Ukupna ugovorena vrijednost bespovratnih sredstava]]*Ugovori_OPULJP[[#This Row],[STOPA NACIONALNOG SUFINANCIRANJA %]]</f>
        <v>206936.1</v>
      </c>
      <c r="R1797" s="20">
        <f>Ugovori_OPULJP[[#This Row],[Bespovratna sredstva - Nacionalni dio - HRK]]/7.5345</f>
        <v>27465.140354369898</v>
      </c>
      <c r="S1797" s="19">
        <v>1379574</v>
      </c>
      <c r="T1797" s="20">
        <f>Ugovori_OPULJP[[#This Row],[Bespovratna sredstva - Ukupno (EU+Nac) HRK
= Ukupna ugovorena vrijednost bespovratnih sredstava]]/7.5345</f>
        <v>183100.9356957993</v>
      </c>
      <c r="U1797" s="19">
        <v>0</v>
      </c>
      <c r="V1797" s="20">
        <f>Ugovori_OPULJP[[#This Row],[Javni doprinos korisnika - HRK]]/7.5345</f>
        <v>0</v>
      </c>
      <c r="W1797" s="19">
        <v>0</v>
      </c>
      <c r="X1797" s="20">
        <f>Ugovori_OPULJP[[#This Row],[Privatni doprinos korisnika - HRK]]/7.5345</f>
        <v>0</v>
      </c>
      <c r="Y1797" s="21">
        <f>Ugovori_OPULJP[[#This Row],[Bespovratna sredstva - Ukupno (EU+Nac) HRK
= Ukupna ugovorena vrijednost bespovratnih sredstava]]+Ugovori_OPULJP[[#This Row],[Javni doprinos korisnika - HRK]]+Ugovori_OPULJP[[#This Row],[Privatni doprinos korisnika - HRK]]</f>
        <v>1379574</v>
      </c>
      <c r="Z1797" s="22">
        <f>Ugovori_OPULJP[[#This Row],[UKUPNI PRIHVATLJIVI IZDACI
TOTAL ELIGIBLE EXPENDITURE
= Bespovratna sredstva ukupno + doprinos korisnika
= Ukupni prihvatljivi troškovi
= Ukupna ugovorena vrijednost projekta HRK]]/7.5345</f>
        <v>183100.9356957993</v>
      </c>
      <c r="AA1797" s="13" t="s">
        <v>22</v>
      </c>
      <c r="AB1797" s="13" t="s">
        <v>19</v>
      </c>
      <c r="AC1797" s="12" t="s">
        <v>6563</v>
      </c>
      <c r="AD1797" s="12" t="s">
        <v>147</v>
      </c>
    </row>
    <row r="1798" spans="1:30" ht="63.75" customHeight="1" x14ac:dyDescent="0.3">
      <c r="A1798" s="10" t="s">
        <v>13244</v>
      </c>
      <c r="B1798" s="11" t="s">
        <v>139</v>
      </c>
      <c r="C1798" s="12" t="s">
        <v>5697</v>
      </c>
      <c r="D1798" s="12" t="s">
        <v>5698</v>
      </c>
      <c r="E1798" s="27" t="s">
        <v>63</v>
      </c>
      <c r="F1798" s="14" t="s">
        <v>13245</v>
      </c>
      <c r="G1798" s="14" t="s">
        <v>13246</v>
      </c>
      <c r="H1798" s="16">
        <v>44015</v>
      </c>
      <c r="I1798" s="16">
        <v>44380</v>
      </c>
      <c r="J1798" s="17" t="str">
        <f>IF(Ugovori_OPULJP[[#This Row],[DATUM ZAVRŠETKA OPERACIJE]]&gt;DATE(2023,12,31),"u provedbi","završen")</f>
        <v>završen</v>
      </c>
      <c r="K1798" s="15" t="s">
        <v>417</v>
      </c>
      <c r="L1798" s="15" t="s">
        <v>417</v>
      </c>
      <c r="M1798" s="18">
        <v>0.85</v>
      </c>
      <c r="N1798" s="18">
        <v>0.15</v>
      </c>
      <c r="O1798" s="19">
        <f>Ugovori_OPULJP[[#This Row],[Bespovratna sredstva - Ukupno (EU+Nac) HRK
= Ukupna ugovorena vrijednost bespovratnih sredstava]]*Ugovori_OPULJP[[#This Row],[EU STOPA SUFINANCIRANJA %
EU CO-FINANCING RATE %]]</f>
        <v>651378.79999999993</v>
      </c>
      <c r="P1798" s="20">
        <f>Ugovori_OPULJP[[#This Row],[Bespovratna sredstva - EU dio - HRK]]/7.5345</f>
        <v>86452.823677749009</v>
      </c>
      <c r="Q1798" s="19">
        <f>Ugovori_OPULJP[[#This Row],[Bespovratna sredstva - Ukupno (EU+Nac) HRK
= Ukupna ugovorena vrijednost bespovratnih sredstava]]*Ugovori_OPULJP[[#This Row],[STOPA NACIONALNOG SUFINANCIRANJA %]]</f>
        <v>114949.2</v>
      </c>
      <c r="R1798" s="20">
        <f>Ugovori_OPULJP[[#This Row],[Bespovratna sredstva - Nacionalni dio - HRK]]/7.5345</f>
        <v>15256.380649014533</v>
      </c>
      <c r="S1798" s="19">
        <v>766328</v>
      </c>
      <c r="T1798" s="20">
        <f>Ugovori_OPULJP[[#This Row],[Bespovratna sredstva - Ukupno (EU+Nac) HRK
= Ukupna ugovorena vrijednost bespovratnih sredstava]]/7.5345</f>
        <v>101709.20432676355</v>
      </c>
      <c r="U1798" s="19">
        <v>0</v>
      </c>
      <c r="V1798" s="20">
        <f>Ugovori_OPULJP[[#This Row],[Javni doprinos korisnika - HRK]]/7.5345</f>
        <v>0</v>
      </c>
      <c r="W1798" s="19">
        <v>0</v>
      </c>
      <c r="X1798" s="20">
        <f>Ugovori_OPULJP[[#This Row],[Privatni doprinos korisnika - HRK]]/7.5345</f>
        <v>0</v>
      </c>
      <c r="Y1798" s="21">
        <f>Ugovori_OPULJP[[#This Row],[Bespovratna sredstva - Ukupno (EU+Nac) HRK
= Ukupna ugovorena vrijednost bespovratnih sredstava]]+Ugovori_OPULJP[[#This Row],[Javni doprinos korisnika - HRK]]+Ugovori_OPULJP[[#This Row],[Privatni doprinos korisnika - HRK]]</f>
        <v>766328</v>
      </c>
      <c r="Z1798" s="22">
        <f>Ugovori_OPULJP[[#This Row],[UKUPNI PRIHVATLJIVI IZDACI
TOTAL ELIGIBLE EXPENDITURE
= Bespovratna sredstva ukupno + doprinos korisnika
= Ukupni prihvatljivi troškovi
= Ukupna ugovorena vrijednost projekta HRK]]/7.5345</f>
        <v>101709.20432676355</v>
      </c>
      <c r="AA1798" s="13" t="s">
        <v>22</v>
      </c>
      <c r="AB1798" s="13" t="s">
        <v>19</v>
      </c>
      <c r="AC1798" s="12" t="s">
        <v>13247</v>
      </c>
      <c r="AD1798" s="12" t="s">
        <v>147</v>
      </c>
    </row>
    <row r="1799" spans="1:30" ht="63.75" customHeight="1" x14ac:dyDescent="0.3">
      <c r="A1799" s="10" t="s">
        <v>6569</v>
      </c>
      <c r="B1799" s="11" t="s">
        <v>139</v>
      </c>
      <c r="C1799" s="12" t="s">
        <v>5697</v>
      </c>
      <c r="D1799" s="12" t="s">
        <v>5698</v>
      </c>
      <c r="E1799" s="27" t="s">
        <v>63</v>
      </c>
      <c r="F1799" s="14" t="s">
        <v>6570</v>
      </c>
      <c r="G1799" s="14" t="s">
        <v>6571</v>
      </c>
      <c r="H1799" s="16">
        <v>43998</v>
      </c>
      <c r="I1799" s="16">
        <v>44728</v>
      </c>
      <c r="J1799" s="17" t="str">
        <f>IF(Ugovori_OPULJP[[#This Row],[DATUM ZAVRŠETKA OPERACIJE]]&gt;DATE(2023,12,31),"u provedbi","završen")</f>
        <v>završen</v>
      </c>
      <c r="K1799" s="15" t="s">
        <v>417</v>
      </c>
      <c r="L1799" s="15" t="s">
        <v>417</v>
      </c>
      <c r="M1799" s="18">
        <v>0.85</v>
      </c>
      <c r="N1799" s="18">
        <v>0.15</v>
      </c>
      <c r="O1799" s="19">
        <f>Ugovori_OPULJP[[#This Row],[Bespovratna sredstva - Ukupno (EU+Nac) HRK
= Ukupna ugovorena vrijednost bespovratnih sredstava]]*Ugovori_OPULJP[[#This Row],[EU STOPA SUFINANCIRANJA %
EU CO-FINANCING RATE %]]</f>
        <v>1033929.7999999999</v>
      </c>
      <c r="P1799" s="20">
        <f>Ugovori_OPULJP[[#This Row],[Bespovratna sredstva - EU dio - HRK]]/7.5345</f>
        <v>137226.06675957263</v>
      </c>
      <c r="Q1799" s="19">
        <f>Ugovori_OPULJP[[#This Row],[Bespovratna sredstva - Ukupno (EU+Nac) HRK
= Ukupna ugovorena vrijednost bespovratnih sredstava]]*Ugovori_OPULJP[[#This Row],[STOPA NACIONALNOG SUFINANCIRANJA %]]</f>
        <v>182458.19999999998</v>
      </c>
      <c r="R1799" s="20">
        <f>Ugovori_OPULJP[[#This Row],[Bespovratna sredstva - Nacionalni dio - HRK]]/7.5345</f>
        <v>24216.364722277518</v>
      </c>
      <c r="S1799" s="19">
        <v>1216388</v>
      </c>
      <c r="T1799" s="20">
        <f>Ugovori_OPULJP[[#This Row],[Bespovratna sredstva - Ukupno (EU+Nac) HRK
= Ukupna ugovorena vrijednost bespovratnih sredstava]]/7.5345</f>
        <v>161442.43148185016</v>
      </c>
      <c r="U1799" s="19">
        <v>0</v>
      </c>
      <c r="V1799" s="20">
        <f>Ugovori_OPULJP[[#This Row],[Javni doprinos korisnika - HRK]]/7.5345</f>
        <v>0</v>
      </c>
      <c r="W1799" s="19">
        <v>0</v>
      </c>
      <c r="X1799" s="20">
        <f>Ugovori_OPULJP[[#This Row],[Privatni doprinos korisnika - HRK]]/7.5345</f>
        <v>0</v>
      </c>
      <c r="Y1799" s="21">
        <f>Ugovori_OPULJP[[#This Row],[Bespovratna sredstva - Ukupno (EU+Nac) HRK
= Ukupna ugovorena vrijednost bespovratnih sredstava]]+Ugovori_OPULJP[[#This Row],[Javni doprinos korisnika - HRK]]+Ugovori_OPULJP[[#This Row],[Privatni doprinos korisnika - HRK]]</f>
        <v>1216388</v>
      </c>
      <c r="Z1799" s="22">
        <f>Ugovori_OPULJP[[#This Row],[UKUPNI PRIHVATLJIVI IZDACI
TOTAL ELIGIBLE EXPENDITURE
= Bespovratna sredstva ukupno + doprinos korisnika
= Ukupni prihvatljivi troškovi
= Ukupna ugovorena vrijednost projekta HRK]]/7.5345</f>
        <v>161442.43148185016</v>
      </c>
      <c r="AA1799" s="13" t="s">
        <v>22</v>
      </c>
      <c r="AB1799" s="13" t="s">
        <v>19</v>
      </c>
      <c r="AC1799" s="12" t="s">
        <v>6572</v>
      </c>
      <c r="AD1799" s="12" t="s">
        <v>147</v>
      </c>
    </row>
    <row r="1800" spans="1:30" ht="63.75" customHeight="1" x14ac:dyDescent="0.3">
      <c r="A1800" s="10" t="s">
        <v>5696</v>
      </c>
      <c r="B1800" s="11" t="s">
        <v>139</v>
      </c>
      <c r="C1800" s="12" t="s">
        <v>5697</v>
      </c>
      <c r="D1800" s="12" t="s">
        <v>5698</v>
      </c>
      <c r="E1800" s="27" t="s">
        <v>63</v>
      </c>
      <c r="F1800" s="14" t="s">
        <v>5699</v>
      </c>
      <c r="G1800" s="14" t="s">
        <v>5700</v>
      </c>
      <c r="H1800" s="16">
        <v>44014</v>
      </c>
      <c r="I1800" s="16">
        <v>44379</v>
      </c>
      <c r="J1800" s="17" t="str">
        <f>IF(Ugovori_OPULJP[[#This Row],[DATUM ZAVRŠETKA OPERACIJE]]&gt;DATE(2023,12,31),"u provedbi","završen")</f>
        <v>završen</v>
      </c>
      <c r="K1800" s="15" t="s">
        <v>417</v>
      </c>
      <c r="L1800" s="15" t="s">
        <v>417</v>
      </c>
      <c r="M1800" s="18">
        <v>0.85</v>
      </c>
      <c r="N1800" s="18">
        <v>0.15</v>
      </c>
      <c r="O1800" s="19">
        <f>Ugovori_OPULJP[[#This Row],[Bespovratna sredstva - Ukupno (EU+Nac) HRK
= Ukupna ugovorena vrijednost bespovratnih sredstava]]*Ugovori_OPULJP[[#This Row],[EU STOPA SUFINANCIRANJA %
EU CO-FINANCING RATE %]]</f>
        <v>827818.4</v>
      </c>
      <c r="P1800" s="20">
        <f>Ugovori_OPULJP[[#This Row],[Bespovratna sredstva - EU dio - HRK]]/7.5345</f>
        <v>109870.38290530228</v>
      </c>
      <c r="Q1800" s="19">
        <f>Ugovori_OPULJP[[#This Row],[Bespovratna sredstva - Ukupno (EU+Nac) HRK
= Ukupna ugovorena vrijednost bespovratnih sredstava]]*Ugovori_OPULJP[[#This Row],[STOPA NACIONALNOG SUFINANCIRANJA %]]</f>
        <v>146085.6</v>
      </c>
      <c r="R1800" s="20">
        <f>Ugovori_OPULJP[[#This Row],[Bespovratna sredstva - Nacionalni dio - HRK]]/7.5345</f>
        <v>19388.891100935696</v>
      </c>
      <c r="S1800" s="19">
        <v>973904</v>
      </c>
      <c r="T1800" s="20">
        <f>Ugovori_OPULJP[[#This Row],[Bespovratna sredstva - Ukupno (EU+Nac) HRK
= Ukupna ugovorena vrijednost bespovratnih sredstava]]/7.5345</f>
        <v>129259.27400623796</v>
      </c>
      <c r="U1800" s="19">
        <v>0</v>
      </c>
      <c r="V1800" s="20">
        <f>Ugovori_OPULJP[[#This Row],[Javni doprinos korisnika - HRK]]/7.5345</f>
        <v>0</v>
      </c>
      <c r="W1800" s="19">
        <v>0</v>
      </c>
      <c r="X1800" s="20">
        <f>Ugovori_OPULJP[[#This Row],[Privatni doprinos korisnika - HRK]]/7.5345</f>
        <v>0</v>
      </c>
      <c r="Y1800" s="21">
        <f>Ugovori_OPULJP[[#This Row],[Bespovratna sredstva - Ukupno (EU+Nac) HRK
= Ukupna ugovorena vrijednost bespovratnih sredstava]]+Ugovori_OPULJP[[#This Row],[Javni doprinos korisnika - HRK]]+Ugovori_OPULJP[[#This Row],[Privatni doprinos korisnika - HRK]]</f>
        <v>973904</v>
      </c>
      <c r="Z1800" s="22">
        <f>Ugovori_OPULJP[[#This Row],[UKUPNI PRIHVATLJIVI IZDACI
TOTAL ELIGIBLE EXPENDITURE
= Bespovratna sredstva ukupno + doprinos korisnika
= Ukupni prihvatljivi troškovi
= Ukupna ugovorena vrijednost projekta HRK]]/7.5345</f>
        <v>129259.27400623796</v>
      </c>
      <c r="AA1800" s="13" t="s">
        <v>22</v>
      </c>
      <c r="AB1800" s="13" t="s">
        <v>19</v>
      </c>
      <c r="AC1800" s="12" t="s">
        <v>5701</v>
      </c>
      <c r="AD1800" s="12" t="s">
        <v>147</v>
      </c>
    </row>
    <row r="1801" spans="1:30" ht="63.75" customHeight="1" x14ac:dyDescent="0.3">
      <c r="A1801" s="10" t="s">
        <v>6577</v>
      </c>
      <c r="B1801" s="11" t="s">
        <v>139</v>
      </c>
      <c r="C1801" s="12" t="s">
        <v>5697</v>
      </c>
      <c r="D1801" s="12" t="s">
        <v>5698</v>
      </c>
      <c r="E1801" s="13" t="s">
        <v>63</v>
      </c>
      <c r="F1801" s="14" t="s">
        <v>6578</v>
      </c>
      <c r="G1801" s="14" t="s">
        <v>6579</v>
      </c>
      <c r="H1801" s="16">
        <v>43924</v>
      </c>
      <c r="I1801" s="16">
        <v>44564</v>
      </c>
      <c r="J1801" s="17" t="str">
        <f>IF(Ugovori_OPULJP[[#This Row],[DATUM ZAVRŠETKA OPERACIJE]]&gt;DATE(2023,12,31),"u provedbi","završen")</f>
        <v>završen</v>
      </c>
      <c r="K1801" s="15" t="s">
        <v>417</v>
      </c>
      <c r="L1801" s="15" t="s">
        <v>417</v>
      </c>
      <c r="M1801" s="18">
        <v>0.85</v>
      </c>
      <c r="N1801" s="18">
        <v>0.15</v>
      </c>
      <c r="O1801" s="19">
        <f>Ugovori_OPULJP[[#This Row],[Bespovratna sredstva - Ukupno (EU+Nac) HRK
= Ukupna ugovorena vrijednost bespovratnih sredstava]]*Ugovori_OPULJP[[#This Row],[EU STOPA SUFINANCIRANJA %
EU CO-FINANCING RATE %]]</f>
        <v>1088765.425</v>
      </c>
      <c r="P1801" s="20">
        <f>Ugovori_OPULJP[[#This Row],[Bespovratna sredstva - EU dio - HRK]]/7.5345</f>
        <v>144504.00491074391</v>
      </c>
      <c r="Q1801" s="19">
        <f>Ugovori_OPULJP[[#This Row],[Bespovratna sredstva - Ukupno (EU+Nac) HRK
= Ukupna ugovorena vrijednost bespovratnih sredstava]]*Ugovori_OPULJP[[#This Row],[STOPA NACIONALNOG SUFINANCIRANJA %]]</f>
        <v>192135.07499999998</v>
      </c>
      <c r="R1801" s="20">
        <f>Ugovori_OPULJP[[#This Row],[Bespovratna sredstva - Nacionalni dio - HRK]]/7.5345</f>
        <v>25500.706748954803</v>
      </c>
      <c r="S1801" s="19">
        <v>1280900.5</v>
      </c>
      <c r="T1801" s="20">
        <f>Ugovori_OPULJP[[#This Row],[Bespovratna sredstva - Ukupno (EU+Nac) HRK
= Ukupna ugovorena vrijednost bespovratnih sredstava]]/7.5345</f>
        <v>170004.71165969872</v>
      </c>
      <c r="U1801" s="19">
        <v>0</v>
      </c>
      <c r="V1801" s="20">
        <f>Ugovori_OPULJP[[#This Row],[Javni doprinos korisnika - HRK]]/7.5345</f>
        <v>0</v>
      </c>
      <c r="W1801" s="19">
        <v>0</v>
      </c>
      <c r="X1801" s="20">
        <f>Ugovori_OPULJP[[#This Row],[Privatni doprinos korisnika - HRK]]/7.5345</f>
        <v>0</v>
      </c>
      <c r="Y1801" s="21">
        <f>Ugovori_OPULJP[[#This Row],[Bespovratna sredstva - Ukupno (EU+Nac) HRK
= Ukupna ugovorena vrijednost bespovratnih sredstava]]+Ugovori_OPULJP[[#This Row],[Javni doprinos korisnika - HRK]]+Ugovori_OPULJP[[#This Row],[Privatni doprinos korisnika - HRK]]</f>
        <v>1280900.5</v>
      </c>
      <c r="Z1801" s="22">
        <f>Ugovori_OPULJP[[#This Row],[UKUPNI PRIHVATLJIVI IZDACI
TOTAL ELIGIBLE EXPENDITURE
= Bespovratna sredstva ukupno + doprinos korisnika
= Ukupni prihvatljivi troškovi
= Ukupna ugovorena vrijednost projekta HRK]]/7.5345</f>
        <v>170004.71165969872</v>
      </c>
      <c r="AA1801" s="13" t="s">
        <v>22</v>
      </c>
      <c r="AB1801" s="13" t="s">
        <v>19</v>
      </c>
      <c r="AC1801" s="12" t="s">
        <v>6580</v>
      </c>
      <c r="AD1801" s="12" t="s">
        <v>147</v>
      </c>
    </row>
    <row r="1802" spans="1:30" ht="63.75" customHeight="1" x14ac:dyDescent="0.3">
      <c r="A1802" s="10" t="s">
        <v>6581</v>
      </c>
      <c r="B1802" s="11" t="s">
        <v>139</v>
      </c>
      <c r="C1802" s="12" t="s">
        <v>5697</v>
      </c>
      <c r="D1802" s="12" t="s">
        <v>5698</v>
      </c>
      <c r="E1802" s="13" t="s">
        <v>63</v>
      </c>
      <c r="F1802" s="14" t="s">
        <v>6582</v>
      </c>
      <c r="G1802" s="14" t="s">
        <v>6583</v>
      </c>
      <c r="H1802" s="16">
        <v>44040</v>
      </c>
      <c r="I1802" s="16">
        <v>44558</v>
      </c>
      <c r="J1802" s="17" t="str">
        <f>IF(Ugovori_OPULJP[[#This Row],[DATUM ZAVRŠETKA OPERACIJE]]&gt;DATE(2023,12,31),"u provedbi","završen")</f>
        <v>završen</v>
      </c>
      <c r="K1802" s="15" t="s">
        <v>417</v>
      </c>
      <c r="L1802" s="15" t="s">
        <v>417</v>
      </c>
      <c r="M1802" s="18">
        <v>0.85</v>
      </c>
      <c r="N1802" s="18">
        <v>0.15</v>
      </c>
      <c r="O1802" s="19">
        <f>Ugovori_OPULJP[[#This Row],[Bespovratna sredstva - Ukupno (EU+Nac) HRK
= Ukupna ugovorena vrijednost bespovratnih sredstava]]*Ugovori_OPULJP[[#This Row],[EU STOPA SUFINANCIRANJA %
EU CO-FINANCING RATE %]]</f>
        <v>605746.125</v>
      </c>
      <c r="P1802" s="20">
        <f>Ugovori_OPULJP[[#This Row],[Bespovratna sredstva - EU dio - HRK]]/7.5345</f>
        <v>80396.326896277125</v>
      </c>
      <c r="Q1802" s="19">
        <f>Ugovori_OPULJP[[#This Row],[Bespovratna sredstva - Ukupno (EU+Nac) HRK
= Ukupna ugovorena vrijednost bespovratnih sredstava]]*Ugovori_OPULJP[[#This Row],[STOPA NACIONALNOG SUFINANCIRANJA %]]</f>
        <v>106896.375</v>
      </c>
      <c r="R1802" s="20">
        <f>Ugovori_OPULJP[[#This Row],[Bespovratna sredstva - Nacionalni dio - HRK]]/7.5345</f>
        <v>14187.587099343022</v>
      </c>
      <c r="S1802" s="19">
        <v>712642.5</v>
      </c>
      <c r="T1802" s="20">
        <f>Ugovori_OPULJP[[#This Row],[Bespovratna sredstva - Ukupno (EU+Nac) HRK
= Ukupna ugovorena vrijednost bespovratnih sredstava]]/7.5345</f>
        <v>94583.91399562014</v>
      </c>
      <c r="U1802" s="19">
        <v>0</v>
      </c>
      <c r="V1802" s="20">
        <f>Ugovori_OPULJP[[#This Row],[Javni doprinos korisnika - HRK]]/7.5345</f>
        <v>0</v>
      </c>
      <c r="W1802" s="19">
        <v>0</v>
      </c>
      <c r="X1802" s="20">
        <f>Ugovori_OPULJP[[#This Row],[Privatni doprinos korisnika - HRK]]/7.5345</f>
        <v>0</v>
      </c>
      <c r="Y1802" s="21">
        <f>Ugovori_OPULJP[[#This Row],[Bespovratna sredstva - Ukupno (EU+Nac) HRK
= Ukupna ugovorena vrijednost bespovratnih sredstava]]+Ugovori_OPULJP[[#This Row],[Javni doprinos korisnika - HRK]]+Ugovori_OPULJP[[#This Row],[Privatni doprinos korisnika - HRK]]</f>
        <v>712642.5</v>
      </c>
      <c r="Z1802" s="22">
        <f>Ugovori_OPULJP[[#This Row],[UKUPNI PRIHVATLJIVI IZDACI
TOTAL ELIGIBLE EXPENDITURE
= Bespovratna sredstva ukupno + doprinos korisnika
= Ukupni prihvatljivi troškovi
= Ukupna ugovorena vrijednost projekta HRK]]/7.5345</f>
        <v>94583.91399562014</v>
      </c>
      <c r="AA1802" s="13" t="s">
        <v>22</v>
      </c>
      <c r="AB1802" s="13" t="s">
        <v>19</v>
      </c>
      <c r="AC1802" s="12" t="s">
        <v>6584</v>
      </c>
      <c r="AD1802" s="12" t="s">
        <v>147</v>
      </c>
    </row>
    <row r="1803" spans="1:30" ht="63.75" customHeight="1" x14ac:dyDescent="0.3">
      <c r="A1803" s="10" t="s">
        <v>6585</v>
      </c>
      <c r="B1803" s="11" t="s">
        <v>139</v>
      </c>
      <c r="C1803" s="12" t="s">
        <v>5697</v>
      </c>
      <c r="D1803" s="12" t="s">
        <v>6586</v>
      </c>
      <c r="E1803" s="13" t="s">
        <v>18</v>
      </c>
      <c r="F1803" s="14" t="s">
        <v>6587</v>
      </c>
      <c r="G1803" s="14" t="s">
        <v>6588</v>
      </c>
      <c r="H1803" s="16">
        <v>43466</v>
      </c>
      <c r="I1803" s="16">
        <v>45107</v>
      </c>
      <c r="J1803" s="17" t="str">
        <f>IF(Ugovori_OPULJP[[#This Row],[DATUM ZAVRŠETKA OPERACIJE]]&gt;DATE(2023,12,31),"u provedbi","završen")</f>
        <v>završen</v>
      </c>
      <c r="K1803" s="15" t="s">
        <v>144</v>
      </c>
      <c r="L1803" s="15" t="s">
        <v>144</v>
      </c>
      <c r="M1803" s="18">
        <v>0.85</v>
      </c>
      <c r="N1803" s="18">
        <v>0.15</v>
      </c>
      <c r="O1803" s="19">
        <f>Ugovori_OPULJP[[#This Row],[Bespovratna sredstva - Ukupno (EU+Nac) HRK
= Ukupna ugovorena vrijednost bespovratnih sredstava]]*Ugovori_OPULJP[[#This Row],[EU STOPA SUFINANCIRANJA %
EU CO-FINANCING RATE %]]</f>
        <v>8449415.4800000004</v>
      </c>
      <c r="P1803" s="20">
        <f>Ugovori_OPULJP[[#This Row],[Bespovratna sredstva - EU dio - HRK]]/7.5345</f>
        <v>1121430.1519676156</v>
      </c>
      <c r="Q1803" s="19">
        <f>Ugovori_OPULJP[[#This Row],[Bespovratna sredstva - Ukupno (EU+Nac) HRK
= Ukupna ugovorena vrijednost bespovratnih sredstava]]*Ugovori_OPULJP[[#This Row],[STOPA NACIONALNOG SUFINANCIRANJA %]]</f>
        <v>1491073.32</v>
      </c>
      <c r="R1803" s="20">
        <f>Ugovori_OPULJP[[#This Row],[Bespovratna sredstva - Nacionalni dio - HRK]]/7.5345</f>
        <v>197899.43858252041</v>
      </c>
      <c r="S1803" s="19">
        <v>9940488.8000000007</v>
      </c>
      <c r="T1803" s="20">
        <f>Ugovori_OPULJP[[#This Row],[Bespovratna sredstva - Ukupno (EU+Nac) HRK
= Ukupna ugovorena vrijednost bespovratnih sredstava]]/7.5345</f>
        <v>1319329.5905501361</v>
      </c>
      <c r="U1803" s="19">
        <v>0</v>
      </c>
      <c r="V1803" s="20">
        <f>Ugovori_OPULJP[[#This Row],[Javni doprinos korisnika - HRK]]/7.5345</f>
        <v>0</v>
      </c>
      <c r="W1803" s="19">
        <v>0</v>
      </c>
      <c r="X1803" s="20">
        <f>Ugovori_OPULJP[[#This Row],[Privatni doprinos korisnika - HRK]]/7.5345</f>
        <v>0</v>
      </c>
      <c r="Y1803" s="21">
        <f>Ugovori_OPULJP[[#This Row],[Bespovratna sredstva - Ukupno (EU+Nac) HRK
= Ukupna ugovorena vrijednost bespovratnih sredstava]]+Ugovori_OPULJP[[#This Row],[Javni doprinos korisnika - HRK]]+Ugovori_OPULJP[[#This Row],[Privatni doprinos korisnika - HRK]]</f>
        <v>9940488.8000000007</v>
      </c>
      <c r="Z1803" s="22">
        <f>Ugovori_OPULJP[[#This Row],[UKUPNI PRIHVATLJIVI IZDACI
TOTAL ELIGIBLE EXPENDITURE
= Bespovratna sredstva ukupno + doprinos korisnika
= Ukupni prihvatljivi troškovi
= Ukupna ugovorena vrijednost projekta HRK]]/7.5345</f>
        <v>1319329.5905501361</v>
      </c>
      <c r="AA1803" s="13" t="s">
        <v>22</v>
      </c>
      <c r="AB1803" s="13" t="s">
        <v>19</v>
      </c>
      <c r="AC1803" s="12" t="s">
        <v>6589</v>
      </c>
      <c r="AD1803" s="12" t="s">
        <v>147</v>
      </c>
    </row>
    <row r="1804" spans="1:30" ht="63.75" customHeight="1" x14ac:dyDescent="0.3">
      <c r="A1804" s="10" t="s">
        <v>6590</v>
      </c>
      <c r="B1804" s="11" t="s">
        <v>139</v>
      </c>
      <c r="C1804" s="12" t="s">
        <v>5697</v>
      </c>
      <c r="D1804" s="12" t="s">
        <v>6591</v>
      </c>
      <c r="E1804" s="13" t="s">
        <v>18</v>
      </c>
      <c r="F1804" s="14" t="s">
        <v>6591</v>
      </c>
      <c r="G1804" s="14" t="s">
        <v>6592</v>
      </c>
      <c r="H1804" s="16">
        <v>43951</v>
      </c>
      <c r="I1804" s="16">
        <v>45046</v>
      </c>
      <c r="J1804" s="17" t="str">
        <f>IF(Ugovori_OPULJP[[#This Row],[DATUM ZAVRŠETKA OPERACIJE]]&gt;DATE(2023,12,31),"u provedbi","završen")</f>
        <v>završen</v>
      </c>
      <c r="K1804" s="15" t="s">
        <v>86</v>
      </c>
      <c r="L1804" s="15" t="s">
        <v>86</v>
      </c>
      <c r="M1804" s="18">
        <v>0.85</v>
      </c>
      <c r="N1804" s="18">
        <v>0.15</v>
      </c>
      <c r="O1804" s="19">
        <f>Ugovori_OPULJP[[#This Row],[Bespovratna sredstva - Ukupno (EU+Nac) HRK
= Ukupna ugovorena vrijednost bespovratnih sredstava]]*Ugovori_OPULJP[[#This Row],[EU STOPA SUFINANCIRANJA %
EU CO-FINANCING RATE %]]</f>
        <v>1461699.0999999999</v>
      </c>
      <c r="P1804" s="20">
        <f>Ugovori_OPULJP[[#This Row],[Bespovratna sredstva - EU dio - HRK]]/7.5345</f>
        <v>194000.80960913131</v>
      </c>
      <c r="Q1804" s="19">
        <f>Ugovori_OPULJP[[#This Row],[Bespovratna sredstva - Ukupno (EU+Nac) HRK
= Ukupna ugovorena vrijednost bespovratnih sredstava]]*Ugovori_OPULJP[[#This Row],[STOPA NACIONALNOG SUFINANCIRANJA %]]</f>
        <v>257946.9</v>
      </c>
      <c r="R1804" s="20">
        <f>Ugovori_OPULJP[[#This Row],[Bespovratna sredstva - Nacionalni dio - HRK]]/7.5345</f>
        <v>34235.436989846705</v>
      </c>
      <c r="S1804" s="19">
        <v>1719646</v>
      </c>
      <c r="T1804" s="20">
        <f>Ugovori_OPULJP[[#This Row],[Bespovratna sredstva - Ukupno (EU+Nac) HRK
= Ukupna ugovorena vrijednost bespovratnih sredstava]]/7.5345</f>
        <v>228236.24659897803</v>
      </c>
      <c r="U1804" s="19">
        <v>0</v>
      </c>
      <c r="V1804" s="20">
        <f>Ugovori_OPULJP[[#This Row],[Javni doprinos korisnika - HRK]]/7.5345</f>
        <v>0</v>
      </c>
      <c r="W1804" s="19">
        <v>0</v>
      </c>
      <c r="X1804" s="20">
        <f>Ugovori_OPULJP[[#This Row],[Privatni doprinos korisnika - HRK]]/7.5345</f>
        <v>0</v>
      </c>
      <c r="Y1804" s="21">
        <f>Ugovori_OPULJP[[#This Row],[Bespovratna sredstva - Ukupno (EU+Nac) HRK
= Ukupna ugovorena vrijednost bespovratnih sredstava]]+Ugovori_OPULJP[[#This Row],[Javni doprinos korisnika - HRK]]+Ugovori_OPULJP[[#This Row],[Privatni doprinos korisnika - HRK]]</f>
        <v>1719646</v>
      </c>
      <c r="Z1804" s="22">
        <f>Ugovori_OPULJP[[#This Row],[UKUPNI PRIHVATLJIVI IZDACI
TOTAL ELIGIBLE EXPENDITURE
= Bespovratna sredstva ukupno + doprinos korisnika
= Ukupni prihvatljivi troškovi
= Ukupna ugovorena vrijednost projekta HRK]]/7.5345</f>
        <v>228236.24659897803</v>
      </c>
      <c r="AA1804" s="13" t="s">
        <v>22</v>
      </c>
      <c r="AB1804" s="13" t="s">
        <v>19</v>
      </c>
      <c r="AC1804" s="12" t="s">
        <v>6593</v>
      </c>
      <c r="AD1804" s="12" t="s">
        <v>147</v>
      </c>
    </row>
    <row r="1805" spans="1:30" ht="63.75" customHeight="1" x14ac:dyDescent="0.3">
      <c r="A1805" s="71" t="s">
        <v>6594</v>
      </c>
      <c r="B1805" s="11" t="s">
        <v>139</v>
      </c>
      <c r="C1805" s="12" t="s">
        <v>5697</v>
      </c>
      <c r="D1805" s="40" t="s">
        <v>6595</v>
      </c>
      <c r="E1805" s="13" t="s">
        <v>18</v>
      </c>
      <c r="F1805" s="44" t="s">
        <v>6595</v>
      </c>
      <c r="G1805" s="44" t="s">
        <v>6538</v>
      </c>
      <c r="H1805" s="61">
        <v>44288</v>
      </c>
      <c r="I1805" s="61">
        <v>45107</v>
      </c>
      <c r="J1805" s="17" t="str">
        <f>IF(Ugovori_OPULJP[[#This Row],[DATUM ZAVRŠETKA OPERACIJE]]&gt;DATE(2023,12,31),"u provedbi","završen")</f>
        <v>završen</v>
      </c>
      <c r="K1805" s="37" t="s">
        <v>144</v>
      </c>
      <c r="L1805" s="37" t="s">
        <v>144</v>
      </c>
      <c r="M1805" s="18">
        <v>0.85</v>
      </c>
      <c r="N1805" s="18">
        <v>0.15</v>
      </c>
      <c r="O1805" s="62">
        <f>Ugovori_OPULJP[[#This Row],[Bespovratna sredstva - Ukupno (EU+Nac) HRK
= Ukupna ugovorena vrijednost bespovratnih sredstava]]*Ugovori_OPULJP[[#This Row],[EU STOPA SUFINANCIRANJA %
EU CO-FINANCING RATE %]]</f>
        <v>2125000</v>
      </c>
      <c r="P1805" s="63">
        <f>Ugovori_OPULJP[[#This Row],[Bespovratna sredstva - EU dio - HRK]]/7.5345</f>
        <v>282035.96788108035</v>
      </c>
      <c r="Q1805" s="62">
        <f>Ugovori_OPULJP[[#This Row],[Bespovratna sredstva - Ukupno (EU+Nac) HRK
= Ukupna ugovorena vrijednost bespovratnih sredstava]]*Ugovori_OPULJP[[#This Row],[STOPA NACIONALNOG SUFINANCIRANJA %]]</f>
        <v>375000</v>
      </c>
      <c r="R1805" s="63">
        <f>Ugovori_OPULJP[[#This Row],[Bespovratna sredstva - Nacionalni dio - HRK]]/7.5345</f>
        <v>49771.053155484769</v>
      </c>
      <c r="S1805" s="64">
        <v>2500000</v>
      </c>
      <c r="T1805" s="65">
        <f>Ugovori_OPULJP[[#This Row],[Bespovratna sredstva - Ukupno (EU+Nac) HRK
= Ukupna ugovorena vrijednost bespovratnih sredstava]]/7.5345</f>
        <v>331807.02103656513</v>
      </c>
      <c r="U1805" s="19">
        <v>0</v>
      </c>
      <c r="V1805" s="20">
        <f>Ugovori_OPULJP[[#This Row],[Javni doprinos korisnika - HRK]]/7.5345</f>
        <v>0</v>
      </c>
      <c r="W1805" s="19">
        <v>0</v>
      </c>
      <c r="X1805" s="20">
        <f>Ugovori_OPULJP[[#This Row],[Privatni doprinos korisnika - HRK]]/7.5345</f>
        <v>0</v>
      </c>
      <c r="Y1805" s="64">
        <f>Ugovori_OPULJP[[#This Row],[Bespovratna sredstva - Ukupno (EU+Nac) HRK
= Ukupna ugovorena vrijednost bespovratnih sredstava]]+Ugovori_OPULJP[[#This Row],[Javni doprinos korisnika - HRK]]+Ugovori_OPULJP[[#This Row],[Privatni doprinos korisnika - HRK]]</f>
        <v>2500000</v>
      </c>
      <c r="Z1805" s="65">
        <f>Ugovori_OPULJP[[#This Row],[UKUPNI PRIHVATLJIVI IZDACI
TOTAL ELIGIBLE EXPENDITURE
= Bespovratna sredstva ukupno + doprinos korisnika
= Ukupni prihvatljivi troškovi
= Ukupna ugovorena vrijednost projekta HRK]]/7.5345</f>
        <v>331807.02103656513</v>
      </c>
      <c r="AA1805" s="13" t="s">
        <v>22</v>
      </c>
      <c r="AB1805" s="13" t="s">
        <v>19</v>
      </c>
      <c r="AC1805" s="40" t="s">
        <v>6596</v>
      </c>
      <c r="AD1805" s="12" t="s">
        <v>147</v>
      </c>
    </row>
    <row r="1806" spans="1:30" ht="63.75" customHeight="1" x14ac:dyDescent="0.3">
      <c r="A1806" s="10" t="s">
        <v>6597</v>
      </c>
      <c r="B1806" s="11" t="s">
        <v>139</v>
      </c>
      <c r="C1806" s="12" t="s">
        <v>5697</v>
      </c>
      <c r="D1806" s="12" t="s">
        <v>6598</v>
      </c>
      <c r="E1806" s="13" t="s">
        <v>18</v>
      </c>
      <c r="F1806" s="14" t="s">
        <v>6598</v>
      </c>
      <c r="G1806" s="14" t="s">
        <v>1482</v>
      </c>
      <c r="H1806" s="16">
        <v>44109</v>
      </c>
      <c r="I1806" s="16">
        <v>45204</v>
      </c>
      <c r="J1806" s="17" t="str">
        <f>IF(Ugovori_OPULJP[[#This Row],[DATUM ZAVRŠETKA OPERACIJE]]&gt;DATE(2023,12,31),"u provedbi","završen")</f>
        <v>završen</v>
      </c>
      <c r="K1806" s="15" t="s">
        <v>86</v>
      </c>
      <c r="L1806" s="15" t="s">
        <v>86</v>
      </c>
      <c r="M1806" s="18">
        <v>0.85</v>
      </c>
      <c r="N1806" s="18">
        <v>0.15</v>
      </c>
      <c r="O1806" s="19">
        <f>Ugovori_OPULJP[[#This Row],[Bespovratna sredstva - Ukupno (EU+Nac) HRK
= Ukupna ugovorena vrijednost bespovratnih sredstava]]*Ugovori_OPULJP[[#This Row],[EU STOPA SUFINANCIRANJA %
EU CO-FINANCING RATE %]]</f>
        <v>2890000</v>
      </c>
      <c r="P1806" s="20">
        <f>Ugovori_OPULJP[[#This Row],[Bespovratna sredstva - EU dio - HRK]]/7.5345</f>
        <v>383568.91631826927</v>
      </c>
      <c r="Q1806" s="19">
        <f>Ugovori_OPULJP[[#This Row],[Bespovratna sredstva - Ukupno (EU+Nac) HRK
= Ukupna ugovorena vrijednost bespovratnih sredstava]]*Ugovori_OPULJP[[#This Row],[STOPA NACIONALNOG SUFINANCIRANJA %]]</f>
        <v>510000</v>
      </c>
      <c r="R1806" s="20">
        <f>Ugovori_OPULJP[[#This Row],[Bespovratna sredstva - Nacionalni dio - HRK]]/7.5345</f>
        <v>67688.632291459289</v>
      </c>
      <c r="S1806" s="19">
        <v>3400000</v>
      </c>
      <c r="T1806" s="20">
        <f>Ugovori_OPULJP[[#This Row],[Bespovratna sredstva - Ukupno (EU+Nac) HRK
= Ukupna ugovorena vrijednost bespovratnih sredstava]]/7.5345</f>
        <v>451257.54860972858</v>
      </c>
      <c r="U1806" s="19">
        <v>0</v>
      </c>
      <c r="V1806" s="20">
        <f>Ugovori_OPULJP[[#This Row],[Javni doprinos korisnika - HRK]]/7.5345</f>
        <v>0</v>
      </c>
      <c r="W1806" s="19">
        <v>0</v>
      </c>
      <c r="X1806" s="20">
        <f>Ugovori_OPULJP[[#This Row],[Privatni doprinos korisnika - HRK]]/7.5345</f>
        <v>0</v>
      </c>
      <c r="Y1806" s="21">
        <f>Ugovori_OPULJP[[#This Row],[Bespovratna sredstva - Ukupno (EU+Nac) HRK
= Ukupna ugovorena vrijednost bespovratnih sredstava]]+Ugovori_OPULJP[[#This Row],[Javni doprinos korisnika - HRK]]+Ugovori_OPULJP[[#This Row],[Privatni doprinos korisnika - HRK]]</f>
        <v>3400000</v>
      </c>
      <c r="Z1806" s="22">
        <f>Ugovori_OPULJP[[#This Row],[UKUPNI PRIHVATLJIVI IZDACI
TOTAL ELIGIBLE EXPENDITURE
= Bespovratna sredstva ukupno + doprinos korisnika
= Ukupni prihvatljivi troškovi
= Ukupna ugovorena vrijednost projekta HRK]]/7.5345</f>
        <v>451257.54860972858</v>
      </c>
      <c r="AA1806" s="13" t="s">
        <v>22</v>
      </c>
      <c r="AB1806" s="13" t="s">
        <v>19</v>
      </c>
      <c r="AC1806" s="12" t="s">
        <v>6599</v>
      </c>
      <c r="AD1806" s="12" t="s">
        <v>147</v>
      </c>
    </row>
    <row r="1807" spans="1:30" ht="63.75" customHeight="1" x14ac:dyDescent="0.3">
      <c r="A1807" s="31" t="s">
        <v>6600</v>
      </c>
      <c r="B1807" s="25" t="s">
        <v>139</v>
      </c>
      <c r="C1807" s="26" t="s">
        <v>5697</v>
      </c>
      <c r="D1807" s="72" t="s">
        <v>6601</v>
      </c>
      <c r="E1807" s="27" t="s">
        <v>18</v>
      </c>
      <c r="F1807" s="32" t="s">
        <v>6601</v>
      </c>
      <c r="G1807" s="32" t="s">
        <v>6592</v>
      </c>
      <c r="H1807" s="29">
        <v>44013</v>
      </c>
      <c r="I1807" s="29">
        <v>45107</v>
      </c>
      <c r="J1807" s="17" t="str">
        <f>IF(Ugovori_OPULJP[[#This Row],[DATUM ZAVRŠETKA OPERACIJE]]&gt;DATE(2023,12,31),"u provedbi","završen")</f>
        <v>završen</v>
      </c>
      <c r="K1807" s="37" t="s">
        <v>86</v>
      </c>
      <c r="L1807" s="28" t="s">
        <v>86</v>
      </c>
      <c r="M1807" s="18">
        <v>0.85</v>
      </c>
      <c r="N1807" s="18">
        <v>0.15</v>
      </c>
      <c r="O1807" s="19">
        <f>Ugovori_OPULJP[[#This Row],[Bespovratna sredstva - Ukupno (EU+Nac) HRK
= Ukupna ugovorena vrijednost bespovratnih sredstava]]*Ugovori_OPULJP[[#This Row],[EU STOPA SUFINANCIRANJA %
EU CO-FINANCING RATE %]]</f>
        <v>1854764.26</v>
      </c>
      <c r="P1807" s="20">
        <f>Ugovori_OPULJP[[#This Row],[Bespovratna sredstva - EU dio - HRK]]/7.5345</f>
        <v>246169.52153427564</v>
      </c>
      <c r="Q1807" s="19">
        <f>Ugovori_OPULJP[[#This Row],[Bespovratna sredstva - Ukupno (EU+Nac) HRK
= Ukupna ugovorena vrijednost bespovratnih sredstava]]*Ugovori_OPULJP[[#This Row],[STOPA NACIONALNOG SUFINANCIRANJA %]]</f>
        <v>327311.34000000003</v>
      </c>
      <c r="R1807" s="20">
        <f>Ugovori_OPULJP[[#This Row],[Bespovratna sredstva - Nacionalni dio - HRK]]/7.5345</f>
        <v>43441.680270754528</v>
      </c>
      <c r="S1807" s="21">
        <v>2182075.6</v>
      </c>
      <c r="T1807" s="22">
        <f>Ugovori_OPULJP[[#This Row],[Bespovratna sredstva - Ukupno (EU+Nac) HRK
= Ukupna ugovorena vrijednost bespovratnih sredstava]]/7.5345</f>
        <v>289611.20180503017</v>
      </c>
      <c r="U1807" s="19">
        <v>0</v>
      </c>
      <c r="V1807" s="20">
        <f>Ugovori_OPULJP[[#This Row],[Javni doprinos korisnika - HRK]]/7.5345</f>
        <v>0</v>
      </c>
      <c r="W1807" s="19">
        <v>0</v>
      </c>
      <c r="X1807" s="20">
        <f>Ugovori_OPULJP[[#This Row],[Privatni doprinos korisnika - HRK]]/7.5345</f>
        <v>0</v>
      </c>
      <c r="Y1807" s="21">
        <f>Ugovori_OPULJP[[#This Row],[Bespovratna sredstva - Ukupno (EU+Nac) HRK
= Ukupna ugovorena vrijednost bespovratnih sredstava]]+Ugovori_OPULJP[[#This Row],[Javni doprinos korisnika - HRK]]+Ugovori_OPULJP[[#This Row],[Privatni doprinos korisnika - HRK]]</f>
        <v>2182075.6</v>
      </c>
      <c r="Z1807" s="22">
        <f>Ugovori_OPULJP[[#This Row],[UKUPNI PRIHVATLJIVI IZDACI
TOTAL ELIGIBLE EXPENDITURE
= Bespovratna sredstva ukupno + doprinos korisnika
= Ukupni prihvatljivi troškovi
= Ukupna ugovorena vrijednost projekta HRK]]/7.5345</f>
        <v>289611.20180503017</v>
      </c>
      <c r="AA1807" s="27" t="s">
        <v>22</v>
      </c>
      <c r="AB1807" s="13" t="s">
        <v>19</v>
      </c>
      <c r="AC1807" s="26" t="s">
        <v>6602</v>
      </c>
      <c r="AD1807" s="26" t="s">
        <v>147</v>
      </c>
    </row>
    <row r="1808" spans="1:30" ht="63.75" customHeight="1" x14ac:dyDescent="0.3">
      <c r="A1808" s="10" t="s">
        <v>6603</v>
      </c>
      <c r="B1808" s="11" t="s">
        <v>139</v>
      </c>
      <c r="C1808" s="12" t="s">
        <v>2658</v>
      </c>
      <c r="D1808" s="12" t="s">
        <v>6604</v>
      </c>
      <c r="E1808" s="13" t="s">
        <v>18</v>
      </c>
      <c r="F1808" s="14" t="s">
        <v>6604</v>
      </c>
      <c r="G1808" s="14" t="s">
        <v>6605</v>
      </c>
      <c r="H1808" s="16">
        <v>42711</v>
      </c>
      <c r="I1808" s="16">
        <v>45199</v>
      </c>
      <c r="J1808" s="17" t="str">
        <f>IF(Ugovori_OPULJP[[#This Row],[DATUM ZAVRŠETKA OPERACIJE]]&gt;DATE(2023,12,31),"u provedbi","završen")</f>
        <v>završen</v>
      </c>
      <c r="K1808" s="15" t="s">
        <v>20</v>
      </c>
      <c r="L1808" s="15" t="s">
        <v>21</v>
      </c>
      <c r="M1808" s="18">
        <v>0.85</v>
      </c>
      <c r="N1808" s="18">
        <v>0.15</v>
      </c>
      <c r="O1808" s="19">
        <f>Ugovori_OPULJP[[#This Row],[Bespovratna sredstva - Ukupno (EU+Nac) HRK
= Ukupna ugovorena vrijednost bespovratnih sredstava]]*Ugovori_OPULJP[[#This Row],[EU STOPA SUFINANCIRANJA %
EU CO-FINANCING RATE %]]</f>
        <v>25817304.456</v>
      </c>
      <c r="P1808" s="20">
        <f>Ugovori_OPULJP[[#This Row],[Bespovratna sredstva - EU dio - HRK]]/7.5345</f>
        <v>3426545.1530957595</v>
      </c>
      <c r="Q1808" s="19">
        <f>Ugovori_OPULJP[[#This Row],[Bespovratna sredstva - Ukupno (EU+Nac) HRK
= Ukupna ugovorena vrijednost bespovratnih sredstava]]*Ugovori_OPULJP[[#This Row],[STOPA NACIONALNOG SUFINANCIRANJA %]]</f>
        <v>4555994.9040000001</v>
      </c>
      <c r="R1808" s="20">
        <f>Ugovori_OPULJP[[#This Row],[Bespovratna sredstva - Nacionalni dio - HRK]]/7.5345</f>
        <v>604684.43878160464</v>
      </c>
      <c r="S1808" s="19">
        <v>30373299.359999999</v>
      </c>
      <c r="T1808" s="20">
        <f>Ugovori_OPULJP[[#This Row],[Bespovratna sredstva - Ukupno (EU+Nac) HRK
= Ukupna ugovorena vrijednost bespovratnih sredstava]]/7.5345</f>
        <v>4031229.5918773636</v>
      </c>
      <c r="U1808" s="19">
        <v>0</v>
      </c>
      <c r="V1808" s="20">
        <f>Ugovori_OPULJP[[#This Row],[Javni doprinos korisnika - HRK]]/7.5345</f>
        <v>0</v>
      </c>
      <c r="W1808" s="19">
        <v>0</v>
      </c>
      <c r="X1808" s="20">
        <f>Ugovori_OPULJP[[#This Row],[Privatni doprinos korisnika - HRK]]/7.5345</f>
        <v>0</v>
      </c>
      <c r="Y1808" s="21">
        <f>Ugovori_OPULJP[[#This Row],[Bespovratna sredstva - Ukupno (EU+Nac) HRK
= Ukupna ugovorena vrijednost bespovratnih sredstava]]+Ugovori_OPULJP[[#This Row],[Javni doprinos korisnika - HRK]]+Ugovori_OPULJP[[#This Row],[Privatni doprinos korisnika - HRK]]</f>
        <v>30373299.359999999</v>
      </c>
      <c r="Z1808" s="22">
        <f>Ugovori_OPULJP[[#This Row],[UKUPNI PRIHVATLJIVI IZDACI
TOTAL ELIGIBLE EXPENDITURE
= Bespovratna sredstva ukupno + doprinos korisnika
= Ukupni prihvatljivi troškovi
= Ukupna ugovorena vrijednost projekta HRK]]/7.5345</f>
        <v>4031229.5918773636</v>
      </c>
      <c r="AA1808" s="13" t="s">
        <v>2662</v>
      </c>
      <c r="AB1808" s="13" t="s">
        <v>19</v>
      </c>
      <c r="AC1808" s="12" t="s">
        <v>6606</v>
      </c>
      <c r="AD1808" s="12" t="s">
        <v>2664</v>
      </c>
    </row>
    <row r="1809" spans="1:30" ht="63.75" customHeight="1" x14ac:dyDescent="0.3">
      <c r="A1809" s="10" t="s">
        <v>6607</v>
      </c>
      <c r="B1809" s="11" t="s">
        <v>139</v>
      </c>
      <c r="C1809" s="12" t="s">
        <v>2658</v>
      </c>
      <c r="D1809" s="12" t="s">
        <v>6608</v>
      </c>
      <c r="E1809" s="13" t="s">
        <v>18</v>
      </c>
      <c r="F1809" s="14" t="s">
        <v>6608</v>
      </c>
      <c r="G1809" s="14" t="s">
        <v>6609</v>
      </c>
      <c r="H1809" s="16">
        <v>42832</v>
      </c>
      <c r="I1809" s="16">
        <v>45270</v>
      </c>
      <c r="J1809" s="17" t="str">
        <f>IF(Ugovori_OPULJP[[#This Row],[DATUM ZAVRŠETKA OPERACIJE]]&gt;DATE(2023,12,31),"u provedbi","završen")</f>
        <v>završen</v>
      </c>
      <c r="K1809" s="15" t="s">
        <v>20</v>
      </c>
      <c r="L1809" s="15" t="s">
        <v>21</v>
      </c>
      <c r="M1809" s="18">
        <v>0.85</v>
      </c>
      <c r="N1809" s="18">
        <v>0.15</v>
      </c>
      <c r="O1809" s="19">
        <f>Ugovori_OPULJP[[#This Row],[Bespovratna sredstva - Ukupno (EU+Nac) HRK
= Ukupna ugovorena vrijednost bespovratnih sredstava]]*Ugovori_OPULJP[[#This Row],[EU STOPA SUFINANCIRANJA %
EU CO-FINANCING RATE %]]</f>
        <v>25484020</v>
      </c>
      <c r="P1809" s="20">
        <f>Ugovori_OPULJP[[#This Row],[Bespovratna sredstva - EU dio - HRK]]/7.5345</f>
        <v>3382310.7040944984</v>
      </c>
      <c r="Q1809" s="19">
        <f>Ugovori_OPULJP[[#This Row],[Bespovratna sredstva - Ukupno (EU+Nac) HRK
= Ukupna ugovorena vrijednost bespovratnih sredstava]]*Ugovori_OPULJP[[#This Row],[STOPA NACIONALNOG SUFINANCIRANJA %]]</f>
        <v>4497180</v>
      </c>
      <c r="R1809" s="20">
        <f>Ugovori_OPULJP[[#This Row],[Bespovratna sredstva - Nacionalni dio - HRK]]/7.5345</f>
        <v>596878.35954608792</v>
      </c>
      <c r="S1809" s="19">
        <v>29981200</v>
      </c>
      <c r="T1809" s="20">
        <f>Ugovori_OPULJP[[#This Row],[Bespovratna sredstva - Ukupno (EU+Nac) HRK
= Ukupna ugovorena vrijednost bespovratnih sredstava]]/7.5345</f>
        <v>3979189.0636405866</v>
      </c>
      <c r="U1809" s="19">
        <v>0</v>
      </c>
      <c r="V1809" s="20">
        <f>Ugovori_OPULJP[[#This Row],[Javni doprinos korisnika - HRK]]/7.5345</f>
        <v>0</v>
      </c>
      <c r="W1809" s="19">
        <v>0</v>
      </c>
      <c r="X1809" s="20">
        <f>Ugovori_OPULJP[[#This Row],[Privatni doprinos korisnika - HRK]]/7.5345</f>
        <v>0</v>
      </c>
      <c r="Y1809" s="21">
        <f>Ugovori_OPULJP[[#This Row],[Bespovratna sredstva - Ukupno (EU+Nac) HRK
= Ukupna ugovorena vrijednost bespovratnih sredstava]]+Ugovori_OPULJP[[#This Row],[Javni doprinos korisnika - HRK]]+Ugovori_OPULJP[[#This Row],[Privatni doprinos korisnika - HRK]]</f>
        <v>29981200</v>
      </c>
      <c r="Z1809" s="22">
        <f>Ugovori_OPULJP[[#This Row],[UKUPNI PRIHVATLJIVI IZDACI
TOTAL ELIGIBLE EXPENDITURE
= Bespovratna sredstva ukupno + doprinos korisnika
= Ukupni prihvatljivi troškovi
= Ukupna ugovorena vrijednost projekta HRK]]/7.5345</f>
        <v>3979189.0636405866</v>
      </c>
      <c r="AA1809" s="13" t="s">
        <v>2662</v>
      </c>
      <c r="AB1809" s="13" t="s">
        <v>19</v>
      </c>
      <c r="AC1809" s="12" t="s">
        <v>6610</v>
      </c>
      <c r="AD1809" s="12" t="s">
        <v>2664</v>
      </c>
    </row>
    <row r="1810" spans="1:30" ht="63.75" customHeight="1" x14ac:dyDescent="0.3">
      <c r="A1810" s="10" t="s">
        <v>6611</v>
      </c>
      <c r="B1810" s="11" t="s">
        <v>139</v>
      </c>
      <c r="C1810" s="12" t="s">
        <v>2658</v>
      </c>
      <c r="D1810" s="12" t="s">
        <v>6612</v>
      </c>
      <c r="E1810" s="13" t="s">
        <v>6613</v>
      </c>
      <c r="F1810" s="14" t="s">
        <v>6614</v>
      </c>
      <c r="G1810" s="14" t="s">
        <v>6615</v>
      </c>
      <c r="H1810" s="16">
        <v>43140</v>
      </c>
      <c r="I1810" s="16">
        <v>45147</v>
      </c>
      <c r="J1810" s="17" t="str">
        <f>IF(Ugovori_OPULJP[[#This Row],[DATUM ZAVRŠETKA OPERACIJE]]&gt;DATE(2023,12,31),"u provedbi","završen")</f>
        <v>završen</v>
      </c>
      <c r="K1810" s="15" t="s">
        <v>380</v>
      </c>
      <c r="L1810" s="15" t="s">
        <v>380</v>
      </c>
      <c r="M1810" s="18">
        <v>0.85</v>
      </c>
      <c r="N1810" s="18">
        <v>0.15</v>
      </c>
      <c r="O1810" s="19">
        <f>Ugovori_OPULJP[[#This Row],[Bespovratna sredstva - Ukupno (EU+Nac) HRK
= Ukupna ugovorena vrijednost bespovratnih sredstava]]*Ugovori_OPULJP[[#This Row],[EU STOPA SUFINANCIRANJA %
EU CO-FINANCING RATE %]]</f>
        <v>11757795</v>
      </c>
      <c r="P1810" s="20">
        <f>Ugovori_OPULJP[[#This Row],[Bespovratna sredstva - EU dio - HRK]]/7.5345</f>
        <v>1560527.5731634481</v>
      </c>
      <c r="Q1810" s="19">
        <f>Ugovori_OPULJP[[#This Row],[Bespovratna sredstva - Ukupno (EU+Nac) HRK
= Ukupna ugovorena vrijednost bespovratnih sredstava]]*Ugovori_OPULJP[[#This Row],[STOPA NACIONALNOG SUFINANCIRANJA %]]</f>
        <v>2074905</v>
      </c>
      <c r="R1810" s="20">
        <f>Ugovori_OPULJP[[#This Row],[Bespovratna sredstva - Nacionalni dio - HRK]]/7.5345</f>
        <v>275387.21879354963</v>
      </c>
      <c r="S1810" s="19">
        <v>13832700</v>
      </c>
      <c r="T1810" s="20">
        <f>Ugovori_OPULJP[[#This Row],[Bespovratna sredstva - Ukupno (EU+Nac) HRK
= Ukupna ugovorena vrijednost bespovratnih sredstava]]/7.5345</f>
        <v>1835914.7919569977</v>
      </c>
      <c r="U1810" s="19">
        <v>0</v>
      </c>
      <c r="V1810" s="20">
        <f>Ugovori_OPULJP[[#This Row],[Javni doprinos korisnika - HRK]]/7.5345</f>
        <v>0</v>
      </c>
      <c r="W1810" s="19">
        <v>0</v>
      </c>
      <c r="X1810" s="20">
        <f>Ugovori_OPULJP[[#This Row],[Privatni doprinos korisnika - HRK]]/7.5345</f>
        <v>0</v>
      </c>
      <c r="Y1810" s="21">
        <f>Ugovori_OPULJP[[#This Row],[Bespovratna sredstva - Ukupno (EU+Nac) HRK
= Ukupna ugovorena vrijednost bespovratnih sredstava]]+Ugovori_OPULJP[[#This Row],[Javni doprinos korisnika - HRK]]+Ugovori_OPULJP[[#This Row],[Privatni doprinos korisnika - HRK]]</f>
        <v>13832700</v>
      </c>
      <c r="Z1810" s="22">
        <f>Ugovori_OPULJP[[#This Row],[UKUPNI PRIHVATLJIVI IZDACI
TOTAL ELIGIBLE EXPENDITURE
= Bespovratna sredstva ukupno + doprinos korisnika
= Ukupni prihvatljivi troškovi
= Ukupna ugovorena vrijednost projekta HRK]]/7.5345</f>
        <v>1835914.7919569977</v>
      </c>
      <c r="AA1810" s="13" t="s">
        <v>2662</v>
      </c>
      <c r="AB1810" s="13" t="s">
        <v>19</v>
      </c>
      <c r="AC1810" s="12" t="s">
        <v>6616</v>
      </c>
      <c r="AD1810" s="12" t="s">
        <v>2664</v>
      </c>
    </row>
    <row r="1811" spans="1:30" ht="63.75" customHeight="1" x14ac:dyDescent="0.3">
      <c r="A1811" s="10" t="s">
        <v>6617</v>
      </c>
      <c r="B1811" s="11" t="s">
        <v>139</v>
      </c>
      <c r="C1811" s="12" t="s">
        <v>2658</v>
      </c>
      <c r="D1811" s="12" t="s">
        <v>6612</v>
      </c>
      <c r="E1811" s="13" t="s">
        <v>6613</v>
      </c>
      <c r="F1811" s="14" t="s">
        <v>6618</v>
      </c>
      <c r="G1811" s="14" t="s">
        <v>6619</v>
      </c>
      <c r="H1811" s="16">
        <v>43140</v>
      </c>
      <c r="I1811" s="16">
        <v>45239</v>
      </c>
      <c r="J1811" s="17" t="str">
        <f>IF(Ugovori_OPULJP[[#This Row],[DATUM ZAVRŠETKA OPERACIJE]]&gt;DATE(2023,12,31),"u provedbi","završen")</f>
        <v>završen</v>
      </c>
      <c r="K1811" s="15" t="s">
        <v>262</v>
      </c>
      <c r="L1811" s="15" t="s">
        <v>262</v>
      </c>
      <c r="M1811" s="18">
        <v>0.85</v>
      </c>
      <c r="N1811" s="18">
        <v>0.15</v>
      </c>
      <c r="O1811" s="19">
        <f>Ugovori_OPULJP[[#This Row],[Bespovratna sredstva - Ukupno (EU+Nac) HRK
= Ukupna ugovorena vrijednost bespovratnih sredstava]]*Ugovori_OPULJP[[#This Row],[EU STOPA SUFINANCIRANJA %
EU CO-FINANCING RATE %]]</f>
        <v>765897.36199999996</v>
      </c>
      <c r="P1811" s="20">
        <f>Ugovori_OPULJP[[#This Row],[Bespovratna sredstva - EU dio - HRK]]/7.5345</f>
        <v>101652.04884199348</v>
      </c>
      <c r="Q1811" s="19">
        <f>Ugovori_OPULJP[[#This Row],[Bespovratna sredstva - Ukupno (EU+Nac) HRK
= Ukupna ugovorena vrijednost bespovratnih sredstava]]*Ugovori_OPULJP[[#This Row],[STOPA NACIONALNOG SUFINANCIRANJA %]]</f>
        <v>135158.35799999998</v>
      </c>
      <c r="R1811" s="20">
        <f>Ugovori_OPULJP[[#This Row],[Bespovratna sredstva - Nacionalni dio - HRK]]/7.5345</f>
        <v>17938.596854469437</v>
      </c>
      <c r="S1811" s="19">
        <v>901055.72</v>
      </c>
      <c r="T1811" s="20">
        <f>Ugovori_OPULJP[[#This Row],[Bespovratna sredstva - Ukupno (EU+Nac) HRK
= Ukupna ugovorena vrijednost bespovratnih sredstava]]/7.5345</f>
        <v>119590.64569646293</v>
      </c>
      <c r="U1811" s="19">
        <v>0</v>
      </c>
      <c r="V1811" s="20">
        <f>Ugovori_OPULJP[[#This Row],[Javni doprinos korisnika - HRK]]/7.5345</f>
        <v>0</v>
      </c>
      <c r="W1811" s="19">
        <v>0</v>
      </c>
      <c r="X1811" s="20">
        <f>Ugovori_OPULJP[[#This Row],[Privatni doprinos korisnika - HRK]]/7.5345</f>
        <v>0</v>
      </c>
      <c r="Y1811" s="21">
        <f>Ugovori_OPULJP[[#This Row],[Bespovratna sredstva - Ukupno (EU+Nac) HRK
= Ukupna ugovorena vrijednost bespovratnih sredstava]]+Ugovori_OPULJP[[#This Row],[Javni doprinos korisnika - HRK]]+Ugovori_OPULJP[[#This Row],[Privatni doprinos korisnika - HRK]]</f>
        <v>901055.72</v>
      </c>
      <c r="Z1811" s="22">
        <f>Ugovori_OPULJP[[#This Row],[UKUPNI PRIHVATLJIVI IZDACI
TOTAL ELIGIBLE EXPENDITURE
= Bespovratna sredstva ukupno + doprinos korisnika
= Ukupni prihvatljivi troškovi
= Ukupna ugovorena vrijednost projekta HRK]]/7.5345</f>
        <v>119590.64569646293</v>
      </c>
      <c r="AA1811" s="13" t="s">
        <v>2662</v>
      </c>
      <c r="AB1811" s="13" t="s">
        <v>19</v>
      </c>
      <c r="AC1811" s="12" t="s">
        <v>6620</v>
      </c>
      <c r="AD1811" s="12" t="s">
        <v>2664</v>
      </c>
    </row>
    <row r="1812" spans="1:30" ht="63.75" customHeight="1" x14ac:dyDescent="0.3">
      <c r="A1812" s="10" t="s">
        <v>6621</v>
      </c>
      <c r="B1812" s="11" t="s">
        <v>139</v>
      </c>
      <c r="C1812" s="12" t="s">
        <v>2658</v>
      </c>
      <c r="D1812" s="12" t="s">
        <v>6612</v>
      </c>
      <c r="E1812" s="13" t="s">
        <v>6613</v>
      </c>
      <c r="F1812" s="14" t="s">
        <v>6622</v>
      </c>
      <c r="G1812" s="14" t="s">
        <v>6623</v>
      </c>
      <c r="H1812" s="16">
        <v>43140</v>
      </c>
      <c r="I1812" s="16">
        <v>45239</v>
      </c>
      <c r="J1812" s="17" t="str">
        <f>IF(Ugovori_OPULJP[[#This Row],[DATUM ZAVRŠETKA OPERACIJE]]&gt;DATE(2023,12,31),"u provedbi","završen")</f>
        <v>završen</v>
      </c>
      <c r="K1812" s="15" t="s">
        <v>591</v>
      </c>
      <c r="L1812" s="15" t="s">
        <v>591</v>
      </c>
      <c r="M1812" s="18">
        <v>0.85</v>
      </c>
      <c r="N1812" s="18">
        <v>0.15</v>
      </c>
      <c r="O1812" s="19">
        <f>Ugovori_OPULJP[[#This Row],[Bespovratna sredstva - Ukupno (EU+Nac) HRK
= Ukupna ugovorena vrijednost bespovratnih sredstava]]*Ugovori_OPULJP[[#This Row],[EU STOPA SUFINANCIRANJA %
EU CO-FINANCING RATE %]]</f>
        <v>989132.70900000003</v>
      </c>
      <c r="P1812" s="20">
        <f>Ugovori_OPULJP[[#This Row],[Bespovratna sredstva - EU dio - HRK]]/7.5345</f>
        <v>131280.47103324707</v>
      </c>
      <c r="Q1812" s="19">
        <f>Ugovori_OPULJP[[#This Row],[Bespovratna sredstva - Ukupno (EU+Nac) HRK
= Ukupna ugovorena vrijednost bespovratnih sredstava]]*Ugovori_OPULJP[[#This Row],[STOPA NACIONALNOG SUFINANCIRANJA %]]</f>
        <v>174552.83100000001</v>
      </c>
      <c r="R1812" s="20">
        <f>Ugovori_OPULJP[[#This Row],[Bespovratna sredstva - Nacionalni dio - HRK]]/7.5345</f>
        <v>23167.141947043598</v>
      </c>
      <c r="S1812" s="19">
        <v>1163685.54</v>
      </c>
      <c r="T1812" s="20">
        <f>Ugovori_OPULJP[[#This Row],[Bespovratna sredstva - Ukupno (EU+Nac) HRK
= Ukupna ugovorena vrijednost bespovratnih sredstava]]/7.5345</f>
        <v>154447.61298029067</v>
      </c>
      <c r="U1812" s="19">
        <v>0</v>
      </c>
      <c r="V1812" s="20">
        <f>Ugovori_OPULJP[[#This Row],[Javni doprinos korisnika - HRK]]/7.5345</f>
        <v>0</v>
      </c>
      <c r="W1812" s="19">
        <v>0</v>
      </c>
      <c r="X1812" s="20">
        <f>Ugovori_OPULJP[[#This Row],[Privatni doprinos korisnika - HRK]]/7.5345</f>
        <v>0</v>
      </c>
      <c r="Y1812" s="21">
        <f>Ugovori_OPULJP[[#This Row],[Bespovratna sredstva - Ukupno (EU+Nac) HRK
= Ukupna ugovorena vrijednost bespovratnih sredstava]]+Ugovori_OPULJP[[#This Row],[Javni doprinos korisnika - HRK]]+Ugovori_OPULJP[[#This Row],[Privatni doprinos korisnika - HRK]]</f>
        <v>1163685.54</v>
      </c>
      <c r="Z1812" s="22">
        <f>Ugovori_OPULJP[[#This Row],[UKUPNI PRIHVATLJIVI IZDACI
TOTAL ELIGIBLE EXPENDITURE
= Bespovratna sredstva ukupno + doprinos korisnika
= Ukupni prihvatljivi troškovi
= Ukupna ugovorena vrijednost projekta HRK]]/7.5345</f>
        <v>154447.61298029067</v>
      </c>
      <c r="AA1812" s="13" t="s">
        <v>2662</v>
      </c>
      <c r="AB1812" s="13" t="s">
        <v>19</v>
      </c>
      <c r="AC1812" s="12" t="s">
        <v>6624</v>
      </c>
      <c r="AD1812" s="12" t="s">
        <v>2664</v>
      </c>
    </row>
    <row r="1813" spans="1:30" ht="63.75" customHeight="1" x14ac:dyDescent="0.3">
      <c r="A1813" s="10" t="s">
        <v>6625</v>
      </c>
      <c r="B1813" s="11" t="s">
        <v>139</v>
      </c>
      <c r="C1813" s="12" t="s">
        <v>2658</v>
      </c>
      <c r="D1813" s="12" t="s">
        <v>6612</v>
      </c>
      <c r="E1813" s="13" t="s">
        <v>6613</v>
      </c>
      <c r="F1813" s="14" t="s">
        <v>6626</v>
      </c>
      <c r="G1813" s="14" t="s">
        <v>6627</v>
      </c>
      <c r="H1813" s="16">
        <v>43140</v>
      </c>
      <c r="I1813" s="16">
        <v>45239</v>
      </c>
      <c r="J1813" s="17" t="str">
        <f>IF(Ugovori_OPULJP[[#This Row],[DATUM ZAVRŠETKA OPERACIJE]]&gt;DATE(2023,12,31),"u provedbi","završen")</f>
        <v>završen</v>
      </c>
      <c r="K1813" s="15" t="s">
        <v>262</v>
      </c>
      <c r="L1813" s="15" t="s">
        <v>262</v>
      </c>
      <c r="M1813" s="18">
        <v>0.85</v>
      </c>
      <c r="N1813" s="18">
        <v>0.15</v>
      </c>
      <c r="O1813" s="19">
        <f>Ugovori_OPULJP[[#This Row],[Bespovratna sredstva - Ukupno (EU+Nac) HRK
= Ukupna ugovorena vrijednost bespovratnih sredstava]]*Ugovori_OPULJP[[#This Row],[EU STOPA SUFINANCIRANJA %
EU CO-FINANCING RATE %]]</f>
        <v>767844.91599999997</v>
      </c>
      <c r="P1813" s="20">
        <f>Ugovori_OPULJP[[#This Row],[Bespovratna sredstva - EU dio - HRK]]/7.5345</f>
        <v>101910.53367841263</v>
      </c>
      <c r="Q1813" s="19">
        <f>Ugovori_OPULJP[[#This Row],[Bespovratna sredstva - Ukupno (EU+Nac) HRK
= Ukupna ugovorena vrijednost bespovratnih sredstava]]*Ugovori_OPULJP[[#This Row],[STOPA NACIONALNOG SUFINANCIRANJA %]]</f>
        <v>135502.04399999999</v>
      </c>
      <c r="R1813" s="20">
        <f>Ugovori_OPULJP[[#This Row],[Bespovratna sredstva - Nacionalni dio - HRK]]/7.5345</f>
        <v>17984.21182560223</v>
      </c>
      <c r="S1813" s="19">
        <v>903346.96</v>
      </c>
      <c r="T1813" s="20">
        <f>Ugovori_OPULJP[[#This Row],[Bespovratna sredstva - Ukupno (EU+Nac) HRK
= Ukupna ugovorena vrijednost bespovratnih sredstava]]/7.5345</f>
        <v>119894.74550401485</v>
      </c>
      <c r="U1813" s="19">
        <v>0</v>
      </c>
      <c r="V1813" s="20">
        <f>Ugovori_OPULJP[[#This Row],[Javni doprinos korisnika - HRK]]/7.5345</f>
        <v>0</v>
      </c>
      <c r="W1813" s="19">
        <v>0</v>
      </c>
      <c r="X1813" s="20">
        <f>Ugovori_OPULJP[[#This Row],[Privatni doprinos korisnika - HRK]]/7.5345</f>
        <v>0</v>
      </c>
      <c r="Y1813" s="21">
        <f>Ugovori_OPULJP[[#This Row],[Bespovratna sredstva - Ukupno (EU+Nac) HRK
= Ukupna ugovorena vrijednost bespovratnih sredstava]]+Ugovori_OPULJP[[#This Row],[Javni doprinos korisnika - HRK]]+Ugovori_OPULJP[[#This Row],[Privatni doprinos korisnika - HRK]]</f>
        <v>903346.96</v>
      </c>
      <c r="Z1813" s="22">
        <f>Ugovori_OPULJP[[#This Row],[UKUPNI PRIHVATLJIVI IZDACI
TOTAL ELIGIBLE EXPENDITURE
= Bespovratna sredstva ukupno + doprinos korisnika
= Ukupni prihvatljivi troškovi
= Ukupna ugovorena vrijednost projekta HRK]]/7.5345</f>
        <v>119894.74550401485</v>
      </c>
      <c r="AA1813" s="13" t="s">
        <v>2662</v>
      </c>
      <c r="AB1813" s="13" t="s">
        <v>19</v>
      </c>
      <c r="AC1813" s="12" t="s">
        <v>6628</v>
      </c>
      <c r="AD1813" s="12" t="s">
        <v>2664</v>
      </c>
    </row>
    <row r="1814" spans="1:30" ht="63.75" customHeight="1" x14ac:dyDescent="0.3">
      <c r="A1814" s="10" t="s">
        <v>6629</v>
      </c>
      <c r="B1814" s="11" t="s">
        <v>139</v>
      </c>
      <c r="C1814" s="12" t="s">
        <v>2658</v>
      </c>
      <c r="D1814" s="12" t="s">
        <v>6612</v>
      </c>
      <c r="E1814" s="13" t="s">
        <v>6613</v>
      </c>
      <c r="F1814" s="14" t="s">
        <v>6630</v>
      </c>
      <c r="G1814" s="14" t="s">
        <v>6631</v>
      </c>
      <c r="H1814" s="16">
        <v>43140</v>
      </c>
      <c r="I1814" s="16">
        <v>44782</v>
      </c>
      <c r="J1814" s="17" t="str">
        <f>IF(Ugovori_OPULJP[[#This Row],[DATUM ZAVRŠETKA OPERACIJE]]&gt;DATE(2023,12,31),"u provedbi","završen")</f>
        <v>završen</v>
      </c>
      <c r="K1814" s="15" t="s">
        <v>262</v>
      </c>
      <c r="L1814" s="15" t="s">
        <v>262</v>
      </c>
      <c r="M1814" s="18">
        <v>0.85</v>
      </c>
      <c r="N1814" s="18">
        <v>0.15</v>
      </c>
      <c r="O1814" s="19">
        <f>Ugovori_OPULJP[[#This Row],[Bespovratna sredstva - Ukupno (EU+Nac) HRK
= Ukupna ugovorena vrijednost bespovratnih sredstava]]*Ugovori_OPULJP[[#This Row],[EU STOPA SUFINANCIRANJA %
EU CO-FINANCING RATE %]]</f>
        <v>789225.66300000006</v>
      </c>
      <c r="P1814" s="20">
        <f>Ugovori_OPULJP[[#This Row],[Bespovratna sredstva - EU dio - HRK]]/7.5345</f>
        <v>104748.24646625522</v>
      </c>
      <c r="Q1814" s="19">
        <f>Ugovori_OPULJP[[#This Row],[Bespovratna sredstva - Ukupno (EU+Nac) HRK
= Ukupna ugovorena vrijednost bespovratnih sredstava]]*Ugovori_OPULJP[[#This Row],[STOPA NACIONALNOG SUFINANCIRANJA %]]</f>
        <v>139275.117</v>
      </c>
      <c r="R1814" s="20">
        <f>Ugovori_OPULJP[[#This Row],[Bespovratna sredstva - Nacionalni dio - HRK]]/7.5345</f>
        <v>18484.984670515627</v>
      </c>
      <c r="S1814" s="19">
        <v>928500.78</v>
      </c>
      <c r="T1814" s="20">
        <f>Ugovori_OPULJP[[#This Row],[Bespovratna sredstva - Ukupno (EU+Nac) HRK
= Ukupna ugovorena vrijednost bespovratnih sredstava]]/7.5345</f>
        <v>123233.23113677085</v>
      </c>
      <c r="U1814" s="19">
        <v>0</v>
      </c>
      <c r="V1814" s="20">
        <f>Ugovori_OPULJP[[#This Row],[Javni doprinos korisnika - HRK]]/7.5345</f>
        <v>0</v>
      </c>
      <c r="W1814" s="19">
        <v>0</v>
      </c>
      <c r="X1814" s="20">
        <f>Ugovori_OPULJP[[#This Row],[Privatni doprinos korisnika - HRK]]/7.5345</f>
        <v>0</v>
      </c>
      <c r="Y1814" s="21">
        <f>Ugovori_OPULJP[[#This Row],[Bespovratna sredstva - Ukupno (EU+Nac) HRK
= Ukupna ugovorena vrijednost bespovratnih sredstava]]+Ugovori_OPULJP[[#This Row],[Javni doprinos korisnika - HRK]]+Ugovori_OPULJP[[#This Row],[Privatni doprinos korisnika - HRK]]</f>
        <v>928500.78</v>
      </c>
      <c r="Z1814" s="22">
        <f>Ugovori_OPULJP[[#This Row],[UKUPNI PRIHVATLJIVI IZDACI
TOTAL ELIGIBLE EXPENDITURE
= Bespovratna sredstva ukupno + doprinos korisnika
= Ukupni prihvatljivi troškovi
= Ukupna ugovorena vrijednost projekta HRK]]/7.5345</f>
        <v>123233.23113677085</v>
      </c>
      <c r="AA1814" s="13" t="s">
        <v>2662</v>
      </c>
      <c r="AB1814" s="13" t="s">
        <v>19</v>
      </c>
      <c r="AC1814" s="12" t="s">
        <v>6632</v>
      </c>
      <c r="AD1814" s="12" t="s">
        <v>2664</v>
      </c>
    </row>
    <row r="1815" spans="1:30" ht="63.75" customHeight="1" x14ac:dyDescent="0.3">
      <c r="A1815" s="10" t="s">
        <v>6633</v>
      </c>
      <c r="B1815" s="11" t="s">
        <v>139</v>
      </c>
      <c r="C1815" s="12" t="s">
        <v>2658</v>
      </c>
      <c r="D1815" s="12" t="s">
        <v>6612</v>
      </c>
      <c r="E1815" s="13" t="s">
        <v>6613</v>
      </c>
      <c r="F1815" s="14" t="s">
        <v>6634</v>
      </c>
      <c r="G1815" s="14" t="s">
        <v>6635</v>
      </c>
      <c r="H1815" s="16">
        <v>43140</v>
      </c>
      <c r="I1815" s="16">
        <v>45147</v>
      </c>
      <c r="J1815" s="17" t="str">
        <f>IF(Ugovori_OPULJP[[#This Row],[DATUM ZAVRŠETKA OPERACIJE]]&gt;DATE(2023,12,31),"u provedbi","završen")</f>
        <v>završen</v>
      </c>
      <c r="K1815" s="15" t="s">
        <v>21</v>
      </c>
      <c r="L1815" s="15" t="s">
        <v>21</v>
      </c>
      <c r="M1815" s="18">
        <v>0.85</v>
      </c>
      <c r="N1815" s="18">
        <v>0.15</v>
      </c>
      <c r="O1815" s="19">
        <f>Ugovori_OPULJP[[#This Row],[Bespovratna sredstva - Ukupno (EU+Nac) HRK
= Ukupna ugovorena vrijednost bespovratnih sredstava]]*Ugovori_OPULJP[[#This Row],[EU STOPA SUFINANCIRANJA %
EU CO-FINANCING RATE %]]</f>
        <v>10064559.299999999</v>
      </c>
      <c r="P1815" s="20">
        <f>Ugovori_OPULJP[[#This Row],[Bespovratna sredstva - EU dio - HRK]]/7.5345</f>
        <v>1335796.5757515426</v>
      </c>
      <c r="Q1815" s="19">
        <f>Ugovori_OPULJP[[#This Row],[Bespovratna sredstva - Ukupno (EU+Nac) HRK
= Ukupna ugovorena vrijednost bespovratnih sredstava]]*Ugovori_OPULJP[[#This Row],[STOPA NACIONALNOG SUFINANCIRANJA %]]</f>
        <v>1776098.7</v>
      </c>
      <c r="R1815" s="20">
        <f>Ugovori_OPULJP[[#This Row],[Bespovratna sredstva - Nacionalni dio - HRK]]/7.5345</f>
        <v>235728.80748556639</v>
      </c>
      <c r="S1815" s="19">
        <v>11840658</v>
      </c>
      <c r="T1815" s="20">
        <f>Ugovori_OPULJP[[#This Row],[Bespovratna sredstva - Ukupno (EU+Nac) HRK
= Ukupna ugovorena vrijednost bespovratnih sredstava]]/7.5345</f>
        <v>1571525.3832371093</v>
      </c>
      <c r="U1815" s="19">
        <v>0</v>
      </c>
      <c r="V1815" s="20">
        <f>Ugovori_OPULJP[[#This Row],[Javni doprinos korisnika - HRK]]/7.5345</f>
        <v>0</v>
      </c>
      <c r="W1815" s="19">
        <v>0</v>
      </c>
      <c r="X1815" s="20">
        <f>Ugovori_OPULJP[[#This Row],[Privatni doprinos korisnika - HRK]]/7.5345</f>
        <v>0</v>
      </c>
      <c r="Y1815" s="21">
        <f>Ugovori_OPULJP[[#This Row],[Bespovratna sredstva - Ukupno (EU+Nac) HRK
= Ukupna ugovorena vrijednost bespovratnih sredstava]]+Ugovori_OPULJP[[#This Row],[Javni doprinos korisnika - HRK]]+Ugovori_OPULJP[[#This Row],[Privatni doprinos korisnika - HRK]]</f>
        <v>11840658</v>
      </c>
      <c r="Z1815" s="22">
        <f>Ugovori_OPULJP[[#This Row],[UKUPNI PRIHVATLJIVI IZDACI
TOTAL ELIGIBLE EXPENDITURE
= Bespovratna sredstva ukupno + doprinos korisnika
= Ukupni prihvatljivi troškovi
= Ukupna ugovorena vrijednost projekta HRK]]/7.5345</f>
        <v>1571525.3832371093</v>
      </c>
      <c r="AA1815" s="13" t="s">
        <v>2662</v>
      </c>
      <c r="AB1815" s="13" t="s">
        <v>19</v>
      </c>
      <c r="AC1815" s="12" t="s">
        <v>6636</v>
      </c>
      <c r="AD1815" s="12" t="s">
        <v>2664</v>
      </c>
    </row>
    <row r="1816" spans="1:30" ht="63.75" customHeight="1" x14ac:dyDescent="0.3">
      <c r="A1816" s="10" t="s">
        <v>6637</v>
      </c>
      <c r="B1816" s="11" t="s">
        <v>139</v>
      </c>
      <c r="C1816" s="12" t="s">
        <v>2658</v>
      </c>
      <c r="D1816" s="12" t="s">
        <v>6612</v>
      </c>
      <c r="E1816" s="13" t="s">
        <v>6613</v>
      </c>
      <c r="F1816" s="14" t="s">
        <v>6638</v>
      </c>
      <c r="G1816" s="14" t="s">
        <v>6639</v>
      </c>
      <c r="H1816" s="16">
        <v>43146</v>
      </c>
      <c r="I1816" s="16">
        <v>45245</v>
      </c>
      <c r="J1816" s="17" t="str">
        <f>IF(Ugovori_OPULJP[[#This Row],[DATUM ZAVRŠETKA OPERACIJE]]&gt;DATE(2023,12,31),"u provedbi","završen")</f>
        <v>završen</v>
      </c>
      <c r="K1816" s="15" t="s">
        <v>164</v>
      </c>
      <c r="L1816" s="15" t="s">
        <v>164</v>
      </c>
      <c r="M1816" s="18">
        <v>0.85</v>
      </c>
      <c r="N1816" s="18">
        <v>0.15</v>
      </c>
      <c r="O1816" s="19">
        <f>Ugovori_OPULJP[[#This Row],[Bespovratna sredstva - Ukupno (EU+Nac) HRK
= Ukupna ugovorena vrijednost bespovratnih sredstava]]*Ugovori_OPULJP[[#This Row],[EU STOPA SUFINANCIRANJA %
EU CO-FINANCING RATE %]]</f>
        <v>1034777.624</v>
      </c>
      <c r="P1816" s="20">
        <f>Ugovori_OPULJP[[#This Row],[Bespovratna sredstva - EU dio - HRK]]/7.5345</f>
        <v>137338.59234189393</v>
      </c>
      <c r="Q1816" s="19">
        <f>Ugovori_OPULJP[[#This Row],[Bespovratna sredstva - Ukupno (EU+Nac) HRK
= Ukupna ugovorena vrijednost bespovratnih sredstava]]*Ugovori_OPULJP[[#This Row],[STOPA NACIONALNOG SUFINANCIRANJA %]]</f>
        <v>182607.81599999999</v>
      </c>
      <c r="R1816" s="20">
        <f>Ugovori_OPULJP[[#This Row],[Bespovratna sredstva - Nacionalni dio - HRK]]/7.5345</f>
        <v>24236.222177981283</v>
      </c>
      <c r="S1816" s="19">
        <v>1217385.44</v>
      </c>
      <c r="T1816" s="20">
        <f>Ugovori_OPULJP[[#This Row],[Bespovratna sredstva - Ukupno (EU+Nac) HRK
= Ukupna ugovorena vrijednost bespovratnih sredstava]]/7.5345</f>
        <v>161574.81451987522</v>
      </c>
      <c r="U1816" s="19">
        <v>0</v>
      </c>
      <c r="V1816" s="20">
        <f>Ugovori_OPULJP[[#This Row],[Javni doprinos korisnika - HRK]]/7.5345</f>
        <v>0</v>
      </c>
      <c r="W1816" s="19">
        <v>0</v>
      </c>
      <c r="X1816" s="20">
        <f>Ugovori_OPULJP[[#This Row],[Privatni doprinos korisnika - HRK]]/7.5345</f>
        <v>0</v>
      </c>
      <c r="Y1816" s="21">
        <f>Ugovori_OPULJP[[#This Row],[Bespovratna sredstva - Ukupno (EU+Nac) HRK
= Ukupna ugovorena vrijednost bespovratnih sredstava]]+Ugovori_OPULJP[[#This Row],[Javni doprinos korisnika - HRK]]+Ugovori_OPULJP[[#This Row],[Privatni doprinos korisnika - HRK]]</f>
        <v>1217385.44</v>
      </c>
      <c r="Z1816" s="22">
        <f>Ugovori_OPULJP[[#This Row],[UKUPNI PRIHVATLJIVI IZDACI
TOTAL ELIGIBLE EXPENDITURE
= Bespovratna sredstva ukupno + doprinos korisnika
= Ukupni prihvatljivi troškovi
= Ukupna ugovorena vrijednost projekta HRK]]/7.5345</f>
        <v>161574.81451987522</v>
      </c>
      <c r="AA1816" s="13" t="s">
        <v>2662</v>
      </c>
      <c r="AB1816" s="13" t="s">
        <v>19</v>
      </c>
      <c r="AC1816" s="12" t="s">
        <v>6640</v>
      </c>
      <c r="AD1816" s="12" t="s">
        <v>2664</v>
      </c>
    </row>
    <row r="1817" spans="1:30" ht="63.75" customHeight="1" x14ac:dyDescent="0.3">
      <c r="A1817" s="10" t="s">
        <v>6641</v>
      </c>
      <c r="B1817" s="11" t="s">
        <v>139</v>
      </c>
      <c r="C1817" s="12" t="s">
        <v>2658</v>
      </c>
      <c r="D1817" s="12" t="s">
        <v>6612</v>
      </c>
      <c r="E1817" s="13" t="s">
        <v>6613</v>
      </c>
      <c r="F1817" s="14" t="s">
        <v>6642</v>
      </c>
      <c r="G1817" s="14" t="s">
        <v>6643</v>
      </c>
      <c r="H1817" s="16">
        <v>43146</v>
      </c>
      <c r="I1817" s="16">
        <v>45245</v>
      </c>
      <c r="J1817" s="17" t="str">
        <f>IF(Ugovori_OPULJP[[#This Row],[DATUM ZAVRŠETKA OPERACIJE]]&gt;DATE(2023,12,31),"u provedbi","završen")</f>
        <v>završen</v>
      </c>
      <c r="K1817" s="15" t="s">
        <v>164</v>
      </c>
      <c r="L1817" s="15" t="s">
        <v>164</v>
      </c>
      <c r="M1817" s="18">
        <v>0.85</v>
      </c>
      <c r="N1817" s="18">
        <v>0.15</v>
      </c>
      <c r="O1817" s="19">
        <f>Ugovori_OPULJP[[#This Row],[Bespovratna sredstva - Ukupno (EU+Nac) HRK
= Ukupna ugovorena vrijednost bespovratnih sredstava]]*Ugovori_OPULJP[[#This Row],[EU STOPA SUFINANCIRANJA %
EU CO-FINANCING RATE %]]</f>
        <v>8967983.0379999988</v>
      </c>
      <c r="P1817" s="20">
        <f>Ugovori_OPULJP[[#This Row],[Bespovratna sredstva - EU dio - HRK]]/7.5345</f>
        <v>1190255.8946180898</v>
      </c>
      <c r="Q1817" s="19">
        <f>Ugovori_OPULJP[[#This Row],[Bespovratna sredstva - Ukupno (EU+Nac) HRK
= Ukupna ugovorena vrijednost bespovratnih sredstava]]*Ugovori_OPULJP[[#This Row],[STOPA NACIONALNOG SUFINANCIRANJA %]]</f>
        <v>1582585.2419999999</v>
      </c>
      <c r="R1817" s="20">
        <f>Ugovori_OPULJP[[#This Row],[Bespovratna sredstva - Nacionalni dio - HRK]]/7.5345</f>
        <v>210045.15787378058</v>
      </c>
      <c r="S1817" s="19">
        <v>10550568.279999999</v>
      </c>
      <c r="T1817" s="20">
        <f>Ugovori_OPULJP[[#This Row],[Bespovratna sredstva - Ukupno (EU+Nac) HRK
= Ukupna ugovorena vrijednost bespovratnih sredstava]]/7.5345</f>
        <v>1400301.0524918705</v>
      </c>
      <c r="U1817" s="19">
        <v>0</v>
      </c>
      <c r="V1817" s="20">
        <f>Ugovori_OPULJP[[#This Row],[Javni doprinos korisnika - HRK]]/7.5345</f>
        <v>0</v>
      </c>
      <c r="W1817" s="19">
        <v>0</v>
      </c>
      <c r="X1817" s="20">
        <f>Ugovori_OPULJP[[#This Row],[Privatni doprinos korisnika - HRK]]/7.5345</f>
        <v>0</v>
      </c>
      <c r="Y1817" s="21">
        <f>Ugovori_OPULJP[[#This Row],[Bespovratna sredstva - Ukupno (EU+Nac) HRK
= Ukupna ugovorena vrijednost bespovratnih sredstava]]+Ugovori_OPULJP[[#This Row],[Javni doprinos korisnika - HRK]]+Ugovori_OPULJP[[#This Row],[Privatni doprinos korisnika - HRK]]</f>
        <v>10550568.279999999</v>
      </c>
      <c r="Z1817" s="22">
        <f>Ugovori_OPULJP[[#This Row],[UKUPNI PRIHVATLJIVI IZDACI
TOTAL ELIGIBLE EXPENDITURE
= Bespovratna sredstva ukupno + doprinos korisnika
= Ukupni prihvatljivi troškovi
= Ukupna ugovorena vrijednost projekta HRK]]/7.5345</f>
        <v>1400301.0524918705</v>
      </c>
      <c r="AA1817" s="13" t="s">
        <v>2662</v>
      </c>
      <c r="AB1817" s="13" t="s">
        <v>19</v>
      </c>
      <c r="AC1817" s="12" t="s">
        <v>6644</v>
      </c>
      <c r="AD1817" s="12" t="s">
        <v>2664</v>
      </c>
    </row>
    <row r="1818" spans="1:30" ht="63.75" customHeight="1" x14ac:dyDescent="0.3">
      <c r="A1818" s="10" t="s">
        <v>6645</v>
      </c>
      <c r="B1818" s="11" t="s">
        <v>139</v>
      </c>
      <c r="C1818" s="12" t="s">
        <v>2658</v>
      </c>
      <c r="D1818" s="12" t="s">
        <v>6612</v>
      </c>
      <c r="E1818" s="13" t="s">
        <v>6613</v>
      </c>
      <c r="F1818" s="14" t="s">
        <v>6646</v>
      </c>
      <c r="G1818" s="14" t="s">
        <v>6647</v>
      </c>
      <c r="H1818" s="16">
        <v>43140</v>
      </c>
      <c r="I1818" s="16">
        <v>44782</v>
      </c>
      <c r="J1818" s="17" t="str">
        <f>IF(Ugovori_OPULJP[[#This Row],[DATUM ZAVRŠETKA OPERACIJE]]&gt;DATE(2023,12,31),"u provedbi","završen")</f>
        <v>završen</v>
      </c>
      <c r="K1818" s="15" t="s">
        <v>91</v>
      </c>
      <c r="L1818" s="15" t="s">
        <v>91</v>
      </c>
      <c r="M1818" s="18">
        <v>0.85</v>
      </c>
      <c r="N1818" s="18">
        <v>0.15</v>
      </c>
      <c r="O1818" s="19">
        <f>Ugovori_OPULJP[[#This Row],[Bespovratna sredstva - Ukupno (EU+Nac) HRK
= Ukupna ugovorena vrijednost bespovratnih sredstava]]*Ugovori_OPULJP[[#This Row],[EU STOPA SUFINANCIRANJA %
EU CO-FINANCING RATE %]]</f>
        <v>1872920.175</v>
      </c>
      <c r="P1818" s="20">
        <f>Ugovori_OPULJP[[#This Row],[Bespovratna sredstva - EU dio - HRK]]/7.5345</f>
        <v>248579.2255624129</v>
      </c>
      <c r="Q1818" s="19">
        <f>Ugovori_OPULJP[[#This Row],[Bespovratna sredstva - Ukupno (EU+Nac) HRK
= Ukupna ugovorena vrijednost bespovratnih sredstava]]*Ugovori_OPULJP[[#This Row],[STOPA NACIONALNOG SUFINANCIRANJA %]]</f>
        <v>330515.32500000001</v>
      </c>
      <c r="R1818" s="20">
        <f>Ugovori_OPULJP[[#This Row],[Bespovratna sredstva - Nacionalni dio - HRK]]/7.5345</f>
        <v>43866.922158072863</v>
      </c>
      <c r="S1818" s="19">
        <v>2203435.5</v>
      </c>
      <c r="T1818" s="20">
        <f>Ugovori_OPULJP[[#This Row],[Bespovratna sredstva - Ukupno (EU+Nac) HRK
= Ukupna ugovorena vrijednost bespovratnih sredstava]]/7.5345</f>
        <v>292446.14772048575</v>
      </c>
      <c r="U1818" s="19">
        <v>0</v>
      </c>
      <c r="V1818" s="20">
        <f>Ugovori_OPULJP[[#This Row],[Javni doprinos korisnika - HRK]]/7.5345</f>
        <v>0</v>
      </c>
      <c r="W1818" s="19">
        <v>0</v>
      </c>
      <c r="X1818" s="20">
        <f>Ugovori_OPULJP[[#This Row],[Privatni doprinos korisnika - HRK]]/7.5345</f>
        <v>0</v>
      </c>
      <c r="Y1818" s="21">
        <f>Ugovori_OPULJP[[#This Row],[Bespovratna sredstva - Ukupno (EU+Nac) HRK
= Ukupna ugovorena vrijednost bespovratnih sredstava]]+Ugovori_OPULJP[[#This Row],[Javni doprinos korisnika - HRK]]+Ugovori_OPULJP[[#This Row],[Privatni doprinos korisnika - HRK]]</f>
        <v>2203435.5</v>
      </c>
      <c r="Z1818" s="22">
        <f>Ugovori_OPULJP[[#This Row],[UKUPNI PRIHVATLJIVI IZDACI
TOTAL ELIGIBLE EXPENDITURE
= Bespovratna sredstva ukupno + doprinos korisnika
= Ukupni prihvatljivi troškovi
= Ukupna ugovorena vrijednost projekta HRK]]/7.5345</f>
        <v>292446.14772048575</v>
      </c>
      <c r="AA1818" s="13" t="s">
        <v>2662</v>
      </c>
      <c r="AB1818" s="13" t="s">
        <v>19</v>
      </c>
      <c r="AC1818" s="12" t="s">
        <v>6648</v>
      </c>
      <c r="AD1818" s="12" t="s">
        <v>2664</v>
      </c>
    </row>
    <row r="1819" spans="1:30" ht="63.75" customHeight="1" x14ac:dyDescent="0.3">
      <c r="A1819" s="10" t="s">
        <v>6649</v>
      </c>
      <c r="B1819" s="11" t="s">
        <v>139</v>
      </c>
      <c r="C1819" s="12" t="s">
        <v>2658</v>
      </c>
      <c r="D1819" s="12" t="s">
        <v>6612</v>
      </c>
      <c r="E1819" s="13" t="s">
        <v>6613</v>
      </c>
      <c r="F1819" s="14" t="s">
        <v>6650</v>
      </c>
      <c r="G1819" s="14" t="s">
        <v>6651</v>
      </c>
      <c r="H1819" s="16">
        <v>43186</v>
      </c>
      <c r="I1819" s="16">
        <v>45287</v>
      </c>
      <c r="J1819" s="17" t="str">
        <f>IF(Ugovori_OPULJP[[#This Row],[DATUM ZAVRŠETKA OPERACIJE]]&gt;DATE(2023,12,31),"u provedbi","završen")</f>
        <v>završen</v>
      </c>
      <c r="K1819" s="15" t="s">
        <v>240</v>
      </c>
      <c r="L1819" s="15" t="s">
        <v>240</v>
      </c>
      <c r="M1819" s="18">
        <v>0.85</v>
      </c>
      <c r="N1819" s="18">
        <v>0.15</v>
      </c>
      <c r="O1819" s="19">
        <f>Ugovori_OPULJP[[#This Row],[Bespovratna sredstva - Ukupno (EU+Nac) HRK
= Ukupna ugovorena vrijednost bespovratnih sredstava]]*Ugovori_OPULJP[[#This Row],[EU STOPA SUFINANCIRANJA %
EU CO-FINANCING RATE %]]</f>
        <v>22210528.083999999</v>
      </c>
      <c r="P1819" s="20">
        <f>Ugovori_OPULJP[[#This Row],[Bespovratna sredstva - EU dio - HRK]]/7.5345</f>
        <v>2947843.663680403</v>
      </c>
      <c r="Q1819" s="19">
        <f>Ugovori_OPULJP[[#This Row],[Bespovratna sredstva - Ukupno (EU+Nac) HRK
= Ukupna ugovorena vrijednost bespovratnih sredstava]]*Ugovori_OPULJP[[#This Row],[STOPA NACIONALNOG SUFINANCIRANJA %]]</f>
        <v>3919504.9559999998</v>
      </c>
      <c r="R1819" s="20">
        <f>Ugovori_OPULJP[[#This Row],[Bespovratna sredstva - Nacionalni dio - HRK]]/7.5345</f>
        <v>520207.70535536524</v>
      </c>
      <c r="S1819" s="19">
        <v>26130033.039999999</v>
      </c>
      <c r="T1819" s="20">
        <f>Ugovori_OPULJP[[#This Row],[Bespovratna sredstva - Ukupno (EU+Nac) HRK
= Ukupna ugovorena vrijednost bespovratnih sredstava]]/7.5345</f>
        <v>3468051.3690357683</v>
      </c>
      <c r="U1819" s="19">
        <v>0</v>
      </c>
      <c r="V1819" s="20">
        <f>Ugovori_OPULJP[[#This Row],[Javni doprinos korisnika - HRK]]/7.5345</f>
        <v>0</v>
      </c>
      <c r="W1819" s="19">
        <v>0</v>
      </c>
      <c r="X1819" s="20">
        <f>Ugovori_OPULJP[[#This Row],[Privatni doprinos korisnika - HRK]]/7.5345</f>
        <v>0</v>
      </c>
      <c r="Y1819" s="21">
        <f>Ugovori_OPULJP[[#This Row],[Bespovratna sredstva - Ukupno (EU+Nac) HRK
= Ukupna ugovorena vrijednost bespovratnih sredstava]]+Ugovori_OPULJP[[#This Row],[Javni doprinos korisnika - HRK]]+Ugovori_OPULJP[[#This Row],[Privatni doprinos korisnika - HRK]]</f>
        <v>26130033.039999999</v>
      </c>
      <c r="Z1819" s="22">
        <f>Ugovori_OPULJP[[#This Row],[UKUPNI PRIHVATLJIVI IZDACI
TOTAL ELIGIBLE EXPENDITURE
= Bespovratna sredstva ukupno + doprinos korisnika
= Ukupni prihvatljivi troškovi
= Ukupna ugovorena vrijednost projekta HRK]]/7.5345</f>
        <v>3468051.3690357683</v>
      </c>
      <c r="AA1819" s="13" t="s">
        <v>2662</v>
      </c>
      <c r="AB1819" s="13" t="s">
        <v>19</v>
      </c>
      <c r="AC1819" s="12" t="s">
        <v>6652</v>
      </c>
      <c r="AD1819" s="12" t="s">
        <v>2664</v>
      </c>
    </row>
    <row r="1820" spans="1:30" ht="63.75" customHeight="1" x14ac:dyDescent="0.3">
      <c r="A1820" s="10" t="s">
        <v>6653</v>
      </c>
      <c r="B1820" s="11" t="s">
        <v>139</v>
      </c>
      <c r="C1820" s="12" t="s">
        <v>2658</v>
      </c>
      <c r="D1820" s="12" t="s">
        <v>6612</v>
      </c>
      <c r="E1820" s="13" t="s">
        <v>6613</v>
      </c>
      <c r="F1820" s="14" t="s">
        <v>6654</v>
      </c>
      <c r="G1820" s="14" t="s">
        <v>6655</v>
      </c>
      <c r="H1820" s="16">
        <v>43140</v>
      </c>
      <c r="I1820" s="16">
        <v>44782</v>
      </c>
      <c r="J1820" s="17" t="str">
        <f>IF(Ugovori_OPULJP[[#This Row],[DATUM ZAVRŠETKA OPERACIJE]]&gt;DATE(2023,12,31),"u provedbi","završen")</f>
        <v>završen</v>
      </c>
      <c r="K1820" s="15" t="s">
        <v>235</v>
      </c>
      <c r="L1820" s="15" t="s">
        <v>235</v>
      </c>
      <c r="M1820" s="18">
        <v>0.85</v>
      </c>
      <c r="N1820" s="18">
        <v>0.15</v>
      </c>
      <c r="O1820" s="19">
        <f>Ugovori_OPULJP[[#This Row],[Bespovratna sredstva - Ukupno (EU+Nac) HRK
= Ukupna ugovorena vrijednost bespovratnih sredstava]]*Ugovori_OPULJP[[#This Row],[EU STOPA SUFINANCIRANJA %
EU CO-FINANCING RATE %]]</f>
        <v>685630.79949999996</v>
      </c>
      <c r="P1820" s="20">
        <f>Ugovori_OPULJP[[#This Row],[Bespovratna sredstva - EU dio - HRK]]/7.5345</f>
        <v>90998.845245205375</v>
      </c>
      <c r="Q1820" s="19">
        <f>Ugovori_OPULJP[[#This Row],[Bespovratna sredstva - Ukupno (EU+Nac) HRK
= Ukupna ugovorena vrijednost bespovratnih sredstava]]*Ugovori_OPULJP[[#This Row],[STOPA NACIONALNOG SUFINANCIRANJA %]]</f>
        <v>120993.67049999999</v>
      </c>
      <c r="R1820" s="20">
        <f>Ugovori_OPULJP[[#This Row],[Bespovratna sredstva - Nacionalni dio - HRK]]/7.5345</f>
        <v>16058.61974915389</v>
      </c>
      <c r="S1820" s="19">
        <v>806624.47</v>
      </c>
      <c r="T1820" s="20">
        <f>Ugovori_OPULJP[[#This Row],[Bespovratna sredstva - Ukupno (EU+Nac) HRK
= Ukupna ugovorena vrijednost bespovratnih sredstava]]/7.5345</f>
        <v>107057.46499435927</v>
      </c>
      <c r="U1820" s="19">
        <v>0</v>
      </c>
      <c r="V1820" s="20">
        <f>Ugovori_OPULJP[[#This Row],[Javni doprinos korisnika - HRK]]/7.5345</f>
        <v>0</v>
      </c>
      <c r="W1820" s="19">
        <v>0</v>
      </c>
      <c r="X1820" s="20">
        <f>Ugovori_OPULJP[[#This Row],[Privatni doprinos korisnika - HRK]]/7.5345</f>
        <v>0</v>
      </c>
      <c r="Y1820" s="21">
        <f>Ugovori_OPULJP[[#This Row],[Bespovratna sredstva - Ukupno (EU+Nac) HRK
= Ukupna ugovorena vrijednost bespovratnih sredstava]]+Ugovori_OPULJP[[#This Row],[Javni doprinos korisnika - HRK]]+Ugovori_OPULJP[[#This Row],[Privatni doprinos korisnika - HRK]]</f>
        <v>806624.47</v>
      </c>
      <c r="Z1820" s="22">
        <f>Ugovori_OPULJP[[#This Row],[UKUPNI PRIHVATLJIVI IZDACI
TOTAL ELIGIBLE EXPENDITURE
= Bespovratna sredstva ukupno + doprinos korisnika
= Ukupni prihvatljivi troškovi
= Ukupna ugovorena vrijednost projekta HRK]]/7.5345</f>
        <v>107057.46499435927</v>
      </c>
      <c r="AA1820" s="13" t="s">
        <v>2662</v>
      </c>
      <c r="AB1820" s="13" t="s">
        <v>19</v>
      </c>
      <c r="AC1820" s="12" t="s">
        <v>6656</v>
      </c>
      <c r="AD1820" s="12" t="s">
        <v>2664</v>
      </c>
    </row>
    <row r="1821" spans="1:30" ht="63.75" customHeight="1" x14ac:dyDescent="0.3">
      <c r="A1821" s="10" t="s">
        <v>6657</v>
      </c>
      <c r="B1821" s="11" t="s">
        <v>139</v>
      </c>
      <c r="C1821" s="12" t="s">
        <v>2658</v>
      </c>
      <c r="D1821" s="12" t="s">
        <v>6612</v>
      </c>
      <c r="E1821" s="13" t="s">
        <v>6613</v>
      </c>
      <c r="F1821" s="14" t="s">
        <v>6658</v>
      </c>
      <c r="G1821" s="14" t="s">
        <v>6659</v>
      </c>
      <c r="H1821" s="16">
        <v>43140</v>
      </c>
      <c r="I1821" s="16">
        <v>45147</v>
      </c>
      <c r="J1821" s="17" t="str">
        <f>IF(Ugovori_OPULJP[[#This Row],[DATUM ZAVRŠETKA OPERACIJE]]&gt;DATE(2023,12,31),"u provedbi","završen")</f>
        <v>završen</v>
      </c>
      <c r="K1821" s="15" t="s">
        <v>235</v>
      </c>
      <c r="L1821" s="15" t="s">
        <v>235</v>
      </c>
      <c r="M1821" s="18">
        <v>0.85</v>
      </c>
      <c r="N1821" s="18">
        <v>0.15</v>
      </c>
      <c r="O1821" s="19">
        <f>Ugovori_OPULJP[[#This Row],[Bespovratna sredstva - Ukupno (EU+Nac) HRK
= Ukupna ugovorena vrijednost bespovratnih sredstava]]*Ugovori_OPULJP[[#This Row],[EU STOPA SUFINANCIRANJA %
EU CO-FINANCING RATE %]]</f>
        <v>1013577.4</v>
      </c>
      <c r="P1821" s="20">
        <f>Ugovori_OPULJP[[#This Row],[Bespovratna sredstva - EU dio - HRK]]/7.5345</f>
        <v>134524.83907359481</v>
      </c>
      <c r="Q1821" s="19">
        <f>Ugovori_OPULJP[[#This Row],[Bespovratna sredstva - Ukupno (EU+Nac) HRK
= Ukupna ugovorena vrijednost bespovratnih sredstava]]*Ugovori_OPULJP[[#This Row],[STOPA NACIONALNOG SUFINANCIRANJA %]]</f>
        <v>178866.6</v>
      </c>
      <c r="R1821" s="20">
        <f>Ugovori_OPULJP[[#This Row],[Bespovratna sredstva - Nacionalni dio - HRK]]/7.5345</f>
        <v>23739.677483575553</v>
      </c>
      <c r="S1821" s="19">
        <v>1192444</v>
      </c>
      <c r="T1821" s="20">
        <f>Ugovori_OPULJP[[#This Row],[Bespovratna sredstva - Ukupno (EU+Nac) HRK
= Ukupna ugovorena vrijednost bespovratnih sredstava]]/7.5345</f>
        <v>158264.51655717034</v>
      </c>
      <c r="U1821" s="19">
        <v>0</v>
      </c>
      <c r="V1821" s="20">
        <f>Ugovori_OPULJP[[#This Row],[Javni doprinos korisnika - HRK]]/7.5345</f>
        <v>0</v>
      </c>
      <c r="W1821" s="19">
        <v>0</v>
      </c>
      <c r="X1821" s="20">
        <f>Ugovori_OPULJP[[#This Row],[Privatni doprinos korisnika - HRK]]/7.5345</f>
        <v>0</v>
      </c>
      <c r="Y1821" s="21">
        <f>Ugovori_OPULJP[[#This Row],[Bespovratna sredstva - Ukupno (EU+Nac) HRK
= Ukupna ugovorena vrijednost bespovratnih sredstava]]+Ugovori_OPULJP[[#This Row],[Javni doprinos korisnika - HRK]]+Ugovori_OPULJP[[#This Row],[Privatni doprinos korisnika - HRK]]</f>
        <v>1192444</v>
      </c>
      <c r="Z1821" s="22">
        <f>Ugovori_OPULJP[[#This Row],[UKUPNI PRIHVATLJIVI IZDACI
TOTAL ELIGIBLE EXPENDITURE
= Bespovratna sredstva ukupno + doprinos korisnika
= Ukupni prihvatljivi troškovi
= Ukupna ugovorena vrijednost projekta HRK]]/7.5345</f>
        <v>158264.51655717034</v>
      </c>
      <c r="AA1821" s="13" t="s">
        <v>2662</v>
      </c>
      <c r="AB1821" s="13" t="s">
        <v>19</v>
      </c>
      <c r="AC1821" s="12" t="s">
        <v>6660</v>
      </c>
      <c r="AD1821" s="12" t="s">
        <v>2664</v>
      </c>
    </row>
    <row r="1822" spans="1:30" ht="63.75" customHeight="1" x14ac:dyDescent="0.3">
      <c r="A1822" s="10" t="s">
        <v>6661</v>
      </c>
      <c r="B1822" s="11" t="s">
        <v>139</v>
      </c>
      <c r="C1822" s="12" t="s">
        <v>2658</v>
      </c>
      <c r="D1822" s="12" t="s">
        <v>6612</v>
      </c>
      <c r="E1822" s="13" t="s">
        <v>6613</v>
      </c>
      <c r="F1822" s="14" t="s">
        <v>6662</v>
      </c>
      <c r="G1822" s="14" t="s">
        <v>6663</v>
      </c>
      <c r="H1822" s="16">
        <v>43146</v>
      </c>
      <c r="I1822" s="16">
        <v>44788</v>
      </c>
      <c r="J1822" s="17" t="str">
        <f>IF(Ugovori_OPULJP[[#This Row],[DATUM ZAVRŠETKA OPERACIJE]]&gt;DATE(2023,12,31),"u provedbi","završen")</f>
        <v>završen</v>
      </c>
      <c r="K1822" s="15" t="s">
        <v>178</v>
      </c>
      <c r="L1822" s="15" t="s">
        <v>178</v>
      </c>
      <c r="M1822" s="18">
        <v>0.85</v>
      </c>
      <c r="N1822" s="18">
        <v>0.15</v>
      </c>
      <c r="O1822" s="19">
        <f>Ugovori_OPULJP[[#This Row],[Bespovratna sredstva - Ukupno (EU+Nac) HRK
= Ukupna ugovorena vrijednost bespovratnih sredstava]]*Ugovori_OPULJP[[#This Row],[EU STOPA SUFINANCIRANJA %
EU CO-FINANCING RATE %]]</f>
        <v>860017.98099999991</v>
      </c>
      <c r="P1822" s="20">
        <f>Ugovori_OPULJP[[#This Row],[Bespovratna sredstva - EU dio - HRK]]/7.5345</f>
        <v>114144.00172539649</v>
      </c>
      <c r="Q1822" s="19">
        <f>Ugovori_OPULJP[[#This Row],[Bespovratna sredstva - Ukupno (EU+Nac) HRK
= Ukupna ugovorena vrijednost bespovratnih sredstava]]*Ugovori_OPULJP[[#This Row],[STOPA NACIONALNOG SUFINANCIRANJA %]]</f>
        <v>151767.87899999999</v>
      </c>
      <c r="R1822" s="20">
        <f>Ugovori_OPULJP[[#This Row],[Bespovratna sredstva - Nacionalni dio - HRK]]/7.5345</f>
        <v>20143.059128011148</v>
      </c>
      <c r="S1822" s="19">
        <v>1011785.86</v>
      </c>
      <c r="T1822" s="20">
        <f>Ugovori_OPULJP[[#This Row],[Bespovratna sredstva - Ukupno (EU+Nac) HRK
= Ukupna ugovorena vrijednost bespovratnih sredstava]]/7.5345</f>
        <v>134287.06085340766</v>
      </c>
      <c r="U1822" s="19">
        <v>0</v>
      </c>
      <c r="V1822" s="20">
        <f>Ugovori_OPULJP[[#This Row],[Javni doprinos korisnika - HRK]]/7.5345</f>
        <v>0</v>
      </c>
      <c r="W1822" s="19">
        <v>0</v>
      </c>
      <c r="X1822" s="20">
        <f>Ugovori_OPULJP[[#This Row],[Privatni doprinos korisnika - HRK]]/7.5345</f>
        <v>0</v>
      </c>
      <c r="Y1822" s="21">
        <f>Ugovori_OPULJP[[#This Row],[Bespovratna sredstva - Ukupno (EU+Nac) HRK
= Ukupna ugovorena vrijednost bespovratnih sredstava]]+Ugovori_OPULJP[[#This Row],[Javni doprinos korisnika - HRK]]+Ugovori_OPULJP[[#This Row],[Privatni doprinos korisnika - HRK]]</f>
        <v>1011785.86</v>
      </c>
      <c r="Z1822" s="22">
        <f>Ugovori_OPULJP[[#This Row],[UKUPNI PRIHVATLJIVI IZDACI
TOTAL ELIGIBLE EXPENDITURE
= Bespovratna sredstva ukupno + doprinos korisnika
= Ukupni prihvatljivi troškovi
= Ukupna ugovorena vrijednost projekta HRK]]/7.5345</f>
        <v>134287.06085340766</v>
      </c>
      <c r="AA1822" s="13" t="s">
        <v>2662</v>
      </c>
      <c r="AB1822" s="13" t="s">
        <v>19</v>
      </c>
      <c r="AC1822" s="12" t="s">
        <v>6664</v>
      </c>
      <c r="AD1822" s="12" t="s">
        <v>2664</v>
      </c>
    </row>
    <row r="1823" spans="1:30" ht="63.75" customHeight="1" x14ac:dyDescent="0.3">
      <c r="A1823" s="10" t="s">
        <v>6665</v>
      </c>
      <c r="B1823" s="11" t="s">
        <v>139</v>
      </c>
      <c r="C1823" s="12" t="s">
        <v>2658</v>
      </c>
      <c r="D1823" s="12" t="s">
        <v>6612</v>
      </c>
      <c r="E1823" s="13" t="s">
        <v>6613</v>
      </c>
      <c r="F1823" s="14" t="s">
        <v>6666</v>
      </c>
      <c r="G1823" s="14" t="s">
        <v>6667</v>
      </c>
      <c r="H1823" s="16">
        <v>43146</v>
      </c>
      <c r="I1823" s="16">
        <v>45153</v>
      </c>
      <c r="J1823" s="17" t="str">
        <f>IF(Ugovori_OPULJP[[#This Row],[DATUM ZAVRŠETKA OPERACIJE]]&gt;DATE(2023,12,31),"u provedbi","završen")</f>
        <v>završen</v>
      </c>
      <c r="K1823" s="15" t="s">
        <v>86</v>
      </c>
      <c r="L1823" s="15" t="s">
        <v>86</v>
      </c>
      <c r="M1823" s="18">
        <v>0.85</v>
      </c>
      <c r="N1823" s="18">
        <v>0.15</v>
      </c>
      <c r="O1823" s="19">
        <f>Ugovori_OPULJP[[#This Row],[Bespovratna sredstva - Ukupno (EU+Nac) HRK
= Ukupna ugovorena vrijednost bespovratnih sredstava]]*Ugovori_OPULJP[[#This Row],[EU STOPA SUFINANCIRANJA %
EU CO-FINANCING RATE %]]</f>
        <v>1497597.9404999998</v>
      </c>
      <c r="P1823" s="20">
        <f>Ugovori_OPULJP[[#This Row],[Bespovratna sredstva - EU dio - HRK]]/7.5345</f>
        <v>198765.40453912001</v>
      </c>
      <c r="Q1823" s="19">
        <f>Ugovori_OPULJP[[#This Row],[Bespovratna sredstva - Ukupno (EU+Nac) HRK
= Ukupna ugovorena vrijednost bespovratnih sredstava]]*Ugovori_OPULJP[[#This Row],[STOPA NACIONALNOG SUFINANCIRANJA %]]</f>
        <v>264281.98949999997</v>
      </c>
      <c r="R1823" s="20">
        <f>Ugovori_OPULJP[[#This Row],[Bespovratna sredstva - Nacionalni dio - HRK]]/7.5345</f>
        <v>35076.247859844705</v>
      </c>
      <c r="S1823" s="19">
        <v>1761879.93</v>
      </c>
      <c r="T1823" s="20">
        <f>Ugovori_OPULJP[[#This Row],[Bespovratna sredstva - Ukupno (EU+Nac) HRK
= Ukupna ugovorena vrijednost bespovratnih sredstava]]/7.5345</f>
        <v>233841.65239896474</v>
      </c>
      <c r="U1823" s="19">
        <v>0</v>
      </c>
      <c r="V1823" s="20">
        <f>Ugovori_OPULJP[[#This Row],[Javni doprinos korisnika - HRK]]/7.5345</f>
        <v>0</v>
      </c>
      <c r="W1823" s="19">
        <v>0</v>
      </c>
      <c r="X1823" s="20">
        <f>Ugovori_OPULJP[[#This Row],[Privatni doprinos korisnika - HRK]]/7.5345</f>
        <v>0</v>
      </c>
      <c r="Y1823" s="21">
        <f>Ugovori_OPULJP[[#This Row],[Bespovratna sredstva - Ukupno (EU+Nac) HRK
= Ukupna ugovorena vrijednost bespovratnih sredstava]]+Ugovori_OPULJP[[#This Row],[Javni doprinos korisnika - HRK]]+Ugovori_OPULJP[[#This Row],[Privatni doprinos korisnika - HRK]]</f>
        <v>1761879.93</v>
      </c>
      <c r="Z1823" s="22">
        <f>Ugovori_OPULJP[[#This Row],[UKUPNI PRIHVATLJIVI IZDACI
TOTAL ELIGIBLE EXPENDITURE
= Bespovratna sredstva ukupno + doprinos korisnika
= Ukupni prihvatljivi troškovi
= Ukupna ugovorena vrijednost projekta HRK]]/7.5345</f>
        <v>233841.65239896474</v>
      </c>
      <c r="AA1823" s="13" t="s">
        <v>2662</v>
      </c>
      <c r="AB1823" s="13" t="s">
        <v>19</v>
      </c>
      <c r="AC1823" s="12" t="s">
        <v>6668</v>
      </c>
      <c r="AD1823" s="12" t="s">
        <v>2664</v>
      </c>
    </row>
    <row r="1824" spans="1:30" ht="63.75" customHeight="1" x14ac:dyDescent="0.3">
      <c r="A1824" s="10" t="s">
        <v>6669</v>
      </c>
      <c r="B1824" s="11" t="s">
        <v>139</v>
      </c>
      <c r="C1824" s="12" t="s">
        <v>2658</v>
      </c>
      <c r="D1824" s="12" t="s">
        <v>6612</v>
      </c>
      <c r="E1824" s="13" t="s">
        <v>6613</v>
      </c>
      <c r="F1824" s="14" t="s">
        <v>6670</v>
      </c>
      <c r="G1824" s="14" t="s">
        <v>6671</v>
      </c>
      <c r="H1824" s="16">
        <v>43146</v>
      </c>
      <c r="I1824" s="16">
        <v>45245</v>
      </c>
      <c r="J1824" s="17" t="str">
        <f>IF(Ugovori_OPULJP[[#This Row],[DATUM ZAVRŠETKA OPERACIJE]]&gt;DATE(2023,12,31),"u provedbi","završen")</f>
        <v>završen</v>
      </c>
      <c r="K1824" s="15" t="s">
        <v>417</v>
      </c>
      <c r="L1824" s="15" t="s">
        <v>417</v>
      </c>
      <c r="M1824" s="18">
        <v>0.85</v>
      </c>
      <c r="N1824" s="18">
        <v>0.15</v>
      </c>
      <c r="O1824" s="19">
        <f>Ugovori_OPULJP[[#This Row],[Bespovratna sredstva - Ukupno (EU+Nac) HRK
= Ukupna ugovorena vrijednost bespovratnih sredstava]]*Ugovori_OPULJP[[#This Row],[EU STOPA SUFINANCIRANJA %
EU CO-FINANCING RATE %]]</f>
        <v>6752073.2685000002</v>
      </c>
      <c r="P1824" s="20">
        <f>Ugovori_OPULJP[[#This Row],[Bespovratna sredstva - EU dio - HRK]]/7.5345</f>
        <v>896154.1268166434</v>
      </c>
      <c r="Q1824" s="19">
        <f>Ugovori_OPULJP[[#This Row],[Bespovratna sredstva - Ukupno (EU+Nac) HRK
= Ukupna ugovorena vrijednost bespovratnih sredstava]]*Ugovori_OPULJP[[#This Row],[STOPA NACIONALNOG SUFINANCIRANJA %]]</f>
        <v>1191542.3415000001</v>
      </c>
      <c r="R1824" s="20">
        <f>Ugovori_OPULJP[[#This Row],[Bespovratna sredstva - Nacionalni dio - HRK]]/7.5345</f>
        <v>158144.84590881944</v>
      </c>
      <c r="S1824" s="19">
        <v>7943615.6100000003</v>
      </c>
      <c r="T1824" s="20">
        <f>Ugovori_OPULJP[[#This Row],[Bespovratna sredstva - Ukupno (EU+Nac) HRK
= Ukupna ugovorena vrijednost bespovratnih sredstava]]/7.5345</f>
        <v>1054298.9727254629</v>
      </c>
      <c r="U1824" s="19">
        <v>0</v>
      </c>
      <c r="V1824" s="20">
        <f>Ugovori_OPULJP[[#This Row],[Javni doprinos korisnika - HRK]]/7.5345</f>
        <v>0</v>
      </c>
      <c r="W1824" s="19">
        <v>0</v>
      </c>
      <c r="X1824" s="20">
        <f>Ugovori_OPULJP[[#This Row],[Privatni doprinos korisnika - HRK]]/7.5345</f>
        <v>0</v>
      </c>
      <c r="Y1824" s="21">
        <f>Ugovori_OPULJP[[#This Row],[Bespovratna sredstva - Ukupno (EU+Nac) HRK
= Ukupna ugovorena vrijednost bespovratnih sredstava]]+Ugovori_OPULJP[[#This Row],[Javni doprinos korisnika - HRK]]+Ugovori_OPULJP[[#This Row],[Privatni doprinos korisnika - HRK]]</f>
        <v>7943615.6100000003</v>
      </c>
      <c r="Z1824" s="22">
        <f>Ugovori_OPULJP[[#This Row],[UKUPNI PRIHVATLJIVI IZDACI
TOTAL ELIGIBLE EXPENDITURE
= Bespovratna sredstva ukupno + doprinos korisnika
= Ukupni prihvatljivi troškovi
= Ukupna ugovorena vrijednost projekta HRK]]/7.5345</f>
        <v>1054298.9727254629</v>
      </c>
      <c r="AA1824" s="13" t="s">
        <v>2662</v>
      </c>
      <c r="AB1824" s="13" t="s">
        <v>19</v>
      </c>
      <c r="AC1824" s="12" t="s">
        <v>6672</v>
      </c>
      <c r="AD1824" s="12" t="s">
        <v>2664</v>
      </c>
    </row>
    <row r="1825" spans="1:30" ht="63.75" customHeight="1" x14ac:dyDescent="0.3">
      <c r="A1825" s="10" t="s">
        <v>6673</v>
      </c>
      <c r="B1825" s="11" t="s">
        <v>139</v>
      </c>
      <c r="C1825" s="12" t="s">
        <v>2658</v>
      </c>
      <c r="D1825" s="12" t="s">
        <v>6612</v>
      </c>
      <c r="E1825" s="13" t="s">
        <v>6613</v>
      </c>
      <c r="F1825" s="14" t="s">
        <v>6674</v>
      </c>
      <c r="G1825" s="14" t="s">
        <v>6675</v>
      </c>
      <c r="H1825" s="16">
        <v>43235</v>
      </c>
      <c r="I1825" s="16">
        <v>45245</v>
      </c>
      <c r="J1825" s="17" t="str">
        <f>IF(Ugovori_OPULJP[[#This Row],[DATUM ZAVRŠETKA OPERACIJE]]&gt;DATE(2023,12,31),"u provedbi","završen")</f>
        <v>završen</v>
      </c>
      <c r="K1825" s="15" t="s">
        <v>86</v>
      </c>
      <c r="L1825" s="15" t="s">
        <v>86</v>
      </c>
      <c r="M1825" s="18">
        <v>0.85</v>
      </c>
      <c r="N1825" s="18">
        <v>0.15</v>
      </c>
      <c r="O1825" s="19">
        <f>Ugovori_OPULJP[[#This Row],[Bespovratna sredstva - Ukupno (EU+Nac) HRK
= Ukupna ugovorena vrijednost bespovratnih sredstava]]*Ugovori_OPULJP[[#This Row],[EU STOPA SUFINANCIRANJA %
EU CO-FINANCING RATE %]]</f>
        <v>13740600.030000001</v>
      </c>
      <c r="P1825" s="20">
        <f>Ugovori_OPULJP[[#This Row],[Bespovratna sredstva - EU dio - HRK]]/7.5345</f>
        <v>1823691.025283695</v>
      </c>
      <c r="Q1825" s="19">
        <f>Ugovori_OPULJP[[#This Row],[Bespovratna sredstva - Ukupno (EU+Nac) HRK
= Ukupna ugovorena vrijednost bespovratnih sredstava]]*Ugovori_OPULJP[[#This Row],[STOPA NACIONALNOG SUFINANCIRANJA %]]</f>
        <v>2424811.77</v>
      </c>
      <c r="R1825" s="20">
        <f>Ugovori_OPULJP[[#This Row],[Bespovratna sredstva - Nacionalni dio - HRK]]/7.5345</f>
        <v>321827.82799124025</v>
      </c>
      <c r="S1825" s="19">
        <v>16165411.800000001</v>
      </c>
      <c r="T1825" s="20">
        <f>Ugovori_OPULJP[[#This Row],[Bespovratna sredstva - Ukupno (EU+Nac) HRK
= Ukupna ugovorena vrijednost bespovratnih sredstava]]/7.5345</f>
        <v>2145518.8532749354</v>
      </c>
      <c r="U1825" s="19">
        <v>0</v>
      </c>
      <c r="V1825" s="20">
        <f>Ugovori_OPULJP[[#This Row],[Javni doprinos korisnika - HRK]]/7.5345</f>
        <v>0</v>
      </c>
      <c r="W1825" s="19">
        <v>0</v>
      </c>
      <c r="X1825" s="20">
        <f>Ugovori_OPULJP[[#This Row],[Privatni doprinos korisnika - HRK]]/7.5345</f>
        <v>0</v>
      </c>
      <c r="Y1825" s="21">
        <f>Ugovori_OPULJP[[#This Row],[Bespovratna sredstva - Ukupno (EU+Nac) HRK
= Ukupna ugovorena vrijednost bespovratnih sredstava]]+Ugovori_OPULJP[[#This Row],[Javni doprinos korisnika - HRK]]+Ugovori_OPULJP[[#This Row],[Privatni doprinos korisnika - HRK]]</f>
        <v>16165411.800000001</v>
      </c>
      <c r="Z1825" s="22">
        <f>Ugovori_OPULJP[[#This Row],[UKUPNI PRIHVATLJIVI IZDACI
TOTAL ELIGIBLE EXPENDITURE
= Bespovratna sredstva ukupno + doprinos korisnika
= Ukupni prihvatljivi troškovi
= Ukupna ugovorena vrijednost projekta HRK]]/7.5345</f>
        <v>2145518.8532749354</v>
      </c>
      <c r="AA1825" s="13" t="s">
        <v>2662</v>
      </c>
      <c r="AB1825" s="13" t="s">
        <v>19</v>
      </c>
      <c r="AC1825" s="12" t="s">
        <v>6676</v>
      </c>
      <c r="AD1825" s="12" t="s">
        <v>2664</v>
      </c>
    </row>
    <row r="1826" spans="1:30" ht="63.75" customHeight="1" x14ac:dyDescent="0.3">
      <c r="A1826" s="10" t="s">
        <v>6677</v>
      </c>
      <c r="B1826" s="11" t="s">
        <v>139</v>
      </c>
      <c r="C1826" s="12" t="s">
        <v>2658</v>
      </c>
      <c r="D1826" s="12" t="s">
        <v>6612</v>
      </c>
      <c r="E1826" s="13" t="s">
        <v>6613</v>
      </c>
      <c r="F1826" s="14" t="s">
        <v>6678</v>
      </c>
      <c r="G1826" s="14" t="s">
        <v>6679</v>
      </c>
      <c r="H1826" s="16">
        <v>43146</v>
      </c>
      <c r="I1826" s="16">
        <v>45245</v>
      </c>
      <c r="J1826" s="17" t="str">
        <f>IF(Ugovori_OPULJP[[#This Row],[DATUM ZAVRŠETKA OPERACIJE]]&gt;DATE(2023,12,31),"u provedbi","završen")</f>
        <v>završen</v>
      </c>
      <c r="K1826" s="15" t="s">
        <v>117</v>
      </c>
      <c r="L1826" s="15" t="s">
        <v>117</v>
      </c>
      <c r="M1826" s="18">
        <v>0.85</v>
      </c>
      <c r="N1826" s="18">
        <v>0.15</v>
      </c>
      <c r="O1826" s="19">
        <f>Ugovori_OPULJP[[#This Row],[Bespovratna sredstva - Ukupno (EU+Nac) HRK
= Ukupna ugovorena vrijednost bespovratnih sredstava]]*Ugovori_OPULJP[[#This Row],[EU STOPA SUFINANCIRANJA %
EU CO-FINANCING RATE %]]</f>
        <v>12563492.048</v>
      </c>
      <c r="P1826" s="20">
        <f>Ugovori_OPULJP[[#This Row],[Bespovratna sredstva - EU dio - HRK]]/7.5345</f>
        <v>1667461.9481053818</v>
      </c>
      <c r="Q1826" s="19">
        <f>Ugovori_OPULJP[[#This Row],[Bespovratna sredstva - Ukupno (EU+Nac) HRK
= Ukupna ugovorena vrijednost bespovratnih sredstava]]*Ugovori_OPULJP[[#This Row],[STOPA NACIONALNOG SUFINANCIRANJA %]]</f>
        <v>2217086.8319999999</v>
      </c>
      <c r="R1826" s="20">
        <f>Ugovori_OPULJP[[#This Row],[Bespovratna sredstva - Nacionalni dio - HRK]]/7.5345</f>
        <v>294257.99084212619</v>
      </c>
      <c r="S1826" s="19">
        <v>14780578.880000001</v>
      </c>
      <c r="T1826" s="20">
        <f>Ugovori_OPULJP[[#This Row],[Bespovratna sredstva - Ukupno (EU+Nac) HRK
= Ukupna ugovorena vrijednost bespovratnih sredstava]]/7.5345</f>
        <v>1961719.9389475081</v>
      </c>
      <c r="U1826" s="19">
        <v>0</v>
      </c>
      <c r="V1826" s="20">
        <f>Ugovori_OPULJP[[#This Row],[Javni doprinos korisnika - HRK]]/7.5345</f>
        <v>0</v>
      </c>
      <c r="W1826" s="19">
        <v>0</v>
      </c>
      <c r="X1826" s="20">
        <f>Ugovori_OPULJP[[#This Row],[Privatni doprinos korisnika - HRK]]/7.5345</f>
        <v>0</v>
      </c>
      <c r="Y1826" s="21">
        <f>Ugovori_OPULJP[[#This Row],[Bespovratna sredstva - Ukupno (EU+Nac) HRK
= Ukupna ugovorena vrijednost bespovratnih sredstava]]+Ugovori_OPULJP[[#This Row],[Javni doprinos korisnika - HRK]]+Ugovori_OPULJP[[#This Row],[Privatni doprinos korisnika - HRK]]</f>
        <v>14780578.880000001</v>
      </c>
      <c r="Z1826" s="22">
        <f>Ugovori_OPULJP[[#This Row],[UKUPNI PRIHVATLJIVI IZDACI
TOTAL ELIGIBLE EXPENDITURE
= Bespovratna sredstva ukupno + doprinos korisnika
= Ukupni prihvatljivi troškovi
= Ukupna ugovorena vrijednost projekta HRK]]/7.5345</f>
        <v>1961719.9389475081</v>
      </c>
      <c r="AA1826" s="13" t="s">
        <v>2662</v>
      </c>
      <c r="AB1826" s="13" t="s">
        <v>19</v>
      </c>
      <c r="AC1826" s="12" t="s">
        <v>6680</v>
      </c>
      <c r="AD1826" s="12" t="s">
        <v>2664</v>
      </c>
    </row>
    <row r="1827" spans="1:30" ht="63.75" customHeight="1" x14ac:dyDescent="0.3">
      <c r="A1827" s="10" t="s">
        <v>6681</v>
      </c>
      <c r="B1827" s="11" t="s">
        <v>139</v>
      </c>
      <c r="C1827" s="12" t="s">
        <v>2658</v>
      </c>
      <c r="D1827" s="12" t="s">
        <v>6612</v>
      </c>
      <c r="E1827" s="13" t="s">
        <v>6613</v>
      </c>
      <c r="F1827" s="14" t="s">
        <v>6638</v>
      </c>
      <c r="G1827" s="14" t="s">
        <v>6682</v>
      </c>
      <c r="H1827" s="16">
        <v>43234</v>
      </c>
      <c r="I1827" s="16">
        <v>45068</v>
      </c>
      <c r="J1827" s="17" t="str">
        <f>IF(Ugovori_OPULJP[[#This Row],[DATUM ZAVRŠETKA OPERACIJE]]&gt;DATE(2023,12,31),"u provedbi","završen")</f>
        <v>završen</v>
      </c>
      <c r="K1827" s="15" t="s">
        <v>117</v>
      </c>
      <c r="L1827" s="15" t="s">
        <v>117</v>
      </c>
      <c r="M1827" s="18">
        <v>0.85</v>
      </c>
      <c r="N1827" s="18">
        <v>0.15</v>
      </c>
      <c r="O1827" s="19">
        <f>Ugovori_OPULJP[[#This Row],[Bespovratna sredstva - Ukupno (EU+Nac) HRK
= Ukupna ugovorena vrijednost bespovratnih sredstava]]*Ugovori_OPULJP[[#This Row],[EU STOPA SUFINANCIRANJA %
EU CO-FINANCING RATE %]]</f>
        <v>1036461.2869999999</v>
      </c>
      <c r="P1827" s="20">
        <f>Ugovori_OPULJP[[#This Row],[Bespovratna sredstva - EU dio - HRK]]/7.5345</f>
        <v>137562.05282367772</v>
      </c>
      <c r="Q1827" s="19">
        <f>Ugovori_OPULJP[[#This Row],[Bespovratna sredstva - Ukupno (EU+Nac) HRK
= Ukupna ugovorena vrijednost bespovratnih sredstava]]*Ugovori_OPULJP[[#This Row],[STOPA NACIONALNOG SUFINANCIRANJA %]]</f>
        <v>182904.93299999999</v>
      </c>
      <c r="R1827" s="20">
        <f>Ugovori_OPULJP[[#This Row],[Bespovratna sredstva - Nacionalni dio - HRK]]/7.5345</f>
        <v>24275.656380649012</v>
      </c>
      <c r="S1827" s="19">
        <v>1219366.22</v>
      </c>
      <c r="T1827" s="20">
        <f>Ugovori_OPULJP[[#This Row],[Bespovratna sredstva - Ukupno (EU+Nac) HRK
= Ukupna ugovorena vrijednost bespovratnih sredstava]]/7.5345</f>
        <v>161837.70920432676</v>
      </c>
      <c r="U1827" s="19">
        <v>0</v>
      </c>
      <c r="V1827" s="20">
        <f>Ugovori_OPULJP[[#This Row],[Javni doprinos korisnika - HRK]]/7.5345</f>
        <v>0</v>
      </c>
      <c r="W1827" s="19">
        <v>0</v>
      </c>
      <c r="X1827" s="20">
        <f>Ugovori_OPULJP[[#This Row],[Privatni doprinos korisnika - HRK]]/7.5345</f>
        <v>0</v>
      </c>
      <c r="Y1827" s="21">
        <f>Ugovori_OPULJP[[#This Row],[Bespovratna sredstva - Ukupno (EU+Nac) HRK
= Ukupna ugovorena vrijednost bespovratnih sredstava]]+Ugovori_OPULJP[[#This Row],[Javni doprinos korisnika - HRK]]+Ugovori_OPULJP[[#This Row],[Privatni doprinos korisnika - HRK]]</f>
        <v>1219366.22</v>
      </c>
      <c r="Z1827" s="22">
        <f>Ugovori_OPULJP[[#This Row],[UKUPNI PRIHVATLJIVI IZDACI
TOTAL ELIGIBLE EXPENDITURE
= Bespovratna sredstva ukupno + doprinos korisnika
= Ukupni prihvatljivi troškovi
= Ukupna ugovorena vrijednost projekta HRK]]/7.5345</f>
        <v>161837.70920432676</v>
      </c>
      <c r="AA1827" s="13" t="s">
        <v>2662</v>
      </c>
      <c r="AB1827" s="13" t="s">
        <v>19</v>
      </c>
      <c r="AC1827" s="12" t="s">
        <v>6683</v>
      </c>
      <c r="AD1827" s="12" t="s">
        <v>2664</v>
      </c>
    </row>
    <row r="1828" spans="1:30" ht="63.75" customHeight="1" x14ac:dyDescent="0.3">
      <c r="A1828" s="10" t="s">
        <v>6684</v>
      </c>
      <c r="B1828" s="11" t="s">
        <v>139</v>
      </c>
      <c r="C1828" s="12" t="s">
        <v>2658</v>
      </c>
      <c r="D1828" s="12" t="s">
        <v>6612</v>
      </c>
      <c r="E1828" s="13" t="s">
        <v>6613</v>
      </c>
      <c r="F1828" s="14" t="s">
        <v>6685</v>
      </c>
      <c r="G1828" s="14" t="s">
        <v>6686</v>
      </c>
      <c r="H1828" s="16">
        <v>43235</v>
      </c>
      <c r="I1828" s="16">
        <v>44880</v>
      </c>
      <c r="J1828" s="17" t="str">
        <f>IF(Ugovori_OPULJP[[#This Row],[DATUM ZAVRŠETKA OPERACIJE]]&gt;DATE(2023,12,31),"u provedbi","završen")</f>
        <v>završen</v>
      </c>
      <c r="K1828" s="15" t="s">
        <v>91</v>
      </c>
      <c r="L1828" s="15" t="s">
        <v>91</v>
      </c>
      <c r="M1828" s="18">
        <v>0.85</v>
      </c>
      <c r="N1828" s="18">
        <v>0.15</v>
      </c>
      <c r="O1828" s="19">
        <f>Ugovori_OPULJP[[#This Row],[Bespovratna sredstva - Ukupno (EU+Nac) HRK
= Ukupna ugovorena vrijednost bespovratnih sredstava]]*Ugovori_OPULJP[[#This Row],[EU STOPA SUFINANCIRANJA %
EU CO-FINANCING RATE %]]</f>
        <v>1841986.176</v>
      </c>
      <c r="P1828" s="20">
        <f>Ugovori_OPULJP[[#This Row],[Bespovratna sredstva - EU dio - HRK]]/7.5345</f>
        <v>244473.57833963766</v>
      </c>
      <c r="Q1828" s="19">
        <f>Ugovori_OPULJP[[#This Row],[Bespovratna sredstva - Ukupno (EU+Nac) HRK
= Ukupna ugovorena vrijednost bespovratnih sredstava]]*Ugovori_OPULJP[[#This Row],[STOPA NACIONALNOG SUFINANCIRANJA %]]</f>
        <v>325056.38400000002</v>
      </c>
      <c r="R1828" s="20">
        <f>Ugovori_OPULJP[[#This Row],[Bespovratna sredstva - Nacionalni dio - HRK]]/7.5345</f>
        <v>43142.396177583119</v>
      </c>
      <c r="S1828" s="19">
        <v>2167042.56</v>
      </c>
      <c r="T1828" s="20">
        <f>Ugovori_OPULJP[[#This Row],[Bespovratna sredstva - Ukupno (EU+Nac) HRK
= Ukupna ugovorena vrijednost bespovratnih sredstava]]/7.5345</f>
        <v>287615.97451722075</v>
      </c>
      <c r="U1828" s="19">
        <v>0</v>
      </c>
      <c r="V1828" s="20">
        <f>Ugovori_OPULJP[[#This Row],[Javni doprinos korisnika - HRK]]/7.5345</f>
        <v>0</v>
      </c>
      <c r="W1828" s="19">
        <v>0</v>
      </c>
      <c r="X1828" s="20">
        <f>Ugovori_OPULJP[[#This Row],[Privatni doprinos korisnika - HRK]]/7.5345</f>
        <v>0</v>
      </c>
      <c r="Y1828" s="21">
        <f>Ugovori_OPULJP[[#This Row],[Bespovratna sredstva - Ukupno (EU+Nac) HRK
= Ukupna ugovorena vrijednost bespovratnih sredstava]]+Ugovori_OPULJP[[#This Row],[Javni doprinos korisnika - HRK]]+Ugovori_OPULJP[[#This Row],[Privatni doprinos korisnika - HRK]]</f>
        <v>2167042.56</v>
      </c>
      <c r="Z1828" s="22">
        <f>Ugovori_OPULJP[[#This Row],[UKUPNI PRIHVATLJIVI IZDACI
TOTAL ELIGIBLE EXPENDITURE
= Bespovratna sredstva ukupno + doprinos korisnika
= Ukupni prihvatljivi troškovi
= Ukupna ugovorena vrijednost projekta HRK]]/7.5345</f>
        <v>287615.97451722075</v>
      </c>
      <c r="AA1828" s="13" t="s">
        <v>2662</v>
      </c>
      <c r="AB1828" s="13" t="s">
        <v>19</v>
      </c>
      <c r="AC1828" s="12" t="s">
        <v>6687</v>
      </c>
      <c r="AD1828" s="12" t="s">
        <v>2664</v>
      </c>
    </row>
    <row r="1829" spans="1:30" ht="63.75" customHeight="1" x14ac:dyDescent="0.3">
      <c r="A1829" s="10" t="s">
        <v>6688</v>
      </c>
      <c r="B1829" s="11" t="s">
        <v>139</v>
      </c>
      <c r="C1829" s="12" t="s">
        <v>2658</v>
      </c>
      <c r="D1829" s="12" t="s">
        <v>6612</v>
      </c>
      <c r="E1829" s="13" t="s">
        <v>6613</v>
      </c>
      <c r="F1829" s="14" t="s">
        <v>6689</v>
      </c>
      <c r="G1829" s="14" t="s">
        <v>6690</v>
      </c>
      <c r="H1829" s="16">
        <v>43185</v>
      </c>
      <c r="I1829" s="16">
        <v>45195</v>
      </c>
      <c r="J1829" s="17" t="str">
        <f>IF(Ugovori_OPULJP[[#This Row],[DATUM ZAVRŠETKA OPERACIJE]]&gt;DATE(2023,12,31),"u provedbi","završen")</f>
        <v>završen</v>
      </c>
      <c r="K1829" s="15" t="s">
        <v>235</v>
      </c>
      <c r="L1829" s="15" t="s">
        <v>235</v>
      </c>
      <c r="M1829" s="18">
        <v>0.85</v>
      </c>
      <c r="N1829" s="18">
        <v>0.15</v>
      </c>
      <c r="O1829" s="19">
        <f>Ugovori_OPULJP[[#This Row],[Bespovratna sredstva - Ukupno (EU+Nac) HRK
= Ukupna ugovorena vrijednost bespovratnih sredstava]]*Ugovori_OPULJP[[#This Row],[EU STOPA SUFINANCIRANJA %
EU CO-FINANCING RATE %]]</f>
        <v>939707.9375</v>
      </c>
      <c r="P1829" s="20">
        <f>Ugovori_OPULJP[[#This Row],[Bespovratna sredstva - EU dio - HRK]]/7.5345</f>
        <v>124720.67655451589</v>
      </c>
      <c r="Q1829" s="19">
        <f>Ugovori_OPULJP[[#This Row],[Bespovratna sredstva - Ukupno (EU+Nac) HRK
= Ukupna ugovorena vrijednost bespovratnih sredstava]]*Ugovori_OPULJP[[#This Row],[STOPA NACIONALNOG SUFINANCIRANJA %]]</f>
        <v>165830.8125</v>
      </c>
      <c r="R1829" s="20">
        <f>Ugovori_OPULJP[[#This Row],[Bespovratna sredstva - Nacionalni dio - HRK]]/7.5345</f>
        <v>22009.531156679273</v>
      </c>
      <c r="S1829" s="19">
        <v>1105538.75</v>
      </c>
      <c r="T1829" s="20">
        <f>Ugovori_OPULJP[[#This Row],[Bespovratna sredstva - Ukupno (EU+Nac) HRK
= Ukupna ugovorena vrijednost bespovratnih sredstava]]/7.5345</f>
        <v>146730.20771119517</v>
      </c>
      <c r="U1829" s="19">
        <v>0</v>
      </c>
      <c r="V1829" s="20">
        <f>Ugovori_OPULJP[[#This Row],[Javni doprinos korisnika - HRK]]/7.5345</f>
        <v>0</v>
      </c>
      <c r="W1829" s="19">
        <v>0</v>
      </c>
      <c r="X1829" s="20">
        <f>Ugovori_OPULJP[[#This Row],[Privatni doprinos korisnika - HRK]]/7.5345</f>
        <v>0</v>
      </c>
      <c r="Y1829" s="21">
        <f>Ugovori_OPULJP[[#This Row],[Bespovratna sredstva - Ukupno (EU+Nac) HRK
= Ukupna ugovorena vrijednost bespovratnih sredstava]]+Ugovori_OPULJP[[#This Row],[Javni doprinos korisnika - HRK]]+Ugovori_OPULJP[[#This Row],[Privatni doprinos korisnika - HRK]]</f>
        <v>1105538.75</v>
      </c>
      <c r="Z1829" s="22">
        <f>Ugovori_OPULJP[[#This Row],[UKUPNI PRIHVATLJIVI IZDACI
TOTAL ELIGIBLE EXPENDITURE
= Bespovratna sredstva ukupno + doprinos korisnika
= Ukupni prihvatljivi troškovi
= Ukupna ugovorena vrijednost projekta HRK]]/7.5345</f>
        <v>146730.20771119517</v>
      </c>
      <c r="AA1829" s="13" t="s">
        <v>2662</v>
      </c>
      <c r="AB1829" s="13" t="s">
        <v>19</v>
      </c>
      <c r="AC1829" s="12" t="s">
        <v>6691</v>
      </c>
      <c r="AD1829" s="12" t="s">
        <v>2664</v>
      </c>
    </row>
    <row r="1830" spans="1:30" ht="63.75" customHeight="1" x14ac:dyDescent="0.3">
      <c r="A1830" s="10" t="s">
        <v>6692</v>
      </c>
      <c r="B1830" s="11" t="s">
        <v>139</v>
      </c>
      <c r="C1830" s="12" t="s">
        <v>2658</v>
      </c>
      <c r="D1830" s="12" t="s">
        <v>6612</v>
      </c>
      <c r="E1830" s="13" t="s">
        <v>6613</v>
      </c>
      <c r="F1830" s="14" t="s">
        <v>6693</v>
      </c>
      <c r="G1830" s="14" t="s">
        <v>6694</v>
      </c>
      <c r="H1830" s="16">
        <v>43235</v>
      </c>
      <c r="I1830" s="16">
        <v>45245</v>
      </c>
      <c r="J1830" s="17" t="str">
        <f>IF(Ugovori_OPULJP[[#This Row],[DATUM ZAVRŠETKA OPERACIJE]]&gt;DATE(2023,12,31),"u provedbi","završen")</f>
        <v>završen</v>
      </c>
      <c r="K1830" s="15" t="s">
        <v>91</v>
      </c>
      <c r="L1830" s="15" t="s">
        <v>91</v>
      </c>
      <c r="M1830" s="18">
        <v>0.85</v>
      </c>
      <c r="N1830" s="18">
        <v>0.15</v>
      </c>
      <c r="O1830" s="19">
        <f>Ugovori_OPULJP[[#This Row],[Bespovratna sredstva - Ukupno (EU+Nac) HRK
= Ukupna ugovorena vrijednost bespovratnih sredstava]]*Ugovori_OPULJP[[#This Row],[EU STOPA SUFINANCIRANJA %
EU CO-FINANCING RATE %]]</f>
        <v>3187124.1979999999</v>
      </c>
      <c r="P1830" s="20">
        <f>Ugovori_OPULJP[[#This Row],[Bespovratna sredstva - EU dio - HRK]]/7.5345</f>
        <v>423004.07432477269</v>
      </c>
      <c r="Q1830" s="19">
        <f>Ugovori_OPULJP[[#This Row],[Bespovratna sredstva - Ukupno (EU+Nac) HRK
= Ukupna ugovorena vrijednost bespovratnih sredstava]]*Ugovori_OPULJP[[#This Row],[STOPA NACIONALNOG SUFINANCIRANJA %]]</f>
        <v>562433.68199999991</v>
      </c>
      <c r="R1830" s="20">
        <f>Ugovori_OPULJP[[#This Row],[Bespovratna sredstva - Nacionalni dio - HRK]]/7.5345</f>
        <v>74647.777822018703</v>
      </c>
      <c r="S1830" s="19">
        <v>3749557.88</v>
      </c>
      <c r="T1830" s="20">
        <f>Ugovori_OPULJP[[#This Row],[Bespovratna sredstva - Ukupno (EU+Nac) HRK
= Ukupna ugovorena vrijednost bespovratnih sredstava]]/7.5345</f>
        <v>497651.85214679141</v>
      </c>
      <c r="U1830" s="19">
        <v>0</v>
      </c>
      <c r="V1830" s="20">
        <f>Ugovori_OPULJP[[#This Row],[Javni doprinos korisnika - HRK]]/7.5345</f>
        <v>0</v>
      </c>
      <c r="W1830" s="19">
        <v>0</v>
      </c>
      <c r="X1830" s="20">
        <f>Ugovori_OPULJP[[#This Row],[Privatni doprinos korisnika - HRK]]/7.5345</f>
        <v>0</v>
      </c>
      <c r="Y1830" s="21">
        <f>Ugovori_OPULJP[[#This Row],[Bespovratna sredstva - Ukupno (EU+Nac) HRK
= Ukupna ugovorena vrijednost bespovratnih sredstava]]+Ugovori_OPULJP[[#This Row],[Javni doprinos korisnika - HRK]]+Ugovori_OPULJP[[#This Row],[Privatni doprinos korisnika - HRK]]</f>
        <v>3749557.88</v>
      </c>
      <c r="Z1830" s="22">
        <f>Ugovori_OPULJP[[#This Row],[UKUPNI PRIHVATLJIVI IZDACI
TOTAL ELIGIBLE EXPENDITURE
= Bespovratna sredstva ukupno + doprinos korisnika
= Ukupni prihvatljivi troškovi
= Ukupna ugovorena vrijednost projekta HRK]]/7.5345</f>
        <v>497651.85214679141</v>
      </c>
      <c r="AA1830" s="13" t="s">
        <v>2662</v>
      </c>
      <c r="AB1830" s="13" t="s">
        <v>19</v>
      </c>
      <c r="AC1830" s="12" t="s">
        <v>6695</v>
      </c>
      <c r="AD1830" s="12" t="s">
        <v>2664</v>
      </c>
    </row>
    <row r="1831" spans="1:30" ht="63.75" customHeight="1" x14ac:dyDescent="0.3">
      <c r="A1831" s="10" t="s">
        <v>6696</v>
      </c>
      <c r="B1831" s="11" t="s">
        <v>139</v>
      </c>
      <c r="C1831" s="12" t="s">
        <v>2658</v>
      </c>
      <c r="D1831" s="12" t="s">
        <v>6612</v>
      </c>
      <c r="E1831" s="13" t="s">
        <v>6613</v>
      </c>
      <c r="F1831" s="14" t="s">
        <v>6697</v>
      </c>
      <c r="G1831" s="14" t="s">
        <v>6698</v>
      </c>
      <c r="H1831" s="16">
        <v>43236</v>
      </c>
      <c r="I1831" s="16">
        <v>45246</v>
      </c>
      <c r="J1831" s="17" t="str">
        <f>IF(Ugovori_OPULJP[[#This Row],[DATUM ZAVRŠETKA OPERACIJE]]&gt;DATE(2023,12,31),"u provedbi","završen")</f>
        <v>završen</v>
      </c>
      <c r="K1831" s="15" t="s">
        <v>586</v>
      </c>
      <c r="L1831" s="15" t="s">
        <v>586</v>
      </c>
      <c r="M1831" s="18">
        <v>0.85</v>
      </c>
      <c r="N1831" s="18">
        <v>0.15</v>
      </c>
      <c r="O1831" s="19">
        <f>Ugovori_OPULJP[[#This Row],[Bespovratna sredstva - Ukupno (EU+Nac) HRK
= Ukupna ugovorena vrijednost bespovratnih sredstava]]*Ugovori_OPULJP[[#This Row],[EU STOPA SUFINANCIRANJA %
EU CO-FINANCING RATE %]]</f>
        <v>2237126.1944999998</v>
      </c>
      <c r="P1831" s="20">
        <f>Ugovori_OPULJP[[#This Row],[Bespovratna sredstva - EU dio - HRK]]/7.5345</f>
        <v>296917.67131196492</v>
      </c>
      <c r="Q1831" s="19">
        <f>Ugovori_OPULJP[[#This Row],[Bespovratna sredstva - Ukupno (EU+Nac) HRK
= Ukupna ugovorena vrijednost bespovratnih sredstava]]*Ugovori_OPULJP[[#This Row],[STOPA NACIONALNOG SUFINANCIRANJA %]]</f>
        <v>394786.9755</v>
      </c>
      <c r="R1831" s="20">
        <f>Ugovori_OPULJP[[#This Row],[Bespovratna sredstva - Nacionalni dio - HRK]]/7.5345</f>
        <v>52397.23611387617</v>
      </c>
      <c r="S1831" s="19">
        <v>2631913.17</v>
      </c>
      <c r="T1831" s="20">
        <f>Ugovori_OPULJP[[#This Row],[Bespovratna sredstva - Ukupno (EU+Nac) HRK
= Ukupna ugovorena vrijednost bespovratnih sredstava]]/7.5345</f>
        <v>349314.90742584108</v>
      </c>
      <c r="U1831" s="19">
        <v>0</v>
      </c>
      <c r="V1831" s="20">
        <f>Ugovori_OPULJP[[#This Row],[Javni doprinos korisnika - HRK]]/7.5345</f>
        <v>0</v>
      </c>
      <c r="W1831" s="19">
        <v>0</v>
      </c>
      <c r="X1831" s="20">
        <f>Ugovori_OPULJP[[#This Row],[Privatni doprinos korisnika - HRK]]/7.5345</f>
        <v>0</v>
      </c>
      <c r="Y1831" s="21">
        <f>Ugovori_OPULJP[[#This Row],[Bespovratna sredstva - Ukupno (EU+Nac) HRK
= Ukupna ugovorena vrijednost bespovratnih sredstava]]+Ugovori_OPULJP[[#This Row],[Javni doprinos korisnika - HRK]]+Ugovori_OPULJP[[#This Row],[Privatni doprinos korisnika - HRK]]</f>
        <v>2631913.17</v>
      </c>
      <c r="Z1831" s="22">
        <f>Ugovori_OPULJP[[#This Row],[UKUPNI PRIHVATLJIVI IZDACI
TOTAL ELIGIBLE EXPENDITURE
= Bespovratna sredstva ukupno + doprinos korisnika
= Ukupni prihvatljivi troškovi
= Ukupna ugovorena vrijednost projekta HRK]]/7.5345</f>
        <v>349314.90742584108</v>
      </c>
      <c r="AA1831" s="13" t="s">
        <v>2662</v>
      </c>
      <c r="AB1831" s="13" t="s">
        <v>19</v>
      </c>
      <c r="AC1831" s="12" t="s">
        <v>6699</v>
      </c>
      <c r="AD1831" s="12" t="s">
        <v>2664</v>
      </c>
    </row>
    <row r="1832" spans="1:30" ht="63.75" customHeight="1" x14ac:dyDescent="0.3">
      <c r="A1832" s="10" t="s">
        <v>6700</v>
      </c>
      <c r="B1832" s="11" t="s">
        <v>139</v>
      </c>
      <c r="C1832" s="12" t="s">
        <v>2658</v>
      </c>
      <c r="D1832" s="12" t="s">
        <v>6612</v>
      </c>
      <c r="E1832" s="13" t="s">
        <v>6613</v>
      </c>
      <c r="F1832" s="14" t="s">
        <v>6701</v>
      </c>
      <c r="G1832" s="14" t="s">
        <v>6702</v>
      </c>
      <c r="H1832" s="16">
        <v>43245</v>
      </c>
      <c r="I1832" s="29">
        <v>45291</v>
      </c>
      <c r="J1832" s="17" t="str">
        <f>IF(Ugovori_OPULJP[[#This Row],[DATUM ZAVRŠETKA OPERACIJE]]&gt;DATE(2023,12,31),"u provedbi","završen")</f>
        <v>završen</v>
      </c>
      <c r="K1832" s="15" t="s">
        <v>71</v>
      </c>
      <c r="L1832" s="15" t="s">
        <v>71</v>
      </c>
      <c r="M1832" s="18">
        <v>0.85</v>
      </c>
      <c r="N1832" s="18">
        <v>0.15</v>
      </c>
      <c r="O1832" s="19">
        <f>Ugovori_OPULJP[[#This Row],[Bespovratna sredstva - Ukupno (EU+Nac) HRK
= Ukupna ugovorena vrijednost bespovratnih sredstava]]*Ugovori_OPULJP[[#This Row],[EU STOPA SUFINANCIRANJA %
EU CO-FINANCING RATE %]]</f>
        <v>1481305.1064999998</v>
      </c>
      <c r="P1832" s="20">
        <f>Ugovori_OPULJP[[#This Row],[Bespovratna sredstva - EU dio - HRK]]/7.5345</f>
        <v>196602.9738536067</v>
      </c>
      <c r="Q1832" s="19">
        <f>Ugovori_OPULJP[[#This Row],[Bespovratna sredstva - Ukupno (EU+Nac) HRK
= Ukupna ugovorena vrijednost bespovratnih sredstava]]*Ugovori_OPULJP[[#This Row],[STOPA NACIONALNOG SUFINANCIRANJA %]]</f>
        <v>261406.78349999996</v>
      </c>
      <c r="R1832" s="20">
        <f>Ugovori_OPULJP[[#This Row],[Bespovratna sredstva - Nacionalni dio - HRK]]/7.5345</f>
        <v>34694.642444754121</v>
      </c>
      <c r="S1832" s="19">
        <v>1742711.89</v>
      </c>
      <c r="T1832" s="20">
        <f>Ugovori_OPULJP[[#This Row],[Bespovratna sredstva - Ukupno (EU+Nac) HRK
= Ukupna ugovorena vrijednost bespovratnih sredstava]]/7.5345</f>
        <v>231297.61629836084</v>
      </c>
      <c r="U1832" s="19">
        <v>0</v>
      </c>
      <c r="V1832" s="20">
        <f>Ugovori_OPULJP[[#This Row],[Javni doprinos korisnika - HRK]]/7.5345</f>
        <v>0</v>
      </c>
      <c r="W1832" s="19">
        <v>0</v>
      </c>
      <c r="X1832" s="20">
        <f>Ugovori_OPULJP[[#This Row],[Privatni doprinos korisnika - HRK]]/7.5345</f>
        <v>0</v>
      </c>
      <c r="Y1832" s="21">
        <f>Ugovori_OPULJP[[#This Row],[Bespovratna sredstva - Ukupno (EU+Nac) HRK
= Ukupna ugovorena vrijednost bespovratnih sredstava]]+Ugovori_OPULJP[[#This Row],[Javni doprinos korisnika - HRK]]+Ugovori_OPULJP[[#This Row],[Privatni doprinos korisnika - HRK]]</f>
        <v>1742711.89</v>
      </c>
      <c r="Z1832" s="22">
        <f>Ugovori_OPULJP[[#This Row],[UKUPNI PRIHVATLJIVI IZDACI
TOTAL ELIGIBLE EXPENDITURE
= Bespovratna sredstva ukupno + doprinos korisnika
= Ukupni prihvatljivi troškovi
= Ukupna ugovorena vrijednost projekta HRK]]/7.5345</f>
        <v>231297.61629836084</v>
      </c>
      <c r="AA1832" s="13" t="s">
        <v>2662</v>
      </c>
      <c r="AB1832" s="13" t="s">
        <v>19</v>
      </c>
      <c r="AC1832" s="12" t="s">
        <v>6703</v>
      </c>
      <c r="AD1832" s="12" t="s">
        <v>2664</v>
      </c>
    </row>
    <row r="1833" spans="1:30" ht="63.75" customHeight="1" x14ac:dyDescent="0.3">
      <c r="A1833" s="10" t="s">
        <v>6704</v>
      </c>
      <c r="B1833" s="11" t="s">
        <v>139</v>
      </c>
      <c r="C1833" s="12" t="s">
        <v>2658</v>
      </c>
      <c r="D1833" s="12" t="s">
        <v>6612</v>
      </c>
      <c r="E1833" s="13" t="s">
        <v>6613</v>
      </c>
      <c r="F1833" s="14" t="s">
        <v>6705</v>
      </c>
      <c r="G1833" s="14" t="s">
        <v>6706</v>
      </c>
      <c r="H1833" s="16">
        <v>43234</v>
      </c>
      <c r="I1833" s="16">
        <v>45244</v>
      </c>
      <c r="J1833" s="17" t="str">
        <f>IF(Ugovori_OPULJP[[#This Row],[DATUM ZAVRŠETKA OPERACIJE]]&gt;DATE(2023,12,31),"u provedbi","završen")</f>
        <v>završen</v>
      </c>
      <c r="K1833" s="15" t="s">
        <v>86</v>
      </c>
      <c r="L1833" s="15" t="s">
        <v>86</v>
      </c>
      <c r="M1833" s="18">
        <v>0.85</v>
      </c>
      <c r="N1833" s="18">
        <v>0.15</v>
      </c>
      <c r="O1833" s="19">
        <f>Ugovori_OPULJP[[#This Row],[Bespovratna sredstva - Ukupno (EU+Nac) HRK
= Ukupna ugovorena vrijednost bespovratnih sredstava]]*Ugovori_OPULJP[[#This Row],[EU STOPA SUFINANCIRANJA %
EU CO-FINANCING RATE %]]</f>
        <v>1076352.382</v>
      </c>
      <c r="P1833" s="20">
        <f>Ugovori_OPULJP[[#This Row],[Bespovratna sredstva - EU dio - HRK]]/7.5345</f>
        <v>142856.51098281238</v>
      </c>
      <c r="Q1833" s="19">
        <f>Ugovori_OPULJP[[#This Row],[Bespovratna sredstva - Ukupno (EU+Nac) HRK
= Ukupna ugovorena vrijednost bespovratnih sredstava]]*Ugovori_OPULJP[[#This Row],[STOPA NACIONALNOG SUFINANCIRANJA %]]</f>
        <v>189944.53799999997</v>
      </c>
      <c r="R1833" s="20">
        <f>Ugovori_OPULJP[[#This Row],[Bespovratna sredstva - Nacionalni dio - HRK]]/7.5345</f>
        <v>25209.972526378653</v>
      </c>
      <c r="S1833" s="19">
        <v>1266296.92</v>
      </c>
      <c r="T1833" s="20">
        <f>Ugovori_OPULJP[[#This Row],[Bespovratna sredstva - Ukupno (EU+Nac) HRK
= Ukupna ugovorena vrijednost bespovratnih sredstava]]/7.5345</f>
        <v>168066.48350919102</v>
      </c>
      <c r="U1833" s="19">
        <v>0</v>
      </c>
      <c r="V1833" s="20">
        <f>Ugovori_OPULJP[[#This Row],[Javni doprinos korisnika - HRK]]/7.5345</f>
        <v>0</v>
      </c>
      <c r="W1833" s="19">
        <v>0</v>
      </c>
      <c r="X1833" s="20">
        <f>Ugovori_OPULJP[[#This Row],[Privatni doprinos korisnika - HRK]]/7.5345</f>
        <v>0</v>
      </c>
      <c r="Y1833" s="21">
        <f>Ugovori_OPULJP[[#This Row],[Bespovratna sredstva - Ukupno (EU+Nac) HRK
= Ukupna ugovorena vrijednost bespovratnih sredstava]]+Ugovori_OPULJP[[#This Row],[Javni doprinos korisnika - HRK]]+Ugovori_OPULJP[[#This Row],[Privatni doprinos korisnika - HRK]]</f>
        <v>1266296.92</v>
      </c>
      <c r="Z1833" s="22">
        <f>Ugovori_OPULJP[[#This Row],[UKUPNI PRIHVATLJIVI IZDACI
TOTAL ELIGIBLE EXPENDITURE
= Bespovratna sredstva ukupno + doprinos korisnika
= Ukupni prihvatljivi troškovi
= Ukupna ugovorena vrijednost projekta HRK]]/7.5345</f>
        <v>168066.48350919102</v>
      </c>
      <c r="AA1833" s="13" t="s">
        <v>2662</v>
      </c>
      <c r="AB1833" s="13" t="s">
        <v>19</v>
      </c>
      <c r="AC1833" s="12" t="s">
        <v>6707</v>
      </c>
      <c r="AD1833" s="12" t="s">
        <v>2664</v>
      </c>
    </row>
    <row r="1834" spans="1:30" ht="63.75" customHeight="1" x14ac:dyDescent="0.3">
      <c r="A1834" s="10" t="s">
        <v>6708</v>
      </c>
      <c r="B1834" s="11" t="s">
        <v>139</v>
      </c>
      <c r="C1834" s="12" t="s">
        <v>2658</v>
      </c>
      <c r="D1834" s="12" t="s">
        <v>6612</v>
      </c>
      <c r="E1834" s="13" t="s">
        <v>6613</v>
      </c>
      <c r="F1834" s="14" t="s">
        <v>6709</v>
      </c>
      <c r="G1834" s="14" t="s">
        <v>6710</v>
      </c>
      <c r="H1834" s="16">
        <v>43234</v>
      </c>
      <c r="I1834" s="16">
        <v>45274</v>
      </c>
      <c r="J1834" s="17" t="str">
        <f>IF(Ugovori_OPULJP[[#This Row],[DATUM ZAVRŠETKA OPERACIJE]]&gt;DATE(2023,12,31),"u provedbi","završen")</f>
        <v>završen</v>
      </c>
      <c r="K1834" s="15" t="s">
        <v>591</v>
      </c>
      <c r="L1834" s="15" t="s">
        <v>591</v>
      </c>
      <c r="M1834" s="18">
        <v>0.85</v>
      </c>
      <c r="N1834" s="18">
        <v>0.15</v>
      </c>
      <c r="O1834" s="19">
        <f>Ugovori_OPULJP[[#This Row],[Bespovratna sredstva - Ukupno (EU+Nac) HRK
= Ukupna ugovorena vrijednost bespovratnih sredstava]]*Ugovori_OPULJP[[#This Row],[EU STOPA SUFINANCIRANJA %
EU CO-FINANCING RATE %]]</f>
        <v>791787.52899999998</v>
      </c>
      <c r="P1834" s="20">
        <f>Ugovori_OPULJP[[#This Row],[Bespovratna sredstva - EU dio - HRK]]/7.5345</f>
        <v>105088.26451655716</v>
      </c>
      <c r="Q1834" s="19">
        <f>Ugovori_OPULJP[[#This Row],[Bespovratna sredstva - Ukupno (EU+Nac) HRK
= Ukupna ugovorena vrijednost bespovratnih sredstava]]*Ugovori_OPULJP[[#This Row],[STOPA NACIONALNOG SUFINANCIRANJA %]]</f>
        <v>139727.21099999998</v>
      </c>
      <c r="R1834" s="20">
        <f>Ugovori_OPULJP[[#This Row],[Bespovratna sredstva - Nacionalni dio - HRK]]/7.5345</f>
        <v>18544.987855863026</v>
      </c>
      <c r="S1834" s="19">
        <v>931514.74</v>
      </c>
      <c r="T1834" s="20">
        <f>Ugovori_OPULJP[[#This Row],[Bespovratna sredstva - Ukupno (EU+Nac) HRK
= Ukupna ugovorena vrijednost bespovratnih sredstava]]/7.5345</f>
        <v>123633.25237242019</v>
      </c>
      <c r="U1834" s="19">
        <v>0</v>
      </c>
      <c r="V1834" s="20">
        <f>Ugovori_OPULJP[[#This Row],[Javni doprinos korisnika - HRK]]/7.5345</f>
        <v>0</v>
      </c>
      <c r="W1834" s="19">
        <v>0</v>
      </c>
      <c r="X1834" s="20">
        <f>Ugovori_OPULJP[[#This Row],[Privatni doprinos korisnika - HRK]]/7.5345</f>
        <v>0</v>
      </c>
      <c r="Y1834" s="21">
        <f>Ugovori_OPULJP[[#This Row],[Bespovratna sredstva - Ukupno (EU+Nac) HRK
= Ukupna ugovorena vrijednost bespovratnih sredstava]]+Ugovori_OPULJP[[#This Row],[Javni doprinos korisnika - HRK]]+Ugovori_OPULJP[[#This Row],[Privatni doprinos korisnika - HRK]]</f>
        <v>931514.74</v>
      </c>
      <c r="Z1834" s="22">
        <f>Ugovori_OPULJP[[#This Row],[UKUPNI PRIHVATLJIVI IZDACI
TOTAL ELIGIBLE EXPENDITURE
= Bespovratna sredstva ukupno + doprinos korisnika
= Ukupni prihvatljivi troškovi
= Ukupna ugovorena vrijednost projekta HRK]]/7.5345</f>
        <v>123633.25237242019</v>
      </c>
      <c r="AA1834" s="13" t="s">
        <v>2662</v>
      </c>
      <c r="AB1834" s="13" t="s">
        <v>19</v>
      </c>
      <c r="AC1834" s="12" t="s">
        <v>6711</v>
      </c>
      <c r="AD1834" s="12" t="s">
        <v>2664</v>
      </c>
    </row>
    <row r="1835" spans="1:30" ht="63.75" customHeight="1" x14ac:dyDescent="0.3">
      <c r="A1835" s="10" t="s">
        <v>6712</v>
      </c>
      <c r="B1835" s="11" t="s">
        <v>139</v>
      </c>
      <c r="C1835" s="12" t="s">
        <v>2658</v>
      </c>
      <c r="D1835" s="12" t="s">
        <v>6612</v>
      </c>
      <c r="E1835" s="13" t="s">
        <v>6613</v>
      </c>
      <c r="F1835" s="14" t="s">
        <v>6713</v>
      </c>
      <c r="G1835" s="14" t="s">
        <v>6714</v>
      </c>
      <c r="H1835" s="16">
        <v>43234</v>
      </c>
      <c r="I1835" s="16">
        <v>44879</v>
      </c>
      <c r="J1835" s="17" t="str">
        <f>IF(Ugovori_OPULJP[[#This Row],[DATUM ZAVRŠETKA OPERACIJE]]&gt;DATE(2023,12,31),"u provedbi","završen")</f>
        <v>završen</v>
      </c>
      <c r="K1835" s="15" t="s">
        <v>21</v>
      </c>
      <c r="L1835" s="15" t="s">
        <v>21</v>
      </c>
      <c r="M1835" s="18">
        <v>0.85</v>
      </c>
      <c r="N1835" s="18">
        <v>0.15</v>
      </c>
      <c r="O1835" s="19">
        <f>Ugovori_OPULJP[[#This Row],[Bespovratna sredstva - Ukupno (EU+Nac) HRK
= Ukupna ugovorena vrijednost bespovratnih sredstava]]*Ugovori_OPULJP[[#This Row],[EU STOPA SUFINANCIRANJA %
EU CO-FINANCING RATE %]]</f>
        <v>730128.08699999994</v>
      </c>
      <c r="P1835" s="20">
        <f>Ugovori_OPULJP[[#This Row],[Bespovratna sredstva - EU dio - HRK]]/7.5345</f>
        <v>96904.650209038417</v>
      </c>
      <c r="Q1835" s="19">
        <f>Ugovori_OPULJP[[#This Row],[Bespovratna sredstva - Ukupno (EU+Nac) HRK
= Ukupna ugovorena vrijednost bespovratnih sredstava]]*Ugovori_OPULJP[[#This Row],[STOPA NACIONALNOG SUFINANCIRANJA %]]</f>
        <v>128846.13299999999</v>
      </c>
      <c r="R1835" s="20">
        <f>Ugovori_OPULJP[[#This Row],[Bespovratna sredstva - Nacionalni dio - HRK]]/7.5345</f>
        <v>17100.820625124426</v>
      </c>
      <c r="S1835" s="19">
        <v>858974.22</v>
      </c>
      <c r="T1835" s="20">
        <f>Ugovori_OPULJP[[#This Row],[Bespovratna sredstva - Ukupno (EU+Nac) HRK
= Ukupna ugovorena vrijednost bespovratnih sredstava]]/7.5345</f>
        <v>114005.47083416284</v>
      </c>
      <c r="U1835" s="19">
        <v>0</v>
      </c>
      <c r="V1835" s="20">
        <f>Ugovori_OPULJP[[#This Row],[Javni doprinos korisnika - HRK]]/7.5345</f>
        <v>0</v>
      </c>
      <c r="W1835" s="19">
        <v>0</v>
      </c>
      <c r="X1835" s="20">
        <f>Ugovori_OPULJP[[#This Row],[Privatni doprinos korisnika - HRK]]/7.5345</f>
        <v>0</v>
      </c>
      <c r="Y1835" s="21">
        <f>Ugovori_OPULJP[[#This Row],[Bespovratna sredstva - Ukupno (EU+Nac) HRK
= Ukupna ugovorena vrijednost bespovratnih sredstava]]+Ugovori_OPULJP[[#This Row],[Javni doprinos korisnika - HRK]]+Ugovori_OPULJP[[#This Row],[Privatni doprinos korisnika - HRK]]</f>
        <v>858974.22</v>
      </c>
      <c r="Z1835" s="22">
        <f>Ugovori_OPULJP[[#This Row],[UKUPNI PRIHVATLJIVI IZDACI
TOTAL ELIGIBLE EXPENDITURE
= Bespovratna sredstva ukupno + doprinos korisnika
= Ukupni prihvatljivi troškovi
= Ukupna ugovorena vrijednost projekta HRK]]/7.5345</f>
        <v>114005.47083416284</v>
      </c>
      <c r="AA1835" s="13" t="s">
        <v>2662</v>
      </c>
      <c r="AB1835" s="13" t="s">
        <v>19</v>
      </c>
      <c r="AC1835" s="12" t="s">
        <v>6715</v>
      </c>
      <c r="AD1835" s="12" t="s">
        <v>2664</v>
      </c>
    </row>
    <row r="1836" spans="1:30" ht="63.75" customHeight="1" x14ac:dyDescent="0.3">
      <c r="A1836" s="10" t="s">
        <v>6716</v>
      </c>
      <c r="B1836" s="11" t="s">
        <v>139</v>
      </c>
      <c r="C1836" s="12" t="s">
        <v>2658</v>
      </c>
      <c r="D1836" s="12" t="s">
        <v>6612</v>
      </c>
      <c r="E1836" s="13" t="s">
        <v>6613</v>
      </c>
      <c r="F1836" s="14" t="s">
        <v>6717</v>
      </c>
      <c r="G1836" s="14" t="s">
        <v>6718</v>
      </c>
      <c r="H1836" s="16">
        <v>43146</v>
      </c>
      <c r="I1836" s="16">
        <v>44788</v>
      </c>
      <c r="J1836" s="17" t="str">
        <f>IF(Ugovori_OPULJP[[#This Row],[DATUM ZAVRŠETKA OPERACIJE]]&gt;DATE(2023,12,31),"u provedbi","završen")</f>
        <v>završen</v>
      </c>
      <c r="K1836" s="15" t="s">
        <v>86</v>
      </c>
      <c r="L1836" s="15" t="s">
        <v>86</v>
      </c>
      <c r="M1836" s="18">
        <v>0.85</v>
      </c>
      <c r="N1836" s="18">
        <v>0.15</v>
      </c>
      <c r="O1836" s="19">
        <f>Ugovori_OPULJP[[#This Row],[Bespovratna sredstva - Ukupno (EU+Nac) HRK
= Ukupna ugovorena vrijednost bespovratnih sredstava]]*Ugovori_OPULJP[[#This Row],[EU STOPA SUFINANCIRANJA %
EU CO-FINANCING RATE %]]</f>
        <v>1608378.5</v>
      </c>
      <c r="P1836" s="20">
        <f>Ugovori_OPULJP[[#This Row],[Bespovratna sredstva - EU dio - HRK]]/7.5345</f>
        <v>213468.51151370362</v>
      </c>
      <c r="Q1836" s="19">
        <f>Ugovori_OPULJP[[#This Row],[Bespovratna sredstva - Ukupno (EU+Nac) HRK
= Ukupna ugovorena vrijednost bespovratnih sredstava]]*Ugovori_OPULJP[[#This Row],[STOPA NACIONALNOG SUFINANCIRANJA %]]</f>
        <v>283831.5</v>
      </c>
      <c r="R1836" s="20">
        <f>Ugovori_OPULJP[[#This Row],[Bespovratna sredstva - Nacionalni dio - HRK]]/7.5345</f>
        <v>37670.913796535933</v>
      </c>
      <c r="S1836" s="19">
        <v>1892210</v>
      </c>
      <c r="T1836" s="20">
        <f>Ugovori_OPULJP[[#This Row],[Bespovratna sredstva - Ukupno (EU+Nac) HRK
= Ukupna ugovorena vrijednost bespovratnih sredstava]]/7.5345</f>
        <v>251139.42531023955</v>
      </c>
      <c r="U1836" s="19">
        <v>0</v>
      </c>
      <c r="V1836" s="20">
        <f>Ugovori_OPULJP[[#This Row],[Javni doprinos korisnika - HRK]]/7.5345</f>
        <v>0</v>
      </c>
      <c r="W1836" s="19">
        <v>0</v>
      </c>
      <c r="X1836" s="20">
        <f>Ugovori_OPULJP[[#This Row],[Privatni doprinos korisnika - HRK]]/7.5345</f>
        <v>0</v>
      </c>
      <c r="Y1836" s="21">
        <f>Ugovori_OPULJP[[#This Row],[Bespovratna sredstva - Ukupno (EU+Nac) HRK
= Ukupna ugovorena vrijednost bespovratnih sredstava]]+Ugovori_OPULJP[[#This Row],[Javni doprinos korisnika - HRK]]+Ugovori_OPULJP[[#This Row],[Privatni doprinos korisnika - HRK]]</f>
        <v>1892210</v>
      </c>
      <c r="Z1836" s="22">
        <f>Ugovori_OPULJP[[#This Row],[UKUPNI PRIHVATLJIVI IZDACI
TOTAL ELIGIBLE EXPENDITURE
= Bespovratna sredstva ukupno + doprinos korisnika
= Ukupni prihvatljivi troškovi
= Ukupna ugovorena vrijednost projekta HRK]]/7.5345</f>
        <v>251139.42531023955</v>
      </c>
      <c r="AA1836" s="13" t="s">
        <v>2662</v>
      </c>
      <c r="AB1836" s="13" t="s">
        <v>19</v>
      </c>
      <c r="AC1836" s="12" t="s">
        <v>6719</v>
      </c>
      <c r="AD1836" s="12" t="s">
        <v>2664</v>
      </c>
    </row>
    <row r="1837" spans="1:30" ht="63.75" customHeight="1" x14ac:dyDescent="0.3">
      <c r="A1837" s="10" t="s">
        <v>6720</v>
      </c>
      <c r="B1837" s="11" t="s">
        <v>139</v>
      </c>
      <c r="C1837" s="12" t="s">
        <v>2658</v>
      </c>
      <c r="D1837" s="12" t="s">
        <v>6612</v>
      </c>
      <c r="E1837" s="13" t="s">
        <v>6613</v>
      </c>
      <c r="F1837" s="14" t="s">
        <v>6721</v>
      </c>
      <c r="G1837" s="14" t="s">
        <v>6722</v>
      </c>
      <c r="H1837" s="16">
        <v>43245</v>
      </c>
      <c r="I1837" s="16">
        <v>44890</v>
      </c>
      <c r="J1837" s="17" t="str">
        <f>IF(Ugovori_OPULJP[[#This Row],[DATUM ZAVRŠETKA OPERACIJE]]&gt;DATE(2023,12,31),"u provedbi","završen")</f>
        <v>završen</v>
      </c>
      <c r="K1837" s="15" t="s">
        <v>144</v>
      </c>
      <c r="L1837" s="15" t="s">
        <v>144</v>
      </c>
      <c r="M1837" s="18">
        <v>0.85</v>
      </c>
      <c r="N1837" s="18">
        <v>0.15</v>
      </c>
      <c r="O1837" s="19">
        <f>Ugovori_OPULJP[[#This Row],[Bespovratna sredstva - Ukupno (EU+Nac) HRK
= Ukupna ugovorena vrijednost bespovratnih sredstava]]*Ugovori_OPULJP[[#This Row],[EU STOPA SUFINANCIRANJA %
EU CO-FINANCING RATE %]]</f>
        <v>919953.87799999991</v>
      </c>
      <c r="P1837" s="20">
        <f>Ugovori_OPULJP[[#This Row],[Bespovratna sredstva - EU dio - HRK]]/7.5345</f>
        <v>122098.86230008626</v>
      </c>
      <c r="Q1837" s="19">
        <f>Ugovori_OPULJP[[#This Row],[Bespovratna sredstva - Ukupno (EU+Nac) HRK
= Ukupna ugovorena vrijednost bespovratnih sredstava]]*Ugovori_OPULJP[[#This Row],[STOPA NACIONALNOG SUFINANCIRANJA %]]</f>
        <v>162344.802</v>
      </c>
      <c r="R1837" s="20">
        <f>Ugovori_OPULJP[[#This Row],[Bespovratna sredstva - Nacionalni dio - HRK]]/7.5345</f>
        <v>21546.858052956399</v>
      </c>
      <c r="S1837" s="19">
        <v>1082298.68</v>
      </c>
      <c r="T1837" s="20">
        <f>Ugovori_OPULJP[[#This Row],[Bespovratna sredstva - Ukupno (EU+Nac) HRK
= Ukupna ugovorena vrijednost bespovratnih sredstava]]/7.5345</f>
        <v>143645.72035304265</v>
      </c>
      <c r="U1837" s="19">
        <v>0</v>
      </c>
      <c r="V1837" s="20">
        <f>Ugovori_OPULJP[[#This Row],[Javni doprinos korisnika - HRK]]/7.5345</f>
        <v>0</v>
      </c>
      <c r="W1837" s="19">
        <v>0</v>
      </c>
      <c r="X1837" s="20">
        <f>Ugovori_OPULJP[[#This Row],[Privatni doprinos korisnika - HRK]]/7.5345</f>
        <v>0</v>
      </c>
      <c r="Y1837" s="21">
        <f>Ugovori_OPULJP[[#This Row],[Bespovratna sredstva - Ukupno (EU+Nac) HRK
= Ukupna ugovorena vrijednost bespovratnih sredstava]]+Ugovori_OPULJP[[#This Row],[Javni doprinos korisnika - HRK]]+Ugovori_OPULJP[[#This Row],[Privatni doprinos korisnika - HRK]]</f>
        <v>1082298.68</v>
      </c>
      <c r="Z1837" s="22">
        <f>Ugovori_OPULJP[[#This Row],[UKUPNI PRIHVATLJIVI IZDACI
TOTAL ELIGIBLE EXPENDITURE
= Bespovratna sredstva ukupno + doprinos korisnika
= Ukupni prihvatljivi troškovi
= Ukupna ugovorena vrijednost projekta HRK]]/7.5345</f>
        <v>143645.72035304265</v>
      </c>
      <c r="AA1837" s="13" t="s">
        <v>2662</v>
      </c>
      <c r="AB1837" s="13" t="s">
        <v>19</v>
      </c>
      <c r="AC1837" s="12" t="s">
        <v>6723</v>
      </c>
      <c r="AD1837" s="12" t="s">
        <v>2664</v>
      </c>
    </row>
    <row r="1838" spans="1:30" ht="63.75" customHeight="1" x14ac:dyDescent="0.3">
      <c r="A1838" s="10" t="s">
        <v>6724</v>
      </c>
      <c r="B1838" s="11" t="s">
        <v>139</v>
      </c>
      <c r="C1838" s="12" t="s">
        <v>2658</v>
      </c>
      <c r="D1838" s="12" t="s">
        <v>6612</v>
      </c>
      <c r="E1838" s="13" t="s">
        <v>6613</v>
      </c>
      <c r="F1838" s="14" t="s">
        <v>6725</v>
      </c>
      <c r="G1838" s="14" t="s">
        <v>6726</v>
      </c>
      <c r="H1838" s="16">
        <v>43185</v>
      </c>
      <c r="I1838" s="16">
        <v>45286</v>
      </c>
      <c r="J1838" s="17" t="str">
        <f>IF(Ugovori_OPULJP[[#This Row],[DATUM ZAVRŠETKA OPERACIJE]]&gt;DATE(2023,12,31),"u provedbi","završen")</f>
        <v>završen</v>
      </c>
      <c r="K1838" s="15" t="s">
        <v>71</v>
      </c>
      <c r="L1838" s="15" t="s">
        <v>71</v>
      </c>
      <c r="M1838" s="18">
        <v>0.85</v>
      </c>
      <c r="N1838" s="18">
        <v>0.15</v>
      </c>
      <c r="O1838" s="19">
        <f>Ugovori_OPULJP[[#This Row],[Bespovratna sredstva - Ukupno (EU+Nac) HRK
= Ukupna ugovorena vrijednost bespovratnih sredstava]]*Ugovori_OPULJP[[#This Row],[EU STOPA SUFINANCIRANJA %
EU CO-FINANCING RATE %]]</f>
        <v>1166855.4859999998</v>
      </c>
      <c r="P1838" s="20">
        <f>Ugovori_OPULJP[[#This Row],[Bespovratna sredstva - EU dio - HRK]]/7.5345</f>
        <v>154868.33711593333</v>
      </c>
      <c r="Q1838" s="19">
        <f>Ugovori_OPULJP[[#This Row],[Bespovratna sredstva - Ukupno (EU+Nac) HRK
= Ukupna ugovorena vrijednost bespovratnih sredstava]]*Ugovori_OPULJP[[#This Row],[STOPA NACIONALNOG SUFINANCIRANJA %]]</f>
        <v>205915.67399999997</v>
      </c>
      <c r="R1838" s="20">
        <f>Ugovori_OPULJP[[#This Row],[Bespovratna sredstva - Nacionalni dio - HRK]]/7.5345</f>
        <v>27329.706549870589</v>
      </c>
      <c r="S1838" s="19">
        <v>1372771.16</v>
      </c>
      <c r="T1838" s="20">
        <f>Ugovori_OPULJP[[#This Row],[Bespovratna sredstva - Ukupno (EU+Nac) HRK
= Ukupna ugovorena vrijednost bespovratnih sredstava]]/7.5345</f>
        <v>182198.04366580394</v>
      </c>
      <c r="U1838" s="19">
        <v>0</v>
      </c>
      <c r="V1838" s="20">
        <f>Ugovori_OPULJP[[#This Row],[Javni doprinos korisnika - HRK]]/7.5345</f>
        <v>0</v>
      </c>
      <c r="W1838" s="19">
        <v>0</v>
      </c>
      <c r="X1838" s="20">
        <f>Ugovori_OPULJP[[#This Row],[Privatni doprinos korisnika - HRK]]/7.5345</f>
        <v>0</v>
      </c>
      <c r="Y1838" s="21">
        <f>Ugovori_OPULJP[[#This Row],[Bespovratna sredstva - Ukupno (EU+Nac) HRK
= Ukupna ugovorena vrijednost bespovratnih sredstava]]+Ugovori_OPULJP[[#This Row],[Javni doprinos korisnika - HRK]]+Ugovori_OPULJP[[#This Row],[Privatni doprinos korisnika - HRK]]</f>
        <v>1372771.16</v>
      </c>
      <c r="Z1838" s="22">
        <f>Ugovori_OPULJP[[#This Row],[UKUPNI PRIHVATLJIVI IZDACI
TOTAL ELIGIBLE EXPENDITURE
= Bespovratna sredstva ukupno + doprinos korisnika
= Ukupni prihvatljivi troškovi
= Ukupna ugovorena vrijednost projekta HRK]]/7.5345</f>
        <v>182198.04366580394</v>
      </c>
      <c r="AA1838" s="13" t="s">
        <v>2662</v>
      </c>
      <c r="AB1838" s="13" t="s">
        <v>19</v>
      </c>
      <c r="AC1838" s="12" t="s">
        <v>6727</v>
      </c>
      <c r="AD1838" s="12" t="s">
        <v>2664</v>
      </c>
    </row>
    <row r="1839" spans="1:30" ht="63.75" customHeight="1" x14ac:dyDescent="0.3">
      <c r="A1839" s="10" t="s">
        <v>6728</v>
      </c>
      <c r="B1839" s="11" t="s">
        <v>139</v>
      </c>
      <c r="C1839" s="12" t="s">
        <v>2658</v>
      </c>
      <c r="D1839" s="12" t="s">
        <v>6612</v>
      </c>
      <c r="E1839" s="13" t="s">
        <v>6613</v>
      </c>
      <c r="F1839" s="14" t="s">
        <v>6729</v>
      </c>
      <c r="G1839" s="14" t="s">
        <v>6730</v>
      </c>
      <c r="H1839" s="16">
        <v>43186</v>
      </c>
      <c r="I1839" s="16">
        <v>45287</v>
      </c>
      <c r="J1839" s="17" t="str">
        <f>IF(Ugovori_OPULJP[[#This Row],[DATUM ZAVRŠETKA OPERACIJE]]&gt;DATE(2023,12,31),"u provedbi","završen")</f>
        <v>završen</v>
      </c>
      <c r="K1839" s="15" t="s">
        <v>417</v>
      </c>
      <c r="L1839" s="15" t="s">
        <v>417</v>
      </c>
      <c r="M1839" s="18">
        <v>0.85</v>
      </c>
      <c r="N1839" s="18">
        <v>0.15</v>
      </c>
      <c r="O1839" s="19">
        <f>Ugovori_OPULJP[[#This Row],[Bespovratna sredstva - Ukupno (EU+Nac) HRK
= Ukupna ugovorena vrijednost bespovratnih sredstava]]*Ugovori_OPULJP[[#This Row],[EU STOPA SUFINANCIRANJA %
EU CO-FINANCING RATE %]]</f>
        <v>1200272.0715000001</v>
      </c>
      <c r="P1839" s="20">
        <f>Ugovori_OPULJP[[#This Row],[Bespovratna sredstva - EU dio - HRK]]/7.5345</f>
        <v>159303.48019112085</v>
      </c>
      <c r="Q1839" s="19">
        <f>Ugovori_OPULJP[[#This Row],[Bespovratna sredstva - Ukupno (EU+Nac) HRK
= Ukupna ugovorena vrijednost bespovratnih sredstava]]*Ugovori_OPULJP[[#This Row],[STOPA NACIONALNOG SUFINANCIRANJA %]]</f>
        <v>211812.71849999999</v>
      </c>
      <c r="R1839" s="20">
        <f>Ugovori_OPULJP[[#This Row],[Bespovratna sredstva - Nacionalni dio - HRK]]/7.5345</f>
        <v>28112.378857256615</v>
      </c>
      <c r="S1839" s="19">
        <v>1412084.79</v>
      </c>
      <c r="T1839" s="20">
        <f>Ugovori_OPULJP[[#This Row],[Bespovratna sredstva - Ukupno (EU+Nac) HRK
= Ukupna ugovorena vrijednost bespovratnih sredstava]]/7.5345</f>
        <v>187415.85904837746</v>
      </c>
      <c r="U1839" s="19">
        <v>0</v>
      </c>
      <c r="V1839" s="20">
        <f>Ugovori_OPULJP[[#This Row],[Javni doprinos korisnika - HRK]]/7.5345</f>
        <v>0</v>
      </c>
      <c r="W1839" s="19">
        <v>0</v>
      </c>
      <c r="X1839" s="20">
        <f>Ugovori_OPULJP[[#This Row],[Privatni doprinos korisnika - HRK]]/7.5345</f>
        <v>0</v>
      </c>
      <c r="Y1839" s="21">
        <f>Ugovori_OPULJP[[#This Row],[Bespovratna sredstva - Ukupno (EU+Nac) HRK
= Ukupna ugovorena vrijednost bespovratnih sredstava]]+Ugovori_OPULJP[[#This Row],[Javni doprinos korisnika - HRK]]+Ugovori_OPULJP[[#This Row],[Privatni doprinos korisnika - HRK]]</f>
        <v>1412084.79</v>
      </c>
      <c r="Z1839" s="22">
        <f>Ugovori_OPULJP[[#This Row],[UKUPNI PRIHVATLJIVI IZDACI
TOTAL ELIGIBLE EXPENDITURE
= Bespovratna sredstva ukupno + doprinos korisnika
= Ukupni prihvatljivi troškovi
= Ukupna ugovorena vrijednost projekta HRK]]/7.5345</f>
        <v>187415.85904837746</v>
      </c>
      <c r="AA1839" s="13" t="s">
        <v>2662</v>
      </c>
      <c r="AB1839" s="13" t="s">
        <v>19</v>
      </c>
      <c r="AC1839" s="12" t="s">
        <v>6731</v>
      </c>
      <c r="AD1839" s="12" t="s">
        <v>2664</v>
      </c>
    </row>
    <row r="1840" spans="1:30" ht="63.75" customHeight="1" x14ac:dyDescent="0.3">
      <c r="A1840" s="10" t="s">
        <v>6732</v>
      </c>
      <c r="B1840" s="11" t="s">
        <v>139</v>
      </c>
      <c r="C1840" s="12" t="s">
        <v>2658</v>
      </c>
      <c r="D1840" s="12" t="s">
        <v>6612</v>
      </c>
      <c r="E1840" s="13" t="s">
        <v>6613</v>
      </c>
      <c r="F1840" s="14" t="s">
        <v>6733</v>
      </c>
      <c r="G1840" s="14" t="s">
        <v>6734</v>
      </c>
      <c r="H1840" s="16">
        <v>43146</v>
      </c>
      <c r="I1840" s="16">
        <v>45153</v>
      </c>
      <c r="J1840" s="17" t="str">
        <f>IF(Ugovori_OPULJP[[#This Row],[DATUM ZAVRŠETKA OPERACIJE]]&gt;DATE(2023,12,31),"u provedbi","završen")</f>
        <v>završen</v>
      </c>
      <c r="K1840" s="15" t="s">
        <v>591</v>
      </c>
      <c r="L1840" s="15" t="s">
        <v>591</v>
      </c>
      <c r="M1840" s="18">
        <v>0.85</v>
      </c>
      <c r="N1840" s="18">
        <v>0.15</v>
      </c>
      <c r="O1840" s="19">
        <f>Ugovori_OPULJP[[#This Row],[Bespovratna sredstva - Ukupno (EU+Nac) HRK
= Ukupna ugovorena vrijednost bespovratnih sredstava]]*Ugovori_OPULJP[[#This Row],[EU STOPA SUFINANCIRANJA %
EU CO-FINANCING RATE %]]</f>
        <v>1130410.3504999999</v>
      </c>
      <c r="P1840" s="20">
        <f>Ugovori_OPULJP[[#This Row],[Bespovratna sredstva - EU dio - HRK]]/7.5345</f>
        <v>150031.23637932178</v>
      </c>
      <c r="Q1840" s="19">
        <f>Ugovori_OPULJP[[#This Row],[Bespovratna sredstva - Ukupno (EU+Nac) HRK
= Ukupna ugovorena vrijednost bespovratnih sredstava]]*Ugovori_OPULJP[[#This Row],[STOPA NACIONALNOG SUFINANCIRANJA %]]</f>
        <v>199484.1795</v>
      </c>
      <c r="R1840" s="20">
        <f>Ugovori_OPULJP[[#This Row],[Bespovratna sredstva - Nacionalni dio - HRK]]/7.5345</f>
        <v>26476.100537527371</v>
      </c>
      <c r="S1840" s="19">
        <v>1329894.53</v>
      </c>
      <c r="T1840" s="20">
        <f>Ugovori_OPULJP[[#This Row],[Bespovratna sredstva - Ukupno (EU+Nac) HRK
= Ukupna ugovorena vrijednost bespovratnih sredstava]]/7.5345</f>
        <v>176507.33691684916</v>
      </c>
      <c r="U1840" s="19">
        <v>0</v>
      </c>
      <c r="V1840" s="20">
        <f>Ugovori_OPULJP[[#This Row],[Javni doprinos korisnika - HRK]]/7.5345</f>
        <v>0</v>
      </c>
      <c r="W1840" s="19">
        <v>0</v>
      </c>
      <c r="X1840" s="20">
        <f>Ugovori_OPULJP[[#This Row],[Privatni doprinos korisnika - HRK]]/7.5345</f>
        <v>0</v>
      </c>
      <c r="Y1840" s="21">
        <f>Ugovori_OPULJP[[#This Row],[Bespovratna sredstva - Ukupno (EU+Nac) HRK
= Ukupna ugovorena vrijednost bespovratnih sredstava]]+Ugovori_OPULJP[[#This Row],[Javni doprinos korisnika - HRK]]+Ugovori_OPULJP[[#This Row],[Privatni doprinos korisnika - HRK]]</f>
        <v>1329894.53</v>
      </c>
      <c r="Z1840" s="22">
        <f>Ugovori_OPULJP[[#This Row],[UKUPNI PRIHVATLJIVI IZDACI
TOTAL ELIGIBLE EXPENDITURE
= Bespovratna sredstva ukupno + doprinos korisnika
= Ukupni prihvatljivi troškovi
= Ukupna ugovorena vrijednost projekta HRK]]/7.5345</f>
        <v>176507.33691684916</v>
      </c>
      <c r="AA1840" s="13" t="s">
        <v>2662</v>
      </c>
      <c r="AB1840" s="13" t="s">
        <v>19</v>
      </c>
      <c r="AC1840" s="12" t="s">
        <v>6735</v>
      </c>
      <c r="AD1840" s="12" t="s">
        <v>2664</v>
      </c>
    </row>
    <row r="1841" spans="1:30" ht="63.75" customHeight="1" x14ac:dyDescent="0.3">
      <c r="A1841" s="10" t="s">
        <v>6736</v>
      </c>
      <c r="B1841" s="11" t="s">
        <v>139</v>
      </c>
      <c r="C1841" s="12" t="s">
        <v>2658</v>
      </c>
      <c r="D1841" s="12" t="s">
        <v>6612</v>
      </c>
      <c r="E1841" s="13" t="s">
        <v>6613</v>
      </c>
      <c r="F1841" s="14" t="s">
        <v>6737</v>
      </c>
      <c r="G1841" s="14" t="s">
        <v>6738</v>
      </c>
      <c r="H1841" s="16">
        <v>43245</v>
      </c>
      <c r="I1841" s="16">
        <v>45255</v>
      </c>
      <c r="J1841" s="17" t="str">
        <f>IF(Ugovori_OPULJP[[#This Row],[DATUM ZAVRŠETKA OPERACIJE]]&gt;DATE(2023,12,31),"u provedbi","završen")</f>
        <v>završen</v>
      </c>
      <c r="K1841" s="15" t="s">
        <v>21</v>
      </c>
      <c r="L1841" s="15" t="s">
        <v>21</v>
      </c>
      <c r="M1841" s="18">
        <v>0.85</v>
      </c>
      <c r="N1841" s="18">
        <v>0.15</v>
      </c>
      <c r="O1841" s="19">
        <f>Ugovori_OPULJP[[#This Row],[Bespovratna sredstva - Ukupno (EU+Nac) HRK
= Ukupna ugovorena vrijednost bespovratnih sredstava]]*Ugovori_OPULJP[[#This Row],[EU STOPA SUFINANCIRANJA %
EU CO-FINANCING RATE %]]</f>
        <v>1021463.088</v>
      </c>
      <c r="P1841" s="20">
        <f>Ugovori_OPULJP[[#This Row],[Bespovratna sredstva - EU dio - HRK]]/7.5345</f>
        <v>135571.44973123629</v>
      </c>
      <c r="Q1841" s="19">
        <f>Ugovori_OPULJP[[#This Row],[Bespovratna sredstva - Ukupno (EU+Nac) HRK
= Ukupna ugovorena vrijednost bespovratnih sredstava]]*Ugovori_OPULJP[[#This Row],[STOPA NACIONALNOG SUFINANCIRANJA %]]</f>
        <v>180258.19200000001</v>
      </c>
      <c r="R1841" s="20">
        <f>Ugovori_OPULJP[[#This Row],[Bespovratna sredstva - Nacionalni dio - HRK]]/7.5345</f>
        <v>23924.373481982879</v>
      </c>
      <c r="S1841" s="19">
        <v>1201721.28</v>
      </c>
      <c r="T1841" s="20">
        <f>Ugovori_OPULJP[[#This Row],[Bespovratna sredstva - Ukupno (EU+Nac) HRK
= Ukupna ugovorena vrijednost bespovratnih sredstava]]/7.5345</f>
        <v>159495.82321321918</v>
      </c>
      <c r="U1841" s="19">
        <v>0</v>
      </c>
      <c r="V1841" s="20">
        <f>Ugovori_OPULJP[[#This Row],[Javni doprinos korisnika - HRK]]/7.5345</f>
        <v>0</v>
      </c>
      <c r="W1841" s="19">
        <v>0</v>
      </c>
      <c r="X1841" s="20">
        <f>Ugovori_OPULJP[[#This Row],[Privatni doprinos korisnika - HRK]]/7.5345</f>
        <v>0</v>
      </c>
      <c r="Y1841" s="21">
        <f>Ugovori_OPULJP[[#This Row],[Bespovratna sredstva - Ukupno (EU+Nac) HRK
= Ukupna ugovorena vrijednost bespovratnih sredstava]]+Ugovori_OPULJP[[#This Row],[Javni doprinos korisnika - HRK]]+Ugovori_OPULJP[[#This Row],[Privatni doprinos korisnika - HRK]]</f>
        <v>1201721.28</v>
      </c>
      <c r="Z1841" s="22">
        <f>Ugovori_OPULJP[[#This Row],[UKUPNI PRIHVATLJIVI IZDACI
TOTAL ELIGIBLE EXPENDITURE
= Bespovratna sredstva ukupno + doprinos korisnika
= Ukupni prihvatljivi troškovi
= Ukupna ugovorena vrijednost projekta HRK]]/7.5345</f>
        <v>159495.82321321918</v>
      </c>
      <c r="AA1841" s="13" t="s">
        <v>2662</v>
      </c>
      <c r="AB1841" s="13" t="s">
        <v>19</v>
      </c>
      <c r="AC1841" s="12" t="s">
        <v>6739</v>
      </c>
      <c r="AD1841" s="12" t="s">
        <v>2664</v>
      </c>
    </row>
    <row r="1842" spans="1:30" ht="63.75" customHeight="1" x14ac:dyDescent="0.3">
      <c r="A1842" s="10" t="s">
        <v>6740</v>
      </c>
      <c r="B1842" s="11" t="s">
        <v>139</v>
      </c>
      <c r="C1842" s="12" t="s">
        <v>2658</v>
      </c>
      <c r="D1842" s="12" t="s">
        <v>6612</v>
      </c>
      <c r="E1842" s="13" t="s">
        <v>6613</v>
      </c>
      <c r="F1842" s="14" t="s">
        <v>6741</v>
      </c>
      <c r="G1842" s="14" t="s">
        <v>6738</v>
      </c>
      <c r="H1842" s="16">
        <v>43245</v>
      </c>
      <c r="I1842" s="16">
        <v>45255</v>
      </c>
      <c r="J1842" s="17" t="str">
        <f>IF(Ugovori_OPULJP[[#This Row],[DATUM ZAVRŠETKA OPERACIJE]]&gt;DATE(2023,12,31),"u provedbi","završen")</f>
        <v>završen</v>
      </c>
      <c r="K1842" s="15" t="s">
        <v>21</v>
      </c>
      <c r="L1842" s="15" t="s">
        <v>21</v>
      </c>
      <c r="M1842" s="18">
        <v>0.85</v>
      </c>
      <c r="N1842" s="18">
        <v>0.15</v>
      </c>
      <c r="O1842" s="19">
        <f>Ugovori_OPULJP[[#This Row],[Bespovratna sredstva - Ukupno (EU+Nac) HRK
= Ukupna ugovorena vrijednost bespovratnih sredstava]]*Ugovori_OPULJP[[#This Row],[EU STOPA SUFINANCIRANJA %
EU CO-FINANCING RATE %]]</f>
        <v>1036978.3845</v>
      </c>
      <c r="P1842" s="20">
        <f>Ugovori_OPULJP[[#This Row],[Bespovratna sredstva - EU dio - HRK]]/7.5345</f>
        <v>137630.68345610192</v>
      </c>
      <c r="Q1842" s="19">
        <f>Ugovori_OPULJP[[#This Row],[Bespovratna sredstva - Ukupno (EU+Nac) HRK
= Ukupna ugovorena vrijednost bespovratnih sredstava]]*Ugovori_OPULJP[[#This Row],[STOPA NACIONALNOG SUFINANCIRANJA %]]</f>
        <v>182996.18549999999</v>
      </c>
      <c r="R1842" s="20">
        <f>Ugovori_OPULJP[[#This Row],[Bespovratna sredstva - Nacionalni dio - HRK]]/7.5345</f>
        <v>24287.767668723867</v>
      </c>
      <c r="S1842" s="19">
        <v>1219974.57</v>
      </c>
      <c r="T1842" s="20">
        <f>Ugovori_OPULJP[[#This Row],[Bespovratna sredstva - Ukupno (EU+Nac) HRK
= Ukupna ugovorena vrijednost bespovratnih sredstava]]/7.5345</f>
        <v>161918.45112482581</v>
      </c>
      <c r="U1842" s="19">
        <v>0</v>
      </c>
      <c r="V1842" s="20">
        <f>Ugovori_OPULJP[[#This Row],[Javni doprinos korisnika - HRK]]/7.5345</f>
        <v>0</v>
      </c>
      <c r="W1842" s="19">
        <v>0</v>
      </c>
      <c r="X1842" s="20">
        <f>Ugovori_OPULJP[[#This Row],[Privatni doprinos korisnika - HRK]]/7.5345</f>
        <v>0</v>
      </c>
      <c r="Y1842" s="21">
        <f>Ugovori_OPULJP[[#This Row],[Bespovratna sredstva - Ukupno (EU+Nac) HRK
= Ukupna ugovorena vrijednost bespovratnih sredstava]]+Ugovori_OPULJP[[#This Row],[Javni doprinos korisnika - HRK]]+Ugovori_OPULJP[[#This Row],[Privatni doprinos korisnika - HRK]]</f>
        <v>1219974.57</v>
      </c>
      <c r="Z1842" s="22">
        <f>Ugovori_OPULJP[[#This Row],[UKUPNI PRIHVATLJIVI IZDACI
TOTAL ELIGIBLE EXPENDITURE
= Bespovratna sredstva ukupno + doprinos korisnika
= Ukupni prihvatljivi troškovi
= Ukupna ugovorena vrijednost projekta HRK]]/7.5345</f>
        <v>161918.45112482581</v>
      </c>
      <c r="AA1842" s="13" t="s">
        <v>2662</v>
      </c>
      <c r="AB1842" s="13" t="s">
        <v>19</v>
      </c>
      <c r="AC1842" s="12" t="s">
        <v>6739</v>
      </c>
      <c r="AD1842" s="12" t="s">
        <v>2664</v>
      </c>
    </row>
    <row r="1843" spans="1:30" ht="63.75" customHeight="1" x14ac:dyDescent="0.3">
      <c r="A1843" s="10" t="s">
        <v>6742</v>
      </c>
      <c r="B1843" s="11" t="s">
        <v>139</v>
      </c>
      <c r="C1843" s="12" t="s">
        <v>2658</v>
      </c>
      <c r="D1843" s="12" t="s">
        <v>6612</v>
      </c>
      <c r="E1843" s="13" t="s">
        <v>6613</v>
      </c>
      <c r="F1843" s="14" t="s">
        <v>6743</v>
      </c>
      <c r="G1843" s="14" t="s">
        <v>6738</v>
      </c>
      <c r="H1843" s="16">
        <v>43245</v>
      </c>
      <c r="I1843" s="16">
        <v>45255</v>
      </c>
      <c r="J1843" s="17" t="str">
        <f>IF(Ugovori_OPULJP[[#This Row],[DATUM ZAVRŠETKA OPERACIJE]]&gt;DATE(2023,12,31),"u provedbi","završen")</f>
        <v>završen</v>
      </c>
      <c r="K1843" s="15" t="s">
        <v>21</v>
      </c>
      <c r="L1843" s="15" t="s">
        <v>21</v>
      </c>
      <c r="M1843" s="18">
        <v>0.85</v>
      </c>
      <c r="N1843" s="18">
        <v>0.15</v>
      </c>
      <c r="O1843" s="19">
        <f>Ugovori_OPULJP[[#This Row],[Bespovratna sredstva - Ukupno (EU+Nac) HRK
= Ukupna ugovorena vrijednost bespovratnih sredstava]]*Ugovori_OPULJP[[#This Row],[EU STOPA SUFINANCIRANJA %
EU CO-FINANCING RATE %]]</f>
        <v>1040796.5505</v>
      </c>
      <c r="P1843" s="20">
        <f>Ugovori_OPULJP[[#This Row],[Bespovratna sredstva - EU dio - HRK]]/7.5345</f>
        <v>138137.44117061517</v>
      </c>
      <c r="Q1843" s="19">
        <f>Ugovori_OPULJP[[#This Row],[Bespovratna sredstva - Ukupno (EU+Nac) HRK
= Ukupna ugovorena vrijednost bespovratnih sredstava]]*Ugovori_OPULJP[[#This Row],[STOPA NACIONALNOG SUFINANCIRANJA %]]</f>
        <v>183669.97949999999</v>
      </c>
      <c r="R1843" s="20">
        <f>Ugovori_OPULJP[[#This Row],[Bespovratna sredstva - Nacionalni dio - HRK]]/7.5345</f>
        <v>24377.195500696791</v>
      </c>
      <c r="S1843" s="19">
        <v>1224466.53</v>
      </c>
      <c r="T1843" s="20">
        <f>Ugovori_OPULJP[[#This Row],[Bespovratna sredstva - Ukupno (EU+Nac) HRK
= Ukupna ugovorena vrijednost bespovratnih sredstava]]/7.5345</f>
        <v>162514.63667131195</v>
      </c>
      <c r="U1843" s="19">
        <v>0</v>
      </c>
      <c r="V1843" s="20">
        <f>Ugovori_OPULJP[[#This Row],[Javni doprinos korisnika - HRK]]/7.5345</f>
        <v>0</v>
      </c>
      <c r="W1843" s="19">
        <v>0</v>
      </c>
      <c r="X1843" s="20">
        <f>Ugovori_OPULJP[[#This Row],[Privatni doprinos korisnika - HRK]]/7.5345</f>
        <v>0</v>
      </c>
      <c r="Y1843" s="21">
        <f>Ugovori_OPULJP[[#This Row],[Bespovratna sredstva - Ukupno (EU+Nac) HRK
= Ukupna ugovorena vrijednost bespovratnih sredstava]]+Ugovori_OPULJP[[#This Row],[Javni doprinos korisnika - HRK]]+Ugovori_OPULJP[[#This Row],[Privatni doprinos korisnika - HRK]]</f>
        <v>1224466.53</v>
      </c>
      <c r="Z1843" s="22">
        <f>Ugovori_OPULJP[[#This Row],[UKUPNI PRIHVATLJIVI IZDACI
TOTAL ELIGIBLE EXPENDITURE
= Bespovratna sredstva ukupno + doprinos korisnika
= Ukupni prihvatljivi troškovi
= Ukupna ugovorena vrijednost projekta HRK]]/7.5345</f>
        <v>162514.63667131195</v>
      </c>
      <c r="AA1843" s="13" t="s">
        <v>2662</v>
      </c>
      <c r="AB1843" s="13" t="s">
        <v>19</v>
      </c>
      <c r="AC1843" s="12" t="s">
        <v>6739</v>
      </c>
      <c r="AD1843" s="12" t="s">
        <v>2664</v>
      </c>
    </row>
    <row r="1844" spans="1:30" ht="63.75" customHeight="1" x14ac:dyDescent="0.3">
      <c r="A1844" s="10" t="s">
        <v>6744</v>
      </c>
      <c r="B1844" s="11" t="s">
        <v>139</v>
      </c>
      <c r="C1844" s="12" t="s">
        <v>2658</v>
      </c>
      <c r="D1844" s="12" t="s">
        <v>6612</v>
      </c>
      <c r="E1844" s="13" t="s">
        <v>6613</v>
      </c>
      <c r="F1844" s="14" t="s">
        <v>6745</v>
      </c>
      <c r="G1844" s="14" t="s">
        <v>6746</v>
      </c>
      <c r="H1844" s="16">
        <v>43245</v>
      </c>
      <c r="I1844" s="16">
        <v>45255</v>
      </c>
      <c r="J1844" s="17" t="str">
        <f>IF(Ugovori_OPULJP[[#This Row],[DATUM ZAVRŠETKA OPERACIJE]]&gt;DATE(2023,12,31),"u provedbi","završen")</f>
        <v>završen</v>
      </c>
      <c r="K1844" s="15" t="s">
        <v>591</v>
      </c>
      <c r="L1844" s="15" t="s">
        <v>591</v>
      </c>
      <c r="M1844" s="18">
        <v>0.85</v>
      </c>
      <c r="N1844" s="18">
        <v>0.15</v>
      </c>
      <c r="O1844" s="19">
        <f>Ugovori_OPULJP[[#This Row],[Bespovratna sredstva - Ukupno (EU+Nac) HRK
= Ukupna ugovorena vrijednost bespovratnih sredstava]]*Ugovori_OPULJP[[#This Row],[EU STOPA SUFINANCIRANJA %
EU CO-FINANCING RATE %]]</f>
        <v>1016863.9079999999</v>
      </c>
      <c r="P1844" s="20">
        <f>Ugovori_OPULJP[[#This Row],[Bespovratna sredstva - EU dio - HRK]]/7.5345</f>
        <v>134961.03364523192</v>
      </c>
      <c r="Q1844" s="19">
        <f>Ugovori_OPULJP[[#This Row],[Bespovratna sredstva - Ukupno (EU+Nac) HRK
= Ukupna ugovorena vrijednost bespovratnih sredstava]]*Ugovori_OPULJP[[#This Row],[STOPA NACIONALNOG SUFINANCIRANJA %]]</f>
        <v>179446.57199999999</v>
      </c>
      <c r="R1844" s="20">
        <f>Ugovori_OPULJP[[#This Row],[Bespovratna sredstva - Nacionalni dio - HRK]]/7.5345</f>
        <v>23816.652996217395</v>
      </c>
      <c r="S1844" s="19">
        <v>1196310.48</v>
      </c>
      <c r="T1844" s="20">
        <f>Ugovori_OPULJP[[#This Row],[Bespovratna sredstva - Ukupno (EU+Nac) HRK
= Ukupna ugovorena vrijednost bespovratnih sredstava]]/7.5345</f>
        <v>158777.68664144931</v>
      </c>
      <c r="U1844" s="19">
        <v>0</v>
      </c>
      <c r="V1844" s="20">
        <f>Ugovori_OPULJP[[#This Row],[Javni doprinos korisnika - HRK]]/7.5345</f>
        <v>0</v>
      </c>
      <c r="W1844" s="19">
        <v>0</v>
      </c>
      <c r="X1844" s="20">
        <f>Ugovori_OPULJP[[#This Row],[Privatni doprinos korisnika - HRK]]/7.5345</f>
        <v>0</v>
      </c>
      <c r="Y1844" s="21">
        <f>Ugovori_OPULJP[[#This Row],[Bespovratna sredstva - Ukupno (EU+Nac) HRK
= Ukupna ugovorena vrijednost bespovratnih sredstava]]+Ugovori_OPULJP[[#This Row],[Javni doprinos korisnika - HRK]]+Ugovori_OPULJP[[#This Row],[Privatni doprinos korisnika - HRK]]</f>
        <v>1196310.48</v>
      </c>
      <c r="Z1844" s="22">
        <f>Ugovori_OPULJP[[#This Row],[UKUPNI PRIHVATLJIVI IZDACI
TOTAL ELIGIBLE EXPENDITURE
= Bespovratna sredstva ukupno + doprinos korisnika
= Ukupni prihvatljivi troškovi
= Ukupna ugovorena vrijednost projekta HRK]]/7.5345</f>
        <v>158777.68664144931</v>
      </c>
      <c r="AA1844" s="13" t="s">
        <v>2662</v>
      </c>
      <c r="AB1844" s="13" t="s">
        <v>19</v>
      </c>
      <c r="AC1844" s="12" t="s">
        <v>6747</v>
      </c>
      <c r="AD1844" s="12" t="s">
        <v>2664</v>
      </c>
    </row>
    <row r="1845" spans="1:30" ht="63.75" customHeight="1" x14ac:dyDescent="0.3">
      <c r="A1845" s="10" t="s">
        <v>6748</v>
      </c>
      <c r="B1845" s="11" t="s">
        <v>139</v>
      </c>
      <c r="C1845" s="12" t="s">
        <v>2658</v>
      </c>
      <c r="D1845" s="12" t="s">
        <v>6612</v>
      </c>
      <c r="E1845" s="13" t="s">
        <v>6613</v>
      </c>
      <c r="F1845" s="14" t="s">
        <v>6749</v>
      </c>
      <c r="G1845" s="14" t="s">
        <v>6750</v>
      </c>
      <c r="H1845" s="16">
        <v>43245</v>
      </c>
      <c r="I1845" s="16">
        <v>45255</v>
      </c>
      <c r="J1845" s="17" t="str">
        <f>IF(Ugovori_OPULJP[[#This Row],[DATUM ZAVRŠETKA OPERACIJE]]&gt;DATE(2023,12,31),"u provedbi","završen")</f>
        <v>završen</v>
      </c>
      <c r="K1845" s="15" t="s">
        <v>240</v>
      </c>
      <c r="L1845" s="15" t="s">
        <v>240</v>
      </c>
      <c r="M1845" s="18">
        <v>0.85</v>
      </c>
      <c r="N1845" s="18">
        <v>0.15</v>
      </c>
      <c r="O1845" s="19">
        <f>Ugovori_OPULJP[[#This Row],[Bespovratna sredstva - Ukupno (EU+Nac) HRK
= Ukupna ugovorena vrijednost bespovratnih sredstava]]*Ugovori_OPULJP[[#This Row],[EU STOPA SUFINANCIRANJA %
EU CO-FINANCING RATE %]]</f>
        <v>1046545.3470000001</v>
      </c>
      <c r="P1845" s="20">
        <f>Ugovori_OPULJP[[#This Row],[Bespovratna sredstva - EU dio - HRK]]/7.5345</f>
        <v>138900.43758709935</v>
      </c>
      <c r="Q1845" s="19">
        <f>Ugovori_OPULJP[[#This Row],[Bespovratna sredstva - Ukupno (EU+Nac) HRK
= Ukupna ugovorena vrijednost bespovratnih sredstava]]*Ugovori_OPULJP[[#This Row],[STOPA NACIONALNOG SUFINANCIRANJA %]]</f>
        <v>184684.473</v>
      </c>
      <c r="R1845" s="20">
        <f>Ugovori_OPULJP[[#This Row],[Bespovratna sredstva - Nacionalni dio - HRK]]/7.5345</f>
        <v>24511.841927135178</v>
      </c>
      <c r="S1845" s="19">
        <v>1231229.82</v>
      </c>
      <c r="T1845" s="20">
        <f>Ugovori_OPULJP[[#This Row],[Bespovratna sredstva - Ukupno (EU+Nac) HRK
= Ukupna ugovorena vrijednost bespovratnih sredstava]]/7.5345</f>
        <v>163412.27951423451</v>
      </c>
      <c r="U1845" s="19">
        <v>0</v>
      </c>
      <c r="V1845" s="20">
        <f>Ugovori_OPULJP[[#This Row],[Javni doprinos korisnika - HRK]]/7.5345</f>
        <v>0</v>
      </c>
      <c r="W1845" s="19">
        <v>0</v>
      </c>
      <c r="X1845" s="20">
        <f>Ugovori_OPULJP[[#This Row],[Privatni doprinos korisnika - HRK]]/7.5345</f>
        <v>0</v>
      </c>
      <c r="Y1845" s="21">
        <f>Ugovori_OPULJP[[#This Row],[Bespovratna sredstva - Ukupno (EU+Nac) HRK
= Ukupna ugovorena vrijednost bespovratnih sredstava]]+Ugovori_OPULJP[[#This Row],[Javni doprinos korisnika - HRK]]+Ugovori_OPULJP[[#This Row],[Privatni doprinos korisnika - HRK]]</f>
        <v>1231229.82</v>
      </c>
      <c r="Z1845" s="22">
        <f>Ugovori_OPULJP[[#This Row],[UKUPNI PRIHVATLJIVI IZDACI
TOTAL ELIGIBLE EXPENDITURE
= Bespovratna sredstva ukupno + doprinos korisnika
= Ukupni prihvatljivi troškovi
= Ukupna ugovorena vrijednost projekta HRK]]/7.5345</f>
        <v>163412.27951423451</v>
      </c>
      <c r="AA1845" s="13" t="s">
        <v>2662</v>
      </c>
      <c r="AB1845" s="13" t="s">
        <v>19</v>
      </c>
      <c r="AC1845" s="12" t="s">
        <v>6751</v>
      </c>
      <c r="AD1845" s="12" t="s">
        <v>2664</v>
      </c>
    </row>
    <row r="1846" spans="1:30" ht="63.75" customHeight="1" x14ac:dyDescent="0.3">
      <c r="A1846" s="10" t="s">
        <v>6752</v>
      </c>
      <c r="B1846" s="11" t="s">
        <v>139</v>
      </c>
      <c r="C1846" s="12" t="s">
        <v>2658</v>
      </c>
      <c r="D1846" s="12" t="s">
        <v>6612</v>
      </c>
      <c r="E1846" s="13" t="s">
        <v>6613</v>
      </c>
      <c r="F1846" s="14" t="s">
        <v>6753</v>
      </c>
      <c r="G1846" s="14" t="s">
        <v>6750</v>
      </c>
      <c r="H1846" s="16">
        <v>43245</v>
      </c>
      <c r="I1846" s="16">
        <v>45255</v>
      </c>
      <c r="J1846" s="17" t="str">
        <f>IF(Ugovori_OPULJP[[#This Row],[DATUM ZAVRŠETKA OPERACIJE]]&gt;DATE(2023,12,31),"u provedbi","završen")</f>
        <v>završen</v>
      </c>
      <c r="K1846" s="15" t="s">
        <v>240</v>
      </c>
      <c r="L1846" s="15" t="s">
        <v>240</v>
      </c>
      <c r="M1846" s="18">
        <v>0.85</v>
      </c>
      <c r="N1846" s="18">
        <v>0.15</v>
      </c>
      <c r="O1846" s="19">
        <f>Ugovori_OPULJP[[#This Row],[Bespovratna sredstva - Ukupno (EU+Nac) HRK
= Ukupna ugovorena vrijednost bespovratnih sredstava]]*Ugovori_OPULJP[[#This Row],[EU STOPA SUFINANCIRANJA %
EU CO-FINANCING RATE %]]</f>
        <v>1048675.6340000001</v>
      </c>
      <c r="P1846" s="20">
        <f>Ugovori_OPULJP[[#This Row],[Bespovratna sredstva - EU dio - HRK]]/7.5345</f>
        <v>139183.1752604685</v>
      </c>
      <c r="Q1846" s="19">
        <f>Ugovori_OPULJP[[#This Row],[Bespovratna sredstva - Ukupno (EU+Nac) HRK
= Ukupna ugovorena vrijednost bespovratnih sredstava]]*Ugovori_OPULJP[[#This Row],[STOPA NACIONALNOG SUFINANCIRANJA %]]</f>
        <v>185060.40599999999</v>
      </c>
      <c r="R1846" s="20">
        <f>Ugovori_OPULJP[[#This Row],[Bespovratna sredstva - Nacionalni dio - HRK]]/7.5345</f>
        <v>24561.736810670911</v>
      </c>
      <c r="S1846" s="19">
        <v>1233736.04</v>
      </c>
      <c r="T1846" s="20">
        <f>Ugovori_OPULJP[[#This Row],[Bespovratna sredstva - Ukupno (EU+Nac) HRK
= Ukupna ugovorena vrijednost bespovratnih sredstava]]/7.5345</f>
        <v>163744.91207113944</v>
      </c>
      <c r="U1846" s="19">
        <v>0</v>
      </c>
      <c r="V1846" s="20">
        <f>Ugovori_OPULJP[[#This Row],[Javni doprinos korisnika - HRK]]/7.5345</f>
        <v>0</v>
      </c>
      <c r="W1846" s="19">
        <v>0</v>
      </c>
      <c r="X1846" s="20">
        <f>Ugovori_OPULJP[[#This Row],[Privatni doprinos korisnika - HRK]]/7.5345</f>
        <v>0</v>
      </c>
      <c r="Y1846" s="21">
        <f>Ugovori_OPULJP[[#This Row],[Bespovratna sredstva - Ukupno (EU+Nac) HRK
= Ukupna ugovorena vrijednost bespovratnih sredstava]]+Ugovori_OPULJP[[#This Row],[Javni doprinos korisnika - HRK]]+Ugovori_OPULJP[[#This Row],[Privatni doprinos korisnika - HRK]]</f>
        <v>1233736.04</v>
      </c>
      <c r="Z1846" s="22">
        <f>Ugovori_OPULJP[[#This Row],[UKUPNI PRIHVATLJIVI IZDACI
TOTAL ELIGIBLE EXPENDITURE
= Bespovratna sredstva ukupno + doprinos korisnika
= Ukupni prihvatljivi troškovi
= Ukupna ugovorena vrijednost projekta HRK]]/7.5345</f>
        <v>163744.91207113944</v>
      </c>
      <c r="AA1846" s="13" t="s">
        <v>2662</v>
      </c>
      <c r="AB1846" s="13" t="s">
        <v>19</v>
      </c>
      <c r="AC1846" s="12" t="s">
        <v>6751</v>
      </c>
      <c r="AD1846" s="12" t="s">
        <v>2664</v>
      </c>
    </row>
    <row r="1847" spans="1:30" ht="63.75" customHeight="1" x14ac:dyDescent="0.3">
      <c r="A1847" s="10" t="s">
        <v>6754</v>
      </c>
      <c r="B1847" s="11" t="s">
        <v>139</v>
      </c>
      <c r="C1847" s="12" t="s">
        <v>2658</v>
      </c>
      <c r="D1847" s="12" t="s">
        <v>6612</v>
      </c>
      <c r="E1847" s="13" t="s">
        <v>6613</v>
      </c>
      <c r="F1847" s="14" t="s">
        <v>6755</v>
      </c>
      <c r="G1847" s="14" t="s">
        <v>6750</v>
      </c>
      <c r="H1847" s="16">
        <v>43245</v>
      </c>
      <c r="I1847" s="16">
        <v>45255</v>
      </c>
      <c r="J1847" s="17" t="str">
        <f>IF(Ugovori_OPULJP[[#This Row],[DATUM ZAVRŠETKA OPERACIJE]]&gt;DATE(2023,12,31),"u provedbi","završen")</f>
        <v>završen</v>
      </c>
      <c r="K1847" s="15" t="s">
        <v>240</v>
      </c>
      <c r="L1847" s="15" t="s">
        <v>240</v>
      </c>
      <c r="M1847" s="18">
        <v>0.85</v>
      </c>
      <c r="N1847" s="18">
        <v>0.15</v>
      </c>
      <c r="O1847" s="19">
        <f>Ugovori_OPULJP[[#This Row],[Bespovratna sredstva - Ukupno (EU+Nac) HRK
= Ukupna ugovorena vrijednost bespovratnih sredstava]]*Ugovori_OPULJP[[#This Row],[EU STOPA SUFINANCIRANJA %
EU CO-FINANCING RATE %]]</f>
        <v>1095426.858</v>
      </c>
      <c r="P1847" s="20">
        <f>Ugovori_OPULJP[[#This Row],[Bespovratna sredstva - EU dio - HRK]]/7.5345</f>
        <v>145388.12900656977</v>
      </c>
      <c r="Q1847" s="19">
        <f>Ugovori_OPULJP[[#This Row],[Bespovratna sredstva - Ukupno (EU+Nac) HRK
= Ukupna ugovorena vrijednost bespovratnih sredstava]]*Ugovori_OPULJP[[#This Row],[STOPA NACIONALNOG SUFINANCIRANJA %]]</f>
        <v>193310.622</v>
      </c>
      <c r="R1847" s="20">
        <f>Ugovori_OPULJP[[#This Row],[Bespovratna sredstva - Nacionalni dio - HRK]]/7.5345</f>
        <v>25656.728648218195</v>
      </c>
      <c r="S1847" s="19">
        <v>1288737.48</v>
      </c>
      <c r="T1847" s="20">
        <f>Ugovori_OPULJP[[#This Row],[Bespovratna sredstva - Ukupno (EU+Nac) HRK
= Ukupna ugovorena vrijednost bespovratnih sredstava]]/7.5345</f>
        <v>171044.85765478795</v>
      </c>
      <c r="U1847" s="19">
        <v>0</v>
      </c>
      <c r="V1847" s="20">
        <f>Ugovori_OPULJP[[#This Row],[Javni doprinos korisnika - HRK]]/7.5345</f>
        <v>0</v>
      </c>
      <c r="W1847" s="19">
        <v>0</v>
      </c>
      <c r="X1847" s="20">
        <f>Ugovori_OPULJP[[#This Row],[Privatni doprinos korisnika - HRK]]/7.5345</f>
        <v>0</v>
      </c>
      <c r="Y1847" s="21">
        <f>Ugovori_OPULJP[[#This Row],[Bespovratna sredstva - Ukupno (EU+Nac) HRK
= Ukupna ugovorena vrijednost bespovratnih sredstava]]+Ugovori_OPULJP[[#This Row],[Javni doprinos korisnika - HRK]]+Ugovori_OPULJP[[#This Row],[Privatni doprinos korisnika - HRK]]</f>
        <v>1288737.48</v>
      </c>
      <c r="Z1847" s="22">
        <f>Ugovori_OPULJP[[#This Row],[UKUPNI PRIHVATLJIVI IZDACI
TOTAL ELIGIBLE EXPENDITURE
= Bespovratna sredstva ukupno + doprinos korisnika
= Ukupni prihvatljivi troškovi
= Ukupna ugovorena vrijednost projekta HRK]]/7.5345</f>
        <v>171044.85765478795</v>
      </c>
      <c r="AA1847" s="13" t="s">
        <v>2662</v>
      </c>
      <c r="AB1847" s="13" t="s">
        <v>19</v>
      </c>
      <c r="AC1847" s="12" t="s">
        <v>6756</v>
      </c>
      <c r="AD1847" s="12" t="s">
        <v>2664</v>
      </c>
    </row>
    <row r="1848" spans="1:30" ht="63.75" customHeight="1" x14ac:dyDescent="0.3">
      <c r="A1848" s="10" t="s">
        <v>6757</v>
      </c>
      <c r="B1848" s="11" t="s">
        <v>139</v>
      </c>
      <c r="C1848" s="12" t="s">
        <v>2658</v>
      </c>
      <c r="D1848" s="12" t="s">
        <v>6612</v>
      </c>
      <c r="E1848" s="13" t="s">
        <v>6613</v>
      </c>
      <c r="F1848" s="14" t="s">
        <v>6758</v>
      </c>
      <c r="G1848" s="14" t="s">
        <v>6750</v>
      </c>
      <c r="H1848" s="16">
        <v>43245</v>
      </c>
      <c r="I1848" s="16">
        <v>45255</v>
      </c>
      <c r="J1848" s="17" t="str">
        <f>IF(Ugovori_OPULJP[[#This Row],[DATUM ZAVRŠETKA OPERACIJE]]&gt;DATE(2023,12,31),"u provedbi","završen")</f>
        <v>završen</v>
      </c>
      <c r="K1848" s="15" t="s">
        <v>240</v>
      </c>
      <c r="L1848" s="15" t="s">
        <v>240</v>
      </c>
      <c r="M1848" s="18">
        <v>0.85</v>
      </c>
      <c r="N1848" s="18">
        <v>0.15</v>
      </c>
      <c r="O1848" s="19">
        <f>Ugovori_OPULJP[[#This Row],[Bespovratna sredstva - Ukupno (EU+Nac) HRK
= Ukupna ugovorena vrijednost bespovratnih sredstava]]*Ugovori_OPULJP[[#This Row],[EU STOPA SUFINANCIRANJA %
EU CO-FINANCING RATE %]]</f>
        <v>1095426.858</v>
      </c>
      <c r="P1848" s="20">
        <f>Ugovori_OPULJP[[#This Row],[Bespovratna sredstva - EU dio - HRK]]/7.5345</f>
        <v>145388.12900656977</v>
      </c>
      <c r="Q1848" s="19">
        <f>Ugovori_OPULJP[[#This Row],[Bespovratna sredstva - Ukupno (EU+Nac) HRK
= Ukupna ugovorena vrijednost bespovratnih sredstava]]*Ugovori_OPULJP[[#This Row],[STOPA NACIONALNOG SUFINANCIRANJA %]]</f>
        <v>193310.622</v>
      </c>
      <c r="R1848" s="20">
        <f>Ugovori_OPULJP[[#This Row],[Bespovratna sredstva - Nacionalni dio - HRK]]/7.5345</f>
        <v>25656.728648218195</v>
      </c>
      <c r="S1848" s="19">
        <v>1288737.48</v>
      </c>
      <c r="T1848" s="20">
        <f>Ugovori_OPULJP[[#This Row],[Bespovratna sredstva - Ukupno (EU+Nac) HRK
= Ukupna ugovorena vrijednost bespovratnih sredstava]]/7.5345</f>
        <v>171044.85765478795</v>
      </c>
      <c r="U1848" s="19">
        <v>0</v>
      </c>
      <c r="V1848" s="20">
        <f>Ugovori_OPULJP[[#This Row],[Javni doprinos korisnika - HRK]]/7.5345</f>
        <v>0</v>
      </c>
      <c r="W1848" s="19">
        <v>0</v>
      </c>
      <c r="X1848" s="20">
        <f>Ugovori_OPULJP[[#This Row],[Privatni doprinos korisnika - HRK]]/7.5345</f>
        <v>0</v>
      </c>
      <c r="Y1848" s="21">
        <f>Ugovori_OPULJP[[#This Row],[Bespovratna sredstva - Ukupno (EU+Nac) HRK
= Ukupna ugovorena vrijednost bespovratnih sredstava]]+Ugovori_OPULJP[[#This Row],[Javni doprinos korisnika - HRK]]+Ugovori_OPULJP[[#This Row],[Privatni doprinos korisnika - HRK]]</f>
        <v>1288737.48</v>
      </c>
      <c r="Z1848" s="22">
        <f>Ugovori_OPULJP[[#This Row],[UKUPNI PRIHVATLJIVI IZDACI
TOTAL ELIGIBLE EXPENDITURE
= Bespovratna sredstva ukupno + doprinos korisnika
= Ukupni prihvatljivi troškovi
= Ukupna ugovorena vrijednost projekta HRK]]/7.5345</f>
        <v>171044.85765478795</v>
      </c>
      <c r="AA1848" s="13" t="s">
        <v>2662</v>
      </c>
      <c r="AB1848" s="13" t="s">
        <v>19</v>
      </c>
      <c r="AC1848" s="12" t="s">
        <v>6759</v>
      </c>
      <c r="AD1848" s="12" t="s">
        <v>2664</v>
      </c>
    </row>
    <row r="1849" spans="1:30" ht="63.75" customHeight="1" x14ac:dyDescent="0.3">
      <c r="A1849" s="10" t="s">
        <v>6760</v>
      </c>
      <c r="B1849" s="11" t="s">
        <v>139</v>
      </c>
      <c r="C1849" s="12" t="s">
        <v>2658</v>
      </c>
      <c r="D1849" s="12" t="s">
        <v>6612</v>
      </c>
      <c r="E1849" s="13" t="s">
        <v>6613</v>
      </c>
      <c r="F1849" s="14" t="s">
        <v>6761</v>
      </c>
      <c r="G1849" s="14" t="s">
        <v>6750</v>
      </c>
      <c r="H1849" s="16">
        <v>43245</v>
      </c>
      <c r="I1849" s="16">
        <v>45291</v>
      </c>
      <c r="J1849" s="17" t="str">
        <f>IF(Ugovori_OPULJP[[#This Row],[DATUM ZAVRŠETKA OPERACIJE]]&gt;DATE(2023,12,31),"u provedbi","završen")</f>
        <v>završen</v>
      </c>
      <c r="K1849" s="15" t="s">
        <v>240</v>
      </c>
      <c r="L1849" s="15" t="s">
        <v>240</v>
      </c>
      <c r="M1849" s="18">
        <v>0.85</v>
      </c>
      <c r="N1849" s="18">
        <v>0.15</v>
      </c>
      <c r="O1849" s="19">
        <f>Ugovori_OPULJP[[#This Row],[Bespovratna sredstva - Ukupno (EU+Nac) HRK
= Ukupna ugovorena vrijednost bespovratnih sredstava]]*Ugovori_OPULJP[[#This Row],[EU STOPA SUFINANCIRANJA %
EU CO-FINANCING RATE %]]</f>
        <v>1042760.8409999999</v>
      </c>
      <c r="P1849" s="20">
        <f>Ugovori_OPULJP[[#This Row],[Bespovratna sredstva - EU dio - HRK]]/7.5345</f>
        <v>138398.14732231732</v>
      </c>
      <c r="Q1849" s="19">
        <f>Ugovori_OPULJP[[#This Row],[Bespovratna sredstva - Ukupno (EU+Nac) HRK
= Ukupna ugovorena vrijednost bespovratnih sredstava]]*Ugovori_OPULJP[[#This Row],[STOPA NACIONALNOG SUFINANCIRANJA %]]</f>
        <v>184016.61899999998</v>
      </c>
      <c r="R1849" s="20">
        <f>Ugovori_OPULJP[[#This Row],[Bespovratna sredstva - Nacionalni dio - HRK]]/7.5345</f>
        <v>24423.202468644231</v>
      </c>
      <c r="S1849" s="19">
        <v>1226777.46</v>
      </c>
      <c r="T1849" s="20">
        <f>Ugovori_OPULJP[[#This Row],[Bespovratna sredstva - Ukupno (EU+Nac) HRK
= Ukupna ugovorena vrijednost bespovratnih sredstava]]/7.5345</f>
        <v>162821.34979096157</v>
      </c>
      <c r="U1849" s="19">
        <v>0</v>
      </c>
      <c r="V1849" s="20">
        <f>Ugovori_OPULJP[[#This Row],[Javni doprinos korisnika - HRK]]/7.5345</f>
        <v>0</v>
      </c>
      <c r="W1849" s="19">
        <v>0</v>
      </c>
      <c r="X1849" s="20">
        <f>Ugovori_OPULJP[[#This Row],[Privatni doprinos korisnika - HRK]]/7.5345</f>
        <v>0</v>
      </c>
      <c r="Y1849" s="21">
        <f>Ugovori_OPULJP[[#This Row],[Bespovratna sredstva - Ukupno (EU+Nac) HRK
= Ukupna ugovorena vrijednost bespovratnih sredstava]]+Ugovori_OPULJP[[#This Row],[Javni doprinos korisnika - HRK]]+Ugovori_OPULJP[[#This Row],[Privatni doprinos korisnika - HRK]]</f>
        <v>1226777.46</v>
      </c>
      <c r="Z1849" s="22">
        <f>Ugovori_OPULJP[[#This Row],[UKUPNI PRIHVATLJIVI IZDACI
TOTAL ELIGIBLE EXPENDITURE
= Bespovratna sredstva ukupno + doprinos korisnika
= Ukupni prihvatljivi troškovi
= Ukupna ugovorena vrijednost projekta HRK]]/7.5345</f>
        <v>162821.34979096157</v>
      </c>
      <c r="AA1849" s="13" t="s">
        <v>2662</v>
      </c>
      <c r="AB1849" s="13" t="s">
        <v>19</v>
      </c>
      <c r="AC1849" s="12" t="s">
        <v>6751</v>
      </c>
      <c r="AD1849" s="12" t="s">
        <v>2664</v>
      </c>
    </row>
    <row r="1850" spans="1:30" ht="63.75" customHeight="1" x14ac:dyDescent="0.3">
      <c r="A1850" s="10" t="s">
        <v>6762</v>
      </c>
      <c r="B1850" s="11" t="s">
        <v>139</v>
      </c>
      <c r="C1850" s="12" t="s">
        <v>2658</v>
      </c>
      <c r="D1850" s="12" t="s">
        <v>6612</v>
      </c>
      <c r="E1850" s="13" t="s">
        <v>6613</v>
      </c>
      <c r="F1850" s="14" t="s">
        <v>6638</v>
      </c>
      <c r="G1850" s="14" t="s">
        <v>6763</v>
      </c>
      <c r="H1850" s="16">
        <v>43349</v>
      </c>
      <c r="I1850" s="16">
        <v>45357</v>
      </c>
      <c r="J1850" s="17" t="str">
        <f>IF(Ugovori_OPULJP[[#This Row],[DATUM ZAVRŠETKA OPERACIJE]]&gt;DATE(2023,12,31),"u provedbi","završen")</f>
        <v>u provedbi</v>
      </c>
      <c r="K1850" s="15" t="s">
        <v>262</v>
      </c>
      <c r="L1850" s="15" t="s">
        <v>262</v>
      </c>
      <c r="M1850" s="18">
        <v>0.85</v>
      </c>
      <c r="N1850" s="18">
        <v>0.15</v>
      </c>
      <c r="O1850" s="19">
        <f>Ugovori_OPULJP[[#This Row],[Bespovratna sredstva - Ukupno (EU+Nac) HRK
= Ukupna ugovorena vrijednost bespovratnih sredstava]]*Ugovori_OPULJP[[#This Row],[EU STOPA SUFINANCIRANJA %
EU CO-FINANCING RATE %]]</f>
        <v>1034890.1810000001</v>
      </c>
      <c r="P1850" s="20">
        <f>Ugovori_OPULJP[[#This Row],[Bespovratna sredstva - EU dio - HRK]]/7.5345</f>
        <v>137353.53122304069</v>
      </c>
      <c r="Q1850" s="19">
        <f>Ugovori_OPULJP[[#This Row],[Bespovratna sredstva - Ukupno (EU+Nac) HRK
= Ukupna ugovorena vrijednost bespovratnih sredstava]]*Ugovori_OPULJP[[#This Row],[STOPA NACIONALNOG SUFINANCIRANJA %]]</f>
        <v>182627.679</v>
      </c>
      <c r="R1850" s="20">
        <f>Ugovori_OPULJP[[#This Row],[Bespovratna sredstva - Nacionalni dio - HRK]]/7.5345</f>
        <v>24238.858451124826</v>
      </c>
      <c r="S1850" s="19">
        <v>1217517.8600000001</v>
      </c>
      <c r="T1850" s="20">
        <f>Ugovori_OPULJP[[#This Row],[Bespovratna sredstva - Ukupno (EU+Nac) HRK
= Ukupna ugovorena vrijednost bespovratnih sredstava]]/7.5345</f>
        <v>161592.38967416552</v>
      </c>
      <c r="U1850" s="19">
        <v>0</v>
      </c>
      <c r="V1850" s="20">
        <f>Ugovori_OPULJP[[#This Row],[Javni doprinos korisnika - HRK]]/7.5345</f>
        <v>0</v>
      </c>
      <c r="W1850" s="19">
        <v>0</v>
      </c>
      <c r="X1850" s="20">
        <f>Ugovori_OPULJP[[#This Row],[Privatni doprinos korisnika - HRK]]/7.5345</f>
        <v>0</v>
      </c>
      <c r="Y1850" s="21">
        <f>Ugovori_OPULJP[[#This Row],[Bespovratna sredstva - Ukupno (EU+Nac) HRK
= Ukupna ugovorena vrijednost bespovratnih sredstava]]+Ugovori_OPULJP[[#This Row],[Javni doprinos korisnika - HRK]]+Ugovori_OPULJP[[#This Row],[Privatni doprinos korisnika - HRK]]</f>
        <v>1217517.8600000001</v>
      </c>
      <c r="Z1850" s="22">
        <f>Ugovori_OPULJP[[#This Row],[UKUPNI PRIHVATLJIVI IZDACI
TOTAL ELIGIBLE EXPENDITURE
= Bespovratna sredstva ukupno + doprinos korisnika
= Ukupni prihvatljivi troškovi
= Ukupna ugovorena vrijednost projekta HRK]]/7.5345</f>
        <v>161592.38967416552</v>
      </c>
      <c r="AA1850" s="13" t="s">
        <v>2662</v>
      </c>
      <c r="AB1850" s="13" t="s">
        <v>19</v>
      </c>
      <c r="AC1850" s="12" t="s">
        <v>6764</v>
      </c>
      <c r="AD1850" s="12" t="s">
        <v>2664</v>
      </c>
    </row>
    <row r="1851" spans="1:30" ht="63.75" customHeight="1" x14ac:dyDescent="0.3">
      <c r="A1851" s="10" t="s">
        <v>6765</v>
      </c>
      <c r="B1851" s="11" t="s">
        <v>139</v>
      </c>
      <c r="C1851" s="12" t="s">
        <v>2658</v>
      </c>
      <c r="D1851" s="12" t="s">
        <v>6612</v>
      </c>
      <c r="E1851" s="13" t="s">
        <v>6613</v>
      </c>
      <c r="F1851" s="14" t="s">
        <v>6766</v>
      </c>
      <c r="G1851" s="14" t="s">
        <v>6767</v>
      </c>
      <c r="H1851" s="16">
        <v>43350</v>
      </c>
      <c r="I1851" s="16">
        <v>45358</v>
      </c>
      <c r="J1851" s="17" t="str">
        <f>IF(Ugovori_OPULJP[[#This Row],[DATUM ZAVRŠETKA OPERACIJE]]&gt;DATE(2023,12,31),"u provedbi","završen")</f>
        <v>u provedbi</v>
      </c>
      <c r="K1851" s="15" t="s">
        <v>66</v>
      </c>
      <c r="L1851" s="15" t="s">
        <v>66</v>
      </c>
      <c r="M1851" s="18">
        <v>0.85</v>
      </c>
      <c r="N1851" s="18">
        <v>0.15</v>
      </c>
      <c r="O1851" s="19">
        <f>Ugovori_OPULJP[[#This Row],[Bespovratna sredstva - Ukupno (EU+Nac) HRK
= Ukupna ugovorena vrijednost bespovratnih sredstava]]*Ugovori_OPULJP[[#This Row],[EU STOPA SUFINANCIRANJA %
EU CO-FINANCING RATE %]]</f>
        <v>4311043.7529999996</v>
      </c>
      <c r="P1851" s="20">
        <f>Ugovori_OPULJP[[#This Row],[Bespovratna sredstva - EU dio - HRK]]/7.5345</f>
        <v>572173.83409648936</v>
      </c>
      <c r="Q1851" s="19">
        <f>Ugovori_OPULJP[[#This Row],[Bespovratna sredstva - Ukupno (EU+Nac) HRK
= Ukupna ugovorena vrijednost bespovratnih sredstava]]*Ugovori_OPULJP[[#This Row],[STOPA NACIONALNOG SUFINANCIRANJA %]]</f>
        <v>760772.42699999991</v>
      </c>
      <c r="R1851" s="20">
        <f>Ugovori_OPULJP[[#This Row],[Bespovratna sredstva - Nacionalni dio - HRK]]/7.5345</f>
        <v>100971.85307585106</v>
      </c>
      <c r="S1851" s="19">
        <v>5071816.18</v>
      </c>
      <c r="T1851" s="20">
        <f>Ugovori_OPULJP[[#This Row],[Bespovratna sredstva - Ukupno (EU+Nac) HRK
= Ukupna ugovorena vrijednost bespovratnih sredstava]]/7.5345</f>
        <v>673145.68717234046</v>
      </c>
      <c r="U1851" s="19">
        <v>0</v>
      </c>
      <c r="V1851" s="20">
        <f>Ugovori_OPULJP[[#This Row],[Javni doprinos korisnika - HRK]]/7.5345</f>
        <v>0</v>
      </c>
      <c r="W1851" s="19">
        <v>0</v>
      </c>
      <c r="X1851" s="20">
        <f>Ugovori_OPULJP[[#This Row],[Privatni doprinos korisnika - HRK]]/7.5345</f>
        <v>0</v>
      </c>
      <c r="Y1851" s="21">
        <f>Ugovori_OPULJP[[#This Row],[Bespovratna sredstva - Ukupno (EU+Nac) HRK
= Ukupna ugovorena vrijednost bespovratnih sredstava]]+Ugovori_OPULJP[[#This Row],[Javni doprinos korisnika - HRK]]+Ugovori_OPULJP[[#This Row],[Privatni doprinos korisnika - HRK]]</f>
        <v>5071816.18</v>
      </c>
      <c r="Z1851" s="22">
        <f>Ugovori_OPULJP[[#This Row],[UKUPNI PRIHVATLJIVI IZDACI
TOTAL ELIGIBLE EXPENDITURE
= Bespovratna sredstva ukupno + doprinos korisnika
= Ukupni prihvatljivi troškovi
= Ukupna ugovorena vrijednost projekta HRK]]/7.5345</f>
        <v>673145.68717234046</v>
      </c>
      <c r="AA1851" s="13" t="s">
        <v>2662</v>
      </c>
      <c r="AB1851" s="13" t="s">
        <v>19</v>
      </c>
      <c r="AC1851" s="12" t="s">
        <v>6768</v>
      </c>
      <c r="AD1851" s="12" t="s">
        <v>2664</v>
      </c>
    </row>
    <row r="1852" spans="1:30" ht="63.75" customHeight="1" x14ac:dyDescent="0.3">
      <c r="A1852" s="10" t="s">
        <v>6769</v>
      </c>
      <c r="B1852" s="11" t="s">
        <v>139</v>
      </c>
      <c r="C1852" s="12" t="s">
        <v>2658</v>
      </c>
      <c r="D1852" s="12" t="s">
        <v>6612</v>
      </c>
      <c r="E1852" s="13" t="s">
        <v>6613</v>
      </c>
      <c r="F1852" s="14" t="s">
        <v>6770</v>
      </c>
      <c r="G1852" s="14" t="s">
        <v>6718</v>
      </c>
      <c r="H1852" s="16">
        <v>43245</v>
      </c>
      <c r="I1852" s="29">
        <v>45285</v>
      </c>
      <c r="J1852" s="17" t="str">
        <f>IF(Ugovori_OPULJP[[#This Row],[DATUM ZAVRŠETKA OPERACIJE]]&gt;DATE(2023,12,31),"u provedbi","završen")</f>
        <v>završen</v>
      </c>
      <c r="K1852" s="15" t="s">
        <v>86</v>
      </c>
      <c r="L1852" s="15" t="s">
        <v>86</v>
      </c>
      <c r="M1852" s="18">
        <v>0.85</v>
      </c>
      <c r="N1852" s="18">
        <v>0.15</v>
      </c>
      <c r="O1852" s="19">
        <f>Ugovori_OPULJP[[#This Row],[Bespovratna sredstva - Ukupno (EU+Nac) HRK
= Ukupna ugovorena vrijednost bespovratnih sredstava]]*Ugovori_OPULJP[[#This Row],[EU STOPA SUFINANCIRANJA %
EU CO-FINANCING RATE %]]</f>
        <v>815677.97750000004</v>
      </c>
      <c r="P1852" s="20">
        <f>Ugovori_OPULJP[[#This Row],[Bespovratna sredstva - EU dio - HRK]]/7.5345</f>
        <v>108259.07193576216</v>
      </c>
      <c r="Q1852" s="19">
        <f>Ugovori_OPULJP[[#This Row],[Bespovratna sredstva - Ukupno (EU+Nac) HRK
= Ukupna ugovorena vrijednost bespovratnih sredstava]]*Ugovori_OPULJP[[#This Row],[STOPA NACIONALNOG SUFINANCIRANJA %]]</f>
        <v>143943.17249999999</v>
      </c>
      <c r="R1852" s="20">
        <f>Ugovori_OPULJP[[#This Row],[Bespovratna sredstva - Nacionalni dio - HRK]]/7.5345</f>
        <v>19104.542106310968</v>
      </c>
      <c r="S1852" s="19">
        <v>959621.15</v>
      </c>
      <c r="T1852" s="20">
        <f>Ugovori_OPULJP[[#This Row],[Bespovratna sredstva - Ukupno (EU+Nac) HRK
= Ukupna ugovorena vrijednost bespovratnih sredstava]]/7.5345</f>
        <v>127363.61404207312</v>
      </c>
      <c r="U1852" s="19">
        <v>0</v>
      </c>
      <c r="V1852" s="20">
        <f>Ugovori_OPULJP[[#This Row],[Javni doprinos korisnika - HRK]]/7.5345</f>
        <v>0</v>
      </c>
      <c r="W1852" s="19">
        <v>0</v>
      </c>
      <c r="X1852" s="20">
        <f>Ugovori_OPULJP[[#This Row],[Privatni doprinos korisnika - HRK]]/7.5345</f>
        <v>0</v>
      </c>
      <c r="Y1852" s="21">
        <f>Ugovori_OPULJP[[#This Row],[Bespovratna sredstva - Ukupno (EU+Nac) HRK
= Ukupna ugovorena vrijednost bespovratnih sredstava]]+Ugovori_OPULJP[[#This Row],[Javni doprinos korisnika - HRK]]+Ugovori_OPULJP[[#This Row],[Privatni doprinos korisnika - HRK]]</f>
        <v>959621.15</v>
      </c>
      <c r="Z1852" s="22">
        <f>Ugovori_OPULJP[[#This Row],[UKUPNI PRIHVATLJIVI IZDACI
TOTAL ELIGIBLE EXPENDITURE
= Bespovratna sredstva ukupno + doprinos korisnika
= Ukupni prihvatljivi troškovi
= Ukupna ugovorena vrijednost projekta HRK]]/7.5345</f>
        <v>127363.61404207312</v>
      </c>
      <c r="AA1852" s="13" t="s">
        <v>2662</v>
      </c>
      <c r="AB1852" s="13" t="s">
        <v>19</v>
      </c>
      <c r="AC1852" s="12" t="s">
        <v>6771</v>
      </c>
      <c r="AD1852" s="12" t="s">
        <v>2664</v>
      </c>
    </row>
    <row r="1853" spans="1:30" ht="63.75" customHeight="1" x14ac:dyDescent="0.3">
      <c r="A1853" s="10" t="s">
        <v>6772</v>
      </c>
      <c r="B1853" s="11" t="s">
        <v>139</v>
      </c>
      <c r="C1853" s="12" t="s">
        <v>2658</v>
      </c>
      <c r="D1853" s="12" t="s">
        <v>6612</v>
      </c>
      <c r="E1853" s="13" t="s">
        <v>6613</v>
      </c>
      <c r="F1853" s="14" t="s">
        <v>6773</v>
      </c>
      <c r="G1853" s="14" t="s">
        <v>6774</v>
      </c>
      <c r="H1853" s="16">
        <v>43245</v>
      </c>
      <c r="I1853" s="16">
        <v>45255</v>
      </c>
      <c r="J1853" s="17" t="str">
        <f>IF(Ugovori_OPULJP[[#This Row],[DATUM ZAVRŠETKA OPERACIJE]]&gt;DATE(2023,12,31),"u provedbi","završen")</f>
        <v>završen</v>
      </c>
      <c r="K1853" s="15" t="s">
        <v>21</v>
      </c>
      <c r="L1853" s="15" t="s">
        <v>21</v>
      </c>
      <c r="M1853" s="18">
        <v>0.85</v>
      </c>
      <c r="N1853" s="18">
        <v>0.15</v>
      </c>
      <c r="O1853" s="19">
        <f>Ugovori_OPULJP[[#This Row],[Bespovratna sredstva - Ukupno (EU+Nac) HRK
= Ukupna ugovorena vrijednost bespovratnih sredstava]]*Ugovori_OPULJP[[#This Row],[EU STOPA SUFINANCIRANJA %
EU CO-FINANCING RATE %]]</f>
        <v>2971236.4889999996</v>
      </c>
      <c r="P1853" s="20">
        <f>Ugovori_OPULJP[[#This Row],[Bespovratna sredstva - EU dio - HRK]]/7.5345</f>
        <v>394350.85128409311</v>
      </c>
      <c r="Q1853" s="19">
        <f>Ugovori_OPULJP[[#This Row],[Bespovratna sredstva - Ukupno (EU+Nac) HRK
= Ukupna ugovorena vrijednost bespovratnih sredstava]]*Ugovori_OPULJP[[#This Row],[STOPA NACIONALNOG SUFINANCIRANJA %]]</f>
        <v>524335.85099999991</v>
      </c>
      <c r="R1853" s="20">
        <f>Ugovori_OPULJP[[#This Row],[Bespovratna sredstva - Nacionalni dio - HRK]]/7.5345</f>
        <v>69591.326697192897</v>
      </c>
      <c r="S1853" s="19">
        <v>3495572.34</v>
      </c>
      <c r="T1853" s="20">
        <f>Ugovori_OPULJP[[#This Row],[Bespovratna sredstva - Ukupno (EU+Nac) HRK
= Ukupna ugovorena vrijednost bespovratnih sredstava]]/7.5345</f>
        <v>463942.17798128602</v>
      </c>
      <c r="U1853" s="19">
        <v>0</v>
      </c>
      <c r="V1853" s="20">
        <f>Ugovori_OPULJP[[#This Row],[Javni doprinos korisnika - HRK]]/7.5345</f>
        <v>0</v>
      </c>
      <c r="W1853" s="19">
        <v>0</v>
      </c>
      <c r="X1853" s="20">
        <f>Ugovori_OPULJP[[#This Row],[Privatni doprinos korisnika - HRK]]/7.5345</f>
        <v>0</v>
      </c>
      <c r="Y1853" s="21">
        <f>Ugovori_OPULJP[[#This Row],[Bespovratna sredstva - Ukupno (EU+Nac) HRK
= Ukupna ugovorena vrijednost bespovratnih sredstava]]+Ugovori_OPULJP[[#This Row],[Javni doprinos korisnika - HRK]]+Ugovori_OPULJP[[#This Row],[Privatni doprinos korisnika - HRK]]</f>
        <v>3495572.34</v>
      </c>
      <c r="Z1853" s="22">
        <f>Ugovori_OPULJP[[#This Row],[UKUPNI PRIHVATLJIVI IZDACI
TOTAL ELIGIBLE EXPENDITURE
= Bespovratna sredstva ukupno + doprinos korisnika
= Ukupni prihvatljivi troškovi
= Ukupna ugovorena vrijednost projekta HRK]]/7.5345</f>
        <v>463942.17798128602</v>
      </c>
      <c r="AA1853" s="13" t="s">
        <v>2662</v>
      </c>
      <c r="AB1853" s="13" t="s">
        <v>19</v>
      </c>
      <c r="AC1853" s="12" t="s">
        <v>6775</v>
      </c>
      <c r="AD1853" s="12" t="s">
        <v>2664</v>
      </c>
    </row>
    <row r="1854" spans="1:30" ht="63.75" customHeight="1" x14ac:dyDescent="0.3">
      <c r="A1854" s="10" t="s">
        <v>6776</v>
      </c>
      <c r="B1854" s="11" t="s">
        <v>139</v>
      </c>
      <c r="C1854" s="12" t="s">
        <v>2658</v>
      </c>
      <c r="D1854" s="12" t="s">
        <v>6612</v>
      </c>
      <c r="E1854" s="13" t="s">
        <v>6613</v>
      </c>
      <c r="F1854" s="14" t="s">
        <v>6777</v>
      </c>
      <c r="G1854" s="14" t="s">
        <v>6778</v>
      </c>
      <c r="H1854" s="16">
        <v>43245</v>
      </c>
      <c r="I1854" s="16">
        <v>45347</v>
      </c>
      <c r="J1854" s="17" t="str">
        <f>IF(Ugovori_OPULJP[[#This Row],[DATUM ZAVRŠETKA OPERACIJE]]&gt;DATE(2023,12,31),"u provedbi","završen")</f>
        <v>u provedbi</v>
      </c>
      <c r="K1854" s="15" t="s">
        <v>380</v>
      </c>
      <c r="L1854" s="15" t="s">
        <v>380</v>
      </c>
      <c r="M1854" s="18">
        <v>0.85</v>
      </c>
      <c r="N1854" s="18">
        <v>0.15</v>
      </c>
      <c r="O1854" s="19">
        <f>Ugovori_OPULJP[[#This Row],[Bespovratna sredstva - Ukupno (EU+Nac) HRK
= Ukupna ugovorena vrijednost bespovratnih sredstava]]*Ugovori_OPULJP[[#This Row],[EU STOPA SUFINANCIRANJA %
EU CO-FINANCING RATE %]]</f>
        <v>1947237.6044999999</v>
      </c>
      <c r="P1854" s="20">
        <f>Ugovori_OPULJP[[#This Row],[Bespovratna sredstva - EU dio - HRK]]/7.5345</f>
        <v>258442.84351980884</v>
      </c>
      <c r="Q1854" s="19">
        <f>Ugovori_OPULJP[[#This Row],[Bespovratna sredstva - Ukupno (EU+Nac) HRK
= Ukupna ugovorena vrijednost bespovratnih sredstava]]*Ugovori_OPULJP[[#This Row],[STOPA NACIONALNOG SUFINANCIRANJA %]]</f>
        <v>343630.1655</v>
      </c>
      <c r="R1854" s="20">
        <f>Ugovori_OPULJP[[#This Row],[Bespovratna sredstva - Nacionalni dio - HRK]]/7.5345</f>
        <v>45607.560621142744</v>
      </c>
      <c r="S1854" s="19">
        <v>2290867.77</v>
      </c>
      <c r="T1854" s="20">
        <f>Ugovori_OPULJP[[#This Row],[Bespovratna sredstva - Ukupno (EU+Nac) HRK
= Ukupna ugovorena vrijednost bespovratnih sredstava]]/7.5345</f>
        <v>304050.40414095164</v>
      </c>
      <c r="U1854" s="19">
        <v>0</v>
      </c>
      <c r="V1854" s="20">
        <f>Ugovori_OPULJP[[#This Row],[Javni doprinos korisnika - HRK]]/7.5345</f>
        <v>0</v>
      </c>
      <c r="W1854" s="19">
        <v>0</v>
      </c>
      <c r="X1854" s="20">
        <f>Ugovori_OPULJP[[#This Row],[Privatni doprinos korisnika - HRK]]/7.5345</f>
        <v>0</v>
      </c>
      <c r="Y1854" s="21">
        <f>Ugovori_OPULJP[[#This Row],[Bespovratna sredstva - Ukupno (EU+Nac) HRK
= Ukupna ugovorena vrijednost bespovratnih sredstava]]+Ugovori_OPULJP[[#This Row],[Javni doprinos korisnika - HRK]]+Ugovori_OPULJP[[#This Row],[Privatni doprinos korisnika - HRK]]</f>
        <v>2290867.77</v>
      </c>
      <c r="Z1854" s="22">
        <f>Ugovori_OPULJP[[#This Row],[UKUPNI PRIHVATLJIVI IZDACI
TOTAL ELIGIBLE EXPENDITURE
= Bespovratna sredstva ukupno + doprinos korisnika
= Ukupni prihvatljivi troškovi
= Ukupna ugovorena vrijednost projekta HRK]]/7.5345</f>
        <v>304050.40414095164</v>
      </c>
      <c r="AA1854" s="13" t="s">
        <v>2662</v>
      </c>
      <c r="AB1854" s="13" t="s">
        <v>19</v>
      </c>
      <c r="AC1854" s="12" t="s">
        <v>6779</v>
      </c>
      <c r="AD1854" s="12" t="s">
        <v>2664</v>
      </c>
    </row>
    <row r="1855" spans="1:30" ht="63.75" customHeight="1" x14ac:dyDescent="0.3">
      <c r="A1855" s="10" t="s">
        <v>6780</v>
      </c>
      <c r="B1855" s="11" t="s">
        <v>139</v>
      </c>
      <c r="C1855" s="12" t="s">
        <v>2658</v>
      </c>
      <c r="D1855" s="12" t="s">
        <v>6612</v>
      </c>
      <c r="E1855" s="13" t="s">
        <v>6613</v>
      </c>
      <c r="F1855" s="14" t="s">
        <v>6638</v>
      </c>
      <c r="G1855" s="14" t="s">
        <v>6781</v>
      </c>
      <c r="H1855" s="16">
        <v>43245</v>
      </c>
      <c r="I1855" s="16">
        <v>45347</v>
      </c>
      <c r="J1855" s="17" t="str">
        <f>IF(Ugovori_OPULJP[[#This Row],[DATUM ZAVRŠETKA OPERACIJE]]&gt;DATE(2023,12,31),"u provedbi","završen")</f>
        <v>u provedbi</v>
      </c>
      <c r="K1855" s="15" t="s">
        <v>324</v>
      </c>
      <c r="L1855" s="15" t="s">
        <v>324</v>
      </c>
      <c r="M1855" s="18">
        <v>0.85</v>
      </c>
      <c r="N1855" s="18">
        <v>0.15</v>
      </c>
      <c r="O1855" s="19">
        <f>Ugovori_OPULJP[[#This Row],[Bespovratna sredstva - Ukupno (EU+Nac) HRK
= Ukupna ugovorena vrijednost bespovratnih sredstava]]*Ugovori_OPULJP[[#This Row],[EU STOPA SUFINANCIRANJA %
EU CO-FINANCING RATE %]]</f>
        <v>1119160.7704999999</v>
      </c>
      <c r="P1855" s="20">
        <f>Ugovori_OPULJP[[#This Row],[Bespovratna sredstva - EU dio - HRK]]/7.5345</f>
        <v>148538.16052823674</v>
      </c>
      <c r="Q1855" s="19">
        <f>Ugovori_OPULJP[[#This Row],[Bespovratna sredstva - Ukupno (EU+Nac) HRK
= Ukupna ugovorena vrijednost bespovratnih sredstava]]*Ugovori_OPULJP[[#This Row],[STOPA NACIONALNOG SUFINANCIRANJA %]]</f>
        <v>197498.9595</v>
      </c>
      <c r="R1855" s="20">
        <f>Ugovori_OPULJP[[#This Row],[Bespovratna sredstva - Nacionalni dio - HRK]]/7.5345</f>
        <v>26212.616563806489</v>
      </c>
      <c r="S1855" s="19">
        <v>1316659.73</v>
      </c>
      <c r="T1855" s="20">
        <f>Ugovori_OPULJP[[#This Row],[Bespovratna sredstva - Ukupno (EU+Nac) HRK
= Ukupna ugovorena vrijednost bespovratnih sredstava]]/7.5345</f>
        <v>174750.77709204325</v>
      </c>
      <c r="U1855" s="19">
        <v>0</v>
      </c>
      <c r="V1855" s="20">
        <f>Ugovori_OPULJP[[#This Row],[Javni doprinos korisnika - HRK]]/7.5345</f>
        <v>0</v>
      </c>
      <c r="W1855" s="19">
        <v>0</v>
      </c>
      <c r="X1855" s="20">
        <f>Ugovori_OPULJP[[#This Row],[Privatni doprinos korisnika - HRK]]/7.5345</f>
        <v>0</v>
      </c>
      <c r="Y1855" s="21">
        <f>Ugovori_OPULJP[[#This Row],[Bespovratna sredstva - Ukupno (EU+Nac) HRK
= Ukupna ugovorena vrijednost bespovratnih sredstava]]+Ugovori_OPULJP[[#This Row],[Javni doprinos korisnika - HRK]]+Ugovori_OPULJP[[#This Row],[Privatni doprinos korisnika - HRK]]</f>
        <v>1316659.73</v>
      </c>
      <c r="Z1855" s="22">
        <f>Ugovori_OPULJP[[#This Row],[UKUPNI PRIHVATLJIVI IZDACI
TOTAL ELIGIBLE EXPENDITURE
= Bespovratna sredstva ukupno + doprinos korisnika
= Ukupni prihvatljivi troškovi
= Ukupna ugovorena vrijednost projekta HRK]]/7.5345</f>
        <v>174750.77709204325</v>
      </c>
      <c r="AA1855" s="13" t="s">
        <v>2662</v>
      </c>
      <c r="AB1855" s="13" t="s">
        <v>19</v>
      </c>
      <c r="AC1855" s="12" t="s">
        <v>6782</v>
      </c>
      <c r="AD1855" s="12" t="s">
        <v>2664</v>
      </c>
    </row>
    <row r="1856" spans="1:30" ht="63.75" customHeight="1" x14ac:dyDescent="0.3">
      <c r="A1856" s="10" t="s">
        <v>6783</v>
      </c>
      <c r="B1856" s="11" t="s">
        <v>139</v>
      </c>
      <c r="C1856" s="12" t="s">
        <v>2658</v>
      </c>
      <c r="D1856" s="12" t="s">
        <v>6612</v>
      </c>
      <c r="E1856" s="13" t="s">
        <v>6613</v>
      </c>
      <c r="F1856" s="14" t="s">
        <v>6784</v>
      </c>
      <c r="G1856" s="14" t="s">
        <v>6785</v>
      </c>
      <c r="H1856" s="16">
        <v>43349</v>
      </c>
      <c r="I1856" s="16">
        <v>45449</v>
      </c>
      <c r="J1856" s="17" t="str">
        <f>IF(Ugovori_OPULJP[[#This Row],[DATUM ZAVRŠETKA OPERACIJE]]&gt;DATE(2023,12,31),"u provedbi","završen")</f>
        <v>u provedbi</v>
      </c>
      <c r="K1856" s="15" t="s">
        <v>192</v>
      </c>
      <c r="L1856" s="15" t="s">
        <v>192</v>
      </c>
      <c r="M1856" s="18">
        <v>0.85</v>
      </c>
      <c r="N1856" s="18">
        <v>0.15</v>
      </c>
      <c r="O1856" s="19">
        <f>Ugovori_OPULJP[[#This Row],[Bespovratna sredstva - Ukupno (EU+Nac) HRK
= Ukupna ugovorena vrijednost bespovratnih sredstava]]*Ugovori_OPULJP[[#This Row],[EU STOPA SUFINANCIRANJA %
EU CO-FINANCING RATE %]]</f>
        <v>5335629.9450000003</v>
      </c>
      <c r="P1856" s="20">
        <f>Ugovori_OPULJP[[#This Row],[Bespovratna sredstva - EU dio - HRK]]/7.5345</f>
        <v>708159.79096157674</v>
      </c>
      <c r="Q1856" s="19">
        <f>Ugovori_OPULJP[[#This Row],[Bespovratna sredstva - Ukupno (EU+Nac) HRK
= Ukupna ugovorena vrijednost bespovratnih sredstava]]*Ugovori_OPULJP[[#This Row],[STOPA NACIONALNOG SUFINANCIRANJA %]]</f>
        <v>941581.755</v>
      </c>
      <c r="R1856" s="20">
        <f>Ugovori_OPULJP[[#This Row],[Bespovratna sredstva - Nacionalni dio - HRK]]/7.5345</f>
        <v>124969.37487557236</v>
      </c>
      <c r="S1856" s="19">
        <v>6277211.7000000002</v>
      </c>
      <c r="T1856" s="20">
        <f>Ugovori_OPULJP[[#This Row],[Bespovratna sredstva - Ukupno (EU+Nac) HRK
= Ukupna ugovorena vrijednost bespovratnih sredstava]]/7.5345</f>
        <v>833129.16583714914</v>
      </c>
      <c r="U1856" s="19">
        <v>0</v>
      </c>
      <c r="V1856" s="20">
        <f>Ugovori_OPULJP[[#This Row],[Javni doprinos korisnika - HRK]]/7.5345</f>
        <v>0</v>
      </c>
      <c r="W1856" s="19">
        <v>0</v>
      </c>
      <c r="X1856" s="20">
        <f>Ugovori_OPULJP[[#This Row],[Privatni doprinos korisnika - HRK]]/7.5345</f>
        <v>0</v>
      </c>
      <c r="Y1856" s="21">
        <f>Ugovori_OPULJP[[#This Row],[Bespovratna sredstva - Ukupno (EU+Nac) HRK
= Ukupna ugovorena vrijednost bespovratnih sredstava]]+Ugovori_OPULJP[[#This Row],[Javni doprinos korisnika - HRK]]+Ugovori_OPULJP[[#This Row],[Privatni doprinos korisnika - HRK]]</f>
        <v>6277211.7000000002</v>
      </c>
      <c r="Z1856" s="22">
        <f>Ugovori_OPULJP[[#This Row],[UKUPNI PRIHVATLJIVI IZDACI
TOTAL ELIGIBLE EXPENDITURE
= Bespovratna sredstva ukupno + doprinos korisnika
= Ukupni prihvatljivi troškovi
= Ukupna ugovorena vrijednost projekta HRK]]/7.5345</f>
        <v>833129.16583714914</v>
      </c>
      <c r="AA1856" s="13" t="s">
        <v>2662</v>
      </c>
      <c r="AB1856" s="13" t="s">
        <v>19</v>
      </c>
      <c r="AC1856" s="12" t="s">
        <v>6786</v>
      </c>
      <c r="AD1856" s="12" t="s">
        <v>2664</v>
      </c>
    </row>
    <row r="1857" spans="1:30" ht="63.75" customHeight="1" x14ac:dyDescent="0.3">
      <c r="A1857" s="10" t="s">
        <v>6787</v>
      </c>
      <c r="B1857" s="11" t="s">
        <v>139</v>
      </c>
      <c r="C1857" s="12" t="s">
        <v>2658</v>
      </c>
      <c r="D1857" s="12" t="s">
        <v>6612</v>
      </c>
      <c r="E1857" s="13" t="s">
        <v>6613</v>
      </c>
      <c r="F1857" s="14" t="s">
        <v>6788</v>
      </c>
      <c r="G1857" s="14" t="s">
        <v>6789</v>
      </c>
      <c r="H1857" s="16">
        <v>43349</v>
      </c>
      <c r="I1857" s="16">
        <v>45449</v>
      </c>
      <c r="J1857" s="17" t="str">
        <f>IF(Ugovori_OPULJP[[#This Row],[DATUM ZAVRŠETKA OPERACIJE]]&gt;DATE(2023,12,31),"u provedbi","završen")</f>
        <v>u provedbi</v>
      </c>
      <c r="K1857" s="15" t="s">
        <v>21</v>
      </c>
      <c r="L1857" s="15" t="s">
        <v>21</v>
      </c>
      <c r="M1857" s="18">
        <v>0.85</v>
      </c>
      <c r="N1857" s="18">
        <v>0.15</v>
      </c>
      <c r="O1857" s="19">
        <f>Ugovori_OPULJP[[#This Row],[Bespovratna sredstva - Ukupno (EU+Nac) HRK
= Ukupna ugovorena vrijednost bespovratnih sredstava]]*Ugovori_OPULJP[[#This Row],[EU STOPA SUFINANCIRANJA %
EU CO-FINANCING RATE %]]</f>
        <v>7073830.4749999996</v>
      </c>
      <c r="P1857" s="20">
        <f>Ugovori_OPULJP[[#This Row],[Bespovratna sredstva - EU dio - HRK]]/7.5345</f>
        <v>938858.64689096808</v>
      </c>
      <c r="Q1857" s="19">
        <f>Ugovori_OPULJP[[#This Row],[Bespovratna sredstva - Ukupno (EU+Nac) HRK
= Ukupna ugovorena vrijednost bespovratnih sredstava]]*Ugovori_OPULJP[[#This Row],[STOPA NACIONALNOG SUFINANCIRANJA %]]</f>
        <v>1248323.0249999999</v>
      </c>
      <c r="R1857" s="20">
        <f>Ugovori_OPULJP[[#This Row],[Bespovratna sredstva - Nacionalni dio - HRK]]/7.5345</f>
        <v>165680.93768664144</v>
      </c>
      <c r="S1857" s="19">
        <v>8322153.5</v>
      </c>
      <c r="T1857" s="20">
        <f>Ugovori_OPULJP[[#This Row],[Bespovratna sredstva - Ukupno (EU+Nac) HRK
= Ukupna ugovorena vrijednost bespovratnih sredstava]]/7.5345</f>
        <v>1104539.5845776096</v>
      </c>
      <c r="U1857" s="19">
        <v>0</v>
      </c>
      <c r="V1857" s="20">
        <f>Ugovori_OPULJP[[#This Row],[Javni doprinos korisnika - HRK]]/7.5345</f>
        <v>0</v>
      </c>
      <c r="W1857" s="19">
        <v>0</v>
      </c>
      <c r="X1857" s="20">
        <f>Ugovori_OPULJP[[#This Row],[Privatni doprinos korisnika - HRK]]/7.5345</f>
        <v>0</v>
      </c>
      <c r="Y1857" s="21">
        <f>Ugovori_OPULJP[[#This Row],[Bespovratna sredstva - Ukupno (EU+Nac) HRK
= Ukupna ugovorena vrijednost bespovratnih sredstava]]+Ugovori_OPULJP[[#This Row],[Javni doprinos korisnika - HRK]]+Ugovori_OPULJP[[#This Row],[Privatni doprinos korisnika - HRK]]</f>
        <v>8322153.5</v>
      </c>
      <c r="Z1857" s="22">
        <f>Ugovori_OPULJP[[#This Row],[UKUPNI PRIHVATLJIVI IZDACI
TOTAL ELIGIBLE EXPENDITURE
= Bespovratna sredstva ukupno + doprinos korisnika
= Ukupni prihvatljivi troškovi
= Ukupna ugovorena vrijednost projekta HRK]]/7.5345</f>
        <v>1104539.5845776096</v>
      </c>
      <c r="AA1857" s="13" t="s">
        <v>2662</v>
      </c>
      <c r="AB1857" s="13" t="s">
        <v>19</v>
      </c>
      <c r="AC1857" s="12" t="s">
        <v>6790</v>
      </c>
      <c r="AD1857" s="12" t="s">
        <v>2664</v>
      </c>
    </row>
    <row r="1858" spans="1:30" ht="63.75" customHeight="1" x14ac:dyDescent="0.3">
      <c r="A1858" s="10" t="s">
        <v>6791</v>
      </c>
      <c r="B1858" s="11" t="s">
        <v>139</v>
      </c>
      <c r="C1858" s="12" t="s">
        <v>2658</v>
      </c>
      <c r="D1858" s="12" t="s">
        <v>6612</v>
      </c>
      <c r="E1858" s="13" t="s">
        <v>6613</v>
      </c>
      <c r="F1858" s="14" t="s">
        <v>6792</v>
      </c>
      <c r="G1858" s="14" t="s">
        <v>6793</v>
      </c>
      <c r="H1858" s="16">
        <v>43347</v>
      </c>
      <c r="I1858" s="16">
        <v>45447</v>
      </c>
      <c r="J1858" s="17" t="str">
        <f>IF(Ugovori_OPULJP[[#This Row],[DATUM ZAVRŠETKA OPERACIJE]]&gt;DATE(2023,12,31),"u provedbi","završen")</f>
        <v>u provedbi</v>
      </c>
      <c r="K1858" s="15" t="s">
        <v>66</v>
      </c>
      <c r="L1858" s="15" t="s">
        <v>66</v>
      </c>
      <c r="M1858" s="18">
        <v>0.85</v>
      </c>
      <c r="N1858" s="18">
        <v>0.15</v>
      </c>
      <c r="O1858" s="19">
        <f>Ugovori_OPULJP[[#This Row],[Bespovratna sredstva - Ukupno (EU+Nac) HRK
= Ukupna ugovorena vrijednost bespovratnih sredstava]]*Ugovori_OPULJP[[#This Row],[EU STOPA SUFINANCIRANJA %
EU CO-FINANCING RATE %]]</f>
        <v>8528698.193</v>
      </c>
      <c r="P1858" s="20">
        <f>Ugovori_OPULJP[[#This Row],[Bespovratna sredstva - EU dio - HRK]]/7.5345</f>
        <v>1131952.7762957064</v>
      </c>
      <c r="Q1858" s="19">
        <f>Ugovori_OPULJP[[#This Row],[Bespovratna sredstva - Ukupno (EU+Nac) HRK
= Ukupna ugovorena vrijednost bespovratnih sredstava]]*Ugovori_OPULJP[[#This Row],[STOPA NACIONALNOG SUFINANCIRANJA %]]</f>
        <v>1505064.3869999999</v>
      </c>
      <c r="R1858" s="20">
        <f>Ugovori_OPULJP[[#This Row],[Bespovratna sredstva - Nacionalni dio - HRK]]/7.5345</f>
        <v>199756.37228747757</v>
      </c>
      <c r="S1858" s="19">
        <v>10033762.58</v>
      </c>
      <c r="T1858" s="20">
        <f>Ugovori_OPULJP[[#This Row],[Bespovratna sredstva - Ukupno (EU+Nac) HRK
= Ukupna ugovorena vrijednost bespovratnih sredstava]]/7.5345</f>
        <v>1331709.148583184</v>
      </c>
      <c r="U1858" s="19">
        <v>0</v>
      </c>
      <c r="V1858" s="20">
        <f>Ugovori_OPULJP[[#This Row],[Javni doprinos korisnika - HRK]]/7.5345</f>
        <v>0</v>
      </c>
      <c r="W1858" s="19">
        <v>0</v>
      </c>
      <c r="X1858" s="20">
        <f>Ugovori_OPULJP[[#This Row],[Privatni doprinos korisnika - HRK]]/7.5345</f>
        <v>0</v>
      </c>
      <c r="Y1858" s="21">
        <f>Ugovori_OPULJP[[#This Row],[Bespovratna sredstva - Ukupno (EU+Nac) HRK
= Ukupna ugovorena vrijednost bespovratnih sredstava]]+Ugovori_OPULJP[[#This Row],[Javni doprinos korisnika - HRK]]+Ugovori_OPULJP[[#This Row],[Privatni doprinos korisnika - HRK]]</f>
        <v>10033762.58</v>
      </c>
      <c r="Z1858" s="22">
        <f>Ugovori_OPULJP[[#This Row],[UKUPNI PRIHVATLJIVI IZDACI
TOTAL ELIGIBLE EXPENDITURE
= Bespovratna sredstva ukupno + doprinos korisnika
= Ukupni prihvatljivi troškovi
= Ukupna ugovorena vrijednost projekta HRK]]/7.5345</f>
        <v>1331709.148583184</v>
      </c>
      <c r="AA1858" s="13" t="s">
        <v>2662</v>
      </c>
      <c r="AB1858" s="13" t="s">
        <v>19</v>
      </c>
      <c r="AC1858" s="12" t="s">
        <v>6794</v>
      </c>
      <c r="AD1858" s="12" t="s">
        <v>2664</v>
      </c>
    </row>
    <row r="1859" spans="1:30" ht="63.75" customHeight="1" x14ac:dyDescent="0.3">
      <c r="A1859" s="10" t="s">
        <v>6795</v>
      </c>
      <c r="B1859" s="11" t="s">
        <v>139</v>
      </c>
      <c r="C1859" s="12" t="s">
        <v>2658</v>
      </c>
      <c r="D1859" s="12" t="s">
        <v>6612</v>
      </c>
      <c r="E1859" s="13" t="s">
        <v>6613</v>
      </c>
      <c r="F1859" s="14" t="s">
        <v>6796</v>
      </c>
      <c r="G1859" s="14" t="s">
        <v>6797</v>
      </c>
      <c r="H1859" s="16">
        <v>43348</v>
      </c>
      <c r="I1859" s="16">
        <v>44990</v>
      </c>
      <c r="J1859" s="17" t="str">
        <f>IF(Ugovori_OPULJP[[#This Row],[DATUM ZAVRŠETKA OPERACIJE]]&gt;DATE(2023,12,31),"u provedbi","završen")</f>
        <v>završen</v>
      </c>
      <c r="K1859" s="15" t="s">
        <v>81</v>
      </c>
      <c r="L1859" s="15" t="s">
        <v>81</v>
      </c>
      <c r="M1859" s="18">
        <v>0.85</v>
      </c>
      <c r="N1859" s="18">
        <v>0.15</v>
      </c>
      <c r="O1859" s="19">
        <f>Ugovori_OPULJP[[#This Row],[Bespovratna sredstva - Ukupno (EU+Nac) HRK
= Ukupna ugovorena vrijednost bespovratnih sredstava]]*Ugovori_OPULJP[[#This Row],[EU STOPA SUFINANCIRANJA %
EU CO-FINANCING RATE %]]</f>
        <v>2824163.7514999998</v>
      </c>
      <c r="P1859" s="20">
        <f>Ugovori_OPULJP[[#This Row],[Bespovratna sredstva - EU dio - HRK]]/7.5345</f>
        <v>374830.94452186604</v>
      </c>
      <c r="Q1859" s="19">
        <f>Ugovori_OPULJP[[#This Row],[Bespovratna sredstva - Ukupno (EU+Nac) HRK
= Ukupna ugovorena vrijednost bespovratnih sredstava]]*Ugovori_OPULJP[[#This Row],[STOPA NACIONALNOG SUFINANCIRANJA %]]</f>
        <v>498381.83849999995</v>
      </c>
      <c r="R1859" s="20">
        <f>Ugovori_OPULJP[[#This Row],[Bespovratna sredstva - Nacionalni dio - HRK]]/7.5345</f>
        <v>66146.637268564591</v>
      </c>
      <c r="S1859" s="19">
        <v>3322545.59</v>
      </c>
      <c r="T1859" s="20">
        <f>Ugovori_OPULJP[[#This Row],[Bespovratna sredstva - Ukupno (EU+Nac) HRK
= Ukupna ugovorena vrijednost bespovratnih sredstava]]/7.5345</f>
        <v>440977.58179043065</v>
      </c>
      <c r="U1859" s="19">
        <v>0</v>
      </c>
      <c r="V1859" s="20">
        <f>Ugovori_OPULJP[[#This Row],[Javni doprinos korisnika - HRK]]/7.5345</f>
        <v>0</v>
      </c>
      <c r="W1859" s="19">
        <v>0</v>
      </c>
      <c r="X1859" s="20">
        <f>Ugovori_OPULJP[[#This Row],[Privatni doprinos korisnika - HRK]]/7.5345</f>
        <v>0</v>
      </c>
      <c r="Y1859" s="21">
        <f>Ugovori_OPULJP[[#This Row],[Bespovratna sredstva - Ukupno (EU+Nac) HRK
= Ukupna ugovorena vrijednost bespovratnih sredstava]]+Ugovori_OPULJP[[#This Row],[Javni doprinos korisnika - HRK]]+Ugovori_OPULJP[[#This Row],[Privatni doprinos korisnika - HRK]]</f>
        <v>3322545.59</v>
      </c>
      <c r="Z1859" s="22">
        <f>Ugovori_OPULJP[[#This Row],[UKUPNI PRIHVATLJIVI IZDACI
TOTAL ELIGIBLE EXPENDITURE
= Bespovratna sredstva ukupno + doprinos korisnika
= Ukupni prihvatljivi troškovi
= Ukupna ugovorena vrijednost projekta HRK]]/7.5345</f>
        <v>440977.58179043065</v>
      </c>
      <c r="AA1859" s="13" t="s">
        <v>2662</v>
      </c>
      <c r="AB1859" s="13" t="s">
        <v>19</v>
      </c>
      <c r="AC1859" s="12" t="s">
        <v>6798</v>
      </c>
      <c r="AD1859" s="12" t="s">
        <v>2664</v>
      </c>
    </row>
    <row r="1860" spans="1:30" ht="63.75" customHeight="1" x14ac:dyDescent="0.3">
      <c r="A1860" s="10" t="s">
        <v>6799</v>
      </c>
      <c r="B1860" s="11" t="s">
        <v>139</v>
      </c>
      <c r="C1860" s="12" t="s">
        <v>2658</v>
      </c>
      <c r="D1860" s="12" t="s">
        <v>6612</v>
      </c>
      <c r="E1860" s="13" t="s">
        <v>6613</v>
      </c>
      <c r="F1860" s="14" t="s">
        <v>6638</v>
      </c>
      <c r="G1860" s="14" t="s">
        <v>6763</v>
      </c>
      <c r="H1860" s="16">
        <v>43349</v>
      </c>
      <c r="I1860" s="16">
        <v>45449</v>
      </c>
      <c r="J1860" s="17" t="str">
        <f>IF(Ugovori_OPULJP[[#This Row],[DATUM ZAVRŠETKA OPERACIJE]]&gt;DATE(2023,12,31),"u provedbi","završen")</f>
        <v>u provedbi</v>
      </c>
      <c r="K1860" s="15" t="s">
        <v>262</v>
      </c>
      <c r="L1860" s="15" t="s">
        <v>262</v>
      </c>
      <c r="M1860" s="18">
        <v>0.85</v>
      </c>
      <c r="N1860" s="18">
        <v>0.15</v>
      </c>
      <c r="O1860" s="19">
        <f>Ugovori_OPULJP[[#This Row],[Bespovratna sredstva - Ukupno (EU+Nac) HRK
= Ukupna ugovorena vrijednost bespovratnih sredstava]]*Ugovori_OPULJP[[#This Row],[EU STOPA SUFINANCIRANJA %
EU CO-FINANCING RATE %]]</f>
        <v>1142765.5</v>
      </c>
      <c r="P1860" s="20">
        <f>Ugovori_OPULJP[[#This Row],[Bespovratna sredstva - EU dio - HRK]]/7.5345</f>
        <v>151671.04651934435</v>
      </c>
      <c r="Q1860" s="19">
        <f>Ugovori_OPULJP[[#This Row],[Bespovratna sredstva - Ukupno (EU+Nac) HRK
= Ukupna ugovorena vrijednost bespovratnih sredstava]]*Ugovori_OPULJP[[#This Row],[STOPA NACIONALNOG SUFINANCIRANJA %]]</f>
        <v>201664.5</v>
      </c>
      <c r="R1860" s="20">
        <f>Ugovori_OPULJP[[#This Row],[Bespovratna sredstva - Nacionalni dio - HRK]]/7.5345</f>
        <v>26765.478797531356</v>
      </c>
      <c r="S1860" s="19">
        <v>1344430</v>
      </c>
      <c r="T1860" s="20">
        <f>Ugovori_OPULJP[[#This Row],[Bespovratna sredstva - Ukupno (EU+Nac) HRK
= Ukupna ugovorena vrijednost bespovratnih sredstava]]/7.5345</f>
        <v>178436.52531687569</v>
      </c>
      <c r="U1860" s="19">
        <v>0</v>
      </c>
      <c r="V1860" s="20">
        <f>Ugovori_OPULJP[[#This Row],[Javni doprinos korisnika - HRK]]/7.5345</f>
        <v>0</v>
      </c>
      <c r="W1860" s="19">
        <v>0</v>
      </c>
      <c r="X1860" s="20">
        <f>Ugovori_OPULJP[[#This Row],[Privatni doprinos korisnika - HRK]]/7.5345</f>
        <v>0</v>
      </c>
      <c r="Y1860" s="21">
        <f>Ugovori_OPULJP[[#This Row],[Bespovratna sredstva - Ukupno (EU+Nac) HRK
= Ukupna ugovorena vrijednost bespovratnih sredstava]]+Ugovori_OPULJP[[#This Row],[Javni doprinos korisnika - HRK]]+Ugovori_OPULJP[[#This Row],[Privatni doprinos korisnika - HRK]]</f>
        <v>1344430</v>
      </c>
      <c r="Z1860" s="22">
        <f>Ugovori_OPULJP[[#This Row],[UKUPNI PRIHVATLJIVI IZDACI
TOTAL ELIGIBLE EXPENDITURE
= Bespovratna sredstva ukupno + doprinos korisnika
= Ukupni prihvatljivi troškovi
= Ukupna ugovorena vrijednost projekta HRK]]/7.5345</f>
        <v>178436.52531687569</v>
      </c>
      <c r="AA1860" s="13" t="s">
        <v>2662</v>
      </c>
      <c r="AB1860" s="13" t="s">
        <v>19</v>
      </c>
      <c r="AC1860" s="12" t="s">
        <v>6800</v>
      </c>
      <c r="AD1860" s="12" t="s">
        <v>2664</v>
      </c>
    </row>
    <row r="1861" spans="1:30" ht="63.75" customHeight="1" x14ac:dyDescent="0.3">
      <c r="A1861" s="10" t="s">
        <v>6801</v>
      </c>
      <c r="B1861" s="11" t="s">
        <v>139</v>
      </c>
      <c r="C1861" s="12" t="s">
        <v>2658</v>
      </c>
      <c r="D1861" s="12" t="s">
        <v>6612</v>
      </c>
      <c r="E1861" s="13" t="s">
        <v>6613</v>
      </c>
      <c r="F1861" s="14" t="s">
        <v>6802</v>
      </c>
      <c r="G1861" s="14" t="s">
        <v>6803</v>
      </c>
      <c r="H1861" s="16">
        <v>43348</v>
      </c>
      <c r="I1861" s="16">
        <v>45448</v>
      </c>
      <c r="J1861" s="17" t="str">
        <f>IF(Ugovori_OPULJP[[#This Row],[DATUM ZAVRŠETKA OPERACIJE]]&gt;DATE(2023,12,31),"u provedbi","završen")</f>
        <v>u provedbi</v>
      </c>
      <c r="K1861" s="15" t="s">
        <v>586</v>
      </c>
      <c r="L1861" s="15" t="s">
        <v>586</v>
      </c>
      <c r="M1861" s="18">
        <v>0.85</v>
      </c>
      <c r="N1861" s="18">
        <v>0.15</v>
      </c>
      <c r="O1861" s="19">
        <f>Ugovori_OPULJP[[#This Row],[Bespovratna sredstva - Ukupno (EU+Nac) HRK
= Ukupna ugovorena vrijednost bespovratnih sredstava]]*Ugovori_OPULJP[[#This Row],[EU STOPA SUFINANCIRANJA %
EU CO-FINANCING RATE %]]</f>
        <v>2554782.236</v>
      </c>
      <c r="P1861" s="20">
        <f>Ugovori_OPULJP[[#This Row],[Bespovratna sredstva - EU dio - HRK]]/7.5345</f>
        <v>339077.87324971793</v>
      </c>
      <c r="Q1861" s="19">
        <f>Ugovori_OPULJP[[#This Row],[Bespovratna sredstva - Ukupno (EU+Nac) HRK
= Ukupna ugovorena vrijednost bespovratnih sredstava]]*Ugovori_OPULJP[[#This Row],[STOPA NACIONALNOG SUFINANCIRANJA %]]</f>
        <v>450843.924</v>
      </c>
      <c r="R1861" s="20">
        <f>Ugovori_OPULJP[[#This Row],[Bespovratna sredstva - Nacionalni dio - HRK]]/7.5345</f>
        <v>59837.271749950225</v>
      </c>
      <c r="S1861" s="19">
        <v>3005626.16</v>
      </c>
      <c r="T1861" s="20">
        <f>Ugovori_OPULJP[[#This Row],[Bespovratna sredstva - Ukupno (EU+Nac) HRK
= Ukupna ugovorena vrijednost bespovratnih sredstava]]/7.5345</f>
        <v>398915.14499966818</v>
      </c>
      <c r="U1861" s="19">
        <v>0</v>
      </c>
      <c r="V1861" s="20">
        <f>Ugovori_OPULJP[[#This Row],[Javni doprinos korisnika - HRK]]/7.5345</f>
        <v>0</v>
      </c>
      <c r="W1861" s="19">
        <v>0</v>
      </c>
      <c r="X1861" s="20">
        <f>Ugovori_OPULJP[[#This Row],[Privatni doprinos korisnika - HRK]]/7.5345</f>
        <v>0</v>
      </c>
      <c r="Y1861" s="21">
        <f>Ugovori_OPULJP[[#This Row],[Bespovratna sredstva - Ukupno (EU+Nac) HRK
= Ukupna ugovorena vrijednost bespovratnih sredstava]]+Ugovori_OPULJP[[#This Row],[Javni doprinos korisnika - HRK]]+Ugovori_OPULJP[[#This Row],[Privatni doprinos korisnika - HRK]]</f>
        <v>3005626.16</v>
      </c>
      <c r="Z1861" s="22">
        <f>Ugovori_OPULJP[[#This Row],[UKUPNI PRIHVATLJIVI IZDACI
TOTAL ELIGIBLE EXPENDITURE
= Bespovratna sredstva ukupno + doprinos korisnika
= Ukupni prihvatljivi troškovi
= Ukupna ugovorena vrijednost projekta HRK]]/7.5345</f>
        <v>398915.14499966818</v>
      </c>
      <c r="AA1861" s="13" t="s">
        <v>2662</v>
      </c>
      <c r="AB1861" s="13" t="s">
        <v>19</v>
      </c>
      <c r="AC1861" s="12" t="s">
        <v>6804</v>
      </c>
      <c r="AD1861" s="12" t="s">
        <v>2664</v>
      </c>
    </row>
    <row r="1862" spans="1:30" ht="63.75" customHeight="1" x14ac:dyDescent="0.3">
      <c r="A1862" s="10" t="s">
        <v>6805</v>
      </c>
      <c r="B1862" s="11" t="s">
        <v>139</v>
      </c>
      <c r="C1862" s="12" t="s">
        <v>2658</v>
      </c>
      <c r="D1862" s="12" t="s">
        <v>6612</v>
      </c>
      <c r="E1862" s="13" t="s">
        <v>6613</v>
      </c>
      <c r="F1862" s="14" t="s">
        <v>6806</v>
      </c>
      <c r="G1862" s="14" t="s">
        <v>6807</v>
      </c>
      <c r="H1862" s="16">
        <v>43348</v>
      </c>
      <c r="I1862" s="16">
        <v>44656</v>
      </c>
      <c r="J1862" s="17" t="str">
        <f>IF(Ugovori_OPULJP[[#This Row],[DATUM ZAVRŠETKA OPERACIJE]]&gt;DATE(2023,12,31),"u provedbi","završen")</f>
        <v>završen</v>
      </c>
      <c r="K1862" s="15" t="s">
        <v>324</v>
      </c>
      <c r="L1862" s="15" t="s">
        <v>324</v>
      </c>
      <c r="M1862" s="18">
        <v>0.85</v>
      </c>
      <c r="N1862" s="18">
        <v>0.15</v>
      </c>
      <c r="O1862" s="19">
        <f>Ugovori_OPULJP[[#This Row],[Bespovratna sredstva - Ukupno (EU+Nac) HRK
= Ukupna ugovorena vrijednost bespovratnih sredstava]]*Ugovori_OPULJP[[#This Row],[EU STOPA SUFINANCIRANJA %
EU CO-FINANCING RATE %]]</f>
        <v>913060.26749999996</v>
      </c>
      <c r="P1862" s="20">
        <f>Ugovori_OPULJP[[#This Row],[Bespovratna sredstva - EU dio - HRK]]/7.5345</f>
        <v>121183.9229544097</v>
      </c>
      <c r="Q1862" s="19">
        <f>Ugovori_OPULJP[[#This Row],[Bespovratna sredstva - Ukupno (EU+Nac) HRK
= Ukupna ugovorena vrijednost bespovratnih sredstava]]*Ugovori_OPULJP[[#This Row],[STOPA NACIONALNOG SUFINANCIRANJA %]]</f>
        <v>161128.2825</v>
      </c>
      <c r="R1862" s="20">
        <f>Ugovori_OPULJP[[#This Row],[Bespovratna sredstva - Nacionalni dio - HRK]]/7.5345</f>
        <v>21385.398168425243</v>
      </c>
      <c r="S1862" s="19">
        <v>1074188.55</v>
      </c>
      <c r="T1862" s="20">
        <f>Ugovori_OPULJP[[#This Row],[Bespovratna sredstva - Ukupno (EU+Nac) HRK
= Ukupna ugovorena vrijednost bespovratnih sredstava]]/7.5345</f>
        <v>142569.32112283495</v>
      </c>
      <c r="U1862" s="19">
        <v>0</v>
      </c>
      <c r="V1862" s="20">
        <f>Ugovori_OPULJP[[#This Row],[Javni doprinos korisnika - HRK]]/7.5345</f>
        <v>0</v>
      </c>
      <c r="W1862" s="19">
        <v>0</v>
      </c>
      <c r="X1862" s="20">
        <f>Ugovori_OPULJP[[#This Row],[Privatni doprinos korisnika - HRK]]/7.5345</f>
        <v>0</v>
      </c>
      <c r="Y1862" s="21">
        <f>Ugovori_OPULJP[[#This Row],[Bespovratna sredstva - Ukupno (EU+Nac) HRK
= Ukupna ugovorena vrijednost bespovratnih sredstava]]+Ugovori_OPULJP[[#This Row],[Javni doprinos korisnika - HRK]]+Ugovori_OPULJP[[#This Row],[Privatni doprinos korisnika - HRK]]</f>
        <v>1074188.55</v>
      </c>
      <c r="Z1862" s="22">
        <f>Ugovori_OPULJP[[#This Row],[UKUPNI PRIHVATLJIVI IZDACI
TOTAL ELIGIBLE EXPENDITURE
= Bespovratna sredstva ukupno + doprinos korisnika
= Ukupni prihvatljivi troškovi
= Ukupna ugovorena vrijednost projekta HRK]]/7.5345</f>
        <v>142569.32112283495</v>
      </c>
      <c r="AA1862" s="13" t="s">
        <v>2662</v>
      </c>
      <c r="AB1862" s="13" t="s">
        <v>19</v>
      </c>
      <c r="AC1862" s="12" t="s">
        <v>6808</v>
      </c>
      <c r="AD1862" s="12" t="s">
        <v>2664</v>
      </c>
    </row>
    <row r="1863" spans="1:30" ht="76.5" customHeight="1" x14ac:dyDescent="0.3">
      <c r="A1863" s="10" t="s">
        <v>6809</v>
      </c>
      <c r="B1863" s="11" t="s">
        <v>139</v>
      </c>
      <c r="C1863" s="12" t="s">
        <v>2658</v>
      </c>
      <c r="D1863" s="12" t="s">
        <v>6612</v>
      </c>
      <c r="E1863" s="13" t="s">
        <v>6613</v>
      </c>
      <c r="F1863" s="14" t="s">
        <v>6810</v>
      </c>
      <c r="G1863" s="14" t="s">
        <v>6738</v>
      </c>
      <c r="H1863" s="16">
        <v>43346</v>
      </c>
      <c r="I1863" s="16">
        <v>45446</v>
      </c>
      <c r="J1863" s="17" t="str">
        <f>IF(Ugovori_OPULJP[[#This Row],[DATUM ZAVRŠETKA OPERACIJE]]&gt;DATE(2023,12,31),"u provedbi","završen")</f>
        <v>u provedbi</v>
      </c>
      <c r="K1863" s="15" t="s">
        <v>21</v>
      </c>
      <c r="L1863" s="15" t="s">
        <v>21</v>
      </c>
      <c r="M1863" s="18">
        <v>0.85</v>
      </c>
      <c r="N1863" s="18">
        <v>0.15</v>
      </c>
      <c r="O1863" s="19">
        <f>Ugovori_OPULJP[[#This Row],[Bespovratna sredstva - Ukupno (EU+Nac) HRK
= Ukupna ugovorena vrijednost bespovratnih sredstava]]*Ugovori_OPULJP[[#This Row],[EU STOPA SUFINANCIRANJA %
EU CO-FINANCING RATE %]]</f>
        <v>1059572.9569999999</v>
      </c>
      <c r="P1863" s="20">
        <f>Ugovori_OPULJP[[#This Row],[Bespovratna sredstva - EU dio - HRK]]/7.5345</f>
        <v>140629.49857322979</v>
      </c>
      <c r="Q1863" s="19">
        <f>Ugovori_OPULJP[[#This Row],[Bespovratna sredstva - Ukupno (EU+Nac) HRK
= Ukupna ugovorena vrijednost bespovratnih sredstava]]*Ugovori_OPULJP[[#This Row],[STOPA NACIONALNOG SUFINANCIRANJA %]]</f>
        <v>186983.46299999999</v>
      </c>
      <c r="R1863" s="20">
        <f>Ugovori_OPULJP[[#This Row],[Bespovratna sredstva - Nacionalni dio - HRK]]/7.5345</f>
        <v>24816.970336452316</v>
      </c>
      <c r="S1863" s="19">
        <v>1246556.42</v>
      </c>
      <c r="T1863" s="20">
        <f>Ugovori_OPULJP[[#This Row],[Bespovratna sredstva - Ukupno (EU+Nac) HRK
= Ukupna ugovorena vrijednost bespovratnih sredstava]]/7.5345</f>
        <v>165446.46890968212</v>
      </c>
      <c r="U1863" s="19">
        <v>0</v>
      </c>
      <c r="V1863" s="20">
        <f>Ugovori_OPULJP[[#This Row],[Javni doprinos korisnika - HRK]]/7.5345</f>
        <v>0</v>
      </c>
      <c r="W1863" s="19">
        <v>0</v>
      </c>
      <c r="X1863" s="20">
        <f>Ugovori_OPULJP[[#This Row],[Privatni doprinos korisnika - HRK]]/7.5345</f>
        <v>0</v>
      </c>
      <c r="Y1863" s="21">
        <f>Ugovori_OPULJP[[#This Row],[Bespovratna sredstva - Ukupno (EU+Nac) HRK
= Ukupna ugovorena vrijednost bespovratnih sredstava]]+Ugovori_OPULJP[[#This Row],[Javni doprinos korisnika - HRK]]+Ugovori_OPULJP[[#This Row],[Privatni doprinos korisnika - HRK]]</f>
        <v>1246556.42</v>
      </c>
      <c r="Z1863" s="22">
        <f>Ugovori_OPULJP[[#This Row],[UKUPNI PRIHVATLJIVI IZDACI
TOTAL ELIGIBLE EXPENDITURE
= Bespovratna sredstva ukupno + doprinos korisnika
= Ukupni prihvatljivi troškovi
= Ukupna ugovorena vrijednost projekta HRK]]/7.5345</f>
        <v>165446.46890968212</v>
      </c>
      <c r="AA1863" s="13" t="s">
        <v>2662</v>
      </c>
      <c r="AB1863" s="13" t="s">
        <v>19</v>
      </c>
      <c r="AC1863" s="12" t="s">
        <v>6811</v>
      </c>
      <c r="AD1863" s="12" t="s">
        <v>2664</v>
      </c>
    </row>
    <row r="1864" spans="1:30" ht="76.5" customHeight="1" x14ac:dyDescent="0.3">
      <c r="A1864" s="10" t="s">
        <v>6812</v>
      </c>
      <c r="B1864" s="11" t="s">
        <v>139</v>
      </c>
      <c r="C1864" s="12" t="s">
        <v>2658</v>
      </c>
      <c r="D1864" s="12" t="s">
        <v>6612</v>
      </c>
      <c r="E1864" s="13" t="s">
        <v>6613</v>
      </c>
      <c r="F1864" s="14" t="s">
        <v>6813</v>
      </c>
      <c r="G1864" s="14" t="s">
        <v>6750</v>
      </c>
      <c r="H1864" s="16">
        <v>43348</v>
      </c>
      <c r="I1864" s="16">
        <v>45448</v>
      </c>
      <c r="J1864" s="17" t="str">
        <f>IF(Ugovori_OPULJP[[#This Row],[DATUM ZAVRŠETKA OPERACIJE]]&gt;DATE(2023,12,31),"u provedbi","završen")</f>
        <v>u provedbi</v>
      </c>
      <c r="K1864" s="15" t="s">
        <v>240</v>
      </c>
      <c r="L1864" s="15" t="s">
        <v>240</v>
      </c>
      <c r="M1864" s="18">
        <v>0.85</v>
      </c>
      <c r="N1864" s="18">
        <v>0.15</v>
      </c>
      <c r="O1864" s="19">
        <f>Ugovori_OPULJP[[#This Row],[Bespovratna sredstva - Ukupno (EU+Nac) HRK
= Ukupna ugovorena vrijednost bespovratnih sredstava]]*Ugovori_OPULJP[[#This Row],[EU STOPA SUFINANCIRANJA %
EU CO-FINANCING RATE %]]</f>
        <v>1115718.5765</v>
      </c>
      <c r="P1864" s="20">
        <f>Ugovori_OPULJP[[#This Row],[Bespovratna sredstva - EU dio - HRK]]/7.5345</f>
        <v>148081.30287344879</v>
      </c>
      <c r="Q1864" s="19">
        <f>Ugovori_OPULJP[[#This Row],[Bespovratna sredstva - Ukupno (EU+Nac) HRK
= Ukupna ugovorena vrijednost bespovratnih sredstava]]*Ugovori_OPULJP[[#This Row],[STOPA NACIONALNOG SUFINANCIRANJA %]]</f>
        <v>196891.5135</v>
      </c>
      <c r="R1864" s="20">
        <f>Ugovori_OPULJP[[#This Row],[Bespovratna sredstva - Nacionalni dio - HRK]]/7.5345</f>
        <v>26131.99462472626</v>
      </c>
      <c r="S1864" s="19">
        <v>1312610.0900000001</v>
      </c>
      <c r="T1864" s="20">
        <f>Ugovori_OPULJP[[#This Row],[Bespovratna sredstva - Ukupno (EU+Nac) HRK
= Ukupna ugovorena vrijednost bespovratnih sredstava]]/7.5345</f>
        <v>174213.29749817506</v>
      </c>
      <c r="U1864" s="19">
        <v>0</v>
      </c>
      <c r="V1864" s="20">
        <f>Ugovori_OPULJP[[#This Row],[Javni doprinos korisnika - HRK]]/7.5345</f>
        <v>0</v>
      </c>
      <c r="W1864" s="19">
        <v>0</v>
      </c>
      <c r="X1864" s="20">
        <f>Ugovori_OPULJP[[#This Row],[Privatni doprinos korisnika - HRK]]/7.5345</f>
        <v>0</v>
      </c>
      <c r="Y1864" s="21">
        <f>Ugovori_OPULJP[[#This Row],[Bespovratna sredstva - Ukupno (EU+Nac) HRK
= Ukupna ugovorena vrijednost bespovratnih sredstava]]+Ugovori_OPULJP[[#This Row],[Javni doprinos korisnika - HRK]]+Ugovori_OPULJP[[#This Row],[Privatni doprinos korisnika - HRK]]</f>
        <v>1312610.0900000001</v>
      </c>
      <c r="Z1864" s="22">
        <f>Ugovori_OPULJP[[#This Row],[UKUPNI PRIHVATLJIVI IZDACI
TOTAL ELIGIBLE EXPENDITURE
= Bespovratna sredstva ukupno + doprinos korisnika
= Ukupni prihvatljivi troškovi
= Ukupna ugovorena vrijednost projekta HRK]]/7.5345</f>
        <v>174213.29749817506</v>
      </c>
      <c r="AA1864" s="13" t="s">
        <v>2662</v>
      </c>
      <c r="AB1864" s="13" t="s">
        <v>19</v>
      </c>
      <c r="AC1864" s="12" t="s">
        <v>6814</v>
      </c>
      <c r="AD1864" s="12" t="s">
        <v>2664</v>
      </c>
    </row>
    <row r="1865" spans="1:30" ht="76.5" customHeight="1" x14ac:dyDescent="0.3">
      <c r="A1865" s="10" t="s">
        <v>6815</v>
      </c>
      <c r="B1865" s="11" t="s">
        <v>139</v>
      </c>
      <c r="C1865" s="12" t="s">
        <v>2658</v>
      </c>
      <c r="D1865" s="12" t="s">
        <v>6612</v>
      </c>
      <c r="E1865" s="13" t="s">
        <v>6613</v>
      </c>
      <c r="F1865" s="14" t="s">
        <v>6816</v>
      </c>
      <c r="G1865" s="14" t="s">
        <v>6750</v>
      </c>
      <c r="H1865" s="16">
        <v>43348</v>
      </c>
      <c r="I1865" s="16">
        <v>45448</v>
      </c>
      <c r="J1865" s="17" t="str">
        <f>IF(Ugovori_OPULJP[[#This Row],[DATUM ZAVRŠETKA OPERACIJE]]&gt;DATE(2023,12,31),"u provedbi","završen")</f>
        <v>u provedbi</v>
      </c>
      <c r="K1865" s="15" t="s">
        <v>240</v>
      </c>
      <c r="L1865" s="15" t="s">
        <v>240</v>
      </c>
      <c r="M1865" s="18">
        <v>0.85</v>
      </c>
      <c r="N1865" s="18">
        <v>0.15</v>
      </c>
      <c r="O1865" s="19">
        <f>Ugovori_OPULJP[[#This Row],[Bespovratna sredstva - Ukupno (EU+Nac) HRK
= Ukupna ugovorena vrijednost bespovratnih sredstava]]*Ugovori_OPULJP[[#This Row],[EU STOPA SUFINANCIRANJA %
EU CO-FINANCING RATE %]]</f>
        <v>1106376.0649999999</v>
      </c>
      <c r="P1865" s="20">
        <f>Ugovori_OPULJP[[#This Row],[Bespovratna sredstva - EU dio - HRK]]/7.5345</f>
        <v>146841.33850952284</v>
      </c>
      <c r="Q1865" s="19">
        <f>Ugovori_OPULJP[[#This Row],[Bespovratna sredstva - Ukupno (EU+Nac) HRK
= Ukupna ugovorena vrijednost bespovratnih sredstava]]*Ugovori_OPULJP[[#This Row],[STOPA NACIONALNOG SUFINANCIRANJA %]]</f>
        <v>195242.83499999999</v>
      </c>
      <c r="R1865" s="20">
        <f>Ugovori_OPULJP[[#This Row],[Bespovratna sredstva - Nacionalni dio - HRK]]/7.5345</f>
        <v>25913.177384033443</v>
      </c>
      <c r="S1865" s="19">
        <v>1301618.8999999999</v>
      </c>
      <c r="T1865" s="20">
        <f>Ugovori_OPULJP[[#This Row],[Bespovratna sredstva - Ukupno (EU+Nac) HRK
= Ukupna ugovorena vrijednost bespovratnih sredstava]]/7.5345</f>
        <v>172754.51589355629</v>
      </c>
      <c r="U1865" s="19">
        <v>0</v>
      </c>
      <c r="V1865" s="20">
        <f>Ugovori_OPULJP[[#This Row],[Javni doprinos korisnika - HRK]]/7.5345</f>
        <v>0</v>
      </c>
      <c r="W1865" s="19">
        <v>0</v>
      </c>
      <c r="X1865" s="20">
        <f>Ugovori_OPULJP[[#This Row],[Privatni doprinos korisnika - HRK]]/7.5345</f>
        <v>0</v>
      </c>
      <c r="Y1865" s="21">
        <f>Ugovori_OPULJP[[#This Row],[Bespovratna sredstva - Ukupno (EU+Nac) HRK
= Ukupna ugovorena vrijednost bespovratnih sredstava]]+Ugovori_OPULJP[[#This Row],[Javni doprinos korisnika - HRK]]+Ugovori_OPULJP[[#This Row],[Privatni doprinos korisnika - HRK]]</f>
        <v>1301618.8999999999</v>
      </c>
      <c r="Z1865" s="22">
        <f>Ugovori_OPULJP[[#This Row],[UKUPNI PRIHVATLJIVI IZDACI
TOTAL ELIGIBLE EXPENDITURE
= Bespovratna sredstva ukupno + doprinos korisnika
= Ukupni prihvatljivi troškovi
= Ukupna ugovorena vrijednost projekta HRK]]/7.5345</f>
        <v>172754.51589355629</v>
      </c>
      <c r="AA1865" s="13" t="s">
        <v>2662</v>
      </c>
      <c r="AB1865" s="13" t="s">
        <v>19</v>
      </c>
      <c r="AC1865" s="12" t="s">
        <v>6751</v>
      </c>
      <c r="AD1865" s="12" t="s">
        <v>2664</v>
      </c>
    </row>
    <row r="1866" spans="1:30" ht="76.5" customHeight="1" x14ac:dyDescent="0.3">
      <c r="A1866" s="10" t="s">
        <v>6817</v>
      </c>
      <c r="B1866" s="11" t="s">
        <v>139</v>
      </c>
      <c r="C1866" s="12" t="s">
        <v>2658</v>
      </c>
      <c r="D1866" s="12" t="s">
        <v>6612</v>
      </c>
      <c r="E1866" s="13" t="s">
        <v>6613</v>
      </c>
      <c r="F1866" s="14" t="s">
        <v>6818</v>
      </c>
      <c r="G1866" s="14" t="s">
        <v>6750</v>
      </c>
      <c r="H1866" s="16">
        <v>43348</v>
      </c>
      <c r="I1866" s="16">
        <v>45448</v>
      </c>
      <c r="J1866" s="17" t="str">
        <f>IF(Ugovori_OPULJP[[#This Row],[DATUM ZAVRŠETKA OPERACIJE]]&gt;DATE(2023,12,31),"u provedbi","završen")</f>
        <v>u provedbi</v>
      </c>
      <c r="K1866" s="15" t="s">
        <v>240</v>
      </c>
      <c r="L1866" s="15" t="s">
        <v>240</v>
      </c>
      <c r="M1866" s="18">
        <v>0.85</v>
      </c>
      <c r="N1866" s="18">
        <v>0.15</v>
      </c>
      <c r="O1866" s="19">
        <f>Ugovori_OPULJP[[#This Row],[Bespovratna sredstva - Ukupno (EU+Nac) HRK
= Ukupna ugovorena vrijednost bespovratnih sredstava]]*Ugovori_OPULJP[[#This Row],[EU STOPA SUFINANCIRANJA %
EU CO-FINANCING RATE %]]</f>
        <v>1108433.5495</v>
      </c>
      <c r="P1866" s="20">
        <f>Ugovori_OPULJP[[#This Row],[Bespovratna sredstva - EU dio - HRK]]/7.5345</f>
        <v>147114.41363063242</v>
      </c>
      <c r="Q1866" s="19">
        <f>Ugovori_OPULJP[[#This Row],[Bespovratna sredstva - Ukupno (EU+Nac) HRK
= Ukupna ugovorena vrijednost bespovratnih sredstava]]*Ugovori_OPULJP[[#This Row],[STOPA NACIONALNOG SUFINANCIRANJA %]]</f>
        <v>195605.92049999998</v>
      </c>
      <c r="R1866" s="20">
        <f>Ugovori_OPULJP[[#This Row],[Bespovratna sredstva - Nacionalni dio - HRK]]/7.5345</f>
        <v>25961.367111288069</v>
      </c>
      <c r="S1866" s="19">
        <v>1304039.47</v>
      </c>
      <c r="T1866" s="20">
        <f>Ugovori_OPULJP[[#This Row],[Bespovratna sredstva - Ukupno (EU+Nac) HRK
= Ukupna ugovorena vrijednost bespovratnih sredstava]]/7.5345</f>
        <v>173075.78074192049</v>
      </c>
      <c r="U1866" s="19">
        <v>0</v>
      </c>
      <c r="V1866" s="20">
        <f>Ugovori_OPULJP[[#This Row],[Javni doprinos korisnika - HRK]]/7.5345</f>
        <v>0</v>
      </c>
      <c r="W1866" s="19">
        <v>0</v>
      </c>
      <c r="X1866" s="20">
        <f>Ugovori_OPULJP[[#This Row],[Privatni doprinos korisnika - HRK]]/7.5345</f>
        <v>0</v>
      </c>
      <c r="Y1866" s="21">
        <f>Ugovori_OPULJP[[#This Row],[Bespovratna sredstva - Ukupno (EU+Nac) HRK
= Ukupna ugovorena vrijednost bespovratnih sredstava]]+Ugovori_OPULJP[[#This Row],[Javni doprinos korisnika - HRK]]+Ugovori_OPULJP[[#This Row],[Privatni doprinos korisnika - HRK]]</f>
        <v>1304039.47</v>
      </c>
      <c r="Z1866" s="22">
        <f>Ugovori_OPULJP[[#This Row],[UKUPNI PRIHVATLJIVI IZDACI
TOTAL ELIGIBLE EXPENDITURE
= Bespovratna sredstva ukupno + doprinos korisnika
= Ukupni prihvatljivi troškovi
= Ukupna ugovorena vrijednost projekta HRK]]/7.5345</f>
        <v>173075.78074192049</v>
      </c>
      <c r="AA1866" s="13" t="s">
        <v>2662</v>
      </c>
      <c r="AB1866" s="13" t="s">
        <v>19</v>
      </c>
      <c r="AC1866" s="12" t="s">
        <v>6751</v>
      </c>
      <c r="AD1866" s="12" t="s">
        <v>2664</v>
      </c>
    </row>
    <row r="1867" spans="1:30" ht="76.5" customHeight="1" x14ac:dyDescent="0.3">
      <c r="A1867" s="10" t="s">
        <v>6819</v>
      </c>
      <c r="B1867" s="11" t="s">
        <v>139</v>
      </c>
      <c r="C1867" s="12" t="s">
        <v>2658</v>
      </c>
      <c r="D1867" s="12" t="s">
        <v>6612</v>
      </c>
      <c r="E1867" s="13" t="s">
        <v>6613</v>
      </c>
      <c r="F1867" s="14" t="s">
        <v>6820</v>
      </c>
      <c r="G1867" s="14" t="s">
        <v>6821</v>
      </c>
      <c r="H1867" s="16">
        <v>43349</v>
      </c>
      <c r="I1867" s="16">
        <v>45266</v>
      </c>
      <c r="J1867" s="17" t="str">
        <f>IF(Ugovori_OPULJP[[#This Row],[DATUM ZAVRŠETKA OPERACIJE]]&gt;DATE(2023,12,31),"u provedbi","završen")</f>
        <v>završen</v>
      </c>
      <c r="K1867" s="15" t="s">
        <v>86</v>
      </c>
      <c r="L1867" s="15" t="s">
        <v>86</v>
      </c>
      <c r="M1867" s="18">
        <v>0.85</v>
      </c>
      <c r="N1867" s="18">
        <v>0.15</v>
      </c>
      <c r="O1867" s="19">
        <f>Ugovori_OPULJP[[#This Row],[Bespovratna sredstva - Ukupno (EU+Nac) HRK
= Ukupna ugovorena vrijednost bespovratnih sredstava]]*Ugovori_OPULJP[[#This Row],[EU STOPA SUFINANCIRANJA %
EU CO-FINANCING RATE %]]</f>
        <v>903043.13649999991</v>
      </c>
      <c r="P1867" s="20">
        <f>Ugovori_OPULJP[[#This Row],[Bespovratna sredstva - EU dio - HRK]]/7.5345</f>
        <v>119854.42119583249</v>
      </c>
      <c r="Q1867" s="19">
        <f>Ugovori_OPULJP[[#This Row],[Bespovratna sredstva - Ukupno (EU+Nac) HRK
= Ukupna ugovorena vrijednost bespovratnih sredstava]]*Ugovori_OPULJP[[#This Row],[STOPA NACIONALNOG SUFINANCIRANJA %]]</f>
        <v>159360.55349999998</v>
      </c>
      <c r="R1867" s="20">
        <f>Ugovori_OPULJP[[#This Row],[Bespovratna sredstva - Nacionalni dio - HRK]]/7.5345</f>
        <v>21150.780211029261</v>
      </c>
      <c r="S1867" s="19">
        <v>1062403.69</v>
      </c>
      <c r="T1867" s="20">
        <f>Ugovori_OPULJP[[#This Row],[Bespovratna sredstva - Ukupno (EU+Nac) HRK
= Ukupna ugovorena vrijednost bespovratnih sredstava]]/7.5345</f>
        <v>141005.20140686174</v>
      </c>
      <c r="U1867" s="19">
        <v>0</v>
      </c>
      <c r="V1867" s="20">
        <f>Ugovori_OPULJP[[#This Row],[Javni doprinos korisnika - HRK]]/7.5345</f>
        <v>0</v>
      </c>
      <c r="W1867" s="19">
        <v>0</v>
      </c>
      <c r="X1867" s="20">
        <f>Ugovori_OPULJP[[#This Row],[Privatni doprinos korisnika - HRK]]/7.5345</f>
        <v>0</v>
      </c>
      <c r="Y1867" s="21">
        <f>Ugovori_OPULJP[[#This Row],[Bespovratna sredstva - Ukupno (EU+Nac) HRK
= Ukupna ugovorena vrijednost bespovratnih sredstava]]+Ugovori_OPULJP[[#This Row],[Javni doprinos korisnika - HRK]]+Ugovori_OPULJP[[#This Row],[Privatni doprinos korisnika - HRK]]</f>
        <v>1062403.69</v>
      </c>
      <c r="Z1867" s="22">
        <f>Ugovori_OPULJP[[#This Row],[UKUPNI PRIHVATLJIVI IZDACI
TOTAL ELIGIBLE EXPENDITURE
= Bespovratna sredstva ukupno + doprinos korisnika
= Ukupni prihvatljivi troškovi
= Ukupna ugovorena vrijednost projekta HRK]]/7.5345</f>
        <v>141005.20140686174</v>
      </c>
      <c r="AA1867" s="13" t="s">
        <v>2662</v>
      </c>
      <c r="AB1867" s="13" t="s">
        <v>19</v>
      </c>
      <c r="AC1867" s="12" t="s">
        <v>6822</v>
      </c>
      <c r="AD1867" s="12" t="s">
        <v>2664</v>
      </c>
    </row>
    <row r="1868" spans="1:30" ht="76.5" customHeight="1" x14ac:dyDescent="0.3">
      <c r="A1868" s="10" t="s">
        <v>6823</v>
      </c>
      <c r="B1868" s="11" t="s">
        <v>139</v>
      </c>
      <c r="C1868" s="12" t="s">
        <v>2658</v>
      </c>
      <c r="D1868" s="12" t="s">
        <v>6612</v>
      </c>
      <c r="E1868" s="13" t="s">
        <v>6613</v>
      </c>
      <c r="F1868" s="14" t="s">
        <v>6824</v>
      </c>
      <c r="G1868" s="14" t="s">
        <v>6825</v>
      </c>
      <c r="H1868" s="16">
        <v>43348</v>
      </c>
      <c r="I1868" s="16">
        <v>45448</v>
      </c>
      <c r="J1868" s="17" t="str">
        <f>IF(Ugovori_OPULJP[[#This Row],[DATUM ZAVRŠETKA OPERACIJE]]&gt;DATE(2023,12,31),"u provedbi","završen")</f>
        <v>u provedbi</v>
      </c>
      <c r="K1868" s="15" t="s">
        <v>86</v>
      </c>
      <c r="L1868" s="15" t="s">
        <v>86</v>
      </c>
      <c r="M1868" s="18">
        <v>0.85</v>
      </c>
      <c r="N1868" s="18">
        <v>0.15</v>
      </c>
      <c r="O1868" s="19">
        <f>Ugovori_OPULJP[[#This Row],[Bespovratna sredstva - Ukupno (EU+Nac) HRK
= Ukupna ugovorena vrijednost bespovratnih sredstava]]*Ugovori_OPULJP[[#This Row],[EU STOPA SUFINANCIRANJA %
EU CO-FINANCING RATE %]]</f>
        <v>2287072.8659999999</v>
      </c>
      <c r="P1868" s="20">
        <f>Ugovori_OPULJP[[#This Row],[Bespovratna sredstva - EU dio - HRK]]/7.5345</f>
        <v>303546.73382440768</v>
      </c>
      <c r="Q1868" s="19">
        <f>Ugovori_OPULJP[[#This Row],[Bespovratna sredstva - Ukupno (EU+Nac) HRK
= Ukupna ugovorena vrijednost bespovratnih sredstava]]*Ugovori_OPULJP[[#This Row],[STOPA NACIONALNOG SUFINANCIRANJA %]]</f>
        <v>403601.09399999998</v>
      </c>
      <c r="R1868" s="20">
        <f>Ugovori_OPULJP[[#This Row],[Bespovratna sredstva - Nacionalni dio - HRK]]/7.5345</f>
        <v>53567.070674895476</v>
      </c>
      <c r="S1868" s="19">
        <v>2690673.96</v>
      </c>
      <c r="T1868" s="20">
        <f>Ugovori_OPULJP[[#This Row],[Bespovratna sredstva - Ukupno (EU+Nac) HRK
= Ukupna ugovorena vrijednost bespovratnih sredstava]]/7.5345</f>
        <v>357113.80449930317</v>
      </c>
      <c r="U1868" s="19">
        <v>0</v>
      </c>
      <c r="V1868" s="20">
        <f>Ugovori_OPULJP[[#This Row],[Javni doprinos korisnika - HRK]]/7.5345</f>
        <v>0</v>
      </c>
      <c r="W1868" s="19">
        <v>0</v>
      </c>
      <c r="X1868" s="20">
        <f>Ugovori_OPULJP[[#This Row],[Privatni doprinos korisnika - HRK]]/7.5345</f>
        <v>0</v>
      </c>
      <c r="Y1868" s="21">
        <f>Ugovori_OPULJP[[#This Row],[Bespovratna sredstva - Ukupno (EU+Nac) HRK
= Ukupna ugovorena vrijednost bespovratnih sredstava]]+Ugovori_OPULJP[[#This Row],[Javni doprinos korisnika - HRK]]+Ugovori_OPULJP[[#This Row],[Privatni doprinos korisnika - HRK]]</f>
        <v>2690673.96</v>
      </c>
      <c r="Z1868" s="22">
        <f>Ugovori_OPULJP[[#This Row],[UKUPNI PRIHVATLJIVI IZDACI
TOTAL ELIGIBLE EXPENDITURE
= Bespovratna sredstva ukupno + doprinos korisnika
= Ukupni prihvatljivi troškovi
= Ukupna ugovorena vrijednost projekta HRK]]/7.5345</f>
        <v>357113.80449930317</v>
      </c>
      <c r="AA1868" s="13" t="s">
        <v>2662</v>
      </c>
      <c r="AB1868" s="13" t="s">
        <v>19</v>
      </c>
      <c r="AC1868" s="12" t="s">
        <v>6826</v>
      </c>
      <c r="AD1868" s="12" t="s">
        <v>2664</v>
      </c>
    </row>
    <row r="1869" spans="1:30" ht="76.5" customHeight="1" x14ac:dyDescent="0.3">
      <c r="A1869" s="10" t="s">
        <v>6827</v>
      </c>
      <c r="B1869" s="11" t="s">
        <v>139</v>
      </c>
      <c r="C1869" s="12" t="s">
        <v>2658</v>
      </c>
      <c r="D1869" s="12" t="s">
        <v>6612</v>
      </c>
      <c r="E1869" s="13" t="s">
        <v>6613</v>
      </c>
      <c r="F1869" s="14" t="s">
        <v>6828</v>
      </c>
      <c r="G1869" s="14" t="s">
        <v>6829</v>
      </c>
      <c r="H1869" s="16">
        <v>43348</v>
      </c>
      <c r="I1869" s="16">
        <v>44990</v>
      </c>
      <c r="J1869" s="17" t="str">
        <f>IF(Ugovori_OPULJP[[#This Row],[DATUM ZAVRŠETKA OPERACIJE]]&gt;DATE(2023,12,31),"u provedbi","završen")</f>
        <v>završen</v>
      </c>
      <c r="K1869" s="15" t="s">
        <v>192</v>
      </c>
      <c r="L1869" s="15" t="s">
        <v>192</v>
      </c>
      <c r="M1869" s="18">
        <v>0.85</v>
      </c>
      <c r="N1869" s="18">
        <v>0.15</v>
      </c>
      <c r="O1869" s="19">
        <f>Ugovori_OPULJP[[#This Row],[Bespovratna sredstva - Ukupno (EU+Nac) HRK
= Ukupna ugovorena vrijednost bespovratnih sredstava]]*Ugovori_OPULJP[[#This Row],[EU STOPA SUFINANCIRANJA %
EU CO-FINANCING RATE %]]</f>
        <v>2617551.9479999999</v>
      </c>
      <c r="P1869" s="20">
        <f>Ugovori_OPULJP[[#This Row],[Bespovratna sredstva - EU dio - HRK]]/7.5345</f>
        <v>347408.84570973518</v>
      </c>
      <c r="Q1869" s="19">
        <f>Ugovori_OPULJP[[#This Row],[Bespovratna sredstva - Ukupno (EU+Nac) HRK
= Ukupna ugovorena vrijednost bespovratnih sredstava]]*Ugovori_OPULJP[[#This Row],[STOPA NACIONALNOG SUFINANCIRANJA %]]</f>
        <v>461920.93199999997</v>
      </c>
      <c r="R1869" s="20">
        <f>Ugovori_OPULJP[[#This Row],[Bespovratna sredstva - Nacionalni dio - HRK]]/7.5345</f>
        <v>61307.443360541503</v>
      </c>
      <c r="S1869" s="19">
        <v>3079472.88</v>
      </c>
      <c r="T1869" s="20">
        <f>Ugovori_OPULJP[[#This Row],[Bespovratna sredstva - Ukupno (EU+Nac) HRK
= Ukupna ugovorena vrijednost bespovratnih sredstava]]/7.5345</f>
        <v>408716.28907027672</v>
      </c>
      <c r="U1869" s="19">
        <v>0</v>
      </c>
      <c r="V1869" s="20">
        <f>Ugovori_OPULJP[[#This Row],[Javni doprinos korisnika - HRK]]/7.5345</f>
        <v>0</v>
      </c>
      <c r="W1869" s="19">
        <v>0</v>
      </c>
      <c r="X1869" s="20">
        <f>Ugovori_OPULJP[[#This Row],[Privatni doprinos korisnika - HRK]]/7.5345</f>
        <v>0</v>
      </c>
      <c r="Y1869" s="21">
        <f>Ugovori_OPULJP[[#This Row],[Bespovratna sredstva - Ukupno (EU+Nac) HRK
= Ukupna ugovorena vrijednost bespovratnih sredstava]]+Ugovori_OPULJP[[#This Row],[Javni doprinos korisnika - HRK]]+Ugovori_OPULJP[[#This Row],[Privatni doprinos korisnika - HRK]]</f>
        <v>3079472.88</v>
      </c>
      <c r="Z1869" s="22">
        <f>Ugovori_OPULJP[[#This Row],[UKUPNI PRIHVATLJIVI IZDACI
TOTAL ELIGIBLE EXPENDITURE
= Bespovratna sredstva ukupno + doprinos korisnika
= Ukupni prihvatljivi troškovi
= Ukupna ugovorena vrijednost projekta HRK]]/7.5345</f>
        <v>408716.28907027672</v>
      </c>
      <c r="AA1869" s="13" t="s">
        <v>2662</v>
      </c>
      <c r="AB1869" s="13" t="s">
        <v>19</v>
      </c>
      <c r="AC1869" s="12" t="s">
        <v>6830</v>
      </c>
      <c r="AD1869" s="12" t="s">
        <v>2664</v>
      </c>
    </row>
    <row r="1870" spans="1:30" ht="76.5" customHeight="1" x14ac:dyDescent="0.3">
      <c r="A1870" s="10" t="s">
        <v>6831</v>
      </c>
      <c r="B1870" s="11" t="s">
        <v>139</v>
      </c>
      <c r="C1870" s="12" t="s">
        <v>2658</v>
      </c>
      <c r="D1870" s="12" t="s">
        <v>6612</v>
      </c>
      <c r="E1870" s="13" t="s">
        <v>6613</v>
      </c>
      <c r="F1870" s="14" t="s">
        <v>6828</v>
      </c>
      <c r="G1870" s="14" t="s">
        <v>6829</v>
      </c>
      <c r="H1870" s="16">
        <v>43348</v>
      </c>
      <c r="I1870" s="16">
        <v>45448</v>
      </c>
      <c r="J1870" s="17" t="str">
        <f>IF(Ugovori_OPULJP[[#This Row],[DATUM ZAVRŠETKA OPERACIJE]]&gt;DATE(2023,12,31),"u provedbi","završen")</f>
        <v>u provedbi</v>
      </c>
      <c r="K1870" s="15" t="s">
        <v>192</v>
      </c>
      <c r="L1870" s="15" t="s">
        <v>192</v>
      </c>
      <c r="M1870" s="18">
        <v>0.85</v>
      </c>
      <c r="N1870" s="18">
        <v>0.15</v>
      </c>
      <c r="O1870" s="19">
        <f>Ugovori_OPULJP[[#This Row],[Bespovratna sredstva - Ukupno (EU+Nac) HRK
= Ukupna ugovorena vrijednost bespovratnih sredstava]]*Ugovori_OPULJP[[#This Row],[EU STOPA SUFINANCIRANJA %
EU CO-FINANCING RATE %]]</f>
        <v>4200028.9165000003</v>
      </c>
      <c r="P1870" s="20">
        <f>Ugovori_OPULJP[[#This Row],[Bespovratna sredstva - EU dio - HRK]]/7.5345</f>
        <v>557439.63322051894</v>
      </c>
      <c r="Q1870" s="19">
        <f>Ugovori_OPULJP[[#This Row],[Bespovratna sredstva - Ukupno (EU+Nac) HRK
= Ukupna ugovorena vrijednost bespovratnih sredstava]]*Ugovori_OPULJP[[#This Row],[STOPA NACIONALNOG SUFINANCIRANJA %]]</f>
        <v>741181.57350000006</v>
      </c>
      <c r="R1870" s="20">
        <f>Ugovori_OPULJP[[#This Row],[Bespovratna sredstva - Nacionalni dio - HRK]]/7.5345</f>
        <v>98371.69998009158</v>
      </c>
      <c r="S1870" s="19">
        <v>4941210.49</v>
      </c>
      <c r="T1870" s="20">
        <f>Ugovori_OPULJP[[#This Row],[Bespovratna sredstva - Ukupno (EU+Nac) HRK
= Ukupna ugovorena vrijednost bespovratnih sredstava]]/7.5345</f>
        <v>655811.33320061048</v>
      </c>
      <c r="U1870" s="19">
        <v>0</v>
      </c>
      <c r="V1870" s="20">
        <f>Ugovori_OPULJP[[#This Row],[Javni doprinos korisnika - HRK]]/7.5345</f>
        <v>0</v>
      </c>
      <c r="W1870" s="19">
        <v>0</v>
      </c>
      <c r="X1870" s="20">
        <f>Ugovori_OPULJP[[#This Row],[Privatni doprinos korisnika - HRK]]/7.5345</f>
        <v>0</v>
      </c>
      <c r="Y1870" s="21">
        <f>Ugovori_OPULJP[[#This Row],[Bespovratna sredstva - Ukupno (EU+Nac) HRK
= Ukupna ugovorena vrijednost bespovratnih sredstava]]+Ugovori_OPULJP[[#This Row],[Javni doprinos korisnika - HRK]]+Ugovori_OPULJP[[#This Row],[Privatni doprinos korisnika - HRK]]</f>
        <v>4941210.49</v>
      </c>
      <c r="Z1870" s="22">
        <f>Ugovori_OPULJP[[#This Row],[UKUPNI PRIHVATLJIVI IZDACI
TOTAL ELIGIBLE EXPENDITURE
= Bespovratna sredstva ukupno + doprinos korisnika
= Ukupni prihvatljivi troškovi
= Ukupna ugovorena vrijednost projekta HRK]]/7.5345</f>
        <v>655811.33320061048</v>
      </c>
      <c r="AA1870" s="13" t="s">
        <v>2662</v>
      </c>
      <c r="AB1870" s="13" t="s">
        <v>19</v>
      </c>
      <c r="AC1870" s="12" t="s">
        <v>6832</v>
      </c>
      <c r="AD1870" s="12" t="s">
        <v>2664</v>
      </c>
    </row>
    <row r="1871" spans="1:30" ht="76.5" customHeight="1" x14ac:dyDescent="0.3">
      <c r="A1871" s="10" t="s">
        <v>6833</v>
      </c>
      <c r="B1871" s="11" t="s">
        <v>139</v>
      </c>
      <c r="C1871" s="12" t="s">
        <v>2658</v>
      </c>
      <c r="D1871" s="12" t="s">
        <v>6612</v>
      </c>
      <c r="E1871" s="13" t="s">
        <v>6613</v>
      </c>
      <c r="F1871" s="14" t="s">
        <v>6834</v>
      </c>
      <c r="G1871" s="14" t="s">
        <v>6835</v>
      </c>
      <c r="H1871" s="16">
        <v>43350</v>
      </c>
      <c r="I1871" s="16">
        <v>45358</v>
      </c>
      <c r="J1871" s="17" t="str">
        <f>IF(Ugovori_OPULJP[[#This Row],[DATUM ZAVRŠETKA OPERACIJE]]&gt;DATE(2023,12,31),"u provedbi","završen")</f>
        <v>u provedbi</v>
      </c>
      <c r="K1871" s="15" t="s">
        <v>235</v>
      </c>
      <c r="L1871" s="15" t="s">
        <v>235</v>
      </c>
      <c r="M1871" s="18">
        <v>0.85</v>
      </c>
      <c r="N1871" s="18">
        <v>0.15</v>
      </c>
      <c r="O1871" s="19">
        <f>Ugovori_OPULJP[[#This Row],[Bespovratna sredstva - Ukupno (EU+Nac) HRK
= Ukupna ugovorena vrijednost bespovratnih sredstava]]*Ugovori_OPULJP[[#This Row],[EU STOPA SUFINANCIRANJA %
EU CO-FINANCING RATE %]]</f>
        <v>1123592.5260000001</v>
      </c>
      <c r="P1871" s="20">
        <f>Ugovori_OPULJP[[#This Row],[Bespovratna sredstva - EU dio - HRK]]/7.5345</f>
        <v>149126.35556440376</v>
      </c>
      <c r="Q1871" s="19">
        <f>Ugovori_OPULJP[[#This Row],[Bespovratna sredstva - Ukupno (EU+Nac) HRK
= Ukupna ugovorena vrijednost bespovratnih sredstava]]*Ugovori_OPULJP[[#This Row],[STOPA NACIONALNOG SUFINANCIRANJA %]]</f>
        <v>198281.03400000001</v>
      </c>
      <c r="R1871" s="20">
        <f>Ugovori_OPULJP[[#This Row],[Bespovratna sredstva - Nacionalni dio - HRK]]/7.5345</f>
        <v>26316.415687835954</v>
      </c>
      <c r="S1871" s="19">
        <v>1321873.56</v>
      </c>
      <c r="T1871" s="20">
        <f>Ugovori_OPULJP[[#This Row],[Bespovratna sredstva - Ukupno (EU+Nac) HRK
= Ukupna ugovorena vrijednost bespovratnih sredstava]]/7.5345</f>
        <v>175442.77125223971</v>
      </c>
      <c r="U1871" s="19">
        <v>0</v>
      </c>
      <c r="V1871" s="20">
        <f>Ugovori_OPULJP[[#This Row],[Javni doprinos korisnika - HRK]]/7.5345</f>
        <v>0</v>
      </c>
      <c r="W1871" s="19">
        <v>0</v>
      </c>
      <c r="X1871" s="20">
        <f>Ugovori_OPULJP[[#This Row],[Privatni doprinos korisnika - HRK]]/7.5345</f>
        <v>0</v>
      </c>
      <c r="Y1871" s="21">
        <f>Ugovori_OPULJP[[#This Row],[Bespovratna sredstva - Ukupno (EU+Nac) HRK
= Ukupna ugovorena vrijednost bespovratnih sredstava]]+Ugovori_OPULJP[[#This Row],[Javni doprinos korisnika - HRK]]+Ugovori_OPULJP[[#This Row],[Privatni doprinos korisnika - HRK]]</f>
        <v>1321873.56</v>
      </c>
      <c r="Z1871" s="22">
        <f>Ugovori_OPULJP[[#This Row],[UKUPNI PRIHVATLJIVI IZDACI
TOTAL ELIGIBLE EXPENDITURE
= Bespovratna sredstva ukupno + doprinos korisnika
= Ukupni prihvatljivi troškovi
= Ukupna ugovorena vrijednost projekta HRK]]/7.5345</f>
        <v>175442.77125223971</v>
      </c>
      <c r="AA1871" s="13" t="s">
        <v>2662</v>
      </c>
      <c r="AB1871" s="13" t="s">
        <v>19</v>
      </c>
      <c r="AC1871" s="12" t="s">
        <v>6836</v>
      </c>
      <c r="AD1871" s="12" t="s">
        <v>2664</v>
      </c>
    </row>
    <row r="1872" spans="1:30" ht="76.5" customHeight="1" x14ac:dyDescent="0.3">
      <c r="A1872" s="10" t="s">
        <v>6837</v>
      </c>
      <c r="B1872" s="11" t="s">
        <v>139</v>
      </c>
      <c r="C1872" s="12" t="s">
        <v>2658</v>
      </c>
      <c r="D1872" s="12" t="s">
        <v>6612</v>
      </c>
      <c r="E1872" s="13" t="s">
        <v>6613</v>
      </c>
      <c r="F1872" s="14" t="s">
        <v>6838</v>
      </c>
      <c r="G1872" s="14" t="s">
        <v>6839</v>
      </c>
      <c r="H1872" s="16">
        <v>43348</v>
      </c>
      <c r="I1872" s="16">
        <v>45448</v>
      </c>
      <c r="J1872" s="17" t="str">
        <f>IF(Ugovori_OPULJP[[#This Row],[DATUM ZAVRŠETKA OPERACIJE]]&gt;DATE(2023,12,31),"u provedbi","završen")</f>
        <v>u provedbi</v>
      </c>
      <c r="K1872" s="15" t="s">
        <v>144</v>
      </c>
      <c r="L1872" s="15" t="s">
        <v>144</v>
      </c>
      <c r="M1872" s="18">
        <v>0.85</v>
      </c>
      <c r="N1872" s="18">
        <v>0.15</v>
      </c>
      <c r="O1872" s="19">
        <f>Ugovori_OPULJP[[#This Row],[Bespovratna sredstva - Ukupno (EU+Nac) HRK
= Ukupna ugovorena vrijednost bespovratnih sredstava]]*Ugovori_OPULJP[[#This Row],[EU STOPA SUFINANCIRANJA %
EU CO-FINANCING RATE %]]</f>
        <v>1061137.0675000001</v>
      </c>
      <c r="P1872" s="20">
        <f>Ugovori_OPULJP[[#This Row],[Bespovratna sredstva - EU dio - HRK]]/7.5345</f>
        <v>140837.09171146061</v>
      </c>
      <c r="Q1872" s="19">
        <f>Ugovori_OPULJP[[#This Row],[Bespovratna sredstva - Ukupno (EU+Nac) HRK
= Ukupna ugovorena vrijednost bespovratnih sredstava]]*Ugovori_OPULJP[[#This Row],[STOPA NACIONALNOG SUFINANCIRANJA %]]</f>
        <v>187259.48250000001</v>
      </c>
      <c r="R1872" s="20">
        <f>Ugovori_OPULJP[[#This Row],[Bespovratna sredstva - Nacionalni dio - HRK]]/7.5345</f>
        <v>24853.604419669522</v>
      </c>
      <c r="S1872" s="19">
        <v>1248396.55</v>
      </c>
      <c r="T1872" s="20">
        <f>Ugovori_OPULJP[[#This Row],[Bespovratna sredstva - Ukupno (EU+Nac) HRK
= Ukupna ugovorena vrijednost bespovratnih sredstava]]/7.5345</f>
        <v>165690.69613113013</v>
      </c>
      <c r="U1872" s="19">
        <v>0</v>
      </c>
      <c r="V1872" s="20">
        <f>Ugovori_OPULJP[[#This Row],[Javni doprinos korisnika - HRK]]/7.5345</f>
        <v>0</v>
      </c>
      <c r="W1872" s="19">
        <v>0</v>
      </c>
      <c r="X1872" s="20">
        <f>Ugovori_OPULJP[[#This Row],[Privatni doprinos korisnika - HRK]]/7.5345</f>
        <v>0</v>
      </c>
      <c r="Y1872" s="21">
        <f>Ugovori_OPULJP[[#This Row],[Bespovratna sredstva - Ukupno (EU+Nac) HRK
= Ukupna ugovorena vrijednost bespovratnih sredstava]]+Ugovori_OPULJP[[#This Row],[Javni doprinos korisnika - HRK]]+Ugovori_OPULJP[[#This Row],[Privatni doprinos korisnika - HRK]]</f>
        <v>1248396.55</v>
      </c>
      <c r="Z1872" s="22">
        <f>Ugovori_OPULJP[[#This Row],[UKUPNI PRIHVATLJIVI IZDACI
TOTAL ELIGIBLE EXPENDITURE
= Bespovratna sredstva ukupno + doprinos korisnika
= Ukupni prihvatljivi troškovi
= Ukupna ugovorena vrijednost projekta HRK]]/7.5345</f>
        <v>165690.69613113013</v>
      </c>
      <c r="AA1872" s="13" t="s">
        <v>2662</v>
      </c>
      <c r="AB1872" s="13" t="s">
        <v>19</v>
      </c>
      <c r="AC1872" s="12" t="s">
        <v>6840</v>
      </c>
      <c r="AD1872" s="12" t="s">
        <v>2664</v>
      </c>
    </row>
    <row r="1873" spans="1:30" ht="76.5" customHeight="1" x14ac:dyDescent="0.3">
      <c r="A1873" s="10" t="s">
        <v>6841</v>
      </c>
      <c r="B1873" s="11" t="s">
        <v>139</v>
      </c>
      <c r="C1873" s="12" t="s">
        <v>2658</v>
      </c>
      <c r="D1873" s="12" t="s">
        <v>6842</v>
      </c>
      <c r="E1873" s="13" t="s">
        <v>18</v>
      </c>
      <c r="F1873" s="14" t="s">
        <v>6842</v>
      </c>
      <c r="G1873" s="14" t="s">
        <v>6843</v>
      </c>
      <c r="H1873" s="16">
        <v>43234</v>
      </c>
      <c r="I1873" s="16">
        <v>44971</v>
      </c>
      <c r="J1873" s="17" t="str">
        <f>IF(Ugovori_OPULJP[[#This Row],[DATUM ZAVRŠETKA OPERACIJE]]&gt;DATE(2023,12,31),"u provedbi","završen")</f>
        <v>završen</v>
      </c>
      <c r="K1873" s="15" t="s">
        <v>20</v>
      </c>
      <c r="L1873" s="15" t="s">
        <v>21</v>
      </c>
      <c r="M1873" s="18">
        <v>0.85</v>
      </c>
      <c r="N1873" s="18">
        <v>0.15</v>
      </c>
      <c r="O1873" s="19">
        <f>Ugovori_OPULJP[[#This Row],[Bespovratna sredstva - Ukupno (EU+Nac) HRK
= Ukupna ugovorena vrijednost bespovratnih sredstava]]*Ugovori_OPULJP[[#This Row],[EU STOPA SUFINANCIRANJA %
EU CO-FINANCING RATE %]]</f>
        <v>8002668.4849999994</v>
      </c>
      <c r="P1873" s="20">
        <f>Ugovori_OPULJP[[#This Row],[Bespovratna sredstva - EU dio - HRK]]/7.5345</f>
        <v>1062136.6361404206</v>
      </c>
      <c r="Q1873" s="19">
        <f>Ugovori_OPULJP[[#This Row],[Bespovratna sredstva - Ukupno (EU+Nac) HRK
= Ukupna ugovorena vrijednost bespovratnih sredstava]]*Ugovori_OPULJP[[#This Row],[STOPA NACIONALNOG SUFINANCIRANJA %]]</f>
        <v>1412235.615</v>
      </c>
      <c r="R1873" s="20">
        <f>Ugovori_OPULJP[[#This Row],[Bespovratna sredstva - Nacionalni dio - HRK]]/7.5345</f>
        <v>187435.87696595659</v>
      </c>
      <c r="S1873" s="19">
        <v>9414904.0999999996</v>
      </c>
      <c r="T1873" s="20">
        <f>Ugovori_OPULJP[[#This Row],[Bespovratna sredstva - Ukupno (EU+Nac) HRK
= Ukupna ugovorena vrijednost bespovratnih sredstava]]/7.5345</f>
        <v>1249572.5131063771</v>
      </c>
      <c r="U1873" s="19">
        <v>0</v>
      </c>
      <c r="V1873" s="20">
        <f>Ugovori_OPULJP[[#This Row],[Javni doprinos korisnika - HRK]]/7.5345</f>
        <v>0</v>
      </c>
      <c r="W1873" s="19">
        <v>0</v>
      </c>
      <c r="X1873" s="20">
        <f>Ugovori_OPULJP[[#This Row],[Privatni doprinos korisnika - HRK]]/7.5345</f>
        <v>0</v>
      </c>
      <c r="Y1873" s="21">
        <f>Ugovori_OPULJP[[#This Row],[Bespovratna sredstva - Ukupno (EU+Nac) HRK
= Ukupna ugovorena vrijednost bespovratnih sredstava]]+Ugovori_OPULJP[[#This Row],[Javni doprinos korisnika - HRK]]+Ugovori_OPULJP[[#This Row],[Privatni doprinos korisnika - HRK]]</f>
        <v>9414904.0999999996</v>
      </c>
      <c r="Z1873" s="22">
        <f>Ugovori_OPULJP[[#This Row],[UKUPNI PRIHVATLJIVI IZDACI
TOTAL ELIGIBLE EXPENDITURE
= Bespovratna sredstva ukupno + doprinos korisnika
= Ukupni prihvatljivi troškovi
= Ukupna ugovorena vrijednost projekta HRK]]/7.5345</f>
        <v>1249572.5131063771</v>
      </c>
      <c r="AA1873" s="13" t="s">
        <v>2662</v>
      </c>
      <c r="AB1873" s="13" t="s">
        <v>19</v>
      </c>
      <c r="AC1873" s="12" t="s">
        <v>6610</v>
      </c>
      <c r="AD1873" s="12" t="s">
        <v>2664</v>
      </c>
    </row>
    <row r="1874" spans="1:30" ht="76.5" customHeight="1" x14ac:dyDescent="0.3">
      <c r="A1874" s="10" t="s">
        <v>6844</v>
      </c>
      <c r="B1874" s="11" t="s">
        <v>139</v>
      </c>
      <c r="C1874" s="12" t="s">
        <v>2658</v>
      </c>
      <c r="D1874" s="12" t="s">
        <v>6845</v>
      </c>
      <c r="E1874" s="13" t="s">
        <v>63</v>
      </c>
      <c r="F1874" s="14" t="s">
        <v>6846</v>
      </c>
      <c r="G1874" s="14" t="s">
        <v>1380</v>
      </c>
      <c r="H1874" s="16">
        <v>43669</v>
      </c>
      <c r="I1874" s="16">
        <v>44219</v>
      </c>
      <c r="J1874" s="17" t="str">
        <f>IF(Ugovori_OPULJP[[#This Row],[DATUM ZAVRŠETKA OPERACIJE]]&gt;DATE(2023,12,31),"u provedbi","završen")</f>
        <v>završen</v>
      </c>
      <c r="K1874" s="15" t="s">
        <v>81</v>
      </c>
      <c r="L1874" s="15" t="s">
        <v>81</v>
      </c>
      <c r="M1874" s="18">
        <v>0.85</v>
      </c>
      <c r="N1874" s="18">
        <v>0.15</v>
      </c>
      <c r="O1874" s="19">
        <f>Ugovori_OPULJP[[#This Row],[Bespovratna sredstva - Ukupno (EU+Nac) HRK
= Ukupna ugovorena vrijednost bespovratnih sredstava]]*Ugovori_OPULJP[[#This Row],[EU STOPA SUFINANCIRANJA %
EU CO-FINANCING RATE %]]</f>
        <v>417402.19</v>
      </c>
      <c r="P1874" s="20">
        <f>Ugovori_OPULJP[[#This Row],[Bespovratna sredstva - EU dio - HRK]]/7.5345</f>
        <v>55398.790895215338</v>
      </c>
      <c r="Q1874" s="19">
        <f>Ugovori_OPULJP[[#This Row],[Bespovratna sredstva - Ukupno (EU+Nac) HRK
= Ukupna ugovorena vrijednost bespovratnih sredstava]]*Ugovori_OPULJP[[#This Row],[STOPA NACIONALNOG SUFINANCIRANJA %]]</f>
        <v>73659.210000000006</v>
      </c>
      <c r="R1874" s="20">
        <f>Ugovori_OPULJP[[#This Row],[Bespovratna sredstva - Nacionalni dio - HRK]]/7.5345</f>
        <v>9776.2572168027073</v>
      </c>
      <c r="S1874" s="19">
        <v>491061.4</v>
      </c>
      <c r="T1874" s="20">
        <f>Ugovori_OPULJP[[#This Row],[Bespovratna sredstva - Ukupno (EU+Nac) HRK
= Ukupna ugovorena vrijednost bespovratnih sredstava]]/7.5345</f>
        <v>65175.048112018048</v>
      </c>
      <c r="U1874" s="19">
        <v>0</v>
      </c>
      <c r="V1874" s="20">
        <f>Ugovori_OPULJP[[#This Row],[Javni doprinos korisnika - HRK]]/7.5345</f>
        <v>0</v>
      </c>
      <c r="W1874" s="19">
        <v>0</v>
      </c>
      <c r="X1874" s="20">
        <f>Ugovori_OPULJP[[#This Row],[Privatni doprinos korisnika - HRK]]/7.5345</f>
        <v>0</v>
      </c>
      <c r="Y1874" s="21">
        <f>Ugovori_OPULJP[[#This Row],[Bespovratna sredstva - Ukupno (EU+Nac) HRK
= Ukupna ugovorena vrijednost bespovratnih sredstava]]+Ugovori_OPULJP[[#This Row],[Javni doprinos korisnika - HRK]]+Ugovori_OPULJP[[#This Row],[Privatni doprinos korisnika - HRK]]</f>
        <v>491061.4</v>
      </c>
      <c r="Z1874" s="22">
        <f>Ugovori_OPULJP[[#This Row],[UKUPNI PRIHVATLJIVI IZDACI
TOTAL ELIGIBLE EXPENDITURE
= Bespovratna sredstva ukupno + doprinos korisnika
= Ukupni prihvatljivi troškovi
= Ukupna ugovorena vrijednost projekta HRK]]/7.5345</f>
        <v>65175.048112018048</v>
      </c>
      <c r="AA1874" s="13" t="s">
        <v>2662</v>
      </c>
      <c r="AB1874" s="13" t="s">
        <v>19</v>
      </c>
      <c r="AC1874" s="12" t="s">
        <v>6847</v>
      </c>
      <c r="AD1874" s="12" t="s">
        <v>2664</v>
      </c>
    </row>
    <row r="1875" spans="1:30" ht="76.5" customHeight="1" x14ac:dyDescent="0.3">
      <c r="A1875" s="10" t="s">
        <v>6848</v>
      </c>
      <c r="B1875" s="11" t="s">
        <v>139</v>
      </c>
      <c r="C1875" s="12" t="s">
        <v>2658</v>
      </c>
      <c r="D1875" s="12" t="s">
        <v>6845</v>
      </c>
      <c r="E1875" s="13" t="s">
        <v>63</v>
      </c>
      <c r="F1875" s="14" t="s">
        <v>6849</v>
      </c>
      <c r="G1875" s="14" t="s">
        <v>6706</v>
      </c>
      <c r="H1875" s="16">
        <v>43669</v>
      </c>
      <c r="I1875" s="16">
        <v>44629</v>
      </c>
      <c r="J1875" s="17" t="str">
        <f>IF(Ugovori_OPULJP[[#This Row],[DATUM ZAVRŠETKA OPERACIJE]]&gt;DATE(2023,12,31),"u provedbi","završen")</f>
        <v>završen</v>
      </c>
      <c r="K1875" s="15" t="s">
        <v>86</v>
      </c>
      <c r="L1875" s="15" t="s">
        <v>86</v>
      </c>
      <c r="M1875" s="18">
        <v>0.85</v>
      </c>
      <c r="N1875" s="18">
        <v>0.15</v>
      </c>
      <c r="O1875" s="19">
        <f>Ugovori_OPULJP[[#This Row],[Bespovratna sredstva - Ukupno (EU+Nac) HRK
= Ukupna ugovorena vrijednost bespovratnih sredstava]]*Ugovori_OPULJP[[#This Row],[EU STOPA SUFINANCIRANJA %
EU CO-FINANCING RATE %]]</f>
        <v>424999.8725</v>
      </c>
      <c r="P1875" s="20">
        <f>Ugovori_OPULJP[[#This Row],[Bespovratna sredstva - EU dio - HRK]]/7.5345</f>
        <v>56407.176654057999</v>
      </c>
      <c r="Q1875" s="19">
        <f>Ugovori_OPULJP[[#This Row],[Bespovratna sredstva - Ukupno (EU+Nac) HRK
= Ukupna ugovorena vrijednost bespovratnih sredstava]]*Ugovori_OPULJP[[#This Row],[STOPA NACIONALNOG SUFINANCIRANJA %]]</f>
        <v>74999.977499999994</v>
      </c>
      <c r="R1875" s="20">
        <f>Ugovori_OPULJP[[#This Row],[Bespovratna sredstva - Nacionalni dio - HRK]]/7.5345</f>
        <v>9954.207644833763</v>
      </c>
      <c r="S1875" s="19">
        <v>499999.85</v>
      </c>
      <c r="T1875" s="20">
        <f>Ugovori_OPULJP[[#This Row],[Bespovratna sredstva - Ukupno (EU+Nac) HRK
= Ukupna ugovorena vrijednost bespovratnih sredstava]]/7.5345</f>
        <v>66361.38429889176</v>
      </c>
      <c r="U1875" s="19">
        <v>4851.3800000000047</v>
      </c>
      <c r="V1875" s="20">
        <f>Ugovori_OPULJP[[#This Row],[Javni doprinos korisnika - HRK]]/7.5345</f>
        <v>643.88877828654915</v>
      </c>
      <c r="W1875" s="19">
        <v>0</v>
      </c>
      <c r="X1875" s="20">
        <f>Ugovori_OPULJP[[#This Row],[Privatni doprinos korisnika - HRK]]/7.5345</f>
        <v>0</v>
      </c>
      <c r="Y1875" s="21">
        <f>Ugovori_OPULJP[[#This Row],[Bespovratna sredstva - Ukupno (EU+Nac) HRK
= Ukupna ugovorena vrijednost bespovratnih sredstava]]+Ugovori_OPULJP[[#This Row],[Javni doprinos korisnika - HRK]]+Ugovori_OPULJP[[#This Row],[Privatni doprinos korisnika - HRK]]</f>
        <v>504851.23</v>
      </c>
      <c r="Z1875" s="22">
        <f>Ugovori_OPULJP[[#This Row],[UKUPNI PRIHVATLJIVI IZDACI
TOTAL ELIGIBLE EXPENDITURE
= Bespovratna sredstva ukupno + doprinos korisnika
= Ukupni prihvatljivi troškovi
= Ukupna ugovorena vrijednost projekta HRK]]/7.5345</f>
        <v>67005.27307717831</v>
      </c>
      <c r="AA1875" s="13" t="s">
        <v>2662</v>
      </c>
      <c r="AB1875" s="13" t="s">
        <v>19</v>
      </c>
      <c r="AC1875" s="12" t="s">
        <v>6850</v>
      </c>
      <c r="AD1875" s="12" t="s">
        <v>2664</v>
      </c>
    </row>
    <row r="1876" spans="1:30" ht="76.5" customHeight="1" x14ac:dyDescent="0.3">
      <c r="A1876" s="10" t="s">
        <v>6851</v>
      </c>
      <c r="B1876" s="11" t="s">
        <v>139</v>
      </c>
      <c r="C1876" s="12" t="s">
        <v>2658</v>
      </c>
      <c r="D1876" s="12" t="s">
        <v>6845</v>
      </c>
      <c r="E1876" s="13" t="s">
        <v>63</v>
      </c>
      <c r="F1876" s="14" t="s">
        <v>6852</v>
      </c>
      <c r="G1876" s="14" t="s">
        <v>6793</v>
      </c>
      <c r="H1876" s="16">
        <v>43669</v>
      </c>
      <c r="I1876" s="16">
        <v>44219</v>
      </c>
      <c r="J1876" s="17" t="str">
        <f>IF(Ugovori_OPULJP[[#This Row],[DATUM ZAVRŠETKA OPERACIJE]]&gt;DATE(2023,12,31),"u provedbi","završen")</f>
        <v>završen</v>
      </c>
      <c r="K1876" s="15" t="s">
        <v>66</v>
      </c>
      <c r="L1876" s="15" t="s">
        <v>66</v>
      </c>
      <c r="M1876" s="18">
        <v>0.85</v>
      </c>
      <c r="N1876" s="18">
        <v>0.15</v>
      </c>
      <c r="O1876" s="19">
        <f>Ugovori_OPULJP[[#This Row],[Bespovratna sredstva - Ukupno (EU+Nac) HRK
= Ukupna ugovorena vrijednost bespovratnih sredstava]]*Ugovori_OPULJP[[#This Row],[EU STOPA SUFINANCIRANJA %
EU CO-FINANCING RATE %]]</f>
        <v>788249.45500000007</v>
      </c>
      <c r="P1876" s="20">
        <f>Ugovori_OPULJP[[#This Row],[Bespovratna sredstva - EU dio - HRK]]/7.5345</f>
        <v>104618.68139889841</v>
      </c>
      <c r="Q1876" s="19">
        <f>Ugovori_OPULJP[[#This Row],[Bespovratna sredstva - Ukupno (EU+Nac) HRK
= Ukupna ugovorena vrijednost bespovratnih sredstava]]*Ugovori_OPULJP[[#This Row],[STOPA NACIONALNOG SUFINANCIRANJA %]]</f>
        <v>139102.845</v>
      </c>
      <c r="R1876" s="20">
        <f>Ugovori_OPULJP[[#This Row],[Bespovratna sredstva - Nacionalni dio - HRK]]/7.5345</f>
        <v>18462.120246864422</v>
      </c>
      <c r="S1876" s="19">
        <v>927352.3</v>
      </c>
      <c r="T1876" s="20">
        <f>Ugovori_OPULJP[[#This Row],[Bespovratna sredstva - Ukupno (EU+Nac) HRK
= Ukupna ugovorena vrijednost bespovratnih sredstava]]/7.5345</f>
        <v>123080.80164576283</v>
      </c>
      <c r="U1876" s="19">
        <v>72505</v>
      </c>
      <c r="V1876" s="20">
        <f>Ugovori_OPULJP[[#This Row],[Javni doprinos korisnika - HRK]]/7.5345</f>
        <v>9623.0672241024622</v>
      </c>
      <c r="W1876" s="19">
        <v>0</v>
      </c>
      <c r="X1876" s="20">
        <f>Ugovori_OPULJP[[#This Row],[Privatni doprinos korisnika - HRK]]/7.5345</f>
        <v>0</v>
      </c>
      <c r="Y1876" s="21">
        <f>Ugovori_OPULJP[[#This Row],[Bespovratna sredstva - Ukupno (EU+Nac) HRK
= Ukupna ugovorena vrijednost bespovratnih sredstava]]+Ugovori_OPULJP[[#This Row],[Javni doprinos korisnika - HRK]]+Ugovori_OPULJP[[#This Row],[Privatni doprinos korisnika - HRK]]</f>
        <v>999857.3</v>
      </c>
      <c r="Z1876" s="22">
        <f>Ugovori_OPULJP[[#This Row],[UKUPNI PRIHVATLJIVI IZDACI
TOTAL ELIGIBLE EXPENDITURE
= Bespovratna sredstva ukupno + doprinos korisnika
= Ukupni prihvatljivi troškovi
= Ukupna ugovorena vrijednost projekta HRK]]/7.5345</f>
        <v>132703.86886986528</v>
      </c>
      <c r="AA1876" s="13" t="s">
        <v>2662</v>
      </c>
      <c r="AB1876" s="13" t="s">
        <v>19</v>
      </c>
      <c r="AC1876" s="12" t="s">
        <v>6853</v>
      </c>
      <c r="AD1876" s="12" t="s">
        <v>2664</v>
      </c>
    </row>
    <row r="1877" spans="1:30" ht="76.5" customHeight="1" x14ac:dyDescent="0.3">
      <c r="A1877" s="10" t="s">
        <v>6854</v>
      </c>
      <c r="B1877" s="11" t="s">
        <v>139</v>
      </c>
      <c r="C1877" s="12" t="s">
        <v>2658</v>
      </c>
      <c r="D1877" s="12" t="s">
        <v>6845</v>
      </c>
      <c r="E1877" s="13" t="s">
        <v>63</v>
      </c>
      <c r="F1877" s="14" t="s">
        <v>6855</v>
      </c>
      <c r="G1877" s="14" t="s">
        <v>6793</v>
      </c>
      <c r="H1877" s="16">
        <v>43669</v>
      </c>
      <c r="I1877" s="16">
        <v>44127</v>
      </c>
      <c r="J1877" s="17" t="str">
        <f>IF(Ugovori_OPULJP[[#This Row],[DATUM ZAVRŠETKA OPERACIJE]]&gt;DATE(2023,12,31),"u provedbi","završen")</f>
        <v>završen</v>
      </c>
      <c r="K1877" s="15" t="s">
        <v>66</v>
      </c>
      <c r="L1877" s="15" t="s">
        <v>66</v>
      </c>
      <c r="M1877" s="18">
        <v>0.85</v>
      </c>
      <c r="N1877" s="18">
        <v>0.15</v>
      </c>
      <c r="O1877" s="19">
        <f>Ugovori_OPULJP[[#This Row],[Bespovratna sredstva - Ukupno (EU+Nac) HRK
= Ukupna ugovorena vrijednost bespovratnih sredstava]]*Ugovori_OPULJP[[#This Row],[EU STOPA SUFINANCIRANJA %
EU CO-FINANCING RATE %]]</f>
        <v>393488.32399999996</v>
      </c>
      <c r="P1877" s="20">
        <f>Ugovori_OPULJP[[#This Row],[Bespovratna sredstva - EU dio - HRK]]/7.5345</f>
        <v>52224.875439644296</v>
      </c>
      <c r="Q1877" s="19">
        <f>Ugovori_OPULJP[[#This Row],[Bespovratna sredstva - Ukupno (EU+Nac) HRK
= Ukupna ugovorena vrijednost bespovratnih sredstava]]*Ugovori_OPULJP[[#This Row],[STOPA NACIONALNOG SUFINANCIRANJA %]]</f>
        <v>69439.115999999995</v>
      </c>
      <c r="R1877" s="20">
        <f>Ugovori_OPULJP[[#This Row],[Bespovratna sredstva - Nacionalni dio - HRK]]/7.5345</f>
        <v>9216.1544893489936</v>
      </c>
      <c r="S1877" s="19">
        <v>462927.44</v>
      </c>
      <c r="T1877" s="20">
        <f>Ugovori_OPULJP[[#This Row],[Bespovratna sredstva - Ukupno (EU+Nac) HRK
= Ukupna ugovorena vrijednost bespovratnih sredstava]]/7.5345</f>
        <v>61441.029928993295</v>
      </c>
      <c r="U1877" s="19">
        <v>0</v>
      </c>
      <c r="V1877" s="20">
        <f>Ugovori_OPULJP[[#This Row],[Javni doprinos korisnika - HRK]]/7.5345</f>
        <v>0</v>
      </c>
      <c r="W1877" s="19">
        <v>0</v>
      </c>
      <c r="X1877" s="20">
        <f>Ugovori_OPULJP[[#This Row],[Privatni doprinos korisnika - HRK]]/7.5345</f>
        <v>0</v>
      </c>
      <c r="Y1877" s="21">
        <f>Ugovori_OPULJP[[#This Row],[Bespovratna sredstva - Ukupno (EU+Nac) HRK
= Ukupna ugovorena vrijednost bespovratnih sredstava]]+Ugovori_OPULJP[[#This Row],[Javni doprinos korisnika - HRK]]+Ugovori_OPULJP[[#This Row],[Privatni doprinos korisnika - HRK]]</f>
        <v>462927.44</v>
      </c>
      <c r="Z1877" s="22">
        <f>Ugovori_OPULJP[[#This Row],[UKUPNI PRIHVATLJIVI IZDACI
TOTAL ELIGIBLE EXPENDITURE
= Bespovratna sredstva ukupno + doprinos korisnika
= Ukupni prihvatljivi troškovi
= Ukupna ugovorena vrijednost projekta HRK]]/7.5345</f>
        <v>61441.029928993295</v>
      </c>
      <c r="AA1877" s="13" t="s">
        <v>2662</v>
      </c>
      <c r="AB1877" s="13" t="s">
        <v>19</v>
      </c>
      <c r="AC1877" s="12" t="s">
        <v>6856</v>
      </c>
      <c r="AD1877" s="12" t="s">
        <v>2664</v>
      </c>
    </row>
    <row r="1878" spans="1:30" ht="76.5" customHeight="1" x14ac:dyDescent="0.3">
      <c r="A1878" s="10" t="s">
        <v>6857</v>
      </c>
      <c r="B1878" s="11" t="s">
        <v>139</v>
      </c>
      <c r="C1878" s="12" t="s">
        <v>2658</v>
      </c>
      <c r="D1878" s="12" t="s">
        <v>6845</v>
      </c>
      <c r="E1878" s="13" t="s">
        <v>63</v>
      </c>
      <c r="F1878" s="14" t="s">
        <v>6858</v>
      </c>
      <c r="G1878" s="14" t="s">
        <v>6859</v>
      </c>
      <c r="H1878" s="16">
        <v>43669</v>
      </c>
      <c r="I1878" s="16">
        <v>44219</v>
      </c>
      <c r="J1878" s="17" t="str">
        <f>IF(Ugovori_OPULJP[[#This Row],[DATUM ZAVRŠETKA OPERACIJE]]&gt;DATE(2023,12,31),"u provedbi","završen")</f>
        <v>završen</v>
      </c>
      <c r="K1878" s="15" t="s">
        <v>362</v>
      </c>
      <c r="L1878" s="15" t="s">
        <v>362</v>
      </c>
      <c r="M1878" s="18">
        <v>0.85</v>
      </c>
      <c r="N1878" s="18">
        <v>0.15</v>
      </c>
      <c r="O1878" s="19">
        <f>Ugovori_OPULJP[[#This Row],[Bespovratna sredstva - Ukupno (EU+Nac) HRK
= Ukupna ugovorena vrijednost bespovratnih sredstava]]*Ugovori_OPULJP[[#This Row],[EU STOPA SUFINANCIRANJA %
EU CO-FINANCING RATE %]]</f>
        <v>417596.21099999995</v>
      </c>
      <c r="P1878" s="20">
        <f>Ugovori_OPULJP[[#This Row],[Bespovratna sredstva - EU dio - HRK]]/7.5345</f>
        <v>55424.541907226747</v>
      </c>
      <c r="Q1878" s="19">
        <f>Ugovori_OPULJP[[#This Row],[Bespovratna sredstva - Ukupno (EU+Nac) HRK
= Ukupna ugovorena vrijednost bespovratnih sredstava]]*Ugovori_OPULJP[[#This Row],[STOPA NACIONALNOG SUFINANCIRANJA %]]</f>
        <v>73693.448999999993</v>
      </c>
      <c r="R1878" s="20">
        <f>Ugovori_OPULJP[[#This Row],[Bespovratna sredstva - Nacionalni dio - HRK]]/7.5345</f>
        <v>9780.8015130400145</v>
      </c>
      <c r="S1878" s="19">
        <v>491289.66</v>
      </c>
      <c r="T1878" s="20">
        <f>Ugovori_OPULJP[[#This Row],[Bespovratna sredstva - Ukupno (EU+Nac) HRK
= Ukupna ugovorena vrijednost bespovratnih sredstava]]/7.5345</f>
        <v>65205.343420266763</v>
      </c>
      <c r="U1878" s="19">
        <v>0</v>
      </c>
      <c r="V1878" s="20">
        <f>Ugovori_OPULJP[[#This Row],[Javni doprinos korisnika - HRK]]/7.5345</f>
        <v>0</v>
      </c>
      <c r="W1878" s="19">
        <v>0</v>
      </c>
      <c r="X1878" s="20">
        <f>Ugovori_OPULJP[[#This Row],[Privatni doprinos korisnika - HRK]]/7.5345</f>
        <v>0</v>
      </c>
      <c r="Y1878" s="21">
        <f>Ugovori_OPULJP[[#This Row],[Bespovratna sredstva - Ukupno (EU+Nac) HRK
= Ukupna ugovorena vrijednost bespovratnih sredstava]]+Ugovori_OPULJP[[#This Row],[Javni doprinos korisnika - HRK]]+Ugovori_OPULJP[[#This Row],[Privatni doprinos korisnika - HRK]]</f>
        <v>491289.66</v>
      </c>
      <c r="Z1878" s="22">
        <f>Ugovori_OPULJP[[#This Row],[UKUPNI PRIHVATLJIVI IZDACI
TOTAL ELIGIBLE EXPENDITURE
= Bespovratna sredstva ukupno + doprinos korisnika
= Ukupni prihvatljivi troškovi
= Ukupna ugovorena vrijednost projekta HRK]]/7.5345</f>
        <v>65205.343420266763</v>
      </c>
      <c r="AA1878" s="13" t="s">
        <v>2662</v>
      </c>
      <c r="AB1878" s="13" t="s">
        <v>19</v>
      </c>
      <c r="AC1878" s="12" t="s">
        <v>6860</v>
      </c>
      <c r="AD1878" s="12" t="s">
        <v>2664</v>
      </c>
    </row>
    <row r="1879" spans="1:30" ht="76.5" customHeight="1" x14ac:dyDescent="0.3">
      <c r="A1879" s="10" t="s">
        <v>6861</v>
      </c>
      <c r="B1879" s="11" t="s">
        <v>139</v>
      </c>
      <c r="C1879" s="12" t="s">
        <v>2658</v>
      </c>
      <c r="D1879" s="12" t="s">
        <v>6845</v>
      </c>
      <c r="E1879" s="13" t="s">
        <v>63</v>
      </c>
      <c r="F1879" s="14" t="s">
        <v>6862</v>
      </c>
      <c r="G1879" s="14" t="s">
        <v>6863</v>
      </c>
      <c r="H1879" s="16">
        <v>43669</v>
      </c>
      <c r="I1879" s="16">
        <v>44219</v>
      </c>
      <c r="J1879" s="17" t="str">
        <f>IF(Ugovori_OPULJP[[#This Row],[DATUM ZAVRŠETKA OPERACIJE]]&gt;DATE(2023,12,31),"u provedbi","završen")</f>
        <v>završen</v>
      </c>
      <c r="K1879" s="15" t="s">
        <v>417</v>
      </c>
      <c r="L1879" s="15" t="s">
        <v>417</v>
      </c>
      <c r="M1879" s="18">
        <v>0.85</v>
      </c>
      <c r="N1879" s="18">
        <v>0.15</v>
      </c>
      <c r="O1879" s="19">
        <f>Ugovori_OPULJP[[#This Row],[Bespovratna sredstva - Ukupno (EU+Nac) HRK
= Ukupna ugovorena vrijednost bespovratnih sredstava]]*Ugovori_OPULJP[[#This Row],[EU STOPA SUFINANCIRANJA %
EU CO-FINANCING RATE %]]</f>
        <v>833095.90549999999</v>
      </c>
      <c r="P1879" s="20">
        <f>Ugovori_OPULJP[[#This Row],[Bespovratna sredstva - EU dio - HRK]]/7.5345</f>
        <v>110570.8282566859</v>
      </c>
      <c r="Q1879" s="19">
        <f>Ugovori_OPULJP[[#This Row],[Bespovratna sredstva - Ukupno (EU+Nac) HRK
= Ukupna ugovorena vrijednost bespovratnih sredstava]]*Ugovori_OPULJP[[#This Row],[STOPA NACIONALNOG SUFINANCIRANJA %]]</f>
        <v>147016.92449999999</v>
      </c>
      <c r="R1879" s="20">
        <f>Ugovori_OPULJP[[#This Row],[Bespovratna sredstva - Nacionalni dio - HRK]]/7.5345</f>
        <v>19512.499104121041</v>
      </c>
      <c r="S1879" s="19">
        <v>980112.83</v>
      </c>
      <c r="T1879" s="20">
        <f>Ugovori_OPULJP[[#This Row],[Bespovratna sredstva - Ukupno (EU+Nac) HRK
= Ukupna ugovorena vrijednost bespovratnih sredstava]]/7.5345</f>
        <v>130083.32736080694</v>
      </c>
      <c r="U1879" s="19">
        <v>0</v>
      </c>
      <c r="V1879" s="20">
        <f>Ugovori_OPULJP[[#This Row],[Javni doprinos korisnika - HRK]]/7.5345</f>
        <v>0</v>
      </c>
      <c r="W1879" s="19">
        <v>0</v>
      </c>
      <c r="X1879" s="20">
        <f>Ugovori_OPULJP[[#This Row],[Privatni doprinos korisnika - HRK]]/7.5345</f>
        <v>0</v>
      </c>
      <c r="Y1879" s="21">
        <f>Ugovori_OPULJP[[#This Row],[Bespovratna sredstva - Ukupno (EU+Nac) HRK
= Ukupna ugovorena vrijednost bespovratnih sredstava]]+Ugovori_OPULJP[[#This Row],[Javni doprinos korisnika - HRK]]+Ugovori_OPULJP[[#This Row],[Privatni doprinos korisnika - HRK]]</f>
        <v>980112.83</v>
      </c>
      <c r="Z1879" s="22">
        <f>Ugovori_OPULJP[[#This Row],[UKUPNI PRIHVATLJIVI IZDACI
TOTAL ELIGIBLE EXPENDITURE
= Bespovratna sredstva ukupno + doprinos korisnika
= Ukupni prihvatljivi troškovi
= Ukupna ugovorena vrijednost projekta HRK]]/7.5345</f>
        <v>130083.32736080694</v>
      </c>
      <c r="AA1879" s="13" t="s">
        <v>2662</v>
      </c>
      <c r="AB1879" s="13" t="s">
        <v>19</v>
      </c>
      <c r="AC1879" s="12" t="s">
        <v>6864</v>
      </c>
      <c r="AD1879" s="12" t="s">
        <v>2664</v>
      </c>
    </row>
    <row r="1880" spans="1:30" ht="76.5" customHeight="1" x14ac:dyDescent="0.3">
      <c r="A1880" s="10" t="s">
        <v>6865</v>
      </c>
      <c r="B1880" s="11" t="s">
        <v>139</v>
      </c>
      <c r="C1880" s="12" t="s">
        <v>2658</v>
      </c>
      <c r="D1880" s="12" t="s">
        <v>6845</v>
      </c>
      <c r="E1880" s="13" t="s">
        <v>63</v>
      </c>
      <c r="F1880" s="14" t="s">
        <v>6866</v>
      </c>
      <c r="G1880" s="14" t="s">
        <v>6774</v>
      </c>
      <c r="H1880" s="16">
        <v>43665</v>
      </c>
      <c r="I1880" s="16">
        <v>44215</v>
      </c>
      <c r="J1880" s="17" t="str">
        <f>IF(Ugovori_OPULJP[[#This Row],[DATUM ZAVRŠETKA OPERACIJE]]&gt;DATE(2023,12,31),"u provedbi","završen")</f>
        <v>završen</v>
      </c>
      <c r="K1880" s="15" t="s">
        <v>21</v>
      </c>
      <c r="L1880" s="15" t="s">
        <v>21</v>
      </c>
      <c r="M1880" s="18">
        <v>0.85</v>
      </c>
      <c r="N1880" s="18">
        <v>0.15</v>
      </c>
      <c r="O1880" s="19">
        <f>Ugovori_OPULJP[[#This Row],[Bespovratna sredstva - Ukupno (EU+Nac) HRK
= Ukupna ugovorena vrijednost bespovratnih sredstava]]*Ugovori_OPULJP[[#This Row],[EU STOPA SUFINANCIRANJA %
EU CO-FINANCING RATE %]]</f>
        <v>684949.29499999993</v>
      </c>
      <c r="P1880" s="20">
        <f>Ugovori_OPULJP[[#This Row],[Bespovratna sredstva - EU dio - HRK]]/7.5345</f>
        <v>90908.394054018165</v>
      </c>
      <c r="Q1880" s="19">
        <f>Ugovori_OPULJP[[#This Row],[Bespovratna sredstva - Ukupno (EU+Nac) HRK
= Ukupna ugovorena vrijednost bespovratnih sredstava]]*Ugovori_OPULJP[[#This Row],[STOPA NACIONALNOG SUFINANCIRANJA %]]</f>
        <v>120873.40499999998</v>
      </c>
      <c r="R1880" s="20">
        <f>Ugovori_OPULJP[[#This Row],[Bespovratna sredstva - Nacionalni dio - HRK]]/7.5345</f>
        <v>16042.6577742385</v>
      </c>
      <c r="S1880" s="19">
        <v>805822.7</v>
      </c>
      <c r="T1880" s="20">
        <f>Ugovori_OPULJP[[#This Row],[Bespovratna sredstva - Ukupno (EU+Nac) HRK
= Ukupna ugovorena vrijednost bespovratnih sredstava]]/7.5345</f>
        <v>106951.05182825668</v>
      </c>
      <c r="U1880" s="19">
        <v>0</v>
      </c>
      <c r="V1880" s="20">
        <f>Ugovori_OPULJP[[#This Row],[Javni doprinos korisnika - HRK]]/7.5345</f>
        <v>0</v>
      </c>
      <c r="W1880" s="19">
        <v>0</v>
      </c>
      <c r="X1880" s="20">
        <f>Ugovori_OPULJP[[#This Row],[Privatni doprinos korisnika - HRK]]/7.5345</f>
        <v>0</v>
      </c>
      <c r="Y1880" s="21">
        <f>Ugovori_OPULJP[[#This Row],[Bespovratna sredstva - Ukupno (EU+Nac) HRK
= Ukupna ugovorena vrijednost bespovratnih sredstava]]+Ugovori_OPULJP[[#This Row],[Javni doprinos korisnika - HRK]]+Ugovori_OPULJP[[#This Row],[Privatni doprinos korisnika - HRK]]</f>
        <v>805822.7</v>
      </c>
      <c r="Z1880" s="22">
        <f>Ugovori_OPULJP[[#This Row],[UKUPNI PRIHVATLJIVI IZDACI
TOTAL ELIGIBLE EXPENDITURE
= Bespovratna sredstva ukupno + doprinos korisnika
= Ukupni prihvatljivi troškovi
= Ukupna ugovorena vrijednost projekta HRK]]/7.5345</f>
        <v>106951.05182825668</v>
      </c>
      <c r="AA1880" s="13" t="s">
        <v>2662</v>
      </c>
      <c r="AB1880" s="13" t="s">
        <v>19</v>
      </c>
      <c r="AC1880" s="12" t="s">
        <v>6867</v>
      </c>
      <c r="AD1880" s="12" t="s">
        <v>2664</v>
      </c>
    </row>
    <row r="1881" spans="1:30" ht="76.5" customHeight="1" x14ac:dyDescent="0.3">
      <c r="A1881" s="10" t="s">
        <v>6868</v>
      </c>
      <c r="B1881" s="11" t="s">
        <v>139</v>
      </c>
      <c r="C1881" s="12" t="s">
        <v>2658</v>
      </c>
      <c r="D1881" s="12" t="s">
        <v>6845</v>
      </c>
      <c r="E1881" s="13" t="s">
        <v>63</v>
      </c>
      <c r="F1881" s="14" t="s">
        <v>6869</v>
      </c>
      <c r="G1881" s="14" t="s">
        <v>6870</v>
      </c>
      <c r="H1881" s="16">
        <v>43669</v>
      </c>
      <c r="I1881" s="16">
        <v>44311</v>
      </c>
      <c r="J1881" s="17" t="str">
        <f>IF(Ugovori_OPULJP[[#This Row],[DATUM ZAVRŠETKA OPERACIJE]]&gt;DATE(2023,12,31),"u provedbi","završen")</f>
        <v>završen</v>
      </c>
      <c r="K1881" s="15" t="s">
        <v>20</v>
      </c>
      <c r="L1881" s="15" t="s">
        <v>21</v>
      </c>
      <c r="M1881" s="18">
        <v>0.85</v>
      </c>
      <c r="N1881" s="18">
        <v>0.15</v>
      </c>
      <c r="O1881" s="19">
        <f>Ugovori_OPULJP[[#This Row],[Bespovratna sredstva - Ukupno (EU+Nac) HRK
= Ukupna ugovorena vrijednost bespovratnih sredstava]]*Ugovori_OPULJP[[#This Row],[EU STOPA SUFINANCIRANJA %
EU CO-FINANCING RATE %]]</f>
        <v>423787.05</v>
      </c>
      <c r="P1881" s="20">
        <f>Ugovori_OPULJP[[#This Row],[Bespovratna sredstva - EU dio - HRK]]/7.5345</f>
        <v>56246.207445749547</v>
      </c>
      <c r="Q1881" s="19">
        <f>Ugovori_OPULJP[[#This Row],[Bespovratna sredstva - Ukupno (EU+Nac) HRK
= Ukupna ugovorena vrijednost bespovratnih sredstava]]*Ugovori_OPULJP[[#This Row],[STOPA NACIONALNOG SUFINANCIRANJA %]]</f>
        <v>74785.95</v>
      </c>
      <c r="R1881" s="20">
        <f>Ugovori_OPULJP[[#This Row],[Bespovratna sredstva - Nacionalni dio - HRK]]/7.5345</f>
        <v>9925.8013139558025</v>
      </c>
      <c r="S1881" s="19">
        <v>498573</v>
      </c>
      <c r="T1881" s="20">
        <f>Ugovori_OPULJP[[#This Row],[Bespovratna sredstva - Ukupno (EU+Nac) HRK
= Ukupna ugovorena vrijednost bespovratnih sredstava]]/7.5345</f>
        <v>66172.00875970535</v>
      </c>
      <c r="U1881" s="19">
        <v>0</v>
      </c>
      <c r="V1881" s="20">
        <f>Ugovori_OPULJP[[#This Row],[Javni doprinos korisnika - HRK]]/7.5345</f>
        <v>0</v>
      </c>
      <c r="W1881" s="19">
        <v>0</v>
      </c>
      <c r="X1881" s="20">
        <f>Ugovori_OPULJP[[#This Row],[Privatni doprinos korisnika - HRK]]/7.5345</f>
        <v>0</v>
      </c>
      <c r="Y1881" s="21">
        <f>Ugovori_OPULJP[[#This Row],[Bespovratna sredstva - Ukupno (EU+Nac) HRK
= Ukupna ugovorena vrijednost bespovratnih sredstava]]+Ugovori_OPULJP[[#This Row],[Javni doprinos korisnika - HRK]]+Ugovori_OPULJP[[#This Row],[Privatni doprinos korisnika - HRK]]</f>
        <v>498573</v>
      </c>
      <c r="Z1881" s="22">
        <f>Ugovori_OPULJP[[#This Row],[UKUPNI PRIHVATLJIVI IZDACI
TOTAL ELIGIBLE EXPENDITURE
= Bespovratna sredstva ukupno + doprinos korisnika
= Ukupni prihvatljivi troškovi
= Ukupna ugovorena vrijednost projekta HRK]]/7.5345</f>
        <v>66172.00875970535</v>
      </c>
      <c r="AA1881" s="13" t="s">
        <v>2662</v>
      </c>
      <c r="AB1881" s="13" t="s">
        <v>19</v>
      </c>
      <c r="AC1881" s="12" t="s">
        <v>6871</v>
      </c>
      <c r="AD1881" s="12" t="s">
        <v>2664</v>
      </c>
    </row>
    <row r="1882" spans="1:30" ht="76.5" customHeight="1" x14ac:dyDescent="0.3">
      <c r="A1882" s="10" t="s">
        <v>6872</v>
      </c>
      <c r="B1882" s="11" t="s">
        <v>139</v>
      </c>
      <c r="C1882" s="12" t="s">
        <v>2658</v>
      </c>
      <c r="D1882" s="12" t="s">
        <v>6845</v>
      </c>
      <c r="E1882" s="13" t="s">
        <v>63</v>
      </c>
      <c r="F1882" s="14" t="s">
        <v>6873</v>
      </c>
      <c r="G1882" s="14" t="s">
        <v>6874</v>
      </c>
      <c r="H1882" s="16">
        <v>43669</v>
      </c>
      <c r="I1882" s="16">
        <v>44219</v>
      </c>
      <c r="J1882" s="17" t="str">
        <f>IF(Ugovori_OPULJP[[#This Row],[DATUM ZAVRŠETKA OPERACIJE]]&gt;DATE(2023,12,31),"u provedbi","završen")</f>
        <v>završen</v>
      </c>
      <c r="K1882" s="15" t="s">
        <v>86</v>
      </c>
      <c r="L1882" s="15" t="s">
        <v>86</v>
      </c>
      <c r="M1882" s="18">
        <v>0.85</v>
      </c>
      <c r="N1882" s="18">
        <v>0.15</v>
      </c>
      <c r="O1882" s="19">
        <f>Ugovori_OPULJP[[#This Row],[Bespovratna sredstva - Ukupno (EU+Nac) HRK
= Ukupna ugovorena vrijednost bespovratnih sredstava]]*Ugovori_OPULJP[[#This Row],[EU STOPA SUFINANCIRANJA %
EU CO-FINANCING RATE %]]</f>
        <v>424762.34</v>
      </c>
      <c r="P1882" s="20">
        <f>Ugovori_OPULJP[[#This Row],[Bespovratna sredstva - EU dio - HRK]]/7.5345</f>
        <v>56375.650673568256</v>
      </c>
      <c r="Q1882" s="19">
        <f>Ugovori_OPULJP[[#This Row],[Bespovratna sredstva - Ukupno (EU+Nac) HRK
= Ukupna ugovorena vrijednost bespovratnih sredstava]]*Ugovori_OPULJP[[#This Row],[STOPA NACIONALNOG SUFINANCIRANJA %]]</f>
        <v>74958.06</v>
      </c>
      <c r="R1882" s="20">
        <f>Ugovori_OPULJP[[#This Row],[Bespovratna sredstva - Nacionalni dio - HRK]]/7.5345</f>
        <v>9948.6442365120438</v>
      </c>
      <c r="S1882" s="19">
        <v>499720.4</v>
      </c>
      <c r="T1882" s="20">
        <f>Ugovori_OPULJP[[#This Row],[Bespovratna sredstva - Ukupno (EU+Nac) HRK
= Ukupna ugovorena vrijednost bespovratnih sredstava]]/7.5345</f>
        <v>66324.294910080294</v>
      </c>
      <c r="U1882" s="19">
        <v>7344.8199999999488</v>
      </c>
      <c r="V1882" s="20">
        <f>Ugovori_OPULJP[[#This Row],[Javni doprinos korisnika - HRK]]/7.5345</f>
        <v>974.82513769990692</v>
      </c>
      <c r="W1882" s="19">
        <v>0</v>
      </c>
      <c r="X1882" s="20">
        <f>Ugovori_OPULJP[[#This Row],[Privatni doprinos korisnika - HRK]]/7.5345</f>
        <v>0</v>
      </c>
      <c r="Y1882" s="21">
        <f>Ugovori_OPULJP[[#This Row],[Bespovratna sredstva - Ukupno (EU+Nac) HRK
= Ukupna ugovorena vrijednost bespovratnih sredstava]]+Ugovori_OPULJP[[#This Row],[Javni doprinos korisnika - HRK]]+Ugovori_OPULJP[[#This Row],[Privatni doprinos korisnika - HRK]]</f>
        <v>507065.22</v>
      </c>
      <c r="Z1882" s="22">
        <f>Ugovori_OPULJP[[#This Row],[UKUPNI PRIHVATLJIVI IZDACI
TOTAL ELIGIBLE EXPENDITURE
= Bespovratna sredstva ukupno + doprinos korisnika
= Ukupni prihvatljivi troškovi
= Ukupna ugovorena vrijednost projekta HRK]]/7.5345</f>
        <v>67299.120047780205</v>
      </c>
      <c r="AA1882" s="13" t="s">
        <v>2662</v>
      </c>
      <c r="AB1882" s="13" t="s">
        <v>19</v>
      </c>
      <c r="AC1882" s="12" t="s">
        <v>6875</v>
      </c>
      <c r="AD1882" s="12" t="s">
        <v>2664</v>
      </c>
    </row>
    <row r="1883" spans="1:30" ht="76.5" customHeight="1" x14ac:dyDescent="0.3">
      <c r="A1883" s="10" t="s">
        <v>6876</v>
      </c>
      <c r="B1883" s="11" t="s">
        <v>139</v>
      </c>
      <c r="C1883" s="12" t="s">
        <v>2658</v>
      </c>
      <c r="D1883" s="12" t="s">
        <v>6845</v>
      </c>
      <c r="E1883" s="13" t="s">
        <v>63</v>
      </c>
      <c r="F1883" s="14" t="s">
        <v>6877</v>
      </c>
      <c r="G1883" s="14" t="s">
        <v>1967</v>
      </c>
      <c r="H1883" s="16">
        <v>43669</v>
      </c>
      <c r="I1883" s="16">
        <v>44219</v>
      </c>
      <c r="J1883" s="17" t="str">
        <f>IF(Ugovori_OPULJP[[#This Row],[DATUM ZAVRŠETKA OPERACIJE]]&gt;DATE(2023,12,31),"u provedbi","završen")</f>
        <v>završen</v>
      </c>
      <c r="K1883" s="15" t="s">
        <v>591</v>
      </c>
      <c r="L1883" s="15" t="s">
        <v>591</v>
      </c>
      <c r="M1883" s="18">
        <v>0.85</v>
      </c>
      <c r="N1883" s="18">
        <v>0.15</v>
      </c>
      <c r="O1883" s="19">
        <f>Ugovori_OPULJP[[#This Row],[Bespovratna sredstva - Ukupno (EU+Nac) HRK
= Ukupna ugovorena vrijednost bespovratnih sredstava]]*Ugovori_OPULJP[[#This Row],[EU STOPA SUFINANCIRANJA %
EU CO-FINANCING RATE %]]</f>
        <v>224075.4615</v>
      </c>
      <c r="P1883" s="20">
        <f>Ugovori_OPULJP[[#This Row],[Bespovratna sredstva - EU dio - HRK]]/7.5345</f>
        <v>29739.924547083414</v>
      </c>
      <c r="Q1883" s="19">
        <f>Ugovori_OPULJP[[#This Row],[Bespovratna sredstva - Ukupno (EU+Nac) HRK
= Ukupna ugovorena vrijednost bespovratnih sredstava]]*Ugovori_OPULJP[[#This Row],[STOPA NACIONALNOG SUFINANCIRANJA %]]</f>
        <v>39542.728499999997</v>
      </c>
      <c r="R1883" s="20">
        <f>Ugovori_OPULJP[[#This Row],[Bespovratna sredstva - Nacionalni dio - HRK]]/7.5345</f>
        <v>5248.2219788970724</v>
      </c>
      <c r="S1883" s="19">
        <v>263618.19</v>
      </c>
      <c r="T1883" s="20">
        <f>Ugovori_OPULJP[[#This Row],[Bespovratna sredstva - Ukupno (EU+Nac) HRK
= Ukupna ugovorena vrijednost bespovratnih sredstava]]/7.5345</f>
        <v>34988.14652598049</v>
      </c>
      <c r="U1883" s="19">
        <v>0</v>
      </c>
      <c r="V1883" s="20">
        <f>Ugovori_OPULJP[[#This Row],[Javni doprinos korisnika - HRK]]/7.5345</f>
        <v>0</v>
      </c>
      <c r="W1883" s="19">
        <v>0</v>
      </c>
      <c r="X1883" s="20">
        <f>Ugovori_OPULJP[[#This Row],[Privatni doprinos korisnika - HRK]]/7.5345</f>
        <v>0</v>
      </c>
      <c r="Y1883" s="21">
        <f>Ugovori_OPULJP[[#This Row],[Bespovratna sredstva - Ukupno (EU+Nac) HRK
= Ukupna ugovorena vrijednost bespovratnih sredstava]]+Ugovori_OPULJP[[#This Row],[Javni doprinos korisnika - HRK]]+Ugovori_OPULJP[[#This Row],[Privatni doprinos korisnika - HRK]]</f>
        <v>263618.19</v>
      </c>
      <c r="Z1883" s="22">
        <f>Ugovori_OPULJP[[#This Row],[UKUPNI PRIHVATLJIVI IZDACI
TOTAL ELIGIBLE EXPENDITURE
= Bespovratna sredstva ukupno + doprinos korisnika
= Ukupni prihvatljivi troškovi
= Ukupna ugovorena vrijednost projekta HRK]]/7.5345</f>
        <v>34988.14652598049</v>
      </c>
      <c r="AA1883" s="13" t="s">
        <v>2662</v>
      </c>
      <c r="AB1883" s="13" t="s">
        <v>19</v>
      </c>
      <c r="AC1883" s="12" t="s">
        <v>6878</v>
      </c>
      <c r="AD1883" s="12" t="s">
        <v>2664</v>
      </c>
    </row>
    <row r="1884" spans="1:30" ht="76.5" customHeight="1" x14ac:dyDescent="0.3">
      <c r="A1884" s="10" t="s">
        <v>6879</v>
      </c>
      <c r="B1884" s="11" t="s">
        <v>139</v>
      </c>
      <c r="C1884" s="12" t="s">
        <v>2658</v>
      </c>
      <c r="D1884" s="12" t="s">
        <v>6845</v>
      </c>
      <c r="E1884" s="13" t="s">
        <v>63</v>
      </c>
      <c r="F1884" s="14" t="s">
        <v>6880</v>
      </c>
      <c r="G1884" s="14" t="s">
        <v>6881</v>
      </c>
      <c r="H1884" s="16">
        <v>43669</v>
      </c>
      <c r="I1884" s="16">
        <v>44295</v>
      </c>
      <c r="J1884" s="17" t="str">
        <f>IF(Ugovori_OPULJP[[#This Row],[DATUM ZAVRŠETKA OPERACIJE]]&gt;DATE(2023,12,31),"u provedbi","završen")</f>
        <v>završen</v>
      </c>
      <c r="K1884" s="15" t="s">
        <v>362</v>
      </c>
      <c r="L1884" s="15" t="s">
        <v>362</v>
      </c>
      <c r="M1884" s="18">
        <v>0.85</v>
      </c>
      <c r="N1884" s="18">
        <v>0.15</v>
      </c>
      <c r="O1884" s="19">
        <f>Ugovori_OPULJP[[#This Row],[Bespovratna sredstva - Ukupno (EU+Nac) HRK
= Ukupna ugovorena vrijednost bespovratnih sredstava]]*Ugovori_OPULJP[[#This Row],[EU STOPA SUFINANCIRANJA %
EU CO-FINANCING RATE %]]</f>
        <v>425000</v>
      </c>
      <c r="P1884" s="20">
        <f>Ugovori_OPULJP[[#This Row],[Bespovratna sredstva - EU dio - HRK]]/7.5345</f>
        <v>56407.193576216072</v>
      </c>
      <c r="Q1884" s="19">
        <f>Ugovori_OPULJP[[#This Row],[Bespovratna sredstva - Ukupno (EU+Nac) HRK
= Ukupna ugovorena vrijednost bespovratnih sredstava]]*Ugovori_OPULJP[[#This Row],[STOPA NACIONALNOG SUFINANCIRANJA %]]</f>
        <v>75000</v>
      </c>
      <c r="R1884" s="20">
        <f>Ugovori_OPULJP[[#This Row],[Bespovratna sredstva - Nacionalni dio - HRK]]/7.5345</f>
        <v>9954.2106310969539</v>
      </c>
      <c r="S1884" s="19">
        <v>500000</v>
      </c>
      <c r="T1884" s="20">
        <f>Ugovori_OPULJP[[#This Row],[Bespovratna sredstva - Ukupno (EU+Nac) HRK
= Ukupna ugovorena vrijednost bespovratnih sredstava]]/7.5345</f>
        <v>66361.404207313026</v>
      </c>
      <c r="U1884" s="19">
        <v>0</v>
      </c>
      <c r="V1884" s="20">
        <f>Ugovori_OPULJP[[#This Row],[Javni doprinos korisnika - HRK]]/7.5345</f>
        <v>0</v>
      </c>
      <c r="W1884" s="19">
        <v>0</v>
      </c>
      <c r="X1884" s="20">
        <f>Ugovori_OPULJP[[#This Row],[Privatni doprinos korisnika - HRK]]/7.5345</f>
        <v>0</v>
      </c>
      <c r="Y1884" s="21">
        <f>Ugovori_OPULJP[[#This Row],[Bespovratna sredstva - Ukupno (EU+Nac) HRK
= Ukupna ugovorena vrijednost bespovratnih sredstava]]+Ugovori_OPULJP[[#This Row],[Javni doprinos korisnika - HRK]]+Ugovori_OPULJP[[#This Row],[Privatni doprinos korisnika - HRK]]</f>
        <v>500000</v>
      </c>
      <c r="Z1884" s="22">
        <f>Ugovori_OPULJP[[#This Row],[UKUPNI PRIHVATLJIVI IZDACI
TOTAL ELIGIBLE EXPENDITURE
= Bespovratna sredstva ukupno + doprinos korisnika
= Ukupni prihvatljivi troškovi
= Ukupna ugovorena vrijednost projekta HRK]]/7.5345</f>
        <v>66361.404207313026</v>
      </c>
      <c r="AA1884" s="13" t="s">
        <v>2662</v>
      </c>
      <c r="AB1884" s="13" t="s">
        <v>19</v>
      </c>
      <c r="AC1884" s="12" t="s">
        <v>6882</v>
      </c>
      <c r="AD1884" s="12" t="s">
        <v>2664</v>
      </c>
    </row>
    <row r="1885" spans="1:30" ht="76.5" customHeight="1" x14ac:dyDescent="0.3">
      <c r="A1885" s="10" t="s">
        <v>6883</v>
      </c>
      <c r="B1885" s="11" t="s">
        <v>139</v>
      </c>
      <c r="C1885" s="12" t="s">
        <v>2658</v>
      </c>
      <c r="D1885" s="12" t="s">
        <v>6845</v>
      </c>
      <c r="E1885" s="13" t="s">
        <v>63</v>
      </c>
      <c r="F1885" s="14" t="s">
        <v>6884</v>
      </c>
      <c r="G1885" s="14" t="s">
        <v>2058</v>
      </c>
      <c r="H1885" s="16">
        <v>43760</v>
      </c>
      <c r="I1885" s="16">
        <v>44345</v>
      </c>
      <c r="J1885" s="17" t="str">
        <f>IF(Ugovori_OPULJP[[#This Row],[DATUM ZAVRŠETKA OPERACIJE]]&gt;DATE(2023,12,31),"u provedbi","završen")</f>
        <v>završen</v>
      </c>
      <c r="K1885" s="15" t="s">
        <v>66</v>
      </c>
      <c r="L1885" s="15" t="s">
        <v>66</v>
      </c>
      <c r="M1885" s="18">
        <v>0.85</v>
      </c>
      <c r="N1885" s="18">
        <v>0.15</v>
      </c>
      <c r="O1885" s="19">
        <f>Ugovori_OPULJP[[#This Row],[Bespovratna sredstva - Ukupno (EU+Nac) HRK
= Ukupna ugovorena vrijednost bespovratnih sredstava]]*Ugovori_OPULJP[[#This Row],[EU STOPA SUFINANCIRANJA %
EU CO-FINANCING RATE %]]</f>
        <v>422377.3505</v>
      </c>
      <c r="P1885" s="20">
        <f>Ugovori_OPULJP[[#This Row],[Bespovratna sredstva - EU dio - HRK]]/7.5345</f>
        <v>56059.108169088853</v>
      </c>
      <c r="Q1885" s="19">
        <f>Ugovori_OPULJP[[#This Row],[Bespovratna sredstva - Ukupno (EU+Nac) HRK
= Ukupna ugovorena vrijednost bespovratnih sredstava]]*Ugovori_OPULJP[[#This Row],[STOPA NACIONALNOG SUFINANCIRANJA %]]</f>
        <v>74537.179499999998</v>
      </c>
      <c r="R1885" s="20">
        <f>Ugovori_OPULJP[[#This Row],[Bespovratna sredstva - Nacionalni dio - HRK]]/7.5345</f>
        <v>9892.783794545092</v>
      </c>
      <c r="S1885" s="19">
        <v>496914.53</v>
      </c>
      <c r="T1885" s="20">
        <f>Ugovori_OPULJP[[#This Row],[Bespovratna sredstva - Ukupno (EU+Nac) HRK
= Ukupna ugovorena vrijednost bespovratnih sredstava]]/7.5345</f>
        <v>65951.891963633956</v>
      </c>
      <c r="U1885" s="19">
        <v>0</v>
      </c>
      <c r="V1885" s="20">
        <f>Ugovori_OPULJP[[#This Row],[Javni doprinos korisnika - HRK]]/7.5345</f>
        <v>0</v>
      </c>
      <c r="W1885" s="19">
        <v>0</v>
      </c>
      <c r="X1885" s="20">
        <f>Ugovori_OPULJP[[#This Row],[Privatni doprinos korisnika - HRK]]/7.5345</f>
        <v>0</v>
      </c>
      <c r="Y1885" s="21">
        <f>Ugovori_OPULJP[[#This Row],[Bespovratna sredstva - Ukupno (EU+Nac) HRK
= Ukupna ugovorena vrijednost bespovratnih sredstava]]+Ugovori_OPULJP[[#This Row],[Javni doprinos korisnika - HRK]]+Ugovori_OPULJP[[#This Row],[Privatni doprinos korisnika - HRK]]</f>
        <v>496914.53</v>
      </c>
      <c r="Z1885" s="22">
        <f>Ugovori_OPULJP[[#This Row],[UKUPNI PRIHVATLJIVI IZDACI
TOTAL ELIGIBLE EXPENDITURE
= Bespovratna sredstva ukupno + doprinos korisnika
= Ukupni prihvatljivi troškovi
= Ukupna ugovorena vrijednost projekta HRK]]/7.5345</f>
        <v>65951.891963633956</v>
      </c>
      <c r="AA1885" s="13" t="s">
        <v>2662</v>
      </c>
      <c r="AB1885" s="13" t="s">
        <v>19</v>
      </c>
      <c r="AC1885" s="12" t="s">
        <v>6885</v>
      </c>
      <c r="AD1885" s="12" t="s">
        <v>2664</v>
      </c>
    </row>
    <row r="1886" spans="1:30" ht="76.5" customHeight="1" x14ac:dyDescent="0.3">
      <c r="A1886" s="10" t="s">
        <v>6886</v>
      </c>
      <c r="B1886" s="11" t="s">
        <v>139</v>
      </c>
      <c r="C1886" s="12" t="s">
        <v>2658</v>
      </c>
      <c r="D1886" s="12" t="s">
        <v>6845</v>
      </c>
      <c r="E1886" s="13" t="s">
        <v>63</v>
      </c>
      <c r="F1886" s="14" t="s">
        <v>6887</v>
      </c>
      <c r="G1886" s="14" t="s">
        <v>6888</v>
      </c>
      <c r="H1886" s="16">
        <v>43669</v>
      </c>
      <c r="I1886" s="16">
        <v>44219</v>
      </c>
      <c r="J1886" s="17" t="str">
        <f>IF(Ugovori_OPULJP[[#This Row],[DATUM ZAVRŠETKA OPERACIJE]]&gt;DATE(2023,12,31),"u provedbi","završen")</f>
        <v>završen</v>
      </c>
      <c r="K1886" s="15" t="s">
        <v>164</v>
      </c>
      <c r="L1886" s="15" t="s">
        <v>164</v>
      </c>
      <c r="M1886" s="18">
        <v>0.85</v>
      </c>
      <c r="N1886" s="18">
        <v>0.15</v>
      </c>
      <c r="O1886" s="19">
        <f>Ugovori_OPULJP[[#This Row],[Bespovratna sredstva - Ukupno (EU+Nac) HRK
= Ukupna ugovorena vrijednost bespovratnih sredstava]]*Ugovori_OPULJP[[#This Row],[EU STOPA SUFINANCIRANJA %
EU CO-FINANCING RATE %]]</f>
        <v>407447.5</v>
      </c>
      <c r="P1886" s="20">
        <f>Ugovori_OPULJP[[#This Row],[Bespovratna sredstva - EU dio - HRK]]/7.5345</f>
        <v>54077.576481518343</v>
      </c>
      <c r="Q1886" s="19">
        <f>Ugovori_OPULJP[[#This Row],[Bespovratna sredstva - Ukupno (EU+Nac) HRK
= Ukupna ugovorena vrijednost bespovratnih sredstava]]*Ugovori_OPULJP[[#This Row],[STOPA NACIONALNOG SUFINANCIRANJA %]]</f>
        <v>71902.5</v>
      </c>
      <c r="R1886" s="20">
        <f>Ugovori_OPULJP[[#This Row],[Bespovratna sredstva - Nacionalni dio - HRK]]/7.5345</f>
        <v>9543.10173203265</v>
      </c>
      <c r="S1886" s="19">
        <v>479350</v>
      </c>
      <c r="T1886" s="20">
        <f>Ugovori_OPULJP[[#This Row],[Bespovratna sredstva - Ukupno (EU+Nac) HRK
= Ukupna ugovorena vrijednost bespovratnih sredstava]]/7.5345</f>
        <v>63620.678213550993</v>
      </c>
      <c r="U1886" s="19">
        <v>0</v>
      </c>
      <c r="V1886" s="20">
        <f>Ugovori_OPULJP[[#This Row],[Javni doprinos korisnika - HRK]]/7.5345</f>
        <v>0</v>
      </c>
      <c r="W1886" s="19">
        <v>0</v>
      </c>
      <c r="X1886" s="20">
        <f>Ugovori_OPULJP[[#This Row],[Privatni doprinos korisnika - HRK]]/7.5345</f>
        <v>0</v>
      </c>
      <c r="Y1886" s="21">
        <f>Ugovori_OPULJP[[#This Row],[Bespovratna sredstva - Ukupno (EU+Nac) HRK
= Ukupna ugovorena vrijednost bespovratnih sredstava]]+Ugovori_OPULJP[[#This Row],[Javni doprinos korisnika - HRK]]+Ugovori_OPULJP[[#This Row],[Privatni doprinos korisnika - HRK]]</f>
        <v>479350</v>
      </c>
      <c r="Z1886" s="22">
        <f>Ugovori_OPULJP[[#This Row],[UKUPNI PRIHVATLJIVI IZDACI
TOTAL ELIGIBLE EXPENDITURE
= Bespovratna sredstva ukupno + doprinos korisnika
= Ukupni prihvatljivi troškovi
= Ukupna ugovorena vrijednost projekta HRK]]/7.5345</f>
        <v>63620.678213550993</v>
      </c>
      <c r="AA1886" s="13" t="s">
        <v>2662</v>
      </c>
      <c r="AB1886" s="13" t="s">
        <v>19</v>
      </c>
      <c r="AC1886" s="12" t="s">
        <v>6889</v>
      </c>
      <c r="AD1886" s="12" t="s">
        <v>2664</v>
      </c>
    </row>
    <row r="1887" spans="1:30" ht="76.5" customHeight="1" x14ac:dyDescent="0.3">
      <c r="A1887" s="10" t="s">
        <v>6890</v>
      </c>
      <c r="B1887" s="11" t="s">
        <v>139</v>
      </c>
      <c r="C1887" s="12" t="s">
        <v>2658</v>
      </c>
      <c r="D1887" s="12" t="s">
        <v>6845</v>
      </c>
      <c r="E1887" s="13" t="s">
        <v>63</v>
      </c>
      <c r="F1887" s="14" t="s">
        <v>6891</v>
      </c>
      <c r="G1887" s="14" t="s">
        <v>6892</v>
      </c>
      <c r="H1887" s="16">
        <v>43760</v>
      </c>
      <c r="I1887" s="16">
        <v>44126</v>
      </c>
      <c r="J1887" s="17" t="str">
        <f>IF(Ugovori_OPULJP[[#This Row],[DATUM ZAVRŠETKA OPERACIJE]]&gt;DATE(2023,12,31),"u provedbi","završen")</f>
        <v>završen</v>
      </c>
      <c r="K1887" s="15" t="s">
        <v>21</v>
      </c>
      <c r="L1887" s="15" t="s">
        <v>21</v>
      </c>
      <c r="M1887" s="18">
        <v>0.85</v>
      </c>
      <c r="N1887" s="18">
        <v>0.15</v>
      </c>
      <c r="O1887" s="19">
        <f>Ugovori_OPULJP[[#This Row],[Bespovratna sredstva - Ukupno (EU+Nac) HRK
= Ukupna ugovorena vrijednost bespovratnih sredstava]]*Ugovori_OPULJP[[#This Row],[EU STOPA SUFINANCIRANJA %
EU CO-FINANCING RATE %]]</f>
        <v>424997.93449999997</v>
      </c>
      <c r="P1887" s="20">
        <f>Ugovori_OPULJP[[#This Row],[Bespovratna sredstva - EU dio - HRK]]/7.5345</f>
        <v>56406.919437255288</v>
      </c>
      <c r="Q1887" s="19">
        <f>Ugovori_OPULJP[[#This Row],[Bespovratna sredstva - Ukupno (EU+Nac) HRK
= Ukupna ugovorena vrijednost bespovratnih sredstava]]*Ugovori_OPULJP[[#This Row],[STOPA NACIONALNOG SUFINANCIRANJA %]]</f>
        <v>74999.635500000004</v>
      </c>
      <c r="R1887" s="20">
        <f>Ugovori_OPULJP[[#This Row],[Bespovratna sredstva - Nacionalni dio - HRK]]/7.5345</f>
        <v>9954.162253633287</v>
      </c>
      <c r="S1887" s="19">
        <v>499997.57</v>
      </c>
      <c r="T1887" s="20">
        <f>Ugovori_OPULJP[[#This Row],[Bespovratna sredstva - Ukupno (EU+Nac) HRK
= Ukupna ugovorena vrijednost bespovratnih sredstava]]/7.5345</f>
        <v>66361.081690888575</v>
      </c>
      <c r="U1887" s="19">
        <v>0</v>
      </c>
      <c r="V1887" s="20">
        <f>Ugovori_OPULJP[[#This Row],[Javni doprinos korisnika - HRK]]/7.5345</f>
        <v>0</v>
      </c>
      <c r="W1887" s="19">
        <v>0.89</v>
      </c>
      <c r="X1887" s="20">
        <f>Ugovori_OPULJP[[#This Row],[Privatni doprinos korisnika - HRK]]/7.5345</f>
        <v>0.11812329948901719</v>
      </c>
      <c r="Y1887" s="21">
        <f>Ugovori_OPULJP[[#This Row],[Bespovratna sredstva - Ukupno (EU+Nac) HRK
= Ukupna ugovorena vrijednost bespovratnih sredstava]]+Ugovori_OPULJP[[#This Row],[Javni doprinos korisnika - HRK]]+Ugovori_OPULJP[[#This Row],[Privatni doprinos korisnika - HRK]]</f>
        <v>499998.46</v>
      </c>
      <c r="Z1887" s="22">
        <f>Ugovori_OPULJP[[#This Row],[UKUPNI PRIHVATLJIVI IZDACI
TOTAL ELIGIBLE EXPENDITURE
= Bespovratna sredstva ukupno + doprinos korisnika
= Ukupni prihvatljivi troškovi
= Ukupna ugovorena vrijednost projekta HRK]]/7.5345</f>
        <v>66361.199814188061</v>
      </c>
      <c r="AA1887" s="13" t="s">
        <v>2662</v>
      </c>
      <c r="AB1887" s="13" t="s">
        <v>19</v>
      </c>
      <c r="AC1887" s="12" t="s">
        <v>6893</v>
      </c>
      <c r="AD1887" s="12" t="s">
        <v>2664</v>
      </c>
    </row>
    <row r="1888" spans="1:30" ht="76.5" customHeight="1" x14ac:dyDescent="0.3">
      <c r="A1888" s="10" t="s">
        <v>6894</v>
      </c>
      <c r="B1888" s="11" t="s">
        <v>139</v>
      </c>
      <c r="C1888" s="12" t="s">
        <v>2658</v>
      </c>
      <c r="D1888" s="12" t="s">
        <v>6845</v>
      </c>
      <c r="E1888" s="13" t="s">
        <v>63</v>
      </c>
      <c r="F1888" s="14" t="s">
        <v>6895</v>
      </c>
      <c r="G1888" s="32" t="s">
        <v>112</v>
      </c>
      <c r="H1888" s="16">
        <v>43760</v>
      </c>
      <c r="I1888" s="16">
        <v>44126</v>
      </c>
      <c r="J1888" s="17" t="str">
        <f>IF(Ugovori_OPULJP[[#This Row],[DATUM ZAVRŠETKA OPERACIJE]]&gt;DATE(2023,12,31),"u provedbi","završen")</f>
        <v>završen</v>
      </c>
      <c r="K1888" s="15" t="s">
        <v>6896</v>
      </c>
      <c r="L1888" s="15" t="s">
        <v>21</v>
      </c>
      <c r="M1888" s="18">
        <v>0.85</v>
      </c>
      <c r="N1888" s="18">
        <v>0.15</v>
      </c>
      <c r="O1888" s="19">
        <f>Ugovori_OPULJP[[#This Row],[Bespovratna sredstva - Ukupno (EU+Nac) HRK
= Ukupna ugovorena vrijednost bespovratnih sredstava]]*Ugovori_OPULJP[[#This Row],[EU STOPA SUFINANCIRANJA %
EU CO-FINANCING RATE %]]</f>
        <v>421491.86300000001</v>
      </c>
      <c r="P1888" s="20">
        <f>Ugovori_OPULJP[[#This Row],[Bespovratna sredstva - EU dio - HRK]]/7.5345</f>
        <v>55941.583781272813</v>
      </c>
      <c r="Q1888" s="19">
        <f>Ugovori_OPULJP[[#This Row],[Bespovratna sredstva - Ukupno (EU+Nac) HRK
= Ukupna ugovorena vrijednost bespovratnih sredstava]]*Ugovori_OPULJP[[#This Row],[STOPA NACIONALNOG SUFINANCIRANJA %]]</f>
        <v>74380.917000000001</v>
      </c>
      <c r="R1888" s="20">
        <f>Ugovori_OPULJP[[#This Row],[Bespovratna sredstva - Nacionalni dio - HRK]]/7.5345</f>
        <v>9872.0441966952021</v>
      </c>
      <c r="S1888" s="19">
        <v>495872.78</v>
      </c>
      <c r="T1888" s="20">
        <f>Ugovori_OPULJP[[#This Row],[Bespovratna sredstva - Ukupno (EU+Nac) HRK
= Ukupna ugovorena vrijednost bespovratnih sredstava]]/7.5345</f>
        <v>65813.627977968019</v>
      </c>
      <c r="U1888" s="19">
        <v>0</v>
      </c>
      <c r="V1888" s="20">
        <f>Ugovori_OPULJP[[#This Row],[Javni doprinos korisnika - HRK]]/7.5345</f>
        <v>0</v>
      </c>
      <c r="W1888" s="19">
        <v>0</v>
      </c>
      <c r="X1888" s="20">
        <f>Ugovori_OPULJP[[#This Row],[Privatni doprinos korisnika - HRK]]/7.5345</f>
        <v>0</v>
      </c>
      <c r="Y1888" s="21">
        <f>Ugovori_OPULJP[[#This Row],[Bespovratna sredstva - Ukupno (EU+Nac) HRK
= Ukupna ugovorena vrijednost bespovratnih sredstava]]+Ugovori_OPULJP[[#This Row],[Javni doprinos korisnika - HRK]]+Ugovori_OPULJP[[#This Row],[Privatni doprinos korisnika - HRK]]</f>
        <v>495872.78</v>
      </c>
      <c r="Z1888" s="22">
        <f>Ugovori_OPULJP[[#This Row],[UKUPNI PRIHVATLJIVI IZDACI
TOTAL ELIGIBLE EXPENDITURE
= Bespovratna sredstva ukupno + doprinos korisnika
= Ukupni prihvatljivi troškovi
= Ukupna ugovorena vrijednost projekta HRK]]/7.5345</f>
        <v>65813.627977968019</v>
      </c>
      <c r="AA1888" s="13" t="s">
        <v>2662</v>
      </c>
      <c r="AB1888" s="13" t="s">
        <v>19</v>
      </c>
      <c r="AC1888" s="12" t="s">
        <v>6897</v>
      </c>
      <c r="AD1888" s="12" t="s">
        <v>2664</v>
      </c>
    </row>
    <row r="1889" spans="1:30" ht="89.25" customHeight="1" x14ac:dyDescent="0.3">
      <c r="A1889" s="10" t="s">
        <v>6898</v>
      </c>
      <c r="B1889" s="11" t="s">
        <v>139</v>
      </c>
      <c r="C1889" s="12" t="s">
        <v>2658</v>
      </c>
      <c r="D1889" s="12" t="s">
        <v>6845</v>
      </c>
      <c r="E1889" s="13" t="s">
        <v>63</v>
      </c>
      <c r="F1889" s="14" t="s">
        <v>6899</v>
      </c>
      <c r="G1889" s="14" t="s">
        <v>6900</v>
      </c>
      <c r="H1889" s="16">
        <v>43760</v>
      </c>
      <c r="I1889" s="16">
        <v>44126</v>
      </c>
      <c r="J1889" s="17" t="str">
        <f>IF(Ugovori_OPULJP[[#This Row],[DATUM ZAVRŠETKA OPERACIJE]]&gt;DATE(2023,12,31),"u provedbi","završen")</f>
        <v>završen</v>
      </c>
      <c r="K1889" s="15" t="s">
        <v>6901</v>
      </c>
      <c r="L1889" s="15" t="s">
        <v>192</v>
      </c>
      <c r="M1889" s="18">
        <v>0.85</v>
      </c>
      <c r="N1889" s="18">
        <v>0.15</v>
      </c>
      <c r="O1889" s="19">
        <f>Ugovori_OPULJP[[#This Row],[Bespovratna sredstva - Ukupno (EU+Nac) HRK
= Ukupna ugovorena vrijednost bespovratnih sredstava]]*Ugovori_OPULJP[[#This Row],[EU STOPA SUFINANCIRANJA %
EU CO-FINANCING RATE %]]</f>
        <v>419179.87149999995</v>
      </c>
      <c r="P1889" s="20">
        <f>Ugovori_OPULJP[[#This Row],[Bespovratna sredstva - EU dio - HRK]]/7.5345</f>
        <v>55634.729776362059</v>
      </c>
      <c r="Q1889" s="19">
        <f>Ugovori_OPULJP[[#This Row],[Bespovratna sredstva - Ukupno (EU+Nac) HRK
= Ukupna ugovorena vrijednost bespovratnih sredstava]]*Ugovori_OPULJP[[#This Row],[STOPA NACIONALNOG SUFINANCIRANJA %]]</f>
        <v>73972.9185</v>
      </c>
      <c r="R1889" s="20">
        <f>Ugovori_OPULJP[[#This Row],[Bespovratna sredstva - Nacionalni dio - HRK]]/7.5345</f>
        <v>9817.8934899462474</v>
      </c>
      <c r="S1889" s="19">
        <v>493152.79</v>
      </c>
      <c r="T1889" s="20">
        <f>Ugovori_OPULJP[[#This Row],[Bespovratna sredstva - Ukupno (EU+Nac) HRK
= Ukupna ugovorena vrijednost bespovratnih sredstava]]/7.5345</f>
        <v>65452.623266308306</v>
      </c>
      <c r="U1889" s="19">
        <v>0</v>
      </c>
      <c r="V1889" s="20">
        <f>Ugovori_OPULJP[[#This Row],[Javni doprinos korisnika - HRK]]/7.5345</f>
        <v>0</v>
      </c>
      <c r="W1889" s="19">
        <v>0</v>
      </c>
      <c r="X1889" s="20">
        <f>Ugovori_OPULJP[[#This Row],[Privatni doprinos korisnika - HRK]]/7.5345</f>
        <v>0</v>
      </c>
      <c r="Y1889" s="21">
        <f>Ugovori_OPULJP[[#This Row],[Bespovratna sredstva - Ukupno (EU+Nac) HRK
= Ukupna ugovorena vrijednost bespovratnih sredstava]]+Ugovori_OPULJP[[#This Row],[Javni doprinos korisnika - HRK]]+Ugovori_OPULJP[[#This Row],[Privatni doprinos korisnika - HRK]]</f>
        <v>493152.79</v>
      </c>
      <c r="Z1889" s="22">
        <f>Ugovori_OPULJP[[#This Row],[UKUPNI PRIHVATLJIVI IZDACI
TOTAL ELIGIBLE EXPENDITURE
= Bespovratna sredstva ukupno + doprinos korisnika
= Ukupni prihvatljivi troškovi
= Ukupna ugovorena vrijednost projekta HRK]]/7.5345</f>
        <v>65452.623266308306</v>
      </c>
      <c r="AA1889" s="13" t="s">
        <v>2662</v>
      </c>
      <c r="AB1889" s="13" t="s">
        <v>19</v>
      </c>
      <c r="AC1889" s="12" t="s">
        <v>6902</v>
      </c>
      <c r="AD1889" s="12" t="s">
        <v>2664</v>
      </c>
    </row>
    <row r="1890" spans="1:30" ht="51" customHeight="1" x14ac:dyDescent="0.3">
      <c r="A1890" s="10" t="s">
        <v>6903</v>
      </c>
      <c r="B1890" s="11" t="s">
        <v>139</v>
      </c>
      <c r="C1890" s="12" t="s">
        <v>2658</v>
      </c>
      <c r="D1890" s="12" t="s">
        <v>6845</v>
      </c>
      <c r="E1890" s="13" t="s">
        <v>63</v>
      </c>
      <c r="F1890" s="14" t="s">
        <v>6904</v>
      </c>
      <c r="G1890" s="14" t="s">
        <v>6905</v>
      </c>
      <c r="H1890" s="16">
        <v>43760</v>
      </c>
      <c r="I1890" s="16">
        <v>44126</v>
      </c>
      <c r="J1890" s="17" t="str">
        <f>IF(Ugovori_OPULJP[[#This Row],[DATUM ZAVRŠETKA OPERACIJE]]&gt;DATE(2023,12,31),"u provedbi","završen")</f>
        <v>završen</v>
      </c>
      <c r="K1890" s="15" t="s">
        <v>21</v>
      </c>
      <c r="L1890" s="15" t="s">
        <v>21</v>
      </c>
      <c r="M1890" s="18">
        <v>0.85</v>
      </c>
      <c r="N1890" s="18">
        <v>0.15</v>
      </c>
      <c r="O1890" s="19">
        <f>Ugovori_OPULJP[[#This Row],[Bespovratna sredstva - Ukupno (EU+Nac) HRK
= Ukupna ugovorena vrijednost bespovratnih sredstava]]*Ugovori_OPULJP[[#This Row],[EU STOPA SUFINANCIRANJA %
EU CO-FINANCING RATE %]]</f>
        <v>424915</v>
      </c>
      <c r="P1890" s="20">
        <f>Ugovori_OPULJP[[#This Row],[Bespovratna sredstva - EU dio - HRK]]/7.5345</f>
        <v>56395.912137500825</v>
      </c>
      <c r="Q1890" s="19">
        <f>Ugovori_OPULJP[[#This Row],[Bespovratna sredstva - Ukupno (EU+Nac) HRK
= Ukupna ugovorena vrijednost bespovratnih sredstava]]*Ugovori_OPULJP[[#This Row],[STOPA NACIONALNOG SUFINANCIRANJA %]]</f>
        <v>74985</v>
      </c>
      <c r="R1890" s="20">
        <f>Ugovori_OPULJP[[#This Row],[Bespovratna sredstva - Nacionalni dio - HRK]]/7.5345</f>
        <v>9952.219788970735</v>
      </c>
      <c r="S1890" s="19">
        <v>499900</v>
      </c>
      <c r="T1890" s="20">
        <f>Ugovori_OPULJP[[#This Row],[Bespovratna sredstva - Ukupno (EU+Nac) HRK
= Ukupna ugovorena vrijednost bespovratnih sredstava]]/7.5345</f>
        <v>66348.131926471557</v>
      </c>
      <c r="U1890" s="19">
        <v>0</v>
      </c>
      <c r="V1890" s="20">
        <f>Ugovori_OPULJP[[#This Row],[Javni doprinos korisnika - HRK]]/7.5345</f>
        <v>0</v>
      </c>
      <c r="W1890" s="19">
        <v>0</v>
      </c>
      <c r="X1890" s="20">
        <f>Ugovori_OPULJP[[#This Row],[Privatni doprinos korisnika - HRK]]/7.5345</f>
        <v>0</v>
      </c>
      <c r="Y1890" s="21">
        <f>Ugovori_OPULJP[[#This Row],[Bespovratna sredstva - Ukupno (EU+Nac) HRK
= Ukupna ugovorena vrijednost bespovratnih sredstava]]+Ugovori_OPULJP[[#This Row],[Javni doprinos korisnika - HRK]]+Ugovori_OPULJP[[#This Row],[Privatni doprinos korisnika - HRK]]</f>
        <v>499900</v>
      </c>
      <c r="Z1890" s="22">
        <f>Ugovori_OPULJP[[#This Row],[UKUPNI PRIHVATLJIVI IZDACI
TOTAL ELIGIBLE EXPENDITURE
= Bespovratna sredstva ukupno + doprinos korisnika
= Ukupni prihvatljivi troškovi
= Ukupna ugovorena vrijednost projekta HRK]]/7.5345</f>
        <v>66348.131926471557</v>
      </c>
      <c r="AA1890" s="13" t="s">
        <v>2662</v>
      </c>
      <c r="AB1890" s="13" t="s">
        <v>19</v>
      </c>
      <c r="AC1890" s="12" t="s">
        <v>6906</v>
      </c>
      <c r="AD1890" s="12" t="s">
        <v>2664</v>
      </c>
    </row>
    <row r="1891" spans="1:30" ht="51" customHeight="1" x14ac:dyDescent="0.3">
      <c r="A1891" s="10" t="s">
        <v>6907</v>
      </c>
      <c r="B1891" s="11" t="s">
        <v>139</v>
      </c>
      <c r="C1891" s="12" t="s">
        <v>2658</v>
      </c>
      <c r="D1891" s="12" t="s">
        <v>6845</v>
      </c>
      <c r="E1891" s="13" t="s">
        <v>63</v>
      </c>
      <c r="F1891" s="14" t="s">
        <v>6908</v>
      </c>
      <c r="G1891" s="14" t="s">
        <v>6909</v>
      </c>
      <c r="H1891" s="16">
        <v>43760</v>
      </c>
      <c r="I1891" s="16">
        <v>44308</v>
      </c>
      <c r="J1891" s="17" t="str">
        <f>IF(Ugovori_OPULJP[[#This Row],[DATUM ZAVRŠETKA OPERACIJE]]&gt;DATE(2023,12,31),"u provedbi","završen")</f>
        <v>završen</v>
      </c>
      <c r="K1891" s="15" t="s">
        <v>66</v>
      </c>
      <c r="L1891" s="15" t="s">
        <v>66</v>
      </c>
      <c r="M1891" s="18">
        <v>0.85</v>
      </c>
      <c r="N1891" s="18">
        <v>0.15</v>
      </c>
      <c r="O1891" s="19">
        <f>Ugovori_OPULJP[[#This Row],[Bespovratna sredstva - Ukupno (EU+Nac) HRK
= Ukupna ugovorena vrijednost bespovratnih sredstava]]*Ugovori_OPULJP[[#This Row],[EU STOPA SUFINANCIRANJA %
EU CO-FINANCING RATE %]]</f>
        <v>424722.10950000002</v>
      </c>
      <c r="P1891" s="20">
        <f>Ugovori_OPULJP[[#This Row],[Bespovratna sredstva - EU dio - HRK]]/7.5345</f>
        <v>56370.311168624328</v>
      </c>
      <c r="Q1891" s="19">
        <f>Ugovori_OPULJP[[#This Row],[Bespovratna sredstva - Ukupno (EU+Nac) HRK
= Ukupna ugovorena vrijednost bespovratnih sredstava]]*Ugovori_OPULJP[[#This Row],[STOPA NACIONALNOG SUFINANCIRANJA %]]</f>
        <v>74950.960500000001</v>
      </c>
      <c r="R1891" s="20">
        <f>Ugovori_OPULJP[[#This Row],[Bespovratna sredstva - Nacionalni dio - HRK]]/7.5345</f>
        <v>9947.7019709337037</v>
      </c>
      <c r="S1891" s="19">
        <v>499673.07</v>
      </c>
      <c r="T1891" s="20">
        <f>Ugovori_OPULJP[[#This Row],[Bespovratna sredstva - Ukupno (EU+Nac) HRK
= Ukupna ugovorena vrijednost bespovratnih sredstava]]/7.5345</f>
        <v>66318.013139558025</v>
      </c>
      <c r="U1891" s="19">
        <v>0</v>
      </c>
      <c r="V1891" s="20">
        <f>Ugovori_OPULJP[[#This Row],[Javni doprinos korisnika - HRK]]/7.5345</f>
        <v>0</v>
      </c>
      <c r="W1891" s="19">
        <v>0</v>
      </c>
      <c r="X1891" s="20">
        <f>Ugovori_OPULJP[[#This Row],[Privatni doprinos korisnika - HRK]]/7.5345</f>
        <v>0</v>
      </c>
      <c r="Y1891" s="21">
        <f>Ugovori_OPULJP[[#This Row],[Bespovratna sredstva - Ukupno (EU+Nac) HRK
= Ukupna ugovorena vrijednost bespovratnih sredstava]]+Ugovori_OPULJP[[#This Row],[Javni doprinos korisnika - HRK]]+Ugovori_OPULJP[[#This Row],[Privatni doprinos korisnika - HRK]]</f>
        <v>499673.07</v>
      </c>
      <c r="Z1891" s="22">
        <f>Ugovori_OPULJP[[#This Row],[UKUPNI PRIHVATLJIVI IZDACI
TOTAL ELIGIBLE EXPENDITURE
= Bespovratna sredstva ukupno + doprinos korisnika
= Ukupni prihvatljivi troškovi
= Ukupna ugovorena vrijednost projekta HRK]]/7.5345</f>
        <v>66318.013139558025</v>
      </c>
      <c r="AA1891" s="13" t="s">
        <v>2662</v>
      </c>
      <c r="AB1891" s="13" t="s">
        <v>19</v>
      </c>
      <c r="AC1891" s="12" t="s">
        <v>6910</v>
      </c>
      <c r="AD1891" s="12" t="s">
        <v>2664</v>
      </c>
    </row>
    <row r="1892" spans="1:30" ht="51" customHeight="1" x14ac:dyDescent="0.3">
      <c r="A1892" s="10" t="s">
        <v>6911</v>
      </c>
      <c r="B1892" s="11" t="s">
        <v>139</v>
      </c>
      <c r="C1892" s="12" t="s">
        <v>2658</v>
      </c>
      <c r="D1892" s="12" t="s">
        <v>6845</v>
      </c>
      <c r="E1892" s="13" t="s">
        <v>63</v>
      </c>
      <c r="F1892" s="14" t="s">
        <v>6912</v>
      </c>
      <c r="G1892" s="32" t="s">
        <v>1517</v>
      </c>
      <c r="H1892" s="16">
        <v>43760</v>
      </c>
      <c r="I1892" s="16">
        <v>44308</v>
      </c>
      <c r="J1892" s="17" t="str">
        <f>IF(Ugovori_OPULJP[[#This Row],[DATUM ZAVRŠETKA OPERACIJE]]&gt;DATE(2023,12,31),"u provedbi","završen")</f>
        <v>završen</v>
      </c>
      <c r="K1892" s="15" t="s">
        <v>144</v>
      </c>
      <c r="L1892" s="15" t="s">
        <v>144</v>
      </c>
      <c r="M1892" s="18">
        <v>0.85</v>
      </c>
      <c r="N1892" s="18">
        <v>0.15</v>
      </c>
      <c r="O1892" s="19">
        <f>Ugovori_OPULJP[[#This Row],[Bespovratna sredstva - Ukupno (EU+Nac) HRK
= Ukupna ugovorena vrijednost bespovratnih sredstava]]*Ugovori_OPULJP[[#This Row],[EU STOPA SUFINANCIRANJA %
EU CO-FINANCING RATE %]]</f>
        <v>423653.50650000002</v>
      </c>
      <c r="P1892" s="20">
        <f>Ugovori_OPULJP[[#This Row],[Bespovratna sredstva - EU dio - HRK]]/7.5345</f>
        <v>56228.483177384034</v>
      </c>
      <c r="Q1892" s="19">
        <f>Ugovori_OPULJP[[#This Row],[Bespovratna sredstva - Ukupno (EU+Nac) HRK
= Ukupna ugovorena vrijednost bespovratnih sredstava]]*Ugovori_OPULJP[[#This Row],[STOPA NACIONALNOG SUFINANCIRANJA %]]</f>
        <v>74762.383499999996</v>
      </c>
      <c r="R1892" s="20">
        <f>Ugovori_OPULJP[[#This Row],[Bespovratna sredstva - Nacionalni dio - HRK]]/7.5345</f>
        <v>9922.6735018912987</v>
      </c>
      <c r="S1892" s="19">
        <v>498415.89</v>
      </c>
      <c r="T1892" s="20">
        <f>Ugovori_OPULJP[[#This Row],[Bespovratna sredstva - Ukupno (EU+Nac) HRK
= Ukupna ugovorena vrijednost bespovratnih sredstava]]/7.5345</f>
        <v>66151.156679275329</v>
      </c>
      <c r="U1892" s="19">
        <v>0</v>
      </c>
      <c r="V1892" s="20">
        <f>Ugovori_OPULJP[[#This Row],[Javni doprinos korisnika - HRK]]/7.5345</f>
        <v>0</v>
      </c>
      <c r="W1892" s="19">
        <v>0</v>
      </c>
      <c r="X1892" s="20">
        <f>Ugovori_OPULJP[[#This Row],[Privatni doprinos korisnika - HRK]]/7.5345</f>
        <v>0</v>
      </c>
      <c r="Y1892" s="21">
        <f>Ugovori_OPULJP[[#This Row],[Bespovratna sredstva - Ukupno (EU+Nac) HRK
= Ukupna ugovorena vrijednost bespovratnih sredstava]]+Ugovori_OPULJP[[#This Row],[Javni doprinos korisnika - HRK]]+Ugovori_OPULJP[[#This Row],[Privatni doprinos korisnika - HRK]]</f>
        <v>498415.89</v>
      </c>
      <c r="Z1892" s="22">
        <f>Ugovori_OPULJP[[#This Row],[UKUPNI PRIHVATLJIVI IZDACI
TOTAL ELIGIBLE EXPENDITURE
= Bespovratna sredstva ukupno + doprinos korisnika
= Ukupni prihvatljivi troškovi
= Ukupna ugovorena vrijednost projekta HRK]]/7.5345</f>
        <v>66151.156679275329</v>
      </c>
      <c r="AA1892" s="13" t="s">
        <v>2662</v>
      </c>
      <c r="AB1892" s="13" t="s">
        <v>19</v>
      </c>
      <c r="AC1892" s="12" t="s">
        <v>6913</v>
      </c>
      <c r="AD1892" s="12" t="s">
        <v>2664</v>
      </c>
    </row>
    <row r="1893" spans="1:30" ht="51" customHeight="1" x14ac:dyDescent="0.3">
      <c r="A1893" s="10" t="s">
        <v>6914</v>
      </c>
      <c r="B1893" s="11" t="s">
        <v>139</v>
      </c>
      <c r="C1893" s="12" t="s">
        <v>2658</v>
      </c>
      <c r="D1893" s="12" t="s">
        <v>6845</v>
      </c>
      <c r="E1893" s="13" t="s">
        <v>63</v>
      </c>
      <c r="F1893" s="14" t="s">
        <v>6915</v>
      </c>
      <c r="G1893" s="14" t="s">
        <v>6916</v>
      </c>
      <c r="H1893" s="16">
        <v>43760</v>
      </c>
      <c r="I1893" s="16">
        <v>44308</v>
      </c>
      <c r="J1893" s="17" t="str">
        <f>IF(Ugovori_OPULJP[[#This Row],[DATUM ZAVRŠETKA OPERACIJE]]&gt;DATE(2023,12,31),"u provedbi","završen")</f>
        <v>završen</v>
      </c>
      <c r="K1893" s="15" t="s">
        <v>20</v>
      </c>
      <c r="L1893" s="15" t="s">
        <v>21</v>
      </c>
      <c r="M1893" s="18">
        <v>0.85</v>
      </c>
      <c r="N1893" s="18">
        <v>0.15</v>
      </c>
      <c r="O1893" s="19">
        <f>Ugovori_OPULJP[[#This Row],[Bespovratna sredstva - Ukupno (EU+Nac) HRK
= Ukupna ugovorena vrijednost bespovratnih sredstava]]*Ugovori_OPULJP[[#This Row],[EU STOPA SUFINANCIRANJA %
EU CO-FINANCING RATE %]]</f>
        <v>375105</v>
      </c>
      <c r="P1893" s="20">
        <f>Ugovori_OPULJP[[#This Row],[Bespovratna sredstva - EU dio - HRK]]/7.5345</f>
        <v>49784.989050368305</v>
      </c>
      <c r="Q1893" s="19">
        <f>Ugovori_OPULJP[[#This Row],[Bespovratna sredstva - Ukupno (EU+Nac) HRK
= Ukupna ugovorena vrijednost bespovratnih sredstava]]*Ugovori_OPULJP[[#This Row],[STOPA NACIONALNOG SUFINANCIRANJA %]]</f>
        <v>66195</v>
      </c>
      <c r="R1893" s="20">
        <f>Ugovori_OPULJP[[#This Row],[Bespovratna sredstva - Nacionalni dio - HRK]]/7.5345</f>
        <v>8785.5863030061719</v>
      </c>
      <c r="S1893" s="19">
        <v>441300</v>
      </c>
      <c r="T1893" s="20">
        <f>Ugovori_OPULJP[[#This Row],[Bespovratna sredstva - Ukupno (EU+Nac) HRK
= Ukupna ugovorena vrijednost bespovratnih sredstava]]/7.5345</f>
        <v>58570.575353374472</v>
      </c>
      <c r="U1893" s="19">
        <v>0</v>
      </c>
      <c r="V1893" s="20">
        <f>Ugovori_OPULJP[[#This Row],[Javni doprinos korisnika - HRK]]/7.5345</f>
        <v>0</v>
      </c>
      <c r="W1893" s="19">
        <v>0</v>
      </c>
      <c r="X1893" s="20">
        <f>Ugovori_OPULJP[[#This Row],[Privatni doprinos korisnika - HRK]]/7.5345</f>
        <v>0</v>
      </c>
      <c r="Y1893" s="21">
        <f>Ugovori_OPULJP[[#This Row],[Bespovratna sredstva - Ukupno (EU+Nac) HRK
= Ukupna ugovorena vrijednost bespovratnih sredstava]]+Ugovori_OPULJP[[#This Row],[Javni doprinos korisnika - HRK]]+Ugovori_OPULJP[[#This Row],[Privatni doprinos korisnika - HRK]]</f>
        <v>441300</v>
      </c>
      <c r="Z1893" s="22">
        <f>Ugovori_OPULJP[[#This Row],[UKUPNI PRIHVATLJIVI IZDACI
TOTAL ELIGIBLE EXPENDITURE
= Bespovratna sredstva ukupno + doprinos korisnika
= Ukupni prihvatljivi troškovi
= Ukupna ugovorena vrijednost projekta HRK]]/7.5345</f>
        <v>58570.575353374472</v>
      </c>
      <c r="AA1893" s="13" t="s">
        <v>2662</v>
      </c>
      <c r="AB1893" s="13" t="s">
        <v>19</v>
      </c>
      <c r="AC1893" s="12" t="s">
        <v>6917</v>
      </c>
      <c r="AD1893" s="12" t="s">
        <v>2664</v>
      </c>
    </row>
    <row r="1894" spans="1:30" ht="51" customHeight="1" x14ac:dyDescent="0.3">
      <c r="A1894" s="10" t="s">
        <v>6918</v>
      </c>
      <c r="B1894" s="11" t="s">
        <v>139</v>
      </c>
      <c r="C1894" s="12" t="s">
        <v>2658</v>
      </c>
      <c r="D1894" s="12" t="s">
        <v>6845</v>
      </c>
      <c r="E1894" s="13" t="s">
        <v>63</v>
      </c>
      <c r="F1894" s="14" t="s">
        <v>6919</v>
      </c>
      <c r="G1894" s="14" t="s">
        <v>6920</v>
      </c>
      <c r="H1894" s="16">
        <v>43872</v>
      </c>
      <c r="I1894" s="16">
        <v>44377</v>
      </c>
      <c r="J1894" s="17" t="str">
        <f>IF(Ugovori_OPULJP[[#This Row],[DATUM ZAVRŠETKA OPERACIJE]]&gt;DATE(2023,12,31),"u provedbi","završen")</f>
        <v>završen</v>
      </c>
      <c r="K1894" s="15" t="s">
        <v>66</v>
      </c>
      <c r="L1894" s="15" t="s">
        <v>66</v>
      </c>
      <c r="M1894" s="18">
        <v>0.85</v>
      </c>
      <c r="N1894" s="18">
        <v>0.15</v>
      </c>
      <c r="O1894" s="19">
        <f>Ugovori_OPULJP[[#This Row],[Bespovratna sredstva - Ukupno (EU+Nac) HRK
= Ukupna ugovorena vrijednost bespovratnih sredstava]]*Ugovori_OPULJP[[#This Row],[EU STOPA SUFINANCIRANJA %
EU CO-FINANCING RATE %]]</f>
        <v>424997.82399999996</v>
      </c>
      <c r="P1894" s="20">
        <f>Ugovori_OPULJP[[#This Row],[Bespovratna sredstva - EU dio - HRK]]/7.5345</f>
        <v>56406.904771384958</v>
      </c>
      <c r="Q1894" s="19">
        <f>Ugovori_OPULJP[[#This Row],[Bespovratna sredstva - Ukupno (EU+Nac) HRK
= Ukupna ugovorena vrijednost bespovratnih sredstava]]*Ugovori_OPULJP[[#This Row],[STOPA NACIONALNOG SUFINANCIRANJA %]]</f>
        <v>74999.615999999995</v>
      </c>
      <c r="R1894" s="20">
        <f>Ugovori_OPULJP[[#This Row],[Bespovratna sredstva - Nacionalni dio - HRK]]/7.5345</f>
        <v>9954.1596655385219</v>
      </c>
      <c r="S1894" s="19">
        <v>499997.44</v>
      </c>
      <c r="T1894" s="20">
        <f>Ugovori_OPULJP[[#This Row],[Bespovratna sredstva - Ukupno (EU+Nac) HRK
= Ukupna ugovorena vrijednost bespovratnih sredstava]]/7.5345</f>
        <v>66361.06443692348</v>
      </c>
      <c r="U1894" s="19">
        <v>0</v>
      </c>
      <c r="V1894" s="20">
        <f>Ugovori_OPULJP[[#This Row],[Javni doprinos korisnika - HRK]]/7.5345</f>
        <v>0</v>
      </c>
      <c r="W1894" s="19">
        <v>0</v>
      </c>
      <c r="X1894" s="20">
        <f>Ugovori_OPULJP[[#This Row],[Privatni doprinos korisnika - HRK]]/7.5345</f>
        <v>0</v>
      </c>
      <c r="Y1894" s="21">
        <f>Ugovori_OPULJP[[#This Row],[Bespovratna sredstva - Ukupno (EU+Nac) HRK
= Ukupna ugovorena vrijednost bespovratnih sredstava]]+Ugovori_OPULJP[[#This Row],[Javni doprinos korisnika - HRK]]+Ugovori_OPULJP[[#This Row],[Privatni doprinos korisnika - HRK]]</f>
        <v>499997.44</v>
      </c>
      <c r="Z1894" s="22">
        <f>Ugovori_OPULJP[[#This Row],[UKUPNI PRIHVATLJIVI IZDACI
TOTAL ELIGIBLE EXPENDITURE
= Bespovratna sredstva ukupno + doprinos korisnika
= Ukupni prihvatljivi troškovi
= Ukupna ugovorena vrijednost projekta HRK]]/7.5345</f>
        <v>66361.06443692348</v>
      </c>
      <c r="AA1894" s="13" t="s">
        <v>2662</v>
      </c>
      <c r="AB1894" s="13" t="s">
        <v>19</v>
      </c>
      <c r="AC1894" s="12" t="s">
        <v>6921</v>
      </c>
      <c r="AD1894" s="12" t="s">
        <v>2664</v>
      </c>
    </row>
    <row r="1895" spans="1:30" ht="38.25" customHeight="1" x14ac:dyDescent="0.3">
      <c r="A1895" s="10" t="s">
        <v>6922</v>
      </c>
      <c r="B1895" s="11" t="s">
        <v>139</v>
      </c>
      <c r="C1895" s="12" t="s">
        <v>2658</v>
      </c>
      <c r="D1895" s="12" t="s">
        <v>6845</v>
      </c>
      <c r="E1895" s="13" t="s">
        <v>63</v>
      </c>
      <c r="F1895" s="14" t="s">
        <v>6923</v>
      </c>
      <c r="G1895" s="14" t="s">
        <v>6924</v>
      </c>
      <c r="H1895" s="16">
        <v>44085</v>
      </c>
      <c r="I1895" s="16">
        <v>44754</v>
      </c>
      <c r="J1895" s="17" t="str">
        <f>IF(Ugovori_OPULJP[[#This Row],[DATUM ZAVRŠETKA OPERACIJE]]&gt;DATE(2023,12,31),"u provedbi","završen")</f>
        <v>završen</v>
      </c>
      <c r="K1895" s="15" t="s">
        <v>235</v>
      </c>
      <c r="L1895" s="15" t="s">
        <v>235</v>
      </c>
      <c r="M1895" s="18">
        <v>0.85</v>
      </c>
      <c r="N1895" s="18">
        <v>0.15</v>
      </c>
      <c r="O1895" s="19">
        <f>Ugovori_OPULJP[[#This Row],[Bespovratna sredstva - Ukupno (EU+Nac) HRK
= Ukupna ugovorena vrijednost bespovratnih sredstava]]*Ugovori_OPULJP[[#This Row],[EU STOPA SUFINANCIRANJA %
EU CO-FINANCING RATE %]]</f>
        <v>356226.84</v>
      </c>
      <c r="P1895" s="20">
        <f>Ugovori_OPULJP[[#This Row],[Bespovratna sredstva - EU dio - HRK]]/7.5345</f>
        <v>47279.426637467652</v>
      </c>
      <c r="Q1895" s="19">
        <f>Ugovori_OPULJP[[#This Row],[Bespovratna sredstva - Ukupno (EU+Nac) HRK
= Ukupna ugovorena vrijednost bespovratnih sredstava]]*Ugovori_OPULJP[[#This Row],[STOPA NACIONALNOG SUFINANCIRANJA %]]</f>
        <v>62863.56</v>
      </c>
      <c r="R1895" s="20">
        <f>Ugovori_OPULJP[[#This Row],[Bespovratna sredstva - Nacionalni dio - HRK]]/7.5345</f>
        <v>8343.4282301413496</v>
      </c>
      <c r="S1895" s="19">
        <v>419090.4</v>
      </c>
      <c r="T1895" s="20">
        <f>Ugovori_OPULJP[[#This Row],[Bespovratna sredstva - Ukupno (EU+Nac) HRK
= Ukupna ugovorena vrijednost bespovratnih sredstava]]/7.5345</f>
        <v>55622.854867608999</v>
      </c>
      <c r="U1895" s="19">
        <v>0</v>
      </c>
      <c r="V1895" s="20">
        <f>Ugovori_OPULJP[[#This Row],[Javni doprinos korisnika - HRK]]/7.5345</f>
        <v>0</v>
      </c>
      <c r="W1895" s="19">
        <v>0</v>
      </c>
      <c r="X1895" s="20">
        <f>Ugovori_OPULJP[[#This Row],[Privatni doprinos korisnika - HRK]]/7.5345</f>
        <v>0</v>
      </c>
      <c r="Y1895" s="21">
        <f>Ugovori_OPULJP[[#This Row],[Bespovratna sredstva - Ukupno (EU+Nac) HRK
= Ukupna ugovorena vrijednost bespovratnih sredstava]]+Ugovori_OPULJP[[#This Row],[Javni doprinos korisnika - HRK]]+Ugovori_OPULJP[[#This Row],[Privatni doprinos korisnika - HRK]]</f>
        <v>419090.4</v>
      </c>
      <c r="Z1895" s="22">
        <f>Ugovori_OPULJP[[#This Row],[UKUPNI PRIHVATLJIVI IZDACI
TOTAL ELIGIBLE EXPENDITURE
= Bespovratna sredstva ukupno + doprinos korisnika
= Ukupni prihvatljivi troškovi
= Ukupna ugovorena vrijednost projekta HRK]]/7.5345</f>
        <v>55622.854867608999</v>
      </c>
      <c r="AA1895" s="13" t="s">
        <v>2662</v>
      </c>
      <c r="AB1895" s="13" t="s">
        <v>19</v>
      </c>
      <c r="AC1895" s="12" t="s">
        <v>6925</v>
      </c>
      <c r="AD1895" s="12" t="s">
        <v>2664</v>
      </c>
    </row>
    <row r="1896" spans="1:30" ht="51" customHeight="1" x14ac:dyDescent="0.3">
      <c r="A1896" s="10" t="s">
        <v>6926</v>
      </c>
      <c r="B1896" s="11" t="s">
        <v>139</v>
      </c>
      <c r="C1896" s="12" t="s">
        <v>2658</v>
      </c>
      <c r="D1896" s="12" t="s">
        <v>6845</v>
      </c>
      <c r="E1896" s="13" t="s">
        <v>63</v>
      </c>
      <c r="F1896" s="14" t="s">
        <v>6927</v>
      </c>
      <c r="G1896" s="14" t="s">
        <v>6928</v>
      </c>
      <c r="H1896" s="16">
        <v>44084</v>
      </c>
      <c r="I1896" s="16">
        <v>44630</v>
      </c>
      <c r="J1896" s="17" t="str">
        <f>IF(Ugovori_OPULJP[[#This Row],[DATUM ZAVRŠETKA OPERACIJE]]&gt;DATE(2023,12,31),"u provedbi","završen")</f>
        <v>završen</v>
      </c>
      <c r="K1896" s="15" t="s">
        <v>117</v>
      </c>
      <c r="L1896" s="15" t="s">
        <v>117</v>
      </c>
      <c r="M1896" s="18">
        <v>0.85</v>
      </c>
      <c r="N1896" s="18">
        <v>0.15</v>
      </c>
      <c r="O1896" s="19">
        <f>Ugovori_OPULJP[[#This Row],[Bespovratna sredstva - Ukupno (EU+Nac) HRK
= Ukupna ugovorena vrijednost bespovratnih sredstava]]*Ugovori_OPULJP[[#This Row],[EU STOPA SUFINANCIRANJA %
EU CO-FINANCING RATE %]]</f>
        <v>201781.47449999998</v>
      </c>
      <c r="P1896" s="20">
        <f>Ugovori_OPULJP[[#This Row],[Bespovratna sredstva - EU dio - HRK]]/7.5345</f>
        <v>26781.003981684247</v>
      </c>
      <c r="Q1896" s="19">
        <f>Ugovori_OPULJP[[#This Row],[Bespovratna sredstva - Ukupno (EU+Nac) HRK
= Ukupna ugovorena vrijednost bespovratnih sredstava]]*Ugovori_OPULJP[[#This Row],[STOPA NACIONALNOG SUFINANCIRANJA %]]</f>
        <v>35608.495499999997</v>
      </c>
      <c r="R1896" s="20">
        <f>Ugovori_OPULJP[[#This Row],[Bespovratna sredstva - Nacionalni dio - HRK]]/7.5345</f>
        <v>4726.0595261795734</v>
      </c>
      <c r="S1896" s="19">
        <v>237389.97</v>
      </c>
      <c r="T1896" s="20">
        <f>Ugovori_OPULJP[[#This Row],[Bespovratna sredstva - Ukupno (EU+Nac) HRK
= Ukupna ugovorena vrijednost bespovratnih sredstava]]/7.5345</f>
        <v>31507.063507863826</v>
      </c>
      <c r="U1896" s="19">
        <v>0</v>
      </c>
      <c r="V1896" s="20">
        <f>Ugovori_OPULJP[[#This Row],[Javni doprinos korisnika - HRK]]/7.5345</f>
        <v>0</v>
      </c>
      <c r="W1896" s="19">
        <v>0</v>
      </c>
      <c r="X1896" s="20">
        <f>Ugovori_OPULJP[[#This Row],[Privatni doprinos korisnika - HRK]]/7.5345</f>
        <v>0</v>
      </c>
      <c r="Y1896" s="21">
        <f>Ugovori_OPULJP[[#This Row],[Bespovratna sredstva - Ukupno (EU+Nac) HRK
= Ukupna ugovorena vrijednost bespovratnih sredstava]]+Ugovori_OPULJP[[#This Row],[Javni doprinos korisnika - HRK]]+Ugovori_OPULJP[[#This Row],[Privatni doprinos korisnika - HRK]]</f>
        <v>237389.97</v>
      </c>
      <c r="Z1896" s="22">
        <f>Ugovori_OPULJP[[#This Row],[UKUPNI PRIHVATLJIVI IZDACI
TOTAL ELIGIBLE EXPENDITURE
= Bespovratna sredstva ukupno + doprinos korisnika
= Ukupni prihvatljivi troškovi
= Ukupna ugovorena vrijednost projekta HRK]]/7.5345</f>
        <v>31507.063507863826</v>
      </c>
      <c r="AA1896" s="13" t="s">
        <v>2662</v>
      </c>
      <c r="AB1896" s="13" t="s">
        <v>19</v>
      </c>
      <c r="AC1896" s="12" t="s">
        <v>6929</v>
      </c>
      <c r="AD1896" s="12" t="s">
        <v>2664</v>
      </c>
    </row>
    <row r="1897" spans="1:30" ht="51" customHeight="1" x14ac:dyDescent="0.3">
      <c r="A1897" s="10" t="s">
        <v>6930</v>
      </c>
      <c r="B1897" s="11" t="s">
        <v>139</v>
      </c>
      <c r="C1897" s="12" t="s">
        <v>2658</v>
      </c>
      <c r="D1897" s="12" t="s">
        <v>6845</v>
      </c>
      <c r="E1897" s="13" t="s">
        <v>63</v>
      </c>
      <c r="F1897" s="14" t="s">
        <v>6931</v>
      </c>
      <c r="G1897" s="32" t="s">
        <v>3128</v>
      </c>
      <c r="H1897" s="16">
        <v>43760</v>
      </c>
      <c r="I1897" s="16">
        <v>44482</v>
      </c>
      <c r="J1897" s="17" t="str">
        <f>IF(Ugovori_OPULJP[[#This Row],[DATUM ZAVRŠETKA OPERACIJE]]&gt;DATE(2023,12,31),"u provedbi","završen")</f>
        <v>završen</v>
      </c>
      <c r="K1897" s="15" t="s">
        <v>6932</v>
      </c>
      <c r="L1897" s="15" t="s">
        <v>66</v>
      </c>
      <c r="M1897" s="18">
        <v>0.85</v>
      </c>
      <c r="N1897" s="18">
        <v>0.15</v>
      </c>
      <c r="O1897" s="19">
        <f>Ugovori_OPULJP[[#This Row],[Bespovratna sredstva - Ukupno (EU+Nac) HRK
= Ukupna ugovorena vrijednost bespovratnih sredstava]]*Ugovori_OPULJP[[#This Row],[EU STOPA SUFINANCIRANJA %
EU CO-FINANCING RATE %]]</f>
        <v>241410.50599999999</v>
      </c>
      <c r="P1897" s="20">
        <f>Ugovori_OPULJP[[#This Row],[Bespovratna sredstva - EU dio - HRK]]/7.5345</f>
        <v>32040.680337115929</v>
      </c>
      <c r="Q1897" s="19">
        <f>Ugovori_OPULJP[[#This Row],[Bespovratna sredstva - Ukupno (EU+Nac) HRK
= Ukupna ugovorena vrijednost bespovratnih sredstava]]*Ugovori_OPULJP[[#This Row],[STOPA NACIONALNOG SUFINANCIRANJA %]]</f>
        <v>42601.853999999999</v>
      </c>
      <c r="R1897" s="20">
        <f>Ugovori_OPULJP[[#This Row],[Bespovratna sredstva - Nacionalni dio - HRK]]/7.5345</f>
        <v>5654.2377065498704</v>
      </c>
      <c r="S1897" s="19">
        <v>284012.36</v>
      </c>
      <c r="T1897" s="20">
        <f>Ugovori_OPULJP[[#This Row],[Bespovratna sredstva - Ukupno (EU+Nac) HRK
= Ukupna ugovorena vrijednost bespovratnih sredstava]]/7.5345</f>
        <v>37694.918043665799</v>
      </c>
      <c r="U1897" s="19">
        <v>0</v>
      </c>
      <c r="V1897" s="20">
        <f>Ugovori_OPULJP[[#This Row],[Javni doprinos korisnika - HRK]]/7.5345</f>
        <v>0</v>
      </c>
      <c r="W1897" s="19">
        <v>0</v>
      </c>
      <c r="X1897" s="20">
        <f>Ugovori_OPULJP[[#This Row],[Privatni doprinos korisnika - HRK]]/7.5345</f>
        <v>0</v>
      </c>
      <c r="Y1897" s="21">
        <f>Ugovori_OPULJP[[#This Row],[Bespovratna sredstva - Ukupno (EU+Nac) HRK
= Ukupna ugovorena vrijednost bespovratnih sredstava]]+Ugovori_OPULJP[[#This Row],[Javni doprinos korisnika - HRK]]+Ugovori_OPULJP[[#This Row],[Privatni doprinos korisnika - HRK]]</f>
        <v>284012.36</v>
      </c>
      <c r="Z1897" s="22">
        <f>Ugovori_OPULJP[[#This Row],[UKUPNI PRIHVATLJIVI IZDACI
TOTAL ELIGIBLE EXPENDITURE
= Bespovratna sredstva ukupno + doprinos korisnika
= Ukupni prihvatljivi troškovi
= Ukupna ugovorena vrijednost projekta HRK]]/7.5345</f>
        <v>37694.918043665799</v>
      </c>
      <c r="AA1897" s="13" t="s">
        <v>2662</v>
      </c>
      <c r="AB1897" s="13" t="s">
        <v>19</v>
      </c>
      <c r="AC1897" s="12" t="s">
        <v>6933</v>
      </c>
      <c r="AD1897" s="12" t="s">
        <v>2664</v>
      </c>
    </row>
    <row r="1898" spans="1:30" ht="63.75" customHeight="1" x14ac:dyDescent="0.3">
      <c r="A1898" s="10" t="s">
        <v>6934</v>
      </c>
      <c r="B1898" s="11" t="s">
        <v>139</v>
      </c>
      <c r="C1898" s="12" t="s">
        <v>2658</v>
      </c>
      <c r="D1898" s="12" t="s">
        <v>6845</v>
      </c>
      <c r="E1898" s="13" t="s">
        <v>63</v>
      </c>
      <c r="F1898" s="14" t="s">
        <v>6935</v>
      </c>
      <c r="G1898" s="14" t="s">
        <v>6936</v>
      </c>
      <c r="H1898" s="16">
        <v>43760</v>
      </c>
      <c r="I1898" s="16">
        <v>44308</v>
      </c>
      <c r="J1898" s="17" t="str">
        <f>IF(Ugovori_OPULJP[[#This Row],[DATUM ZAVRŠETKA OPERACIJE]]&gt;DATE(2023,12,31),"u provedbi","završen")</f>
        <v>završen</v>
      </c>
      <c r="K1898" s="15" t="s">
        <v>6937</v>
      </c>
      <c r="L1898" s="15" t="s">
        <v>21</v>
      </c>
      <c r="M1898" s="18">
        <v>0.85</v>
      </c>
      <c r="N1898" s="18">
        <v>0.15</v>
      </c>
      <c r="O1898" s="19">
        <f>Ugovori_OPULJP[[#This Row],[Bespovratna sredstva - Ukupno (EU+Nac) HRK
= Ukupna ugovorena vrijednost bespovratnih sredstava]]*Ugovori_OPULJP[[#This Row],[EU STOPA SUFINANCIRANJA %
EU CO-FINANCING RATE %]]</f>
        <v>418710.1275</v>
      </c>
      <c r="P1898" s="20">
        <f>Ugovori_OPULJP[[#This Row],[Bespovratna sredstva - EU dio - HRK]]/7.5345</f>
        <v>55572.384033446142</v>
      </c>
      <c r="Q1898" s="19">
        <f>Ugovori_OPULJP[[#This Row],[Bespovratna sredstva - Ukupno (EU+Nac) HRK
= Ukupna ugovorena vrijednost bespovratnih sredstava]]*Ugovori_OPULJP[[#This Row],[STOPA NACIONALNOG SUFINANCIRANJA %]]</f>
        <v>73890.022500000006</v>
      </c>
      <c r="R1898" s="20">
        <f>Ugovori_OPULJP[[#This Row],[Bespovratna sredstva - Nacionalni dio - HRK]]/7.5345</f>
        <v>9806.8913000199082</v>
      </c>
      <c r="S1898" s="19">
        <v>492600.15</v>
      </c>
      <c r="T1898" s="20">
        <f>Ugovori_OPULJP[[#This Row],[Bespovratna sredstva - Ukupno (EU+Nac) HRK
= Ukupna ugovorena vrijednost bespovratnih sredstava]]/7.5345</f>
        <v>65379.275333466052</v>
      </c>
      <c r="U1898" s="19">
        <v>0</v>
      </c>
      <c r="V1898" s="20">
        <f>Ugovori_OPULJP[[#This Row],[Javni doprinos korisnika - HRK]]/7.5345</f>
        <v>0</v>
      </c>
      <c r="W1898" s="19">
        <v>0</v>
      </c>
      <c r="X1898" s="20">
        <f>Ugovori_OPULJP[[#This Row],[Privatni doprinos korisnika - HRK]]/7.5345</f>
        <v>0</v>
      </c>
      <c r="Y1898" s="21">
        <f>Ugovori_OPULJP[[#This Row],[Bespovratna sredstva - Ukupno (EU+Nac) HRK
= Ukupna ugovorena vrijednost bespovratnih sredstava]]+Ugovori_OPULJP[[#This Row],[Javni doprinos korisnika - HRK]]+Ugovori_OPULJP[[#This Row],[Privatni doprinos korisnika - HRK]]</f>
        <v>492600.15</v>
      </c>
      <c r="Z1898" s="22">
        <f>Ugovori_OPULJP[[#This Row],[UKUPNI PRIHVATLJIVI IZDACI
TOTAL ELIGIBLE EXPENDITURE
= Bespovratna sredstva ukupno + doprinos korisnika
= Ukupni prihvatljivi troškovi
= Ukupna ugovorena vrijednost projekta HRK]]/7.5345</f>
        <v>65379.275333466052</v>
      </c>
      <c r="AA1898" s="13" t="s">
        <v>2662</v>
      </c>
      <c r="AB1898" s="13" t="s">
        <v>19</v>
      </c>
      <c r="AC1898" s="12" t="s">
        <v>6938</v>
      </c>
      <c r="AD1898" s="12" t="s">
        <v>2664</v>
      </c>
    </row>
    <row r="1899" spans="1:30" ht="38.25" customHeight="1" x14ac:dyDescent="0.3">
      <c r="A1899" s="10" t="s">
        <v>6939</v>
      </c>
      <c r="B1899" s="11" t="s">
        <v>139</v>
      </c>
      <c r="C1899" s="12" t="s">
        <v>2658</v>
      </c>
      <c r="D1899" s="12" t="s">
        <v>6845</v>
      </c>
      <c r="E1899" s="13" t="s">
        <v>63</v>
      </c>
      <c r="F1899" s="14" t="s">
        <v>6940</v>
      </c>
      <c r="G1899" s="14" t="s">
        <v>6941</v>
      </c>
      <c r="H1899" s="16">
        <v>44082</v>
      </c>
      <c r="I1899" s="16">
        <v>44447</v>
      </c>
      <c r="J1899" s="17" t="str">
        <f>IF(Ugovori_OPULJP[[#This Row],[DATUM ZAVRŠETKA OPERACIJE]]&gt;DATE(2023,12,31),"u provedbi","završen")</f>
        <v>završen</v>
      </c>
      <c r="K1899" s="15" t="s">
        <v>6942</v>
      </c>
      <c r="L1899" s="15" t="s">
        <v>91</v>
      </c>
      <c r="M1899" s="18">
        <v>0.85</v>
      </c>
      <c r="N1899" s="18">
        <v>0.15</v>
      </c>
      <c r="O1899" s="19">
        <f>Ugovori_OPULJP[[#This Row],[Bespovratna sredstva - Ukupno (EU+Nac) HRK
= Ukupna ugovorena vrijednost bespovratnih sredstava]]*Ugovori_OPULJP[[#This Row],[EU STOPA SUFINANCIRANJA %
EU CO-FINANCING RATE %]]</f>
        <v>366238.42049999995</v>
      </c>
      <c r="P1899" s="20">
        <f>Ugovori_OPULJP[[#This Row],[Bespovratna sredstva - EU dio - HRK]]/7.5345</f>
        <v>48608.191718096743</v>
      </c>
      <c r="Q1899" s="19">
        <f>Ugovori_OPULJP[[#This Row],[Bespovratna sredstva - Ukupno (EU+Nac) HRK
= Ukupna ugovorena vrijednost bespovratnih sredstava]]*Ugovori_OPULJP[[#This Row],[STOPA NACIONALNOG SUFINANCIRANJA %]]</f>
        <v>64630.309499999996</v>
      </c>
      <c r="R1899" s="20">
        <f>Ugovori_OPULJP[[#This Row],[Bespovratna sredstva - Nacionalni dio - HRK]]/7.5345</f>
        <v>8577.9161855464845</v>
      </c>
      <c r="S1899" s="19">
        <v>430868.73</v>
      </c>
      <c r="T1899" s="20">
        <f>Ugovori_OPULJP[[#This Row],[Bespovratna sredstva - Ukupno (EU+Nac) HRK
= Ukupna ugovorena vrijednost bespovratnih sredstava]]/7.5345</f>
        <v>57186.107903643235</v>
      </c>
      <c r="U1899" s="19">
        <v>0</v>
      </c>
      <c r="V1899" s="20">
        <f>Ugovori_OPULJP[[#This Row],[Javni doprinos korisnika - HRK]]/7.5345</f>
        <v>0</v>
      </c>
      <c r="W1899" s="19">
        <v>0</v>
      </c>
      <c r="X1899" s="20">
        <f>Ugovori_OPULJP[[#This Row],[Privatni doprinos korisnika - HRK]]/7.5345</f>
        <v>0</v>
      </c>
      <c r="Y1899" s="21">
        <f>Ugovori_OPULJP[[#This Row],[Bespovratna sredstva - Ukupno (EU+Nac) HRK
= Ukupna ugovorena vrijednost bespovratnih sredstava]]+Ugovori_OPULJP[[#This Row],[Javni doprinos korisnika - HRK]]+Ugovori_OPULJP[[#This Row],[Privatni doprinos korisnika - HRK]]</f>
        <v>430868.73</v>
      </c>
      <c r="Z1899" s="22">
        <f>Ugovori_OPULJP[[#This Row],[UKUPNI PRIHVATLJIVI IZDACI
TOTAL ELIGIBLE EXPENDITURE
= Bespovratna sredstva ukupno + doprinos korisnika
= Ukupni prihvatljivi troškovi
= Ukupna ugovorena vrijednost projekta HRK]]/7.5345</f>
        <v>57186.107903643235</v>
      </c>
      <c r="AA1899" s="13" t="s">
        <v>2662</v>
      </c>
      <c r="AB1899" s="13" t="s">
        <v>19</v>
      </c>
      <c r="AC1899" s="42" t="s">
        <v>6943</v>
      </c>
      <c r="AD1899" s="12" t="s">
        <v>2664</v>
      </c>
    </row>
    <row r="1900" spans="1:30" ht="76.5" customHeight="1" x14ac:dyDescent="0.3">
      <c r="A1900" s="10" t="s">
        <v>6944</v>
      </c>
      <c r="B1900" s="11" t="s">
        <v>139</v>
      </c>
      <c r="C1900" s="12" t="s">
        <v>2658</v>
      </c>
      <c r="D1900" s="12" t="s">
        <v>6845</v>
      </c>
      <c r="E1900" s="13" t="s">
        <v>63</v>
      </c>
      <c r="F1900" s="14" t="s">
        <v>6945</v>
      </c>
      <c r="G1900" s="14" t="s">
        <v>951</v>
      </c>
      <c r="H1900" s="16">
        <v>44081</v>
      </c>
      <c r="I1900" s="16">
        <v>44627</v>
      </c>
      <c r="J1900" s="17" t="str">
        <f>IF(Ugovori_OPULJP[[#This Row],[DATUM ZAVRŠETKA OPERACIJE]]&gt;DATE(2023,12,31),"u provedbi","završen")</f>
        <v>završen</v>
      </c>
      <c r="K1900" s="15" t="s">
        <v>6946</v>
      </c>
      <c r="L1900" s="15" t="s">
        <v>192</v>
      </c>
      <c r="M1900" s="18">
        <v>0.85</v>
      </c>
      <c r="N1900" s="18">
        <v>0.15</v>
      </c>
      <c r="O1900" s="19">
        <f>Ugovori_OPULJP[[#This Row],[Bespovratna sredstva - Ukupno (EU+Nac) HRK
= Ukupna ugovorena vrijednost bespovratnih sredstava]]*Ugovori_OPULJP[[#This Row],[EU STOPA SUFINANCIRANJA %
EU CO-FINANCING RATE %]]</f>
        <v>389114.55550000002</v>
      </c>
      <c r="P1900" s="20">
        <f>Ugovori_OPULJP[[#This Row],[Bespovratna sredstva - EU dio - HRK]]/7.5345</f>
        <v>51644.376600968877</v>
      </c>
      <c r="Q1900" s="19">
        <f>Ugovori_OPULJP[[#This Row],[Bespovratna sredstva - Ukupno (EU+Nac) HRK
= Ukupna ugovorena vrijednost bespovratnih sredstava]]*Ugovori_OPULJP[[#This Row],[STOPA NACIONALNOG SUFINANCIRANJA %]]</f>
        <v>68667.2745</v>
      </c>
      <c r="R1900" s="20">
        <f>Ugovori_OPULJP[[#This Row],[Bespovratna sredstva - Nacionalni dio - HRK]]/7.5345</f>
        <v>9113.7135178180361</v>
      </c>
      <c r="S1900" s="19">
        <v>457781.83</v>
      </c>
      <c r="T1900" s="20">
        <f>Ugovori_OPULJP[[#This Row],[Bespovratna sredstva - Ukupno (EU+Nac) HRK
= Ukupna ugovorena vrijednost bespovratnih sredstava]]/7.5345</f>
        <v>60758.090118786909</v>
      </c>
      <c r="U1900" s="19">
        <v>0</v>
      </c>
      <c r="V1900" s="20">
        <f>Ugovori_OPULJP[[#This Row],[Javni doprinos korisnika - HRK]]/7.5345</f>
        <v>0</v>
      </c>
      <c r="W1900" s="19">
        <v>0</v>
      </c>
      <c r="X1900" s="20">
        <f>Ugovori_OPULJP[[#This Row],[Privatni doprinos korisnika - HRK]]/7.5345</f>
        <v>0</v>
      </c>
      <c r="Y1900" s="21">
        <f>Ugovori_OPULJP[[#This Row],[Bespovratna sredstva - Ukupno (EU+Nac) HRK
= Ukupna ugovorena vrijednost bespovratnih sredstava]]+Ugovori_OPULJP[[#This Row],[Javni doprinos korisnika - HRK]]+Ugovori_OPULJP[[#This Row],[Privatni doprinos korisnika - HRK]]</f>
        <v>457781.83</v>
      </c>
      <c r="Z1900" s="22">
        <f>Ugovori_OPULJP[[#This Row],[UKUPNI PRIHVATLJIVI IZDACI
TOTAL ELIGIBLE EXPENDITURE
= Bespovratna sredstva ukupno + doprinos korisnika
= Ukupni prihvatljivi troškovi
= Ukupna ugovorena vrijednost projekta HRK]]/7.5345</f>
        <v>60758.090118786909</v>
      </c>
      <c r="AA1900" s="13" t="s">
        <v>2662</v>
      </c>
      <c r="AB1900" s="13" t="s">
        <v>19</v>
      </c>
      <c r="AC1900" s="42" t="s">
        <v>6947</v>
      </c>
      <c r="AD1900" s="12" t="s">
        <v>2664</v>
      </c>
    </row>
    <row r="1901" spans="1:30" ht="51" customHeight="1" x14ac:dyDescent="0.3">
      <c r="A1901" s="10" t="s">
        <v>6948</v>
      </c>
      <c r="B1901" s="11" t="s">
        <v>139</v>
      </c>
      <c r="C1901" s="12" t="s">
        <v>2658</v>
      </c>
      <c r="D1901" s="12" t="s">
        <v>6845</v>
      </c>
      <c r="E1901" s="13" t="s">
        <v>63</v>
      </c>
      <c r="F1901" s="14" t="s">
        <v>6949</v>
      </c>
      <c r="G1901" s="14" t="s">
        <v>6950</v>
      </c>
      <c r="H1901" s="16">
        <v>44084</v>
      </c>
      <c r="I1901" s="16">
        <v>44630</v>
      </c>
      <c r="J1901" s="17" t="str">
        <f>IF(Ugovori_OPULJP[[#This Row],[DATUM ZAVRŠETKA OPERACIJE]]&gt;DATE(2023,12,31),"u provedbi","završen")</f>
        <v>završen</v>
      </c>
      <c r="K1901" s="15" t="s">
        <v>21</v>
      </c>
      <c r="L1901" s="15" t="s">
        <v>21</v>
      </c>
      <c r="M1901" s="18">
        <v>0.85</v>
      </c>
      <c r="N1901" s="18">
        <v>0.15</v>
      </c>
      <c r="O1901" s="19">
        <f>Ugovori_OPULJP[[#This Row],[Bespovratna sredstva - Ukupno (EU+Nac) HRK
= Ukupna ugovorena vrijednost bespovratnih sredstava]]*Ugovori_OPULJP[[#This Row],[EU STOPA SUFINANCIRANJA %
EU CO-FINANCING RATE %]]</f>
        <v>421728.72399999999</v>
      </c>
      <c r="P1901" s="20">
        <f>Ugovori_OPULJP[[#This Row],[Bespovratna sredstva - EU dio - HRK]]/7.5345</f>
        <v>55973.020638396702</v>
      </c>
      <c r="Q1901" s="19">
        <f>Ugovori_OPULJP[[#This Row],[Bespovratna sredstva - Ukupno (EU+Nac) HRK
= Ukupna ugovorena vrijednost bespovratnih sredstava]]*Ugovori_OPULJP[[#This Row],[STOPA NACIONALNOG SUFINANCIRANJA %]]</f>
        <v>74422.716</v>
      </c>
      <c r="R1901" s="20">
        <f>Ugovori_OPULJP[[#This Row],[Bespovratna sredstva - Nacionalni dio - HRK]]/7.5345</f>
        <v>9877.5918773641242</v>
      </c>
      <c r="S1901" s="19">
        <v>496151.44</v>
      </c>
      <c r="T1901" s="20">
        <f>Ugovori_OPULJP[[#This Row],[Bespovratna sredstva - Ukupno (EU+Nac) HRK
= Ukupna ugovorena vrijednost bespovratnih sredstava]]/7.5345</f>
        <v>65850.612515760833</v>
      </c>
      <c r="U1901" s="19">
        <v>0</v>
      </c>
      <c r="V1901" s="20">
        <f>Ugovori_OPULJP[[#This Row],[Javni doprinos korisnika - HRK]]/7.5345</f>
        <v>0</v>
      </c>
      <c r="W1901" s="19">
        <v>0</v>
      </c>
      <c r="X1901" s="20">
        <f>Ugovori_OPULJP[[#This Row],[Privatni doprinos korisnika - HRK]]/7.5345</f>
        <v>0</v>
      </c>
      <c r="Y1901" s="21">
        <f>Ugovori_OPULJP[[#This Row],[Bespovratna sredstva - Ukupno (EU+Nac) HRK
= Ukupna ugovorena vrijednost bespovratnih sredstava]]+Ugovori_OPULJP[[#This Row],[Javni doprinos korisnika - HRK]]+Ugovori_OPULJP[[#This Row],[Privatni doprinos korisnika - HRK]]</f>
        <v>496151.44</v>
      </c>
      <c r="Z1901" s="22">
        <f>Ugovori_OPULJP[[#This Row],[UKUPNI PRIHVATLJIVI IZDACI
TOTAL ELIGIBLE EXPENDITURE
= Bespovratna sredstva ukupno + doprinos korisnika
= Ukupni prihvatljivi troškovi
= Ukupna ugovorena vrijednost projekta HRK]]/7.5345</f>
        <v>65850.612515760833</v>
      </c>
      <c r="AA1901" s="13" t="s">
        <v>2662</v>
      </c>
      <c r="AB1901" s="13" t="s">
        <v>19</v>
      </c>
      <c r="AC1901" s="42" t="s">
        <v>6951</v>
      </c>
      <c r="AD1901" s="12" t="s">
        <v>2664</v>
      </c>
    </row>
    <row r="1902" spans="1:30" ht="51" customHeight="1" x14ac:dyDescent="0.3">
      <c r="A1902" s="10" t="s">
        <v>6952</v>
      </c>
      <c r="B1902" s="11" t="s">
        <v>139</v>
      </c>
      <c r="C1902" s="12" t="s">
        <v>2658</v>
      </c>
      <c r="D1902" s="12" t="s">
        <v>6845</v>
      </c>
      <c r="E1902" s="13" t="s">
        <v>63</v>
      </c>
      <c r="F1902" s="14" t="s">
        <v>6953</v>
      </c>
      <c r="G1902" s="14" t="s">
        <v>6954</v>
      </c>
      <c r="H1902" s="16">
        <v>44090</v>
      </c>
      <c r="I1902" s="16">
        <v>44636</v>
      </c>
      <c r="J1902" s="17" t="str">
        <f>IF(Ugovori_OPULJP[[#This Row],[DATUM ZAVRŠETKA OPERACIJE]]&gt;DATE(2023,12,31),"u provedbi","završen")</f>
        <v>završen</v>
      </c>
      <c r="K1902" s="15" t="s">
        <v>66</v>
      </c>
      <c r="L1902" s="15" t="s">
        <v>66</v>
      </c>
      <c r="M1902" s="18">
        <v>0.85</v>
      </c>
      <c r="N1902" s="18">
        <v>0.15</v>
      </c>
      <c r="O1902" s="19">
        <f>Ugovori_OPULJP[[#This Row],[Bespovratna sredstva - Ukupno (EU+Nac) HRK
= Ukupna ugovorena vrijednost bespovratnih sredstava]]*Ugovori_OPULJP[[#This Row],[EU STOPA SUFINANCIRANJA %
EU CO-FINANCING RATE %]]</f>
        <v>424999.23499999999</v>
      </c>
      <c r="P1902" s="20">
        <f>Ugovori_OPULJP[[#This Row],[Bespovratna sredstva - EU dio - HRK]]/7.5345</f>
        <v>56407.092043267628</v>
      </c>
      <c r="Q1902" s="19">
        <f>Ugovori_OPULJP[[#This Row],[Bespovratna sredstva - Ukupno (EU+Nac) HRK
= Ukupna ugovorena vrijednost bespovratnih sredstava]]*Ugovori_OPULJP[[#This Row],[STOPA NACIONALNOG SUFINANCIRANJA %]]</f>
        <v>74999.864999999991</v>
      </c>
      <c r="R1902" s="20">
        <f>Ugovori_OPULJP[[#This Row],[Bespovratna sredstva - Nacionalni dio - HRK]]/7.5345</f>
        <v>9954.1927135178157</v>
      </c>
      <c r="S1902" s="19">
        <v>499999.1</v>
      </c>
      <c r="T1902" s="20">
        <f>Ugovori_OPULJP[[#This Row],[Bespovratna sredstva - Ukupno (EU+Nac) HRK
= Ukupna ugovorena vrijednost bespovratnih sredstava]]/7.5345</f>
        <v>66361.284756785448</v>
      </c>
      <c r="U1902" s="19">
        <v>0</v>
      </c>
      <c r="V1902" s="20">
        <f>Ugovori_OPULJP[[#This Row],[Javni doprinos korisnika - HRK]]/7.5345</f>
        <v>0</v>
      </c>
      <c r="W1902" s="19">
        <v>0</v>
      </c>
      <c r="X1902" s="20">
        <f>Ugovori_OPULJP[[#This Row],[Privatni doprinos korisnika - HRK]]/7.5345</f>
        <v>0</v>
      </c>
      <c r="Y1902" s="21">
        <f>Ugovori_OPULJP[[#This Row],[Bespovratna sredstva - Ukupno (EU+Nac) HRK
= Ukupna ugovorena vrijednost bespovratnih sredstava]]+Ugovori_OPULJP[[#This Row],[Javni doprinos korisnika - HRK]]+Ugovori_OPULJP[[#This Row],[Privatni doprinos korisnika - HRK]]</f>
        <v>499999.1</v>
      </c>
      <c r="Z1902" s="22">
        <f>Ugovori_OPULJP[[#This Row],[UKUPNI PRIHVATLJIVI IZDACI
TOTAL ELIGIBLE EXPENDITURE
= Bespovratna sredstva ukupno + doprinos korisnika
= Ukupni prihvatljivi troškovi
= Ukupna ugovorena vrijednost projekta HRK]]/7.5345</f>
        <v>66361.284756785448</v>
      </c>
      <c r="AA1902" s="13" t="s">
        <v>2662</v>
      </c>
      <c r="AB1902" s="13" t="s">
        <v>19</v>
      </c>
      <c r="AC1902" s="12" t="s">
        <v>6955</v>
      </c>
      <c r="AD1902" s="12" t="s">
        <v>2664</v>
      </c>
    </row>
    <row r="1903" spans="1:30" ht="51" customHeight="1" x14ac:dyDescent="0.3">
      <c r="A1903" s="10" t="s">
        <v>6956</v>
      </c>
      <c r="B1903" s="11" t="s">
        <v>139</v>
      </c>
      <c r="C1903" s="12" t="s">
        <v>2658</v>
      </c>
      <c r="D1903" s="12" t="s">
        <v>6845</v>
      </c>
      <c r="E1903" s="13" t="s">
        <v>63</v>
      </c>
      <c r="F1903" s="14" t="s">
        <v>6957</v>
      </c>
      <c r="G1903" s="14" t="s">
        <v>6958</v>
      </c>
      <c r="H1903" s="16">
        <v>43872</v>
      </c>
      <c r="I1903" s="16">
        <v>44419</v>
      </c>
      <c r="J1903" s="17" t="str">
        <f>IF(Ugovori_OPULJP[[#This Row],[DATUM ZAVRŠETKA OPERACIJE]]&gt;DATE(2023,12,31),"u provedbi","završen")</f>
        <v>završen</v>
      </c>
      <c r="K1903" s="15" t="s">
        <v>240</v>
      </c>
      <c r="L1903" s="15" t="s">
        <v>240</v>
      </c>
      <c r="M1903" s="18">
        <v>0.85</v>
      </c>
      <c r="N1903" s="18">
        <v>0.15</v>
      </c>
      <c r="O1903" s="19">
        <f>Ugovori_OPULJP[[#This Row],[Bespovratna sredstva - Ukupno (EU+Nac) HRK
= Ukupna ugovorena vrijednost bespovratnih sredstava]]*Ugovori_OPULJP[[#This Row],[EU STOPA SUFINANCIRANJA %
EU CO-FINANCING RATE %]]</f>
        <v>786246.97399999993</v>
      </c>
      <c r="P1903" s="20">
        <f>Ugovori_OPULJP[[#This Row],[Bespovratna sredstva - EU dio - HRK]]/7.5345</f>
        <v>104352.90649678146</v>
      </c>
      <c r="Q1903" s="19">
        <f>Ugovori_OPULJP[[#This Row],[Bespovratna sredstva - Ukupno (EU+Nac) HRK
= Ukupna ugovorena vrijednost bespovratnih sredstava]]*Ugovori_OPULJP[[#This Row],[STOPA NACIONALNOG SUFINANCIRANJA %]]</f>
        <v>138749.46599999999</v>
      </c>
      <c r="R1903" s="20">
        <f>Ugovori_OPULJP[[#This Row],[Bespovratna sredstva - Nacionalni dio - HRK]]/7.5345</f>
        <v>18415.218793549669</v>
      </c>
      <c r="S1903" s="19">
        <v>924996.44</v>
      </c>
      <c r="T1903" s="20">
        <f>Ugovori_OPULJP[[#This Row],[Bespovratna sredstva - Ukupno (EU+Nac) HRK
= Ukupna ugovorena vrijednost bespovratnih sredstava]]/7.5345</f>
        <v>122768.12529033113</v>
      </c>
      <c r="U1903" s="19">
        <v>0</v>
      </c>
      <c r="V1903" s="20">
        <f>Ugovori_OPULJP[[#This Row],[Javni doprinos korisnika - HRK]]/7.5345</f>
        <v>0</v>
      </c>
      <c r="W1903" s="19">
        <v>0</v>
      </c>
      <c r="X1903" s="20">
        <f>Ugovori_OPULJP[[#This Row],[Privatni doprinos korisnika - HRK]]/7.5345</f>
        <v>0</v>
      </c>
      <c r="Y1903" s="21">
        <f>Ugovori_OPULJP[[#This Row],[Bespovratna sredstva - Ukupno (EU+Nac) HRK
= Ukupna ugovorena vrijednost bespovratnih sredstava]]+Ugovori_OPULJP[[#This Row],[Javni doprinos korisnika - HRK]]+Ugovori_OPULJP[[#This Row],[Privatni doprinos korisnika - HRK]]</f>
        <v>924996.44</v>
      </c>
      <c r="Z1903" s="22">
        <f>Ugovori_OPULJP[[#This Row],[UKUPNI PRIHVATLJIVI IZDACI
TOTAL ELIGIBLE EXPENDITURE
= Bespovratna sredstva ukupno + doprinos korisnika
= Ukupni prihvatljivi troškovi
= Ukupna ugovorena vrijednost projekta HRK]]/7.5345</f>
        <v>122768.12529033113</v>
      </c>
      <c r="AA1903" s="13" t="s">
        <v>2662</v>
      </c>
      <c r="AB1903" s="13" t="s">
        <v>19</v>
      </c>
      <c r="AC1903" s="12" t="s">
        <v>6959</v>
      </c>
      <c r="AD1903" s="12" t="s">
        <v>2664</v>
      </c>
    </row>
    <row r="1904" spans="1:30" ht="51" customHeight="1" x14ac:dyDescent="0.3">
      <c r="A1904" s="10" t="s">
        <v>6960</v>
      </c>
      <c r="B1904" s="11" t="s">
        <v>139</v>
      </c>
      <c r="C1904" s="12" t="s">
        <v>2658</v>
      </c>
      <c r="D1904" s="12" t="s">
        <v>6845</v>
      </c>
      <c r="E1904" s="13" t="s">
        <v>63</v>
      </c>
      <c r="F1904" s="14" t="s">
        <v>6961</v>
      </c>
      <c r="G1904" s="14" t="s">
        <v>6962</v>
      </c>
      <c r="H1904" s="16">
        <v>44081</v>
      </c>
      <c r="I1904" s="16">
        <v>44627</v>
      </c>
      <c r="J1904" s="17" t="str">
        <f>IF(Ugovori_OPULJP[[#This Row],[DATUM ZAVRŠETKA OPERACIJE]]&gt;DATE(2023,12,31),"u provedbi","završen")</f>
        <v>završen</v>
      </c>
      <c r="K1904" s="15" t="s">
        <v>240</v>
      </c>
      <c r="L1904" s="15" t="s">
        <v>240</v>
      </c>
      <c r="M1904" s="18">
        <v>0.85</v>
      </c>
      <c r="N1904" s="18">
        <v>0.15</v>
      </c>
      <c r="O1904" s="19">
        <f>Ugovori_OPULJP[[#This Row],[Bespovratna sredstva - Ukupno (EU+Nac) HRK
= Ukupna ugovorena vrijednost bespovratnih sredstava]]*Ugovori_OPULJP[[#This Row],[EU STOPA SUFINANCIRANJA %
EU CO-FINANCING RATE %]]</f>
        <v>421114.174</v>
      </c>
      <c r="P1904" s="20">
        <f>Ugovori_OPULJP[[#This Row],[Bespovratna sredstva - EU dio - HRK]]/7.5345</f>
        <v>55891.455836485497</v>
      </c>
      <c r="Q1904" s="19">
        <f>Ugovori_OPULJP[[#This Row],[Bespovratna sredstva - Ukupno (EU+Nac) HRK
= Ukupna ugovorena vrijednost bespovratnih sredstava]]*Ugovori_OPULJP[[#This Row],[STOPA NACIONALNOG SUFINANCIRANJA %]]</f>
        <v>74314.266000000003</v>
      </c>
      <c r="R1904" s="20">
        <f>Ugovori_OPULJP[[#This Row],[Bespovratna sredstva - Nacionalni dio - HRK]]/7.5345</f>
        <v>9863.1980887915579</v>
      </c>
      <c r="S1904" s="19">
        <v>495428.44</v>
      </c>
      <c r="T1904" s="20">
        <f>Ugovori_OPULJP[[#This Row],[Bespovratna sredstva - Ukupno (EU+Nac) HRK
= Ukupna ugovorena vrijednost bespovratnih sredstava]]/7.5345</f>
        <v>65754.65392527706</v>
      </c>
      <c r="U1904" s="19">
        <v>0</v>
      </c>
      <c r="V1904" s="20">
        <f>Ugovori_OPULJP[[#This Row],[Javni doprinos korisnika - HRK]]/7.5345</f>
        <v>0</v>
      </c>
      <c r="W1904" s="19">
        <v>0</v>
      </c>
      <c r="X1904" s="20">
        <f>Ugovori_OPULJP[[#This Row],[Privatni doprinos korisnika - HRK]]/7.5345</f>
        <v>0</v>
      </c>
      <c r="Y1904" s="21">
        <f>Ugovori_OPULJP[[#This Row],[Bespovratna sredstva - Ukupno (EU+Nac) HRK
= Ukupna ugovorena vrijednost bespovratnih sredstava]]+Ugovori_OPULJP[[#This Row],[Javni doprinos korisnika - HRK]]+Ugovori_OPULJP[[#This Row],[Privatni doprinos korisnika - HRK]]</f>
        <v>495428.44</v>
      </c>
      <c r="Z1904" s="22">
        <f>Ugovori_OPULJP[[#This Row],[UKUPNI PRIHVATLJIVI IZDACI
TOTAL ELIGIBLE EXPENDITURE
= Bespovratna sredstva ukupno + doprinos korisnika
= Ukupni prihvatljivi troškovi
= Ukupna ugovorena vrijednost projekta HRK]]/7.5345</f>
        <v>65754.65392527706</v>
      </c>
      <c r="AA1904" s="13" t="s">
        <v>2662</v>
      </c>
      <c r="AB1904" s="13" t="s">
        <v>19</v>
      </c>
      <c r="AC1904" s="42" t="s">
        <v>6963</v>
      </c>
      <c r="AD1904" s="12" t="s">
        <v>2664</v>
      </c>
    </row>
    <row r="1905" spans="1:30" ht="38.25" customHeight="1" x14ac:dyDescent="0.3">
      <c r="A1905" s="10" t="s">
        <v>6964</v>
      </c>
      <c r="B1905" s="11" t="s">
        <v>139</v>
      </c>
      <c r="C1905" s="12" t="s">
        <v>2658</v>
      </c>
      <c r="D1905" s="12" t="s">
        <v>6845</v>
      </c>
      <c r="E1905" s="13" t="s">
        <v>63</v>
      </c>
      <c r="F1905" s="14" t="s">
        <v>6965</v>
      </c>
      <c r="G1905" s="14" t="s">
        <v>1083</v>
      </c>
      <c r="H1905" s="16">
        <v>44083</v>
      </c>
      <c r="I1905" s="16">
        <v>44629</v>
      </c>
      <c r="J1905" s="17" t="str">
        <f>IF(Ugovori_OPULJP[[#This Row],[DATUM ZAVRŠETKA OPERACIJE]]&gt;DATE(2023,12,31),"u provedbi","završen")</f>
        <v>završen</v>
      </c>
      <c r="K1905" s="15" t="s">
        <v>192</v>
      </c>
      <c r="L1905" s="15" t="s">
        <v>192</v>
      </c>
      <c r="M1905" s="18">
        <v>0.85</v>
      </c>
      <c r="N1905" s="18">
        <v>0.15</v>
      </c>
      <c r="O1905" s="19">
        <f>Ugovori_OPULJP[[#This Row],[Bespovratna sredstva - Ukupno (EU+Nac) HRK
= Ukupna ugovorena vrijednost bespovratnih sredstava]]*Ugovori_OPULJP[[#This Row],[EU STOPA SUFINANCIRANJA %
EU CO-FINANCING RATE %]]</f>
        <v>423712.84499999997</v>
      </c>
      <c r="P1905" s="20">
        <f>Ugovori_OPULJP[[#This Row],[Bespovratna sredstva - EU dio - HRK]]/7.5345</f>
        <v>56236.35874975114</v>
      </c>
      <c r="Q1905" s="19">
        <f>Ugovori_OPULJP[[#This Row],[Bespovratna sredstva - Ukupno (EU+Nac) HRK
= Ukupna ugovorena vrijednost bespovratnih sredstava]]*Ugovori_OPULJP[[#This Row],[STOPA NACIONALNOG SUFINANCIRANJA %]]</f>
        <v>74772.854999999996</v>
      </c>
      <c r="R1905" s="20">
        <f>Ugovori_OPULJP[[#This Row],[Bespovratna sredstva - Nacionalni dio - HRK]]/7.5345</f>
        <v>9924.0633087796123</v>
      </c>
      <c r="S1905" s="19">
        <v>498485.7</v>
      </c>
      <c r="T1905" s="20">
        <f>Ugovori_OPULJP[[#This Row],[Bespovratna sredstva - Ukupno (EU+Nac) HRK
= Ukupna ugovorena vrijednost bespovratnih sredstava]]/7.5345</f>
        <v>66160.422058530763</v>
      </c>
      <c r="U1905" s="19">
        <v>0</v>
      </c>
      <c r="V1905" s="20">
        <f>Ugovori_OPULJP[[#This Row],[Javni doprinos korisnika - HRK]]/7.5345</f>
        <v>0</v>
      </c>
      <c r="W1905" s="19">
        <v>0</v>
      </c>
      <c r="X1905" s="20">
        <f>Ugovori_OPULJP[[#This Row],[Privatni doprinos korisnika - HRK]]/7.5345</f>
        <v>0</v>
      </c>
      <c r="Y1905" s="21">
        <f>Ugovori_OPULJP[[#This Row],[Bespovratna sredstva - Ukupno (EU+Nac) HRK
= Ukupna ugovorena vrijednost bespovratnih sredstava]]+Ugovori_OPULJP[[#This Row],[Javni doprinos korisnika - HRK]]+Ugovori_OPULJP[[#This Row],[Privatni doprinos korisnika - HRK]]</f>
        <v>498485.7</v>
      </c>
      <c r="Z1905" s="22">
        <f>Ugovori_OPULJP[[#This Row],[UKUPNI PRIHVATLJIVI IZDACI
TOTAL ELIGIBLE EXPENDITURE
= Bespovratna sredstva ukupno + doprinos korisnika
= Ukupni prihvatljivi troškovi
= Ukupna ugovorena vrijednost projekta HRK]]/7.5345</f>
        <v>66160.422058530763</v>
      </c>
      <c r="AA1905" s="13" t="s">
        <v>2662</v>
      </c>
      <c r="AB1905" s="13" t="s">
        <v>19</v>
      </c>
      <c r="AC1905" s="12" t="s">
        <v>6966</v>
      </c>
      <c r="AD1905" s="12" t="s">
        <v>2664</v>
      </c>
    </row>
    <row r="1906" spans="1:30" ht="51" customHeight="1" x14ac:dyDescent="0.3">
      <c r="A1906" s="10" t="s">
        <v>6967</v>
      </c>
      <c r="B1906" s="11" t="s">
        <v>139</v>
      </c>
      <c r="C1906" s="12" t="s">
        <v>2658</v>
      </c>
      <c r="D1906" s="12" t="s">
        <v>6845</v>
      </c>
      <c r="E1906" s="13" t="s">
        <v>63</v>
      </c>
      <c r="F1906" s="14" t="s">
        <v>6968</v>
      </c>
      <c r="G1906" s="14" t="s">
        <v>6635</v>
      </c>
      <c r="H1906" s="16">
        <v>43872</v>
      </c>
      <c r="I1906" s="16">
        <v>44419</v>
      </c>
      <c r="J1906" s="17" t="str">
        <f>IF(Ugovori_OPULJP[[#This Row],[DATUM ZAVRŠETKA OPERACIJE]]&gt;DATE(2023,12,31),"u provedbi","završen")</f>
        <v>završen</v>
      </c>
      <c r="K1906" s="15" t="s">
        <v>21</v>
      </c>
      <c r="L1906" s="15" t="s">
        <v>21</v>
      </c>
      <c r="M1906" s="18">
        <v>0.85</v>
      </c>
      <c r="N1906" s="18">
        <v>0.15</v>
      </c>
      <c r="O1906" s="19">
        <f>Ugovori_OPULJP[[#This Row],[Bespovratna sredstva - Ukupno (EU+Nac) HRK
= Ukupna ugovorena vrijednost bespovratnih sredstava]]*Ugovori_OPULJP[[#This Row],[EU STOPA SUFINANCIRANJA %
EU CO-FINANCING RATE %]]</f>
        <v>730833.64650000003</v>
      </c>
      <c r="P1906" s="20">
        <f>Ugovori_OPULJP[[#This Row],[Bespovratna sredstva - EU dio - HRK]]/7.5345</f>
        <v>96998.294047382034</v>
      </c>
      <c r="Q1906" s="19">
        <f>Ugovori_OPULJP[[#This Row],[Bespovratna sredstva - Ukupno (EU+Nac) HRK
= Ukupna ugovorena vrijednost bespovratnih sredstava]]*Ugovori_OPULJP[[#This Row],[STOPA NACIONALNOG SUFINANCIRANJA %]]</f>
        <v>128970.64350000001</v>
      </c>
      <c r="R1906" s="20">
        <f>Ugovori_OPULJP[[#This Row],[Bespovratna sredstva - Nacionalni dio - HRK]]/7.5345</f>
        <v>17117.346008361535</v>
      </c>
      <c r="S1906" s="19">
        <v>859804.29</v>
      </c>
      <c r="T1906" s="20">
        <f>Ugovori_OPULJP[[#This Row],[Bespovratna sredstva - Ukupno (EU+Nac) HRK
= Ukupna ugovorena vrijednost bespovratnih sredstava]]/7.5345</f>
        <v>114115.64005574358</v>
      </c>
      <c r="U1906" s="19">
        <v>0</v>
      </c>
      <c r="V1906" s="20">
        <f>Ugovori_OPULJP[[#This Row],[Javni doprinos korisnika - HRK]]/7.5345</f>
        <v>0</v>
      </c>
      <c r="W1906" s="19">
        <v>0</v>
      </c>
      <c r="X1906" s="20">
        <f>Ugovori_OPULJP[[#This Row],[Privatni doprinos korisnika - HRK]]/7.5345</f>
        <v>0</v>
      </c>
      <c r="Y1906" s="21">
        <f>Ugovori_OPULJP[[#This Row],[Bespovratna sredstva - Ukupno (EU+Nac) HRK
= Ukupna ugovorena vrijednost bespovratnih sredstava]]+Ugovori_OPULJP[[#This Row],[Javni doprinos korisnika - HRK]]+Ugovori_OPULJP[[#This Row],[Privatni doprinos korisnika - HRK]]</f>
        <v>859804.29</v>
      </c>
      <c r="Z1906" s="22">
        <f>Ugovori_OPULJP[[#This Row],[UKUPNI PRIHVATLJIVI IZDACI
TOTAL ELIGIBLE EXPENDITURE
= Bespovratna sredstva ukupno + doprinos korisnika
= Ukupni prihvatljivi troškovi
= Ukupna ugovorena vrijednost projekta HRK]]/7.5345</f>
        <v>114115.64005574358</v>
      </c>
      <c r="AA1906" s="13" t="s">
        <v>2662</v>
      </c>
      <c r="AB1906" s="13" t="s">
        <v>19</v>
      </c>
      <c r="AC1906" s="12" t="s">
        <v>6969</v>
      </c>
      <c r="AD1906" s="12" t="s">
        <v>2664</v>
      </c>
    </row>
    <row r="1907" spans="1:30" ht="51" customHeight="1" x14ac:dyDescent="0.3">
      <c r="A1907" s="10" t="s">
        <v>6970</v>
      </c>
      <c r="B1907" s="11" t="s">
        <v>139</v>
      </c>
      <c r="C1907" s="12" t="s">
        <v>2658</v>
      </c>
      <c r="D1907" s="12" t="s">
        <v>6845</v>
      </c>
      <c r="E1907" s="13" t="s">
        <v>63</v>
      </c>
      <c r="F1907" s="14" t="s">
        <v>6971</v>
      </c>
      <c r="G1907" s="14" t="s">
        <v>6972</v>
      </c>
      <c r="H1907" s="16">
        <v>43872</v>
      </c>
      <c r="I1907" s="16">
        <v>44572</v>
      </c>
      <c r="J1907" s="17" t="str">
        <f>IF(Ugovori_OPULJP[[#This Row],[DATUM ZAVRŠETKA OPERACIJE]]&gt;DATE(2023,12,31),"u provedbi","završen")</f>
        <v>završen</v>
      </c>
      <c r="K1907" s="15" t="s">
        <v>417</v>
      </c>
      <c r="L1907" s="15" t="s">
        <v>417</v>
      </c>
      <c r="M1907" s="18">
        <v>0.85</v>
      </c>
      <c r="N1907" s="18">
        <v>0.15</v>
      </c>
      <c r="O1907" s="19">
        <f>Ugovori_OPULJP[[#This Row],[Bespovratna sredstva - Ukupno (EU+Nac) HRK
= Ukupna ugovorena vrijednost bespovratnih sredstava]]*Ugovori_OPULJP[[#This Row],[EU STOPA SUFINANCIRANJA %
EU CO-FINANCING RATE %]]</f>
        <v>518029.76300000004</v>
      </c>
      <c r="P1907" s="20">
        <f>Ugovori_OPULJP[[#This Row],[Bespovratna sredstva - EU dio - HRK]]/7.5345</f>
        <v>68754.364987723136</v>
      </c>
      <c r="Q1907" s="19">
        <f>Ugovori_OPULJP[[#This Row],[Bespovratna sredstva - Ukupno (EU+Nac) HRK
= Ukupna ugovorena vrijednost bespovratnih sredstava]]*Ugovori_OPULJP[[#This Row],[STOPA NACIONALNOG SUFINANCIRANJA %]]</f>
        <v>91417.017000000007</v>
      </c>
      <c r="R1907" s="20">
        <f>Ugovori_OPULJP[[#This Row],[Bespovratna sredstva - Nacionalni dio - HRK]]/7.5345</f>
        <v>12133.123233127613</v>
      </c>
      <c r="S1907" s="19">
        <v>609446.78</v>
      </c>
      <c r="T1907" s="20">
        <f>Ugovori_OPULJP[[#This Row],[Bespovratna sredstva - Ukupno (EU+Nac) HRK
= Ukupna ugovorena vrijednost bespovratnih sredstava]]/7.5345</f>
        <v>80887.488220850748</v>
      </c>
      <c r="U1907" s="19">
        <v>0</v>
      </c>
      <c r="V1907" s="20">
        <f>Ugovori_OPULJP[[#This Row],[Javni doprinos korisnika - HRK]]/7.5345</f>
        <v>0</v>
      </c>
      <c r="W1907" s="19">
        <v>0</v>
      </c>
      <c r="X1907" s="20">
        <f>Ugovori_OPULJP[[#This Row],[Privatni doprinos korisnika - HRK]]/7.5345</f>
        <v>0</v>
      </c>
      <c r="Y1907" s="21">
        <f>Ugovori_OPULJP[[#This Row],[Bespovratna sredstva - Ukupno (EU+Nac) HRK
= Ukupna ugovorena vrijednost bespovratnih sredstava]]+Ugovori_OPULJP[[#This Row],[Javni doprinos korisnika - HRK]]+Ugovori_OPULJP[[#This Row],[Privatni doprinos korisnika - HRK]]</f>
        <v>609446.78</v>
      </c>
      <c r="Z1907" s="22">
        <f>Ugovori_OPULJP[[#This Row],[UKUPNI PRIHVATLJIVI IZDACI
TOTAL ELIGIBLE EXPENDITURE
= Bespovratna sredstva ukupno + doprinos korisnika
= Ukupni prihvatljivi troškovi
= Ukupna ugovorena vrijednost projekta HRK]]/7.5345</f>
        <v>80887.488220850748</v>
      </c>
      <c r="AA1907" s="13" t="s">
        <v>2662</v>
      </c>
      <c r="AB1907" s="13" t="s">
        <v>19</v>
      </c>
      <c r="AC1907" s="12" t="s">
        <v>6973</v>
      </c>
      <c r="AD1907" s="12" t="s">
        <v>2664</v>
      </c>
    </row>
    <row r="1908" spans="1:30" ht="38.25" customHeight="1" x14ac:dyDescent="0.3">
      <c r="A1908" s="10" t="s">
        <v>6974</v>
      </c>
      <c r="B1908" s="11" t="s">
        <v>139</v>
      </c>
      <c r="C1908" s="12" t="s">
        <v>2658</v>
      </c>
      <c r="D1908" s="12" t="s">
        <v>6845</v>
      </c>
      <c r="E1908" s="13" t="s">
        <v>63</v>
      </c>
      <c r="F1908" s="14" t="s">
        <v>6975</v>
      </c>
      <c r="G1908" s="14" t="s">
        <v>6909</v>
      </c>
      <c r="H1908" s="16">
        <v>43872</v>
      </c>
      <c r="I1908" s="16">
        <v>44660</v>
      </c>
      <c r="J1908" s="17" t="str">
        <f>IF(Ugovori_OPULJP[[#This Row],[DATUM ZAVRŠETKA OPERACIJE]]&gt;DATE(2023,12,31),"u provedbi","završen")</f>
        <v>završen</v>
      </c>
      <c r="K1908" s="15" t="s">
        <v>66</v>
      </c>
      <c r="L1908" s="15" t="s">
        <v>66</v>
      </c>
      <c r="M1908" s="18">
        <v>0.85</v>
      </c>
      <c r="N1908" s="18">
        <v>0.15</v>
      </c>
      <c r="O1908" s="19">
        <f>Ugovori_OPULJP[[#This Row],[Bespovratna sredstva - Ukupno (EU+Nac) HRK
= Ukupna ugovorena vrijednost bespovratnih sredstava]]*Ugovori_OPULJP[[#This Row],[EU STOPA SUFINANCIRANJA %
EU CO-FINANCING RATE %]]</f>
        <v>849470.65399999998</v>
      </c>
      <c r="P1908" s="20">
        <f>Ugovori_OPULJP[[#This Row],[Bespovratna sredstva - EU dio - HRK]]/7.5345</f>
        <v>112744.13086468908</v>
      </c>
      <c r="Q1908" s="19">
        <f>Ugovori_OPULJP[[#This Row],[Bespovratna sredstva - Ukupno (EU+Nac) HRK
= Ukupna ugovorena vrijednost bespovratnih sredstava]]*Ugovori_OPULJP[[#This Row],[STOPA NACIONALNOG SUFINANCIRANJA %]]</f>
        <v>149906.58599999998</v>
      </c>
      <c r="R1908" s="20">
        <f>Ugovori_OPULJP[[#This Row],[Bespovratna sredstva - Nacionalni dio - HRK]]/7.5345</f>
        <v>19896.023093768661</v>
      </c>
      <c r="S1908" s="19">
        <v>999377.24</v>
      </c>
      <c r="T1908" s="20">
        <f>Ugovori_OPULJP[[#This Row],[Bespovratna sredstva - Ukupno (EU+Nac) HRK
= Ukupna ugovorena vrijednost bespovratnih sredstava]]/7.5345</f>
        <v>132640.15395845775</v>
      </c>
      <c r="U1908" s="19">
        <v>0</v>
      </c>
      <c r="V1908" s="20">
        <f>Ugovori_OPULJP[[#This Row],[Javni doprinos korisnika - HRK]]/7.5345</f>
        <v>0</v>
      </c>
      <c r="W1908" s="19">
        <v>0</v>
      </c>
      <c r="X1908" s="20">
        <f>Ugovori_OPULJP[[#This Row],[Privatni doprinos korisnika - HRK]]/7.5345</f>
        <v>0</v>
      </c>
      <c r="Y1908" s="21">
        <f>Ugovori_OPULJP[[#This Row],[Bespovratna sredstva - Ukupno (EU+Nac) HRK
= Ukupna ugovorena vrijednost bespovratnih sredstava]]+Ugovori_OPULJP[[#This Row],[Javni doprinos korisnika - HRK]]+Ugovori_OPULJP[[#This Row],[Privatni doprinos korisnika - HRK]]</f>
        <v>999377.24</v>
      </c>
      <c r="Z1908" s="22">
        <f>Ugovori_OPULJP[[#This Row],[UKUPNI PRIHVATLJIVI IZDACI
TOTAL ELIGIBLE EXPENDITURE
= Bespovratna sredstva ukupno + doprinos korisnika
= Ukupni prihvatljivi troškovi
= Ukupna ugovorena vrijednost projekta HRK]]/7.5345</f>
        <v>132640.15395845775</v>
      </c>
      <c r="AA1908" s="13" t="s">
        <v>2662</v>
      </c>
      <c r="AB1908" s="13" t="s">
        <v>19</v>
      </c>
      <c r="AC1908" s="12" t="s">
        <v>6976</v>
      </c>
      <c r="AD1908" s="12" t="s">
        <v>2664</v>
      </c>
    </row>
    <row r="1909" spans="1:30" ht="51" customHeight="1" x14ac:dyDescent="0.3">
      <c r="A1909" s="10" t="s">
        <v>6977</v>
      </c>
      <c r="B1909" s="11" t="s">
        <v>139</v>
      </c>
      <c r="C1909" s="12" t="s">
        <v>2658</v>
      </c>
      <c r="D1909" s="12" t="s">
        <v>6845</v>
      </c>
      <c r="E1909" s="13" t="s">
        <v>63</v>
      </c>
      <c r="F1909" s="14" t="s">
        <v>6978</v>
      </c>
      <c r="G1909" s="14" t="s">
        <v>6979</v>
      </c>
      <c r="H1909" s="16">
        <v>43872</v>
      </c>
      <c r="I1909" s="16">
        <v>44419</v>
      </c>
      <c r="J1909" s="17" t="str">
        <f>IF(Ugovori_OPULJP[[#This Row],[DATUM ZAVRŠETKA OPERACIJE]]&gt;DATE(2023,12,31),"u provedbi","završen")</f>
        <v>završen</v>
      </c>
      <c r="K1909" s="15" t="s">
        <v>417</v>
      </c>
      <c r="L1909" s="15" t="s">
        <v>21</v>
      </c>
      <c r="M1909" s="18">
        <v>0.85</v>
      </c>
      <c r="N1909" s="18">
        <v>0.15</v>
      </c>
      <c r="O1909" s="19">
        <f>Ugovori_OPULJP[[#This Row],[Bespovratna sredstva - Ukupno (EU+Nac) HRK
= Ukupna ugovorena vrijednost bespovratnih sredstava]]*Ugovori_OPULJP[[#This Row],[EU STOPA SUFINANCIRANJA %
EU CO-FINANCING RATE %]]</f>
        <v>826811.92350000003</v>
      </c>
      <c r="P1909" s="20">
        <f>Ugovori_OPULJP[[#This Row],[Bespovratna sredstva - EU dio - HRK]]/7.5345</f>
        <v>109736.80051761895</v>
      </c>
      <c r="Q1909" s="19">
        <f>Ugovori_OPULJP[[#This Row],[Bespovratna sredstva - Ukupno (EU+Nac) HRK
= Ukupna ugovorena vrijednost bespovratnih sredstava]]*Ugovori_OPULJP[[#This Row],[STOPA NACIONALNOG SUFINANCIRANJA %]]</f>
        <v>145907.9865</v>
      </c>
      <c r="R1909" s="20">
        <f>Ugovori_OPULJP[[#This Row],[Bespovratna sredstva - Nacionalni dio - HRK]]/7.5345</f>
        <v>19365.317738403344</v>
      </c>
      <c r="S1909" s="19">
        <v>972719.91</v>
      </c>
      <c r="T1909" s="20">
        <f>Ugovori_OPULJP[[#This Row],[Bespovratna sredstva - Ukupno (EU+Nac) HRK
= Ukupna ugovorena vrijednost bespovratnih sredstava]]/7.5345</f>
        <v>129102.1182560223</v>
      </c>
      <c r="U1909" s="19">
        <v>0</v>
      </c>
      <c r="V1909" s="20">
        <f>Ugovori_OPULJP[[#This Row],[Javni doprinos korisnika - HRK]]/7.5345</f>
        <v>0</v>
      </c>
      <c r="W1909" s="19">
        <v>0</v>
      </c>
      <c r="X1909" s="20">
        <f>Ugovori_OPULJP[[#This Row],[Privatni doprinos korisnika - HRK]]/7.5345</f>
        <v>0</v>
      </c>
      <c r="Y1909" s="21">
        <f>Ugovori_OPULJP[[#This Row],[Bespovratna sredstva - Ukupno (EU+Nac) HRK
= Ukupna ugovorena vrijednost bespovratnih sredstava]]+Ugovori_OPULJP[[#This Row],[Javni doprinos korisnika - HRK]]+Ugovori_OPULJP[[#This Row],[Privatni doprinos korisnika - HRK]]</f>
        <v>972719.91</v>
      </c>
      <c r="Z1909" s="22">
        <f>Ugovori_OPULJP[[#This Row],[UKUPNI PRIHVATLJIVI IZDACI
TOTAL ELIGIBLE EXPENDITURE
= Bespovratna sredstva ukupno + doprinos korisnika
= Ukupni prihvatljivi troškovi
= Ukupna ugovorena vrijednost projekta HRK]]/7.5345</f>
        <v>129102.1182560223</v>
      </c>
      <c r="AA1909" s="13" t="s">
        <v>2662</v>
      </c>
      <c r="AB1909" s="13" t="s">
        <v>19</v>
      </c>
      <c r="AC1909" s="12" t="s">
        <v>6980</v>
      </c>
      <c r="AD1909" s="12" t="s">
        <v>2664</v>
      </c>
    </row>
    <row r="1910" spans="1:30" ht="51" customHeight="1" x14ac:dyDescent="0.3">
      <c r="A1910" s="10" t="s">
        <v>6981</v>
      </c>
      <c r="B1910" s="11" t="s">
        <v>139</v>
      </c>
      <c r="C1910" s="12" t="s">
        <v>2658</v>
      </c>
      <c r="D1910" s="12" t="s">
        <v>6845</v>
      </c>
      <c r="E1910" s="13" t="s">
        <v>63</v>
      </c>
      <c r="F1910" s="14" t="s">
        <v>6982</v>
      </c>
      <c r="G1910" s="14" t="s">
        <v>6983</v>
      </c>
      <c r="H1910" s="16">
        <v>43872</v>
      </c>
      <c r="I1910" s="16">
        <v>44419</v>
      </c>
      <c r="J1910" s="17" t="str">
        <f>IF(Ugovori_OPULJP[[#This Row],[DATUM ZAVRŠETKA OPERACIJE]]&gt;DATE(2023,12,31),"u provedbi","završen")</f>
        <v>završen</v>
      </c>
      <c r="K1910" s="15" t="s">
        <v>21</v>
      </c>
      <c r="L1910" s="15" t="s">
        <v>21</v>
      </c>
      <c r="M1910" s="18">
        <v>0.85</v>
      </c>
      <c r="N1910" s="18">
        <v>0.15</v>
      </c>
      <c r="O1910" s="19">
        <f>Ugovori_OPULJP[[#This Row],[Bespovratna sredstva - Ukupno (EU+Nac) HRK
= Ukupna ugovorena vrijednost bespovratnih sredstava]]*Ugovori_OPULJP[[#This Row],[EU STOPA SUFINANCIRANJA %
EU CO-FINANCING RATE %]]</f>
        <v>841312.34549999994</v>
      </c>
      <c r="P1910" s="20">
        <f>Ugovori_OPULJP[[#This Row],[Bespovratna sredstva - EU dio - HRK]]/7.5345</f>
        <v>111661.33724865617</v>
      </c>
      <c r="Q1910" s="19">
        <f>Ugovori_OPULJP[[#This Row],[Bespovratna sredstva - Ukupno (EU+Nac) HRK
= Ukupna ugovorena vrijednost bespovratnih sredstava]]*Ugovori_OPULJP[[#This Row],[STOPA NACIONALNOG SUFINANCIRANJA %]]</f>
        <v>148466.88449999999</v>
      </c>
      <c r="R1910" s="20">
        <f>Ugovori_OPULJP[[#This Row],[Bespovratna sredstva - Nacionalni dio - HRK]]/7.5345</f>
        <v>19704.941867409911</v>
      </c>
      <c r="S1910" s="19">
        <v>989779.23</v>
      </c>
      <c r="T1910" s="20">
        <f>Ugovori_OPULJP[[#This Row],[Bespovratna sredstva - Ukupno (EU+Nac) HRK
= Ukupna ugovorena vrijednost bespovratnih sredstava]]/7.5345</f>
        <v>131366.27911606609</v>
      </c>
      <c r="U1910" s="19">
        <v>0</v>
      </c>
      <c r="V1910" s="20">
        <f>Ugovori_OPULJP[[#This Row],[Javni doprinos korisnika - HRK]]/7.5345</f>
        <v>0</v>
      </c>
      <c r="W1910" s="19">
        <v>0</v>
      </c>
      <c r="X1910" s="20">
        <f>Ugovori_OPULJP[[#This Row],[Privatni doprinos korisnika - HRK]]/7.5345</f>
        <v>0</v>
      </c>
      <c r="Y1910" s="21">
        <f>Ugovori_OPULJP[[#This Row],[Bespovratna sredstva - Ukupno (EU+Nac) HRK
= Ukupna ugovorena vrijednost bespovratnih sredstava]]+Ugovori_OPULJP[[#This Row],[Javni doprinos korisnika - HRK]]+Ugovori_OPULJP[[#This Row],[Privatni doprinos korisnika - HRK]]</f>
        <v>989779.23</v>
      </c>
      <c r="Z1910" s="22">
        <f>Ugovori_OPULJP[[#This Row],[UKUPNI PRIHVATLJIVI IZDACI
TOTAL ELIGIBLE EXPENDITURE
= Bespovratna sredstva ukupno + doprinos korisnika
= Ukupni prihvatljivi troškovi
= Ukupna ugovorena vrijednost projekta HRK]]/7.5345</f>
        <v>131366.27911606609</v>
      </c>
      <c r="AA1910" s="13" t="s">
        <v>2662</v>
      </c>
      <c r="AB1910" s="13" t="s">
        <v>19</v>
      </c>
      <c r="AC1910" s="12" t="s">
        <v>6984</v>
      </c>
      <c r="AD1910" s="12" t="s">
        <v>2664</v>
      </c>
    </row>
    <row r="1911" spans="1:30" ht="51" customHeight="1" x14ac:dyDescent="0.3">
      <c r="A1911" s="10" t="s">
        <v>6985</v>
      </c>
      <c r="B1911" s="11" t="s">
        <v>139</v>
      </c>
      <c r="C1911" s="12" t="s">
        <v>2658</v>
      </c>
      <c r="D1911" s="12" t="s">
        <v>6845</v>
      </c>
      <c r="E1911" s="13" t="s">
        <v>63</v>
      </c>
      <c r="F1911" s="14" t="s">
        <v>6986</v>
      </c>
      <c r="G1911" s="14" t="s">
        <v>6987</v>
      </c>
      <c r="H1911" s="16">
        <v>43872</v>
      </c>
      <c r="I1911" s="16">
        <v>44419</v>
      </c>
      <c r="J1911" s="17" t="str">
        <f>IF(Ugovori_OPULJP[[#This Row],[DATUM ZAVRŠETKA OPERACIJE]]&gt;DATE(2023,12,31),"u provedbi","završen")</f>
        <v>završen</v>
      </c>
      <c r="K1911" s="15" t="s">
        <v>417</v>
      </c>
      <c r="L1911" s="15" t="s">
        <v>417</v>
      </c>
      <c r="M1911" s="18">
        <v>0.85</v>
      </c>
      <c r="N1911" s="18">
        <v>0.15</v>
      </c>
      <c r="O1911" s="19">
        <f>Ugovori_OPULJP[[#This Row],[Bespovratna sredstva - Ukupno (EU+Nac) HRK
= Ukupna ugovorena vrijednost bespovratnih sredstava]]*Ugovori_OPULJP[[#This Row],[EU STOPA SUFINANCIRANJA %
EU CO-FINANCING RATE %]]</f>
        <v>768775.45349999995</v>
      </c>
      <c r="P1911" s="20">
        <f>Ugovori_OPULJP[[#This Row],[Bespovratna sredstva - EU dio - HRK]]/7.5345</f>
        <v>102034.03722874775</v>
      </c>
      <c r="Q1911" s="19">
        <f>Ugovori_OPULJP[[#This Row],[Bespovratna sredstva - Ukupno (EU+Nac) HRK
= Ukupna ugovorena vrijednost bespovratnih sredstava]]*Ugovori_OPULJP[[#This Row],[STOPA NACIONALNOG SUFINANCIRANJA %]]</f>
        <v>135666.25649999999</v>
      </c>
      <c r="R1911" s="20">
        <f>Ugovori_OPULJP[[#This Row],[Bespovratna sredstva - Nacionalni dio - HRK]]/7.5345</f>
        <v>18006.006569779012</v>
      </c>
      <c r="S1911" s="19">
        <v>904441.71</v>
      </c>
      <c r="T1911" s="20">
        <f>Ugovori_OPULJP[[#This Row],[Bespovratna sredstva - Ukupno (EU+Nac) HRK
= Ukupna ugovorena vrijednost bespovratnih sredstava]]/7.5345</f>
        <v>120040.04379852676</v>
      </c>
      <c r="U1911" s="19">
        <v>0</v>
      </c>
      <c r="V1911" s="20">
        <f>Ugovori_OPULJP[[#This Row],[Javni doprinos korisnika - HRK]]/7.5345</f>
        <v>0</v>
      </c>
      <c r="W1911" s="19">
        <v>0</v>
      </c>
      <c r="X1911" s="20">
        <f>Ugovori_OPULJP[[#This Row],[Privatni doprinos korisnika - HRK]]/7.5345</f>
        <v>0</v>
      </c>
      <c r="Y1911" s="21">
        <f>Ugovori_OPULJP[[#This Row],[Bespovratna sredstva - Ukupno (EU+Nac) HRK
= Ukupna ugovorena vrijednost bespovratnih sredstava]]+Ugovori_OPULJP[[#This Row],[Javni doprinos korisnika - HRK]]+Ugovori_OPULJP[[#This Row],[Privatni doprinos korisnika - HRK]]</f>
        <v>904441.71</v>
      </c>
      <c r="Z1911" s="22">
        <f>Ugovori_OPULJP[[#This Row],[UKUPNI PRIHVATLJIVI IZDACI
TOTAL ELIGIBLE EXPENDITURE
= Bespovratna sredstva ukupno + doprinos korisnika
= Ukupni prihvatljivi troškovi
= Ukupna ugovorena vrijednost projekta HRK]]/7.5345</f>
        <v>120040.04379852676</v>
      </c>
      <c r="AA1911" s="13" t="s">
        <v>2662</v>
      </c>
      <c r="AB1911" s="13" t="s">
        <v>19</v>
      </c>
      <c r="AC1911" s="12" t="s">
        <v>6988</v>
      </c>
      <c r="AD1911" s="12" t="s">
        <v>2664</v>
      </c>
    </row>
    <row r="1912" spans="1:30" ht="38.25" customHeight="1" x14ac:dyDescent="0.3">
      <c r="A1912" s="10" t="s">
        <v>6989</v>
      </c>
      <c r="B1912" s="11" t="s">
        <v>139</v>
      </c>
      <c r="C1912" s="12" t="s">
        <v>2658</v>
      </c>
      <c r="D1912" s="12" t="s">
        <v>6845</v>
      </c>
      <c r="E1912" s="13" t="s">
        <v>63</v>
      </c>
      <c r="F1912" s="14" t="s">
        <v>6990</v>
      </c>
      <c r="G1912" s="14" t="s">
        <v>6991</v>
      </c>
      <c r="H1912" s="16">
        <v>43872</v>
      </c>
      <c r="I1912" s="16">
        <v>44472</v>
      </c>
      <c r="J1912" s="17" t="str">
        <f>IF(Ugovori_OPULJP[[#This Row],[DATUM ZAVRŠETKA OPERACIJE]]&gt;DATE(2023,12,31),"u provedbi","završen")</f>
        <v>završen</v>
      </c>
      <c r="K1912" s="15" t="s">
        <v>21</v>
      </c>
      <c r="L1912" s="15" t="s">
        <v>21</v>
      </c>
      <c r="M1912" s="18">
        <v>0.85</v>
      </c>
      <c r="N1912" s="18">
        <v>0.15</v>
      </c>
      <c r="O1912" s="19">
        <f>Ugovori_OPULJP[[#This Row],[Bespovratna sredstva - Ukupno (EU+Nac) HRK
= Ukupna ugovorena vrijednost bespovratnih sredstava]]*Ugovori_OPULJP[[#This Row],[EU STOPA SUFINANCIRANJA %
EU CO-FINANCING RATE %]]</f>
        <v>849296.30200000003</v>
      </c>
      <c r="P1912" s="20">
        <f>Ugovori_OPULJP[[#This Row],[Bespovratna sredstva - EU dio - HRK]]/7.5345</f>
        <v>112720.99037759639</v>
      </c>
      <c r="Q1912" s="19">
        <f>Ugovori_OPULJP[[#This Row],[Bespovratna sredstva - Ukupno (EU+Nac) HRK
= Ukupna ugovorena vrijednost bespovratnih sredstava]]*Ugovori_OPULJP[[#This Row],[STOPA NACIONALNOG SUFINANCIRANJA %]]</f>
        <v>149875.818</v>
      </c>
      <c r="R1912" s="20">
        <f>Ugovori_OPULJP[[#This Row],[Bespovratna sredstva - Nacionalni dio - HRK]]/7.5345</f>
        <v>19891.939478399363</v>
      </c>
      <c r="S1912" s="19">
        <v>999172.12</v>
      </c>
      <c r="T1912" s="20">
        <f>Ugovori_OPULJP[[#This Row],[Bespovratna sredstva - Ukupno (EU+Nac) HRK
= Ukupna ugovorena vrijednost bespovratnih sredstava]]/7.5345</f>
        <v>132612.92985599575</v>
      </c>
      <c r="U1912" s="19">
        <v>0</v>
      </c>
      <c r="V1912" s="20">
        <f>Ugovori_OPULJP[[#This Row],[Javni doprinos korisnika - HRK]]/7.5345</f>
        <v>0</v>
      </c>
      <c r="W1912" s="19">
        <v>0</v>
      </c>
      <c r="X1912" s="20">
        <f>Ugovori_OPULJP[[#This Row],[Privatni doprinos korisnika - HRK]]/7.5345</f>
        <v>0</v>
      </c>
      <c r="Y1912" s="21">
        <f>Ugovori_OPULJP[[#This Row],[Bespovratna sredstva - Ukupno (EU+Nac) HRK
= Ukupna ugovorena vrijednost bespovratnih sredstava]]+Ugovori_OPULJP[[#This Row],[Javni doprinos korisnika - HRK]]+Ugovori_OPULJP[[#This Row],[Privatni doprinos korisnika - HRK]]</f>
        <v>999172.12</v>
      </c>
      <c r="Z1912" s="22">
        <f>Ugovori_OPULJP[[#This Row],[UKUPNI PRIHVATLJIVI IZDACI
TOTAL ELIGIBLE EXPENDITURE
= Bespovratna sredstva ukupno + doprinos korisnika
= Ukupni prihvatljivi troškovi
= Ukupna ugovorena vrijednost projekta HRK]]/7.5345</f>
        <v>132612.92985599575</v>
      </c>
      <c r="AA1912" s="13" t="s">
        <v>2662</v>
      </c>
      <c r="AB1912" s="13" t="s">
        <v>19</v>
      </c>
      <c r="AC1912" s="12" t="s">
        <v>6992</v>
      </c>
      <c r="AD1912" s="12" t="s">
        <v>2664</v>
      </c>
    </row>
    <row r="1913" spans="1:30" ht="38.25" customHeight="1" x14ac:dyDescent="0.3">
      <c r="A1913" s="10" t="s">
        <v>6993</v>
      </c>
      <c r="B1913" s="11" t="s">
        <v>139</v>
      </c>
      <c r="C1913" s="12" t="s">
        <v>2658</v>
      </c>
      <c r="D1913" s="12" t="s">
        <v>6845</v>
      </c>
      <c r="E1913" s="13" t="s">
        <v>63</v>
      </c>
      <c r="F1913" s="14" t="s">
        <v>6994</v>
      </c>
      <c r="G1913" s="14" t="s">
        <v>6995</v>
      </c>
      <c r="H1913" s="16">
        <v>43872</v>
      </c>
      <c r="I1913" s="16">
        <v>44489</v>
      </c>
      <c r="J1913" s="17" t="str">
        <f>IF(Ugovori_OPULJP[[#This Row],[DATUM ZAVRŠETKA OPERACIJE]]&gt;DATE(2023,12,31),"u provedbi","završen")</f>
        <v>završen</v>
      </c>
      <c r="K1913" s="15" t="s">
        <v>6996</v>
      </c>
      <c r="L1913" s="15" t="s">
        <v>21</v>
      </c>
      <c r="M1913" s="18">
        <v>0.85</v>
      </c>
      <c r="N1913" s="18">
        <v>0.15</v>
      </c>
      <c r="O1913" s="19">
        <f>Ugovori_OPULJP[[#This Row],[Bespovratna sredstva - Ukupno (EU+Nac) HRK
= Ukupna ugovorena vrijednost bespovratnih sredstava]]*Ugovori_OPULJP[[#This Row],[EU STOPA SUFINANCIRANJA %
EU CO-FINANCING RATE %]]</f>
        <v>772311.49600000004</v>
      </c>
      <c r="P1913" s="20">
        <f>Ugovori_OPULJP[[#This Row],[Bespovratna sredstva - EU dio - HRK]]/7.5345</f>
        <v>102503.35072002123</v>
      </c>
      <c r="Q1913" s="19">
        <f>Ugovori_OPULJP[[#This Row],[Bespovratna sredstva - Ukupno (EU+Nac) HRK
= Ukupna ugovorena vrijednost bespovratnih sredstava]]*Ugovori_OPULJP[[#This Row],[STOPA NACIONALNOG SUFINANCIRANJA %]]</f>
        <v>136290.264</v>
      </c>
      <c r="R1913" s="20">
        <f>Ugovori_OPULJP[[#This Row],[Bespovratna sredstva - Nacionalni dio - HRK]]/7.5345</f>
        <v>18088.826597650805</v>
      </c>
      <c r="S1913" s="19">
        <v>908601.76</v>
      </c>
      <c r="T1913" s="20">
        <f>Ugovori_OPULJP[[#This Row],[Bespovratna sredstva - Ukupno (EU+Nac) HRK
= Ukupna ugovorena vrijednost bespovratnih sredstava]]/7.5345</f>
        <v>120592.17731767203</v>
      </c>
      <c r="U1913" s="19">
        <v>0</v>
      </c>
      <c r="V1913" s="20">
        <f>Ugovori_OPULJP[[#This Row],[Javni doprinos korisnika - HRK]]/7.5345</f>
        <v>0</v>
      </c>
      <c r="W1913" s="19">
        <v>0</v>
      </c>
      <c r="X1913" s="20">
        <f>Ugovori_OPULJP[[#This Row],[Privatni doprinos korisnika - HRK]]/7.5345</f>
        <v>0</v>
      </c>
      <c r="Y1913" s="21">
        <f>Ugovori_OPULJP[[#This Row],[Bespovratna sredstva - Ukupno (EU+Nac) HRK
= Ukupna ugovorena vrijednost bespovratnih sredstava]]+Ugovori_OPULJP[[#This Row],[Javni doprinos korisnika - HRK]]+Ugovori_OPULJP[[#This Row],[Privatni doprinos korisnika - HRK]]</f>
        <v>908601.76</v>
      </c>
      <c r="Z1913" s="22">
        <f>Ugovori_OPULJP[[#This Row],[UKUPNI PRIHVATLJIVI IZDACI
TOTAL ELIGIBLE EXPENDITURE
= Bespovratna sredstva ukupno + doprinos korisnika
= Ukupni prihvatljivi troškovi
= Ukupna ugovorena vrijednost projekta HRK]]/7.5345</f>
        <v>120592.17731767203</v>
      </c>
      <c r="AA1913" s="13" t="s">
        <v>2662</v>
      </c>
      <c r="AB1913" s="13" t="s">
        <v>19</v>
      </c>
      <c r="AC1913" s="12" t="s">
        <v>6997</v>
      </c>
      <c r="AD1913" s="12" t="s">
        <v>2664</v>
      </c>
    </row>
    <row r="1914" spans="1:30" ht="51" customHeight="1" x14ac:dyDescent="0.3">
      <c r="A1914" s="10" t="s">
        <v>6998</v>
      </c>
      <c r="B1914" s="11" t="s">
        <v>139</v>
      </c>
      <c r="C1914" s="12" t="s">
        <v>2658</v>
      </c>
      <c r="D1914" s="12" t="s">
        <v>6845</v>
      </c>
      <c r="E1914" s="13" t="s">
        <v>63</v>
      </c>
      <c r="F1914" s="14" t="s">
        <v>6999</v>
      </c>
      <c r="G1914" s="14" t="s">
        <v>7000</v>
      </c>
      <c r="H1914" s="16">
        <v>43872</v>
      </c>
      <c r="I1914" s="16">
        <v>44419</v>
      </c>
      <c r="J1914" s="17" t="str">
        <f>IF(Ugovori_OPULJP[[#This Row],[DATUM ZAVRŠETKA OPERACIJE]]&gt;DATE(2023,12,31),"u provedbi","završen")</f>
        <v>završen</v>
      </c>
      <c r="K1914" s="15" t="s">
        <v>66</v>
      </c>
      <c r="L1914" s="15" t="s">
        <v>66</v>
      </c>
      <c r="M1914" s="18">
        <v>0.85</v>
      </c>
      <c r="N1914" s="18">
        <v>0.15</v>
      </c>
      <c r="O1914" s="19">
        <f>Ugovori_OPULJP[[#This Row],[Bespovratna sredstva - Ukupno (EU+Nac) HRK
= Ukupna ugovorena vrijednost bespovratnih sredstava]]*Ugovori_OPULJP[[#This Row],[EU STOPA SUFINANCIRANJA %
EU CO-FINANCING RATE %]]</f>
        <v>804493.6094999999</v>
      </c>
      <c r="P1914" s="20">
        <f>Ugovori_OPULJP[[#This Row],[Bespovratna sredstva - EU dio - HRK]]/7.5345</f>
        <v>106774.65120445947</v>
      </c>
      <c r="Q1914" s="19">
        <f>Ugovori_OPULJP[[#This Row],[Bespovratna sredstva - Ukupno (EU+Nac) HRK
= Ukupna ugovorena vrijednost bespovratnih sredstava]]*Ugovori_OPULJP[[#This Row],[STOPA NACIONALNOG SUFINANCIRANJA %]]</f>
        <v>141969.46049999999</v>
      </c>
      <c r="R1914" s="20">
        <f>Ugovori_OPULJP[[#This Row],[Bespovratna sredstva - Nacionalni dio - HRK]]/7.5345</f>
        <v>18842.585506669318</v>
      </c>
      <c r="S1914" s="19">
        <v>946463.07</v>
      </c>
      <c r="T1914" s="20">
        <f>Ugovori_OPULJP[[#This Row],[Bespovratna sredstva - Ukupno (EU+Nac) HRK
= Ukupna ugovorena vrijednost bespovratnih sredstava]]/7.5345</f>
        <v>125617.23671112879</v>
      </c>
      <c r="U1914" s="19">
        <v>0</v>
      </c>
      <c r="V1914" s="20">
        <f>Ugovori_OPULJP[[#This Row],[Javni doprinos korisnika - HRK]]/7.5345</f>
        <v>0</v>
      </c>
      <c r="W1914" s="19">
        <v>0</v>
      </c>
      <c r="X1914" s="20">
        <f>Ugovori_OPULJP[[#This Row],[Privatni doprinos korisnika - HRK]]/7.5345</f>
        <v>0</v>
      </c>
      <c r="Y1914" s="21">
        <f>Ugovori_OPULJP[[#This Row],[Bespovratna sredstva - Ukupno (EU+Nac) HRK
= Ukupna ugovorena vrijednost bespovratnih sredstava]]+Ugovori_OPULJP[[#This Row],[Javni doprinos korisnika - HRK]]+Ugovori_OPULJP[[#This Row],[Privatni doprinos korisnika - HRK]]</f>
        <v>946463.07</v>
      </c>
      <c r="Z1914" s="22">
        <f>Ugovori_OPULJP[[#This Row],[UKUPNI PRIHVATLJIVI IZDACI
TOTAL ELIGIBLE EXPENDITURE
= Bespovratna sredstva ukupno + doprinos korisnika
= Ukupni prihvatljivi troškovi
= Ukupna ugovorena vrijednost projekta HRK]]/7.5345</f>
        <v>125617.23671112879</v>
      </c>
      <c r="AA1914" s="13" t="s">
        <v>2662</v>
      </c>
      <c r="AB1914" s="13" t="s">
        <v>19</v>
      </c>
      <c r="AC1914" s="12" t="s">
        <v>7001</v>
      </c>
      <c r="AD1914" s="12" t="s">
        <v>2664</v>
      </c>
    </row>
    <row r="1915" spans="1:30" ht="51" customHeight="1" x14ac:dyDescent="0.3">
      <c r="A1915" s="10" t="s">
        <v>7002</v>
      </c>
      <c r="B1915" s="11" t="s">
        <v>139</v>
      </c>
      <c r="C1915" s="12" t="s">
        <v>2658</v>
      </c>
      <c r="D1915" s="12" t="s">
        <v>6845</v>
      </c>
      <c r="E1915" s="13" t="s">
        <v>63</v>
      </c>
      <c r="F1915" s="14" t="s">
        <v>7003</v>
      </c>
      <c r="G1915" s="14" t="s">
        <v>7004</v>
      </c>
      <c r="H1915" s="16">
        <v>43872</v>
      </c>
      <c r="I1915" s="16">
        <v>44419</v>
      </c>
      <c r="J1915" s="17" t="str">
        <f>IF(Ugovori_OPULJP[[#This Row],[DATUM ZAVRŠETKA OPERACIJE]]&gt;DATE(2023,12,31),"u provedbi","završen")</f>
        <v>završen</v>
      </c>
      <c r="K1915" s="15" t="s">
        <v>21</v>
      </c>
      <c r="L1915" s="15" t="s">
        <v>21</v>
      </c>
      <c r="M1915" s="18">
        <v>0.85</v>
      </c>
      <c r="N1915" s="18">
        <v>0.15</v>
      </c>
      <c r="O1915" s="19">
        <f>Ugovori_OPULJP[[#This Row],[Bespovratna sredstva - Ukupno (EU+Nac) HRK
= Ukupna ugovorena vrijednost bespovratnih sredstava]]*Ugovori_OPULJP[[#This Row],[EU STOPA SUFINANCIRANJA %
EU CO-FINANCING RATE %]]</f>
        <v>848322.06599999999</v>
      </c>
      <c r="P1915" s="20">
        <f>Ugovori_OPULJP[[#This Row],[Bespovratna sredstva - EU dio - HRK]]/7.5345</f>
        <v>112591.68703961775</v>
      </c>
      <c r="Q1915" s="19">
        <f>Ugovori_OPULJP[[#This Row],[Bespovratna sredstva - Ukupno (EU+Nac) HRK
= Ukupna ugovorena vrijednost bespovratnih sredstava]]*Ugovori_OPULJP[[#This Row],[STOPA NACIONALNOG SUFINANCIRANJA %]]</f>
        <v>149703.894</v>
      </c>
      <c r="R1915" s="20">
        <f>Ugovori_OPULJP[[#This Row],[Bespovratna sredstva - Nacionalni dio - HRK]]/7.5345</f>
        <v>19869.121242285484</v>
      </c>
      <c r="S1915" s="19">
        <v>998025.96</v>
      </c>
      <c r="T1915" s="20">
        <f>Ugovori_OPULJP[[#This Row],[Bespovratna sredstva - Ukupno (EU+Nac) HRK
= Ukupna ugovorena vrijednost bespovratnih sredstava]]/7.5345</f>
        <v>132460.80828190324</v>
      </c>
      <c r="U1915" s="19">
        <v>0</v>
      </c>
      <c r="V1915" s="20">
        <f>Ugovori_OPULJP[[#This Row],[Javni doprinos korisnika - HRK]]/7.5345</f>
        <v>0</v>
      </c>
      <c r="W1915" s="19">
        <v>0</v>
      </c>
      <c r="X1915" s="20">
        <f>Ugovori_OPULJP[[#This Row],[Privatni doprinos korisnika - HRK]]/7.5345</f>
        <v>0</v>
      </c>
      <c r="Y1915" s="21">
        <f>Ugovori_OPULJP[[#This Row],[Bespovratna sredstva - Ukupno (EU+Nac) HRK
= Ukupna ugovorena vrijednost bespovratnih sredstava]]+Ugovori_OPULJP[[#This Row],[Javni doprinos korisnika - HRK]]+Ugovori_OPULJP[[#This Row],[Privatni doprinos korisnika - HRK]]</f>
        <v>998025.96</v>
      </c>
      <c r="Z1915" s="22">
        <f>Ugovori_OPULJP[[#This Row],[UKUPNI PRIHVATLJIVI IZDACI
TOTAL ELIGIBLE EXPENDITURE
= Bespovratna sredstva ukupno + doprinos korisnika
= Ukupni prihvatljivi troškovi
= Ukupna ugovorena vrijednost projekta HRK]]/7.5345</f>
        <v>132460.80828190324</v>
      </c>
      <c r="AA1915" s="13" t="s">
        <v>2662</v>
      </c>
      <c r="AB1915" s="13" t="s">
        <v>19</v>
      </c>
      <c r="AC1915" s="12" t="s">
        <v>7005</v>
      </c>
      <c r="AD1915" s="12" t="s">
        <v>2664</v>
      </c>
    </row>
    <row r="1916" spans="1:30" ht="51" customHeight="1" x14ac:dyDescent="0.3">
      <c r="A1916" s="10" t="s">
        <v>7006</v>
      </c>
      <c r="B1916" s="11" t="s">
        <v>139</v>
      </c>
      <c r="C1916" s="12" t="s">
        <v>2658</v>
      </c>
      <c r="D1916" s="12" t="s">
        <v>6845</v>
      </c>
      <c r="E1916" s="13" t="s">
        <v>63</v>
      </c>
      <c r="F1916" s="14" t="s">
        <v>7007</v>
      </c>
      <c r="G1916" s="14" t="s">
        <v>7008</v>
      </c>
      <c r="H1916" s="16">
        <v>43872</v>
      </c>
      <c r="I1916" s="35">
        <v>44419</v>
      </c>
      <c r="J1916" s="17" t="str">
        <f>IF(Ugovori_OPULJP[[#This Row],[DATUM ZAVRŠETKA OPERACIJE]]&gt;DATE(2023,12,31),"u provedbi","završen")</f>
        <v>završen</v>
      </c>
      <c r="K1916" s="15" t="s">
        <v>164</v>
      </c>
      <c r="L1916" s="15" t="s">
        <v>164</v>
      </c>
      <c r="M1916" s="18">
        <v>0.85</v>
      </c>
      <c r="N1916" s="18">
        <v>0.15</v>
      </c>
      <c r="O1916" s="19">
        <f>Ugovori_OPULJP[[#This Row],[Bespovratna sredstva - Ukupno (EU+Nac) HRK
= Ukupna ugovorena vrijednost bespovratnih sredstava]]*Ugovori_OPULJP[[#This Row],[EU STOPA SUFINANCIRANJA %
EU CO-FINANCING RATE %]]</f>
        <v>845070.92649999994</v>
      </c>
      <c r="P1916" s="20">
        <f>Ugovori_OPULJP[[#This Row],[Bespovratna sredstva - EU dio - HRK]]/7.5345</f>
        <v>112160.18667463002</v>
      </c>
      <c r="Q1916" s="19">
        <f>Ugovori_OPULJP[[#This Row],[Bespovratna sredstva - Ukupno (EU+Nac) HRK
= Ukupna ugovorena vrijednost bespovratnih sredstava]]*Ugovori_OPULJP[[#This Row],[STOPA NACIONALNOG SUFINANCIRANJA %]]</f>
        <v>149130.1635</v>
      </c>
      <c r="R1916" s="20">
        <f>Ugovori_OPULJP[[#This Row],[Bespovratna sredstva - Nacionalni dio - HRK]]/7.5345</f>
        <v>19792.974119052356</v>
      </c>
      <c r="S1916" s="19">
        <v>994201.09</v>
      </c>
      <c r="T1916" s="20">
        <f>Ugovori_OPULJP[[#This Row],[Bespovratna sredstva - Ukupno (EU+Nac) HRK
= Ukupna ugovorena vrijednost bespovratnih sredstava]]/7.5345</f>
        <v>131953.16079368239</v>
      </c>
      <c r="U1916" s="19">
        <v>0</v>
      </c>
      <c r="V1916" s="20">
        <f>Ugovori_OPULJP[[#This Row],[Javni doprinos korisnika - HRK]]/7.5345</f>
        <v>0</v>
      </c>
      <c r="W1916" s="19">
        <v>0</v>
      </c>
      <c r="X1916" s="20">
        <f>Ugovori_OPULJP[[#This Row],[Privatni doprinos korisnika - HRK]]/7.5345</f>
        <v>0</v>
      </c>
      <c r="Y1916" s="21">
        <f>Ugovori_OPULJP[[#This Row],[Bespovratna sredstva - Ukupno (EU+Nac) HRK
= Ukupna ugovorena vrijednost bespovratnih sredstava]]+Ugovori_OPULJP[[#This Row],[Javni doprinos korisnika - HRK]]+Ugovori_OPULJP[[#This Row],[Privatni doprinos korisnika - HRK]]</f>
        <v>994201.09</v>
      </c>
      <c r="Z1916" s="22">
        <f>Ugovori_OPULJP[[#This Row],[UKUPNI PRIHVATLJIVI IZDACI
TOTAL ELIGIBLE EXPENDITURE
= Bespovratna sredstva ukupno + doprinos korisnika
= Ukupni prihvatljivi troškovi
= Ukupna ugovorena vrijednost projekta HRK]]/7.5345</f>
        <v>131953.16079368239</v>
      </c>
      <c r="AA1916" s="13" t="s">
        <v>2662</v>
      </c>
      <c r="AB1916" s="13" t="s">
        <v>19</v>
      </c>
      <c r="AC1916" s="12" t="s">
        <v>7009</v>
      </c>
      <c r="AD1916" s="12" t="s">
        <v>2664</v>
      </c>
    </row>
    <row r="1917" spans="1:30" ht="38.25" customHeight="1" x14ac:dyDescent="0.3">
      <c r="A1917" s="10" t="s">
        <v>7010</v>
      </c>
      <c r="B1917" s="11" t="s">
        <v>139</v>
      </c>
      <c r="C1917" s="12" t="s">
        <v>2658</v>
      </c>
      <c r="D1917" s="12" t="s">
        <v>6845</v>
      </c>
      <c r="E1917" s="13" t="s">
        <v>63</v>
      </c>
      <c r="F1917" s="14" t="s">
        <v>7011</v>
      </c>
      <c r="G1917" s="14" t="s">
        <v>6892</v>
      </c>
      <c r="H1917" s="16">
        <v>43872</v>
      </c>
      <c r="I1917" s="16">
        <v>44419</v>
      </c>
      <c r="J1917" s="17" t="str">
        <f>IF(Ugovori_OPULJP[[#This Row],[DATUM ZAVRŠETKA OPERACIJE]]&gt;DATE(2023,12,31),"u provedbi","završen")</f>
        <v>završen</v>
      </c>
      <c r="K1917" s="15" t="s">
        <v>21</v>
      </c>
      <c r="L1917" s="15" t="s">
        <v>21</v>
      </c>
      <c r="M1917" s="18">
        <v>0.85</v>
      </c>
      <c r="N1917" s="18">
        <v>0.15</v>
      </c>
      <c r="O1917" s="19">
        <f>Ugovori_OPULJP[[#This Row],[Bespovratna sredstva - Ukupno (EU+Nac) HRK
= Ukupna ugovorena vrijednost bespovratnih sredstava]]*Ugovori_OPULJP[[#This Row],[EU STOPA SUFINANCIRANJA %
EU CO-FINANCING RATE %]]</f>
        <v>665848.5199999999</v>
      </c>
      <c r="P1917" s="20">
        <f>Ugovori_OPULJP[[#This Row],[Bespovratna sredstva - EU dio - HRK]]/7.5345</f>
        <v>88373.285553122289</v>
      </c>
      <c r="Q1917" s="19">
        <f>Ugovori_OPULJP[[#This Row],[Bespovratna sredstva - Ukupno (EU+Nac) HRK
= Ukupna ugovorena vrijednost bespovratnih sredstava]]*Ugovori_OPULJP[[#This Row],[STOPA NACIONALNOG SUFINANCIRANJA %]]</f>
        <v>117502.68</v>
      </c>
      <c r="R1917" s="20">
        <f>Ugovori_OPULJP[[#This Row],[Bespovratna sredstva - Nacionalni dio - HRK]]/7.5345</f>
        <v>15595.28568584511</v>
      </c>
      <c r="S1917" s="19">
        <v>783351.2</v>
      </c>
      <c r="T1917" s="20">
        <f>Ugovori_OPULJP[[#This Row],[Bespovratna sredstva - Ukupno (EU+Nac) HRK
= Ukupna ugovorena vrijednost bespovratnih sredstava]]/7.5345</f>
        <v>103968.5712389674</v>
      </c>
      <c r="U1917" s="19">
        <v>0</v>
      </c>
      <c r="V1917" s="20">
        <f>Ugovori_OPULJP[[#This Row],[Javni doprinos korisnika - HRK]]/7.5345</f>
        <v>0</v>
      </c>
      <c r="W1917" s="19">
        <v>0.01</v>
      </c>
      <c r="X1917" s="20">
        <f>Ugovori_OPULJP[[#This Row],[Privatni doprinos korisnika - HRK]]/7.5345</f>
        <v>1.3272280841462604E-3</v>
      </c>
      <c r="Y1917" s="21">
        <f>Ugovori_OPULJP[[#This Row],[Bespovratna sredstva - Ukupno (EU+Nac) HRK
= Ukupna ugovorena vrijednost bespovratnih sredstava]]+Ugovori_OPULJP[[#This Row],[Javni doprinos korisnika - HRK]]+Ugovori_OPULJP[[#This Row],[Privatni doprinos korisnika - HRK]]</f>
        <v>783351.21</v>
      </c>
      <c r="Z1917" s="22">
        <f>Ugovori_OPULJP[[#This Row],[UKUPNI PRIHVATLJIVI IZDACI
TOTAL ELIGIBLE EXPENDITURE
= Bespovratna sredstva ukupno + doprinos korisnika
= Ukupni prihvatljivi troškovi
= Ukupna ugovorena vrijednost projekta HRK]]/7.5345</f>
        <v>103968.57256619549</v>
      </c>
      <c r="AA1917" s="13" t="s">
        <v>2662</v>
      </c>
      <c r="AB1917" s="13" t="s">
        <v>19</v>
      </c>
      <c r="AC1917" s="12" t="s">
        <v>7012</v>
      </c>
      <c r="AD1917" s="12" t="s">
        <v>2664</v>
      </c>
    </row>
    <row r="1918" spans="1:30" ht="51" customHeight="1" x14ac:dyDescent="0.3">
      <c r="A1918" s="10" t="s">
        <v>7013</v>
      </c>
      <c r="B1918" s="11" t="s">
        <v>139</v>
      </c>
      <c r="C1918" s="12" t="s">
        <v>2658</v>
      </c>
      <c r="D1918" s="12" t="s">
        <v>6845</v>
      </c>
      <c r="E1918" s="13" t="s">
        <v>63</v>
      </c>
      <c r="F1918" s="14" t="s">
        <v>7014</v>
      </c>
      <c r="G1918" s="14" t="s">
        <v>7015</v>
      </c>
      <c r="H1918" s="16">
        <v>43669</v>
      </c>
      <c r="I1918" s="16">
        <v>44219</v>
      </c>
      <c r="J1918" s="17" t="str">
        <f>IF(Ugovori_OPULJP[[#This Row],[DATUM ZAVRŠETKA OPERACIJE]]&gt;DATE(2023,12,31),"u provedbi","završen")</f>
        <v>završen</v>
      </c>
      <c r="K1918" s="15" t="s">
        <v>71</v>
      </c>
      <c r="L1918" s="15" t="s">
        <v>71</v>
      </c>
      <c r="M1918" s="18">
        <v>0.85</v>
      </c>
      <c r="N1918" s="18">
        <v>0.15</v>
      </c>
      <c r="O1918" s="19">
        <f>Ugovori_OPULJP[[#This Row],[Bespovratna sredstva - Ukupno (EU+Nac) HRK
= Ukupna ugovorena vrijednost bespovratnih sredstava]]*Ugovori_OPULJP[[#This Row],[EU STOPA SUFINANCIRANJA %
EU CO-FINANCING RATE %]]</f>
        <v>737964.21149999998</v>
      </c>
      <c r="P1918" s="20">
        <f>Ugovori_OPULJP[[#This Row],[Bespovratna sredstva - EU dio - HRK]]/7.5345</f>
        <v>97944.682659765065</v>
      </c>
      <c r="Q1918" s="19">
        <f>Ugovori_OPULJP[[#This Row],[Bespovratna sredstva - Ukupno (EU+Nac) HRK
= Ukupna ugovorena vrijednost bespovratnih sredstava]]*Ugovori_OPULJP[[#This Row],[STOPA NACIONALNOG SUFINANCIRANJA %]]</f>
        <v>130228.97849999998</v>
      </c>
      <c r="R1918" s="20">
        <f>Ugovori_OPULJP[[#This Row],[Bespovratna sredstva - Nacionalni dio - HRK]]/7.5345</f>
        <v>17284.355763487951</v>
      </c>
      <c r="S1918" s="19">
        <v>868193.19</v>
      </c>
      <c r="T1918" s="20">
        <f>Ugovori_OPULJP[[#This Row],[Bespovratna sredstva - Ukupno (EU+Nac) HRK
= Ukupna ugovorena vrijednost bespovratnih sredstava]]/7.5345</f>
        <v>115229.03842325302</v>
      </c>
      <c r="U1918" s="19">
        <v>0</v>
      </c>
      <c r="V1918" s="20">
        <f>Ugovori_OPULJP[[#This Row],[Javni doprinos korisnika - HRK]]/7.5345</f>
        <v>0</v>
      </c>
      <c r="W1918" s="19">
        <v>0</v>
      </c>
      <c r="X1918" s="20">
        <f>Ugovori_OPULJP[[#This Row],[Privatni doprinos korisnika - HRK]]/7.5345</f>
        <v>0</v>
      </c>
      <c r="Y1918" s="21">
        <f>Ugovori_OPULJP[[#This Row],[Bespovratna sredstva - Ukupno (EU+Nac) HRK
= Ukupna ugovorena vrijednost bespovratnih sredstava]]+Ugovori_OPULJP[[#This Row],[Javni doprinos korisnika - HRK]]+Ugovori_OPULJP[[#This Row],[Privatni doprinos korisnika - HRK]]</f>
        <v>868193.19</v>
      </c>
      <c r="Z1918" s="22">
        <f>Ugovori_OPULJP[[#This Row],[UKUPNI PRIHVATLJIVI IZDACI
TOTAL ELIGIBLE EXPENDITURE
= Bespovratna sredstva ukupno + doprinos korisnika
= Ukupni prihvatljivi troškovi
= Ukupna ugovorena vrijednost projekta HRK]]/7.5345</f>
        <v>115229.03842325302</v>
      </c>
      <c r="AA1918" s="13" t="s">
        <v>2662</v>
      </c>
      <c r="AB1918" s="13" t="s">
        <v>19</v>
      </c>
      <c r="AC1918" s="12" t="s">
        <v>7016</v>
      </c>
      <c r="AD1918" s="12" t="s">
        <v>2664</v>
      </c>
    </row>
    <row r="1919" spans="1:30" ht="51" customHeight="1" x14ac:dyDescent="0.3">
      <c r="A1919" s="10" t="s">
        <v>7017</v>
      </c>
      <c r="B1919" s="11" t="s">
        <v>139</v>
      </c>
      <c r="C1919" s="12" t="s">
        <v>2658</v>
      </c>
      <c r="D1919" s="12" t="s">
        <v>6845</v>
      </c>
      <c r="E1919" s="13" t="s">
        <v>63</v>
      </c>
      <c r="F1919" s="14" t="s">
        <v>7018</v>
      </c>
      <c r="G1919" s="14" t="s">
        <v>7019</v>
      </c>
      <c r="H1919" s="16">
        <v>43872</v>
      </c>
      <c r="I1919" s="16">
        <v>44419</v>
      </c>
      <c r="J1919" s="17" t="str">
        <f>IF(Ugovori_OPULJP[[#This Row],[DATUM ZAVRŠETKA OPERACIJE]]&gt;DATE(2023,12,31),"u provedbi","završen")</f>
        <v>završen</v>
      </c>
      <c r="K1919" s="15" t="s">
        <v>117</v>
      </c>
      <c r="L1919" s="15" t="s">
        <v>117</v>
      </c>
      <c r="M1919" s="18">
        <v>0.85</v>
      </c>
      <c r="N1919" s="18">
        <v>0.15</v>
      </c>
      <c r="O1919" s="19">
        <f>Ugovori_OPULJP[[#This Row],[Bespovratna sredstva - Ukupno (EU+Nac) HRK
= Ukupna ugovorena vrijednost bespovratnih sredstava]]*Ugovori_OPULJP[[#This Row],[EU STOPA SUFINANCIRANJA %
EU CO-FINANCING RATE %]]</f>
        <v>492069.10549999995</v>
      </c>
      <c r="P1919" s="20">
        <f>Ugovori_OPULJP[[#This Row],[Bespovratna sredstva - EU dio - HRK]]/7.5345</f>
        <v>65308.793616032905</v>
      </c>
      <c r="Q1919" s="19">
        <f>Ugovori_OPULJP[[#This Row],[Bespovratna sredstva - Ukupno (EU+Nac) HRK
= Ukupna ugovorena vrijednost bespovratnih sredstava]]*Ugovori_OPULJP[[#This Row],[STOPA NACIONALNOG SUFINANCIRANJA %]]</f>
        <v>86835.724499999997</v>
      </c>
      <c r="R1919" s="20">
        <f>Ugovori_OPULJP[[#This Row],[Bespovratna sredstva - Nacionalni dio - HRK]]/7.5345</f>
        <v>11525.081226358749</v>
      </c>
      <c r="S1919" s="19">
        <v>578904.82999999996</v>
      </c>
      <c r="T1919" s="20">
        <f>Ugovori_OPULJP[[#This Row],[Bespovratna sredstva - Ukupno (EU+Nac) HRK
= Ukupna ugovorena vrijednost bespovratnih sredstava]]/7.5345</f>
        <v>76833.874842391655</v>
      </c>
      <c r="U1919" s="19">
        <v>0</v>
      </c>
      <c r="V1919" s="20">
        <f>Ugovori_OPULJP[[#This Row],[Javni doprinos korisnika - HRK]]/7.5345</f>
        <v>0</v>
      </c>
      <c r="W1919" s="19">
        <v>0</v>
      </c>
      <c r="X1919" s="20">
        <f>Ugovori_OPULJP[[#This Row],[Privatni doprinos korisnika - HRK]]/7.5345</f>
        <v>0</v>
      </c>
      <c r="Y1919" s="21">
        <f>Ugovori_OPULJP[[#This Row],[Bespovratna sredstva - Ukupno (EU+Nac) HRK
= Ukupna ugovorena vrijednost bespovratnih sredstava]]+Ugovori_OPULJP[[#This Row],[Javni doprinos korisnika - HRK]]+Ugovori_OPULJP[[#This Row],[Privatni doprinos korisnika - HRK]]</f>
        <v>578904.82999999996</v>
      </c>
      <c r="Z1919" s="22">
        <f>Ugovori_OPULJP[[#This Row],[UKUPNI PRIHVATLJIVI IZDACI
TOTAL ELIGIBLE EXPENDITURE
= Bespovratna sredstva ukupno + doprinos korisnika
= Ukupni prihvatljivi troškovi
= Ukupna ugovorena vrijednost projekta HRK]]/7.5345</f>
        <v>76833.874842391655</v>
      </c>
      <c r="AA1919" s="13" t="s">
        <v>2662</v>
      </c>
      <c r="AB1919" s="13" t="s">
        <v>19</v>
      </c>
      <c r="AC1919" s="12" t="s">
        <v>7020</v>
      </c>
      <c r="AD1919" s="12" t="s">
        <v>2664</v>
      </c>
    </row>
    <row r="1920" spans="1:30" ht="51" customHeight="1" x14ac:dyDescent="0.3">
      <c r="A1920" s="10" t="s">
        <v>7021</v>
      </c>
      <c r="B1920" s="11" t="s">
        <v>139</v>
      </c>
      <c r="C1920" s="12" t="s">
        <v>2658</v>
      </c>
      <c r="D1920" s="12" t="s">
        <v>6845</v>
      </c>
      <c r="E1920" s="13" t="s">
        <v>63</v>
      </c>
      <c r="F1920" s="14" t="s">
        <v>7022</v>
      </c>
      <c r="G1920" s="14" t="s">
        <v>7023</v>
      </c>
      <c r="H1920" s="16">
        <v>43872</v>
      </c>
      <c r="I1920" s="16">
        <v>44494</v>
      </c>
      <c r="J1920" s="17" t="str">
        <f>IF(Ugovori_OPULJP[[#This Row],[DATUM ZAVRŠETKA OPERACIJE]]&gt;DATE(2023,12,31),"u provedbi","završen")</f>
        <v>završen</v>
      </c>
      <c r="K1920" s="15" t="s">
        <v>329</v>
      </c>
      <c r="L1920" s="15" t="s">
        <v>329</v>
      </c>
      <c r="M1920" s="18">
        <v>0.85</v>
      </c>
      <c r="N1920" s="18">
        <v>0.15</v>
      </c>
      <c r="O1920" s="19">
        <f>Ugovori_OPULJP[[#This Row],[Bespovratna sredstva - Ukupno (EU+Nac) HRK
= Ukupna ugovorena vrijednost bespovratnih sredstava]]*Ugovori_OPULJP[[#This Row],[EU STOPA SUFINANCIRANJA %
EU CO-FINANCING RATE %]]</f>
        <v>429941.73</v>
      </c>
      <c r="P1920" s="20">
        <f>Ugovori_OPULJP[[#This Row],[Bespovratna sredstva - EU dio - HRK]]/7.5345</f>
        <v>57063.073860242876</v>
      </c>
      <c r="Q1920" s="19">
        <f>Ugovori_OPULJP[[#This Row],[Bespovratna sredstva - Ukupno (EU+Nac) HRK
= Ukupna ugovorena vrijednost bespovratnih sredstava]]*Ugovori_OPULJP[[#This Row],[STOPA NACIONALNOG SUFINANCIRANJA %]]</f>
        <v>75872.069999999992</v>
      </c>
      <c r="R1920" s="20">
        <f>Ugovori_OPULJP[[#This Row],[Bespovratna sredstva - Nacionalni dio - HRK]]/7.5345</f>
        <v>10069.954210631095</v>
      </c>
      <c r="S1920" s="19">
        <v>505813.8</v>
      </c>
      <c r="T1920" s="20">
        <f>Ugovori_OPULJP[[#This Row],[Bespovratna sredstva - Ukupno (EU+Nac) HRK
= Ukupna ugovorena vrijednost bespovratnih sredstava]]/7.5345</f>
        <v>67133.028070873974</v>
      </c>
      <c r="U1920" s="19">
        <v>0</v>
      </c>
      <c r="V1920" s="20">
        <f>Ugovori_OPULJP[[#This Row],[Javni doprinos korisnika - HRK]]/7.5345</f>
        <v>0</v>
      </c>
      <c r="W1920" s="19">
        <v>0</v>
      </c>
      <c r="X1920" s="20">
        <f>Ugovori_OPULJP[[#This Row],[Privatni doprinos korisnika - HRK]]/7.5345</f>
        <v>0</v>
      </c>
      <c r="Y1920" s="21">
        <f>Ugovori_OPULJP[[#This Row],[Bespovratna sredstva - Ukupno (EU+Nac) HRK
= Ukupna ugovorena vrijednost bespovratnih sredstava]]+Ugovori_OPULJP[[#This Row],[Javni doprinos korisnika - HRK]]+Ugovori_OPULJP[[#This Row],[Privatni doprinos korisnika - HRK]]</f>
        <v>505813.8</v>
      </c>
      <c r="Z1920" s="22">
        <f>Ugovori_OPULJP[[#This Row],[UKUPNI PRIHVATLJIVI IZDACI
TOTAL ELIGIBLE EXPENDITURE
= Bespovratna sredstva ukupno + doprinos korisnika
= Ukupni prihvatljivi troškovi
= Ukupna ugovorena vrijednost projekta HRK]]/7.5345</f>
        <v>67133.028070873974</v>
      </c>
      <c r="AA1920" s="13" t="s">
        <v>2662</v>
      </c>
      <c r="AB1920" s="13" t="s">
        <v>19</v>
      </c>
      <c r="AC1920" s="12" t="s">
        <v>7024</v>
      </c>
      <c r="AD1920" s="12" t="s">
        <v>2664</v>
      </c>
    </row>
    <row r="1921" spans="1:30" ht="38.25" customHeight="1" x14ac:dyDescent="0.3">
      <c r="A1921" s="10" t="s">
        <v>7025</v>
      </c>
      <c r="B1921" s="11" t="s">
        <v>139</v>
      </c>
      <c r="C1921" s="12" t="s">
        <v>2658</v>
      </c>
      <c r="D1921" s="12" t="s">
        <v>6845</v>
      </c>
      <c r="E1921" s="13" t="s">
        <v>63</v>
      </c>
      <c r="F1921" s="14" t="s">
        <v>7026</v>
      </c>
      <c r="G1921" s="14" t="s">
        <v>7027</v>
      </c>
      <c r="H1921" s="16">
        <v>44084</v>
      </c>
      <c r="I1921" s="16">
        <v>44709</v>
      </c>
      <c r="J1921" s="17" t="str">
        <f>IF(Ugovori_OPULJP[[#This Row],[DATUM ZAVRŠETKA OPERACIJE]]&gt;DATE(2023,12,31),"u provedbi","završen")</f>
        <v>završen</v>
      </c>
      <c r="K1921" s="15" t="s">
        <v>86</v>
      </c>
      <c r="L1921" s="15" t="s">
        <v>86</v>
      </c>
      <c r="M1921" s="18">
        <v>0.85</v>
      </c>
      <c r="N1921" s="18">
        <v>0.15</v>
      </c>
      <c r="O1921" s="19">
        <f>Ugovori_OPULJP[[#This Row],[Bespovratna sredstva - Ukupno (EU+Nac) HRK
= Ukupna ugovorena vrijednost bespovratnih sredstava]]*Ugovori_OPULJP[[#This Row],[EU STOPA SUFINANCIRANJA %
EU CO-FINANCING RATE %]]</f>
        <v>849952.4</v>
      </c>
      <c r="P1921" s="20">
        <f>Ugovori_OPULJP[[#This Row],[Bespovratna sredstva - EU dio - HRK]]/7.5345</f>
        <v>112808.06954675161</v>
      </c>
      <c r="Q1921" s="19">
        <f>Ugovori_OPULJP[[#This Row],[Bespovratna sredstva - Ukupno (EU+Nac) HRK
= Ukupna ugovorena vrijednost bespovratnih sredstava]]*Ugovori_OPULJP[[#This Row],[STOPA NACIONALNOG SUFINANCIRANJA %]]</f>
        <v>149991.6</v>
      </c>
      <c r="R1921" s="20">
        <f>Ugovori_OPULJP[[#This Row],[Bespovratna sredstva - Nacionalni dio - HRK]]/7.5345</f>
        <v>19907.306390603226</v>
      </c>
      <c r="S1921" s="19">
        <v>999944</v>
      </c>
      <c r="T1921" s="20">
        <f>Ugovori_OPULJP[[#This Row],[Bespovratna sredstva - Ukupno (EU+Nac) HRK
= Ukupna ugovorena vrijednost bespovratnih sredstava]]/7.5345</f>
        <v>132715.37593735484</v>
      </c>
      <c r="U1921" s="19">
        <v>0</v>
      </c>
      <c r="V1921" s="20">
        <f>Ugovori_OPULJP[[#This Row],[Javni doprinos korisnika - HRK]]/7.5345</f>
        <v>0</v>
      </c>
      <c r="W1921" s="19">
        <v>0</v>
      </c>
      <c r="X1921" s="20">
        <f>Ugovori_OPULJP[[#This Row],[Privatni doprinos korisnika - HRK]]/7.5345</f>
        <v>0</v>
      </c>
      <c r="Y1921" s="21">
        <f>Ugovori_OPULJP[[#This Row],[Bespovratna sredstva - Ukupno (EU+Nac) HRK
= Ukupna ugovorena vrijednost bespovratnih sredstava]]+Ugovori_OPULJP[[#This Row],[Javni doprinos korisnika - HRK]]+Ugovori_OPULJP[[#This Row],[Privatni doprinos korisnika - HRK]]</f>
        <v>999944</v>
      </c>
      <c r="Z1921" s="22">
        <f>Ugovori_OPULJP[[#This Row],[UKUPNI PRIHVATLJIVI IZDACI
TOTAL ELIGIBLE EXPENDITURE
= Bespovratna sredstva ukupno + doprinos korisnika
= Ukupni prihvatljivi troškovi
= Ukupna ugovorena vrijednost projekta HRK]]/7.5345</f>
        <v>132715.37593735484</v>
      </c>
      <c r="AA1921" s="13" t="s">
        <v>2662</v>
      </c>
      <c r="AB1921" s="13" t="s">
        <v>19</v>
      </c>
      <c r="AC1921" s="12" t="s">
        <v>7028</v>
      </c>
      <c r="AD1921" s="12" t="s">
        <v>2664</v>
      </c>
    </row>
    <row r="1922" spans="1:30" ht="140.25" customHeight="1" x14ac:dyDescent="0.3">
      <c r="A1922" s="10" t="s">
        <v>7029</v>
      </c>
      <c r="B1922" s="11" t="s">
        <v>139</v>
      </c>
      <c r="C1922" s="12" t="s">
        <v>2658</v>
      </c>
      <c r="D1922" s="12" t="s">
        <v>6845</v>
      </c>
      <c r="E1922" s="13" t="s">
        <v>63</v>
      </c>
      <c r="F1922" s="14" t="s">
        <v>7030</v>
      </c>
      <c r="G1922" s="14" t="s">
        <v>7031</v>
      </c>
      <c r="H1922" s="16">
        <v>44088</v>
      </c>
      <c r="I1922" s="16">
        <v>44634</v>
      </c>
      <c r="J1922" s="17" t="str">
        <f>IF(Ugovori_OPULJP[[#This Row],[DATUM ZAVRŠETKA OPERACIJE]]&gt;DATE(2023,12,31),"u provedbi","završen")</f>
        <v>završen</v>
      </c>
      <c r="K1922" s="15" t="s">
        <v>362</v>
      </c>
      <c r="L1922" s="15" t="s">
        <v>362</v>
      </c>
      <c r="M1922" s="18">
        <v>0.85</v>
      </c>
      <c r="N1922" s="18">
        <v>0.15</v>
      </c>
      <c r="O1922" s="19">
        <f>Ugovori_OPULJP[[#This Row],[Bespovratna sredstva - Ukupno (EU+Nac) HRK
= Ukupna ugovorena vrijednost bespovratnih sredstava]]*Ugovori_OPULJP[[#This Row],[EU STOPA SUFINANCIRANJA %
EU CO-FINANCING RATE %]]</f>
        <v>579493.50949999993</v>
      </c>
      <c r="P1922" s="20">
        <f>Ugovori_OPULJP[[#This Row],[Bespovratna sredstva - EU dio - HRK]]/7.5345</f>
        <v>76912.006038887776</v>
      </c>
      <c r="Q1922" s="19">
        <f>Ugovori_OPULJP[[#This Row],[Bespovratna sredstva - Ukupno (EU+Nac) HRK
= Ukupna ugovorena vrijednost bespovratnih sredstava]]*Ugovori_OPULJP[[#This Row],[STOPA NACIONALNOG SUFINANCIRANJA %]]</f>
        <v>102263.56049999999</v>
      </c>
      <c r="R1922" s="20">
        <f>Ugovori_OPULJP[[#This Row],[Bespovratna sredstva - Nacionalni dio - HRK]]/7.5345</f>
        <v>13572.706948039018</v>
      </c>
      <c r="S1922" s="19">
        <v>681757.07</v>
      </c>
      <c r="T1922" s="20">
        <f>Ugovori_OPULJP[[#This Row],[Bespovratna sredstva - Ukupno (EU+Nac) HRK
= Ukupna ugovorena vrijednost bespovratnih sredstava]]/7.5345</f>
        <v>90484.712986926796</v>
      </c>
      <c r="U1922" s="19">
        <v>0</v>
      </c>
      <c r="V1922" s="20">
        <f>Ugovori_OPULJP[[#This Row],[Javni doprinos korisnika - HRK]]/7.5345</f>
        <v>0</v>
      </c>
      <c r="W1922" s="19">
        <v>0</v>
      </c>
      <c r="X1922" s="20">
        <f>Ugovori_OPULJP[[#This Row],[Privatni doprinos korisnika - HRK]]/7.5345</f>
        <v>0</v>
      </c>
      <c r="Y1922" s="21">
        <f>Ugovori_OPULJP[[#This Row],[Bespovratna sredstva - Ukupno (EU+Nac) HRK
= Ukupna ugovorena vrijednost bespovratnih sredstava]]+Ugovori_OPULJP[[#This Row],[Javni doprinos korisnika - HRK]]+Ugovori_OPULJP[[#This Row],[Privatni doprinos korisnika - HRK]]</f>
        <v>681757.07</v>
      </c>
      <c r="Z1922" s="22">
        <f>Ugovori_OPULJP[[#This Row],[UKUPNI PRIHVATLJIVI IZDACI
TOTAL ELIGIBLE EXPENDITURE
= Bespovratna sredstva ukupno + doprinos korisnika
= Ukupni prihvatljivi troškovi
= Ukupna ugovorena vrijednost projekta HRK]]/7.5345</f>
        <v>90484.712986926796</v>
      </c>
      <c r="AA1922" s="13" t="s">
        <v>2662</v>
      </c>
      <c r="AB1922" s="13" t="s">
        <v>19</v>
      </c>
      <c r="AC1922" s="12" t="s">
        <v>6963</v>
      </c>
      <c r="AD1922" s="12" t="s">
        <v>2664</v>
      </c>
    </row>
    <row r="1923" spans="1:30" ht="51" customHeight="1" x14ac:dyDescent="0.3">
      <c r="A1923" s="10" t="s">
        <v>7032</v>
      </c>
      <c r="B1923" s="11" t="s">
        <v>139</v>
      </c>
      <c r="C1923" s="12" t="s">
        <v>2658</v>
      </c>
      <c r="D1923" s="12" t="s">
        <v>7033</v>
      </c>
      <c r="E1923" s="13" t="s">
        <v>18</v>
      </c>
      <c r="F1923" s="14" t="s">
        <v>7034</v>
      </c>
      <c r="G1923" s="14" t="s">
        <v>7035</v>
      </c>
      <c r="H1923" s="16">
        <v>43816</v>
      </c>
      <c r="I1923" s="16">
        <v>45107</v>
      </c>
      <c r="J1923" s="17" t="str">
        <f>IF(Ugovori_OPULJP[[#This Row],[DATUM ZAVRŠETKA OPERACIJE]]&gt;DATE(2023,12,31),"u provedbi","završen")</f>
        <v>završen</v>
      </c>
      <c r="K1923" s="15" t="s">
        <v>20</v>
      </c>
      <c r="L1923" s="15" t="s">
        <v>21</v>
      </c>
      <c r="M1923" s="18">
        <v>0.85</v>
      </c>
      <c r="N1923" s="18">
        <v>0.15</v>
      </c>
      <c r="O1923" s="19">
        <f>Ugovori_OPULJP[[#This Row],[Bespovratna sredstva - Ukupno (EU+Nac) HRK
= Ukupna ugovorena vrijednost bespovratnih sredstava]]*Ugovori_OPULJP[[#This Row],[EU STOPA SUFINANCIRANJA %
EU CO-FINANCING RATE %]]</f>
        <v>27675765.824999999</v>
      </c>
      <c r="P1923" s="20">
        <f>Ugovori_OPULJP[[#This Row],[Bespovratna sredstva - EU dio - HRK]]/7.5345</f>
        <v>3673205.36531953</v>
      </c>
      <c r="Q1923" s="19">
        <f>Ugovori_OPULJP[[#This Row],[Bespovratna sredstva - Ukupno (EU+Nac) HRK
= Ukupna ugovorena vrijednost bespovratnih sredstava]]*Ugovori_OPULJP[[#This Row],[STOPA NACIONALNOG SUFINANCIRANJA %]]</f>
        <v>4883958.6749999998</v>
      </c>
      <c r="R1923" s="20">
        <f>Ugovori_OPULJP[[#This Row],[Bespovratna sredstva - Nacionalni dio - HRK]]/7.5345</f>
        <v>648212.71152697585</v>
      </c>
      <c r="S1923" s="19">
        <v>32559724.5</v>
      </c>
      <c r="T1923" s="20">
        <f>Ugovori_OPULJP[[#This Row],[Bespovratna sredstva - Ukupno (EU+Nac) HRK
= Ukupna ugovorena vrijednost bespovratnih sredstava]]/7.5345</f>
        <v>4321418.0768465055</v>
      </c>
      <c r="U1923" s="19">
        <v>0</v>
      </c>
      <c r="V1923" s="20">
        <f>Ugovori_OPULJP[[#This Row],[Javni doprinos korisnika - HRK]]/7.5345</f>
        <v>0</v>
      </c>
      <c r="W1923" s="19">
        <v>0</v>
      </c>
      <c r="X1923" s="20">
        <f>Ugovori_OPULJP[[#This Row],[Privatni doprinos korisnika - HRK]]/7.5345</f>
        <v>0</v>
      </c>
      <c r="Y1923" s="21">
        <f>Ugovori_OPULJP[[#This Row],[Bespovratna sredstva - Ukupno (EU+Nac) HRK
= Ukupna ugovorena vrijednost bespovratnih sredstava]]+Ugovori_OPULJP[[#This Row],[Javni doprinos korisnika - HRK]]+Ugovori_OPULJP[[#This Row],[Privatni doprinos korisnika - HRK]]</f>
        <v>32559724.5</v>
      </c>
      <c r="Z1923" s="22">
        <f>Ugovori_OPULJP[[#This Row],[UKUPNI PRIHVATLJIVI IZDACI
TOTAL ELIGIBLE EXPENDITURE
= Bespovratna sredstva ukupno + doprinos korisnika
= Ukupni prihvatljivi troškovi
= Ukupna ugovorena vrijednost projekta HRK]]/7.5345</f>
        <v>4321418.0768465055</v>
      </c>
      <c r="AA1923" s="13" t="s">
        <v>2662</v>
      </c>
      <c r="AB1923" s="13" t="s">
        <v>19</v>
      </c>
      <c r="AC1923" s="12" t="s">
        <v>7036</v>
      </c>
      <c r="AD1923" s="12" t="s">
        <v>2664</v>
      </c>
    </row>
    <row r="1924" spans="1:30" ht="51" customHeight="1" x14ac:dyDescent="0.3">
      <c r="A1924" s="31" t="s">
        <v>7037</v>
      </c>
      <c r="B1924" s="25" t="s">
        <v>139</v>
      </c>
      <c r="C1924" s="26" t="s">
        <v>2658</v>
      </c>
      <c r="D1924" s="26" t="s">
        <v>7038</v>
      </c>
      <c r="E1924" s="27" t="s">
        <v>18</v>
      </c>
      <c r="F1924" s="25" t="s">
        <v>7039</v>
      </c>
      <c r="G1924" s="25" t="s">
        <v>7040</v>
      </c>
      <c r="H1924" s="29">
        <v>44249</v>
      </c>
      <c r="I1924" s="29">
        <v>45107</v>
      </c>
      <c r="J1924" s="17" t="str">
        <f>IF(Ugovori_OPULJP[[#This Row],[DATUM ZAVRŠETKA OPERACIJE]]&gt;DATE(2023,12,31),"u provedbi","završen")</f>
        <v>završen</v>
      </c>
      <c r="K1924" s="28" t="s">
        <v>21</v>
      </c>
      <c r="L1924" s="28" t="s">
        <v>21</v>
      </c>
      <c r="M1924" s="18">
        <v>0.85</v>
      </c>
      <c r="N1924" s="18">
        <v>0.15</v>
      </c>
      <c r="O1924" s="19">
        <f>Ugovori_OPULJP[[#This Row],[Bespovratna sredstva - Ukupno (EU+Nac) HRK
= Ukupna ugovorena vrijednost bespovratnih sredstava]]*Ugovori_OPULJP[[#This Row],[EU STOPA SUFINANCIRANJA %
EU CO-FINANCING RATE %]]</f>
        <v>8220528.2959999992</v>
      </c>
      <c r="P1924" s="20">
        <f>Ugovori_OPULJP[[#This Row],[Bespovratna sredstva - EU dio - HRK]]/7.5345</f>
        <v>1091051.6020970203</v>
      </c>
      <c r="Q1924" s="19">
        <f>Ugovori_OPULJP[[#This Row],[Bespovratna sredstva - Ukupno (EU+Nac) HRK
= Ukupna ugovorena vrijednost bespovratnih sredstava]]*Ugovori_OPULJP[[#This Row],[STOPA NACIONALNOG SUFINANCIRANJA %]]</f>
        <v>1450681.4639999999</v>
      </c>
      <c r="R1924" s="20">
        <f>Ugovori_OPULJP[[#This Row],[Bespovratna sredstva - Nacionalni dio - HRK]]/7.5345</f>
        <v>192538.51801712121</v>
      </c>
      <c r="S1924" s="21">
        <v>9671209.7599999998</v>
      </c>
      <c r="T1924" s="22">
        <f>Ugovori_OPULJP[[#This Row],[Bespovratna sredstva - Ukupno (EU+Nac) HRK
= Ukupna ugovorena vrijednost bespovratnih sredstava]]/7.5345</f>
        <v>1283590.1201141416</v>
      </c>
      <c r="U1924" s="19">
        <v>0</v>
      </c>
      <c r="V1924" s="20">
        <f>Ugovori_OPULJP[[#This Row],[Javni doprinos korisnika - HRK]]/7.5345</f>
        <v>0</v>
      </c>
      <c r="W1924" s="19">
        <v>0</v>
      </c>
      <c r="X1924" s="20">
        <f>Ugovori_OPULJP[[#This Row],[Privatni doprinos korisnika - HRK]]/7.5345</f>
        <v>0</v>
      </c>
      <c r="Y1924" s="21">
        <f>Ugovori_OPULJP[[#This Row],[Bespovratna sredstva - Ukupno (EU+Nac) HRK
= Ukupna ugovorena vrijednost bespovratnih sredstava]]+Ugovori_OPULJP[[#This Row],[Javni doprinos korisnika - HRK]]+Ugovori_OPULJP[[#This Row],[Privatni doprinos korisnika - HRK]]</f>
        <v>9671209.7599999998</v>
      </c>
      <c r="Z1924" s="22">
        <f>Ugovori_OPULJP[[#This Row],[UKUPNI PRIHVATLJIVI IZDACI
TOTAL ELIGIBLE EXPENDITURE
= Bespovratna sredstva ukupno + doprinos korisnika
= Ukupni prihvatljivi troškovi
= Ukupna ugovorena vrijednost projekta HRK]]/7.5345</f>
        <v>1283590.1201141416</v>
      </c>
      <c r="AA1924" s="27" t="s">
        <v>2662</v>
      </c>
      <c r="AB1924" s="27" t="s">
        <v>19</v>
      </c>
      <c r="AC1924" s="26" t="s">
        <v>7041</v>
      </c>
      <c r="AD1924" s="26" t="s">
        <v>2664</v>
      </c>
    </row>
    <row r="1925" spans="1:30" ht="51" customHeight="1" x14ac:dyDescent="0.3">
      <c r="A1925" s="31" t="s">
        <v>7042</v>
      </c>
      <c r="B1925" s="25" t="s">
        <v>139</v>
      </c>
      <c r="C1925" s="26" t="s">
        <v>2658</v>
      </c>
      <c r="D1925" s="26" t="s">
        <v>7043</v>
      </c>
      <c r="E1925" s="73" t="s">
        <v>18</v>
      </c>
      <c r="F1925" s="25" t="s">
        <v>7043</v>
      </c>
      <c r="G1925" s="25" t="s">
        <v>6843</v>
      </c>
      <c r="H1925" s="29">
        <v>44263</v>
      </c>
      <c r="I1925" s="29">
        <v>44993</v>
      </c>
      <c r="J1925" s="17" t="str">
        <f>IF(Ugovori_OPULJP[[#This Row],[DATUM ZAVRŠETKA OPERACIJE]]&gt;DATE(2023,12,31),"u provedbi","završen")</f>
        <v>završen</v>
      </c>
      <c r="K1925" s="28" t="s">
        <v>20</v>
      </c>
      <c r="L1925" s="28" t="s">
        <v>21</v>
      </c>
      <c r="M1925" s="18">
        <v>0.85</v>
      </c>
      <c r="N1925" s="18">
        <v>0.15</v>
      </c>
      <c r="O1925" s="19">
        <f>Ugovori_OPULJP[[#This Row],[Bespovratna sredstva - Ukupno (EU+Nac) HRK
= Ukupna ugovorena vrijednost bespovratnih sredstava]]*Ugovori_OPULJP[[#This Row],[EU STOPA SUFINANCIRANJA %
EU CO-FINANCING RATE %]]</f>
        <v>4030449.4539999999</v>
      </c>
      <c r="P1925" s="20">
        <f>Ugovori_OPULJP[[#This Row],[Bespovratna sredstva - EU dio - HRK]]/7.5345</f>
        <v>534932.57070807612</v>
      </c>
      <c r="Q1925" s="19">
        <f>Ugovori_OPULJP[[#This Row],[Bespovratna sredstva - Ukupno (EU+Nac) HRK
= Ukupna ugovorena vrijednost bespovratnih sredstava]]*Ugovori_OPULJP[[#This Row],[STOPA NACIONALNOG SUFINANCIRANJA %]]</f>
        <v>711255.78599999996</v>
      </c>
      <c r="R1925" s="20">
        <f>Ugovori_OPULJP[[#This Row],[Bespovratna sredstva - Nacionalni dio - HRK]]/7.5345</f>
        <v>94399.865419072259</v>
      </c>
      <c r="S1925" s="21">
        <v>4741705.24</v>
      </c>
      <c r="T1925" s="22">
        <f>Ugovori_OPULJP[[#This Row],[Bespovratna sredstva - Ukupno (EU+Nac) HRK
= Ukupna ugovorena vrijednost bespovratnih sredstava]]/7.5345</f>
        <v>629332.43612714845</v>
      </c>
      <c r="U1925" s="19">
        <v>0</v>
      </c>
      <c r="V1925" s="20">
        <f>Ugovori_OPULJP[[#This Row],[Javni doprinos korisnika - HRK]]/7.5345</f>
        <v>0</v>
      </c>
      <c r="W1925" s="19">
        <v>0</v>
      </c>
      <c r="X1925" s="20">
        <f>Ugovori_OPULJP[[#This Row],[Privatni doprinos korisnika - HRK]]/7.5345</f>
        <v>0</v>
      </c>
      <c r="Y1925" s="21">
        <f>Ugovori_OPULJP[[#This Row],[Bespovratna sredstva - Ukupno (EU+Nac) HRK
= Ukupna ugovorena vrijednost bespovratnih sredstava]]+Ugovori_OPULJP[[#This Row],[Javni doprinos korisnika - HRK]]+Ugovori_OPULJP[[#This Row],[Privatni doprinos korisnika - HRK]]</f>
        <v>4741705.24</v>
      </c>
      <c r="Z1925" s="22">
        <f>Ugovori_OPULJP[[#This Row],[UKUPNI PRIHVATLJIVI IZDACI
TOTAL ELIGIBLE EXPENDITURE
= Bespovratna sredstva ukupno + doprinos korisnika
= Ukupni prihvatljivi troškovi
= Ukupna ugovorena vrijednost projekta HRK]]/7.5345</f>
        <v>629332.43612714845</v>
      </c>
      <c r="AA1925" s="27" t="s">
        <v>2662</v>
      </c>
      <c r="AB1925" s="27" t="s">
        <v>19</v>
      </c>
      <c r="AC1925" s="26" t="s">
        <v>7044</v>
      </c>
      <c r="AD1925" s="26" t="s">
        <v>2664</v>
      </c>
    </row>
    <row r="1926" spans="1:30" ht="63.75" customHeight="1" x14ac:dyDescent="0.3">
      <c r="A1926" s="31" t="s">
        <v>7045</v>
      </c>
      <c r="B1926" s="25" t="s">
        <v>139</v>
      </c>
      <c r="C1926" s="12" t="s">
        <v>2658</v>
      </c>
      <c r="D1926" s="40" t="s">
        <v>2659</v>
      </c>
      <c r="E1926" s="13" t="s">
        <v>63</v>
      </c>
      <c r="F1926" s="32" t="s">
        <v>7046</v>
      </c>
      <c r="G1926" s="32" t="s">
        <v>7047</v>
      </c>
      <c r="H1926" s="29">
        <v>44742</v>
      </c>
      <c r="I1926" s="29">
        <v>45290</v>
      </c>
      <c r="J1926" s="17" t="str">
        <f>IF(Ugovori_OPULJP[[#This Row],[DATUM ZAVRŠETKA OPERACIJE]]&gt;DATE(2023,12,31),"u provedbi","završen")</f>
        <v>završen</v>
      </c>
      <c r="K1926" s="37" t="s">
        <v>7048</v>
      </c>
      <c r="L1926" s="28" t="s">
        <v>21</v>
      </c>
      <c r="M1926" s="18">
        <v>0.85</v>
      </c>
      <c r="N1926" s="18">
        <v>0.15</v>
      </c>
      <c r="O1926" s="19">
        <f>Ugovori_OPULJP[[#This Row],[Bespovratna sredstva - Ukupno (EU+Nac) HRK
= Ukupna ugovorena vrijednost bespovratnih sredstava]]*Ugovori_OPULJP[[#This Row],[EU STOPA SUFINANCIRANJA %
EU CO-FINANCING RATE %]]</f>
        <v>372267.00299999997</v>
      </c>
      <c r="P1926" s="20">
        <f>Ugovori_OPULJP[[#This Row],[Bespovratna sredstva - EU dio - HRK]]/7.5345</f>
        <v>49408.322118256016</v>
      </c>
      <c r="Q1926" s="19">
        <f>Ugovori_OPULJP[[#This Row],[Bespovratna sredstva - Ukupno (EU+Nac) HRK
= Ukupna ugovorena vrijednost bespovratnih sredstava]]*Ugovori_OPULJP[[#This Row],[STOPA NACIONALNOG SUFINANCIRANJA %]]</f>
        <v>65694.176999999996</v>
      </c>
      <c r="R1926" s="20">
        <f>Ugovori_OPULJP[[#This Row],[Bespovratna sredstva - Nacionalni dio - HRK]]/7.5345</f>
        <v>8719.1156679275318</v>
      </c>
      <c r="S1926" s="21">
        <v>437961.18</v>
      </c>
      <c r="T1926" s="20">
        <f>Ugovori_OPULJP[[#This Row],[Bespovratna sredstva - Ukupno (EU+Nac) HRK
= Ukupna ugovorena vrijednost bespovratnih sredstava]]/7.5345</f>
        <v>58127.437786183553</v>
      </c>
      <c r="U1926" s="19">
        <v>0</v>
      </c>
      <c r="V1926" s="20">
        <f>Ugovori_OPULJP[[#This Row],[Javni doprinos korisnika - HRK]]/7.5345</f>
        <v>0</v>
      </c>
      <c r="W1926" s="19">
        <v>0</v>
      </c>
      <c r="X1926" s="20">
        <f>Ugovori_OPULJP[[#This Row],[Privatni doprinos korisnika - HRK]]/7.5345</f>
        <v>0</v>
      </c>
      <c r="Y1926" s="21">
        <f>Ugovori_OPULJP[[#This Row],[Bespovratna sredstva - Ukupno (EU+Nac) HRK
= Ukupna ugovorena vrijednost bespovratnih sredstava]]+Ugovori_OPULJP[[#This Row],[Javni doprinos korisnika - HRK]]+Ugovori_OPULJP[[#This Row],[Privatni doprinos korisnika - HRK]]</f>
        <v>437961.18</v>
      </c>
      <c r="Z1926" s="22">
        <f>Ugovori_OPULJP[[#This Row],[UKUPNI PRIHVATLJIVI IZDACI
TOTAL ELIGIBLE EXPENDITURE
= Bespovratna sredstva ukupno + doprinos korisnika
= Ukupni prihvatljivi troškovi
= Ukupna ugovorena vrijednost projekta HRK]]/7.5345</f>
        <v>58127.437786183553</v>
      </c>
      <c r="AA1926" s="27" t="s">
        <v>2662</v>
      </c>
      <c r="AB1926" s="27" t="s">
        <v>19</v>
      </c>
      <c r="AC1926" s="26" t="s">
        <v>7049</v>
      </c>
      <c r="AD1926" s="12" t="s">
        <v>2664</v>
      </c>
    </row>
    <row r="1927" spans="1:30" ht="51" customHeight="1" x14ac:dyDescent="0.3">
      <c r="A1927" s="31" t="s">
        <v>7050</v>
      </c>
      <c r="B1927" s="25" t="s">
        <v>139</v>
      </c>
      <c r="C1927" s="12" t="s">
        <v>2658</v>
      </c>
      <c r="D1927" s="40" t="s">
        <v>2659</v>
      </c>
      <c r="E1927" s="13" t="s">
        <v>63</v>
      </c>
      <c r="F1927" s="32" t="s">
        <v>7051</v>
      </c>
      <c r="G1927" s="32" t="s">
        <v>7052</v>
      </c>
      <c r="H1927" s="29">
        <v>44705</v>
      </c>
      <c r="I1927" s="29">
        <v>45254</v>
      </c>
      <c r="J1927" s="17" t="str">
        <f>IF(Ugovori_OPULJP[[#This Row],[DATUM ZAVRŠETKA OPERACIJE]]&gt;DATE(2023,12,31),"u provedbi","završen")</f>
        <v>završen</v>
      </c>
      <c r="K1927" s="37" t="s">
        <v>7053</v>
      </c>
      <c r="L1927" s="37" t="s">
        <v>21</v>
      </c>
      <c r="M1927" s="18">
        <v>0.85</v>
      </c>
      <c r="N1927" s="18">
        <v>0.15</v>
      </c>
      <c r="O1927" s="19">
        <f>Ugovori_OPULJP[[#This Row],[Bespovratna sredstva - Ukupno (EU+Nac) HRK
= Ukupna ugovorena vrijednost bespovratnih sredstava]]*Ugovori_OPULJP[[#This Row],[EU STOPA SUFINANCIRANJA %
EU CO-FINANCING RATE %]]</f>
        <v>347369.46600000001</v>
      </c>
      <c r="P1927" s="20">
        <f>Ugovori_OPULJP[[#This Row],[Bespovratna sredstva - EU dio - HRK]]/7.5345</f>
        <v>46103.851085008959</v>
      </c>
      <c r="Q1927" s="19">
        <f>Ugovori_OPULJP[[#This Row],[Bespovratna sredstva - Ukupno (EU+Nac) HRK
= Ukupna ugovorena vrijednost bespovratnih sredstava]]*Ugovori_OPULJP[[#This Row],[STOPA NACIONALNOG SUFINANCIRANJA %]]</f>
        <v>61300.493999999999</v>
      </c>
      <c r="R1927" s="20">
        <f>Ugovori_OPULJP[[#This Row],[Bespovratna sredstva - Nacionalni dio - HRK]]/7.5345</f>
        <v>8135.9737208839333</v>
      </c>
      <c r="S1927" s="21">
        <v>408669.96</v>
      </c>
      <c r="T1927" s="22">
        <f>Ugovori_OPULJP[[#This Row],[Bespovratna sredstva - Ukupno (EU+Nac) HRK
= Ukupna ugovorena vrijednost bespovratnih sredstava]]/7.5345</f>
        <v>54239.824805892895</v>
      </c>
      <c r="U1927" s="19">
        <v>0</v>
      </c>
      <c r="V1927" s="20">
        <f>Ugovori_OPULJP[[#This Row],[Javni doprinos korisnika - HRK]]/7.5345</f>
        <v>0</v>
      </c>
      <c r="W1927" s="19">
        <v>0</v>
      </c>
      <c r="X1927" s="20">
        <f>Ugovori_OPULJP[[#This Row],[Privatni doprinos korisnika - HRK]]/7.5345</f>
        <v>0</v>
      </c>
      <c r="Y1927" s="21">
        <f>Ugovori_OPULJP[[#This Row],[Bespovratna sredstva - Ukupno (EU+Nac) HRK
= Ukupna ugovorena vrijednost bespovratnih sredstava]]+Ugovori_OPULJP[[#This Row],[Javni doprinos korisnika - HRK]]+Ugovori_OPULJP[[#This Row],[Privatni doprinos korisnika - HRK]]</f>
        <v>408669.96</v>
      </c>
      <c r="Z1927" s="22">
        <f>Ugovori_OPULJP[[#This Row],[UKUPNI PRIHVATLJIVI IZDACI
TOTAL ELIGIBLE EXPENDITURE
= Bespovratna sredstva ukupno + doprinos korisnika
= Ukupni prihvatljivi troškovi
= Ukupna ugovorena vrijednost projekta HRK]]/7.5345</f>
        <v>54239.824805892895</v>
      </c>
      <c r="AA1927" s="13" t="s">
        <v>2662</v>
      </c>
      <c r="AB1927" s="13" t="s">
        <v>19</v>
      </c>
      <c r="AC1927" s="26" t="s">
        <v>7054</v>
      </c>
      <c r="AD1927" s="12" t="s">
        <v>2664</v>
      </c>
    </row>
    <row r="1928" spans="1:30" ht="51" customHeight="1" x14ac:dyDescent="0.3">
      <c r="A1928" s="31" t="s">
        <v>7055</v>
      </c>
      <c r="B1928" s="25" t="s">
        <v>139</v>
      </c>
      <c r="C1928" s="12" t="s">
        <v>2658</v>
      </c>
      <c r="D1928" s="40" t="s">
        <v>2659</v>
      </c>
      <c r="E1928" s="13" t="s">
        <v>63</v>
      </c>
      <c r="F1928" s="32" t="s">
        <v>7056</v>
      </c>
      <c r="G1928" s="32" t="s">
        <v>6778</v>
      </c>
      <c r="H1928" s="29">
        <v>44704</v>
      </c>
      <c r="I1928" s="29">
        <v>45253</v>
      </c>
      <c r="J1928" s="17" t="str">
        <f>IF(Ugovori_OPULJP[[#This Row],[DATUM ZAVRŠETKA OPERACIJE]]&gt;DATE(2023,12,31),"u provedbi","završen")</f>
        <v>završen</v>
      </c>
      <c r="K1928" s="37" t="s">
        <v>380</v>
      </c>
      <c r="L1928" s="37" t="s">
        <v>380</v>
      </c>
      <c r="M1928" s="18">
        <v>0.85</v>
      </c>
      <c r="N1928" s="18">
        <v>0.15</v>
      </c>
      <c r="O1928" s="19">
        <f>Ugovori_OPULJP[[#This Row],[Bespovratna sredstva - Ukupno (EU+Nac) HRK
= Ukupna ugovorena vrijednost bespovratnih sredstava]]*Ugovori_OPULJP[[#This Row],[EU STOPA SUFINANCIRANJA %
EU CO-FINANCING RATE %]]</f>
        <v>285384.90750000003</v>
      </c>
      <c r="P1928" s="20">
        <f>Ugovori_OPULJP[[#This Row],[Bespovratna sredstva - EU dio - HRK]]/7.5345</f>
        <v>37877.086402548281</v>
      </c>
      <c r="Q1928" s="19">
        <f>Ugovori_OPULJP[[#This Row],[Bespovratna sredstva - Ukupno (EU+Nac) HRK
= Ukupna ugovorena vrijednost bespovratnih sredstava]]*Ugovori_OPULJP[[#This Row],[STOPA NACIONALNOG SUFINANCIRANJA %]]</f>
        <v>50362.042500000003</v>
      </c>
      <c r="R1928" s="20">
        <f>Ugovori_OPULJP[[#This Row],[Bespovratna sredstva - Nacionalni dio - HRK]]/7.5345</f>
        <v>6684.1917180967548</v>
      </c>
      <c r="S1928" s="21">
        <v>335746.95</v>
      </c>
      <c r="T1928" s="22">
        <f>Ugovori_OPULJP[[#This Row],[Bespovratna sredstva - Ukupno (EU+Nac) HRK
= Ukupna ugovorena vrijednost bespovratnih sredstava]]/7.5345</f>
        <v>44561.278120645031</v>
      </c>
      <c r="U1928" s="19">
        <v>0</v>
      </c>
      <c r="V1928" s="20">
        <f>Ugovori_OPULJP[[#This Row],[Javni doprinos korisnika - HRK]]/7.5345</f>
        <v>0</v>
      </c>
      <c r="W1928" s="19">
        <v>0</v>
      </c>
      <c r="X1928" s="20">
        <f>Ugovori_OPULJP[[#This Row],[Privatni doprinos korisnika - HRK]]/7.5345</f>
        <v>0</v>
      </c>
      <c r="Y1928" s="21">
        <f>Ugovori_OPULJP[[#This Row],[Bespovratna sredstva - Ukupno (EU+Nac) HRK
= Ukupna ugovorena vrijednost bespovratnih sredstava]]+Ugovori_OPULJP[[#This Row],[Javni doprinos korisnika - HRK]]+Ugovori_OPULJP[[#This Row],[Privatni doprinos korisnika - HRK]]</f>
        <v>335746.95</v>
      </c>
      <c r="Z1928" s="22">
        <f>Ugovori_OPULJP[[#This Row],[UKUPNI PRIHVATLJIVI IZDACI
TOTAL ELIGIBLE EXPENDITURE
= Bespovratna sredstva ukupno + doprinos korisnika
= Ukupni prihvatljivi troškovi
= Ukupna ugovorena vrijednost projekta HRK]]/7.5345</f>
        <v>44561.278120645031</v>
      </c>
      <c r="AA1928" s="13" t="s">
        <v>2662</v>
      </c>
      <c r="AB1928" s="13" t="s">
        <v>19</v>
      </c>
      <c r="AC1928" s="26" t="s">
        <v>7057</v>
      </c>
      <c r="AD1928" s="12" t="s">
        <v>2664</v>
      </c>
    </row>
    <row r="1929" spans="1:30" ht="51" customHeight="1" x14ac:dyDescent="0.3">
      <c r="A1929" s="31" t="s">
        <v>7058</v>
      </c>
      <c r="B1929" s="25" t="s">
        <v>139</v>
      </c>
      <c r="C1929" s="12" t="s">
        <v>2658</v>
      </c>
      <c r="D1929" s="40" t="s">
        <v>2659</v>
      </c>
      <c r="E1929" s="13" t="s">
        <v>63</v>
      </c>
      <c r="F1929" s="32" t="s">
        <v>7059</v>
      </c>
      <c r="G1929" s="32" t="s">
        <v>7060</v>
      </c>
      <c r="H1929" s="29">
        <v>44753</v>
      </c>
      <c r="I1929" s="29">
        <v>45149</v>
      </c>
      <c r="J1929" s="17" t="str">
        <f>IF(Ugovori_OPULJP[[#This Row],[DATUM ZAVRŠETKA OPERACIJE]]&gt;DATE(2023,12,31),"u provedbi","završen")</f>
        <v>završen</v>
      </c>
      <c r="K1929" s="15" t="s">
        <v>7061</v>
      </c>
      <c r="L1929" s="15" t="s">
        <v>164</v>
      </c>
      <c r="M1929" s="18">
        <v>0.85</v>
      </c>
      <c r="N1929" s="18">
        <v>0.15</v>
      </c>
      <c r="O1929" s="19">
        <f>Ugovori_OPULJP[[#This Row],[Bespovratna sredstva - Ukupno (EU+Nac) HRK
= Ukupna ugovorena vrijednost bespovratnih sredstava]]*Ugovori_OPULJP[[#This Row],[EU STOPA SUFINANCIRANJA %
EU CO-FINANCING RATE %]]</f>
        <v>424734.375</v>
      </c>
      <c r="P1929" s="20">
        <f>Ugovori_OPULJP[[#This Row],[Bespovratna sredstva - EU dio - HRK]]/7.5345</f>
        <v>56371.939080230935</v>
      </c>
      <c r="Q1929" s="19">
        <f>Ugovori_OPULJP[[#This Row],[Bespovratna sredstva - Ukupno (EU+Nac) HRK
= Ukupna ugovorena vrijednost bespovratnih sredstava]]*Ugovori_OPULJP[[#This Row],[STOPA NACIONALNOG SUFINANCIRANJA %]]</f>
        <v>74953.125</v>
      </c>
      <c r="R1929" s="20">
        <f>Ugovori_OPULJP[[#This Row],[Bespovratna sredstva - Nacionalni dio - HRK]]/7.5345</f>
        <v>9947.9892494525175</v>
      </c>
      <c r="S1929" s="21">
        <v>499687.5</v>
      </c>
      <c r="T1929" s="20">
        <f>Ugovori_OPULJP[[#This Row],[Bespovratna sredstva - Ukupno (EU+Nac) HRK
= Ukupna ugovorena vrijednost bespovratnih sredstava]]/7.5345</f>
        <v>66319.928329683447</v>
      </c>
      <c r="U1929" s="19">
        <v>0</v>
      </c>
      <c r="V1929" s="20">
        <f>Ugovori_OPULJP[[#This Row],[Javni doprinos korisnika - HRK]]/7.5345</f>
        <v>0</v>
      </c>
      <c r="W1929" s="19">
        <v>0</v>
      </c>
      <c r="X1929" s="20">
        <f>Ugovori_OPULJP[[#This Row],[Privatni doprinos korisnika - HRK]]/7.5345</f>
        <v>0</v>
      </c>
      <c r="Y1929" s="21">
        <f>Ugovori_OPULJP[[#This Row],[Bespovratna sredstva - Ukupno (EU+Nac) HRK
= Ukupna ugovorena vrijednost bespovratnih sredstava]]+Ugovori_OPULJP[[#This Row],[Javni doprinos korisnika - HRK]]+Ugovori_OPULJP[[#This Row],[Privatni doprinos korisnika - HRK]]</f>
        <v>499687.5</v>
      </c>
      <c r="Z1929" s="22">
        <f>Ugovori_OPULJP[[#This Row],[UKUPNI PRIHVATLJIVI IZDACI
TOTAL ELIGIBLE EXPENDITURE
= Bespovratna sredstva ukupno + doprinos korisnika
= Ukupni prihvatljivi troškovi
= Ukupna ugovorena vrijednost projekta HRK]]/7.5345</f>
        <v>66319.928329683447</v>
      </c>
      <c r="AA1929" s="27" t="s">
        <v>2662</v>
      </c>
      <c r="AB1929" s="27" t="s">
        <v>19</v>
      </c>
      <c r="AC1929" s="26" t="s">
        <v>7062</v>
      </c>
      <c r="AD1929" s="12" t="s">
        <v>2664</v>
      </c>
    </row>
    <row r="1930" spans="1:30" ht="63.75" customHeight="1" x14ac:dyDescent="0.3">
      <c r="A1930" s="31" t="s">
        <v>7063</v>
      </c>
      <c r="B1930" s="25" t="s">
        <v>139</v>
      </c>
      <c r="C1930" s="12" t="s">
        <v>2658</v>
      </c>
      <c r="D1930" s="40" t="s">
        <v>2659</v>
      </c>
      <c r="E1930" s="13" t="s">
        <v>63</v>
      </c>
      <c r="F1930" s="32" t="s">
        <v>7064</v>
      </c>
      <c r="G1930" s="32" t="s">
        <v>7065</v>
      </c>
      <c r="H1930" s="29">
        <v>44704</v>
      </c>
      <c r="I1930" s="29">
        <v>45253</v>
      </c>
      <c r="J1930" s="17" t="str">
        <f>IF(Ugovori_OPULJP[[#This Row],[DATUM ZAVRŠETKA OPERACIJE]]&gt;DATE(2023,12,31),"u provedbi","završen")</f>
        <v>završen</v>
      </c>
      <c r="K1930" s="37" t="s">
        <v>117</v>
      </c>
      <c r="L1930" s="37" t="s">
        <v>117</v>
      </c>
      <c r="M1930" s="18">
        <v>0.85</v>
      </c>
      <c r="N1930" s="18">
        <v>0.15</v>
      </c>
      <c r="O1930" s="19">
        <f>Ugovori_OPULJP[[#This Row],[Bespovratna sredstva - Ukupno (EU+Nac) HRK
= Ukupna ugovorena vrijednost bespovratnih sredstava]]*Ugovori_OPULJP[[#This Row],[EU STOPA SUFINANCIRANJA %
EU CO-FINANCING RATE %]]</f>
        <v>356667.20799999998</v>
      </c>
      <c r="P1930" s="20">
        <f>Ugovori_OPULJP[[#This Row],[Bespovratna sredstva - EU dio - HRK]]/7.5345</f>
        <v>47337.873515163577</v>
      </c>
      <c r="Q1930" s="19">
        <f>Ugovori_OPULJP[[#This Row],[Bespovratna sredstva - Ukupno (EU+Nac) HRK
= Ukupna ugovorena vrijednost bespovratnih sredstava]]*Ugovori_OPULJP[[#This Row],[STOPA NACIONALNOG SUFINANCIRANJA %]]</f>
        <v>62941.271999999997</v>
      </c>
      <c r="R1930" s="20">
        <f>Ugovori_OPULJP[[#This Row],[Bespovratna sredstva - Nacionalni dio - HRK]]/7.5345</f>
        <v>8353.7423850288669</v>
      </c>
      <c r="S1930" s="21">
        <v>419608.48</v>
      </c>
      <c r="T1930" s="22">
        <f>Ugovori_OPULJP[[#This Row],[Bespovratna sredstva - Ukupno (EU+Nac) HRK
= Ukupna ugovorena vrijednost bespovratnih sredstava]]/7.5345</f>
        <v>55691.615900192446</v>
      </c>
      <c r="U1930" s="19">
        <v>0</v>
      </c>
      <c r="V1930" s="20">
        <f>Ugovori_OPULJP[[#This Row],[Javni doprinos korisnika - HRK]]/7.5345</f>
        <v>0</v>
      </c>
      <c r="W1930" s="19">
        <v>0</v>
      </c>
      <c r="X1930" s="20">
        <f>Ugovori_OPULJP[[#This Row],[Privatni doprinos korisnika - HRK]]/7.5345</f>
        <v>0</v>
      </c>
      <c r="Y1930" s="21">
        <f>Ugovori_OPULJP[[#This Row],[Bespovratna sredstva - Ukupno (EU+Nac) HRK
= Ukupna ugovorena vrijednost bespovratnih sredstava]]+Ugovori_OPULJP[[#This Row],[Javni doprinos korisnika - HRK]]+Ugovori_OPULJP[[#This Row],[Privatni doprinos korisnika - HRK]]</f>
        <v>419608.48</v>
      </c>
      <c r="Z1930" s="22">
        <f>Ugovori_OPULJP[[#This Row],[UKUPNI PRIHVATLJIVI IZDACI
TOTAL ELIGIBLE EXPENDITURE
= Bespovratna sredstva ukupno + doprinos korisnika
= Ukupni prihvatljivi troškovi
= Ukupna ugovorena vrijednost projekta HRK]]/7.5345</f>
        <v>55691.615900192446</v>
      </c>
      <c r="AA1930" s="13" t="s">
        <v>2662</v>
      </c>
      <c r="AB1930" s="13" t="s">
        <v>19</v>
      </c>
      <c r="AC1930" s="26" t="s">
        <v>7066</v>
      </c>
      <c r="AD1930" s="12" t="s">
        <v>2664</v>
      </c>
    </row>
    <row r="1931" spans="1:30" ht="51" customHeight="1" x14ac:dyDescent="0.3">
      <c r="A1931" s="36" t="s">
        <v>7067</v>
      </c>
      <c r="B1931" s="25" t="s">
        <v>139</v>
      </c>
      <c r="C1931" s="12" t="s">
        <v>2658</v>
      </c>
      <c r="D1931" s="40" t="s">
        <v>2659</v>
      </c>
      <c r="E1931" s="13" t="s">
        <v>63</v>
      </c>
      <c r="F1931" s="32" t="s">
        <v>7068</v>
      </c>
      <c r="G1931" s="32" t="s">
        <v>7069</v>
      </c>
      <c r="H1931" s="29">
        <v>44718</v>
      </c>
      <c r="I1931" s="29">
        <v>45144</v>
      </c>
      <c r="J1931" s="17" t="str">
        <f>IF(Ugovori_OPULJP[[#This Row],[DATUM ZAVRŠETKA OPERACIJE]]&gt;DATE(2023,12,31),"u provedbi","završen")</f>
        <v>završen</v>
      </c>
      <c r="K1931" s="37" t="s">
        <v>262</v>
      </c>
      <c r="L1931" s="37" t="s">
        <v>262</v>
      </c>
      <c r="M1931" s="18">
        <v>0.85</v>
      </c>
      <c r="N1931" s="18">
        <v>0.15</v>
      </c>
      <c r="O1931" s="19">
        <f>Ugovori_OPULJP[[#This Row],[Bespovratna sredstva - Ukupno (EU+Nac) HRK
= Ukupna ugovorena vrijednost bespovratnih sredstava]]*Ugovori_OPULJP[[#This Row],[EU STOPA SUFINANCIRANJA %
EU CO-FINANCING RATE %]]</f>
        <v>415748.30249999999</v>
      </c>
      <c r="P1931" s="20">
        <f>Ugovori_OPULJP[[#This Row],[Bespovratna sredstva - EU dio - HRK]]/7.5345</f>
        <v>55179.282301413492</v>
      </c>
      <c r="Q1931" s="19">
        <f>Ugovori_OPULJP[[#This Row],[Bespovratna sredstva - Ukupno (EU+Nac) HRK
= Ukupna ugovorena vrijednost bespovratnih sredstava]]*Ugovori_OPULJP[[#This Row],[STOPA NACIONALNOG SUFINANCIRANJA %]]</f>
        <v>73367.347500000003</v>
      </c>
      <c r="R1931" s="20">
        <f>Ugovori_OPULJP[[#This Row],[Bespovratna sredstva - Nacionalni dio - HRK]]/7.5345</f>
        <v>9737.5204061317945</v>
      </c>
      <c r="S1931" s="21">
        <v>489115.65</v>
      </c>
      <c r="T1931" s="22">
        <f>Ugovori_OPULJP[[#This Row],[Bespovratna sredstva - Ukupno (EU+Nac) HRK
= Ukupna ugovorena vrijednost bespovratnih sredstava]]/7.5345</f>
        <v>64916.802707545292</v>
      </c>
      <c r="U1931" s="19">
        <v>0</v>
      </c>
      <c r="V1931" s="20">
        <f>Ugovori_OPULJP[[#This Row],[Javni doprinos korisnika - HRK]]/7.5345</f>
        <v>0</v>
      </c>
      <c r="W1931" s="19">
        <v>0</v>
      </c>
      <c r="X1931" s="20">
        <f>Ugovori_OPULJP[[#This Row],[Privatni doprinos korisnika - HRK]]/7.5345</f>
        <v>0</v>
      </c>
      <c r="Y1931" s="21">
        <f>Ugovori_OPULJP[[#This Row],[Bespovratna sredstva - Ukupno (EU+Nac) HRK
= Ukupna ugovorena vrijednost bespovratnih sredstava]]+Ugovori_OPULJP[[#This Row],[Javni doprinos korisnika - HRK]]+Ugovori_OPULJP[[#This Row],[Privatni doprinos korisnika - HRK]]</f>
        <v>489115.65</v>
      </c>
      <c r="Z1931" s="22">
        <f>Ugovori_OPULJP[[#This Row],[UKUPNI PRIHVATLJIVI IZDACI
TOTAL ELIGIBLE EXPENDITURE
= Bespovratna sredstva ukupno + doprinos korisnika
= Ukupni prihvatljivi troškovi
= Ukupna ugovorena vrijednost projekta HRK]]/7.5345</f>
        <v>64916.802707545292</v>
      </c>
      <c r="AA1931" s="13" t="s">
        <v>2662</v>
      </c>
      <c r="AB1931" s="13" t="s">
        <v>19</v>
      </c>
      <c r="AC1931" s="26" t="s">
        <v>7070</v>
      </c>
      <c r="AD1931" s="12" t="s">
        <v>2664</v>
      </c>
    </row>
    <row r="1932" spans="1:30" ht="63.75" customHeight="1" x14ac:dyDescent="0.3">
      <c r="A1932" s="36" t="s">
        <v>7071</v>
      </c>
      <c r="B1932" s="25" t="s">
        <v>139</v>
      </c>
      <c r="C1932" s="12" t="s">
        <v>2658</v>
      </c>
      <c r="D1932" s="40" t="s">
        <v>2659</v>
      </c>
      <c r="E1932" s="13" t="s">
        <v>63</v>
      </c>
      <c r="F1932" s="32" t="s">
        <v>7072</v>
      </c>
      <c r="G1932" s="32" t="s">
        <v>7073</v>
      </c>
      <c r="H1932" s="29">
        <v>44713</v>
      </c>
      <c r="I1932" s="29">
        <v>45261</v>
      </c>
      <c r="J1932" s="17" t="str">
        <f>IF(Ugovori_OPULJP[[#This Row],[DATUM ZAVRŠETKA OPERACIJE]]&gt;DATE(2023,12,31),"u provedbi","završen")</f>
        <v>završen</v>
      </c>
      <c r="K1932" s="37" t="s">
        <v>2992</v>
      </c>
      <c r="L1932" s="37" t="s">
        <v>380</v>
      </c>
      <c r="M1932" s="18">
        <v>0.85</v>
      </c>
      <c r="N1932" s="18">
        <v>0.15</v>
      </c>
      <c r="O1932" s="19">
        <f>Ugovori_OPULJP[[#This Row],[Bespovratna sredstva - Ukupno (EU+Nac) HRK
= Ukupna ugovorena vrijednost bespovratnih sredstava]]*Ugovori_OPULJP[[#This Row],[EU STOPA SUFINANCIRANJA %
EU CO-FINANCING RATE %]]</f>
        <v>422382</v>
      </c>
      <c r="P1932" s="20">
        <f>Ugovori_OPULJP[[#This Row],[Bespovratna sredstva - EU dio - HRK]]/7.5345</f>
        <v>56059.725263786582</v>
      </c>
      <c r="Q1932" s="19">
        <f>Ugovori_OPULJP[[#This Row],[Bespovratna sredstva - Ukupno (EU+Nac) HRK
= Ukupna ugovorena vrijednost bespovratnih sredstava]]*Ugovori_OPULJP[[#This Row],[STOPA NACIONALNOG SUFINANCIRANJA %]]</f>
        <v>74538</v>
      </c>
      <c r="R1932" s="20">
        <f>Ugovori_OPULJP[[#This Row],[Bespovratna sredstva - Nacionalni dio - HRK]]/7.5345</f>
        <v>9892.8926936093958</v>
      </c>
      <c r="S1932" s="21">
        <v>496920</v>
      </c>
      <c r="T1932" s="22">
        <f>Ugovori_OPULJP[[#This Row],[Bespovratna sredstva - Ukupno (EU+Nac) HRK
= Ukupna ugovorena vrijednost bespovratnih sredstava]]/7.5345</f>
        <v>65952.617957395982</v>
      </c>
      <c r="U1932" s="19">
        <v>0</v>
      </c>
      <c r="V1932" s="20">
        <f>Ugovori_OPULJP[[#This Row],[Javni doprinos korisnika - HRK]]/7.5345</f>
        <v>0</v>
      </c>
      <c r="W1932" s="19">
        <v>0</v>
      </c>
      <c r="X1932" s="20">
        <f>Ugovori_OPULJP[[#This Row],[Privatni doprinos korisnika - HRK]]/7.5345</f>
        <v>0</v>
      </c>
      <c r="Y1932" s="21">
        <f>Ugovori_OPULJP[[#This Row],[Bespovratna sredstva - Ukupno (EU+Nac) HRK
= Ukupna ugovorena vrijednost bespovratnih sredstava]]+Ugovori_OPULJP[[#This Row],[Javni doprinos korisnika - HRK]]+Ugovori_OPULJP[[#This Row],[Privatni doprinos korisnika - HRK]]</f>
        <v>496920</v>
      </c>
      <c r="Z1932" s="22">
        <f>Ugovori_OPULJP[[#This Row],[UKUPNI PRIHVATLJIVI IZDACI
TOTAL ELIGIBLE EXPENDITURE
= Bespovratna sredstva ukupno + doprinos korisnika
= Ukupni prihvatljivi troškovi
= Ukupna ugovorena vrijednost projekta HRK]]/7.5345</f>
        <v>65952.617957395982</v>
      </c>
      <c r="AA1932" s="13" t="s">
        <v>2662</v>
      </c>
      <c r="AB1932" s="13" t="s">
        <v>19</v>
      </c>
      <c r="AC1932" s="26" t="s">
        <v>7074</v>
      </c>
      <c r="AD1932" s="12" t="s">
        <v>2664</v>
      </c>
    </row>
    <row r="1933" spans="1:30" ht="51" customHeight="1" x14ac:dyDescent="0.3">
      <c r="A1933" s="31" t="s">
        <v>7075</v>
      </c>
      <c r="B1933" s="25" t="s">
        <v>139</v>
      </c>
      <c r="C1933" s="12" t="s">
        <v>2658</v>
      </c>
      <c r="D1933" s="40" t="s">
        <v>2659</v>
      </c>
      <c r="E1933" s="13" t="s">
        <v>63</v>
      </c>
      <c r="F1933" s="32" t="s">
        <v>7076</v>
      </c>
      <c r="G1933" s="32" t="s">
        <v>7077</v>
      </c>
      <c r="H1933" s="29">
        <v>44700</v>
      </c>
      <c r="I1933" s="29">
        <v>45126</v>
      </c>
      <c r="J1933" s="17" t="str">
        <f>IF(Ugovori_OPULJP[[#This Row],[DATUM ZAVRŠETKA OPERACIJE]]&gt;DATE(2023,12,31),"u provedbi","završen")</f>
        <v>završen</v>
      </c>
      <c r="K1933" s="37" t="s">
        <v>144</v>
      </c>
      <c r="L1933" s="37" t="s">
        <v>144</v>
      </c>
      <c r="M1933" s="18">
        <v>0.85</v>
      </c>
      <c r="N1933" s="18">
        <v>0.15</v>
      </c>
      <c r="O1933" s="19">
        <f>Ugovori_OPULJP[[#This Row],[Bespovratna sredstva - Ukupno (EU+Nac) HRK
= Ukupna ugovorena vrijednost bespovratnih sredstava]]*Ugovori_OPULJP[[#This Row],[EU STOPA SUFINANCIRANJA %
EU CO-FINANCING RATE %]]</f>
        <v>289367.897</v>
      </c>
      <c r="P1933" s="20">
        <f>Ugovori_OPULJP[[#This Row],[Bespovratna sredstva - EU dio - HRK]]/7.5345</f>
        <v>38405.719954874243</v>
      </c>
      <c r="Q1933" s="19">
        <f>Ugovori_OPULJP[[#This Row],[Bespovratna sredstva - Ukupno (EU+Nac) HRK
= Ukupna ugovorena vrijednost bespovratnih sredstava]]*Ugovori_OPULJP[[#This Row],[STOPA NACIONALNOG SUFINANCIRANJA %]]</f>
        <v>51064.923000000003</v>
      </c>
      <c r="R1933" s="20">
        <f>Ugovori_OPULJP[[#This Row],[Bespovratna sredstva - Nacionalni dio - HRK]]/7.5345</f>
        <v>6777.4799920366313</v>
      </c>
      <c r="S1933" s="21">
        <v>340432.82</v>
      </c>
      <c r="T1933" s="22">
        <f>Ugovori_OPULJP[[#This Row],[Bespovratna sredstva - Ukupno (EU+Nac) HRK
= Ukupna ugovorena vrijednost bespovratnih sredstava]]/7.5345</f>
        <v>45183.199946910878</v>
      </c>
      <c r="U1933" s="19">
        <v>0</v>
      </c>
      <c r="V1933" s="20">
        <f>Ugovori_OPULJP[[#This Row],[Javni doprinos korisnika - HRK]]/7.5345</f>
        <v>0</v>
      </c>
      <c r="W1933" s="19">
        <v>0</v>
      </c>
      <c r="X1933" s="20">
        <f>Ugovori_OPULJP[[#This Row],[Privatni doprinos korisnika - HRK]]/7.5345</f>
        <v>0</v>
      </c>
      <c r="Y1933" s="21">
        <f>Ugovori_OPULJP[[#This Row],[Bespovratna sredstva - Ukupno (EU+Nac) HRK
= Ukupna ugovorena vrijednost bespovratnih sredstava]]+Ugovori_OPULJP[[#This Row],[Javni doprinos korisnika - HRK]]+Ugovori_OPULJP[[#This Row],[Privatni doprinos korisnika - HRK]]</f>
        <v>340432.82</v>
      </c>
      <c r="Z1933" s="22">
        <f>Ugovori_OPULJP[[#This Row],[UKUPNI PRIHVATLJIVI IZDACI
TOTAL ELIGIBLE EXPENDITURE
= Bespovratna sredstva ukupno + doprinos korisnika
= Ukupni prihvatljivi troškovi
= Ukupna ugovorena vrijednost projekta HRK]]/7.5345</f>
        <v>45183.199946910878</v>
      </c>
      <c r="AA1933" s="13" t="s">
        <v>2662</v>
      </c>
      <c r="AB1933" s="13" t="s">
        <v>19</v>
      </c>
      <c r="AC1933" s="26" t="s">
        <v>7078</v>
      </c>
      <c r="AD1933" s="12" t="s">
        <v>2664</v>
      </c>
    </row>
    <row r="1934" spans="1:30" ht="51" customHeight="1" x14ac:dyDescent="0.3">
      <c r="A1934" s="31" t="s">
        <v>7079</v>
      </c>
      <c r="B1934" s="25" t="s">
        <v>139</v>
      </c>
      <c r="C1934" s="12" t="s">
        <v>2658</v>
      </c>
      <c r="D1934" s="40" t="s">
        <v>2659</v>
      </c>
      <c r="E1934" s="13" t="s">
        <v>63</v>
      </c>
      <c r="F1934" s="32" t="s">
        <v>7080</v>
      </c>
      <c r="G1934" s="32" t="s">
        <v>3278</v>
      </c>
      <c r="H1934" s="29">
        <v>44743</v>
      </c>
      <c r="I1934" s="29">
        <v>45292</v>
      </c>
      <c r="J1934" s="17" t="str">
        <f>IF(Ugovori_OPULJP[[#This Row],[DATUM ZAVRŠETKA OPERACIJE]]&gt;DATE(2023,12,31),"u provedbi","završen")</f>
        <v>u provedbi</v>
      </c>
      <c r="K1934" s="28" t="s">
        <v>586</v>
      </c>
      <c r="L1934" s="28" t="s">
        <v>586</v>
      </c>
      <c r="M1934" s="18">
        <v>0.85</v>
      </c>
      <c r="N1934" s="18">
        <v>0.15</v>
      </c>
      <c r="O1934" s="19">
        <f>Ugovori_OPULJP[[#This Row],[Bespovratna sredstva - Ukupno (EU+Nac) HRK
= Ukupna ugovorena vrijednost bespovratnih sredstava]]*Ugovori_OPULJP[[#This Row],[EU STOPA SUFINANCIRANJA %
EU CO-FINANCING RATE %]]</f>
        <v>424925.18299999996</v>
      </c>
      <c r="P1934" s="20">
        <f>Ugovori_OPULJP[[#This Row],[Bespovratna sredstva - EU dio - HRK]]/7.5345</f>
        <v>56397.263653858907</v>
      </c>
      <c r="Q1934" s="19">
        <f>Ugovori_OPULJP[[#This Row],[Bespovratna sredstva - Ukupno (EU+Nac) HRK
= Ukupna ugovorena vrijednost bespovratnih sredstava]]*Ugovori_OPULJP[[#This Row],[STOPA NACIONALNOG SUFINANCIRANJA %]]</f>
        <v>74986.796999999991</v>
      </c>
      <c r="R1934" s="20">
        <f>Ugovori_OPULJP[[#This Row],[Bespovratna sredstva - Nacionalni dio - HRK]]/7.5345</f>
        <v>9952.4582918574542</v>
      </c>
      <c r="S1934" s="21">
        <v>499911.98</v>
      </c>
      <c r="T1934" s="20">
        <f>Ugovori_OPULJP[[#This Row],[Bespovratna sredstva - Ukupno (EU+Nac) HRK
= Ukupna ugovorena vrijednost bespovratnih sredstava]]/7.5345</f>
        <v>66349.721945716359</v>
      </c>
      <c r="U1934" s="19">
        <v>0</v>
      </c>
      <c r="V1934" s="20">
        <f>Ugovori_OPULJP[[#This Row],[Javni doprinos korisnika - HRK]]/7.5345</f>
        <v>0</v>
      </c>
      <c r="W1934" s="19">
        <v>0</v>
      </c>
      <c r="X1934" s="20">
        <f>Ugovori_OPULJP[[#This Row],[Privatni doprinos korisnika - HRK]]/7.5345</f>
        <v>0</v>
      </c>
      <c r="Y1934" s="21">
        <f>Ugovori_OPULJP[[#This Row],[Bespovratna sredstva - Ukupno (EU+Nac) HRK
= Ukupna ugovorena vrijednost bespovratnih sredstava]]+Ugovori_OPULJP[[#This Row],[Javni doprinos korisnika - HRK]]+Ugovori_OPULJP[[#This Row],[Privatni doprinos korisnika - HRK]]</f>
        <v>499911.98</v>
      </c>
      <c r="Z1934" s="22">
        <f>Ugovori_OPULJP[[#This Row],[UKUPNI PRIHVATLJIVI IZDACI
TOTAL ELIGIBLE EXPENDITURE
= Bespovratna sredstva ukupno + doprinos korisnika
= Ukupni prihvatljivi troškovi
= Ukupna ugovorena vrijednost projekta HRK]]/7.5345</f>
        <v>66349.721945716359</v>
      </c>
      <c r="AA1934" s="27" t="s">
        <v>2662</v>
      </c>
      <c r="AB1934" s="27" t="s">
        <v>19</v>
      </c>
      <c r="AC1934" s="26" t="s">
        <v>7081</v>
      </c>
      <c r="AD1934" s="12" t="s">
        <v>2664</v>
      </c>
    </row>
    <row r="1935" spans="1:30" ht="51" customHeight="1" x14ac:dyDescent="0.3">
      <c r="A1935" s="36" t="s">
        <v>7082</v>
      </c>
      <c r="B1935" s="25" t="s">
        <v>139</v>
      </c>
      <c r="C1935" s="12" t="s">
        <v>2658</v>
      </c>
      <c r="D1935" s="40" t="s">
        <v>2659</v>
      </c>
      <c r="E1935" s="13" t="s">
        <v>63</v>
      </c>
      <c r="F1935" s="32" t="s">
        <v>7083</v>
      </c>
      <c r="G1935" s="32" t="s">
        <v>7084</v>
      </c>
      <c r="H1935" s="29">
        <v>44713</v>
      </c>
      <c r="I1935" s="29">
        <v>45139</v>
      </c>
      <c r="J1935" s="17" t="str">
        <f>IF(Ugovori_OPULJP[[#This Row],[DATUM ZAVRŠETKA OPERACIJE]]&gt;DATE(2023,12,31),"u provedbi","završen")</f>
        <v>završen</v>
      </c>
      <c r="K1935" s="37" t="s">
        <v>262</v>
      </c>
      <c r="L1935" s="37" t="s">
        <v>262</v>
      </c>
      <c r="M1935" s="18">
        <v>0.85</v>
      </c>
      <c r="N1935" s="18">
        <v>0.15</v>
      </c>
      <c r="O1935" s="19">
        <f>Ugovori_OPULJP[[#This Row],[Bespovratna sredstva - Ukupno (EU+Nac) HRK
= Ukupna ugovorena vrijednost bespovratnih sredstava]]*Ugovori_OPULJP[[#This Row],[EU STOPA SUFINANCIRANJA %
EU CO-FINANCING RATE %]]</f>
        <v>388073.91749999998</v>
      </c>
      <c r="P1935" s="20">
        <f>Ugovori_OPULJP[[#This Row],[Bespovratna sredstva - EU dio - HRK]]/7.5345</f>
        <v>51506.260203065889</v>
      </c>
      <c r="Q1935" s="19">
        <f>Ugovori_OPULJP[[#This Row],[Bespovratna sredstva - Ukupno (EU+Nac) HRK
= Ukupna ugovorena vrijednost bespovratnih sredstava]]*Ugovori_OPULJP[[#This Row],[STOPA NACIONALNOG SUFINANCIRANJA %]]</f>
        <v>68483.632499999992</v>
      </c>
      <c r="R1935" s="20">
        <f>Ugovori_OPULJP[[#This Row],[Bespovratna sredstva - Nacionalni dio - HRK]]/7.5345</f>
        <v>9089.3400358351573</v>
      </c>
      <c r="S1935" s="21">
        <v>456557.55</v>
      </c>
      <c r="T1935" s="22">
        <f>Ugovori_OPULJP[[#This Row],[Bespovratna sredstva - Ukupno (EU+Nac) HRK
= Ukupna ugovorena vrijednost bespovratnih sredstava]]/7.5345</f>
        <v>60595.600238901054</v>
      </c>
      <c r="U1935" s="19">
        <v>0</v>
      </c>
      <c r="V1935" s="20">
        <f>Ugovori_OPULJP[[#This Row],[Javni doprinos korisnika - HRK]]/7.5345</f>
        <v>0</v>
      </c>
      <c r="W1935" s="19">
        <v>0</v>
      </c>
      <c r="X1935" s="20">
        <f>Ugovori_OPULJP[[#This Row],[Privatni doprinos korisnika - HRK]]/7.5345</f>
        <v>0</v>
      </c>
      <c r="Y1935" s="21">
        <f>Ugovori_OPULJP[[#This Row],[Bespovratna sredstva - Ukupno (EU+Nac) HRK
= Ukupna ugovorena vrijednost bespovratnih sredstava]]+Ugovori_OPULJP[[#This Row],[Javni doprinos korisnika - HRK]]+Ugovori_OPULJP[[#This Row],[Privatni doprinos korisnika - HRK]]</f>
        <v>456557.55</v>
      </c>
      <c r="Z1935" s="22">
        <f>Ugovori_OPULJP[[#This Row],[UKUPNI PRIHVATLJIVI IZDACI
TOTAL ELIGIBLE EXPENDITURE
= Bespovratna sredstva ukupno + doprinos korisnika
= Ukupni prihvatljivi troškovi
= Ukupna ugovorena vrijednost projekta HRK]]/7.5345</f>
        <v>60595.600238901054</v>
      </c>
      <c r="AA1935" s="13" t="s">
        <v>2662</v>
      </c>
      <c r="AB1935" s="13" t="s">
        <v>19</v>
      </c>
      <c r="AC1935" s="26" t="s">
        <v>7085</v>
      </c>
      <c r="AD1935" s="12" t="s">
        <v>2664</v>
      </c>
    </row>
    <row r="1936" spans="1:30" ht="78" customHeight="1" x14ac:dyDescent="0.3">
      <c r="A1936" s="31" t="s">
        <v>7086</v>
      </c>
      <c r="B1936" s="25" t="s">
        <v>139</v>
      </c>
      <c r="C1936" s="12" t="s">
        <v>2658</v>
      </c>
      <c r="D1936" s="40" t="s">
        <v>2659</v>
      </c>
      <c r="E1936" s="13" t="s">
        <v>63</v>
      </c>
      <c r="F1936" s="32" t="s">
        <v>7087</v>
      </c>
      <c r="G1936" s="14" t="s">
        <v>1063</v>
      </c>
      <c r="H1936" s="29">
        <v>44649</v>
      </c>
      <c r="I1936" s="29">
        <v>45014</v>
      </c>
      <c r="J1936" s="17" t="str">
        <f>IF(Ugovori_OPULJP[[#This Row],[DATUM ZAVRŠETKA OPERACIJE]]&gt;DATE(2023,12,31),"u provedbi","završen")</f>
        <v>završen</v>
      </c>
      <c r="K1936" s="37" t="s">
        <v>144</v>
      </c>
      <c r="L1936" s="37" t="s">
        <v>144</v>
      </c>
      <c r="M1936" s="18">
        <v>0.85</v>
      </c>
      <c r="N1936" s="18">
        <v>0.15</v>
      </c>
      <c r="O1936" s="19">
        <f>Ugovori_OPULJP[[#This Row],[Bespovratna sredstva - Ukupno (EU+Nac) HRK
= Ukupna ugovorena vrijednost bespovratnih sredstava]]*Ugovori_OPULJP[[#This Row],[EU STOPA SUFINANCIRANJA %
EU CO-FINANCING RATE %]]</f>
        <v>183176.82749999998</v>
      </c>
      <c r="P1936" s="20">
        <f>Ugovori_OPULJP[[#This Row],[Bespovratna sredstva - EU dio - HRK]]/7.5345</f>
        <v>24311.742982281503</v>
      </c>
      <c r="Q1936" s="19">
        <f>Ugovori_OPULJP[[#This Row],[Bespovratna sredstva - Ukupno (EU+Nac) HRK
= Ukupna ugovorena vrijednost bespovratnih sredstava]]*Ugovori_OPULJP[[#This Row],[STOPA NACIONALNOG SUFINANCIRANJA %]]</f>
        <v>32325.322499999998</v>
      </c>
      <c r="R1936" s="20">
        <f>Ugovori_OPULJP[[#This Row],[Bespovratna sredstva - Nacionalni dio - HRK]]/7.5345</f>
        <v>4290.3075851085005</v>
      </c>
      <c r="S1936" s="21">
        <v>215502.15</v>
      </c>
      <c r="T1936" s="22">
        <f>Ugovori_OPULJP[[#This Row],[Bespovratna sredstva - Ukupno (EU+Nac) HRK
= Ukupna ugovorena vrijednost bespovratnih sredstava]]/7.5345</f>
        <v>28602.050567390004</v>
      </c>
      <c r="U1936" s="19">
        <v>0</v>
      </c>
      <c r="V1936" s="20">
        <f>Ugovori_OPULJP[[#This Row],[Javni doprinos korisnika - HRK]]/7.5345</f>
        <v>0</v>
      </c>
      <c r="W1936" s="19">
        <v>0</v>
      </c>
      <c r="X1936" s="20">
        <f>Ugovori_OPULJP[[#This Row],[Privatni doprinos korisnika - HRK]]/7.5345</f>
        <v>0</v>
      </c>
      <c r="Y1936" s="21">
        <f>Ugovori_OPULJP[[#This Row],[Bespovratna sredstva - Ukupno (EU+Nac) HRK
= Ukupna ugovorena vrijednost bespovratnih sredstava]]+Ugovori_OPULJP[[#This Row],[Javni doprinos korisnika - HRK]]+Ugovori_OPULJP[[#This Row],[Privatni doprinos korisnika - HRK]]</f>
        <v>215502.15</v>
      </c>
      <c r="Z1936" s="22">
        <f>Ugovori_OPULJP[[#This Row],[UKUPNI PRIHVATLJIVI IZDACI
TOTAL ELIGIBLE EXPENDITURE
= Bespovratna sredstva ukupno + doprinos korisnika
= Ukupni prihvatljivi troškovi
= Ukupna ugovorena vrijednost projekta HRK]]/7.5345</f>
        <v>28602.050567390004</v>
      </c>
      <c r="AA1936" s="13" t="s">
        <v>2662</v>
      </c>
      <c r="AB1936" s="13" t="s">
        <v>19</v>
      </c>
      <c r="AC1936" s="26" t="s">
        <v>7088</v>
      </c>
      <c r="AD1936" s="12" t="s">
        <v>2664</v>
      </c>
    </row>
    <row r="1937" spans="1:30" ht="76.5" customHeight="1" x14ac:dyDescent="0.3">
      <c r="A1937" s="31" t="s">
        <v>7089</v>
      </c>
      <c r="B1937" s="25" t="s">
        <v>139</v>
      </c>
      <c r="C1937" s="12" t="s">
        <v>2658</v>
      </c>
      <c r="D1937" s="40" t="s">
        <v>2659</v>
      </c>
      <c r="E1937" s="13" t="s">
        <v>63</v>
      </c>
      <c r="F1937" s="32" t="s">
        <v>7090</v>
      </c>
      <c r="G1937" s="32" t="s">
        <v>1310</v>
      </c>
      <c r="H1937" s="29">
        <v>44712</v>
      </c>
      <c r="I1937" s="29">
        <v>45077</v>
      </c>
      <c r="J1937" s="17" t="str">
        <f>IF(Ugovori_OPULJP[[#This Row],[DATUM ZAVRŠETKA OPERACIJE]]&gt;DATE(2023,12,31),"u provedbi","završen")</f>
        <v>završen</v>
      </c>
      <c r="K1937" s="37" t="s">
        <v>96</v>
      </c>
      <c r="L1937" s="37" t="s">
        <v>91</v>
      </c>
      <c r="M1937" s="18">
        <v>0.85</v>
      </c>
      <c r="N1937" s="18">
        <v>0.15</v>
      </c>
      <c r="O1937" s="19">
        <f>Ugovori_OPULJP[[#This Row],[Bespovratna sredstva - Ukupno (EU+Nac) HRK
= Ukupna ugovorena vrijednost bespovratnih sredstava]]*Ugovori_OPULJP[[#This Row],[EU STOPA SUFINANCIRANJA %
EU CO-FINANCING RATE %]]</f>
        <v>307550.63800000004</v>
      </c>
      <c r="P1937" s="20">
        <f>Ugovori_OPULJP[[#This Row],[Bespovratna sredstva - EU dio - HRK]]/7.5345</f>
        <v>40818.984405070012</v>
      </c>
      <c r="Q1937" s="19">
        <f>Ugovori_OPULJP[[#This Row],[Bespovratna sredstva - Ukupno (EU+Nac) HRK
= Ukupna ugovorena vrijednost bespovratnih sredstava]]*Ugovori_OPULJP[[#This Row],[STOPA NACIONALNOG SUFINANCIRANJA %]]</f>
        <v>54273.642</v>
      </c>
      <c r="R1937" s="20">
        <f>Ugovori_OPULJP[[#This Row],[Bespovratna sredstva - Nacionalni dio - HRK]]/7.5345</f>
        <v>7203.3501891300011</v>
      </c>
      <c r="S1937" s="21">
        <v>361824.28</v>
      </c>
      <c r="T1937" s="22">
        <f>Ugovori_OPULJP[[#This Row],[Bespovratna sredstva - Ukupno (EU+Nac) HRK
= Ukupna ugovorena vrijednost bespovratnih sredstava]]/7.5345</f>
        <v>48022.334594200016</v>
      </c>
      <c r="U1937" s="19">
        <v>0</v>
      </c>
      <c r="V1937" s="20">
        <f>Ugovori_OPULJP[[#This Row],[Javni doprinos korisnika - HRK]]/7.5345</f>
        <v>0</v>
      </c>
      <c r="W1937" s="19">
        <v>0</v>
      </c>
      <c r="X1937" s="20">
        <f>Ugovori_OPULJP[[#This Row],[Privatni doprinos korisnika - HRK]]/7.5345</f>
        <v>0</v>
      </c>
      <c r="Y1937" s="21">
        <f>Ugovori_OPULJP[[#This Row],[Bespovratna sredstva - Ukupno (EU+Nac) HRK
= Ukupna ugovorena vrijednost bespovratnih sredstava]]+Ugovori_OPULJP[[#This Row],[Javni doprinos korisnika - HRK]]+Ugovori_OPULJP[[#This Row],[Privatni doprinos korisnika - HRK]]</f>
        <v>361824.28</v>
      </c>
      <c r="Z1937" s="22">
        <f>Ugovori_OPULJP[[#This Row],[UKUPNI PRIHVATLJIVI IZDACI
TOTAL ELIGIBLE EXPENDITURE
= Bespovratna sredstva ukupno + doprinos korisnika
= Ukupni prihvatljivi troškovi
= Ukupna ugovorena vrijednost projekta HRK]]/7.5345</f>
        <v>48022.334594200016</v>
      </c>
      <c r="AA1937" s="13" t="s">
        <v>2662</v>
      </c>
      <c r="AB1937" s="13" t="s">
        <v>19</v>
      </c>
      <c r="AC1937" s="26" t="s">
        <v>7091</v>
      </c>
      <c r="AD1937" s="12" t="s">
        <v>2664</v>
      </c>
    </row>
    <row r="1938" spans="1:30" ht="72" customHeight="1" x14ac:dyDescent="0.3">
      <c r="A1938" s="31" t="s">
        <v>7092</v>
      </c>
      <c r="B1938" s="25" t="s">
        <v>139</v>
      </c>
      <c r="C1938" s="12" t="s">
        <v>2658</v>
      </c>
      <c r="D1938" s="40" t="s">
        <v>2659</v>
      </c>
      <c r="E1938" s="13" t="s">
        <v>63</v>
      </c>
      <c r="F1938" s="32" t="s">
        <v>7093</v>
      </c>
      <c r="G1938" s="32" t="s">
        <v>7094</v>
      </c>
      <c r="H1938" s="29">
        <v>44704</v>
      </c>
      <c r="I1938" s="29">
        <v>45253</v>
      </c>
      <c r="J1938" s="17" t="str">
        <f>IF(Ugovori_OPULJP[[#This Row],[DATUM ZAVRŠETKA OPERACIJE]]&gt;DATE(2023,12,31),"u provedbi","završen")</f>
        <v>završen</v>
      </c>
      <c r="K1938" s="37" t="s">
        <v>380</v>
      </c>
      <c r="L1938" s="37" t="s">
        <v>380</v>
      </c>
      <c r="M1938" s="18">
        <v>0.85</v>
      </c>
      <c r="N1938" s="18">
        <v>0.15</v>
      </c>
      <c r="O1938" s="19">
        <f>Ugovori_OPULJP[[#This Row],[Bespovratna sredstva - Ukupno (EU+Nac) HRK
= Ukupna ugovorena vrijednost bespovratnih sredstava]]*Ugovori_OPULJP[[#This Row],[EU STOPA SUFINANCIRANJA %
EU CO-FINANCING RATE %]]</f>
        <v>229942.03399999999</v>
      </c>
      <c r="P1938" s="20">
        <f>Ugovori_OPULJP[[#This Row],[Bespovratna sredstva - EU dio - HRK]]/7.5345</f>
        <v>30518.552525051426</v>
      </c>
      <c r="Q1938" s="19">
        <f>Ugovori_OPULJP[[#This Row],[Bespovratna sredstva - Ukupno (EU+Nac) HRK
= Ukupna ugovorena vrijednost bespovratnih sredstava]]*Ugovori_OPULJP[[#This Row],[STOPA NACIONALNOG SUFINANCIRANJA %]]</f>
        <v>40578.005999999994</v>
      </c>
      <c r="R1938" s="20">
        <f>Ugovori_OPULJP[[#This Row],[Bespovratna sredstva - Nacionalni dio - HRK]]/7.5345</f>
        <v>5385.6269161855453</v>
      </c>
      <c r="S1938" s="21">
        <v>270520.03999999998</v>
      </c>
      <c r="T1938" s="22">
        <f>Ugovori_OPULJP[[#This Row],[Bespovratna sredstva - Ukupno (EU+Nac) HRK
= Ukupna ugovorena vrijednost bespovratnih sredstava]]/7.5345</f>
        <v>35904.179441236971</v>
      </c>
      <c r="U1938" s="19">
        <v>0</v>
      </c>
      <c r="V1938" s="20">
        <f>Ugovori_OPULJP[[#This Row],[Javni doprinos korisnika - HRK]]/7.5345</f>
        <v>0</v>
      </c>
      <c r="W1938" s="19">
        <v>0</v>
      </c>
      <c r="X1938" s="20">
        <f>Ugovori_OPULJP[[#This Row],[Privatni doprinos korisnika - HRK]]/7.5345</f>
        <v>0</v>
      </c>
      <c r="Y1938" s="21">
        <f>Ugovori_OPULJP[[#This Row],[Bespovratna sredstva - Ukupno (EU+Nac) HRK
= Ukupna ugovorena vrijednost bespovratnih sredstava]]+Ugovori_OPULJP[[#This Row],[Javni doprinos korisnika - HRK]]+Ugovori_OPULJP[[#This Row],[Privatni doprinos korisnika - HRK]]</f>
        <v>270520.03999999998</v>
      </c>
      <c r="Z1938" s="22">
        <f>Ugovori_OPULJP[[#This Row],[UKUPNI PRIHVATLJIVI IZDACI
TOTAL ELIGIBLE EXPENDITURE
= Bespovratna sredstva ukupno + doprinos korisnika
= Ukupni prihvatljivi troškovi
= Ukupna ugovorena vrijednost projekta HRK]]/7.5345</f>
        <v>35904.179441236971</v>
      </c>
      <c r="AA1938" s="13" t="s">
        <v>2662</v>
      </c>
      <c r="AB1938" s="13" t="s">
        <v>19</v>
      </c>
      <c r="AC1938" s="26" t="s">
        <v>7095</v>
      </c>
      <c r="AD1938" s="12" t="s">
        <v>2664</v>
      </c>
    </row>
    <row r="1939" spans="1:30" ht="51" customHeight="1" x14ac:dyDescent="0.3">
      <c r="A1939" s="36" t="s">
        <v>7096</v>
      </c>
      <c r="B1939" s="25" t="s">
        <v>139</v>
      </c>
      <c r="C1939" s="12" t="s">
        <v>2658</v>
      </c>
      <c r="D1939" s="40" t="s">
        <v>2659</v>
      </c>
      <c r="E1939" s="13" t="s">
        <v>63</v>
      </c>
      <c r="F1939" s="32" t="s">
        <v>7097</v>
      </c>
      <c r="G1939" s="32" t="s">
        <v>7098</v>
      </c>
      <c r="H1939" s="29">
        <v>44713</v>
      </c>
      <c r="I1939" s="29">
        <v>45139</v>
      </c>
      <c r="J1939" s="17" t="str">
        <f>IF(Ugovori_OPULJP[[#This Row],[DATUM ZAVRŠETKA OPERACIJE]]&gt;DATE(2023,12,31),"u provedbi","završen")</f>
        <v>završen</v>
      </c>
      <c r="K1939" s="37" t="s">
        <v>324</v>
      </c>
      <c r="L1939" s="37" t="s">
        <v>324</v>
      </c>
      <c r="M1939" s="18">
        <v>0.85</v>
      </c>
      <c r="N1939" s="18">
        <v>0.15</v>
      </c>
      <c r="O1939" s="19">
        <f>Ugovori_OPULJP[[#This Row],[Bespovratna sredstva - Ukupno (EU+Nac) HRK
= Ukupna ugovorena vrijednost bespovratnih sredstava]]*Ugovori_OPULJP[[#This Row],[EU STOPA SUFINANCIRANJA %
EU CO-FINANCING RATE %]]</f>
        <v>388612.35</v>
      </c>
      <c r="P1939" s="20">
        <f>Ugovori_OPULJP[[#This Row],[Bespovratna sredstva - EU dio - HRK]]/7.5345</f>
        <v>51577.722476607596</v>
      </c>
      <c r="Q1939" s="19">
        <f>Ugovori_OPULJP[[#This Row],[Bespovratna sredstva - Ukupno (EU+Nac) HRK
= Ukupna ugovorena vrijednost bespovratnih sredstava]]*Ugovori_OPULJP[[#This Row],[STOPA NACIONALNOG SUFINANCIRANJA %]]</f>
        <v>68578.649999999994</v>
      </c>
      <c r="R1939" s="20">
        <f>Ugovori_OPULJP[[#This Row],[Bespovratna sredstva - Nacionalni dio - HRK]]/7.5345</f>
        <v>9101.9510252836935</v>
      </c>
      <c r="S1939" s="21">
        <v>457191</v>
      </c>
      <c r="T1939" s="22">
        <f>Ugovori_OPULJP[[#This Row],[Bespovratna sredstva - Ukupno (EU+Nac) HRK
= Ukupna ugovorena vrijednost bespovratnih sredstava]]/7.5345</f>
        <v>60679.673501891295</v>
      </c>
      <c r="U1939" s="19">
        <v>0</v>
      </c>
      <c r="V1939" s="20">
        <f>Ugovori_OPULJP[[#This Row],[Javni doprinos korisnika - HRK]]/7.5345</f>
        <v>0</v>
      </c>
      <c r="W1939" s="19">
        <v>0</v>
      </c>
      <c r="X1939" s="20">
        <f>Ugovori_OPULJP[[#This Row],[Privatni doprinos korisnika - HRK]]/7.5345</f>
        <v>0</v>
      </c>
      <c r="Y1939" s="21">
        <f>Ugovori_OPULJP[[#This Row],[Bespovratna sredstva - Ukupno (EU+Nac) HRK
= Ukupna ugovorena vrijednost bespovratnih sredstava]]+Ugovori_OPULJP[[#This Row],[Javni doprinos korisnika - HRK]]+Ugovori_OPULJP[[#This Row],[Privatni doprinos korisnika - HRK]]</f>
        <v>457191</v>
      </c>
      <c r="Z1939" s="22">
        <f>Ugovori_OPULJP[[#This Row],[UKUPNI PRIHVATLJIVI IZDACI
TOTAL ELIGIBLE EXPENDITURE
= Bespovratna sredstva ukupno + doprinos korisnika
= Ukupni prihvatljivi troškovi
= Ukupna ugovorena vrijednost projekta HRK]]/7.5345</f>
        <v>60679.673501891295</v>
      </c>
      <c r="AA1939" s="13" t="s">
        <v>2662</v>
      </c>
      <c r="AB1939" s="13" t="s">
        <v>19</v>
      </c>
      <c r="AC1939" s="26" t="s">
        <v>7099</v>
      </c>
      <c r="AD1939" s="12" t="s">
        <v>2664</v>
      </c>
    </row>
    <row r="1940" spans="1:30" ht="51" customHeight="1" x14ac:dyDescent="0.3">
      <c r="A1940" s="31" t="s">
        <v>7100</v>
      </c>
      <c r="B1940" s="25" t="s">
        <v>139</v>
      </c>
      <c r="C1940" s="12" t="s">
        <v>2658</v>
      </c>
      <c r="D1940" s="40" t="s">
        <v>2659</v>
      </c>
      <c r="E1940" s="13" t="s">
        <v>63</v>
      </c>
      <c r="F1940" s="32" t="s">
        <v>7101</v>
      </c>
      <c r="G1940" s="32" t="s">
        <v>4029</v>
      </c>
      <c r="H1940" s="29">
        <v>44700</v>
      </c>
      <c r="I1940" s="29">
        <v>45249</v>
      </c>
      <c r="J1940" s="17" t="str">
        <f>IF(Ugovori_OPULJP[[#This Row],[DATUM ZAVRŠETKA OPERACIJE]]&gt;DATE(2023,12,31),"u provedbi","završen")</f>
        <v>završen</v>
      </c>
      <c r="K1940" s="37" t="s">
        <v>7102</v>
      </c>
      <c r="L1940" s="37" t="s">
        <v>21</v>
      </c>
      <c r="M1940" s="18">
        <v>0.85</v>
      </c>
      <c r="N1940" s="18">
        <v>0.15</v>
      </c>
      <c r="O1940" s="19">
        <f>Ugovori_OPULJP[[#This Row],[Bespovratna sredstva - Ukupno (EU+Nac) HRK
= Ukupna ugovorena vrijednost bespovratnih sredstava]]*Ugovori_OPULJP[[#This Row],[EU STOPA SUFINANCIRANJA %
EU CO-FINANCING RATE %]]</f>
        <v>421545.6</v>
      </c>
      <c r="P1940" s="20">
        <f>Ugovori_OPULJP[[#This Row],[Bespovratna sredstva - EU dio - HRK]]/7.5345</f>
        <v>55948.715906828584</v>
      </c>
      <c r="Q1940" s="19">
        <f>Ugovori_OPULJP[[#This Row],[Bespovratna sredstva - Ukupno (EU+Nac) HRK
= Ukupna ugovorena vrijednost bespovratnih sredstava]]*Ugovori_OPULJP[[#This Row],[STOPA NACIONALNOG SUFINANCIRANJA %]]</f>
        <v>74390.399999999994</v>
      </c>
      <c r="R1940" s="20">
        <f>Ugovori_OPULJP[[#This Row],[Bespovratna sredstva - Nacionalni dio - HRK]]/7.5345</f>
        <v>9873.302807087397</v>
      </c>
      <c r="S1940" s="21">
        <v>495936</v>
      </c>
      <c r="T1940" s="22">
        <f>Ugovori_OPULJP[[#This Row],[Bespovratna sredstva - Ukupno (EU+Nac) HRK
= Ukupna ugovorena vrijednost bespovratnih sredstava]]/7.5345</f>
        <v>65822.018713915983</v>
      </c>
      <c r="U1940" s="19">
        <v>0</v>
      </c>
      <c r="V1940" s="20">
        <f>Ugovori_OPULJP[[#This Row],[Javni doprinos korisnika - HRK]]/7.5345</f>
        <v>0</v>
      </c>
      <c r="W1940" s="19">
        <v>0</v>
      </c>
      <c r="X1940" s="20">
        <f>Ugovori_OPULJP[[#This Row],[Privatni doprinos korisnika - HRK]]/7.5345</f>
        <v>0</v>
      </c>
      <c r="Y1940" s="21">
        <f>Ugovori_OPULJP[[#This Row],[Bespovratna sredstva - Ukupno (EU+Nac) HRK
= Ukupna ugovorena vrijednost bespovratnih sredstava]]+Ugovori_OPULJP[[#This Row],[Javni doprinos korisnika - HRK]]+Ugovori_OPULJP[[#This Row],[Privatni doprinos korisnika - HRK]]</f>
        <v>495936</v>
      </c>
      <c r="Z1940" s="22">
        <f>Ugovori_OPULJP[[#This Row],[UKUPNI PRIHVATLJIVI IZDACI
TOTAL ELIGIBLE EXPENDITURE
= Bespovratna sredstva ukupno + doprinos korisnika
= Ukupni prihvatljivi troškovi
= Ukupna ugovorena vrijednost projekta HRK]]/7.5345</f>
        <v>65822.018713915983</v>
      </c>
      <c r="AA1940" s="13" t="s">
        <v>2662</v>
      </c>
      <c r="AB1940" s="13" t="s">
        <v>19</v>
      </c>
      <c r="AC1940" s="26" t="s">
        <v>7103</v>
      </c>
      <c r="AD1940" s="12" t="s">
        <v>2664</v>
      </c>
    </row>
    <row r="1941" spans="1:30" ht="51" customHeight="1" x14ac:dyDescent="0.3">
      <c r="A1941" s="31" t="s">
        <v>7104</v>
      </c>
      <c r="B1941" s="25" t="s">
        <v>139</v>
      </c>
      <c r="C1941" s="12" t="s">
        <v>2658</v>
      </c>
      <c r="D1941" s="40" t="s">
        <v>2659</v>
      </c>
      <c r="E1941" s="13" t="s">
        <v>63</v>
      </c>
      <c r="F1941" s="32" t="s">
        <v>7105</v>
      </c>
      <c r="G1941" s="14" t="s">
        <v>6774</v>
      </c>
      <c r="H1941" s="29">
        <v>44700</v>
      </c>
      <c r="I1941" s="29">
        <v>45065</v>
      </c>
      <c r="J1941" s="17" t="str">
        <f>IF(Ugovori_OPULJP[[#This Row],[DATUM ZAVRŠETKA OPERACIJE]]&gt;DATE(2023,12,31),"u provedbi","završen")</f>
        <v>završen</v>
      </c>
      <c r="K1941" s="37" t="s">
        <v>7106</v>
      </c>
      <c r="L1941" s="37" t="s">
        <v>21</v>
      </c>
      <c r="M1941" s="18">
        <v>0.85</v>
      </c>
      <c r="N1941" s="18">
        <v>0.15</v>
      </c>
      <c r="O1941" s="19">
        <f>Ugovori_OPULJP[[#This Row],[Bespovratna sredstva - Ukupno (EU+Nac) HRK
= Ukupna ugovorena vrijednost bespovratnih sredstava]]*Ugovori_OPULJP[[#This Row],[EU STOPA SUFINANCIRANJA %
EU CO-FINANCING RATE %]]</f>
        <v>345851.13649999996</v>
      </c>
      <c r="P1941" s="20">
        <f>Ugovori_OPULJP[[#This Row],[Bespovratna sredstva - EU dio - HRK]]/7.5345</f>
        <v>45902.334129670176</v>
      </c>
      <c r="Q1941" s="19">
        <f>Ugovori_OPULJP[[#This Row],[Bespovratna sredstva - Ukupno (EU+Nac) HRK
= Ukupna ugovorena vrijednost bespovratnih sredstava]]*Ugovori_OPULJP[[#This Row],[STOPA NACIONALNOG SUFINANCIRANJA %]]</f>
        <v>61032.553499999995</v>
      </c>
      <c r="R1941" s="20">
        <f>Ugovori_OPULJP[[#This Row],[Bespovratna sredstva - Nacionalni dio - HRK]]/7.5345</f>
        <v>8100.4119052359138</v>
      </c>
      <c r="S1941" s="21">
        <v>406883.69</v>
      </c>
      <c r="T1941" s="22">
        <f>Ugovori_OPULJP[[#This Row],[Bespovratna sredstva - Ukupno (EU+Nac) HRK
= Ukupna ugovorena vrijednost bespovratnih sredstava]]/7.5345</f>
        <v>54002.746034906093</v>
      </c>
      <c r="U1941" s="19">
        <v>0</v>
      </c>
      <c r="V1941" s="20">
        <f>Ugovori_OPULJP[[#This Row],[Javni doprinos korisnika - HRK]]/7.5345</f>
        <v>0</v>
      </c>
      <c r="W1941" s="19">
        <v>0</v>
      </c>
      <c r="X1941" s="20">
        <f>Ugovori_OPULJP[[#This Row],[Privatni doprinos korisnika - HRK]]/7.5345</f>
        <v>0</v>
      </c>
      <c r="Y1941" s="21">
        <f>Ugovori_OPULJP[[#This Row],[Bespovratna sredstva - Ukupno (EU+Nac) HRK
= Ukupna ugovorena vrijednost bespovratnih sredstava]]+Ugovori_OPULJP[[#This Row],[Javni doprinos korisnika - HRK]]+Ugovori_OPULJP[[#This Row],[Privatni doprinos korisnika - HRK]]</f>
        <v>406883.69</v>
      </c>
      <c r="Z1941" s="22">
        <f>Ugovori_OPULJP[[#This Row],[UKUPNI PRIHVATLJIVI IZDACI
TOTAL ELIGIBLE EXPENDITURE
= Bespovratna sredstva ukupno + doprinos korisnika
= Ukupni prihvatljivi troškovi
= Ukupna ugovorena vrijednost projekta HRK]]/7.5345</f>
        <v>54002.746034906093</v>
      </c>
      <c r="AA1941" s="13" t="s">
        <v>2662</v>
      </c>
      <c r="AB1941" s="13" t="s">
        <v>19</v>
      </c>
      <c r="AC1941" s="26" t="s">
        <v>7107</v>
      </c>
      <c r="AD1941" s="12" t="s">
        <v>2664</v>
      </c>
    </row>
    <row r="1942" spans="1:30" ht="51" customHeight="1" x14ac:dyDescent="0.3">
      <c r="A1942" s="31" t="s">
        <v>7108</v>
      </c>
      <c r="B1942" s="25" t="s">
        <v>139</v>
      </c>
      <c r="C1942" s="12" t="s">
        <v>2658</v>
      </c>
      <c r="D1942" s="40" t="s">
        <v>2659</v>
      </c>
      <c r="E1942" s="13" t="s">
        <v>63</v>
      </c>
      <c r="F1942" s="32" t="s">
        <v>7109</v>
      </c>
      <c r="G1942" s="32" t="s">
        <v>3732</v>
      </c>
      <c r="H1942" s="29">
        <v>44697</v>
      </c>
      <c r="I1942" s="29">
        <v>45062</v>
      </c>
      <c r="J1942" s="17" t="str">
        <f>IF(Ugovori_OPULJP[[#This Row],[DATUM ZAVRŠETKA OPERACIJE]]&gt;DATE(2023,12,31),"u provedbi","završen")</f>
        <v>završen</v>
      </c>
      <c r="K1942" s="28" t="s">
        <v>21</v>
      </c>
      <c r="L1942" s="28" t="s">
        <v>21</v>
      </c>
      <c r="M1942" s="18">
        <v>0.85</v>
      </c>
      <c r="N1942" s="18">
        <v>0.15</v>
      </c>
      <c r="O1942" s="19">
        <f>Ugovori_OPULJP[[#This Row],[Bespovratna sredstva - Ukupno (EU+Nac) HRK
= Ukupna ugovorena vrijednost bespovratnih sredstava]]*Ugovori_OPULJP[[#This Row],[EU STOPA SUFINANCIRANJA %
EU CO-FINANCING RATE %]]</f>
        <v>420291</v>
      </c>
      <c r="P1942" s="20">
        <f>Ugovori_OPULJP[[#This Row],[Bespovratna sredstva - EU dio - HRK]]/7.5345</f>
        <v>55782.201871391597</v>
      </c>
      <c r="Q1942" s="19">
        <f>Ugovori_OPULJP[[#This Row],[Bespovratna sredstva - Ukupno (EU+Nac) HRK
= Ukupna ugovorena vrijednost bespovratnih sredstava]]*Ugovori_OPULJP[[#This Row],[STOPA NACIONALNOG SUFINANCIRANJA %]]</f>
        <v>74169</v>
      </c>
      <c r="R1942" s="20">
        <f>Ugovori_OPULJP[[#This Row],[Bespovratna sredstva - Nacionalni dio - HRK]]/7.5345</f>
        <v>9843.9179773043998</v>
      </c>
      <c r="S1942" s="21">
        <v>494460</v>
      </c>
      <c r="T1942" s="22">
        <f>Ugovori_OPULJP[[#This Row],[Bespovratna sredstva - Ukupno (EU+Nac) HRK
= Ukupna ugovorena vrijednost bespovratnih sredstava]]/7.5345</f>
        <v>65626.119848695991</v>
      </c>
      <c r="U1942" s="19">
        <v>0</v>
      </c>
      <c r="V1942" s="20">
        <f>Ugovori_OPULJP[[#This Row],[Javni doprinos korisnika - HRK]]/7.5345</f>
        <v>0</v>
      </c>
      <c r="W1942" s="19">
        <v>0</v>
      </c>
      <c r="X1942" s="20">
        <f>Ugovori_OPULJP[[#This Row],[Privatni doprinos korisnika - HRK]]/7.5345</f>
        <v>0</v>
      </c>
      <c r="Y1942" s="21">
        <f>Ugovori_OPULJP[[#This Row],[Bespovratna sredstva - Ukupno (EU+Nac) HRK
= Ukupna ugovorena vrijednost bespovratnih sredstava]]+Ugovori_OPULJP[[#This Row],[Javni doprinos korisnika - HRK]]+Ugovori_OPULJP[[#This Row],[Privatni doprinos korisnika - HRK]]</f>
        <v>494460</v>
      </c>
      <c r="Z1942" s="22">
        <f>Ugovori_OPULJP[[#This Row],[UKUPNI PRIHVATLJIVI IZDACI
TOTAL ELIGIBLE EXPENDITURE
= Bespovratna sredstva ukupno + doprinos korisnika
= Ukupni prihvatljivi troškovi
= Ukupna ugovorena vrijednost projekta HRK]]/7.5345</f>
        <v>65626.119848695991</v>
      </c>
      <c r="AA1942" s="13" t="s">
        <v>2662</v>
      </c>
      <c r="AB1942" s="13" t="s">
        <v>19</v>
      </c>
      <c r="AC1942" s="26" t="s">
        <v>7110</v>
      </c>
      <c r="AD1942" s="12" t="s">
        <v>2664</v>
      </c>
    </row>
    <row r="1943" spans="1:30" ht="51" customHeight="1" x14ac:dyDescent="0.3">
      <c r="A1943" s="31" t="s">
        <v>7111</v>
      </c>
      <c r="B1943" s="25" t="s">
        <v>139</v>
      </c>
      <c r="C1943" s="12" t="s">
        <v>2658</v>
      </c>
      <c r="D1943" s="40" t="s">
        <v>2659</v>
      </c>
      <c r="E1943" s="13" t="s">
        <v>63</v>
      </c>
      <c r="F1943" s="32" t="s">
        <v>6895</v>
      </c>
      <c r="G1943" s="32" t="s">
        <v>112</v>
      </c>
      <c r="H1943" s="29">
        <v>44701</v>
      </c>
      <c r="I1943" s="29">
        <v>45066</v>
      </c>
      <c r="J1943" s="17" t="str">
        <f>IF(Ugovori_OPULJP[[#This Row],[DATUM ZAVRŠETKA OPERACIJE]]&gt;DATE(2023,12,31),"u provedbi","završen")</f>
        <v>završen</v>
      </c>
      <c r="K1943" s="28" t="s">
        <v>21</v>
      </c>
      <c r="L1943" s="28" t="s">
        <v>21</v>
      </c>
      <c r="M1943" s="18">
        <v>0.85</v>
      </c>
      <c r="N1943" s="18">
        <v>0.15</v>
      </c>
      <c r="O1943" s="19">
        <f>Ugovori_OPULJP[[#This Row],[Bespovratna sredstva - Ukupno (EU+Nac) HRK
= Ukupna ugovorena vrijednost bespovratnih sredstava]]*Ugovori_OPULJP[[#This Row],[EU STOPA SUFINANCIRANJA %
EU CO-FINANCING RATE %]]</f>
        <v>424682.1</v>
      </c>
      <c r="P1943" s="20">
        <f>Ugovori_OPULJP[[#This Row],[Bespovratna sredstva - EU dio - HRK]]/7.5345</f>
        <v>56365.000995421055</v>
      </c>
      <c r="Q1943" s="19">
        <f>Ugovori_OPULJP[[#This Row],[Bespovratna sredstva - Ukupno (EU+Nac) HRK
= Ukupna ugovorena vrijednost bespovratnih sredstava]]*Ugovori_OPULJP[[#This Row],[STOPA NACIONALNOG SUFINANCIRANJA %]]</f>
        <v>74943.899999999994</v>
      </c>
      <c r="R1943" s="20">
        <f>Ugovori_OPULJP[[#This Row],[Bespovratna sredstva - Nacionalni dio - HRK]]/7.5345</f>
        <v>9946.764881544892</v>
      </c>
      <c r="S1943" s="21">
        <v>499626</v>
      </c>
      <c r="T1943" s="22">
        <f>Ugovori_OPULJP[[#This Row],[Bespovratna sredstva - Ukupno (EU+Nac) HRK
= Ukupna ugovorena vrijednost bespovratnih sredstava]]/7.5345</f>
        <v>66311.765876965947</v>
      </c>
      <c r="U1943" s="19">
        <v>0</v>
      </c>
      <c r="V1943" s="20">
        <f>Ugovori_OPULJP[[#This Row],[Javni doprinos korisnika - HRK]]/7.5345</f>
        <v>0</v>
      </c>
      <c r="W1943" s="19">
        <v>0</v>
      </c>
      <c r="X1943" s="20">
        <f>Ugovori_OPULJP[[#This Row],[Privatni doprinos korisnika - HRK]]/7.5345</f>
        <v>0</v>
      </c>
      <c r="Y1943" s="21">
        <f>Ugovori_OPULJP[[#This Row],[Bespovratna sredstva - Ukupno (EU+Nac) HRK
= Ukupna ugovorena vrijednost bespovratnih sredstava]]+Ugovori_OPULJP[[#This Row],[Javni doprinos korisnika - HRK]]+Ugovori_OPULJP[[#This Row],[Privatni doprinos korisnika - HRK]]</f>
        <v>499626</v>
      </c>
      <c r="Z1943" s="22">
        <f>Ugovori_OPULJP[[#This Row],[UKUPNI PRIHVATLJIVI IZDACI
TOTAL ELIGIBLE EXPENDITURE
= Bespovratna sredstva ukupno + doprinos korisnika
= Ukupni prihvatljivi troškovi
= Ukupna ugovorena vrijednost projekta HRK]]/7.5345</f>
        <v>66311.765876965947</v>
      </c>
      <c r="AA1943" s="13" t="s">
        <v>2662</v>
      </c>
      <c r="AB1943" s="13" t="s">
        <v>19</v>
      </c>
      <c r="AC1943" s="26" t="s">
        <v>7112</v>
      </c>
      <c r="AD1943" s="12" t="s">
        <v>2664</v>
      </c>
    </row>
    <row r="1944" spans="1:30" ht="51" customHeight="1" x14ac:dyDescent="0.3">
      <c r="A1944" s="31" t="s">
        <v>7113</v>
      </c>
      <c r="B1944" s="25" t="s">
        <v>139</v>
      </c>
      <c r="C1944" s="12" t="s">
        <v>2658</v>
      </c>
      <c r="D1944" s="40" t="s">
        <v>2659</v>
      </c>
      <c r="E1944" s="13" t="s">
        <v>63</v>
      </c>
      <c r="F1944" s="32" t="s">
        <v>7114</v>
      </c>
      <c r="G1944" s="32" t="s">
        <v>7115</v>
      </c>
      <c r="H1944" s="29">
        <v>44642</v>
      </c>
      <c r="I1944" s="29">
        <v>45007</v>
      </c>
      <c r="J1944" s="17" t="str">
        <f>IF(Ugovori_OPULJP[[#This Row],[DATUM ZAVRŠETKA OPERACIJE]]&gt;DATE(2023,12,31),"u provedbi","završen")</f>
        <v>završen</v>
      </c>
      <c r="K1944" s="37" t="s">
        <v>2708</v>
      </c>
      <c r="L1944" s="28" t="s">
        <v>21</v>
      </c>
      <c r="M1944" s="18">
        <v>0.85</v>
      </c>
      <c r="N1944" s="18">
        <v>0.15</v>
      </c>
      <c r="O1944" s="19">
        <f>Ugovori_OPULJP[[#This Row],[Bespovratna sredstva - Ukupno (EU+Nac) HRK
= Ukupna ugovorena vrijednost bespovratnih sredstava]]*Ugovori_OPULJP[[#This Row],[EU STOPA SUFINANCIRANJA %
EU CO-FINANCING RATE %]]</f>
        <v>403667.55</v>
      </c>
      <c r="P1944" s="20">
        <f>Ugovori_OPULJP[[#This Row],[Bespovratna sredstva - EU dio - HRK]]/7.5345</f>
        <v>53575.890901851475</v>
      </c>
      <c r="Q1944" s="19">
        <f>Ugovori_OPULJP[[#This Row],[Bespovratna sredstva - Ukupno (EU+Nac) HRK
= Ukupna ugovorena vrijednost bespovratnih sredstava]]*Ugovori_OPULJP[[#This Row],[STOPA NACIONALNOG SUFINANCIRANJA %]]</f>
        <v>71235.45</v>
      </c>
      <c r="R1944" s="20">
        <f>Ugovori_OPULJP[[#This Row],[Bespovratna sredstva - Nacionalni dio - HRK]]/7.5345</f>
        <v>9454.5689826796734</v>
      </c>
      <c r="S1944" s="21">
        <v>474903</v>
      </c>
      <c r="T1944" s="22">
        <f>Ugovori_OPULJP[[#This Row],[Bespovratna sredstva - Ukupno (EU+Nac) HRK
= Ukupna ugovorena vrijednost bespovratnih sredstava]]/7.5345</f>
        <v>63030.459884531156</v>
      </c>
      <c r="U1944" s="19">
        <v>0</v>
      </c>
      <c r="V1944" s="20">
        <f>Ugovori_OPULJP[[#This Row],[Javni doprinos korisnika - HRK]]/7.5345</f>
        <v>0</v>
      </c>
      <c r="W1944" s="19">
        <v>0</v>
      </c>
      <c r="X1944" s="20">
        <f>Ugovori_OPULJP[[#This Row],[Privatni doprinos korisnika - HRK]]/7.5345</f>
        <v>0</v>
      </c>
      <c r="Y1944" s="21">
        <f>Ugovori_OPULJP[[#This Row],[Bespovratna sredstva - Ukupno (EU+Nac) HRK
= Ukupna ugovorena vrijednost bespovratnih sredstava]]+Ugovori_OPULJP[[#This Row],[Javni doprinos korisnika - HRK]]+Ugovori_OPULJP[[#This Row],[Privatni doprinos korisnika - HRK]]</f>
        <v>474903</v>
      </c>
      <c r="Z1944" s="22">
        <f>Ugovori_OPULJP[[#This Row],[UKUPNI PRIHVATLJIVI IZDACI
TOTAL ELIGIBLE EXPENDITURE
= Bespovratna sredstva ukupno + doprinos korisnika
= Ukupni prihvatljivi troškovi
= Ukupna ugovorena vrijednost projekta HRK]]/7.5345</f>
        <v>63030.459884531156</v>
      </c>
      <c r="AA1944" s="13" t="s">
        <v>2662</v>
      </c>
      <c r="AB1944" s="13" t="s">
        <v>19</v>
      </c>
      <c r="AC1944" s="12" t="s">
        <v>7116</v>
      </c>
      <c r="AD1944" s="12" t="s">
        <v>2664</v>
      </c>
    </row>
    <row r="1945" spans="1:30" ht="51" customHeight="1" x14ac:dyDescent="0.3">
      <c r="A1945" s="31" t="s">
        <v>7117</v>
      </c>
      <c r="B1945" s="25" t="s">
        <v>139</v>
      </c>
      <c r="C1945" s="12" t="s">
        <v>2658</v>
      </c>
      <c r="D1945" s="40" t="s">
        <v>2659</v>
      </c>
      <c r="E1945" s="13" t="s">
        <v>63</v>
      </c>
      <c r="F1945" s="32" t="s">
        <v>7118</v>
      </c>
      <c r="G1945" s="32" t="s">
        <v>7119</v>
      </c>
      <c r="H1945" s="29">
        <v>44708</v>
      </c>
      <c r="I1945" s="29">
        <v>45073</v>
      </c>
      <c r="J1945" s="17" t="str">
        <f>IF(Ugovori_OPULJP[[#This Row],[DATUM ZAVRŠETKA OPERACIJE]]&gt;DATE(2023,12,31),"u provedbi","završen")</f>
        <v>završen</v>
      </c>
      <c r="K1945" s="37" t="s">
        <v>20</v>
      </c>
      <c r="L1945" s="37" t="s">
        <v>21</v>
      </c>
      <c r="M1945" s="18">
        <v>0.85</v>
      </c>
      <c r="N1945" s="18">
        <v>0.15</v>
      </c>
      <c r="O1945" s="19">
        <f>Ugovori_OPULJP[[#This Row],[Bespovratna sredstva - Ukupno (EU+Nac) HRK
= Ukupna ugovorena vrijednost bespovratnih sredstava]]*Ugovori_OPULJP[[#This Row],[EU STOPA SUFINANCIRANJA %
EU CO-FINANCING RATE %]]</f>
        <v>346282.67300000001</v>
      </c>
      <c r="P1945" s="20">
        <f>Ugovori_OPULJP[[#This Row],[Bespovratna sredstva - EU dio - HRK]]/7.5345</f>
        <v>45959.608865883602</v>
      </c>
      <c r="Q1945" s="19">
        <f>Ugovori_OPULJP[[#This Row],[Bespovratna sredstva - Ukupno (EU+Nac) HRK
= Ukupna ugovorena vrijednost bespovratnih sredstava]]*Ugovori_OPULJP[[#This Row],[STOPA NACIONALNOG SUFINANCIRANJA %]]</f>
        <v>61108.706999999995</v>
      </c>
      <c r="R1945" s="20">
        <f>Ugovori_OPULJP[[#This Row],[Bespovratna sredstva - Nacionalni dio - HRK]]/7.5345</f>
        <v>8110.5192116265171</v>
      </c>
      <c r="S1945" s="21">
        <v>407391.38</v>
      </c>
      <c r="T1945" s="22">
        <f>Ugovori_OPULJP[[#This Row],[Bespovratna sredstva - Ukupno (EU+Nac) HRK
= Ukupna ugovorena vrijednost bespovratnih sredstava]]/7.5345</f>
        <v>54070.128077510119</v>
      </c>
      <c r="U1945" s="19">
        <v>0</v>
      </c>
      <c r="V1945" s="20">
        <f>Ugovori_OPULJP[[#This Row],[Javni doprinos korisnika - HRK]]/7.5345</f>
        <v>0</v>
      </c>
      <c r="W1945" s="19">
        <v>0</v>
      </c>
      <c r="X1945" s="20">
        <f>Ugovori_OPULJP[[#This Row],[Privatni doprinos korisnika - HRK]]/7.5345</f>
        <v>0</v>
      </c>
      <c r="Y1945" s="21">
        <f>Ugovori_OPULJP[[#This Row],[Bespovratna sredstva - Ukupno (EU+Nac) HRK
= Ukupna ugovorena vrijednost bespovratnih sredstava]]+Ugovori_OPULJP[[#This Row],[Javni doprinos korisnika - HRK]]+Ugovori_OPULJP[[#This Row],[Privatni doprinos korisnika - HRK]]</f>
        <v>407391.38</v>
      </c>
      <c r="Z1945" s="22">
        <f>Ugovori_OPULJP[[#This Row],[UKUPNI PRIHVATLJIVI IZDACI
TOTAL ELIGIBLE EXPENDITURE
= Bespovratna sredstva ukupno + doprinos korisnika
= Ukupni prihvatljivi troškovi
= Ukupna ugovorena vrijednost projekta HRK]]/7.5345</f>
        <v>54070.128077510119</v>
      </c>
      <c r="AA1945" s="13" t="s">
        <v>2662</v>
      </c>
      <c r="AB1945" s="13" t="s">
        <v>19</v>
      </c>
      <c r="AC1945" s="26" t="s">
        <v>7120</v>
      </c>
      <c r="AD1945" s="12" t="s">
        <v>2664</v>
      </c>
    </row>
    <row r="1946" spans="1:30" ht="51" customHeight="1" x14ac:dyDescent="0.3">
      <c r="A1946" s="31" t="s">
        <v>7121</v>
      </c>
      <c r="B1946" s="25" t="s">
        <v>139</v>
      </c>
      <c r="C1946" s="12" t="s">
        <v>2658</v>
      </c>
      <c r="D1946" s="40" t="s">
        <v>2659</v>
      </c>
      <c r="E1946" s="13" t="s">
        <v>63</v>
      </c>
      <c r="F1946" s="32" t="s">
        <v>7122</v>
      </c>
      <c r="G1946" s="32" t="s">
        <v>7123</v>
      </c>
      <c r="H1946" s="29">
        <v>44713</v>
      </c>
      <c r="I1946" s="29">
        <v>45261</v>
      </c>
      <c r="J1946" s="17" t="str">
        <f>IF(Ugovori_OPULJP[[#This Row],[DATUM ZAVRŠETKA OPERACIJE]]&gt;DATE(2023,12,31),"u provedbi","završen")</f>
        <v>završen</v>
      </c>
      <c r="K1946" s="37" t="s">
        <v>7124</v>
      </c>
      <c r="L1946" s="37" t="s">
        <v>21</v>
      </c>
      <c r="M1946" s="18">
        <v>0.85</v>
      </c>
      <c r="N1946" s="18">
        <v>0.15</v>
      </c>
      <c r="O1946" s="19">
        <f>Ugovori_OPULJP[[#This Row],[Bespovratna sredstva - Ukupno (EU+Nac) HRK
= Ukupna ugovorena vrijednost bespovratnih sredstava]]*Ugovori_OPULJP[[#This Row],[EU STOPA SUFINANCIRANJA %
EU CO-FINANCING RATE %]]</f>
        <v>267478.41649999999</v>
      </c>
      <c r="P1946" s="20">
        <f>Ugovori_OPULJP[[#This Row],[Bespovratna sredstva - EU dio - HRK]]/7.5345</f>
        <v>35500.486628177052</v>
      </c>
      <c r="Q1946" s="19">
        <f>Ugovori_OPULJP[[#This Row],[Bespovratna sredstva - Ukupno (EU+Nac) HRK
= Ukupna ugovorena vrijednost bespovratnih sredstava]]*Ugovori_OPULJP[[#This Row],[STOPA NACIONALNOG SUFINANCIRANJA %]]</f>
        <v>47202.073499999999</v>
      </c>
      <c r="R1946" s="20">
        <f>Ugovori_OPULJP[[#This Row],[Bespovratna sredstva - Nacionalni dio - HRK]]/7.5345</f>
        <v>6264.7917579135965</v>
      </c>
      <c r="S1946" s="21">
        <v>314680.49</v>
      </c>
      <c r="T1946" s="22">
        <f>Ugovori_OPULJP[[#This Row],[Bespovratna sredstva - Ukupno (EU+Nac) HRK
= Ukupna ugovorena vrijednost bespovratnih sredstava]]/7.5345</f>
        <v>41765.278386090649</v>
      </c>
      <c r="U1946" s="19">
        <v>0</v>
      </c>
      <c r="V1946" s="20">
        <f>Ugovori_OPULJP[[#This Row],[Javni doprinos korisnika - HRK]]/7.5345</f>
        <v>0</v>
      </c>
      <c r="W1946" s="19">
        <v>0</v>
      </c>
      <c r="X1946" s="20">
        <f>Ugovori_OPULJP[[#This Row],[Privatni doprinos korisnika - HRK]]/7.5345</f>
        <v>0</v>
      </c>
      <c r="Y1946" s="21">
        <f>Ugovori_OPULJP[[#This Row],[Bespovratna sredstva - Ukupno (EU+Nac) HRK
= Ukupna ugovorena vrijednost bespovratnih sredstava]]+Ugovori_OPULJP[[#This Row],[Javni doprinos korisnika - HRK]]+Ugovori_OPULJP[[#This Row],[Privatni doprinos korisnika - HRK]]</f>
        <v>314680.49</v>
      </c>
      <c r="Z1946" s="22">
        <f>Ugovori_OPULJP[[#This Row],[UKUPNI PRIHVATLJIVI IZDACI
TOTAL ELIGIBLE EXPENDITURE
= Bespovratna sredstva ukupno + doprinos korisnika
= Ukupni prihvatljivi troškovi
= Ukupna ugovorena vrijednost projekta HRK]]/7.5345</f>
        <v>41765.278386090649</v>
      </c>
      <c r="AA1946" s="13" t="s">
        <v>2662</v>
      </c>
      <c r="AB1946" s="13" t="s">
        <v>19</v>
      </c>
      <c r="AC1946" s="26" t="s">
        <v>7125</v>
      </c>
      <c r="AD1946" s="12" t="s">
        <v>2664</v>
      </c>
    </row>
    <row r="1947" spans="1:30" ht="51" customHeight="1" x14ac:dyDescent="0.3">
      <c r="A1947" s="36" t="s">
        <v>7126</v>
      </c>
      <c r="B1947" s="25" t="s">
        <v>139</v>
      </c>
      <c r="C1947" s="26" t="s">
        <v>2658</v>
      </c>
      <c r="D1947" s="40" t="s">
        <v>2659</v>
      </c>
      <c r="E1947" s="13" t="s">
        <v>63</v>
      </c>
      <c r="F1947" s="32" t="s">
        <v>7127</v>
      </c>
      <c r="G1947" s="32" t="s">
        <v>4599</v>
      </c>
      <c r="H1947" s="29">
        <v>44648</v>
      </c>
      <c r="I1947" s="29">
        <v>45197</v>
      </c>
      <c r="J1947" s="17" t="str">
        <f>IF(Ugovori_OPULJP[[#This Row],[DATUM ZAVRŠETKA OPERACIJE]]&gt;DATE(2023,12,31),"u provedbi","završen")</f>
        <v>završen</v>
      </c>
      <c r="K1947" s="37" t="s">
        <v>880</v>
      </c>
      <c r="L1947" s="28" t="s">
        <v>21</v>
      </c>
      <c r="M1947" s="18">
        <v>0.85</v>
      </c>
      <c r="N1947" s="18">
        <v>0.15</v>
      </c>
      <c r="O1947" s="19">
        <f>Ugovori_OPULJP[[#This Row],[Bespovratna sredstva - Ukupno (EU+Nac) HRK
= Ukupna ugovorena vrijednost bespovratnih sredstava]]*Ugovori_OPULJP[[#This Row],[EU STOPA SUFINANCIRANJA %
EU CO-FINANCING RATE %]]</f>
        <v>275593.8</v>
      </c>
      <c r="P1947" s="20">
        <f>Ugovori_OPULJP[[#This Row],[Bespovratna sredstva - EU dio - HRK]]/7.5345</f>
        <v>36577.583117658767</v>
      </c>
      <c r="Q1947" s="19">
        <f>Ugovori_OPULJP[[#This Row],[Bespovratna sredstva - Ukupno (EU+Nac) HRK
= Ukupna ugovorena vrijednost bespovratnih sredstava]]*Ugovori_OPULJP[[#This Row],[STOPA NACIONALNOG SUFINANCIRANJA %]]</f>
        <v>48634.2</v>
      </c>
      <c r="R1947" s="20">
        <f>Ugovori_OPULJP[[#This Row],[Bespovratna sredstva - Nacionalni dio - HRK]]/7.5345</f>
        <v>6454.8676089986056</v>
      </c>
      <c r="S1947" s="21">
        <v>324228</v>
      </c>
      <c r="T1947" s="22">
        <f>Ugovori_OPULJP[[#This Row],[Bespovratna sredstva - Ukupno (EU+Nac) HRK
= Ukupna ugovorena vrijednost bespovratnih sredstava]]/7.5345</f>
        <v>43032.450726657371</v>
      </c>
      <c r="U1947" s="19">
        <v>0</v>
      </c>
      <c r="V1947" s="20">
        <f>Ugovori_OPULJP[[#This Row],[Javni doprinos korisnika - HRK]]/7.5345</f>
        <v>0</v>
      </c>
      <c r="W1947" s="19">
        <v>0</v>
      </c>
      <c r="X1947" s="20">
        <f>Ugovori_OPULJP[[#This Row],[Privatni doprinos korisnika - HRK]]/7.5345</f>
        <v>0</v>
      </c>
      <c r="Y1947" s="21">
        <f>Ugovori_OPULJP[[#This Row],[Bespovratna sredstva - Ukupno (EU+Nac) HRK
= Ukupna ugovorena vrijednost bespovratnih sredstava]]+Ugovori_OPULJP[[#This Row],[Javni doprinos korisnika - HRK]]+Ugovori_OPULJP[[#This Row],[Privatni doprinos korisnika - HRK]]</f>
        <v>324228</v>
      </c>
      <c r="Z1947" s="22">
        <f>Ugovori_OPULJP[[#This Row],[UKUPNI PRIHVATLJIVI IZDACI
TOTAL ELIGIBLE EXPENDITURE
= Bespovratna sredstva ukupno + doprinos korisnika
= Ukupni prihvatljivi troškovi
= Ukupna ugovorena vrijednost projekta HRK]]/7.5345</f>
        <v>43032.450726657371</v>
      </c>
      <c r="AA1947" s="13" t="s">
        <v>2662</v>
      </c>
      <c r="AB1947" s="13" t="s">
        <v>19</v>
      </c>
      <c r="AC1947" s="26" t="s">
        <v>7128</v>
      </c>
      <c r="AD1947" s="12" t="s">
        <v>2664</v>
      </c>
    </row>
    <row r="1948" spans="1:30" ht="51" customHeight="1" x14ac:dyDescent="0.3">
      <c r="A1948" s="36" t="s">
        <v>2657</v>
      </c>
      <c r="B1948" s="25" t="s">
        <v>139</v>
      </c>
      <c r="C1948" s="12" t="s">
        <v>2658</v>
      </c>
      <c r="D1948" s="40" t="s">
        <v>2659</v>
      </c>
      <c r="E1948" s="13" t="s">
        <v>63</v>
      </c>
      <c r="F1948" s="32" t="s">
        <v>2660</v>
      </c>
      <c r="G1948" s="32" t="s">
        <v>1054</v>
      </c>
      <c r="H1948" s="29">
        <v>44707</v>
      </c>
      <c r="I1948" s="29">
        <v>45164</v>
      </c>
      <c r="J1948" s="17" t="str">
        <f>IF(Ugovori_OPULJP[[#This Row],[DATUM ZAVRŠETKA OPERACIJE]]&gt;DATE(2023,12,31),"u provedbi","završen")</f>
        <v>završen</v>
      </c>
      <c r="K1948" s="37" t="s">
        <v>2661</v>
      </c>
      <c r="L1948" s="37" t="s">
        <v>21</v>
      </c>
      <c r="M1948" s="18">
        <v>0.85</v>
      </c>
      <c r="N1948" s="18">
        <v>0.15</v>
      </c>
      <c r="O1948" s="19">
        <f>Ugovori_OPULJP[[#This Row],[Bespovratna sredstva - Ukupno (EU+Nac) HRK
= Ukupna ugovorena vrijednost bespovratnih sredstava]]*Ugovori_OPULJP[[#This Row],[EU STOPA SUFINANCIRANJA %
EU CO-FINANCING RATE %]]</f>
        <v>398283.22499999998</v>
      </c>
      <c r="P1948" s="20">
        <f>Ugovori_OPULJP[[#This Row],[Bespovratna sredstva - EU dio - HRK]]/7.5345</f>
        <v>52861.268166434398</v>
      </c>
      <c r="Q1948" s="19">
        <f>Ugovori_OPULJP[[#This Row],[Bespovratna sredstva - Ukupno (EU+Nac) HRK
= Ukupna ugovorena vrijednost bespovratnih sredstava]]*Ugovori_OPULJP[[#This Row],[STOPA NACIONALNOG SUFINANCIRANJA %]]</f>
        <v>70285.274999999994</v>
      </c>
      <c r="R1948" s="20">
        <f>Ugovori_OPULJP[[#This Row],[Bespovratna sredstva - Nacionalni dio - HRK]]/7.5345</f>
        <v>9328.4590881943041</v>
      </c>
      <c r="S1948" s="21">
        <v>468568.5</v>
      </c>
      <c r="T1948" s="22">
        <f>Ugovori_OPULJP[[#This Row],[Bespovratna sredstva - Ukupno (EU+Nac) HRK
= Ukupna ugovorena vrijednost bespovratnih sredstava]]/7.5345</f>
        <v>62189.727254628706</v>
      </c>
      <c r="U1948" s="19">
        <v>0</v>
      </c>
      <c r="V1948" s="20">
        <f>Ugovori_OPULJP[[#This Row],[Javni doprinos korisnika - HRK]]/7.5345</f>
        <v>0</v>
      </c>
      <c r="W1948" s="19">
        <v>0</v>
      </c>
      <c r="X1948" s="20">
        <f>Ugovori_OPULJP[[#This Row],[Privatni doprinos korisnika - HRK]]/7.5345</f>
        <v>0</v>
      </c>
      <c r="Y1948" s="21">
        <f>Ugovori_OPULJP[[#This Row],[Bespovratna sredstva - Ukupno (EU+Nac) HRK
= Ukupna ugovorena vrijednost bespovratnih sredstava]]+Ugovori_OPULJP[[#This Row],[Javni doprinos korisnika - HRK]]+Ugovori_OPULJP[[#This Row],[Privatni doprinos korisnika - HRK]]</f>
        <v>468568.5</v>
      </c>
      <c r="Z1948" s="22">
        <f>Ugovori_OPULJP[[#This Row],[UKUPNI PRIHVATLJIVI IZDACI
TOTAL ELIGIBLE EXPENDITURE
= Bespovratna sredstva ukupno + doprinos korisnika
= Ukupni prihvatljivi troškovi
= Ukupna ugovorena vrijednost projekta HRK]]/7.5345</f>
        <v>62189.727254628706</v>
      </c>
      <c r="AA1948" s="13" t="s">
        <v>2662</v>
      </c>
      <c r="AB1948" s="13" t="s">
        <v>19</v>
      </c>
      <c r="AC1948" s="26" t="s">
        <v>2663</v>
      </c>
      <c r="AD1948" s="12" t="s">
        <v>2664</v>
      </c>
    </row>
    <row r="1949" spans="1:30" ht="51" customHeight="1" x14ac:dyDescent="0.3">
      <c r="A1949" s="31" t="s">
        <v>7133</v>
      </c>
      <c r="B1949" s="25" t="s">
        <v>139</v>
      </c>
      <c r="C1949" s="12" t="s">
        <v>2658</v>
      </c>
      <c r="D1949" s="40" t="s">
        <v>2659</v>
      </c>
      <c r="E1949" s="13" t="s">
        <v>63</v>
      </c>
      <c r="F1949" s="32" t="s">
        <v>7134</v>
      </c>
      <c r="G1949" s="32" t="s">
        <v>7135</v>
      </c>
      <c r="H1949" s="29">
        <v>44705</v>
      </c>
      <c r="I1949" s="29">
        <v>45254</v>
      </c>
      <c r="J1949" s="17" t="str">
        <f>IF(Ugovori_OPULJP[[#This Row],[DATUM ZAVRŠETKA OPERACIJE]]&gt;DATE(2023,12,31),"u provedbi","završen")</f>
        <v>završen</v>
      </c>
      <c r="K1949" s="37" t="s">
        <v>7136</v>
      </c>
      <c r="L1949" s="37" t="s">
        <v>380</v>
      </c>
      <c r="M1949" s="18">
        <v>0.85</v>
      </c>
      <c r="N1949" s="18">
        <v>0.15</v>
      </c>
      <c r="O1949" s="19">
        <f>Ugovori_OPULJP[[#This Row],[Bespovratna sredstva - Ukupno (EU+Nac) HRK
= Ukupna ugovorena vrijednost bespovratnih sredstava]]*Ugovori_OPULJP[[#This Row],[EU STOPA SUFINANCIRANJA %
EU CO-FINANCING RATE %]]</f>
        <v>252697.35</v>
      </c>
      <c r="P1949" s="20">
        <f>Ugovori_OPULJP[[#This Row],[Bespovratna sredstva - EU dio - HRK]]/7.5345</f>
        <v>33538.701970933704</v>
      </c>
      <c r="Q1949" s="19">
        <f>Ugovori_OPULJP[[#This Row],[Bespovratna sredstva - Ukupno (EU+Nac) HRK
= Ukupna ugovorena vrijednost bespovratnih sredstava]]*Ugovori_OPULJP[[#This Row],[STOPA NACIONALNOG SUFINANCIRANJA %]]</f>
        <v>44593.65</v>
      </c>
      <c r="R1949" s="20">
        <f>Ugovori_OPULJP[[#This Row],[Bespovratna sredstva - Nacionalni dio - HRK]]/7.5345</f>
        <v>5918.5944654588893</v>
      </c>
      <c r="S1949" s="21">
        <v>297291</v>
      </c>
      <c r="T1949" s="22">
        <f>Ugovori_OPULJP[[#This Row],[Bespovratna sredstva - Ukupno (EU+Nac) HRK
= Ukupna ugovorena vrijednost bespovratnih sredstava]]/7.5345</f>
        <v>39457.296436392593</v>
      </c>
      <c r="U1949" s="19">
        <v>0</v>
      </c>
      <c r="V1949" s="20">
        <f>Ugovori_OPULJP[[#This Row],[Javni doprinos korisnika - HRK]]/7.5345</f>
        <v>0</v>
      </c>
      <c r="W1949" s="19">
        <v>0</v>
      </c>
      <c r="X1949" s="20">
        <f>Ugovori_OPULJP[[#This Row],[Privatni doprinos korisnika - HRK]]/7.5345</f>
        <v>0</v>
      </c>
      <c r="Y1949" s="21">
        <f>Ugovori_OPULJP[[#This Row],[Bespovratna sredstva - Ukupno (EU+Nac) HRK
= Ukupna ugovorena vrijednost bespovratnih sredstava]]+Ugovori_OPULJP[[#This Row],[Javni doprinos korisnika - HRK]]+Ugovori_OPULJP[[#This Row],[Privatni doprinos korisnika - HRK]]</f>
        <v>297291</v>
      </c>
      <c r="Z1949" s="22">
        <f>Ugovori_OPULJP[[#This Row],[UKUPNI PRIHVATLJIVI IZDACI
TOTAL ELIGIBLE EXPENDITURE
= Bespovratna sredstva ukupno + doprinos korisnika
= Ukupni prihvatljivi troškovi
= Ukupna ugovorena vrijednost projekta HRK]]/7.5345</f>
        <v>39457.296436392593</v>
      </c>
      <c r="AA1949" s="13" t="s">
        <v>2662</v>
      </c>
      <c r="AB1949" s="13" t="s">
        <v>19</v>
      </c>
      <c r="AC1949" s="26" t="s">
        <v>7137</v>
      </c>
      <c r="AD1949" s="12" t="s">
        <v>2664</v>
      </c>
    </row>
    <row r="1950" spans="1:30" ht="51" customHeight="1" x14ac:dyDescent="0.3">
      <c r="A1950" s="31" t="s">
        <v>7138</v>
      </c>
      <c r="B1950" s="25" t="s">
        <v>139</v>
      </c>
      <c r="C1950" s="12" t="s">
        <v>2658</v>
      </c>
      <c r="D1950" s="40" t="s">
        <v>2659</v>
      </c>
      <c r="E1950" s="13" t="s">
        <v>63</v>
      </c>
      <c r="F1950" s="32" t="s">
        <v>7139</v>
      </c>
      <c r="G1950" s="32" t="s">
        <v>7140</v>
      </c>
      <c r="H1950" s="29">
        <v>44711</v>
      </c>
      <c r="I1950" s="29">
        <v>45076</v>
      </c>
      <c r="J1950" s="17" t="str">
        <f>IF(Ugovori_OPULJP[[#This Row],[DATUM ZAVRŠETKA OPERACIJE]]&gt;DATE(2023,12,31),"u provedbi","završen")</f>
        <v>završen</v>
      </c>
      <c r="K1950" s="37" t="s">
        <v>2355</v>
      </c>
      <c r="L1950" s="37" t="s">
        <v>21</v>
      </c>
      <c r="M1950" s="18">
        <v>0.85</v>
      </c>
      <c r="N1950" s="18">
        <v>0.15</v>
      </c>
      <c r="O1950" s="19">
        <f>Ugovori_OPULJP[[#This Row],[Bespovratna sredstva - Ukupno (EU+Nac) HRK
= Ukupna ugovorena vrijednost bespovratnih sredstava]]*Ugovori_OPULJP[[#This Row],[EU STOPA SUFINANCIRANJA %
EU CO-FINANCING RATE %]]</f>
        <v>420056.80799999996</v>
      </c>
      <c r="P1950" s="20">
        <f>Ugovori_OPULJP[[#This Row],[Bespovratna sredstva - EU dio - HRK]]/7.5345</f>
        <v>55751.11925144335</v>
      </c>
      <c r="Q1950" s="19">
        <f>Ugovori_OPULJP[[#This Row],[Bespovratna sredstva - Ukupno (EU+Nac) HRK
= Ukupna ugovorena vrijednost bespovratnih sredstava]]*Ugovori_OPULJP[[#This Row],[STOPA NACIONALNOG SUFINANCIRANJA %]]</f>
        <v>74127.671999999991</v>
      </c>
      <c r="R1950" s="20">
        <f>Ugovori_OPULJP[[#This Row],[Bespovratna sredstva - Nacionalni dio - HRK]]/7.5345</f>
        <v>9838.4328090782383</v>
      </c>
      <c r="S1950" s="21">
        <v>494184.48</v>
      </c>
      <c r="T1950" s="22">
        <f>Ugovori_OPULJP[[#This Row],[Bespovratna sredstva - Ukupno (EU+Nac) HRK
= Ukupna ugovorena vrijednost bespovratnih sredstava]]/7.5345</f>
        <v>65589.552060521601</v>
      </c>
      <c r="U1950" s="19">
        <v>0</v>
      </c>
      <c r="V1950" s="20">
        <f>Ugovori_OPULJP[[#This Row],[Javni doprinos korisnika - HRK]]/7.5345</f>
        <v>0</v>
      </c>
      <c r="W1950" s="19">
        <v>0</v>
      </c>
      <c r="X1950" s="20">
        <f>Ugovori_OPULJP[[#This Row],[Privatni doprinos korisnika - HRK]]/7.5345</f>
        <v>0</v>
      </c>
      <c r="Y1950" s="21">
        <f>Ugovori_OPULJP[[#This Row],[Bespovratna sredstva - Ukupno (EU+Nac) HRK
= Ukupna ugovorena vrijednost bespovratnih sredstava]]+Ugovori_OPULJP[[#This Row],[Javni doprinos korisnika - HRK]]+Ugovori_OPULJP[[#This Row],[Privatni doprinos korisnika - HRK]]</f>
        <v>494184.48</v>
      </c>
      <c r="Z1950" s="22">
        <f>Ugovori_OPULJP[[#This Row],[UKUPNI PRIHVATLJIVI IZDACI
TOTAL ELIGIBLE EXPENDITURE
= Bespovratna sredstva ukupno + doprinos korisnika
= Ukupni prihvatljivi troškovi
= Ukupna ugovorena vrijednost projekta HRK]]/7.5345</f>
        <v>65589.552060521601</v>
      </c>
      <c r="AA1950" s="13" t="s">
        <v>2662</v>
      </c>
      <c r="AB1950" s="13" t="s">
        <v>19</v>
      </c>
      <c r="AC1950" s="26" t="s">
        <v>7141</v>
      </c>
      <c r="AD1950" s="12" t="s">
        <v>2664</v>
      </c>
    </row>
    <row r="1951" spans="1:30" ht="51" customHeight="1" x14ac:dyDescent="0.3">
      <c r="A1951" s="31" t="s">
        <v>7142</v>
      </c>
      <c r="B1951" s="25" t="s">
        <v>139</v>
      </c>
      <c r="C1951" s="12" t="s">
        <v>2658</v>
      </c>
      <c r="D1951" s="40" t="s">
        <v>2659</v>
      </c>
      <c r="E1951" s="13" t="s">
        <v>63</v>
      </c>
      <c r="F1951" s="32" t="s">
        <v>7143</v>
      </c>
      <c r="G1951" s="32" t="s">
        <v>7144</v>
      </c>
      <c r="H1951" s="29">
        <v>44701</v>
      </c>
      <c r="I1951" s="29">
        <v>45250</v>
      </c>
      <c r="J1951" s="17" t="str">
        <f>IF(Ugovori_OPULJP[[#This Row],[DATUM ZAVRŠETKA OPERACIJE]]&gt;DATE(2023,12,31),"u provedbi","završen")</f>
        <v>završen</v>
      </c>
      <c r="K1951" s="37" t="s">
        <v>7145</v>
      </c>
      <c r="L1951" s="37" t="s">
        <v>21</v>
      </c>
      <c r="M1951" s="18">
        <v>0.85</v>
      </c>
      <c r="N1951" s="18">
        <v>0.15</v>
      </c>
      <c r="O1951" s="19">
        <f>Ugovori_OPULJP[[#This Row],[Bespovratna sredstva - Ukupno (EU+Nac) HRK
= Ukupna ugovorena vrijednost bespovratnih sredstava]]*Ugovori_OPULJP[[#This Row],[EU STOPA SUFINANCIRANJA %
EU CO-FINANCING RATE %]]</f>
        <v>415847.625</v>
      </c>
      <c r="P1951" s="20">
        <f>Ugovori_OPULJP[[#This Row],[Bespovratna sredstva - EU dio - HRK]]/7.5345</f>
        <v>55192.464662552258</v>
      </c>
      <c r="Q1951" s="19">
        <f>Ugovori_OPULJP[[#This Row],[Bespovratna sredstva - Ukupno (EU+Nac) HRK
= Ukupna ugovorena vrijednost bespovratnih sredstava]]*Ugovori_OPULJP[[#This Row],[STOPA NACIONALNOG SUFINANCIRANJA %]]</f>
        <v>73384.875</v>
      </c>
      <c r="R1951" s="20">
        <f>Ugovori_OPULJP[[#This Row],[Bespovratna sredstva - Nacionalni dio - HRK]]/7.5345</f>
        <v>9739.8467051562802</v>
      </c>
      <c r="S1951" s="21">
        <v>489232.5</v>
      </c>
      <c r="T1951" s="22">
        <f>Ugovori_OPULJP[[#This Row],[Bespovratna sredstva - Ukupno (EU+Nac) HRK
= Ukupna ugovorena vrijednost bespovratnih sredstava]]/7.5345</f>
        <v>64932.311367708535</v>
      </c>
      <c r="U1951" s="19">
        <v>0</v>
      </c>
      <c r="V1951" s="20">
        <f>Ugovori_OPULJP[[#This Row],[Javni doprinos korisnika - HRK]]/7.5345</f>
        <v>0</v>
      </c>
      <c r="W1951" s="19">
        <v>0</v>
      </c>
      <c r="X1951" s="20">
        <f>Ugovori_OPULJP[[#This Row],[Privatni doprinos korisnika - HRK]]/7.5345</f>
        <v>0</v>
      </c>
      <c r="Y1951" s="21">
        <f>Ugovori_OPULJP[[#This Row],[Bespovratna sredstva - Ukupno (EU+Nac) HRK
= Ukupna ugovorena vrijednost bespovratnih sredstava]]+Ugovori_OPULJP[[#This Row],[Javni doprinos korisnika - HRK]]+Ugovori_OPULJP[[#This Row],[Privatni doprinos korisnika - HRK]]</f>
        <v>489232.5</v>
      </c>
      <c r="Z1951" s="22">
        <f>Ugovori_OPULJP[[#This Row],[UKUPNI PRIHVATLJIVI IZDACI
TOTAL ELIGIBLE EXPENDITURE
= Bespovratna sredstva ukupno + doprinos korisnika
= Ukupni prihvatljivi troškovi
= Ukupna ugovorena vrijednost projekta HRK]]/7.5345</f>
        <v>64932.311367708535</v>
      </c>
      <c r="AA1951" s="13" t="s">
        <v>2662</v>
      </c>
      <c r="AB1951" s="13" t="s">
        <v>19</v>
      </c>
      <c r="AC1951" s="26" t="s">
        <v>7146</v>
      </c>
      <c r="AD1951" s="12" t="s">
        <v>2664</v>
      </c>
    </row>
    <row r="1952" spans="1:30" ht="51" customHeight="1" x14ac:dyDescent="0.3">
      <c r="A1952" s="36" t="s">
        <v>7147</v>
      </c>
      <c r="B1952" s="25" t="s">
        <v>139</v>
      </c>
      <c r="C1952" s="26" t="s">
        <v>2658</v>
      </c>
      <c r="D1952" s="40" t="s">
        <v>2659</v>
      </c>
      <c r="E1952" s="13" t="s">
        <v>63</v>
      </c>
      <c r="F1952" s="32" t="s">
        <v>7148</v>
      </c>
      <c r="G1952" s="32" t="s">
        <v>7149</v>
      </c>
      <c r="H1952" s="29">
        <v>44648</v>
      </c>
      <c r="I1952" s="29">
        <v>45197</v>
      </c>
      <c r="J1952" s="17" t="str">
        <f>IF(Ugovori_OPULJP[[#This Row],[DATUM ZAVRŠETKA OPERACIJE]]&gt;DATE(2023,12,31),"u provedbi","završen")</f>
        <v>završen</v>
      </c>
      <c r="K1952" s="28" t="s">
        <v>380</v>
      </c>
      <c r="L1952" s="28" t="s">
        <v>380</v>
      </c>
      <c r="M1952" s="18">
        <v>0.85</v>
      </c>
      <c r="N1952" s="18">
        <v>0.15</v>
      </c>
      <c r="O1952" s="19">
        <f>Ugovori_OPULJP[[#This Row],[Bespovratna sredstva - Ukupno (EU+Nac) HRK
= Ukupna ugovorena vrijednost bespovratnih sredstava]]*Ugovori_OPULJP[[#This Row],[EU STOPA SUFINANCIRANJA %
EU CO-FINANCING RATE %]]</f>
        <v>416767.66500000004</v>
      </c>
      <c r="P1952" s="20">
        <f>Ugovori_OPULJP[[#This Row],[Bespovratna sredstva - EU dio - HRK]]/7.5345</f>
        <v>55314.574955206052</v>
      </c>
      <c r="Q1952" s="19">
        <f>Ugovori_OPULJP[[#This Row],[Bespovratna sredstva - Ukupno (EU+Nac) HRK
= Ukupna ugovorena vrijednost bespovratnih sredstava]]*Ugovori_OPULJP[[#This Row],[STOPA NACIONALNOG SUFINANCIRANJA %]]</f>
        <v>73547.235000000001</v>
      </c>
      <c r="R1952" s="20">
        <f>Ugovori_OPULJP[[#This Row],[Bespovratna sredstva - Nacionalni dio - HRK]]/7.5345</f>
        <v>9761.3955803304798</v>
      </c>
      <c r="S1952" s="21">
        <v>490314.9</v>
      </c>
      <c r="T1952" s="22">
        <f>Ugovori_OPULJP[[#This Row],[Bespovratna sredstva - Ukupno (EU+Nac) HRK
= Ukupna ugovorena vrijednost bespovratnih sredstava]]/7.5345</f>
        <v>65075.970535536529</v>
      </c>
      <c r="U1952" s="19">
        <v>0</v>
      </c>
      <c r="V1952" s="20">
        <f>Ugovori_OPULJP[[#This Row],[Javni doprinos korisnika - HRK]]/7.5345</f>
        <v>0</v>
      </c>
      <c r="W1952" s="19">
        <v>0</v>
      </c>
      <c r="X1952" s="20">
        <f>Ugovori_OPULJP[[#This Row],[Privatni doprinos korisnika - HRK]]/7.5345</f>
        <v>0</v>
      </c>
      <c r="Y1952" s="21">
        <f>Ugovori_OPULJP[[#This Row],[Bespovratna sredstva - Ukupno (EU+Nac) HRK
= Ukupna ugovorena vrijednost bespovratnih sredstava]]+Ugovori_OPULJP[[#This Row],[Javni doprinos korisnika - HRK]]+Ugovori_OPULJP[[#This Row],[Privatni doprinos korisnika - HRK]]</f>
        <v>490314.9</v>
      </c>
      <c r="Z1952" s="22">
        <f>Ugovori_OPULJP[[#This Row],[UKUPNI PRIHVATLJIVI IZDACI
TOTAL ELIGIBLE EXPENDITURE
= Bespovratna sredstva ukupno + doprinos korisnika
= Ukupni prihvatljivi troškovi
= Ukupna ugovorena vrijednost projekta HRK]]/7.5345</f>
        <v>65075.970535536529</v>
      </c>
      <c r="AA1952" s="13" t="s">
        <v>2662</v>
      </c>
      <c r="AB1952" s="13" t="s">
        <v>19</v>
      </c>
      <c r="AC1952" s="26" t="s">
        <v>7150</v>
      </c>
      <c r="AD1952" s="12" t="s">
        <v>2664</v>
      </c>
    </row>
    <row r="1953" spans="1:30" ht="51" customHeight="1" x14ac:dyDescent="0.3">
      <c r="A1953" s="31" t="s">
        <v>7151</v>
      </c>
      <c r="B1953" s="25" t="s">
        <v>139</v>
      </c>
      <c r="C1953" s="12" t="s">
        <v>2658</v>
      </c>
      <c r="D1953" s="40" t="s">
        <v>2659</v>
      </c>
      <c r="E1953" s="13" t="s">
        <v>63</v>
      </c>
      <c r="F1953" s="32" t="s">
        <v>7152</v>
      </c>
      <c r="G1953" s="32" t="s">
        <v>4033</v>
      </c>
      <c r="H1953" s="29">
        <v>44704</v>
      </c>
      <c r="I1953" s="29">
        <v>45253</v>
      </c>
      <c r="J1953" s="17" t="str">
        <f>IF(Ugovori_OPULJP[[#This Row],[DATUM ZAVRŠETKA OPERACIJE]]&gt;DATE(2023,12,31),"u provedbi","završen")</f>
        <v>završen</v>
      </c>
      <c r="K1953" s="37" t="s">
        <v>2469</v>
      </c>
      <c r="L1953" s="37" t="s">
        <v>66</v>
      </c>
      <c r="M1953" s="18">
        <v>0.85</v>
      </c>
      <c r="N1953" s="18">
        <v>0.15</v>
      </c>
      <c r="O1953" s="19">
        <f>Ugovori_OPULJP[[#This Row],[Bespovratna sredstva - Ukupno (EU+Nac) HRK
= Ukupna ugovorena vrijednost bespovratnih sredstava]]*Ugovori_OPULJP[[#This Row],[EU STOPA SUFINANCIRANJA %
EU CO-FINANCING RATE %]]</f>
        <v>361586.17499999999</v>
      </c>
      <c r="P1953" s="20">
        <f>Ugovori_OPULJP[[#This Row],[Bespovratna sredstva - EU dio - HRK]]/7.5345</f>
        <v>47990.732629902443</v>
      </c>
      <c r="Q1953" s="19">
        <f>Ugovori_OPULJP[[#This Row],[Bespovratna sredstva - Ukupno (EU+Nac) HRK
= Ukupna ugovorena vrijednost bespovratnih sredstava]]*Ugovori_OPULJP[[#This Row],[STOPA NACIONALNOG SUFINANCIRANJA %]]</f>
        <v>63809.324999999997</v>
      </c>
      <c r="R1953" s="20">
        <f>Ugovori_OPULJP[[#This Row],[Bespovratna sredstva - Nacionalni dio - HRK]]/7.5345</f>
        <v>8468.952817041607</v>
      </c>
      <c r="S1953" s="21">
        <v>425395.5</v>
      </c>
      <c r="T1953" s="22">
        <f>Ugovori_OPULJP[[#This Row],[Bespovratna sredstva - Ukupno (EU+Nac) HRK
= Ukupna ugovorena vrijednost bespovratnih sredstava]]/7.5345</f>
        <v>56459.685446944051</v>
      </c>
      <c r="U1953" s="19">
        <v>0</v>
      </c>
      <c r="V1953" s="20">
        <f>Ugovori_OPULJP[[#This Row],[Javni doprinos korisnika - HRK]]/7.5345</f>
        <v>0</v>
      </c>
      <c r="W1953" s="19">
        <v>0</v>
      </c>
      <c r="X1953" s="20">
        <f>Ugovori_OPULJP[[#This Row],[Privatni doprinos korisnika - HRK]]/7.5345</f>
        <v>0</v>
      </c>
      <c r="Y1953" s="21">
        <f>Ugovori_OPULJP[[#This Row],[Bespovratna sredstva - Ukupno (EU+Nac) HRK
= Ukupna ugovorena vrijednost bespovratnih sredstava]]+Ugovori_OPULJP[[#This Row],[Javni doprinos korisnika - HRK]]+Ugovori_OPULJP[[#This Row],[Privatni doprinos korisnika - HRK]]</f>
        <v>425395.5</v>
      </c>
      <c r="Z1953" s="22">
        <f>Ugovori_OPULJP[[#This Row],[UKUPNI PRIHVATLJIVI IZDACI
TOTAL ELIGIBLE EXPENDITURE
= Bespovratna sredstva ukupno + doprinos korisnika
= Ukupni prihvatljivi troškovi
= Ukupna ugovorena vrijednost projekta HRK]]/7.5345</f>
        <v>56459.685446944051</v>
      </c>
      <c r="AA1953" s="13" t="s">
        <v>2662</v>
      </c>
      <c r="AB1953" s="13" t="s">
        <v>19</v>
      </c>
      <c r="AC1953" s="26" t="s">
        <v>7153</v>
      </c>
      <c r="AD1953" s="12" t="s">
        <v>2664</v>
      </c>
    </row>
    <row r="1954" spans="1:30" ht="63.75" customHeight="1" x14ac:dyDescent="0.3">
      <c r="A1954" s="31" t="s">
        <v>7154</v>
      </c>
      <c r="B1954" s="25" t="s">
        <v>139</v>
      </c>
      <c r="C1954" s="12" t="s">
        <v>2658</v>
      </c>
      <c r="D1954" s="40" t="s">
        <v>2659</v>
      </c>
      <c r="E1954" s="13" t="s">
        <v>63</v>
      </c>
      <c r="F1954" s="32" t="s">
        <v>7155</v>
      </c>
      <c r="G1954" s="32" t="s">
        <v>2391</v>
      </c>
      <c r="H1954" s="29">
        <v>44641</v>
      </c>
      <c r="I1954" s="29">
        <v>45067</v>
      </c>
      <c r="J1954" s="17" t="str">
        <f>IF(Ugovori_OPULJP[[#This Row],[DATUM ZAVRŠETKA OPERACIJE]]&gt;DATE(2023,12,31),"u provedbi","završen")</f>
        <v>završen</v>
      </c>
      <c r="K1954" s="37" t="s">
        <v>2464</v>
      </c>
      <c r="L1954" s="15" t="s">
        <v>240</v>
      </c>
      <c r="M1954" s="18">
        <v>0.85</v>
      </c>
      <c r="N1954" s="18">
        <v>0.15</v>
      </c>
      <c r="O1954" s="19">
        <f>Ugovori_OPULJP[[#This Row],[Bespovratna sredstva - Ukupno (EU+Nac) HRK
= Ukupna ugovorena vrijednost bespovratnih sredstava]]*Ugovori_OPULJP[[#This Row],[EU STOPA SUFINANCIRANJA %
EU CO-FINANCING RATE %]]</f>
        <v>420291</v>
      </c>
      <c r="P1954" s="20">
        <f>Ugovori_OPULJP[[#This Row],[Bespovratna sredstva - EU dio - HRK]]/7.5345</f>
        <v>55782.201871391597</v>
      </c>
      <c r="Q1954" s="19">
        <f>Ugovori_OPULJP[[#This Row],[Bespovratna sredstva - Ukupno (EU+Nac) HRK
= Ukupna ugovorena vrijednost bespovratnih sredstava]]*Ugovori_OPULJP[[#This Row],[STOPA NACIONALNOG SUFINANCIRANJA %]]</f>
        <v>74169</v>
      </c>
      <c r="R1954" s="20">
        <f>Ugovori_OPULJP[[#This Row],[Bespovratna sredstva - Nacionalni dio - HRK]]/7.5345</f>
        <v>9843.9179773043998</v>
      </c>
      <c r="S1954" s="21">
        <v>494460</v>
      </c>
      <c r="T1954" s="22">
        <f>Ugovori_OPULJP[[#This Row],[Bespovratna sredstva - Ukupno (EU+Nac) HRK
= Ukupna ugovorena vrijednost bespovratnih sredstava]]/7.5345</f>
        <v>65626.119848695991</v>
      </c>
      <c r="U1954" s="19">
        <v>0</v>
      </c>
      <c r="V1954" s="20">
        <f>Ugovori_OPULJP[[#This Row],[Javni doprinos korisnika - HRK]]/7.5345</f>
        <v>0</v>
      </c>
      <c r="W1954" s="19">
        <v>0</v>
      </c>
      <c r="X1954" s="20">
        <f>Ugovori_OPULJP[[#This Row],[Privatni doprinos korisnika - HRK]]/7.5345</f>
        <v>0</v>
      </c>
      <c r="Y1954" s="21">
        <f>Ugovori_OPULJP[[#This Row],[Bespovratna sredstva - Ukupno (EU+Nac) HRK
= Ukupna ugovorena vrijednost bespovratnih sredstava]]+Ugovori_OPULJP[[#This Row],[Javni doprinos korisnika - HRK]]+Ugovori_OPULJP[[#This Row],[Privatni doprinos korisnika - HRK]]</f>
        <v>494460</v>
      </c>
      <c r="Z1954" s="22">
        <f>Ugovori_OPULJP[[#This Row],[UKUPNI PRIHVATLJIVI IZDACI
TOTAL ELIGIBLE EXPENDITURE
= Bespovratna sredstva ukupno + doprinos korisnika
= Ukupni prihvatljivi troškovi
= Ukupna ugovorena vrijednost projekta HRK]]/7.5345</f>
        <v>65626.119848695991</v>
      </c>
      <c r="AA1954" s="13" t="s">
        <v>2662</v>
      </c>
      <c r="AB1954" s="13" t="s">
        <v>19</v>
      </c>
      <c r="AC1954" s="12" t="s">
        <v>7156</v>
      </c>
      <c r="AD1954" s="12" t="s">
        <v>2664</v>
      </c>
    </row>
    <row r="1955" spans="1:30" ht="51" customHeight="1" x14ac:dyDescent="0.3">
      <c r="A1955" s="31" t="s">
        <v>7157</v>
      </c>
      <c r="B1955" s="25" t="s">
        <v>139</v>
      </c>
      <c r="C1955" s="12" t="s">
        <v>2658</v>
      </c>
      <c r="D1955" s="40" t="s">
        <v>2659</v>
      </c>
      <c r="E1955" s="13" t="s">
        <v>63</v>
      </c>
      <c r="F1955" s="32" t="s">
        <v>7158</v>
      </c>
      <c r="G1955" s="32" t="s">
        <v>1361</v>
      </c>
      <c r="H1955" s="29">
        <v>44741</v>
      </c>
      <c r="I1955" s="29">
        <v>45106</v>
      </c>
      <c r="J1955" s="17" t="str">
        <f>IF(Ugovori_OPULJP[[#This Row],[DATUM ZAVRŠETKA OPERACIJE]]&gt;DATE(2023,12,31),"u provedbi","završen")</f>
        <v>završen</v>
      </c>
      <c r="K1955" s="37" t="s">
        <v>96</v>
      </c>
      <c r="L1955" s="37" t="s">
        <v>91</v>
      </c>
      <c r="M1955" s="18">
        <v>0.85</v>
      </c>
      <c r="N1955" s="18">
        <v>0.15</v>
      </c>
      <c r="O1955" s="19">
        <f>Ugovori_OPULJP[[#This Row],[Bespovratna sredstva - Ukupno (EU+Nac) HRK
= Ukupna ugovorena vrijednost bespovratnih sredstava]]*Ugovori_OPULJP[[#This Row],[EU STOPA SUFINANCIRANJA %
EU CO-FINANCING RATE %]]</f>
        <v>329346.92449999996</v>
      </c>
      <c r="P1955" s="20">
        <f>Ugovori_OPULJP[[#This Row],[Bespovratna sredstva - EU dio - HRK]]/7.5345</f>
        <v>43711.848762359805</v>
      </c>
      <c r="Q1955" s="19">
        <f>Ugovori_OPULJP[[#This Row],[Bespovratna sredstva - Ukupno (EU+Nac) HRK
= Ukupna ugovorena vrijednost bespovratnih sredstava]]*Ugovori_OPULJP[[#This Row],[STOPA NACIONALNOG SUFINANCIRANJA %]]</f>
        <v>58120.045499999993</v>
      </c>
      <c r="R1955" s="20">
        <f>Ugovori_OPULJP[[#This Row],[Bespovratna sredstva - Nacionalni dio - HRK]]/7.5345</f>
        <v>7713.8556639458475</v>
      </c>
      <c r="S1955" s="21">
        <v>387466.97</v>
      </c>
      <c r="T1955" s="22">
        <f>Ugovori_OPULJP[[#This Row],[Bespovratna sredstva - Ukupno (EU+Nac) HRK
= Ukupna ugovorena vrijednost bespovratnih sredstava]]/7.5345</f>
        <v>51425.704426305652</v>
      </c>
      <c r="U1955" s="19">
        <v>0</v>
      </c>
      <c r="V1955" s="20">
        <f>Ugovori_OPULJP[[#This Row],[Javni doprinos korisnika - HRK]]/7.5345</f>
        <v>0</v>
      </c>
      <c r="W1955" s="19">
        <v>0</v>
      </c>
      <c r="X1955" s="20">
        <f>Ugovori_OPULJP[[#This Row],[Privatni doprinos korisnika - HRK]]/7.5345</f>
        <v>0</v>
      </c>
      <c r="Y1955" s="21">
        <f>Ugovori_OPULJP[[#This Row],[Bespovratna sredstva - Ukupno (EU+Nac) HRK
= Ukupna ugovorena vrijednost bespovratnih sredstava]]+Ugovori_OPULJP[[#This Row],[Javni doprinos korisnika - HRK]]+Ugovori_OPULJP[[#This Row],[Privatni doprinos korisnika - HRK]]</f>
        <v>387466.97</v>
      </c>
      <c r="Z1955" s="22">
        <f>Ugovori_OPULJP[[#This Row],[UKUPNI PRIHVATLJIVI IZDACI
TOTAL ELIGIBLE EXPENDITURE
= Bespovratna sredstva ukupno + doprinos korisnika
= Ukupni prihvatljivi troškovi
= Ukupna ugovorena vrijednost projekta HRK]]/7.5345</f>
        <v>51425.704426305652</v>
      </c>
      <c r="AA1955" s="13" t="s">
        <v>2662</v>
      </c>
      <c r="AB1955" s="13" t="s">
        <v>19</v>
      </c>
      <c r="AC1955" s="26" t="s">
        <v>7159</v>
      </c>
      <c r="AD1955" s="12" t="s">
        <v>2664</v>
      </c>
    </row>
    <row r="1956" spans="1:30" ht="51" customHeight="1" x14ac:dyDescent="0.3">
      <c r="A1956" s="36" t="s">
        <v>7160</v>
      </c>
      <c r="B1956" s="25" t="s">
        <v>139</v>
      </c>
      <c r="C1956" s="26" t="s">
        <v>2658</v>
      </c>
      <c r="D1956" s="40" t="s">
        <v>2659</v>
      </c>
      <c r="E1956" s="13" t="s">
        <v>63</v>
      </c>
      <c r="F1956" s="32" t="s">
        <v>7161</v>
      </c>
      <c r="G1956" s="32" t="s">
        <v>2374</v>
      </c>
      <c r="H1956" s="29">
        <v>44641</v>
      </c>
      <c r="I1956" s="29">
        <v>45006</v>
      </c>
      <c r="J1956" s="17" t="str">
        <f>IF(Ugovori_OPULJP[[#This Row],[DATUM ZAVRŠETKA OPERACIJE]]&gt;DATE(2023,12,31),"u provedbi","završen")</f>
        <v>završen</v>
      </c>
      <c r="K1956" s="28" t="s">
        <v>71</v>
      </c>
      <c r="L1956" s="28" t="s">
        <v>71</v>
      </c>
      <c r="M1956" s="18">
        <v>0.85</v>
      </c>
      <c r="N1956" s="18">
        <v>0.15</v>
      </c>
      <c r="O1956" s="19">
        <f>Ugovori_OPULJP[[#This Row],[Bespovratna sredstva - Ukupno (EU+Nac) HRK
= Ukupna ugovorena vrijednost bespovratnih sredstava]]*Ugovori_OPULJP[[#This Row],[EU STOPA SUFINANCIRANJA %
EU CO-FINANCING RATE %]]</f>
        <v>256147.5</v>
      </c>
      <c r="P1956" s="20">
        <f>Ugovori_OPULJP[[#This Row],[Bespovratna sredstva - EU dio - HRK]]/7.5345</f>
        <v>33996.615568385423</v>
      </c>
      <c r="Q1956" s="19">
        <f>Ugovori_OPULJP[[#This Row],[Bespovratna sredstva - Ukupno (EU+Nac) HRK
= Ukupna ugovorena vrijednost bespovratnih sredstava]]*Ugovori_OPULJP[[#This Row],[STOPA NACIONALNOG SUFINANCIRANJA %]]</f>
        <v>45202.5</v>
      </c>
      <c r="R1956" s="20">
        <f>Ugovori_OPULJP[[#This Row],[Bespovratna sredstva - Nacionalni dio - HRK]]/7.5345</f>
        <v>5999.4027473621336</v>
      </c>
      <c r="S1956" s="21">
        <v>301350</v>
      </c>
      <c r="T1956" s="22">
        <f>Ugovori_OPULJP[[#This Row],[Bespovratna sredstva - Ukupno (EU+Nac) HRK
= Ukupna ugovorena vrijednost bespovratnih sredstava]]/7.5345</f>
        <v>39996.018315747562</v>
      </c>
      <c r="U1956" s="19">
        <v>0</v>
      </c>
      <c r="V1956" s="20">
        <f>Ugovori_OPULJP[[#This Row],[Javni doprinos korisnika - HRK]]/7.5345</f>
        <v>0</v>
      </c>
      <c r="W1956" s="19">
        <v>0</v>
      </c>
      <c r="X1956" s="20">
        <f>Ugovori_OPULJP[[#This Row],[Privatni doprinos korisnika - HRK]]/7.5345</f>
        <v>0</v>
      </c>
      <c r="Y1956" s="21">
        <f>Ugovori_OPULJP[[#This Row],[Bespovratna sredstva - Ukupno (EU+Nac) HRK
= Ukupna ugovorena vrijednost bespovratnih sredstava]]+Ugovori_OPULJP[[#This Row],[Javni doprinos korisnika - HRK]]+Ugovori_OPULJP[[#This Row],[Privatni doprinos korisnika - HRK]]</f>
        <v>301350</v>
      </c>
      <c r="Z1956" s="22">
        <f>Ugovori_OPULJP[[#This Row],[UKUPNI PRIHVATLJIVI IZDACI
TOTAL ELIGIBLE EXPENDITURE
= Bespovratna sredstva ukupno + doprinos korisnika
= Ukupni prihvatljivi troškovi
= Ukupna ugovorena vrijednost projekta HRK]]/7.5345</f>
        <v>39996.018315747562</v>
      </c>
      <c r="AA1956" s="13" t="s">
        <v>2662</v>
      </c>
      <c r="AB1956" s="13" t="s">
        <v>19</v>
      </c>
      <c r="AC1956" s="26" t="s">
        <v>7162</v>
      </c>
      <c r="AD1956" s="12" t="s">
        <v>2664</v>
      </c>
    </row>
    <row r="1957" spans="1:30" ht="51" customHeight="1" x14ac:dyDescent="0.3">
      <c r="A1957" s="36" t="s">
        <v>7163</v>
      </c>
      <c r="B1957" s="25" t="s">
        <v>139</v>
      </c>
      <c r="C1957" s="26" t="s">
        <v>2658</v>
      </c>
      <c r="D1957" s="40" t="s">
        <v>2659</v>
      </c>
      <c r="E1957" s="13" t="s">
        <v>63</v>
      </c>
      <c r="F1957" s="32" t="s">
        <v>7164</v>
      </c>
      <c r="G1957" s="32" t="s">
        <v>7165</v>
      </c>
      <c r="H1957" s="29">
        <v>44650</v>
      </c>
      <c r="I1957" s="29">
        <v>45199</v>
      </c>
      <c r="J1957" s="17" t="str">
        <f>IF(Ugovori_OPULJP[[#This Row],[DATUM ZAVRŠETKA OPERACIJE]]&gt;DATE(2023,12,31),"u provedbi","završen")</f>
        <v>završen</v>
      </c>
      <c r="K1957" s="28" t="s">
        <v>71</v>
      </c>
      <c r="L1957" s="28" t="s">
        <v>71</v>
      </c>
      <c r="M1957" s="18">
        <v>0.85</v>
      </c>
      <c r="N1957" s="18">
        <v>0.15</v>
      </c>
      <c r="O1957" s="19">
        <f>Ugovori_OPULJP[[#This Row],[Bespovratna sredstva - Ukupno (EU+Nac) HRK
= Ukupna ugovorena vrijednost bespovratnih sredstava]]*Ugovori_OPULJP[[#This Row],[EU STOPA SUFINANCIRANJA %
EU CO-FINANCING RATE %]]</f>
        <v>424744.82999999996</v>
      </c>
      <c r="P1957" s="20">
        <f>Ugovori_OPULJP[[#This Row],[Bespovratna sredstva - EU dio - HRK]]/7.5345</f>
        <v>56373.326697192904</v>
      </c>
      <c r="Q1957" s="19">
        <f>Ugovori_OPULJP[[#This Row],[Bespovratna sredstva - Ukupno (EU+Nac) HRK
= Ukupna ugovorena vrijednost bespovratnih sredstava]]*Ugovori_OPULJP[[#This Row],[STOPA NACIONALNOG SUFINANCIRANJA %]]</f>
        <v>74954.97</v>
      </c>
      <c r="R1957" s="20">
        <f>Ugovori_OPULJP[[#This Row],[Bespovratna sredstva - Nacionalni dio - HRK]]/7.5345</f>
        <v>9948.2341230340426</v>
      </c>
      <c r="S1957" s="21">
        <v>499699.8</v>
      </c>
      <c r="T1957" s="22">
        <f>Ugovori_OPULJP[[#This Row],[Bespovratna sredstva - Ukupno (EU+Nac) HRK
= Ukupna ugovorena vrijednost bespovratnih sredstava]]/7.5345</f>
        <v>66321.56082022695</v>
      </c>
      <c r="U1957" s="19">
        <v>0</v>
      </c>
      <c r="V1957" s="20">
        <f>Ugovori_OPULJP[[#This Row],[Javni doprinos korisnika - HRK]]/7.5345</f>
        <v>0</v>
      </c>
      <c r="W1957" s="19">
        <v>0</v>
      </c>
      <c r="X1957" s="20">
        <f>Ugovori_OPULJP[[#This Row],[Privatni doprinos korisnika - HRK]]/7.5345</f>
        <v>0</v>
      </c>
      <c r="Y1957" s="21">
        <f>Ugovori_OPULJP[[#This Row],[Bespovratna sredstva - Ukupno (EU+Nac) HRK
= Ukupna ugovorena vrijednost bespovratnih sredstava]]+Ugovori_OPULJP[[#This Row],[Javni doprinos korisnika - HRK]]+Ugovori_OPULJP[[#This Row],[Privatni doprinos korisnika - HRK]]</f>
        <v>499699.8</v>
      </c>
      <c r="Z1957" s="22">
        <f>Ugovori_OPULJP[[#This Row],[UKUPNI PRIHVATLJIVI IZDACI
TOTAL ELIGIBLE EXPENDITURE
= Bespovratna sredstva ukupno + doprinos korisnika
= Ukupni prihvatljivi troškovi
= Ukupna ugovorena vrijednost projekta HRK]]/7.5345</f>
        <v>66321.56082022695</v>
      </c>
      <c r="AA1957" s="13" t="s">
        <v>2662</v>
      </c>
      <c r="AB1957" s="13" t="s">
        <v>19</v>
      </c>
      <c r="AC1957" s="26" t="s">
        <v>7166</v>
      </c>
      <c r="AD1957" s="12" t="s">
        <v>2664</v>
      </c>
    </row>
    <row r="1958" spans="1:30" ht="51" customHeight="1" x14ac:dyDescent="0.3">
      <c r="A1958" s="36" t="s">
        <v>7167</v>
      </c>
      <c r="B1958" s="25" t="s">
        <v>139</v>
      </c>
      <c r="C1958" s="26" t="s">
        <v>2658</v>
      </c>
      <c r="D1958" s="40" t="s">
        <v>2659</v>
      </c>
      <c r="E1958" s="13" t="s">
        <v>63</v>
      </c>
      <c r="F1958" s="32" t="s">
        <v>7168</v>
      </c>
      <c r="G1958" s="32" t="s">
        <v>5345</v>
      </c>
      <c r="H1958" s="29">
        <v>44650</v>
      </c>
      <c r="I1958" s="29">
        <v>45199</v>
      </c>
      <c r="J1958" s="17" t="str">
        <f>IF(Ugovori_OPULJP[[#This Row],[DATUM ZAVRŠETKA OPERACIJE]]&gt;DATE(2023,12,31),"u provedbi","završen")</f>
        <v>završen</v>
      </c>
      <c r="K1958" s="37" t="s">
        <v>7169</v>
      </c>
      <c r="L1958" s="28" t="s">
        <v>21</v>
      </c>
      <c r="M1958" s="18">
        <v>0.85</v>
      </c>
      <c r="N1958" s="18">
        <v>0.15</v>
      </c>
      <c r="O1958" s="19">
        <f>Ugovori_OPULJP[[#This Row],[Bespovratna sredstva - Ukupno (EU+Nac) HRK
= Ukupna ugovorena vrijednost bespovratnih sredstava]]*Ugovori_OPULJP[[#This Row],[EU STOPA SUFINANCIRANJA %
EU CO-FINANCING RATE %]]</f>
        <v>419245.5</v>
      </c>
      <c r="P1958" s="20">
        <f>Ugovori_OPULJP[[#This Row],[Bespovratna sredstva - EU dio - HRK]]/7.5345</f>
        <v>55643.440175194104</v>
      </c>
      <c r="Q1958" s="19">
        <f>Ugovori_OPULJP[[#This Row],[Bespovratna sredstva - Ukupno (EU+Nac) HRK
= Ukupna ugovorena vrijednost bespovratnih sredstava]]*Ugovori_OPULJP[[#This Row],[STOPA NACIONALNOG SUFINANCIRANJA %]]</f>
        <v>73984.5</v>
      </c>
      <c r="R1958" s="20">
        <f>Ugovori_OPULJP[[#This Row],[Bespovratna sredstva - Nacionalni dio - HRK]]/7.5345</f>
        <v>9819.4306191519008</v>
      </c>
      <c r="S1958" s="21">
        <v>493230</v>
      </c>
      <c r="T1958" s="22">
        <f>Ugovori_OPULJP[[#This Row],[Bespovratna sredstva - Ukupno (EU+Nac) HRK
= Ukupna ugovorena vrijednost bespovratnih sredstava]]/7.5345</f>
        <v>65462.870794346003</v>
      </c>
      <c r="U1958" s="19">
        <v>0</v>
      </c>
      <c r="V1958" s="20">
        <f>Ugovori_OPULJP[[#This Row],[Javni doprinos korisnika - HRK]]/7.5345</f>
        <v>0</v>
      </c>
      <c r="W1958" s="19">
        <v>0</v>
      </c>
      <c r="X1958" s="20">
        <f>Ugovori_OPULJP[[#This Row],[Privatni doprinos korisnika - HRK]]/7.5345</f>
        <v>0</v>
      </c>
      <c r="Y1958" s="21">
        <f>Ugovori_OPULJP[[#This Row],[Bespovratna sredstva - Ukupno (EU+Nac) HRK
= Ukupna ugovorena vrijednost bespovratnih sredstava]]+Ugovori_OPULJP[[#This Row],[Javni doprinos korisnika - HRK]]+Ugovori_OPULJP[[#This Row],[Privatni doprinos korisnika - HRK]]</f>
        <v>493230</v>
      </c>
      <c r="Z1958" s="22">
        <f>Ugovori_OPULJP[[#This Row],[UKUPNI PRIHVATLJIVI IZDACI
TOTAL ELIGIBLE EXPENDITURE
= Bespovratna sredstva ukupno + doprinos korisnika
= Ukupni prihvatljivi troškovi
= Ukupna ugovorena vrijednost projekta HRK]]/7.5345</f>
        <v>65462.870794346003</v>
      </c>
      <c r="AA1958" s="13" t="s">
        <v>2662</v>
      </c>
      <c r="AB1958" s="13" t="s">
        <v>19</v>
      </c>
      <c r="AC1958" s="26" t="s">
        <v>7170</v>
      </c>
      <c r="AD1958" s="12" t="s">
        <v>2664</v>
      </c>
    </row>
    <row r="1959" spans="1:30" ht="51" customHeight="1" x14ac:dyDescent="0.3">
      <c r="A1959" s="31" t="s">
        <v>7171</v>
      </c>
      <c r="B1959" s="25" t="s">
        <v>139</v>
      </c>
      <c r="C1959" s="12" t="s">
        <v>2658</v>
      </c>
      <c r="D1959" s="40" t="s">
        <v>2659</v>
      </c>
      <c r="E1959" s="13" t="s">
        <v>63</v>
      </c>
      <c r="F1959" s="32" t="s">
        <v>7172</v>
      </c>
      <c r="G1959" s="32" t="s">
        <v>7173</v>
      </c>
      <c r="H1959" s="29">
        <v>44709</v>
      </c>
      <c r="I1959" s="29">
        <v>45074</v>
      </c>
      <c r="J1959" s="17" t="str">
        <f>IF(Ugovori_OPULJP[[#This Row],[DATUM ZAVRŠETKA OPERACIJE]]&gt;DATE(2023,12,31),"u provedbi","završen")</f>
        <v>završen</v>
      </c>
      <c r="K1959" s="37" t="s">
        <v>71</v>
      </c>
      <c r="L1959" s="37" t="s">
        <v>71</v>
      </c>
      <c r="M1959" s="18">
        <v>0.85</v>
      </c>
      <c r="N1959" s="18">
        <v>0.15</v>
      </c>
      <c r="O1959" s="19">
        <f>Ugovori_OPULJP[[#This Row],[Bespovratna sredstva - Ukupno (EU+Nac) HRK
= Ukupna ugovorena vrijednost bespovratnih sredstava]]*Ugovori_OPULJP[[#This Row],[EU STOPA SUFINANCIRANJA %
EU CO-FINANCING RATE %]]</f>
        <v>350723.43</v>
      </c>
      <c r="P1959" s="20">
        <f>Ugovori_OPULJP[[#This Row],[Bespovratna sredstva - EU dio - HRK]]/7.5345</f>
        <v>46548.998606410511</v>
      </c>
      <c r="Q1959" s="19">
        <f>Ugovori_OPULJP[[#This Row],[Bespovratna sredstva - Ukupno (EU+Nac) HRK
= Ukupna ugovorena vrijednost bespovratnih sredstava]]*Ugovori_OPULJP[[#This Row],[STOPA NACIONALNOG SUFINANCIRANJA %]]</f>
        <v>61892.369999999995</v>
      </c>
      <c r="R1959" s="20">
        <f>Ugovori_OPULJP[[#This Row],[Bespovratna sredstva - Nacionalni dio - HRK]]/7.5345</f>
        <v>8214.529165837148</v>
      </c>
      <c r="S1959" s="21">
        <v>412615.8</v>
      </c>
      <c r="T1959" s="22">
        <f>Ugovori_OPULJP[[#This Row],[Bespovratna sredstva - Ukupno (EU+Nac) HRK
= Ukupna ugovorena vrijednost bespovratnih sredstava]]/7.5345</f>
        <v>54763.527772247653</v>
      </c>
      <c r="U1959" s="19">
        <v>0</v>
      </c>
      <c r="V1959" s="20">
        <f>Ugovori_OPULJP[[#This Row],[Javni doprinos korisnika - HRK]]/7.5345</f>
        <v>0</v>
      </c>
      <c r="W1959" s="19">
        <v>0</v>
      </c>
      <c r="X1959" s="20">
        <f>Ugovori_OPULJP[[#This Row],[Privatni doprinos korisnika - HRK]]/7.5345</f>
        <v>0</v>
      </c>
      <c r="Y1959" s="21">
        <f>Ugovori_OPULJP[[#This Row],[Bespovratna sredstva - Ukupno (EU+Nac) HRK
= Ukupna ugovorena vrijednost bespovratnih sredstava]]+Ugovori_OPULJP[[#This Row],[Javni doprinos korisnika - HRK]]+Ugovori_OPULJP[[#This Row],[Privatni doprinos korisnika - HRK]]</f>
        <v>412615.8</v>
      </c>
      <c r="Z1959" s="22">
        <f>Ugovori_OPULJP[[#This Row],[UKUPNI PRIHVATLJIVI IZDACI
TOTAL ELIGIBLE EXPENDITURE
= Bespovratna sredstva ukupno + doprinos korisnika
= Ukupni prihvatljivi troškovi
= Ukupna ugovorena vrijednost projekta HRK]]/7.5345</f>
        <v>54763.527772247653</v>
      </c>
      <c r="AA1959" s="13" t="s">
        <v>2662</v>
      </c>
      <c r="AB1959" s="13" t="s">
        <v>19</v>
      </c>
      <c r="AC1959" s="26" t="s">
        <v>7174</v>
      </c>
      <c r="AD1959" s="12" t="s">
        <v>2664</v>
      </c>
    </row>
    <row r="1960" spans="1:30" ht="51" customHeight="1" x14ac:dyDescent="0.3">
      <c r="A1960" s="36" t="s">
        <v>7175</v>
      </c>
      <c r="B1960" s="25" t="s">
        <v>139</v>
      </c>
      <c r="C1960" s="26" t="s">
        <v>2658</v>
      </c>
      <c r="D1960" s="40" t="s">
        <v>2659</v>
      </c>
      <c r="E1960" s="13" t="s">
        <v>63</v>
      </c>
      <c r="F1960" s="32" t="s">
        <v>7176</v>
      </c>
      <c r="G1960" s="32" t="s">
        <v>186</v>
      </c>
      <c r="H1960" s="29">
        <v>44650</v>
      </c>
      <c r="I1960" s="29">
        <v>45199</v>
      </c>
      <c r="J1960" s="17" t="str">
        <f>IF(Ugovori_OPULJP[[#This Row],[DATUM ZAVRŠETKA OPERACIJE]]&gt;DATE(2023,12,31),"u provedbi","završen")</f>
        <v>završen</v>
      </c>
      <c r="K1960" s="37" t="s">
        <v>187</v>
      </c>
      <c r="L1960" s="28" t="s">
        <v>71</v>
      </c>
      <c r="M1960" s="18">
        <v>0.85</v>
      </c>
      <c r="N1960" s="18">
        <v>0.15</v>
      </c>
      <c r="O1960" s="19">
        <f>Ugovori_OPULJP[[#This Row],[Bespovratna sredstva - Ukupno (EU+Nac) HRK
= Ukupna ugovorena vrijednost bespovratnih sredstava]]*Ugovori_OPULJP[[#This Row],[EU STOPA SUFINANCIRANJA %
EU CO-FINANCING RATE %]]</f>
        <v>305494.88750000001</v>
      </c>
      <c r="P1960" s="20">
        <f>Ugovori_OPULJP[[#This Row],[Bespovratna sredstva - EU dio - HRK]]/7.5345</f>
        <v>40546.139425310241</v>
      </c>
      <c r="Q1960" s="19">
        <f>Ugovori_OPULJP[[#This Row],[Bespovratna sredstva - Ukupno (EU+Nac) HRK
= Ukupna ugovorena vrijednost bespovratnih sredstava]]*Ugovori_OPULJP[[#This Row],[STOPA NACIONALNOG SUFINANCIRANJA %]]</f>
        <v>53910.862499999996</v>
      </c>
      <c r="R1960" s="20">
        <f>Ugovori_OPULJP[[#This Row],[Bespovratna sredstva - Nacionalni dio - HRK]]/7.5345</f>
        <v>7155.201075054747</v>
      </c>
      <c r="S1960" s="21">
        <v>359405.75</v>
      </c>
      <c r="T1960" s="22">
        <f>Ugovori_OPULJP[[#This Row],[Bespovratna sredstva - Ukupno (EU+Nac) HRK
= Ukupna ugovorena vrijednost bespovratnih sredstava]]/7.5345</f>
        <v>47701.340500364982</v>
      </c>
      <c r="U1960" s="19">
        <v>0</v>
      </c>
      <c r="V1960" s="20">
        <f>Ugovori_OPULJP[[#This Row],[Javni doprinos korisnika - HRK]]/7.5345</f>
        <v>0</v>
      </c>
      <c r="W1960" s="19">
        <v>0</v>
      </c>
      <c r="X1960" s="20">
        <f>Ugovori_OPULJP[[#This Row],[Privatni doprinos korisnika - HRK]]/7.5345</f>
        <v>0</v>
      </c>
      <c r="Y1960" s="21">
        <f>Ugovori_OPULJP[[#This Row],[Bespovratna sredstva - Ukupno (EU+Nac) HRK
= Ukupna ugovorena vrijednost bespovratnih sredstava]]+Ugovori_OPULJP[[#This Row],[Javni doprinos korisnika - HRK]]+Ugovori_OPULJP[[#This Row],[Privatni doprinos korisnika - HRK]]</f>
        <v>359405.75</v>
      </c>
      <c r="Z1960" s="22">
        <f>Ugovori_OPULJP[[#This Row],[UKUPNI PRIHVATLJIVI IZDACI
TOTAL ELIGIBLE EXPENDITURE
= Bespovratna sredstva ukupno + doprinos korisnika
= Ukupni prihvatljivi troškovi
= Ukupna ugovorena vrijednost projekta HRK]]/7.5345</f>
        <v>47701.340500364982</v>
      </c>
      <c r="AA1960" s="13" t="s">
        <v>2662</v>
      </c>
      <c r="AB1960" s="13" t="s">
        <v>19</v>
      </c>
      <c r="AC1960" s="26" t="s">
        <v>7177</v>
      </c>
      <c r="AD1960" s="12" t="s">
        <v>2664</v>
      </c>
    </row>
    <row r="1961" spans="1:30" ht="51" customHeight="1" x14ac:dyDescent="0.3">
      <c r="A1961" s="31" t="s">
        <v>7178</v>
      </c>
      <c r="B1961" s="25" t="s">
        <v>139</v>
      </c>
      <c r="C1961" s="12" t="s">
        <v>2658</v>
      </c>
      <c r="D1961" s="40" t="s">
        <v>2659</v>
      </c>
      <c r="E1961" s="13" t="s">
        <v>63</v>
      </c>
      <c r="F1961" s="32" t="s">
        <v>7179</v>
      </c>
      <c r="G1961" s="32" t="s">
        <v>7180</v>
      </c>
      <c r="H1961" s="29">
        <v>44645</v>
      </c>
      <c r="I1961" s="29">
        <v>45010</v>
      </c>
      <c r="J1961" s="17" t="str">
        <f>IF(Ugovori_OPULJP[[#This Row],[DATUM ZAVRŠETKA OPERACIJE]]&gt;DATE(2023,12,31),"u provedbi","završen")</f>
        <v>završen</v>
      </c>
      <c r="K1961" s="37" t="s">
        <v>86</v>
      </c>
      <c r="L1961" s="37" t="s">
        <v>86</v>
      </c>
      <c r="M1961" s="18">
        <v>0.85</v>
      </c>
      <c r="N1961" s="18">
        <v>0.15</v>
      </c>
      <c r="O1961" s="19">
        <f>Ugovori_OPULJP[[#This Row],[Bespovratna sredstva - Ukupno (EU+Nac) HRK
= Ukupna ugovorena vrijednost bespovratnih sredstava]]*Ugovori_OPULJP[[#This Row],[EU STOPA SUFINANCIRANJA %
EU CO-FINANCING RATE %]]</f>
        <v>273711.89999999997</v>
      </c>
      <c r="P1961" s="20">
        <f>Ugovori_OPULJP[[#This Row],[Bespovratna sredstva - EU dio - HRK]]/7.5345</f>
        <v>36327.812064503276</v>
      </c>
      <c r="Q1961" s="19">
        <f>Ugovori_OPULJP[[#This Row],[Bespovratna sredstva - Ukupno (EU+Nac) HRK
= Ukupna ugovorena vrijednost bespovratnih sredstava]]*Ugovori_OPULJP[[#This Row],[STOPA NACIONALNOG SUFINANCIRANJA %]]</f>
        <v>48302.1</v>
      </c>
      <c r="R1961" s="20">
        <f>Ugovori_OPULJP[[#This Row],[Bespovratna sredstva - Nacionalni dio - HRK]]/7.5345</f>
        <v>6410.7903643241089</v>
      </c>
      <c r="S1961" s="21">
        <v>322014</v>
      </c>
      <c r="T1961" s="22">
        <f>Ugovori_OPULJP[[#This Row],[Bespovratna sredstva - Ukupno (EU+Nac) HRK
= Ukupna ugovorena vrijednost bespovratnih sredstava]]/7.5345</f>
        <v>42738.602428827391</v>
      </c>
      <c r="U1961" s="19">
        <v>0</v>
      </c>
      <c r="V1961" s="20">
        <f>Ugovori_OPULJP[[#This Row],[Javni doprinos korisnika - HRK]]/7.5345</f>
        <v>0</v>
      </c>
      <c r="W1961" s="19">
        <v>0</v>
      </c>
      <c r="X1961" s="20">
        <f>Ugovori_OPULJP[[#This Row],[Privatni doprinos korisnika - HRK]]/7.5345</f>
        <v>0</v>
      </c>
      <c r="Y1961" s="21">
        <f>Ugovori_OPULJP[[#This Row],[Bespovratna sredstva - Ukupno (EU+Nac) HRK
= Ukupna ugovorena vrijednost bespovratnih sredstava]]+Ugovori_OPULJP[[#This Row],[Javni doprinos korisnika - HRK]]+Ugovori_OPULJP[[#This Row],[Privatni doprinos korisnika - HRK]]</f>
        <v>322014</v>
      </c>
      <c r="Z1961" s="22">
        <f>Ugovori_OPULJP[[#This Row],[UKUPNI PRIHVATLJIVI IZDACI
TOTAL ELIGIBLE EXPENDITURE
= Bespovratna sredstva ukupno + doprinos korisnika
= Ukupni prihvatljivi troškovi
= Ukupna ugovorena vrijednost projekta HRK]]/7.5345</f>
        <v>42738.602428827391</v>
      </c>
      <c r="AA1961" s="13" t="s">
        <v>2662</v>
      </c>
      <c r="AB1961" s="13" t="s">
        <v>19</v>
      </c>
      <c r="AC1961" s="26" t="s">
        <v>7181</v>
      </c>
      <c r="AD1961" s="12" t="s">
        <v>2664</v>
      </c>
    </row>
    <row r="1962" spans="1:30" ht="51" customHeight="1" x14ac:dyDescent="0.3">
      <c r="A1962" s="31" t="s">
        <v>7182</v>
      </c>
      <c r="B1962" s="25" t="s">
        <v>139</v>
      </c>
      <c r="C1962" s="12" t="s">
        <v>2658</v>
      </c>
      <c r="D1962" s="40" t="s">
        <v>2659</v>
      </c>
      <c r="E1962" s="13" t="s">
        <v>63</v>
      </c>
      <c r="F1962" s="32" t="s">
        <v>7183</v>
      </c>
      <c r="G1962" s="32" t="s">
        <v>1889</v>
      </c>
      <c r="H1962" s="29">
        <v>44641</v>
      </c>
      <c r="I1962" s="29">
        <v>45006</v>
      </c>
      <c r="J1962" s="17" t="str">
        <f>IF(Ugovori_OPULJP[[#This Row],[DATUM ZAVRŠETKA OPERACIJE]]&gt;DATE(2023,12,31),"u provedbi","završen")</f>
        <v>završen</v>
      </c>
      <c r="K1962" s="37" t="s">
        <v>362</v>
      </c>
      <c r="L1962" s="37" t="s">
        <v>362</v>
      </c>
      <c r="M1962" s="18">
        <v>0.85</v>
      </c>
      <c r="N1962" s="18">
        <v>0.15</v>
      </c>
      <c r="O1962" s="19">
        <f>Ugovori_OPULJP[[#This Row],[Bespovratna sredstva - Ukupno (EU+Nac) HRK
= Ukupna ugovorena vrijednost bespovratnih sredstava]]*Ugovori_OPULJP[[#This Row],[EU STOPA SUFINANCIRANJA %
EU CO-FINANCING RATE %]]</f>
        <v>362372.61199999996</v>
      </c>
      <c r="P1962" s="20">
        <f>Ugovori_OPULJP[[#This Row],[Bespovratna sredstva - EU dio - HRK]]/7.5345</f>
        <v>48095.110757183618</v>
      </c>
      <c r="Q1962" s="19">
        <f>Ugovori_OPULJP[[#This Row],[Bespovratna sredstva - Ukupno (EU+Nac) HRK
= Ukupna ugovorena vrijednost bespovratnih sredstava]]*Ugovori_OPULJP[[#This Row],[STOPA NACIONALNOG SUFINANCIRANJA %]]</f>
        <v>63948.107999999993</v>
      </c>
      <c r="R1962" s="20">
        <f>Ugovori_OPULJP[[#This Row],[Bespovratna sredstva - Nacionalni dio - HRK]]/7.5345</f>
        <v>8487.3724865618151</v>
      </c>
      <c r="S1962" s="21">
        <v>426320.72</v>
      </c>
      <c r="T1962" s="22">
        <f>Ugovori_OPULJP[[#This Row],[Bespovratna sredstva - Ukupno (EU+Nac) HRK
= Ukupna ugovorena vrijednost bespovratnih sredstava]]/7.5345</f>
        <v>56582.483243745432</v>
      </c>
      <c r="U1962" s="19">
        <v>0</v>
      </c>
      <c r="V1962" s="20">
        <f>Ugovori_OPULJP[[#This Row],[Javni doprinos korisnika - HRK]]/7.5345</f>
        <v>0</v>
      </c>
      <c r="W1962" s="19">
        <v>0</v>
      </c>
      <c r="X1962" s="20">
        <f>Ugovori_OPULJP[[#This Row],[Privatni doprinos korisnika - HRK]]/7.5345</f>
        <v>0</v>
      </c>
      <c r="Y1962" s="21">
        <f>Ugovori_OPULJP[[#This Row],[Bespovratna sredstva - Ukupno (EU+Nac) HRK
= Ukupna ugovorena vrijednost bespovratnih sredstava]]+Ugovori_OPULJP[[#This Row],[Javni doprinos korisnika - HRK]]+Ugovori_OPULJP[[#This Row],[Privatni doprinos korisnika - HRK]]</f>
        <v>426320.72</v>
      </c>
      <c r="Z1962" s="22">
        <f>Ugovori_OPULJP[[#This Row],[UKUPNI PRIHVATLJIVI IZDACI
TOTAL ELIGIBLE EXPENDITURE
= Bespovratna sredstva ukupno + doprinos korisnika
= Ukupni prihvatljivi troškovi
= Ukupna ugovorena vrijednost projekta HRK]]/7.5345</f>
        <v>56582.483243745432</v>
      </c>
      <c r="AA1962" s="13" t="s">
        <v>2662</v>
      </c>
      <c r="AB1962" s="13" t="s">
        <v>19</v>
      </c>
      <c r="AC1962" s="12" t="s">
        <v>7184</v>
      </c>
      <c r="AD1962" s="12" t="s">
        <v>2664</v>
      </c>
    </row>
    <row r="1963" spans="1:30" ht="51" customHeight="1" x14ac:dyDescent="0.3">
      <c r="A1963" s="31" t="s">
        <v>7185</v>
      </c>
      <c r="B1963" s="25" t="s">
        <v>139</v>
      </c>
      <c r="C1963" s="12" t="s">
        <v>2658</v>
      </c>
      <c r="D1963" s="40" t="s">
        <v>2659</v>
      </c>
      <c r="E1963" s="13" t="s">
        <v>63</v>
      </c>
      <c r="F1963" s="32" t="s">
        <v>7186</v>
      </c>
      <c r="G1963" s="32" t="s">
        <v>3239</v>
      </c>
      <c r="H1963" s="29">
        <v>44707</v>
      </c>
      <c r="I1963" s="29">
        <v>45072</v>
      </c>
      <c r="J1963" s="17" t="str">
        <f>IF(Ugovori_OPULJP[[#This Row],[DATUM ZAVRŠETKA OPERACIJE]]&gt;DATE(2023,12,31),"u provedbi","završen")</f>
        <v>završen</v>
      </c>
      <c r="K1963" s="37" t="s">
        <v>7187</v>
      </c>
      <c r="L1963" s="37" t="s">
        <v>21</v>
      </c>
      <c r="M1963" s="18">
        <v>0.85</v>
      </c>
      <c r="N1963" s="18">
        <v>0.15</v>
      </c>
      <c r="O1963" s="19">
        <f>Ugovori_OPULJP[[#This Row],[Bespovratna sredstva - Ukupno (EU+Nac) HRK
= Ukupna ugovorena vrijednost bespovratnih sredstava]]*Ugovori_OPULJP[[#This Row],[EU STOPA SUFINANCIRANJA %
EU CO-FINANCING RATE %]]</f>
        <v>371675.25</v>
      </c>
      <c r="P1963" s="20">
        <f>Ugovori_OPULJP[[#This Row],[Bespovratna sredstva - EU dio - HRK]]/7.5345</f>
        <v>49329.78299820824</v>
      </c>
      <c r="Q1963" s="19">
        <f>Ugovori_OPULJP[[#This Row],[Bespovratna sredstva - Ukupno (EU+Nac) HRK
= Ukupna ugovorena vrijednost bespovratnih sredstava]]*Ugovori_OPULJP[[#This Row],[STOPA NACIONALNOG SUFINANCIRANJA %]]</f>
        <v>65589.75</v>
      </c>
      <c r="R1963" s="20">
        <f>Ugovori_OPULJP[[#This Row],[Bespovratna sredstva - Nacionalni dio - HRK]]/7.5345</f>
        <v>8705.2558232132178</v>
      </c>
      <c r="S1963" s="21">
        <v>437265</v>
      </c>
      <c r="T1963" s="22">
        <f>Ugovori_OPULJP[[#This Row],[Bespovratna sredstva - Ukupno (EU+Nac) HRK
= Ukupna ugovorena vrijednost bespovratnih sredstava]]/7.5345</f>
        <v>58035.038821421454</v>
      </c>
      <c r="U1963" s="19">
        <v>0</v>
      </c>
      <c r="V1963" s="20">
        <f>Ugovori_OPULJP[[#This Row],[Javni doprinos korisnika - HRK]]/7.5345</f>
        <v>0</v>
      </c>
      <c r="W1963" s="19">
        <v>0</v>
      </c>
      <c r="X1963" s="20">
        <f>Ugovori_OPULJP[[#This Row],[Privatni doprinos korisnika - HRK]]/7.5345</f>
        <v>0</v>
      </c>
      <c r="Y1963" s="21">
        <f>Ugovori_OPULJP[[#This Row],[Bespovratna sredstva - Ukupno (EU+Nac) HRK
= Ukupna ugovorena vrijednost bespovratnih sredstava]]+Ugovori_OPULJP[[#This Row],[Javni doprinos korisnika - HRK]]+Ugovori_OPULJP[[#This Row],[Privatni doprinos korisnika - HRK]]</f>
        <v>437265</v>
      </c>
      <c r="Z1963" s="22">
        <f>Ugovori_OPULJP[[#This Row],[UKUPNI PRIHVATLJIVI IZDACI
TOTAL ELIGIBLE EXPENDITURE
= Bespovratna sredstva ukupno + doprinos korisnika
= Ukupni prihvatljivi troškovi
= Ukupna ugovorena vrijednost projekta HRK]]/7.5345</f>
        <v>58035.038821421454</v>
      </c>
      <c r="AA1963" s="13" t="s">
        <v>2662</v>
      </c>
      <c r="AB1963" s="13" t="s">
        <v>19</v>
      </c>
      <c r="AC1963" s="26" t="s">
        <v>7188</v>
      </c>
      <c r="AD1963" s="12" t="s">
        <v>2664</v>
      </c>
    </row>
    <row r="1964" spans="1:30" ht="51" customHeight="1" x14ac:dyDescent="0.3">
      <c r="A1964" s="36" t="s">
        <v>7189</v>
      </c>
      <c r="B1964" s="25" t="s">
        <v>139</v>
      </c>
      <c r="C1964" s="26" t="s">
        <v>2658</v>
      </c>
      <c r="D1964" s="40" t="s">
        <v>2659</v>
      </c>
      <c r="E1964" s="13" t="s">
        <v>63</v>
      </c>
      <c r="F1964" s="32" t="s">
        <v>7190</v>
      </c>
      <c r="G1964" s="32" t="s">
        <v>7191</v>
      </c>
      <c r="H1964" s="29">
        <v>44644</v>
      </c>
      <c r="I1964" s="29">
        <v>45193</v>
      </c>
      <c r="J1964" s="17" t="str">
        <f>IF(Ugovori_OPULJP[[#This Row],[DATUM ZAVRŠETKA OPERACIJE]]&gt;DATE(2023,12,31),"u provedbi","završen")</f>
        <v>završen</v>
      </c>
      <c r="K1964" s="28" t="s">
        <v>66</v>
      </c>
      <c r="L1964" s="28" t="s">
        <v>66</v>
      </c>
      <c r="M1964" s="18">
        <v>0.85</v>
      </c>
      <c r="N1964" s="18">
        <v>0.15</v>
      </c>
      <c r="O1964" s="19">
        <f>Ugovori_OPULJP[[#This Row],[Bespovratna sredstva - Ukupno (EU+Nac) HRK
= Ukupna ugovorena vrijednost bespovratnih sredstava]]*Ugovori_OPULJP[[#This Row],[EU STOPA SUFINANCIRANJA %
EU CO-FINANCING RATE %]]</f>
        <v>371011.35749999998</v>
      </c>
      <c r="P1964" s="20">
        <f>Ugovori_OPULJP[[#This Row],[Bespovratna sredstva - EU dio - HRK]]/7.5345</f>
        <v>49241.669321122827</v>
      </c>
      <c r="Q1964" s="19">
        <f>Ugovori_OPULJP[[#This Row],[Bespovratna sredstva - Ukupno (EU+Nac) HRK
= Ukupna ugovorena vrijednost bespovratnih sredstava]]*Ugovori_OPULJP[[#This Row],[STOPA NACIONALNOG SUFINANCIRANJA %]]</f>
        <v>65472.592499999999</v>
      </c>
      <c r="R1964" s="20">
        <f>Ugovori_OPULJP[[#This Row],[Bespovratna sredstva - Nacionalni dio - HRK]]/7.5345</f>
        <v>8689.7063507863822</v>
      </c>
      <c r="S1964" s="21">
        <v>436483.95</v>
      </c>
      <c r="T1964" s="22">
        <f>Ugovori_OPULJP[[#This Row],[Bespovratna sredstva - Ukupno (EU+Nac) HRK
= Ukupna ugovorena vrijednost bespovratnih sredstava]]/7.5345</f>
        <v>57931.375671909213</v>
      </c>
      <c r="U1964" s="19">
        <v>0</v>
      </c>
      <c r="V1964" s="20">
        <f>Ugovori_OPULJP[[#This Row],[Javni doprinos korisnika - HRK]]/7.5345</f>
        <v>0</v>
      </c>
      <c r="W1964" s="19">
        <v>0</v>
      </c>
      <c r="X1964" s="20">
        <f>Ugovori_OPULJP[[#This Row],[Privatni doprinos korisnika - HRK]]/7.5345</f>
        <v>0</v>
      </c>
      <c r="Y1964" s="21">
        <f>Ugovori_OPULJP[[#This Row],[Bespovratna sredstva - Ukupno (EU+Nac) HRK
= Ukupna ugovorena vrijednost bespovratnih sredstava]]+Ugovori_OPULJP[[#This Row],[Javni doprinos korisnika - HRK]]+Ugovori_OPULJP[[#This Row],[Privatni doprinos korisnika - HRK]]</f>
        <v>436483.95</v>
      </c>
      <c r="Z1964" s="22">
        <f>Ugovori_OPULJP[[#This Row],[UKUPNI PRIHVATLJIVI IZDACI
TOTAL ELIGIBLE EXPENDITURE
= Bespovratna sredstva ukupno + doprinos korisnika
= Ukupni prihvatljivi troškovi
= Ukupna ugovorena vrijednost projekta HRK]]/7.5345</f>
        <v>57931.375671909213</v>
      </c>
      <c r="AA1964" s="13" t="s">
        <v>2662</v>
      </c>
      <c r="AB1964" s="13" t="s">
        <v>19</v>
      </c>
      <c r="AC1964" s="26" t="s">
        <v>7192</v>
      </c>
      <c r="AD1964" s="12" t="s">
        <v>2664</v>
      </c>
    </row>
    <row r="1965" spans="1:30" ht="51" customHeight="1" x14ac:dyDescent="0.3">
      <c r="A1965" s="36" t="s">
        <v>7193</v>
      </c>
      <c r="B1965" s="25" t="s">
        <v>139</v>
      </c>
      <c r="C1965" s="26" t="s">
        <v>2658</v>
      </c>
      <c r="D1965" s="40" t="s">
        <v>2659</v>
      </c>
      <c r="E1965" s="13" t="s">
        <v>63</v>
      </c>
      <c r="F1965" s="32" t="s">
        <v>7194</v>
      </c>
      <c r="G1965" s="32" t="s">
        <v>7195</v>
      </c>
      <c r="H1965" s="29">
        <v>44651</v>
      </c>
      <c r="I1965" s="29">
        <v>45199</v>
      </c>
      <c r="J1965" s="17" t="str">
        <f>IF(Ugovori_OPULJP[[#This Row],[DATUM ZAVRŠETKA OPERACIJE]]&gt;DATE(2023,12,31),"u provedbi","završen")</f>
        <v>završen</v>
      </c>
      <c r="K1965" s="37" t="s">
        <v>7196</v>
      </c>
      <c r="L1965" s="37" t="s">
        <v>21</v>
      </c>
      <c r="M1965" s="18">
        <v>0.85</v>
      </c>
      <c r="N1965" s="18">
        <v>0.15</v>
      </c>
      <c r="O1965" s="19">
        <f>Ugovori_OPULJP[[#This Row],[Bespovratna sredstva - Ukupno (EU+Nac) HRK
= Ukupna ugovorena vrijednost bespovratnih sredstava]]*Ugovori_OPULJP[[#This Row],[EU STOPA SUFINANCIRANJA %
EU CO-FINANCING RATE %]]</f>
        <v>420159.53049999999</v>
      </c>
      <c r="P1965" s="20">
        <f>Ugovori_OPULJP[[#This Row],[Bespovratna sredstva - EU dio - HRK]]/7.5345</f>
        <v>55764.752870130731</v>
      </c>
      <c r="Q1965" s="19">
        <f>Ugovori_OPULJP[[#This Row],[Bespovratna sredstva - Ukupno (EU+Nac) HRK
= Ukupna ugovorena vrijednost bespovratnih sredstava]]*Ugovori_OPULJP[[#This Row],[STOPA NACIONALNOG SUFINANCIRANJA %]]</f>
        <v>74145.799499999994</v>
      </c>
      <c r="R1965" s="20">
        <f>Ugovori_OPULJP[[#This Row],[Bespovratna sredstva - Nacionalni dio - HRK]]/7.5345</f>
        <v>9840.8387417877748</v>
      </c>
      <c r="S1965" s="21">
        <v>494305.33</v>
      </c>
      <c r="T1965" s="22">
        <f>Ugovori_OPULJP[[#This Row],[Bespovratna sredstva - Ukupno (EU+Nac) HRK
= Ukupna ugovorena vrijednost bespovratnih sredstava]]/7.5345</f>
        <v>65605.591611918513</v>
      </c>
      <c r="U1965" s="19">
        <v>0</v>
      </c>
      <c r="V1965" s="20">
        <f>Ugovori_OPULJP[[#This Row],[Javni doprinos korisnika - HRK]]/7.5345</f>
        <v>0</v>
      </c>
      <c r="W1965" s="19">
        <v>0</v>
      </c>
      <c r="X1965" s="20">
        <f>Ugovori_OPULJP[[#This Row],[Privatni doprinos korisnika - HRK]]/7.5345</f>
        <v>0</v>
      </c>
      <c r="Y1965" s="21">
        <f>Ugovori_OPULJP[[#This Row],[Bespovratna sredstva - Ukupno (EU+Nac) HRK
= Ukupna ugovorena vrijednost bespovratnih sredstava]]+Ugovori_OPULJP[[#This Row],[Javni doprinos korisnika - HRK]]+Ugovori_OPULJP[[#This Row],[Privatni doprinos korisnika - HRK]]</f>
        <v>494305.33</v>
      </c>
      <c r="Z1965" s="22">
        <f>Ugovori_OPULJP[[#This Row],[UKUPNI PRIHVATLJIVI IZDACI
TOTAL ELIGIBLE EXPENDITURE
= Bespovratna sredstva ukupno + doprinos korisnika
= Ukupni prihvatljivi troškovi
= Ukupna ugovorena vrijednost projekta HRK]]/7.5345</f>
        <v>65605.591611918513</v>
      </c>
      <c r="AA1965" s="13" t="s">
        <v>2662</v>
      </c>
      <c r="AB1965" s="13" t="s">
        <v>19</v>
      </c>
      <c r="AC1965" s="26" t="s">
        <v>7197</v>
      </c>
      <c r="AD1965" s="12" t="s">
        <v>2664</v>
      </c>
    </row>
    <row r="1966" spans="1:30" ht="63.75" customHeight="1" x14ac:dyDescent="0.3">
      <c r="A1966" s="36" t="s">
        <v>7198</v>
      </c>
      <c r="B1966" s="25" t="s">
        <v>139</v>
      </c>
      <c r="C1966" s="26" t="s">
        <v>2658</v>
      </c>
      <c r="D1966" s="40" t="s">
        <v>2659</v>
      </c>
      <c r="E1966" s="13" t="s">
        <v>63</v>
      </c>
      <c r="F1966" s="32" t="s">
        <v>7199</v>
      </c>
      <c r="G1966" s="32" t="s">
        <v>7200</v>
      </c>
      <c r="H1966" s="29">
        <v>44642</v>
      </c>
      <c r="I1966" s="29">
        <v>45191</v>
      </c>
      <c r="J1966" s="17" t="str">
        <f>IF(Ugovori_OPULJP[[#This Row],[DATUM ZAVRŠETKA OPERACIJE]]&gt;DATE(2023,12,31),"u provedbi","završen")</f>
        <v>završen</v>
      </c>
      <c r="K1966" s="28" t="s">
        <v>880</v>
      </c>
      <c r="L1966" s="28" t="s">
        <v>21</v>
      </c>
      <c r="M1966" s="18">
        <v>0.85</v>
      </c>
      <c r="N1966" s="18">
        <v>0.15</v>
      </c>
      <c r="O1966" s="19">
        <f>Ugovori_OPULJP[[#This Row],[Bespovratna sredstva - Ukupno (EU+Nac) HRK
= Ukupna ugovorena vrijednost bespovratnih sredstava]]*Ugovori_OPULJP[[#This Row],[EU STOPA SUFINANCIRANJA %
EU CO-FINANCING RATE %]]</f>
        <v>424565.00399999996</v>
      </c>
      <c r="P1966" s="20">
        <f>Ugovori_OPULJP[[#This Row],[Bespovratna sredstva - EU dio - HRK]]/7.5345</f>
        <v>56349.459685446935</v>
      </c>
      <c r="Q1966" s="19">
        <f>Ugovori_OPULJP[[#This Row],[Bespovratna sredstva - Ukupno (EU+Nac) HRK
= Ukupna ugovorena vrijednost bespovratnih sredstava]]*Ugovori_OPULJP[[#This Row],[STOPA NACIONALNOG SUFINANCIRANJA %]]</f>
        <v>74923.23599999999</v>
      </c>
      <c r="R1966" s="20">
        <f>Ugovori_OPULJP[[#This Row],[Bespovratna sredstva - Nacionalni dio - HRK]]/7.5345</f>
        <v>9944.0222974318112</v>
      </c>
      <c r="S1966" s="21">
        <v>499488.24</v>
      </c>
      <c r="T1966" s="22">
        <f>Ugovori_OPULJP[[#This Row],[Bespovratna sredstva - Ukupno (EU+Nac) HRK
= Ukupna ugovorena vrijednost bespovratnih sredstava]]/7.5345</f>
        <v>66293.481982878759</v>
      </c>
      <c r="U1966" s="19">
        <v>0</v>
      </c>
      <c r="V1966" s="20">
        <f>Ugovori_OPULJP[[#This Row],[Javni doprinos korisnika - HRK]]/7.5345</f>
        <v>0</v>
      </c>
      <c r="W1966" s="19">
        <v>0</v>
      </c>
      <c r="X1966" s="20">
        <f>Ugovori_OPULJP[[#This Row],[Privatni doprinos korisnika - HRK]]/7.5345</f>
        <v>0</v>
      </c>
      <c r="Y1966" s="21">
        <f>Ugovori_OPULJP[[#This Row],[Bespovratna sredstva - Ukupno (EU+Nac) HRK
= Ukupna ugovorena vrijednost bespovratnih sredstava]]+Ugovori_OPULJP[[#This Row],[Javni doprinos korisnika - HRK]]+Ugovori_OPULJP[[#This Row],[Privatni doprinos korisnika - HRK]]</f>
        <v>499488.24</v>
      </c>
      <c r="Z1966" s="22">
        <f>Ugovori_OPULJP[[#This Row],[UKUPNI PRIHVATLJIVI IZDACI
TOTAL ELIGIBLE EXPENDITURE
= Bespovratna sredstva ukupno + doprinos korisnika
= Ukupni prihvatljivi troškovi
= Ukupna ugovorena vrijednost projekta HRK]]/7.5345</f>
        <v>66293.481982878759</v>
      </c>
      <c r="AA1966" s="13" t="s">
        <v>2662</v>
      </c>
      <c r="AB1966" s="13" t="s">
        <v>19</v>
      </c>
      <c r="AC1966" s="26" t="s">
        <v>7201</v>
      </c>
      <c r="AD1966" s="12" t="s">
        <v>2664</v>
      </c>
    </row>
    <row r="1967" spans="1:30" ht="51" customHeight="1" x14ac:dyDescent="0.3">
      <c r="A1967" s="31" t="s">
        <v>7202</v>
      </c>
      <c r="B1967" s="25" t="s">
        <v>139</v>
      </c>
      <c r="C1967" s="12" t="s">
        <v>2658</v>
      </c>
      <c r="D1967" s="40" t="s">
        <v>2659</v>
      </c>
      <c r="E1967" s="13" t="s">
        <v>63</v>
      </c>
      <c r="F1967" s="32" t="s">
        <v>7203</v>
      </c>
      <c r="G1967" s="32" t="s">
        <v>7204</v>
      </c>
      <c r="H1967" s="29">
        <v>44706</v>
      </c>
      <c r="I1967" s="29">
        <v>45132</v>
      </c>
      <c r="J1967" s="17" t="str">
        <f>IF(Ugovori_OPULJP[[#This Row],[DATUM ZAVRŠETKA OPERACIJE]]&gt;DATE(2023,12,31),"u provedbi","završen")</f>
        <v>završen</v>
      </c>
      <c r="K1967" s="15" t="s">
        <v>21</v>
      </c>
      <c r="L1967" s="37" t="s">
        <v>21</v>
      </c>
      <c r="M1967" s="18">
        <v>0.85</v>
      </c>
      <c r="N1967" s="18">
        <v>0.15</v>
      </c>
      <c r="O1967" s="19">
        <f>Ugovori_OPULJP[[#This Row],[Bespovratna sredstva - Ukupno (EU+Nac) HRK
= Ukupna ugovorena vrijednost bespovratnih sredstava]]*Ugovori_OPULJP[[#This Row],[EU STOPA SUFINANCIRANJA %
EU CO-FINANCING RATE %]]</f>
        <v>373243.5</v>
      </c>
      <c r="P1967" s="20">
        <f>Ugovori_OPULJP[[#This Row],[Bespovratna sredstva - EU dio - HRK]]/7.5345</f>
        <v>49537.925542504476</v>
      </c>
      <c r="Q1967" s="19">
        <f>Ugovori_OPULJP[[#This Row],[Bespovratna sredstva - Ukupno (EU+Nac) HRK
= Ukupna ugovorena vrijednost bespovratnih sredstava]]*Ugovori_OPULJP[[#This Row],[STOPA NACIONALNOG SUFINANCIRANJA %]]</f>
        <v>65866.5</v>
      </c>
      <c r="R1967" s="20">
        <f>Ugovori_OPULJP[[#This Row],[Bespovratna sredstva - Nacionalni dio - HRK]]/7.5345</f>
        <v>8741.9868604419662</v>
      </c>
      <c r="S1967" s="21">
        <v>439110</v>
      </c>
      <c r="T1967" s="22">
        <f>Ugovori_OPULJP[[#This Row],[Bespovratna sredstva - Ukupno (EU+Nac) HRK
= Ukupna ugovorena vrijednost bespovratnih sredstava]]/7.5345</f>
        <v>58279.912402946444</v>
      </c>
      <c r="U1967" s="19">
        <v>0</v>
      </c>
      <c r="V1967" s="20">
        <f>Ugovori_OPULJP[[#This Row],[Javni doprinos korisnika - HRK]]/7.5345</f>
        <v>0</v>
      </c>
      <c r="W1967" s="19">
        <v>0</v>
      </c>
      <c r="X1967" s="20">
        <f>Ugovori_OPULJP[[#This Row],[Privatni doprinos korisnika - HRK]]/7.5345</f>
        <v>0</v>
      </c>
      <c r="Y1967" s="21">
        <f>Ugovori_OPULJP[[#This Row],[Bespovratna sredstva - Ukupno (EU+Nac) HRK
= Ukupna ugovorena vrijednost bespovratnih sredstava]]+Ugovori_OPULJP[[#This Row],[Javni doprinos korisnika - HRK]]+Ugovori_OPULJP[[#This Row],[Privatni doprinos korisnika - HRK]]</f>
        <v>439110</v>
      </c>
      <c r="Z1967" s="22">
        <f>Ugovori_OPULJP[[#This Row],[UKUPNI PRIHVATLJIVI IZDACI
TOTAL ELIGIBLE EXPENDITURE
= Bespovratna sredstva ukupno + doprinos korisnika
= Ukupni prihvatljivi troškovi
= Ukupna ugovorena vrijednost projekta HRK]]/7.5345</f>
        <v>58279.912402946444</v>
      </c>
      <c r="AA1967" s="13" t="s">
        <v>2662</v>
      </c>
      <c r="AB1967" s="13" t="s">
        <v>19</v>
      </c>
      <c r="AC1967" s="26" t="s">
        <v>7205</v>
      </c>
      <c r="AD1967" s="12" t="s">
        <v>2664</v>
      </c>
    </row>
    <row r="1968" spans="1:30" ht="51" customHeight="1" x14ac:dyDescent="0.3">
      <c r="A1968" s="36" t="s">
        <v>7206</v>
      </c>
      <c r="B1968" s="25" t="s">
        <v>139</v>
      </c>
      <c r="C1968" s="12" t="s">
        <v>2658</v>
      </c>
      <c r="D1968" s="40" t="s">
        <v>2659</v>
      </c>
      <c r="E1968" s="13" t="s">
        <v>63</v>
      </c>
      <c r="F1968" s="32" t="s">
        <v>7207</v>
      </c>
      <c r="G1968" s="32" t="s">
        <v>4440</v>
      </c>
      <c r="H1968" s="29">
        <v>44713</v>
      </c>
      <c r="I1968" s="29">
        <v>45261</v>
      </c>
      <c r="J1968" s="17" t="str">
        <f>IF(Ugovori_OPULJP[[#This Row],[DATUM ZAVRŠETKA OPERACIJE]]&gt;DATE(2023,12,31),"u provedbi","završen")</f>
        <v>završen</v>
      </c>
      <c r="K1968" s="37" t="s">
        <v>7208</v>
      </c>
      <c r="L1968" s="37" t="s">
        <v>417</v>
      </c>
      <c r="M1968" s="18">
        <v>0.85</v>
      </c>
      <c r="N1968" s="18">
        <v>0.15</v>
      </c>
      <c r="O1968" s="19">
        <f>Ugovori_OPULJP[[#This Row],[Bespovratna sredstva - Ukupno (EU+Nac) HRK
= Ukupna ugovorena vrijednost bespovratnih sredstava]]*Ugovori_OPULJP[[#This Row],[EU STOPA SUFINANCIRANJA %
EU CO-FINANCING RATE %]]</f>
        <v>416678.79749999999</v>
      </c>
      <c r="P1968" s="20">
        <f>Ugovori_OPULJP[[#This Row],[Bespovratna sredstva - EU dio - HRK]]/7.5345</f>
        <v>55302.780211029261</v>
      </c>
      <c r="Q1968" s="19">
        <f>Ugovori_OPULJP[[#This Row],[Bespovratna sredstva - Ukupno (EU+Nac) HRK
= Ukupna ugovorena vrijednost bespovratnih sredstava]]*Ugovori_OPULJP[[#This Row],[STOPA NACIONALNOG SUFINANCIRANJA %]]</f>
        <v>73531.552499999991</v>
      </c>
      <c r="R1968" s="20">
        <f>Ugovori_OPULJP[[#This Row],[Bespovratna sredstva - Nacionalni dio - HRK]]/7.5345</f>
        <v>9759.3141548875155</v>
      </c>
      <c r="S1968" s="21">
        <v>490210.35</v>
      </c>
      <c r="T1968" s="22">
        <f>Ugovori_OPULJP[[#This Row],[Bespovratna sredstva - Ukupno (EU+Nac) HRK
= Ukupna ugovorena vrijednost bespovratnih sredstava]]/7.5345</f>
        <v>65062.094365916775</v>
      </c>
      <c r="U1968" s="19">
        <v>0</v>
      </c>
      <c r="V1968" s="20">
        <f>Ugovori_OPULJP[[#This Row],[Javni doprinos korisnika - HRK]]/7.5345</f>
        <v>0</v>
      </c>
      <c r="W1968" s="19">
        <v>0</v>
      </c>
      <c r="X1968" s="20">
        <f>Ugovori_OPULJP[[#This Row],[Privatni doprinos korisnika - HRK]]/7.5345</f>
        <v>0</v>
      </c>
      <c r="Y1968" s="21">
        <f>Ugovori_OPULJP[[#This Row],[Bespovratna sredstva - Ukupno (EU+Nac) HRK
= Ukupna ugovorena vrijednost bespovratnih sredstava]]+Ugovori_OPULJP[[#This Row],[Javni doprinos korisnika - HRK]]+Ugovori_OPULJP[[#This Row],[Privatni doprinos korisnika - HRK]]</f>
        <v>490210.35</v>
      </c>
      <c r="Z1968" s="22">
        <f>Ugovori_OPULJP[[#This Row],[UKUPNI PRIHVATLJIVI IZDACI
TOTAL ELIGIBLE EXPENDITURE
= Bespovratna sredstva ukupno + doprinos korisnika
= Ukupni prihvatljivi troškovi
= Ukupna ugovorena vrijednost projekta HRK]]/7.5345</f>
        <v>65062.094365916775</v>
      </c>
      <c r="AA1968" s="13" t="s">
        <v>2662</v>
      </c>
      <c r="AB1968" s="13" t="s">
        <v>19</v>
      </c>
      <c r="AC1968" s="26" t="s">
        <v>7209</v>
      </c>
      <c r="AD1968" s="12" t="s">
        <v>2664</v>
      </c>
    </row>
    <row r="1969" spans="1:30" ht="51" customHeight="1" x14ac:dyDescent="0.3">
      <c r="A1969" s="31" t="s">
        <v>7210</v>
      </c>
      <c r="B1969" s="25" t="s">
        <v>139</v>
      </c>
      <c r="C1969" s="26" t="s">
        <v>2658</v>
      </c>
      <c r="D1969" s="40" t="s">
        <v>2659</v>
      </c>
      <c r="E1969" s="13" t="s">
        <v>63</v>
      </c>
      <c r="F1969" s="32" t="s">
        <v>7211</v>
      </c>
      <c r="G1969" s="32" t="s">
        <v>7212</v>
      </c>
      <c r="H1969" s="29">
        <v>44644</v>
      </c>
      <c r="I1969" s="29">
        <v>45193</v>
      </c>
      <c r="J1969" s="17" t="str">
        <f>IF(Ugovori_OPULJP[[#This Row],[DATUM ZAVRŠETKA OPERACIJE]]&gt;DATE(2023,12,31),"u provedbi","završen")</f>
        <v>završen</v>
      </c>
      <c r="K1969" s="37" t="s">
        <v>7213</v>
      </c>
      <c r="L1969" s="28" t="s">
        <v>66</v>
      </c>
      <c r="M1969" s="18">
        <v>0.85</v>
      </c>
      <c r="N1969" s="18">
        <v>0.15</v>
      </c>
      <c r="O1969" s="19">
        <f>Ugovori_OPULJP[[#This Row],[Bespovratna sredstva - Ukupno (EU+Nac) HRK
= Ukupna ugovorena vrijednost bespovratnih sredstava]]*Ugovori_OPULJP[[#This Row],[EU STOPA SUFINANCIRANJA %
EU CO-FINANCING RATE %]]</f>
        <v>416422.64999999997</v>
      </c>
      <c r="P1969" s="20">
        <f>Ugovori_OPULJP[[#This Row],[Bespovratna sredstva - EU dio - HRK]]/7.5345</f>
        <v>55268.783595460874</v>
      </c>
      <c r="Q1969" s="19">
        <f>Ugovori_OPULJP[[#This Row],[Bespovratna sredstva - Ukupno (EU+Nac) HRK
= Ukupna ugovorena vrijednost bespovratnih sredstava]]*Ugovori_OPULJP[[#This Row],[STOPA NACIONALNOG SUFINANCIRANJA %]]</f>
        <v>73486.349999999991</v>
      </c>
      <c r="R1969" s="20">
        <f>Ugovori_OPULJP[[#This Row],[Bespovratna sredstva - Nacionalni dio - HRK]]/7.5345</f>
        <v>9753.3147521401534</v>
      </c>
      <c r="S1969" s="21">
        <v>489909</v>
      </c>
      <c r="T1969" s="22">
        <f>Ugovori_OPULJP[[#This Row],[Bespovratna sredstva - Ukupno (EU+Nac) HRK
= Ukupna ugovorena vrijednost bespovratnih sredstava]]/7.5345</f>
        <v>65022.09834760103</v>
      </c>
      <c r="U1969" s="19">
        <v>0</v>
      </c>
      <c r="V1969" s="20">
        <f>Ugovori_OPULJP[[#This Row],[Javni doprinos korisnika - HRK]]/7.5345</f>
        <v>0</v>
      </c>
      <c r="W1969" s="19">
        <v>0</v>
      </c>
      <c r="X1969" s="20">
        <f>Ugovori_OPULJP[[#This Row],[Privatni doprinos korisnika - HRK]]/7.5345</f>
        <v>0</v>
      </c>
      <c r="Y1969" s="21">
        <f>Ugovori_OPULJP[[#This Row],[Bespovratna sredstva - Ukupno (EU+Nac) HRK
= Ukupna ugovorena vrijednost bespovratnih sredstava]]+Ugovori_OPULJP[[#This Row],[Javni doprinos korisnika - HRK]]+Ugovori_OPULJP[[#This Row],[Privatni doprinos korisnika - HRK]]</f>
        <v>489909</v>
      </c>
      <c r="Z1969" s="22">
        <f>Ugovori_OPULJP[[#This Row],[UKUPNI PRIHVATLJIVI IZDACI
TOTAL ELIGIBLE EXPENDITURE
= Bespovratna sredstva ukupno + doprinos korisnika
= Ukupni prihvatljivi troškovi
= Ukupna ugovorena vrijednost projekta HRK]]/7.5345</f>
        <v>65022.09834760103</v>
      </c>
      <c r="AA1969" s="13" t="s">
        <v>2662</v>
      </c>
      <c r="AB1969" s="13" t="s">
        <v>19</v>
      </c>
      <c r="AC1969" s="26" t="s">
        <v>7214</v>
      </c>
      <c r="AD1969" s="12" t="s">
        <v>2664</v>
      </c>
    </row>
    <row r="1970" spans="1:30" ht="51" customHeight="1" x14ac:dyDescent="0.3">
      <c r="A1970" s="31" t="s">
        <v>7215</v>
      </c>
      <c r="B1970" s="25" t="s">
        <v>139</v>
      </c>
      <c r="C1970" s="12" t="s">
        <v>2658</v>
      </c>
      <c r="D1970" s="40" t="s">
        <v>2659</v>
      </c>
      <c r="E1970" s="13" t="s">
        <v>63</v>
      </c>
      <c r="F1970" s="32" t="s">
        <v>7216</v>
      </c>
      <c r="G1970" s="32" t="s">
        <v>657</v>
      </c>
      <c r="H1970" s="29">
        <v>44643</v>
      </c>
      <c r="I1970" s="29">
        <v>45192</v>
      </c>
      <c r="J1970" s="17" t="str">
        <f>IF(Ugovori_OPULJP[[#This Row],[DATUM ZAVRŠETKA OPERACIJE]]&gt;DATE(2023,12,31),"u provedbi","završen")</f>
        <v>završen</v>
      </c>
      <c r="K1970" s="37" t="s">
        <v>235</v>
      </c>
      <c r="L1970" s="37" t="s">
        <v>235</v>
      </c>
      <c r="M1970" s="18">
        <v>0.85</v>
      </c>
      <c r="N1970" s="18">
        <v>0.15</v>
      </c>
      <c r="O1970" s="19">
        <f>Ugovori_OPULJP[[#This Row],[Bespovratna sredstva - Ukupno (EU+Nac) HRK
= Ukupna ugovorena vrijednost bespovratnih sredstava]]*Ugovori_OPULJP[[#This Row],[EU STOPA SUFINANCIRANJA %
EU CO-FINANCING RATE %]]</f>
        <v>317014.73349999997</v>
      </c>
      <c r="P1970" s="20">
        <f>Ugovori_OPULJP[[#This Row],[Bespovratna sredstva - EU dio - HRK]]/7.5345</f>
        <v>42075.085738934227</v>
      </c>
      <c r="Q1970" s="19">
        <f>Ugovori_OPULJP[[#This Row],[Bespovratna sredstva - Ukupno (EU+Nac) HRK
= Ukupna ugovorena vrijednost bespovratnih sredstava]]*Ugovori_OPULJP[[#This Row],[STOPA NACIONALNOG SUFINANCIRANJA %]]</f>
        <v>55943.7765</v>
      </c>
      <c r="R1970" s="20">
        <f>Ugovori_OPULJP[[#This Row],[Bespovratna sredstva - Nacionalni dio - HRK]]/7.5345</f>
        <v>7425.0151304001593</v>
      </c>
      <c r="S1970" s="21">
        <v>372958.51</v>
      </c>
      <c r="T1970" s="22">
        <f>Ugovori_OPULJP[[#This Row],[Bespovratna sredstva - Ukupno (EU+Nac) HRK
= Ukupna ugovorena vrijednost bespovratnih sredstava]]/7.5345</f>
        <v>49500.10086933439</v>
      </c>
      <c r="U1970" s="19">
        <v>0</v>
      </c>
      <c r="V1970" s="20">
        <f>Ugovori_OPULJP[[#This Row],[Javni doprinos korisnika - HRK]]/7.5345</f>
        <v>0</v>
      </c>
      <c r="W1970" s="19">
        <v>0</v>
      </c>
      <c r="X1970" s="20">
        <f>Ugovori_OPULJP[[#This Row],[Privatni doprinos korisnika - HRK]]/7.5345</f>
        <v>0</v>
      </c>
      <c r="Y1970" s="21">
        <f>Ugovori_OPULJP[[#This Row],[Bespovratna sredstva - Ukupno (EU+Nac) HRK
= Ukupna ugovorena vrijednost bespovratnih sredstava]]+Ugovori_OPULJP[[#This Row],[Javni doprinos korisnika - HRK]]+Ugovori_OPULJP[[#This Row],[Privatni doprinos korisnika - HRK]]</f>
        <v>372958.51</v>
      </c>
      <c r="Z1970" s="22">
        <f>Ugovori_OPULJP[[#This Row],[UKUPNI PRIHVATLJIVI IZDACI
TOTAL ELIGIBLE EXPENDITURE
= Bespovratna sredstva ukupno + doprinos korisnika
= Ukupni prihvatljivi troškovi
= Ukupna ugovorena vrijednost projekta HRK]]/7.5345</f>
        <v>49500.10086933439</v>
      </c>
      <c r="AA1970" s="13" t="s">
        <v>2662</v>
      </c>
      <c r="AB1970" s="13" t="s">
        <v>19</v>
      </c>
      <c r="AC1970" s="12" t="s">
        <v>7217</v>
      </c>
      <c r="AD1970" s="12" t="s">
        <v>2664</v>
      </c>
    </row>
    <row r="1971" spans="1:30" ht="51" customHeight="1" x14ac:dyDescent="0.3">
      <c r="A1971" s="31" t="s">
        <v>7218</v>
      </c>
      <c r="B1971" s="25" t="s">
        <v>139</v>
      </c>
      <c r="C1971" s="12" t="s">
        <v>2658</v>
      </c>
      <c r="D1971" s="40" t="s">
        <v>2659</v>
      </c>
      <c r="E1971" s="13" t="s">
        <v>63</v>
      </c>
      <c r="F1971" s="32" t="s">
        <v>7219</v>
      </c>
      <c r="G1971" s="14" t="s">
        <v>1717</v>
      </c>
      <c r="H1971" s="29">
        <v>44651</v>
      </c>
      <c r="I1971" s="29">
        <v>45199</v>
      </c>
      <c r="J1971" s="17" t="str">
        <f>IF(Ugovori_OPULJP[[#This Row],[DATUM ZAVRŠETKA OPERACIJE]]&gt;DATE(2023,12,31),"u provedbi","završen")</f>
        <v>završen</v>
      </c>
      <c r="K1971" s="37" t="s">
        <v>329</v>
      </c>
      <c r="L1971" s="37" t="s">
        <v>329</v>
      </c>
      <c r="M1971" s="18">
        <v>0.85</v>
      </c>
      <c r="N1971" s="18">
        <v>0.15</v>
      </c>
      <c r="O1971" s="19">
        <f>Ugovori_OPULJP[[#This Row],[Bespovratna sredstva - Ukupno (EU+Nac) HRK
= Ukupna ugovorena vrijednost bespovratnih sredstava]]*Ugovori_OPULJP[[#This Row],[EU STOPA SUFINANCIRANJA %
EU CO-FINANCING RATE %]]</f>
        <v>368120.55</v>
      </c>
      <c r="P1971" s="20">
        <f>Ugovori_OPULJP[[#This Row],[Bespovratna sredstva - EU dio - HRK]]/7.5345</f>
        <v>48857.993231136767</v>
      </c>
      <c r="Q1971" s="19">
        <f>Ugovori_OPULJP[[#This Row],[Bespovratna sredstva - Ukupno (EU+Nac) HRK
= Ukupna ugovorena vrijednost bespovratnih sredstava]]*Ugovori_OPULJP[[#This Row],[STOPA NACIONALNOG SUFINANCIRANJA %]]</f>
        <v>64962.45</v>
      </c>
      <c r="R1971" s="20">
        <f>Ugovori_OPULJP[[#This Row],[Bespovratna sredstva - Nacionalni dio - HRK]]/7.5345</f>
        <v>8621.9988054947225</v>
      </c>
      <c r="S1971" s="21">
        <v>433083</v>
      </c>
      <c r="T1971" s="22">
        <f>Ugovori_OPULJP[[#This Row],[Bespovratna sredstva - Ukupno (EU+Nac) HRK
= Ukupna ugovorena vrijednost bespovratnih sredstava]]/7.5345</f>
        <v>57479.992036631491</v>
      </c>
      <c r="U1971" s="19">
        <v>0</v>
      </c>
      <c r="V1971" s="20">
        <f>Ugovori_OPULJP[[#This Row],[Javni doprinos korisnika - HRK]]/7.5345</f>
        <v>0</v>
      </c>
      <c r="W1971" s="19">
        <v>0</v>
      </c>
      <c r="X1971" s="20">
        <f>Ugovori_OPULJP[[#This Row],[Privatni doprinos korisnika - HRK]]/7.5345</f>
        <v>0</v>
      </c>
      <c r="Y1971" s="21">
        <f>Ugovori_OPULJP[[#This Row],[Bespovratna sredstva - Ukupno (EU+Nac) HRK
= Ukupna ugovorena vrijednost bespovratnih sredstava]]+Ugovori_OPULJP[[#This Row],[Javni doprinos korisnika - HRK]]+Ugovori_OPULJP[[#This Row],[Privatni doprinos korisnika - HRK]]</f>
        <v>433083</v>
      </c>
      <c r="Z1971" s="22">
        <f>Ugovori_OPULJP[[#This Row],[UKUPNI PRIHVATLJIVI IZDACI
TOTAL ELIGIBLE EXPENDITURE
= Bespovratna sredstva ukupno + doprinos korisnika
= Ukupni prihvatljivi troškovi
= Ukupna ugovorena vrijednost projekta HRK]]/7.5345</f>
        <v>57479.992036631491</v>
      </c>
      <c r="AA1971" s="13" t="s">
        <v>2662</v>
      </c>
      <c r="AB1971" s="13" t="s">
        <v>19</v>
      </c>
      <c r="AC1971" s="26" t="s">
        <v>7220</v>
      </c>
      <c r="AD1971" s="12" t="s">
        <v>2664</v>
      </c>
    </row>
    <row r="1972" spans="1:30" ht="63.75" customHeight="1" x14ac:dyDescent="0.3">
      <c r="A1972" s="31" t="s">
        <v>7221</v>
      </c>
      <c r="B1972" s="25" t="s">
        <v>139</v>
      </c>
      <c r="C1972" s="12" t="s">
        <v>2658</v>
      </c>
      <c r="D1972" s="40" t="s">
        <v>2659</v>
      </c>
      <c r="E1972" s="13" t="s">
        <v>63</v>
      </c>
      <c r="F1972" s="32" t="s">
        <v>7222</v>
      </c>
      <c r="G1972" s="32" t="s">
        <v>7223</v>
      </c>
      <c r="H1972" s="29">
        <v>44701</v>
      </c>
      <c r="I1972" s="29">
        <v>45189</v>
      </c>
      <c r="J1972" s="17" t="str">
        <f>IF(Ugovori_OPULJP[[#This Row],[DATUM ZAVRŠETKA OPERACIJE]]&gt;DATE(2023,12,31),"u provedbi","završen")</f>
        <v>završen</v>
      </c>
      <c r="K1972" s="37" t="s">
        <v>329</v>
      </c>
      <c r="L1972" s="37" t="s">
        <v>329</v>
      </c>
      <c r="M1972" s="18">
        <v>0.85</v>
      </c>
      <c r="N1972" s="18">
        <v>0.15</v>
      </c>
      <c r="O1972" s="19">
        <f>Ugovori_OPULJP[[#This Row],[Bespovratna sredstva - Ukupno (EU+Nac) HRK
= Ukupna ugovorena vrijednost bespovratnih sredstava]]*Ugovori_OPULJP[[#This Row],[EU STOPA SUFINANCIRANJA %
EU CO-FINANCING RATE %]]</f>
        <v>334716.82500000001</v>
      </c>
      <c r="P1972" s="20">
        <f>Ugovori_OPULJP[[#This Row],[Bespovratna sredstva - EU dio - HRK]]/7.5345</f>
        <v>44424.557037626917</v>
      </c>
      <c r="Q1972" s="19">
        <f>Ugovori_OPULJP[[#This Row],[Bespovratna sredstva - Ukupno (EU+Nac) HRK
= Ukupna ugovorena vrijednost bespovratnih sredstava]]*Ugovori_OPULJP[[#This Row],[STOPA NACIONALNOG SUFINANCIRANJA %]]</f>
        <v>59067.674999999996</v>
      </c>
      <c r="R1972" s="20">
        <f>Ugovori_OPULJP[[#This Row],[Bespovratna sredstva - Nacionalni dio - HRK]]/7.5345</f>
        <v>7839.627712522396</v>
      </c>
      <c r="S1972" s="21">
        <v>393784.5</v>
      </c>
      <c r="T1972" s="22">
        <f>Ugovori_OPULJP[[#This Row],[Bespovratna sredstva - Ukupno (EU+Nac) HRK
= Ukupna ugovorena vrijednost bespovratnih sredstava]]/7.5345</f>
        <v>52264.18475014931</v>
      </c>
      <c r="U1972" s="19">
        <v>0</v>
      </c>
      <c r="V1972" s="20">
        <f>Ugovori_OPULJP[[#This Row],[Javni doprinos korisnika - HRK]]/7.5345</f>
        <v>0</v>
      </c>
      <c r="W1972" s="19">
        <v>0</v>
      </c>
      <c r="X1972" s="20">
        <f>Ugovori_OPULJP[[#This Row],[Privatni doprinos korisnika - HRK]]/7.5345</f>
        <v>0</v>
      </c>
      <c r="Y1972" s="21">
        <f>Ugovori_OPULJP[[#This Row],[Bespovratna sredstva - Ukupno (EU+Nac) HRK
= Ukupna ugovorena vrijednost bespovratnih sredstava]]+Ugovori_OPULJP[[#This Row],[Javni doprinos korisnika - HRK]]+Ugovori_OPULJP[[#This Row],[Privatni doprinos korisnika - HRK]]</f>
        <v>393784.5</v>
      </c>
      <c r="Z1972" s="22">
        <f>Ugovori_OPULJP[[#This Row],[UKUPNI PRIHVATLJIVI IZDACI
TOTAL ELIGIBLE EXPENDITURE
= Bespovratna sredstva ukupno + doprinos korisnika
= Ukupni prihvatljivi troškovi
= Ukupna ugovorena vrijednost projekta HRK]]/7.5345</f>
        <v>52264.18475014931</v>
      </c>
      <c r="AA1972" s="13" t="s">
        <v>2662</v>
      </c>
      <c r="AB1972" s="13" t="s">
        <v>19</v>
      </c>
      <c r="AC1972" s="26" t="s">
        <v>7224</v>
      </c>
      <c r="AD1972" s="12" t="s">
        <v>2664</v>
      </c>
    </row>
    <row r="1973" spans="1:30" ht="51" customHeight="1" x14ac:dyDescent="0.3">
      <c r="A1973" s="36" t="s">
        <v>7225</v>
      </c>
      <c r="B1973" s="25" t="s">
        <v>139</v>
      </c>
      <c r="C1973" s="12" t="s">
        <v>2658</v>
      </c>
      <c r="D1973" s="40" t="s">
        <v>2659</v>
      </c>
      <c r="E1973" s="13" t="s">
        <v>63</v>
      </c>
      <c r="F1973" s="32" t="s">
        <v>7226</v>
      </c>
      <c r="G1973" s="32" t="s">
        <v>7227</v>
      </c>
      <c r="H1973" s="29">
        <v>44707</v>
      </c>
      <c r="I1973" s="29">
        <v>45164</v>
      </c>
      <c r="J1973" s="17" t="str">
        <f>IF(Ugovori_OPULJP[[#This Row],[DATUM ZAVRŠETKA OPERACIJE]]&gt;DATE(2023,12,31),"u provedbi","završen")</f>
        <v>završen</v>
      </c>
      <c r="K1973" s="37" t="s">
        <v>426</v>
      </c>
      <c r="L1973" s="37" t="s">
        <v>86</v>
      </c>
      <c r="M1973" s="18">
        <v>0.85</v>
      </c>
      <c r="N1973" s="18">
        <v>0.15</v>
      </c>
      <c r="O1973" s="19">
        <f>Ugovori_OPULJP[[#This Row],[Bespovratna sredstva - Ukupno (EU+Nac) HRK
= Ukupna ugovorena vrijednost bespovratnih sredstava]]*Ugovori_OPULJP[[#This Row],[EU STOPA SUFINANCIRANJA %
EU CO-FINANCING RATE %]]</f>
        <v>345634.46299999999</v>
      </c>
      <c r="P1973" s="20">
        <f>Ugovori_OPULJP[[#This Row],[Bespovratna sredstva - EU dio - HRK]]/7.5345</f>
        <v>45873.576614241152</v>
      </c>
      <c r="Q1973" s="19">
        <f>Ugovori_OPULJP[[#This Row],[Bespovratna sredstva - Ukupno (EU+Nac) HRK
= Ukupna ugovorena vrijednost bespovratnih sredstava]]*Ugovori_OPULJP[[#This Row],[STOPA NACIONALNOG SUFINANCIRANJA %]]</f>
        <v>60994.317000000003</v>
      </c>
      <c r="R1973" s="20">
        <f>Ugovori_OPULJP[[#This Row],[Bespovratna sredstva - Nacionalni dio - HRK]]/7.5345</f>
        <v>8095.3370495719691</v>
      </c>
      <c r="S1973" s="21">
        <v>406628.78</v>
      </c>
      <c r="T1973" s="22">
        <f>Ugovori_OPULJP[[#This Row],[Bespovratna sredstva - Ukupno (EU+Nac) HRK
= Ukupna ugovorena vrijednost bespovratnih sredstava]]/7.5345</f>
        <v>53968.913663813124</v>
      </c>
      <c r="U1973" s="19">
        <v>0</v>
      </c>
      <c r="V1973" s="20">
        <f>Ugovori_OPULJP[[#This Row],[Javni doprinos korisnika - HRK]]/7.5345</f>
        <v>0</v>
      </c>
      <c r="W1973" s="19">
        <v>0</v>
      </c>
      <c r="X1973" s="20">
        <f>Ugovori_OPULJP[[#This Row],[Privatni doprinos korisnika - HRK]]/7.5345</f>
        <v>0</v>
      </c>
      <c r="Y1973" s="21">
        <f>Ugovori_OPULJP[[#This Row],[Bespovratna sredstva - Ukupno (EU+Nac) HRK
= Ukupna ugovorena vrijednost bespovratnih sredstava]]+Ugovori_OPULJP[[#This Row],[Javni doprinos korisnika - HRK]]+Ugovori_OPULJP[[#This Row],[Privatni doprinos korisnika - HRK]]</f>
        <v>406628.78</v>
      </c>
      <c r="Z1973" s="22">
        <f>Ugovori_OPULJP[[#This Row],[UKUPNI PRIHVATLJIVI IZDACI
TOTAL ELIGIBLE EXPENDITURE
= Bespovratna sredstva ukupno + doprinos korisnika
= Ukupni prihvatljivi troškovi
= Ukupna ugovorena vrijednost projekta HRK]]/7.5345</f>
        <v>53968.913663813124</v>
      </c>
      <c r="AA1973" s="13" t="s">
        <v>2662</v>
      </c>
      <c r="AB1973" s="13" t="s">
        <v>19</v>
      </c>
      <c r="AC1973" s="26" t="s">
        <v>7228</v>
      </c>
      <c r="AD1973" s="12" t="s">
        <v>2664</v>
      </c>
    </row>
    <row r="1974" spans="1:30" ht="51" customHeight="1" x14ac:dyDescent="0.3">
      <c r="A1974" s="31" t="s">
        <v>7229</v>
      </c>
      <c r="B1974" s="25" t="s">
        <v>139</v>
      </c>
      <c r="C1974" s="12" t="s">
        <v>2658</v>
      </c>
      <c r="D1974" s="40" t="s">
        <v>2659</v>
      </c>
      <c r="E1974" s="13" t="s">
        <v>63</v>
      </c>
      <c r="F1974" s="32" t="s">
        <v>7230</v>
      </c>
      <c r="G1974" s="32" t="s">
        <v>7231</v>
      </c>
      <c r="H1974" s="29">
        <v>44706</v>
      </c>
      <c r="I1974" s="29">
        <v>45255</v>
      </c>
      <c r="J1974" s="17" t="str">
        <f>IF(Ugovori_OPULJP[[#This Row],[DATUM ZAVRŠETKA OPERACIJE]]&gt;DATE(2023,12,31),"u provedbi","završen")</f>
        <v>završen</v>
      </c>
      <c r="K1974" s="37" t="s">
        <v>329</v>
      </c>
      <c r="L1974" s="37" t="s">
        <v>329</v>
      </c>
      <c r="M1974" s="18">
        <v>0.85</v>
      </c>
      <c r="N1974" s="18">
        <v>0.15</v>
      </c>
      <c r="O1974" s="19">
        <f>Ugovori_OPULJP[[#This Row],[Bespovratna sredstva - Ukupno (EU+Nac) HRK
= Ukupna ugovorena vrijednost bespovratnih sredstava]]*Ugovori_OPULJP[[#This Row],[EU STOPA SUFINANCIRANJA %
EU CO-FINANCING RATE %]]</f>
        <v>203404.84700000001</v>
      </c>
      <c r="P1974" s="20">
        <f>Ugovori_OPULJP[[#This Row],[Bespovratna sredstva - EU dio - HRK]]/7.5345</f>
        <v>26996.462538987325</v>
      </c>
      <c r="Q1974" s="19">
        <f>Ugovori_OPULJP[[#This Row],[Bespovratna sredstva - Ukupno (EU+Nac) HRK
= Ukupna ugovorena vrijednost bespovratnih sredstava]]*Ugovori_OPULJP[[#This Row],[STOPA NACIONALNOG SUFINANCIRANJA %]]</f>
        <v>35894.972999999998</v>
      </c>
      <c r="R1974" s="20">
        <f>Ugovori_OPULJP[[#This Row],[Bespovratna sredstva - Nacionalni dio - HRK]]/7.5345</f>
        <v>4764.0816245271744</v>
      </c>
      <c r="S1974" s="21">
        <v>239299.82</v>
      </c>
      <c r="T1974" s="22">
        <f>Ugovori_OPULJP[[#This Row],[Bespovratna sredstva - Ukupno (EU+Nac) HRK
= Ukupna ugovorena vrijednost bespovratnih sredstava]]/7.5345</f>
        <v>31760.5441635145</v>
      </c>
      <c r="U1974" s="19">
        <v>0</v>
      </c>
      <c r="V1974" s="20">
        <f>Ugovori_OPULJP[[#This Row],[Javni doprinos korisnika - HRK]]/7.5345</f>
        <v>0</v>
      </c>
      <c r="W1974" s="19">
        <v>0</v>
      </c>
      <c r="X1974" s="20">
        <f>Ugovori_OPULJP[[#This Row],[Privatni doprinos korisnika - HRK]]/7.5345</f>
        <v>0</v>
      </c>
      <c r="Y1974" s="21">
        <f>Ugovori_OPULJP[[#This Row],[Bespovratna sredstva - Ukupno (EU+Nac) HRK
= Ukupna ugovorena vrijednost bespovratnih sredstava]]+Ugovori_OPULJP[[#This Row],[Javni doprinos korisnika - HRK]]+Ugovori_OPULJP[[#This Row],[Privatni doprinos korisnika - HRK]]</f>
        <v>239299.82</v>
      </c>
      <c r="Z1974" s="22">
        <f>Ugovori_OPULJP[[#This Row],[UKUPNI PRIHVATLJIVI IZDACI
TOTAL ELIGIBLE EXPENDITURE
= Bespovratna sredstva ukupno + doprinos korisnika
= Ukupni prihvatljivi troškovi
= Ukupna ugovorena vrijednost projekta HRK]]/7.5345</f>
        <v>31760.5441635145</v>
      </c>
      <c r="AA1974" s="13" t="s">
        <v>2662</v>
      </c>
      <c r="AB1974" s="13" t="s">
        <v>19</v>
      </c>
      <c r="AC1974" s="26" t="s">
        <v>7232</v>
      </c>
      <c r="AD1974" s="12" t="s">
        <v>2664</v>
      </c>
    </row>
    <row r="1975" spans="1:30" ht="51" customHeight="1" x14ac:dyDescent="0.3">
      <c r="A1975" s="31" t="s">
        <v>7233</v>
      </c>
      <c r="B1975" s="25" t="s">
        <v>139</v>
      </c>
      <c r="C1975" s="12" t="s">
        <v>2658</v>
      </c>
      <c r="D1975" s="40" t="s">
        <v>2659</v>
      </c>
      <c r="E1975" s="13" t="s">
        <v>63</v>
      </c>
      <c r="F1975" s="32" t="s">
        <v>7234</v>
      </c>
      <c r="G1975" s="32" t="s">
        <v>1565</v>
      </c>
      <c r="H1975" s="29">
        <v>44701</v>
      </c>
      <c r="I1975" s="29">
        <v>45127</v>
      </c>
      <c r="J1975" s="17" t="str">
        <f>IF(Ugovori_OPULJP[[#This Row],[DATUM ZAVRŠETKA OPERACIJE]]&gt;DATE(2023,12,31),"u provedbi","završen")</f>
        <v>završen</v>
      </c>
      <c r="K1975" s="37" t="s">
        <v>86</v>
      </c>
      <c r="L1975" s="37" t="s">
        <v>86</v>
      </c>
      <c r="M1975" s="18">
        <v>0.85</v>
      </c>
      <c r="N1975" s="18">
        <v>0.15</v>
      </c>
      <c r="O1975" s="19">
        <f>Ugovori_OPULJP[[#This Row],[Bespovratna sredstva - Ukupno (EU+Nac) HRK
= Ukupna ugovorena vrijednost bespovratnih sredstava]]*Ugovori_OPULJP[[#This Row],[EU STOPA SUFINANCIRANJA %
EU CO-FINANCING RATE %]]</f>
        <v>273502.8</v>
      </c>
      <c r="P1975" s="20">
        <f>Ugovori_OPULJP[[#This Row],[Bespovratna sredstva - EU dio - HRK]]/7.5345</f>
        <v>36300.059725263782</v>
      </c>
      <c r="Q1975" s="19">
        <f>Ugovori_OPULJP[[#This Row],[Bespovratna sredstva - Ukupno (EU+Nac) HRK
= Ukupna ugovorena vrijednost bespovratnih sredstava]]*Ugovori_OPULJP[[#This Row],[STOPA NACIONALNOG SUFINANCIRANJA %]]</f>
        <v>48265.2</v>
      </c>
      <c r="R1975" s="20">
        <f>Ugovori_OPULJP[[#This Row],[Bespovratna sredstva - Nacionalni dio - HRK]]/7.5345</f>
        <v>6405.8928926936087</v>
      </c>
      <c r="S1975" s="21">
        <v>321768</v>
      </c>
      <c r="T1975" s="22">
        <f>Ugovori_OPULJP[[#This Row],[Bespovratna sredstva - Ukupno (EU+Nac) HRK
= Ukupna ugovorena vrijednost bespovratnih sredstava]]/7.5345</f>
        <v>42705.952617957395</v>
      </c>
      <c r="U1975" s="19">
        <v>0</v>
      </c>
      <c r="V1975" s="20">
        <f>Ugovori_OPULJP[[#This Row],[Javni doprinos korisnika - HRK]]/7.5345</f>
        <v>0</v>
      </c>
      <c r="W1975" s="19">
        <v>0</v>
      </c>
      <c r="X1975" s="20">
        <f>Ugovori_OPULJP[[#This Row],[Privatni doprinos korisnika - HRK]]/7.5345</f>
        <v>0</v>
      </c>
      <c r="Y1975" s="21">
        <f>Ugovori_OPULJP[[#This Row],[Bespovratna sredstva - Ukupno (EU+Nac) HRK
= Ukupna ugovorena vrijednost bespovratnih sredstava]]+Ugovori_OPULJP[[#This Row],[Javni doprinos korisnika - HRK]]+Ugovori_OPULJP[[#This Row],[Privatni doprinos korisnika - HRK]]</f>
        <v>321768</v>
      </c>
      <c r="Z1975" s="22">
        <f>Ugovori_OPULJP[[#This Row],[UKUPNI PRIHVATLJIVI IZDACI
TOTAL ELIGIBLE EXPENDITURE
= Bespovratna sredstva ukupno + doprinos korisnika
= Ukupni prihvatljivi troškovi
= Ukupna ugovorena vrijednost projekta HRK]]/7.5345</f>
        <v>42705.952617957395</v>
      </c>
      <c r="AA1975" s="13" t="s">
        <v>2662</v>
      </c>
      <c r="AB1975" s="13" t="s">
        <v>19</v>
      </c>
      <c r="AC1975" s="26" t="s">
        <v>7235</v>
      </c>
      <c r="AD1975" s="12" t="s">
        <v>2664</v>
      </c>
    </row>
    <row r="1976" spans="1:30" ht="51" customHeight="1" x14ac:dyDescent="0.3">
      <c r="A1976" s="36" t="s">
        <v>7236</v>
      </c>
      <c r="B1976" s="25" t="s">
        <v>139</v>
      </c>
      <c r="C1976" s="26" t="s">
        <v>2658</v>
      </c>
      <c r="D1976" s="40" t="s">
        <v>2659</v>
      </c>
      <c r="E1976" s="13" t="s">
        <v>63</v>
      </c>
      <c r="F1976" s="32" t="s">
        <v>7237</v>
      </c>
      <c r="G1976" s="32" t="s">
        <v>7238</v>
      </c>
      <c r="H1976" s="29">
        <v>44645</v>
      </c>
      <c r="I1976" s="29">
        <v>45194</v>
      </c>
      <c r="J1976" s="17" t="str">
        <f>IF(Ugovori_OPULJP[[#This Row],[DATUM ZAVRŠETKA OPERACIJE]]&gt;DATE(2023,12,31),"u provedbi","završen")</f>
        <v>završen</v>
      </c>
      <c r="K1976" s="37" t="s">
        <v>7239</v>
      </c>
      <c r="L1976" s="28" t="s">
        <v>21</v>
      </c>
      <c r="M1976" s="18">
        <v>0.85</v>
      </c>
      <c r="N1976" s="18">
        <v>0.15</v>
      </c>
      <c r="O1976" s="19">
        <f>Ugovori_OPULJP[[#This Row],[Bespovratna sredstva - Ukupno (EU+Nac) HRK
= Ukupna ugovorena vrijednost bespovratnih sredstava]]*Ugovori_OPULJP[[#This Row],[EU STOPA SUFINANCIRANJA %
EU CO-FINANCING RATE %]]</f>
        <v>423741.14999999997</v>
      </c>
      <c r="P1976" s="20">
        <f>Ugovori_OPULJP[[#This Row],[Bespovratna sredstva - EU dio - HRK]]/7.5345</f>
        <v>56240.115468843316</v>
      </c>
      <c r="Q1976" s="19">
        <f>Ugovori_OPULJP[[#This Row],[Bespovratna sredstva - Ukupno (EU+Nac) HRK
= Ukupna ugovorena vrijednost bespovratnih sredstava]]*Ugovori_OPULJP[[#This Row],[STOPA NACIONALNOG SUFINANCIRANJA %]]</f>
        <v>74777.849999999991</v>
      </c>
      <c r="R1976" s="20">
        <f>Ugovori_OPULJP[[#This Row],[Bespovratna sredstva - Nacionalni dio - HRK]]/7.5345</f>
        <v>9924.7262592076422</v>
      </c>
      <c r="S1976" s="21">
        <v>498519</v>
      </c>
      <c r="T1976" s="22">
        <f>Ugovori_OPULJP[[#This Row],[Bespovratna sredstva - Ukupno (EU+Nac) HRK
= Ukupna ugovorena vrijednost bespovratnih sredstava]]/7.5345</f>
        <v>66164.84172805096</v>
      </c>
      <c r="U1976" s="19">
        <v>0</v>
      </c>
      <c r="V1976" s="20">
        <f>Ugovori_OPULJP[[#This Row],[Javni doprinos korisnika - HRK]]/7.5345</f>
        <v>0</v>
      </c>
      <c r="W1976" s="19">
        <v>0</v>
      </c>
      <c r="X1976" s="20">
        <f>Ugovori_OPULJP[[#This Row],[Privatni doprinos korisnika - HRK]]/7.5345</f>
        <v>0</v>
      </c>
      <c r="Y1976" s="21">
        <f>Ugovori_OPULJP[[#This Row],[Bespovratna sredstva - Ukupno (EU+Nac) HRK
= Ukupna ugovorena vrijednost bespovratnih sredstava]]+Ugovori_OPULJP[[#This Row],[Javni doprinos korisnika - HRK]]+Ugovori_OPULJP[[#This Row],[Privatni doprinos korisnika - HRK]]</f>
        <v>498519</v>
      </c>
      <c r="Z1976" s="22">
        <f>Ugovori_OPULJP[[#This Row],[UKUPNI PRIHVATLJIVI IZDACI
TOTAL ELIGIBLE EXPENDITURE
= Bespovratna sredstva ukupno + doprinos korisnika
= Ukupni prihvatljivi troškovi
= Ukupna ugovorena vrijednost projekta HRK]]/7.5345</f>
        <v>66164.84172805096</v>
      </c>
      <c r="AA1976" s="13" t="s">
        <v>2662</v>
      </c>
      <c r="AB1976" s="13" t="s">
        <v>19</v>
      </c>
      <c r="AC1976" s="26" t="s">
        <v>7240</v>
      </c>
      <c r="AD1976" s="12" t="s">
        <v>2664</v>
      </c>
    </row>
    <row r="1977" spans="1:30" ht="51" customHeight="1" x14ac:dyDescent="0.3">
      <c r="A1977" s="31" t="s">
        <v>7241</v>
      </c>
      <c r="B1977" s="25" t="s">
        <v>139</v>
      </c>
      <c r="C1977" s="12" t="s">
        <v>2658</v>
      </c>
      <c r="D1977" s="40" t="s">
        <v>2659</v>
      </c>
      <c r="E1977" s="13" t="s">
        <v>63</v>
      </c>
      <c r="F1977" s="32" t="s">
        <v>7242</v>
      </c>
      <c r="G1977" s="32" t="s">
        <v>7243</v>
      </c>
      <c r="H1977" s="29">
        <v>44749</v>
      </c>
      <c r="I1977" s="29">
        <v>45114</v>
      </c>
      <c r="J1977" s="17" t="str">
        <f>IF(Ugovori_OPULJP[[#This Row],[DATUM ZAVRŠETKA OPERACIJE]]&gt;DATE(2023,12,31),"u provedbi","završen")</f>
        <v>završen</v>
      </c>
      <c r="K1977" s="15" t="s">
        <v>21</v>
      </c>
      <c r="L1977" s="28" t="s">
        <v>21</v>
      </c>
      <c r="M1977" s="18">
        <v>0.85</v>
      </c>
      <c r="N1977" s="18">
        <v>0.15</v>
      </c>
      <c r="O1977" s="19">
        <f>Ugovori_OPULJP[[#This Row],[Bespovratna sredstva - Ukupno (EU+Nac) HRK
= Ukupna ugovorena vrijednost bespovratnih sredstava]]*Ugovori_OPULJP[[#This Row],[EU STOPA SUFINANCIRANJA %
EU CO-FINANCING RATE %]]</f>
        <v>424378.90499999997</v>
      </c>
      <c r="P1977" s="20">
        <f>Ugovori_OPULJP[[#This Row],[Bespovratna sredstva - EU dio - HRK]]/7.5345</f>
        <v>56324.760103523782</v>
      </c>
      <c r="Q1977" s="19">
        <f>Ugovori_OPULJP[[#This Row],[Bespovratna sredstva - Ukupno (EU+Nac) HRK
= Ukupna ugovorena vrijednost bespovratnih sredstava]]*Ugovori_OPULJP[[#This Row],[STOPA NACIONALNOG SUFINANCIRANJA %]]</f>
        <v>74890.39499999999</v>
      </c>
      <c r="R1977" s="20">
        <f>Ugovori_OPULJP[[#This Row],[Bespovratna sredstva - Nacionalni dio - HRK]]/7.5345</f>
        <v>9939.6635476806678</v>
      </c>
      <c r="S1977" s="21">
        <v>499269.3</v>
      </c>
      <c r="T1977" s="20">
        <f>Ugovori_OPULJP[[#This Row],[Bespovratna sredstva - Ukupno (EU+Nac) HRK
= Ukupna ugovorena vrijednost bespovratnih sredstava]]/7.5345</f>
        <v>66264.423651204459</v>
      </c>
      <c r="U1977" s="19">
        <v>0</v>
      </c>
      <c r="V1977" s="20">
        <f>Ugovori_OPULJP[[#This Row],[Javni doprinos korisnika - HRK]]/7.5345</f>
        <v>0</v>
      </c>
      <c r="W1977" s="19">
        <v>0</v>
      </c>
      <c r="X1977" s="20">
        <f>Ugovori_OPULJP[[#This Row],[Privatni doprinos korisnika - HRK]]/7.5345</f>
        <v>0</v>
      </c>
      <c r="Y1977" s="21">
        <f>Ugovori_OPULJP[[#This Row],[Bespovratna sredstva - Ukupno (EU+Nac) HRK
= Ukupna ugovorena vrijednost bespovratnih sredstava]]+Ugovori_OPULJP[[#This Row],[Javni doprinos korisnika - HRK]]+Ugovori_OPULJP[[#This Row],[Privatni doprinos korisnika - HRK]]</f>
        <v>499269.3</v>
      </c>
      <c r="Z1977" s="22">
        <f>Ugovori_OPULJP[[#This Row],[UKUPNI PRIHVATLJIVI IZDACI
TOTAL ELIGIBLE EXPENDITURE
= Bespovratna sredstva ukupno + doprinos korisnika
= Ukupni prihvatljivi troškovi
= Ukupna ugovorena vrijednost projekta HRK]]/7.5345</f>
        <v>66264.423651204459</v>
      </c>
      <c r="AA1977" s="27" t="s">
        <v>2662</v>
      </c>
      <c r="AB1977" s="27" t="s">
        <v>19</v>
      </c>
      <c r="AC1977" s="26" t="s">
        <v>7244</v>
      </c>
      <c r="AD1977" s="12" t="s">
        <v>2664</v>
      </c>
    </row>
    <row r="1978" spans="1:30" ht="51" customHeight="1" x14ac:dyDescent="0.3">
      <c r="A1978" s="31" t="s">
        <v>7245</v>
      </c>
      <c r="B1978" s="25" t="s">
        <v>139</v>
      </c>
      <c r="C1978" s="12" t="s">
        <v>2658</v>
      </c>
      <c r="D1978" s="40" t="s">
        <v>2659</v>
      </c>
      <c r="E1978" s="13" t="s">
        <v>63</v>
      </c>
      <c r="F1978" s="32" t="s">
        <v>7246</v>
      </c>
      <c r="G1978" s="32" t="s">
        <v>7247</v>
      </c>
      <c r="H1978" s="29">
        <v>44706</v>
      </c>
      <c r="I1978" s="29">
        <v>45071</v>
      </c>
      <c r="J1978" s="17" t="str">
        <f>IF(Ugovori_OPULJP[[#This Row],[DATUM ZAVRŠETKA OPERACIJE]]&gt;DATE(2023,12,31),"u provedbi","završen")</f>
        <v>završen</v>
      </c>
      <c r="K1978" s="15" t="s">
        <v>21</v>
      </c>
      <c r="L1978" s="37" t="s">
        <v>21</v>
      </c>
      <c r="M1978" s="18">
        <v>0.85</v>
      </c>
      <c r="N1978" s="18">
        <v>0.15</v>
      </c>
      <c r="O1978" s="19">
        <f>Ugovori_OPULJP[[#This Row],[Bespovratna sredstva - Ukupno (EU+Nac) HRK
= Ukupna ugovorena vrijednost bespovratnih sredstava]]*Ugovori_OPULJP[[#This Row],[EU STOPA SUFINANCIRANJA %
EU CO-FINANCING RATE %]]</f>
        <v>416736.3</v>
      </c>
      <c r="P1978" s="20">
        <f>Ugovori_OPULJP[[#This Row],[Bespovratna sredstva - EU dio - HRK]]/7.5345</f>
        <v>55310.412104320123</v>
      </c>
      <c r="Q1978" s="19">
        <f>Ugovori_OPULJP[[#This Row],[Bespovratna sredstva - Ukupno (EU+Nac) HRK
= Ukupna ugovorena vrijednost bespovratnih sredstava]]*Ugovori_OPULJP[[#This Row],[STOPA NACIONALNOG SUFINANCIRANJA %]]</f>
        <v>73541.7</v>
      </c>
      <c r="R1978" s="20">
        <f>Ugovori_OPULJP[[#This Row],[Bespovratna sredstva - Nacionalni dio - HRK]]/7.5345</f>
        <v>9760.6609595859045</v>
      </c>
      <c r="S1978" s="21">
        <v>490278</v>
      </c>
      <c r="T1978" s="22">
        <f>Ugovori_OPULJP[[#This Row],[Bespovratna sredstva - Ukupno (EU+Nac) HRK
= Ukupna ugovorena vrijednost bespovratnih sredstava]]/7.5345</f>
        <v>65071.073063906028</v>
      </c>
      <c r="U1978" s="19">
        <v>0</v>
      </c>
      <c r="V1978" s="20">
        <f>Ugovori_OPULJP[[#This Row],[Javni doprinos korisnika - HRK]]/7.5345</f>
        <v>0</v>
      </c>
      <c r="W1978" s="19">
        <v>0</v>
      </c>
      <c r="X1978" s="20">
        <f>Ugovori_OPULJP[[#This Row],[Privatni doprinos korisnika - HRK]]/7.5345</f>
        <v>0</v>
      </c>
      <c r="Y1978" s="21">
        <f>Ugovori_OPULJP[[#This Row],[Bespovratna sredstva - Ukupno (EU+Nac) HRK
= Ukupna ugovorena vrijednost bespovratnih sredstava]]+Ugovori_OPULJP[[#This Row],[Javni doprinos korisnika - HRK]]+Ugovori_OPULJP[[#This Row],[Privatni doprinos korisnika - HRK]]</f>
        <v>490278</v>
      </c>
      <c r="Z1978" s="22">
        <f>Ugovori_OPULJP[[#This Row],[UKUPNI PRIHVATLJIVI IZDACI
TOTAL ELIGIBLE EXPENDITURE
= Bespovratna sredstva ukupno + doprinos korisnika
= Ukupni prihvatljivi troškovi
= Ukupna ugovorena vrijednost projekta HRK]]/7.5345</f>
        <v>65071.073063906028</v>
      </c>
      <c r="AA1978" s="13" t="s">
        <v>2662</v>
      </c>
      <c r="AB1978" s="13" t="s">
        <v>19</v>
      </c>
      <c r="AC1978" s="26" t="s">
        <v>7248</v>
      </c>
      <c r="AD1978" s="12" t="s">
        <v>2664</v>
      </c>
    </row>
    <row r="1979" spans="1:30" ht="51" customHeight="1" x14ac:dyDescent="0.3">
      <c r="A1979" s="31" t="s">
        <v>7249</v>
      </c>
      <c r="B1979" s="25" t="s">
        <v>139</v>
      </c>
      <c r="C1979" s="12" t="s">
        <v>2658</v>
      </c>
      <c r="D1979" s="40" t="s">
        <v>2659</v>
      </c>
      <c r="E1979" s="13" t="s">
        <v>63</v>
      </c>
      <c r="F1979" s="32" t="s">
        <v>7250</v>
      </c>
      <c r="G1979" s="32" t="s">
        <v>7251</v>
      </c>
      <c r="H1979" s="29">
        <v>44694</v>
      </c>
      <c r="I1979" s="29">
        <v>45243</v>
      </c>
      <c r="J1979" s="17" t="str">
        <f>IF(Ugovori_OPULJP[[#This Row],[DATUM ZAVRŠETKA OPERACIJE]]&gt;DATE(2023,12,31),"u provedbi","završen")</f>
        <v>završen</v>
      </c>
      <c r="K1979" s="37" t="s">
        <v>86</v>
      </c>
      <c r="L1979" s="37" t="s">
        <v>86</v>
      </c>
      <c r="M1979" s="18">
        <v>0.85</v>
      </c>
      <c r="N1979" s="18">
        <v>0.15</v>
      </c>
      <c r="O1979" s="19">
        <f>Ugovori_OPULJP[[#This Row],[Bespovratna sredstva - Ukupno (EU+Nac) HRK
= Ukupna ugovorena vrijednost bespovratnih sredstava]]*Ugovori_OPULJP[[#This Row],[EU STOPA SUFINANCIRANJA %
EU CO-FINANCING RATE %]]</f>
        <v>424119.09399999998</v>
      </c>
      <c r="P1979" s="20">
        <f>Ugovori_OPULJP[[#This Row],[Bespovratna sredstva - EU dio - HRK]]/7.5345</f>
        <v>56290.277257946771</v>
      </c>
      <c r="Q1979" s="19">
        <f>Ugovori_OPULJP[[#This Row],[Bespovratna sredstva - Ukupno (EU+Nac) HRK
= Ukupna ugovorena vrijednost bespovratnih sredstava]]*Ugovori_OPULJP[[#This Row],[STOPA NACIONALNOG SUFINANCIRANJA %]]</f>
        <v>74844.546000000002</v>
      </c>
      <c r="R1979" s="20">
        <f>Ugovori_OPULJP[[#This Row],[Bespovratna sredstva - Nacionalni dio - HRK]]/7.5345</f>
        <v>9933.5783396376664</v>
      </c>
      <c r="S1979" s="21">
        <v>498963.64</v>
      </c>
      <c r="T1979" s="22">
        <f>Ugovori_OPULJP[[#This Row],[Bespovratna sredstva - Ukupno (EU+Nac) HRK
= Ukupna ugovorena vrijednost bespovratnih sredstava]]/7.5345</f>
        <v>66223.85559758445</v>
      </c>
      <c r="U1979" s="19">
        <v>0</v>
      </c>
      <c r="V1979" s="20">
        <f>Ugovori_OPULJP[[#This Row],[Javni doprinos korisnika - HRK]]/7.5345</f>
        <v>0</v>
      </c>
      <c r="W1979" s="19">
        <v>0</v>
      </c>
      <c r="X1979" s="20">
        <f>Ugovori_OPULJP[[#This Row],[Privatni doprinos korisnika - HRK]]/7.5345</f>
        <v>0</v>
      </c>
      <c r="Y1979" s="21">
        <f>Ugovori_OPULJP[[#This Row],[Bespovratna sredstva - Ukupno (EU+Nac) HRK
= Ukupna ugovorena vrijednost bespovratnih sredstava]]+Ugovori_OPULJP[[#This Row],[Javni doprinos korisnika - HRK]]+Ugovori_OPULJP[[#This Row],[Privatni doprinos korisnika - HRK]]</f>
        <v>498963.64</v>
      </c>
      <c r="Z1979" s="22">
        <f>Ugovori_OPULJP[[#This Row],[UKUPNI PRIHVATLJIVI IZDACI
TOTAL ELIGIBLE EXPENDITURE
= Bespovratna sredstva ukupno + doprinos korisnika
= Ukupni prihvatljivi troškovi
= Ukupna ugovorena vrijednost projekta HRK]]/7.5345</f>
        <v>66223.85559758445</v>
      </c>
      <c r="AA1979" s="13" t="s">
        <v>2662</v>
      </c>
      <c r="AB1979" s="13" t="s">
        <v>19</v>
      </c>
      <c r="AC1979" s="26" t="s">
        <v>7252</v>
      </c>
      <c r="AD1979" s="12" t="s">
        <v>2664</v>
      </c>
    </row>
    <row r="1980" spans="1:30" ht="51" customHeight="1" x14ac:dyDescent="0.3">
      <c r="A1980" s="31" t="s">
        <v>7253</v>
      </c>
      <c r="B1980" s="25" t="s">
        <v>139</v>
      </c>
      <c r="C1980" s="12" t="s">
        <v>2658</v>
      </c>
      <c r="D1980" s="40" t="s">
        <v>2659</v>
      </c>
      <c r="E1980" s="13" t="s">
        <v>63</v>
      </c>
      <c r="F1980" s="32" t="s">
        <v>7254</v>
      </c>
      <c r="G1980" s="32" t="s">
        <v>2422</v>
      </c>
      <c r="H1980" s="29">
        <v>44641</v>
      </c>
      <c r="I1980" s="29">
        <v>45006</v>
      </c>
      <c r="J1980" s="17" t="str">
        <f>IF(Ugovori_OPULJP[[#This Row],[DATUM ZAVRŠETKA OPERACIJE]]&gt;DATE(2023,12,31),"u provedbi","završen")</f>
        <v>završen</v>
      </c>
      <c r="K1980" s="37" t="s">
        <v>7255</v>
      </c>
      <c r="L1980" s="37" t="s">
        <v>86</v>
      </c>
      <c r="M1980" s="18">
        <v>0.85</v>
      </c>
      <c r="N1980" s="18">
        <v>0.15</v>
      </c>
      <c r="O1980" s="19">
        <f>Ugovori_OPULJP[[#This Row],[Bespovratna sredstva - Ukupno (EU+Nac) HRK
= Ukupna ugovorena vrijednost bespovratnih sredstava]]*Ugovori_OPULJP[[#This Row],[EU STOPA SUFINANCIRANJA %
EU CO-FINANCING RATE %]]</f>
        <v>181053.41699999999</v>
      </c>
      <c r="P1980" s="20">
        <f>Ugovori_OPULJP[[#This Row],[Bespovratna sredstva - EU dio - HRK]]/7.5345</f>
        <v>24029.917977304398</v>
      </c>
      <c r="Q1980" s="19">
        <f>Ugovori_OPULJP[[#This Row],[Bespovratna sredstva - Ukupno (EU+Nac) HRK
= Ukupna ugovorena vrijednost bespovratnih sredstava]]*Ugovori_OPULJP[[#This Row],[STOPA NACIONALNOG SUFINANCIRANJA %]]</f>
        <v>31950.602999999996</v>
      </c>
      <c r="R1980" s="20">
        <f>Ugovori_OPULJP[[#This Row],[Bespovratna sredstva - Nacionalni dio - HRK]]/7.5345</f>
        <v>4240.5737607007759</v>
      </c>
      <c r="S1980" s="21">
        <v>213004.02</v>
      </c>
      <c r="T1980" s="22">
        <f>Ugovori_OPULJP[[#This Row],[Bespovratna sredstva - Ukupno (EU+Nac) HRK
= Ukupna ugovorena vrijednost bespovratnih sredstava]]/7.5345</f>
        <v>28270.491738005174</v>
      </c>
      <c r="U1980" s="19">
        <v>0</v>
      </c>
      <c r="V1980" s="20">
        <f>Ugovori_OPULJP[[#This Row],[Javni doprinos korisnika - HRK]]/7.5345</f>
        <v>0</v>
      </c>
      <c r="W1980" s="19">
        <v>0</v>
      </c>
      <c r="X1980" s="20">
        <f>Ugovori_OPULJP[[#This Row],[Privatni doprinos korisnika - HRK]]/7.5345</f>
        <v>0</v>
      </c>
      <c r="Y1980" s="21">
        <f>Ugovori_OPULJP[[#This Row],[Bespovratna sredstva - Ukupno (EU+Nac) HRK
= Ukupna ugovorena vrijednost bespovratnih sredstava]]+Ugovori_OPULJP[[#This Row],[Javni doprinos korisnika - HRK]]+Ugovori_OPULJP[[#This Row],[Privatni doprinos korisnika - HRK]]</f>
        <v>213004.02</v>
      </c>
      <c r="Z1980" s="22">
        <f>Ugovori_OPULJP[[#This Row],[UKUPNI PRIHVATLJIVI IZDACI
TOTAL ELIGIBLE EXPENDITURE
= Bespovratna sredstva ukupno + doprinos korisnika
= Ukupni prihvatljivi troškovi
= Ukupna ugovorena vrijednost projekta HRK]]/7.5345</f>
        <v>28270.491738005174</v>
      </c>
      <c r="AA1980" s="13" t="s">
        <v>2662</v>
      </c>
      <c r="AB1980" s="13" t="s">
        <v>19</v>
      </c>
      <c r="AC1980" s="12" t="s">
        <v>7256</v>
      </c>
      <c r="AD1980" s="12" t="s">
        <v>2664</v>
      </c>
    </row>
    <row r="1981" spans="1:30" ht="51" customHeight="1" x14ac:dyDescent="0.3">
      <c r="A1981" s="31" t="s">
        <v>7257</v>
      </c>
      <c r="B1981" s="25" t="s">
        <v>139</v>
      </c>
      <c r="C1981" s="12" t="s">
        <v>2658</v>
      </c>
      <c r="D1981" s="40" t="s">
        <v>2659</v>
      </c>
      <c r="E1981" s="13" t="s">
        <v>63</v>
      </c>
      <c r="F1981" s="32" t="s">
        <v>7258</v>
      </c>
      <c r="G1981" s="32" t="s">
        <v>6690</v>
      </c>
      <c r="H1981" s="29">
        <v>44704</v>
      </c>
      <c r="I1981" s="29">
        <v>45069</v>
      </c>
      <c r="J1981" s="17" t="str">
        <f>IF(Ugovori_OPULJP[[#This Row],[DATUM ZAVRŠETKA OPERACIJE]]&gt;DATE(2023,12,31),"u provedbi","završen")</f>
        <v>završen</v>
      </c>
      <c r="K1981" s="37" t="s">
        <v>235</v>
      </c>
      <c r="L1981" s="37" t="s">
        <v>235</v>
      </c>
      <c r="M1981" s="18">
        <v>0.85</v>
      </c>
      <c r="N1981" s="18">
        <v>0.15</v>
      </c>
      <c r="O1981" s="19">
        <f>Ugovori_OPULJP[[#This Row],[Bespovratna sredstva - Ukupno (EU+Nac) HRK
= Ukupna ugovorena vrijednost bespovratnih sredstava]]*Ugovori_OPULJP[[#This Row],[EU STOPA SUFINANCIRANJA %
EU CO-FINANCING RATE %]]</f>
        <v>379725.6</v>
      </c>
      <c r="P1981" s="20">
        <f>Ugovori_OPULJP[[#This Row],[Bespovratna sredstva - EU dio - HRK]]/7.5345</f>
        <v>50398.248058928919</v>
      </c>
      <c r="Q1981" s="19">
        <f>Ugovori_OPULJP[[#This Row],[Bespovratna sredstva - Ukupno (EU+Nac) HRK
= Ukupna ugovorena vrijednost bespovratnih sredstava]]*Ugovori_OPULJP[[#This Row],[STOPA NACIONALNOG SUFINANCIRANJA %]]</f>
        <v>67010.399999999994</v>
      </c>
      <c r="R1981" s="20">
        <f>Ugovori_OPULJP[[#This Row],[Bespovratna sredstva - Nacionalni dio - HRK]]/7.5345</f>
        <v>8893.8084809874563</v>
      </c>
      <c r="S1981" s="21">
        <v>446736</v>
      </c>
      <c r="T1981" s="22">
        <f>Ugovori_OPULJP[[#This Row],[Bespovratna sredstva - Ukupno (EU+Nac) HRK
= Ukupna ugovorena vrijednost bespovratnih sredstava]]/7.5345</f>
        <v>59292.056539916382</v>
      </c>
      <c r="U1981" s="19">
        <v>0</v>
      </c>
      <c r="V1981" s="20">
        <f>Ugovori_OPULJP[[#This Row],[Javni doprinos korisnika - HRK]]/7.5345</f>
        <v>0</v>
      </c>
      <c r="W1981" s="19">
        <v>0</v>
      </c>
      <c r="X1981" s="20">
        <f>Ugovori_OPULJP[[#This Row],[Privatni doprinos korisnika - HRK]]/7.5345</f>
        <v>0</v>
      </c>
      <c r="Y1981" s="21">
        <f>Ugovori_OPULJP[[#This Row],[Bespovratna sredstva - Ukupno (EU+Nac) HRK
= Ukupna ugovorena vrijednost bespovratnih sredstava]]+Ugovori_OPULJP[[#This Row],[Javni doprinos korisnika - HRK]]+Ugovori_OPULJP[[#This Row],[Privatni doprinos korisnika - HRK]]</f>
        <v>446736</v>
      </c>
      <c r="Z1981" s="22">
        <f>Ugovori_OPULJP[[#This Row],[UKUPNI PRIHVATLJIVI IZDACI
TOTAL ELIGIBLE EXPENDITURE
= Bespovratna sredstva ukupno + doprinos korisnika
= Ukupni prihvatljivi troškovi
= Ukupna ugovorena vrijednost projekta HRK]]/7.5345</f>
        <v>59292.056539916382</v>
      </c>
      <c r="AA1981" s="13" t="s">
        <v>2662</v>
      </c>
      <c r="AB1981" s="13" t="s">
        <v>19</v>
      </c>
      <c r="AC1981" s="26" t="s">
        <v>7259</v>
      </c>
      <c r="AD1981" s="12" t="s">
        <v>2664</v>
      </c>
    </row>
    <row r="1982" spans="1:30" ht="51" customHeight="1" x14ac:dyDescent="0.3">
      <c r="A1982" s="31" t="s">
        <v>7260</v>
      </c>
      <c r="B1982" s="25" t="s">
        <v>139</v>
      </c>
      <c r="C1982" s="12" t="s">
        <v>2658</v>
      </c>
      <c r="D1982" s="40" t="s">
        <v>2659</v>
      </c>
      <c r="E1982" s="13" t="s">
        <v>63</v>
      </c>
      <c r="F1982" s="32" t="s">
        <v>7261</v>
      </c>
      <c r="G1982" s="32" t="s">
        <v>7262</v>
      </c>
      <c r="H1982" s="29">
        <v>44704</v>
      </c>
      <c r="I1982" s="29">
        <v>45253</v>
      </c>
      <c r="J1982" s="17" t="str">
        <f>IF(Ugovori_OPULJP[[#This Row],[DATUM ZAVRŠETKA OPERACIJE]]&gt;DATE(2023,12,31),"u provedbi","završen")</f>
        <v>završen</v>
      </c>
      <c r="K1982" s="37" t="s">
        <v>20</v>
      </c>
      <c r="L1982" s="37" t="s">
        <v>21</v>
      </c>
      <c r="M1982" s="18">
        <v>0.85</v>
      </c>
      <c r="N1982" s="18">
        <v>0.15</v>
      </c>
      <c r="O1982" s="19">
        <f>Ugovori_OPULJP[[#This Row],[Bespovratna sredstva - Ukupno (EU+Nac) HRK
= Ukupna ugovorena vrijednost bespovratnih sredstava]]*Ugovori_OPULJP[[#This Row],[EU STOPA SUFINANCIRANJA %
EU CO-FINANCING RATE %]]</f>
        <v>206692.375</v>
      </c>
      <c r="P1982" s="20">
        <f>Ugovori_OPULJP[[#This Row],[Bespovratna sredstva - EU dio - HRK]]/7.5345</f>
        <v>27432.792487889041</v>
      </c>
      <c r="Q1982" s="19">
        <f>Ugovori_OPULJP[[#This Row],[Bespovratna sredstva - Ukupno (EU+Nac) HRK
= Ukupna ugovorena vrijednost bespovratnih sredstava]]*Ugovori_OPULJP[[#This Row],[STOPA NACIONALNOG SUFINANCIRANJA %]]</f>
        <v>36475.125</v>
      </c>
      <c r="R1982" s="20">
        <f>Ugovori_OPULJP[[#This Row],[Bespovratna sredstva - Nacionalni dio - HRK]]/7.5345</f>
        <v>4841.0810272745366</v>
      </c>
      <c r="S1982" s="21">
        <v>243167.5</v>
      </c>
      <c r="T1982" s="22">
        <f>Ugovori_OPULJP[[#This Row],[Bespovratna sredstva - Ukupno (EU+Nac) HRK
= Ukupna ugovorena vrijednost bespovratnih sredstava]]/7.5345</f>
        <v>32273.873515163577</v>
      </c>
      <c r="U1982" s="19">
        <v>0</v>
      </c>
      <c r="V1982" s="20">
        <f>Ugovori_OPULJP[[#This Row],[Javni doprinos korisnika - HRK]]/7.5345</f>
        <v>0</v>
      </c>
      <c r="W1982" s="19">
        <v>0</v>
      </c>
      <c r="X1982" s="20">
        <f>Ugovori_OPULJP[[#This Row],[Privatni doprinos korisnika - HRK]]/7.5345</f>
        <v>0</v>
      </c>
      <c r="Y1982" s="21">
        <f>Ugovori_OPULJP[[#This Row],[Bespovratna sredstva - Ukupno (EU+Nac) HRK
= Ukupna ugovorena vrijednost bespovratnih sredstava]]+Ugovori_OPULJP[[#This Row],[Javni doprinos korisnika - HRK]]+Ugovori_OPULJP[[#This Row],[Privatni doprinos korisnika - HRK]]</f>
        <v>243167.5</v>
      </c>
      <c r="Z1982" s="22">
        <f>Ugovori_OPULJP[[#This Row],[UKUPNI PRIHVATLJIVI IZDACI
TOTAL ELIGIBLE EXPENDITURE
= Bespovratna sredstva ukupno + doprinos korisnika
= Ukupni prihvatljivi troškovi
= Ukupna ugovorena vrijednost projekta HRK]]/7.5345</f>
        <v>32273.873515163577</v>
      </c>
      <c r="AA1982" s="13" t="s">
        <v>2662</v>
      </c>
      <c r="AB1982" s="13" t="s">
        <v>19</v>
      </c>
      <c r="AC1982" s="26" t="s">
        <v>7263</v>
      </c>
      <c r="AD1982" s="12" t="s">
        <v>2664</v>
      </c>
    </row>
    <row r="1983" spans="1:30" ht="51" customHeight="1" x14ac:dyDescent="0.3">
      <c r="A1983" s="31" t="s">
        <v>7264</v>
      </c>
      <c r="B1983" s="25" t="s">
        <v>139</v>
      </c>
      <c r="C1983" s="12" t="s">
        <v>2658</v>
      </c>
      <c r="D1983" s="40" t="s">
        <v>2659</v>
      </c>
      <c r="E1983" s="13" t="s">
        <v>63</v>
      </c>
      <c r="F1983" s="32" t="s">
        <v>7265</v>
      </c>
      <c r="G1983" s="32" t="s">
        <v>7266</v>
      </c>
      <c r="H1983" s="29">
        <v>44701</v>
      </c>
      <c r="I1983" s="29">
        <v>45250</v>
      </c>
      <c r="J1983" s="17" t="str">
        <f>IF(Ugovori_OPULJP[[#This Row],[DATUM ZAVRŠETKA OPERACIJE]]&gt;DATE(2023,12,31),"u provedbi","završen")</f>
        <v>završen</v>
      </c>
      <c r="K1983" s="37" t="s">
        <v>178</v>
      </c>
      <c r="L1983" s="37" t="s">
        <v>178</v>
      </c>
      <c r="M1983" s="18">
        <v>0.85</v>
      </c>
      <c r="N1983" s="18">
        <v>0.15</v>
      </c>
      <c r="O1983" s="19">
        <f>Ugovori_OPULJP[[#This Row],[Bespovratna sredstva - Ukupno (EU+Nac) HRK
= Ukupna ugovorena vrijednost bespovratnih sredstava]]*Ugovori_OPULJP[[#This Row],[EU STOPA SUFINANCIRANJA %
EU CO-FINANCING RATE %]]</f>
        <v>343842.408</v>
      </c>
      <c r="P1983" s="20">
        <f>Ugovori_OPULJP[[#This Row],[Bespovratna sredstva - EU dio - HRK]]/7.5345</f>
        <v>45635.730041807685</v>
      </c>
      <c r="Q1983" s="19">
        <f>Ugovori_OPULJP[[#This Row],[Bespovratna sredstva - Ukupno (EU+Nac) HRK
= Ukupna ugovorena vrijednost bespovratnih sredstava]]*Ugovori_OPULJP[[#This Row],[STOPA NACIONALNOG SUFINANCIRANJA %]]</f>
        <v>60678.071999999993</v>
      </c>
      <c r="R1983" s="20">
        <f>Ugovori_OPULJP[[#This Row],[Bespovratna sredstva - Nacionalni dio - HRK]]/7.5345</f>
        <v>8053.3641250248838</v>
      </c>
      <c r="S1983" s="21">
        <v>404520.48</v>
      </c>
      <c r="T1983" s="22">
        <f>Ugovori_OPULJP[[#This Row],[Bespovratna sredstva - Ukupno (EU+Nac) HRK
= Ukupna ugovorena vrijednost bespovratnih sredstava]]/7.5345</f>
        <v>53689.094166832561</v>
      </c>
      <c r="U1983" s="19">
        <v>0</v>
      </c>
      <c r="V1983" s="20">
        <f>Ugovori_OPULJP[[#This Row],[Javni doprinos korisnika - HRK]]/7.5345</f>
        <v>0</v>
      </c>
      <c r="W1983" s="19">
        <v>0</v>
      </c>
      <c r="X1983" s="20">
        <f>Ugovori_OPULJP[[#This Row],[Privatni doprinos korisnika - HRK]]/7.5345</f>
        <v>0</v>
      </c>
      <c r="Y1983" s="21">
        <f>Ugovori_OPULJP[[#This Row],[Bespovratna sredstva - Ukupno (EU+Nac) HRK
= Ukupna ugovorena vrijednost bespovratnih sredstava]]+Ugovori_OPULJP[[#This Row],[Javni doprinos korisnika - HRK]]+Ugovori_OPULJP[[#This Row],[Privatni doprinos korisnika - HRK]]</f>
        <v>404520.48</v>
      </c>
      <c r="Z1983" s="22">
        <f>Ugovori_OPULJP[[#This Row],[UKUPNI PRIHVATLJIVI IZDACI
TOTAL ELIGIBLE EXPENDITURE
= Bespovratna sredstva ukupno + doprinos korisnika
= Ukupni prihvatljivi troškovi
= Ukupna ugovorena vrijednost projekta HRK]]/7.5345</f>
        <v>53689.094166832561</v>
      </c>
      <c r="AA1983" s="13" t="s">
        <v>2662</v>
      </c>
      <c r="AB1983" s="13" t="s">
        <v>19</v>
      </c>
      <c r="AC1983" s="26" t="s">
        <v>7267</v>
      </c>
      <c r="AD1983" s="12" t="s">
        <v>2664</v>
      </c>
    </row>
    <row r="1984" spans="1:30" ht="51" customHeight="1" x14ac:dyDescent="0.3">
      <c r="A1984" s="31" t="s">
        <v>7268</v>
      </c>
      <c r="B1984" s="25" t="s">
        <v>139</v>
      </c>
      <c r="C1984" s="26" t="s">
        <v>2658</v>
      </c>
      <c r="D1984" s="40" t="s">
        <v>2659</v>
      </c>
      <c r="E1984" s="13" t="s">
        <v>63</v>
      </c>
      <c r="F1984" s="32" t="s">
        <v>7269</v>
      </c>
      <c r="G1984" s="32" t="s">
        <v>7270</v>
      </c>
      <c r="H1984" s="29">
        <v>44650</v>
      </c>
      <c r="I1984" s="29">
        <v>45199</v>
      </c>
      <c r="J1984" s="17" t="str">
        <f>IF(Ugovori_OPULJP[[#This Row],[DATUM ZAVRŠETKA OPERACIJE]]&gt;DATE(2023,12,31),"u provedbi","završen")</f>
        <v>završen</v>
      </c>
      <c r="K1984" s="28" t="s">
        <v>117</v>
      </c>
      <c r="L1984" s="28" t="s">
        <v>117</v>
      </c>
      <c r="M1984" s="18">
        <v>0.85</v>
      </c>
      <c r="N1984" s="18">
        <v>0.15</v>
      </c>
      <c r="O1984" s="19">
        <f>Ugovori_OPULJP[[#This Row],[Bespovratna sredstva - Ukupno (EU+Nac) HRK
= Ukupna ugovorena vrijednost bespovratnih sredstava]]*Ugovori_OPULJP[[#This Row],[EU STOPA SUFINANCIRANJA %
EU CO-FINANCING RATE %]]</f>
        <v>420502.80299999996</v>
      </c>
      <c r="P1984" s="20">
        <f>Ugovori_OPULJP[[#This Row],[Bespovratna sredstva - EU dio - HRK]]/7.5345</f>
        <v>55810.312960382231</v>
      </c>
      <c r="Q1984" s="19">
        <f>Ugovori_OPULJP[[#This Row],[Bespovratna sredstva - Ukupno (EU+Nac) HRK
= Ukupna ugovorena vrijednost bespovratnih sredstava]]*Ugovori_OPULJP[[#This Row],[STOPA NACIONALNOG SUFINANCIRANJA %]]</f>
        <v>74206.376999999993</v>
      </c>
      <c r="R1984" s="20">
        <f>Ugovori_OPULJP[[#This Row],[Bespovratna sredstva - Nacionalni dio - HRK]]/7.5345</f>
        <v>9848.8787577145122</v>
      </c>
      <c r="S1984" s="21">
        <v>494709.18</v>
      </c>
      <c r="T1984" s="22">
        <f>Ugovori_OPULJP[[#This Row],[Bespovratna sredstva - Ukupno (EU+Nac) HRK
= Ukupna ugovorena vrijednost bespovratnih sredstava]]/7.5345</f>
        <v>65659.191718096758</v>
      </c>
      <c r="U1984" s="19">
        <v>0</v>
      </c>
      <c r="V1984" s="20">
        <f>Ugovori_OPULJP[[#This Row],[Javni doprinos korisnika - HRK]]/7.5345</f>
        <v>0</v>
      </c>
      <c r="W1984" s="19">
        <v>0</v>
      </c>
      <c r="X1984" s="20">
        <f>Ugovori_OPULJP[[#This Row],[Privatni doprinos korisnika - HRK]]/7.5345</f>
        <v>0</v>
      </c>
      <c r="Y1984" s="21">
        <f>Ugovori_OPULJP[[#This Row],[Bespovratna sredstva - Ukupno (EU+Nac) HRK
= Ukupna ugovorena vrijednost bespovratnih sredstava]]+Ugovori_OPULJP[[#This Row],[Javni doprinos korisnika - HRK]]+Ugovori_OPULJP[[#This Row],[Privatni doprinos korisnika - HRK]]</f>
        <v>494709.18</v>
      </c>
      <c r="Z1984" s="22">
        <f>Ugovori_OPULJP[[#This Row],[UKUPNI PRIHVATLJIVI IZDACI
TOTAL ELIGIBLE EXPENDITURE
= Bespovratna sredstva ukupno + doprinos korisnika
= Ukupni prihvatljivi troškovi
= Ukupna ugovorena vrijednost projekta HRK]]/7.5345</f>
        <v>65659.191718096758</v>
      </c>
      <c r="AA1984" s="13" t="s">
        <v>2662</v>
      </c>
      <c r="AB1984" s="13" t="s">
        <v>19</v>
      </c>
      <c r="AC1984" s="26" t="s">
        <v>7271</v>
      </c>
      <c r="AD1984" s="12" t="s">
        <v>2664</v>
      </c>
    </row>
    <row r="1985" spans="1:30" ht="51" customHeight="1" x14ac:dyDescent="0.3">
      <c r="A1985" s="31" t="s">
        <v>7272</v>
      </c>
      <c r="B1985" s="25" t="s">
        <v>139</v>
      </c>
      <c r="C1985" s="12" t="s">
        <v>2658</v>
      </c>
      <c r="D1985" s="40" t="s">
        <v>2659</v>
      </c>
      <c r="E1985" s="13" t="s">
        <v>63</v>
      </c>
      <c r="F1985" s="32" t="s">
        <v>7273</v>
      </c>
      <c r="G1985" s="32" t="s">
        <v>3866</v>
      </c>
      <c r="H1985" s="29">
        <v>44641</v>
      </c>
      <c r="I1985" s="29">
        <v>45190</v>
      </c>
      <c r="J1985" s="17" t="str">
        <f>IF(Ugovori_OPULJP[[#This Row],[DATUM ZAVRŠETKA OPERACIJE]]&gt;DATE(2023,12,31),"u provedbi","završen")</f>
        <v>završen</v>
      </c>
      <c r="K1985" s="37" t="s">
        <v>117</v>
      </c>
      <c r="L1985" s="37" t="s">
        <v>117</v>
      </c>
      <c r="M1985" s="18">
        <v>0.85</v>
      </c>
      <c r="N1985" s="18">
        <v>0.15</v>
      </c>
      <c r="O1985" s="19">
        <f>Ugovori_OPULJP[[#This Row],[Bespovratna sredstva - Ukupno (EU+Nac) HRK
= Ukupna ugovorena vrijednost bespovratnih sredstava]]*Ugovori_OPULJP[[#This Row],[EU STOPA SUFINANCIRANJA %
EU CO-FINANCING RATE %]]</f>
        <v>297209.51250000001</v>
      </c>
      <c r="P1985" s="20">
        <f>Ugovori_OPULJP[[#This Row],[Bespovratna sredstva - EU dio - HRK]]/7.5345</f>
        <v>39446.481186541903</v>
      </c>
      <c r="Q1985" s="19">
        <f>Ugovori_OPULJP[[#This Row],[Bespovratna sredstva - Ukupno (EU+Nac) HRK
= Ukupna ugovorena vrijednost bespovratnih sredstava]]*Ugovori_OPULJP[[#This Row],[STOPA NACIONALNOG SUFINANCIRANJA %]]</f>
        <v>52448.737499999996</v>
      </c>
      <c r="R1985" s="20">
        <f>Ugovori_OPULJP[[#This Row],[Bespovratna sredstva - Nacionalni dio - HRK]]/7.5345</f>
        <v>6961.143738801512</v>
      </c>
      <c r="S1985" s="21">
        <v>349658.25</v>
      </c>
      <c r="T1985" s="22">
        <f>Ugovori_OPULJP[[#This Row],[Bespovratna sredstva - Ukupno (EU+Nac) HRK
= Ukupna ugovorena vrijednost bespovratnih sredstava]]/7.5345</f>
        <v>46407.624925343414</v>
      </c>
      <c r="U1985" s="19">
        <v>0</v>
      </c>
      <c r="V1985" s="20">
        <f>Ugovori_OPULJP[[#This Row],[Javni doprinos korisnika - HRK]]/7.5345</f>
        <v>0</v>
      </c>
      <c r="W1985" s="19">
        <v>0</v>
      </c>
      <c r="X1985" s="20">
        <f>Ugovori_OPULJP[[#This Row],[Privatni doprinos korisnika - HRK]]/7.5345</f>
        <v>0</v>
      </c>
      <c r="Y1985" s="21">
        <f>Ugovori_OPULJP[[#This Row],[Bespovratna sredstva - Ukupno (EU+Nac) HRK
= Ukupna ugovorena vrijednost bespovratnih sredstava]]+Ugovori_OPULJP[[#This Row],[Javni doprinos korisnika - HRK]]+Ugovori_OPULJP[[#This Row],[Privatni doprinos korisnika - HRK]]</f>
        <v>349658.25</v>
      </c>
      <c r="Z1985" s="22">
        <f>Ugovori_OPULJP[[#This Row],[UKUPNI PRIHVATLJIVI IZDACI
TOTAL ELIGIBLE EXPENDITURE
= Bespovratna sredstva ukupno + doprinos korisnika
= Ukupni prihvatljivi troškovi
= Ukupna ugovorena vrijednost projekta HRK]]/7.5345</f>
        <v>46407.624925343414</v>
      </c>
      <c r="AA1985" s="13" t="s">
        <v>2662</v>
      </c>
      <c r="AB1985" s="13" t="s">
        <v>19</v>
      </c>
      <c r="AC1985" s="12" t="s">
        <v>7274</v>
      </c>
      <c r="AD1985" s="12" t="s">
        <v>2664</v>
      </c>
    </row>
    <row r="1986" spans="1:30" ht="114.75" customHeight="1" x14ac:dyDescent="0.3">
      <c r="A1986" s="31" t="s">
        <v>7275</v>
      </c>
      <c r="B1986" s="25" t="s">
        <v>139</v>
      </c>
      <c r="C1986" s="26" t="s">
        <v>2658</v>
      </c>
      <c r="D1986" s="40" t="s">
        <v>2659</v>
      </c>
      <c r="E1986" s="13" t="s">
        <v>63</v>
      </c>
      <c r="F1986" s="32" t="s">
        <v>7276</v>
      </c>
      <c r="G1986" s="32" t="s">
        <v>6679</v>
      </c>
      <c r="H1986" s="29">
        <v>44641</v>
      </c>
      <c r="I1986" s="29">
        <v>45190</v>
      </c>
      <c r="J1986" s="17" t="str">
        <f>IF(Ugovori_OPULJP[[#This Row],[DATUM ZAVRŠETKA OPERACIJE]]&gt;DATE(2023,12,31),"u provedbi","završen")</f>
        <v>završen</v>
      </c>
      <c r="K1986" s="28" t="s">
        <v>117</v>
      </c>
      <c r="L1986" s="28" t="s">
        <v>117</v>
      </c>
      <c r="M1986" s="18">
        <v>0.85</v>
      </c>
      <c r="N1986" s="18">
        <v>0.15</v>
      </c>
      <c r="O1986" s="19">
        <f>Ugovori_OPULJP[[#This Row],[Bespovratna sredstva - Ukupno (EU+Nac) HRK
= Ukupna ugovorena vrijednost bespovratnih sredstava]]*Ugovori_OPULJP[[#This Row],[EU STOPA SUFINANCIRANJA %
EU CO-FINANCING RATE %]]</f>
        <v>365059.326</v>
      </c>
      <c r="P1986" s="20">
        <f>Ugovori_OPULJP[[#This Row],[Bespovratna sredstva - EU dio - HRK]]/7.5345</f>
        <v>48451.698984670511</v>
      </c>
      <c r="Q1986" s="19">
        <f>Ugovori_OPULJP[[#This Row],[Bespovratna sredstva - Ukupno (EU+Nac) HRK
= Ukupna ugovorena vrijednost bespovratnih sredstava]]*Ugovori_OPULJP[[#This Row],[STOPA NACIONALNOG SUFINANCIRANJA %]]</f>
        <v>64422.233999999997</v>
      </c>
      <c r="R1986" s="20">
        <f>Ugovori_OPULJP[[#This Row],[Bespovratna sredstva - Nacionalni dio - HRK]]/7.5345</f>
        <v>8550.2998208242079</v>
      </c>
      <c r="S1986" s="21">
        <v>429481.56</v>
      </c>
      <c r="T1986" s="22">
        <f>Ugovori_OPULJP[[#This Row],[Bespovratna sredstva - Ukupno (EU+Nac) HRK
= Ukupna ugovorena vrijednost bespovratnih sredstava]]/7.5345</f>
        <v>57001.998805494724</v>
      </c>
      <c r="U1986" s="19">
        <v>0</v>
      </c>
      <c r="V1986" s="20">
        <f>Ugovori_OPULJP[[#This Row],[Javni doprinos korisnika - HRK]]/7.5345</f>
        <v>0</v>
      </c>
      <c r="W1986" s="19">
        <v>0</v>
      </c>
      <c r="X1986" s="20">
        <f>Ugovori_OPULJP[[#This Row],[Privatni doprinos korisnika - HRK]]/7.5345</f>
        <v>0</v>
      </c>
      <c r="Y1986" s="21">
        <f>Ugovori_OPULJP[[#This Row],[Bespovratna sredstva - Ukupno (EU+Nac) HRK
= Ukupna ugovorena vrijednost bespovratnih sredstava]]+Ugovori_OPULJP[[#This Row],[Javni doprinos korisnika - HRK]]+Ugovori_OPULJP[[#This Row],[Privatni doprinos korisnika - HRK]]</f>
        <v>429481.56</v>
      </c>
      <c r="Z1986" s="22">
        <f>Ugovori_OPULJP[[#This Row],[UKUPNI PRIHVATLJIVI IZDACI
TOTAL ELIGIBLE EXPENDITURE
= Bespovratna sredstva ukupno + doprinos korisnika
= Ukupni prihvatljivi troškovi
= Ukupna ugovorena vrijednost projekta HRK]]/7.5345</f>
        <v>57001.998805494724</v>
      </c>
      <c r="AA1986" s="13" t="s">
        <v>2662</v>
      </c>
      <c r="AB1986" s="13" t="s">
        <v>19</v>
      </c>
      <c r="AC1986" s="26" t="s">
        <v>7277</v>
      </c>
      <c r="AD1986" s="12" t="s">
        <v>2664</v>
      </c>
    </row>
    <row r="1987" spans="1:30" ht="51" customHeight="1" x14ac:dyDescent="0.3">
      <c r="A1987" s="31" t="s">
        <v>7278</v>
      </c>
      <c r="B1987" s="25" t="s">
        <v>139</v>
      </c>
      <c r="C1987" s="12" t="s">
        <v>2658</v>
      </c>
      <c r="D1987" s="40" t="s">
        <v>2659</v>
      </c>
      <c r="E1987" s="13" t="s">
        <v>63</v>
      </c>
      <c r="F1987" s="32" t="s">
        <v>7279</v>
      </c>
      <c r="G1987" s="32" t="s">
        <v>1290</v>
      </c>
      <c r="H1987" s="29">
        <v>44705</v>
      </c>
      <c r="I1987" s="29">
        <v>45070</v>
      </c>
      <c r="J1987" s="17" t="str">
        <f>IF(Ugovori_OPULJP[[#This Row],[DATUM ZAVRŠETKA OPERACIJE]]&gt;DATE(2023,12,31),"u provedbi","završen")</f>
        <v>završen</v>
      </c>
      <c r="K1987" s="37" t="s">
        <v>91</v>
      </c>
      <c r="L1987" s="37" t="s">
        <v>91</v>
      </c>
      <c r="M1987" s="18">
        <v>0.85</v>
      </c>
      <c r="N1987" s="18">
        <v>0.15</v>
      </c>
      <c r="O1987" s="19">
        <f>Ugovori_OPULJP[[#This Row],[Bespovratna sredstva - Ukupno (EU+Nac) HRK
= Ukupna ugovorena vrijednost bespovratnih sredstava]]*Ugovori_OPULJP[[#This Row],[EU STOPA SUFINANCIRANJA %
EU CO-FINANCING RATE %]]</f>
        <v>296621.42300000001</v>
      </c>
      <c r="P1987" s="20">
        <f>Ugovori_OPULJP[[#This Row],[Bespovratna sredstva - EU dio - HRK]]/7.5345</f>
        <v>39368.428296502752</v>
      </c>
      <c r="Q1987" s="19">
        <f>Ugovori_OPULJP[[#This Row],[Bespovratna sredstva - Ukupno (EU+Nac) HRK
= Ukupna ugovorena vrijednost bespovratnih sredstava]]*Ugovori_OPULJP[[#This Row],[STOPA NACIONALNOG SUFINANCIRANJA %]]</f>
        <v>52344.957000000002</v>
      </c>
      <c r="R1987" s="20">
        <f>Ugovori_OPULJP[[#This Row],[Bespovratna sredstva - Nacionalni dio - HRK]]/7.5345</f>
        <v>6947.3696993828389</v>
      </c>
      <c r="S1987" s="21">
        <v>348966.38</v>
      </c>
      <c r="T1987" s="22">
        <f>Ugovori_OPULJP[[#This Row],[Bespovratna sredstva - Ukupno (EU+Nac) HRK
= Ukupna ugovorena vrijednost bespovratnih sredstava]]/7.5345</f>
        <v>46315.797995885594</v>
      </c>
      <c r="U1987" s="19">
        <v>0</v>
      </c>
      <c r="V1987" s="20">
        <f>Ugovori_OPULJP[[#This Row],[Javni doprinos korisnika - HRK]]/7.5345</f>
        <v>0</v>
      </c>
      <c r="W1987" s="19">
        <v>0</v>
      </c>
      <c r="X1987" s="20">
        <f>Ugovori_OPULJP[[#This Row],[Privatni doprinos korisnika - HRK]]/7.5345</f>
        <v>0</v>
      </c>
      <c r="Y1987" s="21">
        <f>Ugovori_OPULJP[[#This Row],[Bespovratna sredstva - Ukupno (EU+Nac) HRK
= Ukupna ugovorena vrijednost bespovratnih sredstava]]+Ugovori_OPULJP[[#This Row],[Javni doprinos korisnika - HRK]]+Ugovori_OPULJP[[#This Row],[Privatni doprinos korisnika - HRK]]</f>
        <v>348966.38</v>
      </c>
      <c r="Z1987" s="22">
        <f>Ugovori_OPULJP[[#This Row],[UKUPNI PRIHVATLJIVI IZDACI
TOTAL ELIGIBLE EXPENDITURE
= Bespovratna sredstva ukupno + doprinos korisnika
= Ukupni prihvatljivi troškovi
= Ukupna ugovorena vrijednost projekta HRK]]/7.5345</f>
        <v>46315.797995885594</v>
      </c>
      <c r="AA1987" s="13" t="s">
        <v>2662</v>
      </c>
      <c r="AB1987" s="13" t="s">
        <v>19</v>
      </c>
      <c r="AC1987" s="26" t="s">
        <v>7280</v>
      </c>
      <c r="AD1987" s="12" t="s">
        <v>2664</v>
      </c>
    </row>
    <row r="1988" spans="1:30" ht="51" customHeight="1" x14ac:dyDescent="0.3">
      <c r="A1988" s="31" t="s">
        <v>7281</v>
      </c>
      <c r="B1988" s="25" t="s">
        <v>139</v>
      </c>
      <c r="C1988" s="26" t="s">
        <v>2658</v>
      </c>
      <c r="D1988" s="40" t="s">
        <v>2659</v>
      </c>
      <c r="E1988" s="13" t="s">
        <v>63</v>
      </c>
      <c r="F1988" s="32" t="s">
        <v>7282</v>
      </c>
      <c r="G1988" s="32" t="s">
        <v>7283</v>
      </c>
      <c r="H1988" s="29">
        <v>44648</v>
      </c>
      <c r="I1988" s="29">
        <v>45074</v>
      </c>
      <c r="J1988" s="17" t="str">
        <f>IF(Ugovori_OPULJP[[#This Row],[DATUM ZAVRŠETKA OPERACIJE]]&gt;DATE(2023,12,31),"u provedbi","završen")</f>
        <v>završen</v>
      </c>
      <c r="K1988" s="28" t="s">
        <v>262</v>
      </c>
      <c r="L1988" s="28" t="s">
        <v>262</v>
      </c>
      <c r="M1988" s="18">
        <v>0.85</v>
      </c>
      <c r="N1988" s="18">
        <v>0.15</v>
      </c>
      <c r="O1988" s="19">
        <f>Ugovori_OPULJP[[#This Row],[Bespovratna sredstva - Ukupno (EU+Nac) HRK
= Ukupna ugovorena vrijednost bespovratnih sredstava]]*Ugovori_OPULJP[[#This Row],[EU STOPA SUFINANCIRANJA %
EU CO-FINANCING RATE %]]</f>
        <v>356047.11599999998</v>
      </c>
      <c r="P1988" s="20">
        <f>Ugovori_OPULJP[[#This Row],[Bespovratna sredstva - EU dio - HRK]]/7.5345</f>
        <v>47255.573163448134</v>
      </c>
      <c r="Q1988" s="19">
        <f>Ugovori_OPULJP[[#This Row],[Bespovratna sredstva - Ukupno (EU+Nac) HRK
= Ukupna ugovorena vrijednost bespovratnih sredstava]]*Ugovori_OPULJP[[#This Row],[STOPA NACIONALNOG SUFINANCIRANJA %]]</f>
        <v>62831.843999999997</v>
      </c>
      <c r="R1988" s="20">
        <f>Ugovori_OPULJP[[#This Row],[Bespovratna sredstva - Nacionalni dio - HRK]]/7.5345</f>
        <v>8339.2187935496713</v>
      </c>
      <c r="S1988" s="21">
        <v>418878.96</v>
      </c>
      <c r="T1988" s="22">
        <f>Ugovori_OPULJP[[#This Row],[Bespovratna sredstva - Ukupno (EU+Nac) HRK
= Ukupna ugovorena vrijednost bespovratnih sredstava]]/7.5345</f>
        <v>55594.791956997811</v>
      </c>
      <c r="U1988" s="19">
        <v>0</v>
      </c>
      <c r="V1988" s="20">
        <f>Ugovori_OPULJP[[#This Row],[Javni doprinos korisnika - HRK]]/7.5345</f>
        <v>0</v>
      </c>
      <c r="W1988" s="19">
        <v>0</v>
      </c>
      <c r="X1988" s="20">
        <f>Ugovori_OPULJP[[#This Row],[Privatni doprinos korisnika - HRK]]/7.5345</f>
        <v>0</v>
      </c>
      <c r="Y1988" s="21">
        <f>Ugovori_OPULJP[[#This Row],[Bespovratna sredstva - Ukupno (EU+Nac) HRK
= Ukupna ugovorena vrijednost bespovratnih sredstava]]+Ugovori_OPULJP[[#This Row],[Javni doprinos korisnika - HRK]]+Ugovori_OPULJP[[#This Row],[Privatni doprinos korisnika - HRK]]</f>
        <v>418878.96</v>
      </c>
      <c r="Z1988" s="22">
        <f>Ugovori_OPULJP[[#This Row],[UKUPNI PRIHVATLJIVI IZDACI
TOTAL ELIGIBLE EXPENDITURE
= Bespovratna sredstva ukupno + doprinos korisnika
= Ukupni prihvatljivi troškovi
= Ukupna ugovorena vrijednost projekta HRK]]/7.5345</f>
        <v>55594.791956997811</v>
      </c>
      <c r="AA1988" s="13" t="s">
        <v>2662</v>
      </c>
      <c r="AB1988" s="13" t="s">
        <v>19</v>
      </c>
      <c r="AC1988" s="26" t="s">
        <v>7284</v>
      </c>
      <c r="AD1988" s="12" t="s">
        <v>2664</v>
      </c>
    </row>
    <row r="1989" spans="1:30" ht="51" customHeight="1" x14ac:dyDescent="0.3">
      <c r="A1989" s="31" t="s">
        <v>7285</v>
      </c>
      <c r="B1989" s="25" t="s">
        <v>139</v>
      </c>
      <c r="C1989" s="12" t="s">
        <v>2658</v>
      </c>
      <c r="D1989" s="40" t="s">
        <v>2659</v>
      </c>
      <c r="E1989" s="13" t="s">
        <v>63</v>
      </c>
      <c r="F1989" s="32" t="s">
        <v>7286</v>
      </c>
      <c r="G1989" s="32" t="s">
        <v>1729</v>
      </c>
      <c r="H1989" s="29">
        <v>44701</v>
      </c>
      <c r="I1989" s="29">
        <v>45127</v>
      </c>
      <c r="J1989" s="17" t="str">
        <f>IF(Ugovori_OPULJP[[#This Row],[DATUM ZAVRŠETKA OPERACIJE]]&gt;DATE(2023,12,31),"u provedbi","završen")</f>
        <v>završen</v>
      </c>
      <c r="K1989" s="37" t="s">
        <v>117</v>
      </c>
      <c r="L1989" s="37" t="s">
        <v>117</v>
      </c>
      <c r="M1989" s="18">
        <v>0.85</v>
      </c>
      <c r="N1989" s="18">
        <v>0.15</v>
      </c>
      <c r="O1989" s="19">
        <f>Ugovori_OPULJP[[#This Row],[Bespovratna sredstva - Ukupno (EU+Nac) HRK
= Ukupna ugovorena vrijednost bespovratnih sredstava]]*Ugovori_OPULJP[[#This Row],[EU STOPA SUFINANCIRANJA %
EU CO-FINANCING RATE %]]</f>
        <v>368329.64999999997</v>
      </c>
      <c r="P1989" s="20">
        <f>Ugovori_OPULJP[[#This Row],[Bespovratna sredstva - EU dio - HRK]]/7.5345</f>
        <v>48885.745570376261</v>
      </c>
      <c r="Q1989" s="19">
        <f>Ugovori_OPULJP[[#This Row],[Bespovratna sredstva - Ukupno (EU+Nac) HRK
= Ukupna ugovorena vrijednost bespovratnih sredstava]]*Ugovori_OPULJP[[#This Row],[STOPA NACIONALNOG SUFINANCIRANJA %]]</f>
        <v>64999.35</v>
      </c>
      <c r="R1989" s="20">
        <f>Ugovori_OPULJP[[#This Row],[Bespovratna sredstva - Nacionalni dio - HRK]]/7.5345</f>
        <v>8626.8962771252227</v>
      </c>
      <c r="S1989" s="21">
        <v>433329</v>
      </c>
      <c r="T1989" s="22">
        <f>Ugovori_OPULJP[[#This Row],[Bespovratna sredstva - Ukupno (EU+Nac) HRK
= Ukupna ugovorena vrijednost bespovratnih sredstava]]/7.5345</f>
        <v>57512.641847501487</v>
      </c>
      <c r="U1989" s="19">
        <v>0</v>
      </c>
      <c r="V1989" s="20">
        <f>Ugovori_OPULJP[[#This Row],[Javni doprinos korisnika - HRK]]/7.5345</f>
        <v>0</v>
      </c>
      <c r="W1989" s="19">
        <v>0</v>
      </c>
      <c r="X1989" s="20">
        <f>Ugovori_OPULJP[[#This Row],[Privatni doprinos korisnika - HRK]]/7.5345</f>
        <v>0</v>
      </c>
      <c r="Y1989" s="21">
        <f>Ugovori_OPULJP[[#This Row],[Bespovratna sredstva - Ukupno (EU+Nac) HRK
= Ukupna ugovorena vrijednost bespovratnih sredstava]]+Ugovori_OPULJP[[#This Row],[Javni doprinos korisnika - HRK]]+Ugovori_OPULJP[[#This Row],[Privatni doprinos korisnika - HRK]]</f>
        <v>433329</v>
      </c>
      <c r="Z1989" s="22">
        <f>Ugovori_OPULJP[[#This Row],[UKUPNI PRIHVATLJIVI IZDACI
TOTAL ELIGIBLE EXPENDITURE
= Bespovratna sredstva ukupno + doprinos korisnika
= Ukupni prihvatljivi troškovi
= Ukupna ugovorena vrijednost projekta HRK]]/7.5345</f>
        <v>57512.641847501487</v>
      </c>
      <c r="AA1989" s="13" t="s">
        <v>2662</v>
      </c>
      <c r="AB1989" s="13" t="s">
        <v>19</v>
      </c>
      <c r="AC1989" s="26" t="s">
        <v>7287</v>
      </c>
      <c r="AD1989" s="12" t="s">
        <v>2664</v>
      </c>
    </row>
    <row r="1990" spans="1:30" ht="51" customHeight="1" x14ac:dyDescent="0.3">
      <c r="A1990" s="36" t="s">
        <v>7288</v>
      </c>
      <c r="B1990" s="25" t="s">
        <v>139</v>
      </c>
      <c r="C1990" s="12" t="s">
        <v>2658</v>
      </c>
      <c r="D1990" s="40" t="s">
        <v>2659</v>
      </c>
      <c r="E1990" s="13" t="s">
        <v>63</v>
      </c>
      <c r="F1990" s="32" t="s">
        <v>7289</v>
      </c>
      <c r="G1990" s="32" t="s">
        <v>7290</v>
      </c>
      <c r="H1990" s="29">
        <v>44713</v>
      </c>
      <c r="I1990" s="29">
        <v>45231</v>
      </c>
      <c r="J1990" s="17" t="str">
        <f>IF(Ugovori_OPULJP[[#This Row],[DATUM ZAVRŠETKA OPERACIJE]]&gt;DATE(2023,12,31),"u provedbi","završen")</f>
        <v>završen</v>
      </c>
      <c r="K1990" s="37" t="s">
        <v>240</v>
      </c>
      <c r="L1990" s="37" t="s">
        <v>240</v>
      </c>
      <c r="M1990" s="18">
        <v>0.85</v>
      </c>
      <c r="N1990" s="18">
        <v>0.15</v>
      </c>
      <c r="O1990" s="19">
        <f>Ugovori_OPULJP[[#This Row],[Bespovratna sredstva - Ukupno (EU+Nac) HRK
= Ukupna ugovorena vrijednost bespovratnih sredstava]]*Ugovori_OPULJP[[#This Row],[EU STOPA SUFINANCIRANJA %
EU CO-FINANCING RATE %]]</f>
        <v>367553.48099999997</v>
      </c>
      <c r="P1990" s="20">
        <f>Ugovori_OPULJP[[#This Row],[Bespovratna sredstva - EU dio - HRK]]/7.5345</f>
        <v>48782.730240891891</v>
      </c>
      <c r="Q1990" s="19">
        <f>Ugovori_OPULJP[[#This Row],[Bespovratna sredstva - Ukupno (EU+Nac) HRK
= Ukupna ugovorena vrijednost bespovratnih sredstava]]*Ugovori_OPULJP[[#This Row],[STOPA NACIONALNOG SUFINANCIRANJA %]]</f>
        <v>64862.378999999994</v>
      </c>
      <c r="R1990" s="20">
        <f>Ugovori_OPULJP[[#This Row],[Bespovratna sredstva - Nacionalni dio - HRK]]/7.5345</f>
        <v>8608.717101333863</v>
      </c>
      <c r="S1990" s="21">
        <v>432415.86</v>
      </c>
      <c r="T1990" s="22">
        <f>Ugovori_OPULJP[[#This Row],[Bespovratna sredstva - Ukupno (EU+Nac) HRK
= Ukupna ugovorena vrijednost bespovratnih sredstava]]/7.5345</f>
        <v>57391.447342225758</v>
      </c>
      <c r="U1990" s="19">
        <v>0</v>
      </c>
      <c r="V1990" s="20">
        <f>Ugovori_OPULJP[[#This Row],[Javni doprinos korisnika - HRK]]/7.5345</f>
        <v>0</v>
      </c>
      <c r="W1990" s="19">
        <v>0</v>
      </c>
      <c r="X1990" s="20">
        <f>Ugovori_OPULJP[[#This Row],[Privatni doprinos korisnika - HRK]]/7.5345</f>
        <v>0</v>
      </c>
      <c r="Y1990" s="21">
        <f>Ugovori_OPULJP[[#This Row],[Bespovratna sredstva - Ukupno (EU+Nac) HRK
= Ukupna ugovorena vrijednost bespovratnih sredstava]]+Ugovori_OPULJP[[#This Row],[Javni doprinos korisnika - HRK]]+Ugovori_OPULJP[[#This Row],[Privatni doprinos korisnika - HRK]]</f>
        <v>432415.86</v>
      </c>
      <c r="Z1990" s="22">
        <f>Ugovori_OPULJP[[#This Row],[UKUPNI PRIHVATLJIVI IZDACI
TOTAL ELIGIBLE EXPENDITURE
= Bespovratna sredstva ukupno + doprinos korisnika
= Ukupni prihvatljivi troškovi
= Ukupna ugovorena vrijednost projekta HRK]]/7.5345</f>
        <v>57391.447342225758</v>
      </c>
      <c r="AA1990" s="13" t="s">
        <v>2662</v>
      </c>
      <c r="AB1990" s="13" t="s">
        <v>19</v>
      </c>
      <c r="AC1990" s="26" t="s">
        <v>7291</v>
      </c>
      <c r="AD1990" s="12" t="s">
        <v>2664</v>
      </c>
    </row>
    <row r="1991" spans="1:30" ht="51" customHeight="1" x14ac:dyDescent="0.3">
      <c r="A1991" s="36" t="s">
        <v>7292</v>
      </c>
      <c r="B1991" s="25" t="s">
        <v>139</v>
      </c>
      <c r="C1991" s="12" t="s">
        <v>2658</v>
      </c>
      <c r="D1991" s="40" t="s">
        <v>2659</v>
      </c>
      <c r="E1991" s="13" t="s">
        <v>63</v>
      </c>
      <c r="F1991" s="32" t="s">
        <v>7293</v>
      </c>
      <c r="G1991" s="32" t="s">
        <v>7294</v>
      </c>
      <c r="H1991" s="29">
        <v>44751</v>
      </c>
      <c r="I1991" s="29">
        <v>45116</v>
      </c>
      <c r="J1991" s="17" t="str">
        <f>IF(Ugovori_OPULJP[[#This Row],[DATUM ZAVRŠETKA OPERACIJE]]&gt;DATE(2023,12,31),"u provedbi","završen")</f>
        <v>završen</v>
      </c>
      <c r="K1991" s="37" t="s">
        <v>7295</v>
      </c>
      <c r="L1991" s="28" t="s">
        <v>192</v>
      </c>
      <c r="M1991" s="18">
        <v>0.85</v>
      </c>
      <c r="N1991" s="18">
        <v>0.15</v>
      </c>
      <c r="O1991" s="19">
        <f>Ugovori_OPULJP[[#This Row],[Bespovratna sredstva - Ukupno (EU+Nac) HRK
= Ukupna ugovorena vrijednost bespovratnih sredstava]]*Ugovori_OPULJP[[#This Row],[EU STOPA SUFINANCIRANJA %
EU CO-FINANCING RATE %]]</f>
        <v>382475.00999999995</v>
      </c>
      <c r="P1991" s="20">
        <f>Ugovori_OPULJP[[#This Row],[Bespovratna sredstva - EU dio - HRK]]/7.5345</f>
        <v>50763.157475612177</v>
      </c>
      <c r="Q1991" s="19">
        <f>Ugovori_OPULJP[[#This Row],[Bespovratna sredstva - Ukupno (EU+Nac) HRK
= Ukupna ugovorena vrijednost bespovratnih sredstava]]*Ugovori_OPULJP[[#This Row],[STOPA NACIONALNOG SUFINANCIRANJA %]]</f>
        <v>67495.59</v>
      </c>
      <c r="R1991" s="20">
        <f>Ugovori_OPULJP[[#This Row],[Bespovratna sredstva - Nacionalni dio - HRK]]/7.5345</f>
        <v>8958.2042604021499</v>
      </c>
      <c r="S1991" s="21">
        <v>449970.6</v>
      </c>
      <c r="T1991" s="22">
        <f>Ugovori_OPULJP[[#This Row],[Bespovratna sredstva - Ukupno (EU+Nac) HRK
= Ukupna ugovorena vrijednost bespovratnih sredstava]]/7.5345</f>
        <v>59721.361736014325</v>
      </c>
      <c r="U1991" s="19">
        <v>0</v>
      </c>
      <c r="V1991" s="20">
        <f>Ugovori_OPULJP[[#This Row],[Javni doprinos korisnika - HRK]]/7.5345</f>
        <v>0</v>
      </c>
      <c r="W1991" s="19">
        <v>0</v>
      </c>
      <c r="X1991" s="20">
        <f>Ugovori_OPULJP[[#This Row],[Privatni doprinos korisnika - HRK]]/7.5345</f>
        <v>0</v>
      </c>
      <c r="Y1991" s="21">
        <f>Ugovori_OPULJP[[#This Row],[Bespovratna sredstva - Ukupno (EU+Nac) HRK
= Ukupna ugovorena vrijednost bespovratnih sredstava]]+Ugovori_OPULJP[[#This Row],[Javni doprinos korisnika - HRK]]+Ugovori_OPULJP[[#This Row],[Privatni doprinos korisnika - HRK]]</f>
        <v>449970.6</v>
      </c>
      <c r="Z1991" s="22">
        <f>Ugovori_OPULJP[[#This Row],[UKUPNI PRIHVATLJIVI IZDACI
TOTAL ELIGIBLE EXPENDITURE
= Bespovratna sredstva ukupno + doprinos korisnika
= Ukupni prihvatljivi troškovi
= Ukupna ugovorena vrijednost projekta HRK]]/7.5345</f>
        <v>59721.361736014325</v>
      </c>
      <c r="AA1991" s="13" t="s">
        <v>2662</v>
      </c>
      <c r="AB1991" s="13" t="s">
        <v>19</v>
      </c>
      <c r="AC1991" s="40" t="s">
        <v>7296</v>
      </c>
      <c r="AD1991" s="12" t="s">
        <v>2664</v>
      </c>
    </row>
    <row r="1992" spans="1:30" ht="51" customHeight="1" x14ac:dyDescent="0.3">
      <c r="A1992" s="31" t="s">
        <v>7297</v>
      </c>
      <c r="B1992" s="25" t="s">
        <v>139</v>
      </c>
      <c r="C1992" s="12" t="s">
        <v>2658</v>
      </c>
      <c r="D1992" s="40" t="s">
        <v>2659</v>
      </c>
      <c r="E1992" s="13" t="s">
        <v>63</v>
      </c>
      <c r="F1992" s="32" t="s">
        <v>7298</v>
      </c>
      <c r="G1992" s="32" t="s">
        <v>6807</v>
      </c>
      <c r="H1992" s="29">
        <v>44641</v>
      </c>
      <c r="I1992" s="29">
        <v>45006</v>
      </c>
      <c r="J1992" s="17" t="str">
        <f>IF(Ugovori_OPULJP[[#This Row],[DATUM ZAVRŠETKA OPERACIJE]]&gt;DATE(2023,12,31),"u provedbi","završen")</f>
        <v>završen</v>
      </c>
      <c r="K1992" s="37" t="s">
        <v>324</v>
      </c>
      <c r="L1992" s="37" t="s">
        <v>324</v>
      </c>
      <c r="M1992" s="18">
        <v>0.85</v>
      </c>
      <c r="N1992" s="18">
        <v>0.15</v>
      </c>
      <c r="O1992" s="19">
        <f>Ugovori_OPULJP[[#This Row],[Bespovratna sredstva - Ukupno (EU+Nac) HRK
= Ukupna ugovorena vrijednost bespovratnih sredstava]]*Ugovori_OPULJP[[#This Row],[EU STOPA SUFINANCIRANJA %
EU CO-FINANCING RATE %]]</f>
        <v>254558.34000000003</v>
      </c>
      <c r="P1992" s="20">
        <f>Ugovori_OPULJP[[#This Row],[Bespovratna sredstva - EU dio - HRK]]/7.5345</f>
        <v>33785.697790165243</v>
      </c>
      <c r="Q1992" s="19">
        <f>Ugovori_OPULJP[[#This Row],[Bespovratna sredstva - Ukupno (EU+Nac) HRK
= Ukupna ugovorena vrijednost bespovratnih sredstava]]*Ugovori_OPULJP[[#This Row],[STOPA NACIONALNOG SUFINANCIRANJA %]]</f>
        <v>44922.060000000005</v>
      </c>
      <c r="R1992" s="20">
        <f>Ugovori_OPULJP[[#This Row],[Bespovratna sredstva - Nacionalni dio - HRK]]/7.5345</f>
        <v>5962.1819629703368</v>
      </c>
      <c r="S1992" s="21">
        <v>299480.40000000002</v>
      </c>
      <c r="T1992" s="22">
        <f>Ugovori_OPULJP[[#This Row],[Bespovratna sredstva - Ukupno (EU+Nac) HRK
= Ukupna ugovorena vrijednost bespovratnih sredstava]]/7.5345</f>
        <v>39747.879753135574</v>
      </c>
      <c r="U1992" s="19">
        <v>0</v>
      </c>
      <c r="V1992" s="20">
        <f>Ugovori_OPULJP[[#This Row],[Javni doprinos korisnika - HRK]]/7.5345</f>
        <v>0</v>
      </c>
      <c r="W1992" s="19">
        <v>0</v>
      </c>
      <c r="X1992" s="20">
        <f>Ugovori_OPULJP[[#This Row],[Privatni doprinos korisnika - HRK]]/7.5345</f>
        <v>0</v>
      </c>
      <c r="Y1992" s="21">
        <f>Ugovori_OPULJP[[#This Row],[Bespovratna sredstva - Ukupno (EU+Nac) HRK
= Ukupna ugovorena vrijednost bespovratnih sredstava]]+Ugovori_OPULJP[[#This Row],[Javni doprinos korisnika - HRK]]+Ugovori_OPULJP[[#This Row],[Privatni doprinos korisnika - HRK]]</f>
        <v>299480.40000000002</v>
      </c>
      <c r="Z1992" s="22">
        <f>Ugovori_OPULJP[[#This Row],[UKUPNI PRIHVATLJIVI IZDACI
TOTAL ELIGIBLE EXPENDITURE
= Bespovratna sredstva ukupno + doprinos korisnika
= Ukupni prihvatljivi troškovi
= Ukupna ugovorena vrijednost projekta HRK]]/7.5345</f>
        <v>39747.879753135574</v>
      </c>
      <c r="AA1992" s="13" t="s">
        <v>2662</v>
      </c>
      <c r="AB1992" s="13" t="s">
        <v>19</v>
      </c>
      <c r="AC1992" s="12" t="s">
        <v>7299</v>
      </c>
      <c r="AD1992" s="12" t="s">
        <v>2664</v>
      </c>
    </row>
    <row r="1993" spans="1:30" ht="51" customHeight="1" x14ac:dyDescent="0.3">
      <c r="A1993" s="31" t="s">
        <v>7300</v>
      </c>
      <c r="B1993" s="25" t="s">
        <v>139</v>
      </c>
      <c r="C1993" s="12" t="s">
        <v>2658</v>
      </c>
      <c r="D1993" s="40" t="s">
        <v>2659</v>
      </c>
      <c r="E1993" s="13" t="s">
        <v>63</v>
      </c>
      <c r="F1993" s="32" t="s">
        <v>7301</v>
      </c>
      <c r="G1993" s="32" t="s">
        <v>7302</v>
      </c>
      <c r="H1993" s="29">
        <v>44652</v>
      </c>
      <c r="I1993" s="29">
        <v>45017</v>
      </c>
      <c r="J1993" s="17" t="str">
        <f>IF(Ugovori_OPULJP[[#This Row],[DATUM ZAVRŠETKA OPERACIJE]]&gt;DATE(2023,12,31),"u provedbi","završen")</f>
        <v>završen</v>
      </c>
      <c r="K1993" s="37" t="s">
        <v>240</v>
      </c>
      <c r="L1993" s="37" t="s">
        <v>240</v>
      </c>
      <c r="M1993" s="18">
        <v>0.85</v>
      </c>
      <c r="N1993" s="18">
        <v>0.15</v>
      </c>
      <c r="O1993" s="19">
        <f>Ugovori_OPULJP[[#This Row],[Bespovratna sredstva - Ukupno (EU+Nac) HRK
= Ukupna ugovorena vrijednost bespovratnih sredstava]]*Ugovori_OPULJP[[#This Row],[EU STOPA SUFINANCIRANJA %
EU CO-FINANCING RATE %]]</f>
        <v>398526.45250000001</v>
      </c>
      <c r="P1993" s="20">
        <f>Ugovori_OPULJP[[#This Row],[Bespovratna sredstva - EU dio - HRK]]/7.5345</f>
        <v>52893.550003318072</v>
      </c>
      <c r="Q1993" s="19">
        <f>Ugovori_OPULJP[[#This Row],[Bespovratna sredstva - Ukupno (EU+Nac) HRK
= Ukupna ugovorena vrijednost bespovratnih sredstava]]*Ugovori_OPULJP[[#This Row],[STOPA NACIONALNOG SUFINANCIRANJA %]]</f>
        <v>70328.197499999995</v>
      </c>
      <c r="R1993" s="20">
        <f>Ugovori_OPULJP[[#This Row],[Bespovratna sredstva - Nacionalni dio - HRK]]/7.5345</f>
        <v>9334.1558829384812</v>
      </c>
      <c r="S1993" s="21">
        <v>468854.65</v>
      </c>
      <c r="T1993" s="22">
        <f>Ugovori_OPULJP[[#This Row],[Bespovratna sredstva - Ukupno (EU+Nac) HRK
= Ukupna ugovorena vrijednost bespovratnih sredstava]]/7.5345</f>
        <v>62227.705886256554</v>
      </c>
      <c r="U1993" s="19">
        <v>0</v>
      </c>
      <c r="V1993" s="20">
        <f>Ugovori_OPULJP[[#This Row],[Javni doprinos korisnika - HRK]]/7.5345</f>
        <v>0</v>
      </c>
      <c r="W1993" s="19">
        <v>0</v>
      </c>
      <c r="X1993" s="20">
        <f>Ugovori_OPULJP[[#This Row],[Privatni doprinos korisnika - HRK]]/7.5345</f>
        <v>0</v>
      </c>
      <c r="Y1993" s="21">
        <f>Ugovori_OPULJP[[#This Row],[Bespovratna sredstva - Ukupno (EU+Nac) HRK
= Ukupna ugovorena vrijednost bespovratnih sredstava]]+Ugovori_OPULJP[[#This Row],[Javni doprinos korisnika - HRK]]+Ugovori_OPULJP[[#This Row],[Privatni doprinos korisnika - HRK]]</f>
        <v>468854.65</v>
      </c>
      <c r="Z1993" s="22">
        <f>Ugovori_OPULJP[[#This Row],[UKUPNI PRIHVATLJIVI IZDACI
TOTAL ELIGIBLE EXPENDITURE
= Bespovratna sredstva ukupno + doprinos korisnika
= Ukupni prihvatljivi troškovi
= Ukupna ugovorena vrijednost projekta HRK]]/7.5345</f>
        <v>62227.705886256554</v>
      </c>
      <c r="AA1993" s="13" t="s">
        <v>2662</v>
      </c>
      <c r="AB1993" s="13" t="s">
        <v>19</v>
      </c>
      <c r="AC1993" s="26" t="s">
        <v>7303</v>
      </c>
      <c r="AD1993" s="12" t="s">
        <v>2664</v>
      </c>
    </row>
    <row r="1994" spans="1:30" ht="51" customHeight="1" x14ac:dyDescent="0.3">
      <c r="A1994" s="10" t="s">
        <v>7304</v>
      </c>
      <c r="B1994" s="11" t="s">
        <v>139</v>
      </c>
      <c r="C1994" s="12" t="s">
        <v>2736</v>
      </c>
      <c r="D1994" s="12" t="s">
        <v>7305</v>
      </c>
      <c r="E1994" s="13" t="s">
        <v>18</v>
      </c>
      <c r="F1994" s="14" t="s">
        <v>7306</v>
      </c>
      <c r="G1994" s="14" t="s">
        <v>40</v>
      </c>
      <c r="H1994" s="16">
        <v>42751</v>
      </c>
      <c r="I1994" s="16">
        <v>43390</v>
      </c>
      <c r="J1994" s="17" t="str">
        <f>IF(Ugovori_OPULJP[[#This Row],[DATUM ZAVRŠETKA OPERACIJE]]&gt;DATE(2023,12,31),"u provedbi","završen")</f>
        <v>završen</v>
      </c>
      <c r="K1994" s="15" t="s">
        <v>20</v>
      </c>
      <c r="L1994" s="15" t="s">
        <v>21</v>
      </c>
      <c r="M1994" s="18">
        <v>0.85</v>
      </c>
      <c r="N1994" s="18">
        <v>0.15</v>
      </c>
      <c r="O1994" s="19">
        <f>Ugovori_OPULJP[[#This Row],[Bespovratna sredstva - Ukupno (EU+Nac) HRK
= Ukupna ugovorena vrijednost bespovratnih sredstava]]*Ugovori_OPULJP[[#This Row],[EU STOPA SUFINANCIRANJA %
EU CO-FINANCING RATE %]]</f>
        <v>1438703.2</v>
      </c>
      <c r="P1994" s="20">
        <f>Ugovori_OPULJP[[#This Row],[Bespovratna sredstva - EU dio - HRK]]/7.5345</f>
        <v>190948.72917910942</v>
      </c>
      <c r="Q1994" s="19">
        <f>Ugovori_OPULJP[[#This Row],[Bespovratna sredstva - Ukupno (EU+Nac) HRK
= Ukupna ugovorena vrijednost bespovratnih sredstava]]*Ugovori_OPULJP[[#This Row],[STOPA NACIONALNOG SUFINANCIRANJA %]]</f>
        <v>253888.8</v>
      </c>
      <c r="R1994" s="20">
        <f>Ugovori_OPULJP[[#This Row],[Bespovratna sredstva - Nacionalni dio - HRK]]/7.5345</f>
        <v>33696.834561019306</v>
      </c>
      <c r="S1994" s="19">
        <v>1692592</v>
      </c>
      <c r="T1994" s="20">
        <f>Ugovori_OPULJP[[#This Row],[Bespovratna sredstva - Ukupno (EU+Nac) HRK
= Ukupna ugovorena vrijednost bespovratnih sredstava]]/7.5345</f>
        <v>224645.56374012874</v>
      </c>
      <c r="U1994" s="19">
        <v>0</v>
      </c>
      <c r="V1994" s="20">
        <f>Ugovori_OPULJP[[#This Row],[Javni doprinos korisnika - HRK]]/7.5345</f>
        <v>0</v>
      </c>
      <c r="W1994" s="19">
        <v>0</v>
      </c>
      <c r="X1994" s="20">
        <f>Ugovori_OPULJP[[#This Row],[Privatni doprinos korisnika - HRK]]/7.5345</f>
        <v>0</v>
      </c>
      <c r="Y1994" s="21">
        <f>Ugovori_OPULJP[[#This Row],[Bespovratna sredstva - Ukupno (EU+Nac) HRK
= Ukupna ugovorena vrijednost bespovratnih sredstava]]+Ugovori_OPULJP[[#This Row],[Javni doprinos korisnika - HRK]]+Ugovori_OPULJP[[#This Row],[Privatni doprinos korisnika - HRK]]</f>
        <v>1692592</v>
      </c>
      <c r="Z1994" s="22">
        <f>Ugovori_OPULJP[[#This Row],[UKUPNI PRIHVATLJIVI IZDACI
TOTAL ELIGIBLE EXPENDITURE
= Bespovratna sredstva ukupno + doprinos korisnika
= Ukupni prihvatljivi troškovi
= Ukupna ugovorena vrijednost projekta HRK]]/7.5345</f>
        <v>224645.56374012874</v>
      </c>
      <c r="AA1994" s="13" t="s">
        <v>22</v>
      </c>
      <c r="AB1994" s="13" t="s">
        <v>19</v>
      </c>
      <c r="AC1994" s="12" t="s">
        <v>7307</v>
      </c>
      <c r="AD1994" s="12" t="s">
        <v>2664</v>
      </c>
    </row>
    <row r="1995" spans="1:30" ht="63.75" customHeight="1" x14ac:dyDescent="0.3">
      <c r="A1995" s="10" t="s">
        <v>7308</v>
      </c>
      <c r="B1995" s="11" t="s">
        <v>139</v>
      </c>
      <c r="C1995" s="12" t="s">
        <v>2736</v>
      </c>
      <c r="D1995" s="12" t="s">
        <v>7309</v>
      </c>
      <c r="E1995" s="13" t="s">
        <v>63</v>
      </c>
      <c r="F1995" s="14" t="s">
        <v>7310</v>
      </c>
      <c r="G1995" s="14" t="s">
        <v>7311</v>
      </c>
      <c r="H1995" s="16">
        <v>42822</v>
      </c>
      <c r="I1995" s="16">
        <v>43552</v>
      </c>
      <c r="J1995" s="17" t="str">
        <f>IF(Ugovori_OPULJP[[#This Row],[DATUM ZAVRŠETKA OPERACIJE]]&gt;DATE(2023,12,31),"u provedbi","završen")</f>
        <v>završen</v>
      </c>
      <c r="K1995" s="15" t="s">
        <v>417</v>
      </c>
      <c r="L1995" s="15" t="s">
        <v>417</v>
      </c>
      <c r="M1995" s="18">
        <v>0.85</v>
      </c>
      <c r="N1995" s="18">
        <v>0.15</v>
      </c>
      <c r="O1995" s="19">
        <f>Ugovori_OPULJP[[#This Row],[Bespovratna sredstva - Ukupno (EU+Nac) HRK
= Ukupna ugovorena vrijednost bespovratnih sredstava]]*Ugovori_OPULJP[[#This Row],[EU STOPA SUFINANCIRANJA %
EU CO-FINANCING RATE %]]</f>
        <v>923794.02500000002</v>
      </c>
      <c r="P1995" s="20">
        <f>Ugovori_OPULJP[[#This Row],[Bespovratna sredstva - EU dio - HRK]]/7.5345</f>
        <v>122608.53739465127</v>
      </c>
      <c r="Q1995" s="19">
        <f>Ugovori_OPULJP[[#This Row],[Bespovratna sredstva - Ukupno (EU+Nac) HRK
= Ukupna ugovorena vrijednost bespovratnih sredstava]]*Ugovori_OPULJP[[#This Row],[STOPA NACIONALNOG SUFINANCIRANJA %]]</f>
        <v>163022.47500000001</v>
      </c>
      <c r="R1995" s="20">
        <f>Ugovori_OPULJP[[#This Row],[Bespovratna sredstva - Nacionalni dio - HRK]]/7.5345</f>
        <v>21636.800716703165</v>
      </c>
      <c r="S1995" s="19">
        <v>1086816.5</v>
      </c>
      <c r="T1995" s="20">
        <f>Ugovori_OPULJP[[#This Row],[Bespovratna sredstva - Ukupno (EU+Nac) HRK
= Ukupna ugovorena vrijednost bespovratnih sredstava]]/7.5345</f>
        <v>144245.33811135442</v>
      </c>
      <c r="U1995" s="19">
        <v>0</v>
      </c>
      <c r="V1995" s="20">
        <f>Ugovori_OPULJP[[#This Row],[Javni doprinos korisnika - HRK]]/7.5345</f>
        <v>0</v>
      </c>
      <c r="W1995" s="19">
        <v>0</v>
      </c>
      <c r="X1995" s="20">
        <f>Ugovori_OPULJP[[#This Row],[Privatni doprinos korisnika - HRK]]/7.5345</f>
        <v>0</v>
      </c>
      <c r="Y1995" s="21">
        <f>Ugovori_OPULJP[[#This Row],[Bespovratna sredstva - Ukupno (EU+Nac) HRK
= Ukupna ugovorena vrijednost bespovratnih sredstava]]+Ugovori_OPULJP[[#This Row],[Javni doprinos korisnika - HRK]]+Ugovori_OPULJP[[#This Row],[Privatni doprinos korisnika - HRK]]</f>
        <v>1086816.5</v>
      </c>
      <c r="Z1995" s="22">
        <f>Ugovori_OPULJP[[#This Row],[UKUPNI PRIHVATLJIVI IZDACI
TOTAL ELIGIBLE EXPENDITURE
= Bespovratna sredstva ukupno + doprinos korisnika
= Ukupni prihvatljivi troškovi
= Ukupna ugovorena vrijednost projekta HRK]]/7.5345</f>
        <v>144245.33811135442</v>
      </c>
      <c r="AA1995" s="13" t="s">
        <v>22</v>
      </c>
      <c r="AB1995" s="13" t="s">
        <v>19</v>
      </c>
      <c r="AC1995" s="12" t="s">
        <v>7312</v>
      </c>
      <c r="AD1995" s="12" t="s">
        <v>2664</v>
      </c>
    </row>
    <row r="1996" spans="1:30" ht="51" customHeight="1" x14ac:dyDescent="0.3">
      <c r="A1996" s="10" t="s">
        <v>7313</v>
      </c>
      <c r="B1996" s="11" t="s">
        <v>139</v>
      </c>
      <c r="C1996" s="12" t="s">
        <v>2736</v>
      </c>
      <c r="D1996" s="12" t="s">
        <v>7309</v>
      </c>
      <c r="E1996" s="13" t="s">
        <v>63</v>
      </c>
      <c r="F1996" s="14" t="s">
        <v>7314</v>
      </c>
      <c r="G1996" s="14" t="s">
        <v>6317</v>
      </c>
      <c r="H1996" s="16">
        <v>42821</v>
      </c>
      <c r="I1996" s="16">
        <v>43551</v>
      </c>
      <c r="J1996" s="17" t="str">
        <f>IF(Ugovori_OPULJP[[#This Row],[DATUM ZAVRŠETKA OPERACIJE]]&gt;DATE(2023,12,31),"u provedbi","završen")</f>
        <v>završen</v>
      </c>
      <c r="K1996" s="15" t="s">
        <v>21</v>
      </c>
      <c r="L1996" s="15" t="s">
        <v>21</v>
      </c>
      <c r="M1996" s="18">
        <v>0.85</v>
      </c>
      <c r="N1996" s="18">
        <v>0.15</v>
      </c>
      <c r="O1996" s="19">
        <f>Ugovori_OPULJP[[#This Row],[Bespovratna sredstva - Ukupno (EU+Nac) HRK
= Ukupna ugovorena vrijednost bespovratnih sredstava]]*Ugovori_OPULJP[[#This Row],[EU STOPA SUFINANCIRANJA %
EU CO-FINANCING RATE %]]</f>
        <v>871995.93449999997</v>
      </c>
      <c r="P1996" s="20">
        <f>Ugovori_OPULJP[[#This Row],[Bespovratna sredstva - EU dio - HRK]]/7.5345</f>
        <v>115733.7493529763</v>
      </c>
      <c r="Q1996" s="19">
        <f>Ugovori_OPULJP[[#This Row],[Bespovratna sredstva - Ukupno (EU+Nac) HRK
= Ukupna ugovorena vrijednost bespovratnih sredstava]]*Ugovori_OPULJP[[#This Row],[STOPA NACIONALNOG SUFINANCIRANJA %]]</f>
        <v>153881.63549999997</v>
      </c>
      <c r="R1996" s="20">
        <f>Ugovori_OPULJP[[#This Row],[Bespovratna sredstva - Nacionalni dio - HRK]]/7.5345</f>
        <v>20423.602826995815</v>
      </c>
      <c r="S1996" s="19">
        <v>1025877.57</v>
      </c>
      <c r="T1996" s="20">
        <f>Ugovori_OPULJP[[#This Row],[Bespovratna sredstva - Ukupno (EU+Nac) HRK
= Ukupna ugovorena vrijednost bespovratnih sredstava]]/7.5345</f>
        <v>136157.35217997211</v>
      </c>
      <c r="U1996" s="19">
        <v>0</v>
      </c>
      <c r="V1996" s="20">
        <f>Ugovori_OPULJP[[#This Row],[Javni doprinos korisnika - HRK]]/7.5345</f>
        <v>0</v>
      </c>
      <c r="W1996" s="19">
        <v>0</v>
      </c>
      <c r="X1996" s="20">
        <f>Ugovori_OPULJP[[#This Row],[Privatni doprinos korisnika - HRK]]/7.5345</f>
        <v>0</v>
      </c>
      <c r="Y1996" s="21">
        <f>Ugovori_OPULJP[[#This Row],[Bespovratna sredstva - Ukupno (EU+Nac) HRK
= Ukupna ugovorena vrijednost bespovratnih sredstava]]+Ugovori_OPULJP[[#This Row],[Javni doprinos korisnika - HRK]]+Ugovori_OPULJP[[#This Row],[Privatni doprinos korisnika - HRK]]</f>
        <v>1025877.57</v>
      </c>
      <c r="Z1996" s="22">
        <f>Ugovori_OPULJP[[#This Row],[UKUPNI PRIHVATLJIVI IZDACI
TOTAL ELIGIBLE EXPENDITURE
= Bespovratna sredstva ukupno + doprinos korisnika
= Ukupni prihvatljivi troškovi
= Ukupna ugovorena vrijednost projekta HRK]]/7.5345</f>
        <v>136157.35217997211</v>
      </c>
      <c r="AA1996" s="13" t="s">
        <v>22</v>
      </c>
      <c r="AB1996" s="13" t="s">
        <v>19</v>
      </c>
      <c r="AC1996" s="12" t="s">
        <v>7315</v>
      </c>
      <c r="AD1996" s="12" t="s">
        <v>2664</v>
      </c>
    </row>
    <row r="1997" spans="1:30" ht="51" customHeight="1" x14ac:dyDescent="0.3">
      <c r="A1997" s="10" t="s">
        <v>7316</v>
      </c>
      <c r="B1997" s="11" t="s">
        <v>139</v>
      </c>
      <c r="C1997" s="12" t="s">
        <v>2736</v>
      </c>
      <c r="D1997" s="12" t="s">
        <v>7309</v>
      </c>
      <c r="E1997" s="13" t="s">
        <v>63</v>
      </c>
      <c r="F1997" s="14" t="s">
        <v>7317</v>
      </c>
      <c r="G1997" s="14" t="s">
        <v>7318</v>
      </c>
      <c r="H1997" s="16">
        <v>42818</v>
      </c>
      <c r="I1997" s="16">
        <v>43548</v>
      </c>
      <c r="J1997" s="17" t="str">
        <f>IF(Ugovori_OPULJP[[#This Row],[DATUM ZAVRŠETKA OPERACIJE]]&gt;DATE(2023,12,31),"u provedbi","završen")</f>
        <v>završen</v>
      </c>
      <c r="K1997" s="15" t="s">
        <v>240</v>
      </c>
      <c r="L1997" s="15" t="s">
        <v>240</v>
      </c>
      <c r="M1997" s="18">
        <v>0.85</v>
      </c>
      <c r="N1997" s="18">
        <v>0.15</v>
      </c>
      <c r="O1997" s="19">
        <f>Ugovori_OPULJP[[#This Row],[Bespovratna sredstva - Ukupno (EU+Nac) HRK
= Ukupna ugovorena vrijednost bespovratnih sredstava]]*Ugovori_OPULJP[[#This Row],[EU STOPA SUFINANCIRANJA %
EU CO-FINANCING RATE %]]</f>
        <v>809008.495</v>
      </c>
      <c r="P1997" s="20">
        <f>Ugovori_OPULJP[[#This Row],[Bespovratna sredstva - EU dio - HRK]]/7.5345</f>
        <v>107373.87948768995</v>
      </c>
      <c r="Q1997" s="19">
        <f>Ugovori_OPULJP[[#This Row],[Bespovratna sredstva - Ukupno (EU+Nac) HRK
= Ukupna ugovorena vrijednost bespovratnih sredstava]]*Ugovori_OPULJP[[#This Row],[STOPA NACIONALNOG SUFINANCIRANJA %]]</f>
        <v>142766.20499999999</v>
      </c>
      <c r="R1997" s="20">
        <f>Ugovori_OPULJP[[#This Row],[Bespovratna sredstva - Nacionalni dio - HRK]]/7.5345</f>
        <v>18948.331674298224</v>
      </c>
      <c r="S1997" s="19">
        <v>951774.7</v>
      </c>
      <c r="T1997" s="20">
        <f>Ugovori_OPULJP[[#This Row],[Bespovratna sredstva - Ukupno (EU+Nac) HRK
= Ukupna ugovorena vrijednost bespovratnih sredstava]]/7.5345</f>
        <v>126322.21116198818</v>
      </c>
      <c r="U1997" s="19">
        <v>0</v>
      </c>
      <c r="V1997" s="20">
        <f>Ugovori_OPULJP[[#This Row],[Javni doprinos korisnika - HRK]]/7.5345</f>
        <v>0</v>
      </c>
      <c r="W1997" s="19">
        <v>0</v>
      </c>
      <c r="X1997" s="20">
        <f>Ugovori_OPULJP[[#This Row],[Privatni doprinos korisnika - HRK]]/7.5345</f>
        <v>0</v>
      </c>
      <c r="Y1997" s="21">
        <f>Ugovori_OPULJP[[#This Row],[Bespovratna sredstva - Ukupno (EU+Nac) HRK
= Ukupna ugovorena vrijednost bespovratnih sredstava]]+Ugovori_OPULJP[[#This Row],[Javni doprinos korisnika - HRK]]+Ugovori_OPULJP[[#This Row],[Privatni doprinos korisnika - HRK]]</f>
        <v>951774.7</v>
      </c>
      <c r="Z1997" s="22">
        <f>Ugovori_OPULJP[[#This Row],[UKUPNI PRIHVATLJIVI IZDACI
TOTAL ELIGIBLE EXPENDITURE
= Bespovratna sredstva ukupno + doprinos korisnika
= Ukupni prihvatljivi troškovi
= Ukupna ugovorena vrijednost projekta HRK]]/7.5345</f>
        <v>126322.21116198818</v>
      </c>
      <c r="AA1997" s="13" t="s">
        <v>22</v>
      </c>
      <c r="AB1997" s="13" t="s">
        <v>19</v>
      </c>
      <c r="AC1997" s="12" t="s">
        <v>7319</v>
      </c>
      <c r="AD1997" s="12" t="s">
        <v>2664</v>
      </c>
    </row>
    <row r="1998" spans="1:30" ht="51" customHeight="1" x14ac:dyDescent="0.3">
      <c r="A1998" s="10" t="s">
        <v>7320</v>
      </c>
      <c r="B1998" s="11" t="s">
        <v>139</v>
      </c>
      <c r="C1998" s="12" t="s">
        <v>2736</v>
      </c>
      <c r="D1998" s="12" t="s">
        <v>7309</v>
      </c>
      <c r="E1998" s="13" t="s">
        <v>63</v>
      </c>
      <c r="F1998" s="14" t="s">
        <v>7321</v>
      </c>
      <c r="G1998" s="14" t="s">
        <v>2191</v>
      </c>
      <c r="H1998" s="16">
        <v>42823</v>
      </c>
      <c r="I1998" s="16">
        <v>43553</v>
      </c>
      <c r="J1998" s="17" t="str">
        <f>IF(Ugovori_OPULJP[[#This Row],[DATUM ZAVRŠETKA OPERACIJE]]&gt;DATE(2023,12,31),"u provedbi","završen")</f>
        <v>završen</v>
      </c>
      <c r="K1998" s="15" t="s">
        <v>880</v>
      </c>
      <c r="L1998" s="15" t="s">
        <v>21</v>
      </c>
      <c r="M1998" s="18">
        <v>0.85</v>
      </c>
      <c r="N1998" s="18">
        <v>0.15</v>
      </c>
      <c r="O1998" s="19">
        <f>Ugovori_OPULJP[[#This Row],[Bespovratna sredstva - Ukupno (EU+Nac) HRK
= Ukupna ugovorena vrijednost bespovratnih sredstava]]*Ugovori_OPULJP[[#This Row],[EU STOPA SUFINANCIRANJA %
EU CO-FINANCING RATE %]]</f>
        <v>910427.5199999999</v>
      </c>
      <c r="P1998" s="20">
        <f>Ugovori_OPULJP[[#This Row],[Bespovratna sredstva - EU dio - HRK]]/7.5345</f>
        <v>120834.49731236311</v>
      </c>
      <c r="Q1998" s="19">
        <f>Ugovori_OPULJP[[#This Row],[Bespovratna sredstva - Ukupno (EU+Nac) HRK
= Ukupna ugovorena vrijednost bespovratnih sredstava]]*Ugovori_OPULJP[[#This Row],[STOPA NACIONALNOG SUFINANCIRANJA %]]</f>
        <v>160663.67999999999</v>
      </c>
      <c r="R1998" s="20">
        <f>Ugovori_OPULJP[[#This Row],[Bespovratna sredstva - Nacionalni dio - HRK]]/7.5345</f>
        <v>21323.734819828784</v>
      </c>
      <c r="S1998" s="19">
        <v>1071091.2</v>
      </c>
      <c r="T1998" s="20">
        <f>Ugovori_OPULJP[[#This Row],[Bespovratna sredstva - Ukupno (EU+Nac) HRK
= Ukupna ugovorena vrijednost bespovratnih sredstava]]/7.5345</f>
        <v>142158.23213219192</v>
      </c>
      <c r="U1998" s="19">
        <v>0</v>
      </c>
      <c r="V1998" s="20">
        <f>Ugovori_OPULJP[[#This Row],[Javni doprinos korisnika - HRK]]/7.5345</f>
        <v>0</v>
      </c>
      <c r="W1998" s="19">
        <v>0</v>
      </c>
      <c r="X1998" s="20">
        <f>Ugovori_OPULJP[[#This Row],[Privatni doprinos korisnika - HRK]]/7.5345</f>
        <v>0</v>
      </c>
      <c r="Y1998" s="21">
        <f>Ugovori_OPULJP[[#This Row],[Bespovratna sredstva - Ukupno (EU+Nac) HRK
= Ukupna ugovorena vrijednost bespovratnih sredstava]]+Ugovori_OPULJP[[#This Row],[Javni doprinos korisnika - HRK]]+Ugovori_OPULJP[[#This Row],[Privatni doprinos korisnika - HRK]]</f>
        <v>1071091.2</v>
      </c>
      <c r="Z1998" s="22">
        <f>Ugovori_OPULJP[[#This Row],[UKUPNI PRIHVATLJIVI IZDACI
TOTAL ELIGIBLE EXPENDITURE
= Bespovratna sredstva ukupno + doprinos korisnika
= Ukupni prihvatljivi troškovi
= Ukupna ugovorena vrijednost projekta HRK]]/7.5345</f>
        <v>142158.23213219192</v>
      </c>
      <c r="AA1998" s="13" t="s">
        <v>22</v>
      </c>
      <c r="AB1998" s="13" t="s">
        <v>19</v>
      </c>
      <c r="AC1998" s="12" t="s">
        <v>7322</v>
      </c>
      <c r="AD1998" s="12" t="s">
        <v>2664</v>
      </c>
    </row>
    <row r="1999" spans="1:30" ht="51" customHeight="1" x14ac:dyDescent="0.3">
      <c r="A1999" s="10" t="s">
        <v>7323</v>
      </c>
      <c r="B1999" s="11" t="s">
        <v>139</v>
      </c>
      <c r="C1999" s="12" t="s">
        <v>2736</v>
      </c>
      <c r="D1999" s="12" t="s">
        <v>7309</v>
      </c>
      <c r="E1999" s="13" t="s">
        <v>63</v>
      </c>
      <c r="F1999" s="14" t="s">
        <v>7324</v>
      </c>
      <c r="G1999" s="14" t="s">
        <v>989</v>
      </c>
      <c r="H1999" s="16">
        <v>42817</v>
      </c>
      <c r="I1999" s="16">
        <v>43547</v>
      </c>
      <c r="J1999" s="17" t="str">
        <f>IF(Ugovori_OPULJP[[#This Row],[DATUM ZAVRŠETKA OPERACIJE]]&gt;DATE(2023,12,31),"u provedbi","završen")</f>
        <v>završen</v>
      </c>
      <c r="K1999" s="15" t="s">
        <v>7124</v>
      </c>
      <c r="L1999" s="15" t="s">
        <v>178</v>
      </c>
      <c r="M1999" s="18">
        <v>0.85</v>
      </c>
      <c r="N1999" s="18">
        <v>0.15</v>
      </c>
      <c r="O1999" s="19">
        <f>Ugovori_OPULJP[[#This Row],[Bespovratna sredstva - Ukupno (EU+Nac) HRK
= Ukupna ugovorena vrijednost bespovratnih sredstava]]*Ugovori_OPULJP[[#This Row],[EU STOPA SUFINANCIRANJA %
EU CO-FINANCING RATE %]]</f>
        <v>1488685.716</v>
      </c>
      <c r="P1999" s="20">
        <f>Ugovori_OPULJP[[#This Row],[Bespovratna sredstva - EU dio - HRK]]/7.5345</f>
        <v>197582.54907425839</v>
      </c>
      <c r="Q1999" s="19">
        <f>Ugovori_OPULJP[[#This Row],[Bespovratna sredstva - Ukupno (EU+Nac) HRK
= Ukupna ugovorena vrijednost bespovratnih sredstava]]*Ugovori_OPULJP[[#This Row],[STOPA NACIONALNOG SUFINANCIRANJA %]]</f>
        <v>262709.24400000001</v>
      </c>
      <c r="R1999" s="20">
        <f>Ugovori_OPULJP[[#This Row],[Bespovratna sredstva - Nacionalni dio - HRK]]/7.5345</f>
        <v>34867.50866016325</v>
      </c>
      <c r="S1999" s="19">
        <v>1751394.96</v>
      </c>
      <c r="T1999" s="20">
        <f>Ugovori_OPULJP[[#This Row],[Bespovratna sredstva - Ukupno (EU+Nac) HRK
= Ukupna ugovorena vrijednost bespovratnih sredstava]]/7.5345</f>
        <v>232450.05773442163</v>
      </c>
      <c r="U1999" s="19">
        <v>0</v>
      </c>
      <c r="V1999" s="20">
        <f>Ugovori_OPULJP[[#This Row],[Javni doprinos korisnika - HRK]]/7.5345</f>
        <v>0</v>
      </c>
      <c r="W1999" s="19">
        <v>0</v>
      </c>
      <c r="X1999" s="20">
        <f>Ugovori_OPULJP[[#This Row],[Privatni doprinos korisnika - HRK]]/7.5345</f>
        <v>0</v>
      </c>
      <c r="Y1999" s="21">
        <f>Ugovori_OPULJP[[#This Row],[Bespovratna sredstva - Ukupno (EU+Nac) HRK
= Ukupna ugovorena vrijednost bespovratnih sredstava]]+Ugovori_OPULJP[[#This Row],[Javni doprinos korisnika - HRK]]+Ugovori_OPULJP[[#This Row],[Privatni doprinos korisnika - HRK]]</f>
        <v>1751394.96</v>
      </c>
      <c r="Z1999" s="22">
        <f>Ugovori_OPULJP[[#This Row],[UKUPNI PRIHVATLJIVI IZDACI
TOTAL ELIGIBLE EXPENDITURE
= Bespovratna sredstva ukupno + doprinos korisnika
= Ukupni prihvatljivi troškovi
= Ukupna ugovorena vrijednost projekta HRK]]/7.5345</f>
        <v>232450.05773442163</v>
      </c>
      <c r="AA1999" s="13" t="s">
        <v>22</v>
      </c>
      <c r="AB1999" s="13" t="s">
        <v>19</v>
      </c>
      <c r="AC1999" s="12" t="s">
        <v>7325</v>
      </c>
      <c r="AD1999" s="12" t="s">
        <v>2664</v>
      </c>
    </row>
    <row r="2000" spans="1:30" ht="63.75" customHeight="1" x14ac:dyDescent="0.3">
      <c r="A2000" s="10" t="s">
        <v>7326</v>
      </c>
      <c r="B2000" s="11" t="s">
        <v>139</v>
      </c>
      <c r="C2000" s="12" t="s">
        <v>2736</v>
      </c>
      <c r="D2000" s="12" t="s">
        <v>7309</v>
      </c>
      <c r="E2000" s="13" t="s">
        <v>63</v>
      </c>
      <c r="F2000" s="14" t="s">
        <v>7327</v>
      </c>
      <c r="G2000" s="14" t="s">
        <v>7328</v>
      </c>
      <c r="H2000" s="16">
        <v>42826</v>
      </c>
      <c r="I2000" s="16">
        <v>43466</v>
      </c>
      <c r="J2000" s="17" t="str">
        <f>IF(Ugovori_OPULJP[[#This Row],[DATUM ZAVRŠETKA OPERACIJE]]&gt;DATE(2023,12,31),"u provedbi","završen")</f>
        <v>završen</v>
      </c>
      <c r="K2000" s="15" t="s">
        <v>7329</v>
      </c>
      <c r="L2000" s="15" t="s">
        <v>21</v>
      </c>
      <c r="M2000" s="18">
        <v>0.85</v>
      </c>
      <c r="N2000" s="18">
        <v>0.15</v>
      </c>
      <c r="O2000" s="19">
        <f>Ugovori_OPULJP[[#This Row],[Bespovratna sredstva - Ukupno (EU+Nac) HRK
= Ukupna ugovorena vrijednost bespovratnih sredstava]]*Ugovori_OPULJP[[#This Row],[EU STOPA SUFINANCIRANJA %
EU CO-FINANCING RATE %]]</f>
        <v>1688480.8425</v>
      </c>
      <c r="P2000" s="20">
        <f>Ugovori_OPULJP[[#This Row],[Bespovratna sredstva - EU dio - HRK]]/7.5345</f>
        <v>224099.91937089388</v>
      </c>
      <c r="Q2000" s="19">
        <f>Ugovori_OPULJP[[#This Row],[Bespovratna sredstva - Ukupno (EU+Nac) HRK
= Ukupna ugovorena vrijednost bespovratnih sredstava]]*Ugovori_OPULJP[[#This Row],[STOPA NACIONALNOG SUFINANCIRANJA %]]</f>
        <v>297967.20750000002</v>
      </c>
      <c r="R2000" s="20">
        <f>Ugovori_OPULJP[[#This Row],[Bespovratna sredstva - Nacionalni dio - HRK]]/7.5345</f>
        <v>39547.044594863626</v>
      </c>
      <c r="S2000" s="19">
        <v>1986448.05</v>
      </c>
      <c r="T2000" s="20">
        <f>Ugovori_OPULJP[[#This Row],[Bespovratna sredstva - Ukupno (EU+Nac) HRK
= Ukupna ugovorena vrijednost bespovratnih sredstava]]/7.5345</f>
        <v>263646.96396575752</v>
      </c>
      <c r="U2000" s="19">
        <v>0</v>
      </c>
      <c r="V2000" s="20">
        <f>Ugovori_OPULJP[[#This Row],[Javni doprinos korisnika - HRK]]/7.5345</f>
        <v>0</v>
      </c>
      <c r="W2000" s="19">
        <v>0</v>
      </c>
      <c r="X2000" s="20">
        <f>Ugovori_OPULJP[[#This Row],[Privatni doprinos korisnika - HRK]]/7.5345</f>
        <v>0</v>
      </c>
      <c r="Y2000" s="21">
        <f>Ugovori_OPULJP[[#This Row],[Bespovratna sredstva - Ukupno (EU+Nac) HRK
= Ukupna ugovorena vrijednost bespovratnih sredstava]]+Ugovori_OPULJP[[#This Row],[Javni doprinos korisnika - HRK]]+Ugovori_OPULJP[[#This Row],[Privatni doprinos korisnika - HRK]]</f>
        <v>1986448.05</v>
      </c>
      <c r="Z2000" s="22">
        <f>Ugovori_OPULJP[[#This Row],[UKUPNI PRIHVATLJIVI IZDACI
TOTAL ELIGIBLE EXPENDITURE
= Bespovratna sredstva ukupno + doprinos korisnika
= Ukupni prihvatljivi troškovi
= Ukupna ugovorena vrijednost projekta HRK]]/7.5345</f>
        <v>263646.96396575752</v>
      </c>
      <c r="AA2000" s="13" t="s">
        <v>22</v>
      </c>
      <c r="AB2000" s="13" t="s">
        <v>19</v>
      </c>
      <c r="AC2000" s="12" t="s">
        <v>7330</v>
      </c>
      <c r="AD2000" s="12" t="s">
        <v>2664</v>
      </c>
    </row>
    <row r="2001" spans="1:30" ht="51" customHeight="1" x14ac:dyDescent="0.3">
      <c r="A2001" s="10" t="s">
        <v>7331</v>
      </c>
      <c r="B2001" s="11" t="s">
        <v>139</v>
      </c>
      <c r="C2001" s="12" t="s">
        <v>2736</v>
      </c>
      <c r="D2001" s="12" t="s">
        <v>7309</v>
      </c>
      <c r="E2001" s="13" t="s">
        <v>63</v>
      </c>
      <c r="F2001" s="14" t="s">
        <v>7332</v>
      </c>
      <c r="G2001" s="32" t="s">
        <v>1179</v>
      </c>
      <c r="H2001" s="16">
        <v>42828</v>
      </c>
      <c r="I2001" s="16">
        <v>43558</v>
      </c>
      <c r="J2001" s="17" t="str">
        <f>IF(Ugovori_OPULJP[[#This Row],[DATUM ZAVRŠETKA OPERACIJE]]&gt;DATE(2023,12,31),"u provedbi","završen")</f>
        <v>završen</v>
      </c>
      <c r="K2001" s="15" t="s">
        <v>91</v>
      </c>
      <c r="L2001" s="15" t="s">
        <v>91</v>
      </c>
      <c r="M2001" s="18">
        <v>0.85</v>
      </c>
      <c r="N2001" s="18">
        <v>0.15</v>
      </c>
      <c r="O2001" s="19">
        <f>Ugovori_OPULJP[[#This Row],[Bespovratna sredstva - Ukupno (EU+Nac) HRK
= Ukupna ugovorena vrijednost bespovratnih sredstava]]*Ugovori_OPULJP[[#This Row],[EU STOPA SUFINANCIRANJA %
EU CO-FINANCING RATE %]]</f>
        <v>1696769.1669999999</v>
      </c>
      <c r="P2001" s="20">
        <f>Ugovori_OPULJP[[#This Row],[Bespovratna sredstva - EU dio - HRK]]/7.5345</f>
        <v>225199.9690755856</v>
      </c>
      <c r="Q2001" s="19">
        <f>Ugovori_OPULJP[[#This Row],[Bespovratna sredstva - Ukupno (EU+Nac) HRK
= Ukupna ugovorena vrijednost bespovratnih sredstava]]*Ugovori_OPULJP[[#This Row],[STOPA NACIONALNOG SUFINANCIRANJA %]]</f>
        <v>299429.853</v>
      </c>
      <c r="R2001" s="20">
        <f>Ugovori_OPULJP[[#This Row],[Bespovratna sredstva - Nacionalni dio - HRK]]/7.5345</f>
        <v>39741.171013338637</v>
      </c>
      <c r="S2001" s="19">
        <v>1996199.02</v>
      </c>
      <c r="T2001" s="20">
        <f>Ugovori_OPULJP[[#This Row],[Bespovratna sredstva - Ukupno (EU+Nac) HRK
= Ukupna ugovorena vrijednost bespovratnih sredstava]]/7.5345</f>
        <v>264941.14008892427</v>
      </c>
      <c r="U2001" s="19">
        <v>0</v>
      </c>
      <c r="V2001" s="20">
        <f>Ugovori_OPULJP[[#This Row],[Javni doprinos korisnika - HRK]]/7.5345</f>
        <v>0</v>
      </c>
      <c r="W2001" s="19">
        <v>0</v>
      </c>
      <c r="X2001" s="20">
        <f>Ugovori_OPULJP[[#This Row],[Privatni doprinos korisnika - HRK]]/7.5345</f>
        <v>0</v>
      </c>
      <c r="Y2001" s="21">
        <f>Ugovori_OPULJP[[#This Row],[Bespovratna sredstva - Ukupno (EU+Nac) HRK
= Ukupna ugovorena vrijednost bespovratnih sredstava]]+Ugovori_OPULJP[[#This Row],[Javni doprinos korisnika - HRK]]+Ugovori_OPULJP[[#This Row],[Privatni doprinos korisnika - HRK]]</f>
        <v>1996199.02</v>
      </c>
      <c r="Z2001" s="22">
        <f>Ugovori_OPULJP[[#This Row],[UKUPNI PRIHVATLJIVI IZDACI
TOTAL ELIGIBLE EXPENDITURE
= Bespovratna sredstva ukupno + doprinos korisnika
= Ukupni prihvatljivi troškovi
= Ukupna ugovorena vrijednost projekta HRK]]/7.5345</f>
        <v>264941.14008892427</v>
      </c>
      <c r="AA2001" s="13" t="s">
        <v>22</v>
      </c>
      <c r="AB2001" s="13" t="s">
        <v>19</v>
      </c>
      <c r="AC2001" s="12" t="s">
        <v>7333</v>
      </c>
      <c r="AD2001" s="12" t="s">
        <v>2664</v>
      </c>
    </row>
    <row r="2002" spans="1:30" ht="51" customHeight="1" x14ac:dyDescent="0.3">
      <c r="A2002" s="10" t="s">
        <v>7334</v>
      </c>
      <c r="B2002" s="11" t="s">
        <v>139</v>
      </c>
      <c r="C2002" s="12" t="s">
        <v>2736</v>
      </c>
      <c r="D2002" s="12" t="s">
        <v>7309</v>
      </c>
      <c r="E2002" s="13" t="s">
        <v>63</v>
      </c>
      <c r="F2002" s="14" t="s">
        <v>7335</v>
      </c>
      <c r="G2002" s="14" t="s">
        <v>1607</v>
      </c>
      <c r="H2002" s="16">
        <v>42825</v>
      </c>
      <c r="I2002" s="16">
        <v>43555</v>
      </c>
      <c r="J2002" s="17" t="str">
        <f>IF(Ugovori_OPULJP[[#This Row],[DATUM ZAVRŠETKA OPERACIJE]]&gt;DATE(2023,12,31),"u provedbi","završen")</f>
        <v>završen</v>
      </c>
      <c r="K2002" s="15" t="s">
        <v>7336</v>
      </c>
      <c r="L2002" s="15" t="s">
        <v>362</v>
      </c>
      <c r="M2002" s="18">
        <v>0.85</v>
      </c>
      <c r="N2002" s="18">
        <v>0.15</v>
      </c>
      <c r="O2002" s="19">
        <f>Ugovori_OPULJP[[#This Row],[Bespovratna sredstva - Ukupno (EU+Nac) HRK
= Ukupna ugovorena vrijednost bespovratnih sredstava]]*Ugovori_OPULJP[[#This Row],[EU STOPA SUFINANCIRANJA %
EU CO-FINANCING RATE %]]</f>
        <v>1349043.4234999998</v>
      </c>
      <c r="P2002" s="20">
        <f>Ugovori_OPULJP[[#This Row],[Bespovratna sredstva - EU dio - HRK]]/7.5345</f>
        <v>179048.83184020169</v>
      </c>
      <c r="Q2002" s="19">
        <f>Ugovori_OPULJP[[#This Row],[Bespovratna sredstva - Ukupno (EU+Nac) HRK
= Ukupna ugovorena vrijednost bespovratnih sredstava]]*Ugovori_OPULJP[[#This Row],[STOPA NACIONALNOG SUFINANCIRANJA %]]</f>
        <v>238066.48649999997</v>
      </c>
      <c r="R2002" s="20">
        <f>Ugovori_OPULJP[[#This Row],[Bespovratna sredstva - Nacionalni dio - HRK]]/7.5345</f>
        <v>31596.852677682655</v>
      </c>
      <c r="S2002" s="19">
        <v>1587109.91</v>
      </c>
      <c r="T2002" s="20">
        <f>Ugovori_OPULJP[[#This Row],[Bespovratna sredstva - Ukupno (EU+Nac) HRK
= Ukupna ugovorena vrijednost bespovratnih sredstava]]/7.5345</f>
        <v>210645.68451788437</v>
      </c>
      <c r="U2002" s="19">
        <v>0</v>
      </c>
      <c r="V2002" s="20">
        <f>Ugovori_OPULJP[[#This Row],[Javni doprinos korisnika - HRK]]/7.5345</f>
        <v>0</v>
      </c>
      <c r="W2002" s="19">
        <v>0</v>
      </c>
      <c r="X2002" s="20">
        <f>Ugovori_OPULJP[[#This Row],[Privatni doprinos korisnika - HRK]]/7.5345</f>
        <v>0</v>
      </c>
      <c r="Y2002" s="21">
        <f>Ugovori_OPULJP[[#This Row],[Bespovratna sredstva - Ukupno (EU+Nac) HRK
= Ukupna ugovorena vrijednost bespovratnih sredstava]]+Ugovori_OPULJP[[#This Row],[Javni doprinos korisnika - HRK]]+Ugovori_OPULJP[[#This Row],[Privatni doprinos korisnika - HRK]]</f>
        <v>1587109.91</v>
      </c>
      <c r="Z2002" s="22">
        <f>Ugovori_OPULJP[[#This Row],[UKUPNI PRIHVATLJIVI IZDACI
TOTAL ELIGIBLE EXPENDITURE
= Bespovratna sredstva ukupno + doprinos korisnika
= Ukupni prihvatljivi troškovi
= Ukupna ugovorena vrijednost projekta HRK]]/7.5345</f>
        <v>210645.68451788437</v>
      </c>
      <c r="AA2002" s="13" t="s">
        <v>22</v>
      </c>
      <c r="AB2002" s="13" t="s">
        <v>19</v>
      </c>
      <c r="AC2002" s="12" t="s">
        <v>7337</v>
      </c>
      <c r="AD2002" s="12" t="s">
        <v>2664</v>
      </c>
    </row>
    <row r="2003" spans="1:30" ht="51" customHeight="1" x14ac:dyDescent="0.3">
      <c r="A2003" s="10" t="s">
        <v>7338</v>
      </c>
      <c r="B2003" s="11" t="s">
        <v>139</v>
      </c>
      <c r="C2003" s="12" t="s">
        <v>2736</v>
      </c>
      <c r="D2003" s="12" t="s">
        <v>7309</v>
      </c>
      <c r="E2003" s="13" t="s">
        <v>63</v>
      </c>
      <c r="F2003" s="14" t="s">
        <v>7339</v>
      </c>
      <c r="G2003" s="14" t="s">
        <v>1395</v>
      </c>
      <c r="H2003" s="16">
        <v>42825</v>
      </c>
      <c r="I2003" s="16">
        <v>43555</v>
      </c>
      <c r="J2003" s="17" t="str">
        <f>IF(Ugovori_OPULJP[[#This Row],[DATUM ZAVRŠETKA OPERACIJE]]&gt;DATE(2023,12,31),"u provedbi","završen")</f>
        <v>završen</v>
      </c>
      <c r="K2003" s="15" t="s">
        <v>81</v>
      </c>
      <c r="L2003" s="15" t="s">
        <v>81</v>
      </c>
      <c r="M2003" s="18">
        <v>0.85</v>
      </c>
      <c r="N2003" s="18">
        <v>0.15</v>
      </c>
      <c r="O2003" s="19">
        <f>Ugovori_OPULJP[[#This Row],[Bespovratna sredstva - Ukupno (EU+Nac) HRK
= Ukupna ugovorena vrijednost bespovratnih sredstava]]*Ugovori_OPULJP[[#This Row],[EU STOPA SUFINANCIRANJA %
EU CO-FINANCING RATE %]]</f>
        <v>1699316.923</v>
      </c>
      <c r="P2003" s="20">
        <f>Ugovori_OPULJP[[#This Row],[Bespovratna sredstva - EU dio - HRK]]/7.5345</f>
        <v>225538.11440706084</v>
      </c>
      <c r="Q2003" s="19">
        <f>Ugovori_OPULJP[[#This Row],[Bespovratna sredstva - Ukupno (EU+Nac) HRK
= Ukupna ugovorena vrijednost bespovratnih sredstava]]*Ugovori_OPULJP[[#This Row],[STOPA NACIONALNOG SUFINANCIRANJA %]]</f>
        <v>299879.45699999999</v>
      </c>
      <c r="R2003" s="20">
        <f>Ugovori_OPULJP[[#This Row],[Bespovratna sredstva - Nacionalni dio - HRK]]/7.5345</f>
        <v>39800.843718893091</v>
      </c>
      <c r="S2003" s="19">
        <v>1999196.38</v>
      </c>
      <c r="T2003" s="20">
        <f>Ugovori_OPULJP[[#This Row],[Bespovratna sredstva - Ukupno (EU+Nac) HRK
= Ukupna ugovorena vrijednost bespovratnih sredstava]]/7.5345</f>
        <v>265338.95812595391</v>
      </c>
      <c r="U2003" s="19">
        <v>0</v>
      </c>
      <c r="V2003" s="20">
        <f>Ugovori_OPULJP[[#This Row],[Javni doprinos korisnika - HRK]]/7.5345</f>
        <v>0</v>
      </c>
      <c r="W2003" s="19">
        <v>0</v>
      </c>
      <c r="X2003" s="20">
        <f>Ugovori_OPULJP[[#This Row],[Privatni doprinos korisnika - HRK]]/7.5345</f>
        <v>0</v>
      </c>
      <c r="Y2003" s="21">
        <f>Ugovori_OPULJP[[#This Row],[Bespovratna sredstva - Ukupno (EU+Nac) HRK
= Ukupna ugovorena vrijednost bespovratnih sredstava]]+Ugovori_OPULJP[[#This Row],[Javni doprinos korisnika - HRK]]+Ugovori_OPULJP[[#This Row],[Privatni doprinos korisnika - HRK]]</f>
        <v>1999196.38</v>
      </c>
      <c r="Z2003" s="22">
        <f>Ugovori_OPULJP[[#This Row],[UKUPNI PRIHVATLJIVI IZDACI
TOTAL ELIGIBLE EXPENDITURE
= Bespovratna sredstva ukupno + doprinos korisnika
= Ukupni prihvatljivi troškovi
= Ukupna ugovorena vrijednost projekta HRK]]/7.5345</f>
        <v>265338.95812595391</v>
      </c>
      <c r="AA2003" s="13" t="s">
        <v>22</v>
      </c>
      <c r="AB2003" s="13" t="s">
        <v>19</v>
      </c>
      <c r="AC2003" s="12" t="s">
        <v>7340</v>
      </c>
      <c r="AD2003" s="12" t="s">
        <v>2664</v>
      </c>
    </row>
    <row r="2004" spans="1:30" ht="51" customHeight="1" x14ac:dyDescent="0.3">
      <c r="A2004" s="10" t="s">
        <v>7341</v>
      </c>
      <c r="B2004" s="11" t="s">
        <v>139</v>
      </c>
      <c r="C2004" s="12" t="s">
        <v>2736</v>
      </c>
      <c r="D2004" s="12" t="s">
        <v>7309</v>
      </c>
      <c r="E2004" s="13" t="s">
        <v>63</v>
      </c>
      <c r="F2004" s="14" t="s">
        <v>7342</v>
      </c>
      <c r="G2004" s="14" t="s">
        <v>159</v>
      </c>
      <c r="H2004" s="16">
        <v>42826</v>
      </c>
      <c r="I2004" s="16">
        <v>43466</v>
      </c>
      <c r="J2004" s="17" t="str">
        <f>IF(Ugovori_OPULJP[[#This Row],[DATUM ZAVRŠETKA OPERACIJE]]&gt;DATE(2023,12,31),"u provedbi","završen")</f>
        <v>završen</v>
      </c>
      <c r="K2004" s="15" t="s">
        <v>7343</v>
      </c>
      <c r="L2004" s="15" t="s">
        <v>21</v>
      </c>
      <c r="M2004" s="18">
        <v>0.85</v>
      </c>
      <c r="N2004" s="18">
        <v>0.15</v>
      </c>
      <c r="O2004" s="19">
        <f>Ugovori_OPULJP[[#This Row],[Bespovratna sredstva - Ukupno (EU+Nac) HRK
= Ukupna ugovorena vrijednost bespovratnih sredstava]]*Ugovori_OPULJP[[#This Row],[EU STOPA SUFINANCIRANJA %
EU CO-FINANCING RATE %]]</f>
        <v>1585048.5755</v>
      </c>
      <c r="P2004" s="20">
        <f>Ugovori_OPULJP[[#This Row],[Bespovratna sredstva - EU dio - HRK]]/7.5345</f>
        <v>210372.09841396243</v>
      </c>
      <c r="Q2004" s="19">
        <f>Ugovori_OPULJP[[#This Row],[Bespovratna sredstva - Ukupno (EU+Nac) HRK
= Ukupna ugovorena vrijednost bespovratnih sredstava]]*Ugovori_OPULJP[[#This Row],[STOPA NACIONALNOG SUFINANCIRANJA %]]</f>
        <v>279714.45449999999</v>
      </c>
      <c r="R2004" s="20">
        <f>Ugovori_OPULJP[[#This Row],[Bespovratna sredstva - Nacionalni dio - HRK]]/7.5345</f>
        <v>37124.487955405137</v>
      </c>
      <c r="S2004" s="19">
        <v>1864763.03</v>
      </c>
      <c r="T2004" s="20">
        <f>Ugovori_OPULJP[[#This Row],[Bespovratna sredstva - Ukupno (EU+Nac) HRK
= Ukupna ugovorena vrijednost bespovratnih sredstava]]/7.5345</f>
        <v>247496.58636936758</v>
      </c>
      <c r="U2004" s="19">
        <v>0</v>
      </c>
      <c r="V2004" s="20">
        <f>Ugovori_OPULJP[[#This Row],[Javni doprinos korisnika - HRK]]/7.5345</f>
        <v>0</v>
      </c>
      <c r="W2004" s="19">
        <v>0</v>
      </c>
      <c r="X2004" s="20">
        <f>Ugovori_OPULJP[[#This Row],[Privatni doprinos korisnika - HRK]]/7.5345</f>
        <v>0</v>
      </c>
      <c r="Y2004" s="21">
        <f>Ugovori_OPULJP[[#This Row],[Bespovratna sredstva - Ukupno (EU+Nac) HRK
= Ukupna ugovorena vrijednost bespovratnih sredstava]]+Ugovori_OPULJP[[#This Row],[Javni doprinos korisnika - HRK]]+Ugovori_OPULJP[[#This Row],[Privatni doprinos korisnika - HRK]]</f>
        <v>1864763.03</v>
      </c>
      <c r="Z2004" s="22">
        <f>Ugovori_OPULJP[[#This Row],[UKUPNI PRIHVATLJIVI IZDACI
TOTAL ELIGIBLE EXPENDITURE
= Bespovratna sredstva ukupno + doprinos korisnika
= Ukupni prihvatljivi troškovi
= Ukupna ugovorena vrijednost projekta HRK]]/7.5345</f>
        <v>247496.58636936758</v>
      </c>
      <c r="AA2004" s="13" t="s">
        <v>22</v>
      </c>
      <c r="AB2004" s="13" t="s">
        <v>19</v>
      </c>
      <c r="AC2004" s="12" t="s">
        <v>7344</v>
      </c>
      <c r="AD2004" s="12" t="s">
        <v>2664</v>
      </c>
    </row>
    <row r="2005" spans="1:30" ht="63.75" customHeight="1" x14ac:dyDescent="0.3">
      <c r="A2005" s="10" t="s">
        <v>7345</v>
      </c>
      <c r="B2005" s="11" t="s">
        <v>139</v>
      </c>
      <c r="C2005" s="12" t="s">
        <v>2736</v>
      </c>
      <c r="D2005" s="12" t="s">
        <v>7309</v>
      </c>
      <c r="E2005" s="13" t="s">
        <v>63</v>
      </c>
      <c r="F2005" s="14" t="s">
        <v>7346</v>
      </c>
      <c r="G2005" s="14" t="s">
        <v>1474</v>
      </c>
      <c r="H2005" s="16">
        <v>42826</v>
      </c>
      <c r="I2005" s="16">
        <v>43556</v>
      </c>
      <c r="J2005" s="17" t="str">
        <f>IF(Ugovori_OPULJP[[#This Row],[DATUM ZAVRŠETKA OPERACIJE]]&gt;DATE(2023,12,31),"u provedbi","završen")</f>
        <v>završen</v>
      </c>
      <c r="K2005" s="15" t="s">
        <v>7347</v>
      </c>
      <c r="L2005" s="15" t="s">
        <v>178</v>
      </c>
      <c r="M2005" s="18">
        <v>0.85</v>
      </c>
      <c r="N2005" s="18">
        <v>0.15</v>
      </c>
      <c r="O2005" s="19">
        <f>Ugovori_OPULJP[[#This Row],[Bespovratna sredstva - Ukupno (EU+Nac) HRK
= Ukupna ugovorena vrijednost bespovratnih sredstava]]*Ugovori_OPULJP[[#This Row],[EU STOPA SUFINANCIRANJA %
EU CO-FINANCING RATE %]]</f>
        <v>1466145.7475000001</v>
      </c>
      <c r="P2005" s="20">
        <f>Ugovori_OPULJP[[#This Row],[Bespovratna sredstva - EU dio - HRK]]/7.5345</f>
        <v>194590.98115336121</v>
      </c>
      <c r="Q2005" s="19">
        <f>Ugovori_OPULJP[[#This Row],[Bespovratna sredstva - Ukupno (EU+Nac) HRK
= Ukupna ugovorena vrijednost bespovratnih sredstava]]*Ugovori_OPULJP[[#This Row],[STOPA NACIONALNOG SUFINANCIRANJA %]]</f>
        <v>258731.60250000001</v>
      </c>
      <c r="R2005" s="20">
        <f>Ugovori_OPULJP[[#This Row],[Bespovratna sredstva - Nacionalni dio - HRK]]/7.5345</f>
        <v>34339.584909416684</v>
      </c>
      <c r="S2005" s="19">
        <v>1724877.35</v>
      </c>
      <c r="T2005" s="20">
        <f>Ugovori_OPULJP[[#This Row],[Bespovratna sredstva - Ukupno (EU+Nac) HRK
= Ukupna ugovorena vrijednost bespovratnih sredstava]]/7.5345</f>
        <v>228930.56606277789</v>
      </c>
      <c r="U2005" s="19">
        <v>0</v>
      </c>
      <c r="V2005" s="20">
        <f>Ugovori_OPULJP[[#This Row],[Javni doprinos korisnika - HRK]]/7.5345</f>
        <v>0</v>
      </c>
      <c r="W2005" s="19">
        <v>0</v>
      </c>
      <c r="X2005" s="20">
        <f>Ugovori_OPULJP[[#This Row],[Privatni doprinos korisnika - HRK]]/7.5345</f>
        <v>0</v>
      </c>
      <c r="Y2005" s="21">
        <f>Ugovori_OPULJP[[#This Row],[Bespovratna sredstva - Ukupno (EU+Nac) HRK
= Ukupna ugovorena vrijednost bespovratnih sredstava]]+Ugovori_OPULJP[[#This Row],[Javni doprinos korisnika - HRK]]+Ugovori_OPULJP[[#This Row],[Privatni doprinos korisnika - HRK]]</f>
        <v>1724877.35</v>
      </c>
      <c r="Z2005" s="22">
        <f>Ugovori_OPULJP[[#This Row],[UKUPNI PRIHVATLJIVI IZDACI
TOTAL ELIGIBLE EXPENDITURE
= Bespovratna sredstva ukupno + doprinos korisnika
= Ukupni prihvatljivi troškovi
= Ukupna ugovorena vrijednost projekta HRK]]/7.5345</f>
        <v>228930.56606277789</v>
      </c>
      <c r="AA2005" s="13" t="s">
        <v>22</v>
      </c>
      <c r="AB2005" s="13" t="s">
        <v>19</v>
      </c>
      <c r="AC2005" s="12" t="s">
        <v>7348</v>
      </c>
      <c r="AD2005" s="12" t="s">
        <v>2664</v>
      </c>
    </row>
    <row r="2006" spans="1:30" ht="51" customHeight="1" x14ac:dyDescent="0.3">
      <c r="A2006" s="10" t="s">
        <v>7349</v>
      </c>
      <c r="B2006" s="11" t="s">
        <v>139</v>
      </c>
      <c r="C2006" s="12" t="s">
        <v>2736</v>
      </c>
      <c r="D2006" s="12" t="s">
        <v>7309</v>
      </c>
      <c r="E2006" s="13" t="s">
        <v>63</v>
      </c>
      <c r="F2006" s="14" t="s">
        <v>7350</v>
      </c>
      <c r="G2006" s="14" t="s">
        <v>1604</v>
      </c>
      <c r="H2006" s="16">
        <v>42828</v>
      </c>
      <c r="I2006" s="16">
        <v>43558</v>
      </c>
      <c r="J2006" s="17" t="str">
        <f>IF(Ugovori_OPULJP[[#This Row],[DATUM ZAVRŠETKA OPERACIJE]]&gt;DATE(2023,12,31),"u provedbi","završen")</f>
        <v>završen</v>
      </c>
      <c r="K2006" s="15" t="s">
        <v>91</v>
      </c>
      <c r="L2006" s="15" t="s">
        <v>91</v>
      </c>
      <c r="M2006" s="18">
        <v>0.85</v>
      </c>
      <c r="N2006" s="18">
        <v>0.15</v>
      </c>
      <c r="O2006" s="19">
        <f>Ugovori_OPULJP[[#This Row],[Bespovratna sredstva - Ukupno (EU+Nac) HRK
= Ukupna ugovorena vrijednost bespovratnih sredstava]]*Ugovori_OPULJP[[#This Row],[EU STOPA SUFINANCIRANJA %
EU CO-FINANCING RATE %]]</f>
        <v>1697438.7290000001</v>
      </c>
      <c r="P2006" s="20">
        <f>Ugovori_OPULJP[[#This Row],[Bespovratna sredstva - EU dio - HRK]]/7.5345</f>
        <v>225288.83522463334</v>
      </c>
      <c r="Q2006" s="19">
        <f>Ugovori_OPULJP[[#This Row],[Bespovratna sredstva - Ukupno (EU+Nac) HRK
= Ukupna ugovorena vrijednost bespovratnih sredstava]]*Ugovori_OPULJP[[#This Row],[STOPA NACIONALNOG SUFINANCIRANJA %]]</f>
        <v>299548.011</v>
      </c>
      <c r="R2006" s="20">
        <f>Ugovori_OPULJP[[#This Row],[Bespovratna sredstva - Nacionalni dio - HRK]]/7.5345</f>
        <v>39756.853274935296</v>
      </c>
      <c r="S2006" s="19">
        <v>1996986.74</v>
      </c>
      <c r="T2006" s="20">
        <f>Ugovori_OPULJP[[#This Row],[Bespovratna sredstva - Ukupno (EU+Nac) HRK
= Ukupna ugovorena vrijednost bespovratnih sredstava]]/7.5345</f>
        <v>265045.68849956861</v>
      </c>
      <c r="U2006" s="19">
        <v>0</v>
      </c>
      <c r="V2006" s="20">
        <f>Ugovori_OPULJP[[#This Row],[Javni doprinos korisnika - HRK]]/7.5345</f>
        <v>0</v>
      </c>
      <c r="W2006" s="19">
        <v>0</v>
      </c>
      <c r="X2006" s="20">
        <f>Ugovori_OPULJP[[#This Row],[Privatni doprinos korisnika - HRK]]/7.5345</f>
        <v>0</v>
      </c>
      <c r="Y2006" s="21">
        <f>Ugovori_OPULJP[[#This Row],[Bespovratna sredstva - Ukupno (EU+Nac) HRK
= Ukupna ugovorena vrijednost bespovratnih sredstava]]+Ugovori_OPULJP[[#This Row],[Javni doprinos korisnika - HRK]]+Ugovori_OPULJP[[#This Row],[Privatni doprinos korisnika - HRK]]</f>
        <v>1996986.74</v>
      </c>
      <c r="Z2006" s="22">
        <f>Ugovori_OPULJP[[#This Row],[UKUPNI PRIHVATLJIVI IZDACI
TOTAL ELIGIBLE EXPENDITURE
= Bespovratna sredstva ukupno + doprinos korisnika
= Ukupni prihvatljivi troškovi
= Ukupna ugovorena vrijednost projekta HRK]]/7.5345</f>
        <v>265045.68849956861</v>
      </c>
      <c r="AA2006" s="13" t="s">
        <v>22</v>
      </c>
      <c r="AB2006" s="13" t="s">
        <v>19</v>
      </c>
      <c r="AC2006" s="12" t="s">
        <v>7351</v>
      </c>
      <c r="AD2006" s="12" t="s">
        <v>2664</v>
      </c>
    </row>
    <row r="2007" spans="1:30" ht="51" customHeight="1" x14ac:dyDescent="0.3">
      <c r="A2007" s="10" t="s">
        <v>7352</v>
      </c>
      <c r="B2007" s="11" t="s">
        <v>139</v>
      </c>
      <c r="C2007" s="12" t="s">
        <v>2736</v>
      </c>
      <c r="D2007" s="12" t="s">
        <v>7309</v>
      </c>
      <c r="E2007" s="13" t="s">
        <v>63</v>
      </c>
      <c r="F2007" s="14" t="s">
        <v>7353</v>
      </c>
      <c r="G2007" s="14" t="s">
        <v>7354</v>
      </c>
      <c r="H2007" s="16">
        <v>42822</v>
      </c>
      <c r="I2007" s="16">
        <v>43552</v>
      </c>
      <c r="J2007" s="17" t="str">
        <f>IF(Ugovori_OPULJP[[#This Row],[DATUM ZAVRŠETKA OPERACIJE]]&gt;DATE(2023,12,31),"u provedbi","završen")</f>
        <v>završen</v>
      </c>
      <c r="K2007" s="15" t="s">
        <v>880</v>
      </c>
      <c r="L2007" s="15" t="s">
        <v>21</v>
      </c>
      <c r="M2007" s="18">
        <v>0.85</v>
      </c>
      <c r="N2007" s="18">
        <v>0.15</v>
      </c>
      <c r="O2007" s="19">
        <f>Ugovori_OPULJP[[#This Row],[Bespovratna sredstva - Ukupno (EU+Nac) HRK
= Ukupna ugovorena vrijednost bespovratnih sredstava]]*Ugovori_OPULJP[[#This Row],[EU STOPA SUFINANCIRANJA %
EU CO-FINANCING RATE %]]</f>
        <v>1140525.9454999999</v>
      </c>
      <c r="P2007" s="20">
        <f>Ugovori_OPULJP[[#This Row],[Bespovratna sredstva - EU dio - HRK]]/7.5345</f>
        <v>151373.80655650672</v>
      </c>
      <c r="Q2007" s="19">
        <f>Ugovori_OPULJP[[#This Row],[Bespovratna sredstva - Ukupno (EU+Nac) HRK
= Ukupna ugovorena vrijednost bespovratnih sredstava]]*Ugovori_OPULJP[[#This Row],[STOPA NACIONALNOG SUFINANCIRANJA %]]</f>
        <v>201269.28449999998</v>
      </c>
      <c r="R2007" s="20">
        <f>Ugovori_OPULJP[[#This Row],[Bespovratna sredstva - Nacionalni dio - HRK]]/7.5345</f>
        <v>26713.024686442361</v>
      </c>
      <c r="S2007" s="19">
        <v>1341795.23</v>
      </c>
      <c r="T2007" s="20">
        <f>Ugovori_OPULJP[[#This Row],[Bespovratna sredstva - Ukupno (EU+Nac) HRK
= Ukupna ugovorena vrijednost bespovratnih sredstava]]/7.5345</f>
        <v>178086.83124294909</v>
      </c>
      <c r="U2007" s="19">
        <v>0</v>
      </c>
      <c r="V2007" s="20">
        <f>Ugovori_OPULJP[[#This Row],[Javni doprinos korisnika - HRK]]/7.5345</f>
        <v>0</v>
      </c>
      <c r="W2007" s="19">
        <v>0</v>
      </c>
      <c r="X2007" s="20">
        <f>Ugovori_OPULJP[[#This Row],[Privatni doprinos korisnika - HRK]]/7.5345</f>
        <v>0</v>
      </c>
      <c r="Y2007" s="21">
        <f>Ugovori_OPULJP[[#This Row],[Bespovratna sredstva - Ukupno (EU+Nac) HRK
= Ukupna ugovorena vrijednost bespovratnih sredstava]]+Ugovori_OPULJP[[#This Row],[Javni doprinos korisnika - HRK]]+Ugovori_OPULJP[[#This Row],[Privatni doprinos korisnika - HRK]]</f>
        <v>1341795.23</v>
      </c>
      <c r="Z2007" s="22">
        <f>Ugovori_OPULJP[[#This Row],[UKUPNI PRIHVATLJIVI IZDACI
TOTAL ELIGIBLE EXPENDITURE
= Bespovratna sredstva ukupno + doprinos korisnika
= Ukupni prihvatljivi troškovi
= Ukupna ugovorena vrijednost projekta HRK]]/7.5345</f>
        <v>178086.83124294909</v>
      </c>
      <c r="AA2007" s="13" t="s">
        <v>22</v>
      </c>
      <c r="AB2007" s="13" t="s">
        <v>19</v>
      </c>
      <c r="AC2007" s="12" t="s">
        <v>7355</v>
      </c>
      <c r="AD2007" s="12" t="s">
        <v>2664</v>
      </c>
    </row>
    <row r="2008" spans="1:30" ht="63.75" customHeight="1" x14ac:dyDescent="0.3">
      <c r="A2008" s="10" t="s">
        <v>7356</v>
      </c>
      <c r="B2008" s="11" t="s">
        <v>139</v>
      </c>
      <c r="C2008" s="12" t="s">
        <v>2736</v>
      </c>
      <c r="D2008" s="12" t="s">
        <v>7309</v>
      </c>
      <c r="E2008" s="13" t="s">
        <v>63</v>
      </c>
      <c r="F2008" s="14" t="s">
        <v>7357</v>
      </c>
      <c r="G2008" s="14" t="s">
        <v>7358</v>
      </c>
      <c r="H2008" s="16">
        <v>42828</v>
      </c>
      <c r="I2008" s="16">
        <v>43558</v>
      </c>
      <c r="J2008" s="17" t="str">
        <f>IF(Ugovori_OPULJP[[#This Row],[DATUM ZAVRŠETKA OPERACIJE]]&gt;DATE(2023,12,31),"u provedbi","završen")</f>
        <v>završen</v>
      </c>
      <c r="K2008" s="15" t="s">
        <v>21</v>
      </c>
      <c r="L2008" s="15" t="s">
        <v>21</v>
      </c>
      <c r="M2008" s="18">
        <v>0.85</v>
      </c>
      <c r="N2008" s="18">
        <v>0.15</v>
      </c>
      <c r="O2008" s="19">
        <f>Ugovori_OPULJP[[#This Row],[Bespovratna sredstva - Ukupno (EU+Nac) HRK
= Ukupna ugovorena vrijednost bespovratnih sredstava]]*Ugovori_OPULJP[[#This Row],[EU STOPA SUFINANCIRANJA %
EU CO-FINANCING RATE %]]</f>
        <v>1691444.9624999999</v>
      </c>
      <c r="P2008" s="20">
        <f>Ugovori_OPULJP[[#This Row],[Bespovratna sredstva - EU dio - HRK]]/7.5345</f>
        <v>224493.32570177183</v>
      </c>
      <c r="Q2008" s="19">
        <f>Ugovori_OPULJP[[#This Row],[Bespovratna sredstva - Ukupno (EU+Nac) HRK
= Ukupna ugovorena vrijednost bespovratnih sredstava]]*Ugovori_OPULJP[[#This Row],[STOPA NACIONALNOG SUFINANCIRANJA %]]</f>
        <v>298490.28749999998</v>
      </c>
      <c r="R2008" s="20">
        <f>Ugovori_OPULJP[[#This Row],[Bespovratna sredstva - Nacionalni dio - HRK]]/7.5345</f>
        <v>39616.469241489147</v>
      </c>
      <c r="S2008" s="19">
        <v>1989935.25</v>
      </c>
      <c r="T2008" s="20">
        <f>Ugovori_OPULJP[[#This Row],[Bespovratna sredstva - Ukupno (EU+Nac) HRK
= Ukupna ugovorena vrijednost bespovratnih sredstava]]/7.5345</f>
        <v>264109.79494326096</v>
      </c>
      <c r="U2008" s="19">
        <v>0</v>
      </c>
      <c r="V2008" s="20">
        <f>Ugovori_OPULJP[[#This Row],[Javni doprinos korisnika - HRK]]/7.5345</f>
        <v>0</v>
      </c>
      <c r="W2008" s="19">
        <v>0</v>
      </c>
      <c r="X2008" s="20">
        <f>Ugovori_OPULJP[[#This Row],[Privatni doprinos korisnika - HRK]]/7.5345</f>
        <v>0</v>
      </c>
      <c r="Y2008" s="21">
        <f>Ugovori_OPULJP[[#This Row],[Bespovratna sredstva - Ukupno (EU+Nac) HRK
= Ukupna ugovorena vrijednost bespovratnih sredstava]]+Ugovori_OPULJP[[#This Row],[Javni doprinos korisnika - HRK]]+Ugovori_OPULJP[[#This Row],[Privatni doprinos korisnika - HRK]]</f>
        <v>1989935.25</v>
      </c>
      <c r="Z2008" s="22">
        <f>Ugovori_OPULJP[[#This Row],[UKUPNI PRIHVATLJIVI IZDACI
TOTAL ELIGIBLE EXPENDITURE
= Bespovratna sredstva ukupno + doprinos korisnika
= Ukupni prihvatljivi troškovi
= Ukupna ugovorena vrijednost projekta HRK]]/7.5345</f>
        <v>264109.79494326096</v>
      </c>
      <c r="AA2008" s="13" t="s">
        <v>22</v>
      </c>
      <c r="AB2008" s="13" t="s">
        <v>19</v>
      </c>
      <c r="AC2008" s="12" t="s">
        <v>7359</v>
      </c>
      <c r="AD2008" s="12" t="s">
        <v>2664</v>
      </c>
    </row>
    <row r="2009" spans="1:30" ht="63.75" customHeight="1" x14ac:dyDescent="0.3">
      <c r="A2009" s="10" t="s">
        <v>7360</v>
      </c>
      <c r="B2009" s="11" t="s">
        <v>139</v>
      </c>
      <c r="C2009" s="12" t="s">
        <v>2736</v>
      </c>
      <c r="D2009" s="12" t="s">
        <v>7309</v>
      </c>
      <c r="E2009" s="13" t="s">
        <v>63</v>
      </c>
      <c r="F2009" s="14" t="s">
        <v>7361</v>
      </c>
      <c r="G2009" s="14" t="s">
        <v>804</v>
      </c>
      <c r="H2009" s="16">
        <v>42826</v>
      </c>
      <c r="I2009" s="16">
        <v>43556</v>
      </c>
      <c r="J2009" s="17" t="str">
        <f>IF(Ugovori_OPULJP[[#This Row],[DATUM ZAVRŠETKA OPERACIJE]]&gt;DATE(2023,12,31),"u provedbi","završen")</f>
        <v>završen</v>
      </c>
      <c r="K2009" s="15" t="s">
        <v>117</v>
      </c>
      <c r="L2009" s="15" t="s">
        <v>117</v>
      </c>
      <c r="M2009" s="18">
        <v>0.85</v>
      </c>
      <c r="N2009" s="18">
        <v>0.15</v>
      </c>
      <c r="O2009" s="19">
        <f>Ugovori_OPULJP[[#This Row],[Bespovratna sredstva - Ukupno (EU+Nac) HRK
= Ukupna ugovorena vrijednost bespovratnih sredstava]]*Ugovori_OPULJP[[#This Row],[EU STOPA SUFINANCIRANJA %
EU CO-FINANCING RATE %]]</f>
        <v>1696861.1795000001</v>
      </c>
      <c r="P2009" s="20">
        <f>Ugovori_OPULJP[[#This Row],[Bespovratna sredstva - EU dio - HRK]]/7.5345</f>
        <v>225212.18123299489</v>
      </c>
      <c r="Q2009" s="19">
        <f>Ugovori_OPULJP[[#This Row],[Bespovratna sredstva - Ukupno (EU+Nac) HRK
= Ukupna ugovorena vrijednost bespovratnih sredstava]]*Ugovori_OPULJP[[#This Row],[STOPA NACIONALNOG SUFINANCIRANJA %]]</f>
        <v>299446.09049999999</v>
      </c>
      <c r="R2009" s="20">
        <f>Ugovori_OPULJP[[#This Row],[Bespovratna sredstva - Nacionalni dio - HRK]]/7.5345</f>
        <v>39743.32609994027</v>
      </c>
      <c r="S2009" s="19">
        <v>1996307.27</v>
      </c>
      <c r="T2009" s="20">
        <f>Ugovori_OPULJP[[#This Row],[Bespovratna sredstva - Ukupno (EU+Nac) HRK
= Ukupna ugovorena vrijednost bespovratnih sredstava]]/7.5345</f>
        <v>264955.50733293517</v>
      </c>
      <c r="U2009" s="19">
        <v>0</v>
      </c>
      <c r="V2009" s="20">
        <f>Ugovori_OPULJP[[#This Row],[Javni doprinos korisnika - HRK]]/7.5345</f>
        <v>0</v>
      </c>
      <c r="W2009" s="19">
        <v>0</v>
      </c>
      <c r="X2009" s="20">
        <f>Ugovori_OPULJP[[#This Row],[Privatni doprinos korisnika - HRK]]/7.5345</f>
        <v>0</v>
      </c>
      <c r="Y2009" s="21">
        <f>Ugovori_OPULJP[[#This Row],[Bespovratna sredstva - Ukupno (EU+Nac) HRK
= Ukupna ugovorena vrijednost bespovratnih sredstava]]+Ugovori_OPULJP[[#This Row],[Javni doprinos korisnika - HRK]]+Ugovori_OPULJP[[#This Row],[Privatni doprinos korisnika - HRK]]</f>
        <v>1996307.27</v>
      </c>
      <c r="Z2009" s="22">
        <f>Ugovori_OPULJP[[#This Row],[UKUPNI PRIHVATLJIVI IZDACI
TOTAL ELIGIBLE EXPENDITURE
= Bespovratna sredstva ukupno + doprinos korisnika
= Ukupni prihvatljivi troškovi
= Ukupna ugovorena vrijednost projekta HRK]]/7.5345</f>
        <v>264955.50733293517</v>
      </c>
      <c r="AA2009" s="13" t="s">
        <v>22</v>
      </c>
      <c r="AB2009" s="13" t="s">
        <v>19</v>
      </c>
      <c r="AC2009" s="12" t="s">
        <v>7362</v>
      </c>
      <c r="AD2009" s="12" t="s">
        <v>2664</v>
      </c>
    </row>
    <row r="2010" spans="1:30" ht="51" customHeight="1" x14ac:dyDescent="0.3">
      <c r="A2010" s="10" t="s">
        <v>7363</v>
      </c>
      <c r="B2010" s="11" t="s">
        <v>139</v>
      </c>
      <c r="C2010" s="12" t="s">
        <v>2736</v>
      </c>
      <c r="D2010" s="12" t="s">
        <v>7309</v>
      </c>
      <c r="E2010" s="13" t="s">
        <v>63</v>
      </c>
      <c r="F2010" s="14" t="s">
        <v>7364</v>
      </c>
      <c r="G2010" s="14" t="s">
        <v>7365</v>
      </c>
      <c r="H2010" s="16">
        <v>42823</v>
      </c>
      <c r="I2010" s="16">
        <v>43553</v>
      </c>
      <c r="J2010" s="17" t="str">
        <f>IF(Ugovori_OPULJP[[#This Row],[DATUM ZAVRŠETKA OPERACIJE]]&gt;DATE(2023,12,31),"u provedbi","završen")</f>
        <v>završen</v>
      </c>
      <c r="K2010" s="15" t="s">
        <v>262</v>
      </c>
      <c r="L2010" s="15" t="s">
        <v>262</v>
      </c>
      <c r="M2010" s="18">
        <v>0.85</v>
      </c>
      <c r="N2010" s="18">
        <v>0.15</v>
      </c>
      <c r="O2010" s="19">
        <f>Ugovori_OPULJP[[#This Row],[Bespovratna sredstva - Ukupno (EU+Nac) HRK
= Ukupna ugovorena vrijednost bespovratnih sredstava]]*Ugovori_OPULJP[[#This Row],[EU STOPA SUFINANCIRANJA %
EU CO-FINANCING RATE %]]</f>
        <v>952702.92449999996</v>
      </c>
      <c r="P2010" s="20">
        <f>Ugovori_OPULJP[[#This Row],[Bespovratna sredstva - EU dio - HRK]]/7.5345</f>
        <v>126445.40772446744</v>
      </c>
      <c r="Q2010" s="19">
        <f>Ugovori_OPULJP[[#This Row],[Bespovratna sredstva - Ukupno (EU+Nac) HRK
= Ukupna ugovorena vrijednost bespovratnih sredstava]]*Ugovori_OPULJP[[#This Row],[STOPA NACIONALNOG SUFINANCIRANJA %]]</f>
        <v>168124.04549999998</v>
      </c>
      <c r="R2010" s="20">
        <f>Ugovori_OPULJP[[#This Row],[Bespovratna sredstva - Nacionalni dio - HRK]]/7.5345</f>
        <v>22313.895480788371</v>
      </c>
      <c r="S2010" s="19">
        <v>1120826.97</v>
      </c>
      <c r="T2010" s="20">
        <f>Ugovori_OPULJP[[#This Row],[Bespovratna sredstva - Ukupno (EU+Nac) HRK
= Ukupna ugovorena vrijednost bespovratnih sredstava]]/7.5345</f>
        <v>148759.3032052558</v>
      </c>
      <c r="U2010" s="19">
        <v>0</v>
      </c>
      <c r="V2010" s="20">
        <f>Ugovori_OPULJP[[#This Row],[Javni doprinos korisnika - HRK]]/7.5345</f>
        <v>0</v>
      </c>
      <c r="W2010" s="19">
        <v>0</v>
      </c>
      <c r="X2010" s="20">
        <f>Ugovori_OPULJP[[#This Row],[Privatni doprinos korisnika - HRK]]/7.5345</f>
        <v>0</v>
      </c>
      <c r="Y2010" s="21">
        <f>Ugovori_OPULJP[[#This Row],[Bespovratna sredstva - Ukupno (EU+Nac) HRK
= Ukupna ugovorena vrijednost bespovratnih sredstava]]+Ugovori_OPULJP[[#This Row],[Javni doprinos korisnika - HRK]]+Ugovori_OPULJP[[#This Row],[Privatni doprinos korisnika - HRK]]</f>
        <v>1120826.97</v>
      </c>
      <c r="Z2010" s="22">
        <f>Ugovori_OPULJP[[#This Row],[UKUPNI PRIHVATLJIVI IZDACI
TOTAL ELIGIBLE EXPENDITURE
= Bespovratna sredstva ukupno + doprinos korisnika
= Ukupni prihvatljivi troškovi
= Ukupna ugovorena vrijednost projekta HRK]]/7.5345</f>
        <v>148759.3032052558</v>
      </c>
      <c r="AA2010" s="13" t="s">
        <v>22</v>
      </c>
      <c r="AB2010" s="13" t="s">
        <v>19</v>
      </c>
      <c r="AC2010" s="12" t="s">
        <v>7366</v>
      </c>
      <c r="AD2010" s="12" t="s">
        <v>2664</v>
      </c>
    </row>
    <row r="2011" spans="1:30" ht="51" customHeight="1" x14ac:dyDescent="0.3">
      <c r="A2011" s="10" t="s">
        <v>7367</v>
      </c>
      <c r="B2011" s="11" t="s">
        <v>139</v>
      </c>
      <c r="C2011" s="12" t="s">
        <v>2736</v>
      </c>
      <c r="D2011" s="12" t="s">
        <v>7309</v>
      </c>
      <c r="E2011" s="13" t="s">
        <v>63</v>
      </c>
      <c r="F2011" s="14" t="s">
        <v>7368</v>
      </c>
      <c r="G2011" s="14" t="s">
        <v>2525</v>
      </c>
      <c r="H2011" s="16">
        <v>42822</v>
      </c>
      <c r="I2011" s="16">
        <v>43552</v>
      </c>
      <c r="J2011" s="17" t="str">
        <f>IF(Ugovori_OPULJP[[#This Row],[DATUM ZAVRŠETKA OPERACIJE]]&gt;DATE(2023,12,31),"u provedbi","završen")</f>
        <v>završen</v>
      </c>
      <c r="K2011" s="15" t="s">
        <v>7369</v>
      </c>
      <c r="L2011" s="15" t="s">
        <v>329</v>
      </c>
      <c r="M2011" s="18">
        <v>0.85</v>
      </c>
      <c r="N2011" s="18">
        <v>0.15</v>
      </c>
      <c r="O2011" s="19">
        <f>Ugovori_OPULJP[[#This Row],[Bespovratna sredstva - Ukupno (EU+Nac) HRK
= Ukupna ugovorena vrijednost bespovratnih sredstava]]*Ugovori_OPULJP[[#This Row],[EU STOPA SUFINANCIRANJA %
EU CO-FINANCING RATE %]]</f>
        <v>1152320.2734999999</v>
      </c>
      <c r="P2011" s="20">
        <f>Ugovori_OPULJP[[#This Row],[Bespovratna sredstva - EU dio - HRK]]/7.5345</f>
        <v>152939.18289202996</v>
      </c>
      <c r="Q2011" s="19">
        <f>Ugovori_OPULJP[[#This Row],[Bespovratna sredstva - Ukupno (EU+Nac) HRK
= Ukupna ugovorena vrijednost bespovratnih sredstava]]*Ugovori_OPULJP[[#This Row],[STOPA NACIONALNOG SUFINANCIRANJA %]]</f>
        <v>203350.63649999999</v>
      </c>
      <c r="R2011" s="20">
        <f>Ugovori_OPULJP[[#This Row],[Bespovratna sredstva - Nacionalni dio - HRK]]/7.5345</f>
        <v>26989.26756918176</v>
      </c>
      <c r="S2011" s="19">
        <v>1355670.91</v>
      </c>
      <c r="T2011" s="20">
        <f>Ugovori_OPULJP[[#This Row],[Bespovratna sredstva - Ukupno (EU+Nac) HRK
= Ukupna ugovorena vrijednost bespovratnih sredstava]]/7.5345</f>
        <v>179928.45046121173</v>
      </c>
      <c r="U2011" s="19">
        <v>0</v>
      </c>
      <c r="V2011" s="20">
        <f>Ugovori_OPULJP[[#This Row],[Javni doprinos korisnika - HRK]]/7.5345</f>
        <v>0</v>
      </c>
      <c r="W2011" s="19">
        <v>0</v>
      </c>
      <c r="X2011" s="20">
        <f>Ugovori_OPULJP[[#This Row],[Privatni doprinos korisnika - HRK]]/7.5345</f>
        <v>0</v>
      </c>
      <c r="Y2011" s="21">
        <f>Ugovori_OPULJP[[#This Row],[Bespovratna sredstva - Ukupno (EU+Nac) HRK
= Ukupna ugovorena vrijednost bespovratnih sredstava]]+Ugovori_OPULJP[[#This Row],[Javni doprinos korisnika - HRK]]+Ugovori_OPULJP[[#This Row],[Privatni doprinos korisnika - HRK]]</f>
        <v>1355670.91</v>
      </c>
      <c r="Z2011" s="22">
        <f>Ugovori_OPULJP[[#This Row],[UKUPNI PRIHVATLJIVI IZDACI
TOTAL ELIGIBLE EXPENDITURE
= Bespovratna sredstva ukupno + doprinos korisnika
= Ukupni prihvatljivi troškovi
= Ukupna ugovorena vrijednost projekta HRK]]/7.5345</f>
        <v>179928.45046121173</v>
      </c>
      <c r="AA2011" s="13" t="s">
        <v>22</v>
      </c>
      <c r="AB2011" s="13" t="s">
        <v>19</v>
      </c>
      <c r="AC2011" s="12" t="s">
        <v>7370</v>
      </c>
      <c r="AD2011" s="12" t="s">
        <v>2664</v>
      </c>
    </row>
    <row r="2012" spans="1:30" ht="51" customHeight="1" x14ac:dyDescent="0.3">
      <c r="A2012" s="10" t="s">
        <v>7371</v>
      </c>
      <c r="B2012" s="11" t="s">
        <v>139</v>
      </c>
      <c r="C2012" s="12" t="s">
        <v>2736</v>
      </c>
      <c r="D2012" s="12" t="s">
        <v>7309</v>
      </c>
      <c r="E2012" s="13" t="s">
        <v>63</v>
      </c>
      <c r="F2012" s="14" t="s">
        <v>7372</v>
      </c>
      <c r="G2012" s="14" t="s">
        <v>7373</v>
      </c>
      <c r="H2012" s="16">
        <v>42823</v>
      </c>
      <c r="I2012" s="16">
        <v>43553</v>
      </c>
      <c r="J2012" s="17" t="str">
        <f>IF(Ugovori_OPULJP[[#This Row],[DATUM ZAVRŠETKA OPERACIJE]]&gt;DATE(2023,12,31),"u provedbi","završen")</f>
        <v>završen</v>
      </c>
      <c r="K2012" s="15" t="s">
        <v>417</v>
      </c>
      <c r="L2012" s="15" t="s">
        <v>417</v>
      </c>
      <c r="M2012" s="18">
        <v>0.85</v>
      </c>
      <c r="N2012" s="18">
        <v>0.15</v>
      </c>
      <c r="O2012" s="19">
        <f>Ugovori_OPULJP[[#This Row],[Bespovratna sredstva - Ukupno (EU+Nac) HRK
= Ukupna ugovorena vrijednost bespovratnih sredstava]]*Ugovori_OPULJP[[#This Row],[EU STOPA SUFINANCIRANJA %
EU CO-FINANCING RATE %]]</f>
        <v>754283.99899999995</v>
      </c>
      <c r="P2012" s="20">
        <f>Ugovori_OPULJP[[#This Row],[Bespovratna sredstva - EU dio - HRK]]/7.5345</f>
        <v>100110.69068949498</v>
      </c>
      <c r="Q2012" s="19">
        <f>Ugovori_OPULJP[[#This Row],[Bespovratna sredstva - Ukupno (EU+Nac) HRK
= Ukupna ugovorena vrijednost bespovratnih sredstava]]*Ugovori_OPULJP[[#This Row],[STOPA NACIONALNOG SUFINANCIRANJA %]]</f>
        <v>133108.94099999999</v>
      </c>
      <c r="R2012" s="20">
        <f>Ugovori_OPULJP[[#This Row],[Bespovratna sredstva - Nacionalni dio - HRK]]/7.5345</f>
        <v>17666.592474616762</v>
      </c>
      <c r="S2012" s="19">
        <v>887392.94</v>
      </c>
      <c r="T2012" s="20">
        <f>Ugovori_OPULJP[[#This Row],[Bespovratna sredstva - Ukupno (EU+Nac) HRK
= Ukupna ugovorena vrijednost bespovratnih sredstava]]/7.5345</f>
        <v>117777.28316411174</v>
      </c>
      <c r="U2012" s="19">
        <v>0</v>
      </c>
      <c r="V2012" s="20">
        <f>Ugovori_OPULJP[[#This Row],[Javni doprinos korisnika - HRK]]/7.5345</f>
        <v>0</v>
      </c>
      <c r="W2012" s="19">
        <v>0</v>
      </c>
      <c r="X2012" s="20">
        <f>Ugovori_OPULJP[[#This Row],[Privatni doprinos korisnika - HRK]]/7.5345</f>
        <v>0</v>
      </c>
      <c r="Y2012" s="21">
        <f>Ugovori_OPULJP[[#This Row],[Bespovratna sredstva - Ukupno (EU+Nac) HRK
= Ukupna ugovorena vrijednost bespovratnih sredstava]]+Ugovori_OPULJP[[#This Row],[Javni doprinos korisnika - HRK]]+Ugovori_OPULJP[[#This Row],[Privatni doprinos korisnika - HRK]]</f>
        <v>887392.94</v>
      </c>
      <c r="Z2012" s="22">
        <f>Ugovori_OPULJP[[#This Row],[UKUPNI PRIHVATLJIVI IZDACI
TOTAL ELIGIBLE EXPENDITURE
= Bespovratna sredstva ukupno + doprinos korisnika
= Ukupni prihvatljivi troškovi
= Ukupna ugovorena vrijednost projekta HRK]]/7.5345</f>
        <v>117777.28316411174</v>
      </c>
      <c r="AA2012" s="13" t="s">
        <v>22</v>
      </c>
      <c r="AB2012" s="13" t="s">
        <v>19</v>
      </c>
      <c r="AC2012" s="12" t="s">
        <v>7374</v>
      </c>
      <c r="AD2012" s="12" t="s">
        <v>2664</v>
      </c>
    </row>
    <row r="2013" spans="1:30" ht="51" customHeight="1" x14ac:dyDescent="0.3">
      <c r="A2013" s="10" t="s">
        <v>7375</v>
      </c>
      <c r="B2013" s="11" t="s">
        <v>139</v>
      </c>
      <c r="C2013" s="12" t="s">
        <v>2736</v>
      </c>
      <c r="D2013" s="12" t="s">
        <v>7309</v>
      </c>
      <c r="E2013" s="13" t="s">
        <v>63</v>
      </c>
      <c r="F2013" s="14" t="s">
        <v>7376</v>
      </c>
      <c r="G2013" s="14" t="s">
        <v>5366</v>
      </c>
      <c r="H2013" s="16">
        <v>42826</v>
      </c>
      <c r="I2013" s="16">
        <v>43556</v>
      </c>
      <c r="J2013" s="17" t="str">
        <f>IF(Ugovori_OPULJP[[#This Row],[DATUM ZAVRŠETKA OPERACIJE]]&gt;DATE(2023,12,31),"u provedbi","završen")</f>
        <v>završen</v>
      </c>
      <c r="K2013" s="15" t="s">
        <v>7377</v>
      </c>
      <c r="L2013" s="15" t="s">
        <v>362</v>
      </c>
      <c r="M2013" s="18">
        <v>0.85</v>
      </c>
      <c r="N2013" s="18">
        <v>0.15</v>
      </c>
      <c r="O2013" s="19">
        <f>Ugovori_OPULJP[[#This Row],[Bespovratna sredstva - Ukupno (EU+Nac) HRK
= Ukupna ugovorena vrijednost bespovratnih sredstava]]*Ugovori_OPULJP[[#This Row],[EU STOPA SUFINANCIRANJA %
EU CO-FINANCING RATE %]]</f>
        <v>897570.80249999987</v>
      </c>
      <c r="P2013" s="20">
        <f>Ugovori_OPULJP[[#This Row],[Bespovratna sredstva - EU dio - HRK]]/7.5345</f>
        <v>119128.11765876964</v>
      </c>
      <c r="Q2013" s="19">
        <f>Ugovori_OPULJP[[#This Row],[Bespovratna sredstva - Ukupno (EU+Nac) HRK
= Ukupna ugovorena vrijednost bespovratnih sredstava]]*Ugovori_OPULJP[[#This Row],[STOPA NACIONALNOG SUFINANCIRANJA %]]</f>
        <v>158394.84749999997</v>
      </c>
      <c r="R2013" s="20">
        <f>Ugovori_OPULJP[[#This Row],[Bespovratna sredstva - Nacionalni dio - HRK]]/7.5345</f>
        <v>21022.608998606407</v>
      </c>
      <c r="S2013" s="19">
        <v>1055965.6499999999</v>
      </c>
      <c r="T2013" s="20">
        <f>Ugovori_OPULJP[[#This Row],[Bespovratna sredstva - Ukupno (EU+Nac) HRK
= Ukupna ugovorena vrijednost bespovratnih sredstava]]/7.5345</f>
        <v>140150.72665737604</v>
      </c>
      <c r="U2013" s="19">
        <v>0</v>
      </c>
      <c r="V2013" s="20">
        <f>Ugovori_OPULJP[[#This Row],[Javni doprinos korisnika - HRK]]/7.5345</f>
        <v>0</v>
      </c>
      <c r="W2013" s="19">
        <v>0</v>
      </c>
      <c r="X2013" s="20">
        <f>Ugovori_OPULJP[[#This Row],[Privatni doprinos korisnika - HRK]]/7.5345</f>
        <v>0</v>
      </c>
      <c r="Y2013" s="21">
        <f>Ugovori_OPULJP[[#This Row],[Bespovratna sredstva - Ukupno (EU+Nac) HRK
= Ukupna ugovorena vrijednost bespovratnih sredstava]]+Ugovori_OPULJP[[#This Row],[Javni doprinos korisnika - HRK]]+Ugovori_OPULJP[[#This Row],[Privatni doprinos korisnika - HRK]]</f>
        <v>1055965.6499999999</v>
      </c>
      <c r="Z2013" s="22">
        <f>Ugovori_OPULJP[[#This Row],[UKUPNI PRIHVATLJIVI IZDACI
TOTAL ELIGIBLE EXPENDITURE
= Bespovratna sredstva ukupno + doprinos korisnika
= Ukupni prihvatljivi troškovi
= Ukupna ugovorena vrijednost projekta HRK]]/7.5345</f>
        <v>140150.72665737604</v>
      </c>
      <c r="AA2013" s="13" t="s">
        <v>22</v>
      </c>
      <c r="AB2013" s="13" t="s">
        <v>19</v>
      </c>
      <c r="AC2013" s="12" t="s">
        <v>7378</v>
      </c>
      <c r="AD2013" s="12" t="s">
        <v>2664</v>
      </c>
    </row>
    <row r="2014" spans="1:30" ht="76.5" customHeight="1" x14ac:dyDescent="0.3">
      <c r="A2014" s="10" t="s">
        <v>7379</v>
      </c>
      <c r="B2014" s="11" t="s">
        <v>139</v>
      </c>
      <c r="C2014" s="12" t="s">
        <v>2736</v>
      </c>
      <c r="D2014" s="12" t="s">
        <v>7309</v>
      </c>
      <c r="E2014" s="13" t="s">
        <v>63</v>
      </c>
      <c r="F2014" s="14" t="s">
        <v>7380</v>
      </c>
      <c r="G2014" s="14" t="s">
        <v>2050</v>
      </c>
      <c r="H2014" s="16">
        <v>42822</v>
      </c>
      <c r="I2014" s="16">
        <v>43552</v>
      </c>
      <c r="J2014" s="17" t="str">
        <f>IF(Ugovori_OPULJP[[#This Row],[DATUM ZAVRŠETKA OPERACIJE]]&gt;DATE(2023,12,31),"u provedbi","završen")</f>
        <v>završen</v>
      </c>
      <c r="K2014" s="15" t="s">
        <v>362</v>
      </c>
      <c r="L2014" s="15" t="s">
        <v>362</v>
      </c>
      <c r="M2014" s="18">
        <v>0.85</v>
      </c>
      <c r="N2014" s="18">
        <v>0.15</v>
      </c>
      <c r="O2014" s="19">
        <f>Ugovori_OPULJP[[#This Row],[Bespovratna sredstva - Ukupno (EU+Nac) HRK
= Ukupna ugovorena vrijednost bespovratnih sredstava]]*Ugovori_OPULJP[[#This Row],[EU STOPA SUFINANCIRANJA %
EU CO-FINANCING RATE %]]</f>
        <v>1196983.5744999999</v>
      </c>
      <c r="P2014" s="20">
        <f>Ugovori_OPULJP[[#This Row],[Bespovratna sredstva - EU dio - HRK]]/7.5345</f>
        <v>158867.02163381776</v>
      </c>
      <c r="Q2014" s="19">
        <f>Ugovori_OPULJP[[#This Row],[Bespovratna sredstva - Ukupno (EU+Nac) HRK
= Ukupna ugovorena vrijednost bespovratnih sredstava]]*Ugovori_OPULJP[[#This Row],[STOPA NACIONALNOG SUFINANCIRANJA %]]</f>
        <v>211232.39549999998</v>
      </c>
      <c r="R2014" s="20">
        <f>Ugovori_OPULJP[[#This Row],[Bespovratna sredstva - Nacionalni dio - HRK]]/7.5345</f>
        <v>28035.356758909016</v>
      </c>
      <c r="S2014" s="19">
        <v>1408215.97</v>
      </c>
      <c r="T2014" s="20">
        <f>Ugovori_OPULJP[[#This Row],[Bespovratna sredstva - Ukupno (EU+Nac) HRK
= Ukupna ugovorena vrijednost bespovratnih sredstava]]/7.5345</f>
        <v>186902.37839272677</v>
      </c>
      <c r="U2014" s="19">
        <v>0</v>
      </c>
      <c r="V2014" s="20">
        <f>Ugovori_OPULJP[[#This Row],[Javni doprinos korisnika - HRK]]/7.5345</f>
        <v>0</v>
      </c>
      <c r="W2014" s="19">
        <v>0</v>
      </c>
      <c r="X2014" s="20">
        <f>Ugovori_OPULJP[[#This Row],[Privatni doprinos korisnika - HRK]]/7.5345</f>
        <v>0</v>
      </c>
      <c r="Y2014" s="21">
        <f>Ugovori_OPULJP[[#This Row],[Bespovratna sredstva - Ukupno (EU+Nac) HRK
= Ukupna ugovorena vrijednost bespovratnih sredstava]]+Ugovori_OPULJP[[#This Row],[Javni doprinos korisnika - HRK]]+Ugovori_OPULJP[[#This Row],[Privatni doprinos korisnika - HRK]]</f>
        <v>1408215.97</v>
      </c>
      <c r="Z2014" s="22">
        <f>Ugovori_OPULJP[[#This Row],[UKUPNI PRIHVATLJIVI IZDACI
TOTAL ELIGIBLE EXPENDITURE
= Bespovratna sredstva ukupno + doprinos korisnika
= Ukupni prihvatljivi troškovi
= Ukupna ugovorena vrijednost projekta HRK]]/7.5345</f>
        <v>186902.37839272677</v>
      </c>
      <c r="AA2014" s="13" t="s">
        <v>22</v>
      </c>
      <c r="AB2014" s="13" t="s">
        <v>19</v>
      </c>
      <c r="AC2014" s="12" t="s">
        <v>7381</v>
      </c>
      <c r="AD2014" s="12" t="s">
        <v>2664</v>
      </c>
    </row>
    <row r="2015" spans="1:30" ht="51" customHeight="1" x14ac:dyDescent="0.3">
      <c r="A2015" s="10" t="s">
        <v>7382</v>
      </c>
      <c r="B2015" s="11" t="s">
        <v>139</v>
      </c>
      <c r="C2015" s="12" t="s">
        <v>2736</v>
      </c>
      <c r="D2015" s="12" t="s">
        <v>7309</v>
      </c>
      <c r="E2015" s="13" t="s">
        <v>63</v>
      </c>
      <c r="F2015" s="14" t="s">
        <v>7383</v>
      </c>
      <c r="G2015" s="14" t="s">
        <v>7384</v>
      </c>
      <c r="H2015" s="16">
        <v>42821</v>
      </c>
      <c r="I2015" s="16">
        <v>43551</v>
      </c>
      <c r="J2015" s="17" t="str">
        <f>IF(Ugovori_OPULJP[[#This Row],[DATUM ZAVRŠETKA OPERACIJE]]&gt;DATE(2023,12,31),"u provedbi","završen")</f>
        <v>završen</v>
      </c>
      <c r="K2015" s="15" t="s">
        <v>178</v>
      </c>
      <c r="L2015" s="15" t="s">
        <v>178</v>
      </c>
      <c r="M2015" s="18">
        <v>0.85</v>
      </c>
      <c r="N2015" s="18">
        <v>0.15</v>
      </c>
      <c r="O2015" s="19">
        <f>Ugovori_OPULJP[[#This Row],[Bespovratna sredstva - Ukupno (EU+Nac) HRK
= Ukupna ugovorena vrijednost bespovratnih sredstava]]*Ugovori_OPULJP[[#This Row],[EU STOPA SUFINANCIRANJA %
EU CO-FINANCING RATE %]]</f>
        <v>637151.97600000002</v>
      </c>
      <c r="P2015" s="20">
        <f>Ugovori_OPULJP[[#This Row],[Bespovratna sredstva - EU dio - HRK]]/7.5345</f>
        <v>84564.599641648412</v>
      </c>
      <c r="Q2015" s="19">
        <f>Ugovori_OPULJP[[#This Row],[Bespovratna sredstva - Ukupno (EU+Nac) HRK
= Ukupna ugovorena vrijednost bespovratnih sredstava]]*Ugovori_OPULJP[[#This Row],[STOPA NACIONALNOG SUFINANCIRANJA %]]</f>
        <v>112438.584</v>
      </c>
      <c r="R2015" s="20">
        <f>Ugovori_OPULJP[[#This Row],[Bespovratna sredstva - Nacionalni dio - HRK]]/7.5345</f>
        <v>14923.164642643838</v>
      </c>
      <c r="S2015" s="19">
        <v>749590.56</v>
      </c>
      <c r="T2015" s="20">
        <f>Ugovori_OPULJP[[#This Row],[Bespovratna sredstva - Ukupno (EU+Nac) HRK
= Ukupna ugovorena vrijednost bespovratnih sredstava]]/7.5345</f>
        <v>99487.764284292251</v>
      </c>
      <c r="U2015" s="19">
        <v>0</v>
      </c>
      <c r="V2015" s="20">
        <f>Ugovori_OPULJP[[#This Row],[Javni doprinos korisnika - HRK]]/7.5345</f>
        <v>0</v>
      </c>
      <c r="W2015" s="19">
        <v>0</v>
      </c>
      <c r="X2015" s="20">
        <f>Ugovori_OPULJP[[#This Row],[Privatni doprinos korisnika - HRK]]/7.5345</f>
        <v>0</v>
      </c>
      <c r="Y2015" s="21">
        <f>Ugovori_OPULJP[[#This Row],[Bespovratna sredstva - Ukupno (EU+Nac) HRK
= Ukupna ugovorena vrijednost bespovratnih sredstava]]+Ugovori_OPULJP[[#This Row],[Javni doprinos korisnika - HRK]]+Ugovori_OPULJP[[#This Row],[Privatni doprinos korisnika - HRK]]</f>
        <v>749590.56</v>
      </c>
      <c r="Z2015" s="22">
        <f>Ugovori_OPULJP[[#This Row],[UKUPNI PRIHVATLJIVI IZDACI
TOTAL ELIGIBLE EXPENDITURE
= Bespovratna sredstva ukupno + doprinos korisnika
= Ukupni prihvatljivi troškovi
= Ukupna ugovorena vrijednost projekta HRK]]/7.5345</f>
        <v>99487.764284292251</v>
      </c>
      <c r="AA2015" s="13" t="s">
        <v>22</v>
      </c>
      <c r="AB2015" s="13" t="s">
        <v>19</v>
      </c>
      <c r="AC2015" s="12" t="s">
        <v>7385</v>
      </c>
      <c r="AD2015" s="12" t="s">
        <v>2664</v>
      </c>
    </row>
    <row r="2016" spans="1:30" ht="51" customHeight="1" x14ac:dyDescent="0.3">
      <c r="A2016" s="10" t="s">
        <v>7386</v>
      </c>
      <c r="B2016" s="11" t="s">
        <v>139</v>
      </c>
      <c r="C2016" s="12" t="s">
        <v>2736</v>
      </c>
      <c r="D2016" s="12" t="s">
        <v>7309</v>
      </c>
      <c r="E2016" s="13" t="s">
        <v>63</v>
      </c>
      <c r="F2016" s="14" t="s">
        <v>7387</v>
      </c>
      <c r="G2016" s="14" t="s">
        <v>1368</v>
      </c>
      <c r="H2016" s="16">
        <v>42822</v>
      </c>
      <c r="I2016" s="16">
        <v>43432</v>
      </c>
      <c r="J2016" s="17" t="str">
        <f>IF(Ugovori_OPULJP[[#This Row],[DATUM ZAVRŠETKA OPERACIJE]]&gt;DATE(2023,12,31),"u provedbi","završen")</f>
        <v>završen</v>
      </c>
      <c r="K2016" s="15" t="s">
        <v>586</v>
      </c>
      <c r="L2016" s="15" t="s">
        <v>586</v>
      </c>
      <c r="M2016" s="18">
        <v>0.85</v>
      </c>
      <c r="N2016" s="18">
        <v>0.15</v>
      </c>
      <c r="O2016" s="19">
        <f>Ugovori_OPULJP[[#This Row],[Bespovratna sredstva - Ukupno (EU+Nac) HRK
= Ukupna ugovorena vrijednost bespovratnih sredstava]]*Ugovori_OPULJP[[#This Row],[EU STOPA SUFINANCIRANJA %
EU CO-FINANCING RATE %]]</f>
        <v>1693000.76</v>
      </c>
      <c r="P2016" s="20">
        <f>Ugovori_OPULJP[[#This Row],[Bespovratna sredstva - EU dio - HRK]]/7.5345</f>
        <v>224699.8155152963</v>
      </c>
      <c r="Q2016" s="19">
        <f>Ugovori_OPULJP[[#This Row],[Bespovratna sredstva - Ukupno (EU+Nac) HRK
= Ukupna ugovorena vrijednost bespovratnih sredstava]]*Ugovori_OPULJP[[#This Row],[STOPA NACIONALNOG SUFINANCIRANJA %]]</f>
        <v>298764.84000000003</v>
      </c>
      <c r="R2016" s="20">
        <f>Ugovori_OPULJP[[#This Row],[Bespovratna sredstva - Nacionalni dio - HRK]]/7.5345</f>
        <v>39652.90862034641</v>
      </c>
      <c r="S2016" s="19">
        <v>1991765.6</v>
      </c>
      <c r="T2016" s="20">
        <f>Ugovori_OPULJP[[#This Row],[Bespovratna sredstva - Ukupno (EU+Nac) HRK
= Ukupna ugovorena vrijednost bespovratnih sredstava]]/7.5345</f>
        <v>264352.7241356427</v>
      </c>
      <c r="U2016" s="19">
        <v>0</v>
      </c>
      <c r="V2016" s="20">
        <f>Ugovori_OPULJP[[#This Row],[Javni doprinos korisnika - HRK]]/7.5345</f>
        <v>0</v>
      </c>
      <c r="W2016" s="19">
        <v>0</v>
      </c>
      <c r="X2016" s="20">
        <f>Ugovori_OPULJP[[#This Row],[Privatni doprinos korisnika - HRK]]/7.5345</f>
        <v>0</v>
      </c>
      <c r="Y2016" s="21">
        <f>Ugovori_OPULJP[[#This Row],[Bespovratna sredstva - Ukupno (EU+Nac) HRK
= Ukupna ugovorena vrijednost bespovratnih sredstava]]+Ugovori_OPULJP[[#This Row],[Javni doprinos korisnika - HRK]]+Ugovori_OPULJP[[#This Row],[Privatni doprinos korisnika - HRK]]</f>
        <v>1991765.6</v>
      </c>
      <c r="Z2016" s="22">
        <f>Ugovori_OPULJP[[#This Row],[UKUPNI PRIHVATLJIVI IZDACI
TOTAL ELIGIBLE EXPENDITURE
= Bespovratna sredstva ukupno + doprinos korisnika
= Ukupni prihvatljivi troškovi
= Ukupna ugovorena vrijednost projekta HRK]]/7.5345</f>
        <v>264352.7241356427</v>
      </c>
      <c r="AA2016" s="13" t="s">
        <v>22</v>
      </c>
      <c r="AB2016" s="13" t="s">
        <v>19</v>
      </c>
      <c r="AC2016" s="12" t="s">
        <v>7388</v>
      </c>
      <c r="AD2016" s="12" t="s">
        <v>2664</v>
      </c>
    </row>
    <row r="2017" spans="1:30" ht="51" customHeight="1" x14ac:dyDescent="0.3">
      <c r="A2017" s="10" t="s">
        <v>7389</v>
      </c>
      <c r="B2017" s="11" t="s">
        <v>139</v>
      </c>
      <c r="C2017" s="12" t="s">
        <v>2736</v>
      </c>
      <c r="D2017" s="12" t="s">
        <v>7309</v>
      </c>
      <c r="E2017" s="13" t="s">
        <v>63</v>
      </c>
      <c r="F2017" s="14" t="s">
        <v>7390</v>
      </c>
      <c r="G2017" s="14" t="s">
        <v>7391</v>
      </c>
      <c r="H2017" s="16">
        <v>42826</v>
      </c>
      <c r="I2017" s="16">
        <v>43556</v>
      </c>
      <c r="J2017" s="17" t="str">
        <f>IF(Ugovori_OPULJP[[#This Row],[DATUM ZAVRŠETKA OPERACIJE]]&gt;DATE(2023,12,31),"u provedbi","završen")</f>
        <v>završen</v>
      </c>
      <c r="K2017" s="15" t="s">
        <v>7392</v>
      </c>
      <c r="L2017" s="15" t="s">
        <v>21</v>
      </c>
      <c r="M2017" s="18">
        <v>0.85</v>
      </c>
      <c r="N2017" s="18">
        <v>0.15</v>
      </c>
      <c r="O2017" s="19">
        <f>Ugovori_OPULJP[[#This Row],[Bespovratna sredstva - Ukupno (EU+Nac) HRK
= Ukupna ugovorena vrijednost bespovratnih sredstava]]*Ugovori_OPULJP[[#This Row],[EU STOPA SUFINANCIRANJA %
EU CO-FINANCING RATE %]]</f>
        <v>1597394.8425</v>
      </c>
      <c r="P2017" s="20">
        <f>Ugovori_OPULJP[[#This Row],[Bespovratna sredstva - EU dio - HRK]]/7.5345</f>
        <v>212010.72964363926</v>
      </c>
      <c r="Q2017" s="19">
        <f>Ugovori_OPULJP[[#This Row],[Bespovratna sredstva - Ukupno (EU+Nac) HRK
= Ukupna ugovorena vrijednost bespovratnih sredstava]]*Ugovori_OPULJP[[#This Row],[STOPA NACIONALNOG SUFINANCIRANJA %]]</f>
        <v>281893.20750000002</v>
      </c>
      <c r="R2017" s="20">
        <f>Ugovori_OPULJP[[#This Row],[Bespovratna sredstva - Nacionalni dio - HRK]]/7.5345</f>
        <v>37413.658172406926</v>
      </c>
      <c r="S2017" s="19">
        <v>1879288.05</v>
      </c>
      <c r="T2017" s="20">
        <f>Ugovori_OPULJP[[#This Row],[Bespovratna sredstva - Ukupno (EU+Nac) HRK
= Ukupna ugovorena vrijednost bespovratnih sredstava]]/7.5345</f>
        <v>249424.38781604619</v>
      </c>
      <c r="U2017" s="19">
        <v>0</v>
      </c>
      <c r="V2017" s="20">
        <f>Ugovori_OPULJP[[#This Row],[Javni doprinos korisnika - HRK]]/7.5345</f>
        <v>0</v>
      </c>
      <c r="W2017" s="19">
        <v>0</v>
      </c>
      <c r="X2017" s="20">
        <f>Ugovori_OPULJP[[#This Row],[Privatni doprinos korisnika - HRK]]/7.5345</f>
        <v>0</v>
      </c>
      <c r="Y2017" s="21">
        <f>Ugovori_OPULJP[[#This Row],[Bespovratna sredstva - Ukupno (EU+Nac) HRK
= Ukupna ugovorena vrijednost bespovratnih sredstava]]+Ugovori_OPULJP[[#This Row],[Javni doprinos korisnika - HRK]]+Ugovori_OPULJP[[#This Row],[Privatni doprinos korisnika - HRK]]</f>
        <v>1879288.05</v>
      </c>
      <c r="Z2017" s="22">
        <f>Ugovori_OPULJP[[#This Row],[UKUPNI PRIHVATLJIVI IZDACI
TOTAL ELIGIBLE EXPENDITURE
= Bespovratna sredstva ukupno + doprinos korisnika
= Ukupni prihvatljivi troškovi
= Ukupna ugovorena vrijednost projekta HRK]]/7.5345</f>
        <v>249424.38781604619</v>
      </c>
      <c r="AA2017" s="13" t="s">
        <v>22</v>
      </c>
      <c r="AB2017" s="13" t="s">
        <v>19</v>
      </c>
      <c r="AC2017" s="12" t="s">
        <v>7393</v>
      </c>
      <c r="AD2017" s="12" t="s">
        <v>2664</v>
      </c>
    </row>
    <row r="2018" spans="1:30" ht="51" customHeight="1" x14ac:dyDescent="0.3">
      <c r="A2018" s="10" t="s">
        <v>7394</v>
      </c>
      <c r="B2018" s="11" t="s">
        <v>139</v>
      </c>
      <c r="C2018" s="12" t="s">
        <v>2736</v>
      </c>
      <c r="D2018" s="12" t="s">
        <v>7309</v>
      </c>
      <c r="E2018" s="13" t="s">
        <v>63</v>
      </c>
      <c r="F2018" s="14" t="s">
        <v>7395</v>
      </c>
      <c r="G2018" s="14" t="s">
        <v>2404</v>
      </c>
      <c r="H2018" s="16">
        <v>42817</v>
      </c>
      <c r="I2018" s="16">
        <v>43547</v>
      </c>
      <c r="J2018" s="17" t="str">
        <f>IF(Ugovori_OPULJP[[#This Row],[DATUM ZAVRŠETKA OPERACIJE]]&gt;DATE(2023,12,31),"u provedbi","završen")</f>
        <v>završen</v>
      </c>
      <c r="K2018" s="15" t="s">
        <v>86</v>
      </c>
      <c r="L2018" s="15" t="s">
        <v>86</v>
      </c>
      <c r="M2018" s="18">
        <v>0.85</v>
      </c>
      <c r="N2018" s="18">
        <v>0.15</v>
      </c>
      <c r="O2018" s="19">
        <f>Ugovori_OPULJP[[#This Row],[Bespovratna sredstva - Ukupno (EU+Nac) HRK
= Ukupna ugovorena vrijednost bespovratnih sredstava]]*Ugovori_OPULJP[[#This Row],[EU STOPA SUFINANCIRANJA %
EU CO-FINANCING RATE %]]</f>
        <v>1381347.4100000001</v>
      </c>
      <c r="P2018" s="20">
        <f>Ugovori_OPULJP[[#This Row],[Bespovratna sredstva - EU dio - HRK]]/7.5345</f>
        <v>183336.30765146992</v>
      </c>
      <c r="Q2018" s="19">
        <f>Ugovori_OPULJP[[#This Row],[Bespovratna sredstva - Ukupno (EU+Nac) HRK
= Ukupna ugovorena vrijednost bespovratnih sredstava]]*Ugovori_OPULJP[[#This Row],[STOPA NACIONALNOG SUFINANCIRANJA %]]</f>
        <v>243767.19</v>
      </c>
      <c r="R2018" s="20">
        <f>Ugovori_OPULJP[[#This Row],[Bespovratna sredstva - Nacionalni dio - HRK]]/7.5345</f>
        <v>32353.466056141748</v>
      </c>
      <c r="S2018" s="19">
        <v>1625114.6</v>
      </c>
      <c r="T2018" s="20">
        <f>Ugovori_OPULJP[[#This Row],[Bespovratna sredstva - Ukupno (EU+Nac) HRK
= Ukupna ugovorena vrijednost bespovratnih sredstava]]/7.5345</f>
        <v>215689.77370761166</v>
      </c>
      <c r="U2018" s="19">
        <v>0</v>
      </c>
      <c r="V2018" s="20">
        <f>Ugovori_OPULJP[[#This Row],[Javni doprinos korisnika - HRK]]/7.5345</f>
        <v>0</v>
      </c>
      <c r="W2018" s="19">
        <v>0</v>
      </c>
      <c r="X2018" s="20">
        <f>Ugovori_OPULJP[[#This Row],[Privatni doprinos korisnika - HRK]]/7.5345</f>
        <v>0</v>
      </c>
      <c r="Y2018" s="21">
        <f>Ugovori_OPULJP[[#This Row],[Bespovratna sredstva - Ukupno (EU+Nac) HRK
= Ukupna ugovorena vrijednost bespovratnih sredstava]]+Ugovori_OPULJP[[#This Row],[Javni doprinos korisnika - HRK]]+Ugovori_OPULJP[[#This Row],[Privatni doprinos korisnika - HRK]]</f>
        <v>1625114.6</v>
      </c>
      <c r="Z2018" s="22">
        <f>Ugovori_OPULJP[[#This Row],[UKUPNI PRIHVATLJIVI IZDACI
TOTAL ELIGIBLE EXPENDITURE
= Bespovratna sredstva ukupno + doprinos korisnika
= Ukupni prihvatljivi troškovi
= Ukupna ugovorena vrijednost projekta HRK]]/7.5345</f>
        <v>215689.77370761166</v>
      </c>
      <c r="AA2018" s="13" t="s">
        <v>22</v>
      </c>
      <c r="AB2018" s="13" t="s">
        <v>19</v>
      </c>
      <c r="AC2018" s="12" t="s">
        <v>7396</v>
      </c>
      <c r="AD2018" s="12" t="s">
        <v>2664</v>
      </c>
    </row>
    <row r="2019" spans="1:30" ht="51" customHeight="1" x14ac:dyDescent="0.3">
      <c r="A2019" s="10" t="s">
        <v>7397</v>
      </c>
      <c r="B2019" s="11" t="s">
        <v>139</v>
      </c>
      <c r="C2019" s="12" t="s">
        <v>2736</v>
      </c>
      <c r="D2019" s="12" t="s">
        <v>7309</v>
      </c>
      <c r="E2019" s="13" t="s">
        <v>63</v>
      </c>
      <c r="F2019" s="14" t="s">
        <v>7398</v>
      </c>
      <c r="G2019" s="14" t="s">
        <v>1206</v>
      </c>
      <c r="H2019" s="16">
        <v>42825</v>
      </c>
      <c r="I2019" s="16">
        <v>43555</v>
      </c>
      <c r="J2019" s="17" t="str">
        <f>IF(Ugovori_OPULJP[[#This Row],[DATUM ZAVRŠETKA OPERACIJE]]&gt;DATE(2023,12,31),"u provedbi","završen")</f>
        <v>završen</v>
      </c>
      <c r="K2019" s="15" t="s">
        <v>240</v>
      </c>
      <c r="L2019" s="15" t="s">
        <v>240</v>
      </c>
      <c r="M2019" s="18">
        <v>0.85</v>
      </c>
      <c r="N2019" s="18">
        <v>0.15</v>
      </c>
      <c r="O2019" s="19">
        <f>Ugovori_OPULJP[[#This Row],[Bespovratna sredstva - Ukupno (EU+Nac) HRK
= Ukupna ugovorena vrijednost bespovratnih sredstava]]*Ugovori_OPULJP[[#This Row],[EU STOPA SUFINANCIRANJA %
EU CO-FINANCING RATE %]]</f>
        <v>1691056.3</v>
      </c>
      <c r="P2019" s="20">
        <f>Ugovori_OPULJP[[#This Row],[Bespovratna sredstva - EU dio - HRK]]/7.5345</f>
        <v>224441.74132324639</v>
      </c>
      <c r="Q2019" s="19">
        <f>Ugovori_OPULJP[[#This Row],[Bespovratna sredstva - Ukupno (EU+Nac) HRK
= Ukupna ugovorena vrijednost bespovratnih sredstava]]*Ugovori_OPULJP[[#This Row],[STOPA NACIONALNOG SUFINANCIRANJA %]]</f>
        <v>298421.7</v>
      </c>
      <c r="R2019" s="20">
        <f>Ugovori_OPULJP[[#This Row],[Bespovratna sredstva - Nacionalni dio - HRK]]/7.5345</f>
        <v>39607.366115867007</v>
      </c>
      <c r="S2019" s="19">
        <v>1989478</v>
      </c>
      <c r="T2019" s="20">
        <f>Ugovori_OPULJP[[#This Row],[Bespovratna sredstva - Ukupno (EU+Nac) HRK
= Ukupna ugovorena vrijednost bespovratnih sredstava]]/7.5345</f>
        <v>264049.10743911337</v>
      </c>
      <c r="U2019" s="19">
        <v>0</v>
      </c>
      <c r="V2019" s="20">
        <f>Ugovori_OPULJP[[#This Row],[Javni doprinos korisnika - HRK]]/7.5345</f>
        <v>0</v>
      </c>
      <c r="W2019" s="19">
        <v>0</v>
      </c>
      <c r="X2019" s="20">
        <f>Ugovori_OPULJP[[#This Row],[Privatni doprinos korisnika - HRK]]/7.5345</f>
        <v>0</v>
      </c>
      <c r="Y2019" s="21">
        <f>Ugovori_OPULJP[[#This Row],[Bespovratna sredstva - Ukupno (EU+Nac) HRK
= Ukupna ugovorena vrijednost bespovratnih sredstava]]+Ugovori_OPULJP[[#This Row],[Javni doprinos korisnika - HRK]]+Ugovori_OPULJP[[#This Row],[Privatni doprinos korisnika - HRK]]</f>
        <v>1989478</v>
      </c>
      <c r="Z2019" s="22">
        <f>Ugovori_OPULJP[[#This Row],[UKUPNI PRIHVATLJIVI IZDACI
TOTAL ELIGIBLE EXPENDITURE
= Bespovratna sredstva ukupno + doprinos korisnika
= Ukupni prihvatljivi troškovi
= Ukupna ugovorena vrijednost projekta HRK]]/7.5345</f>
        <v>264049.10743911337</v>
      </c>
      <c r="AA2019" s="13" t="s">
        <v>22</v>
      </c>
      <c r="AB2019" s="13" t="s">
        <v>19</v>
      </c>
      <c r="AC2019" s="12" t="s">
        <v>7399</v>
      </c>
      <c r="AD2019" s="12" t="s">
        <v>2664</v>
      </c>
    </row>
    <row r="2020" spans="1:30" ht="51" customHeight="1" x14ac:dyDescent="0.3">
      <c r="A2020" s="10" t="s">
        <v>7400</v>
      </c>
      <c r="B2020" s="11" t="s">
        <v>139</v>
      </c>
      <c r="C2020" s="12" t="s">
        <v>2736</v>
      </c>
      <c r="D2020" s="12" t="s">
        <v>7309</v>
      </c>
      <c r="E2020" s="13" t="s">
        <v>63</v>
      </c>
      <c r="F2020" s="14" t="s">
        <v>7401</v>
      </c>
      <c r="G2020" s="14" t="s">
        <v>1919</v>
      </c>
      <c r="H2020" s="16">
        <v>42835</v>
      </c>
      <c r="I2020" s="16">
        <v>43565</v>
      </c>
      <c r="J2020" s="17" t="str">
        <f>IF(Ugovori_OPULJP[[#This Row],[DATUM ZAVRŠETKA OPERACIJE]]&gt;DATE(2023,12,31),"u provedbi","završen")</f>
        <v>završen</v>
      </c>
      <c r="K2020" s="15" t="s">
        <v>240</v>
      </c>
      <c r="L2020" s="15" t="s">
        <v>240</v>
      </c>
      <c r="M2020" s="18">
        <v>0.85</v>
      </c>
      <c r="N2020" s="18">
        <v>0.15</v>
      </c>
      <c r="O2020" s="19">
        <f>Ugovori_OPULJP[[#This Row],[Bespovratna sredstva - Ukupno (EU+Nac) HRK
= Ukupna ugovorena vrijednost bespovratnih sredstava]]*Ugovori_OPULJP[[#This Row],[EU STOPA SUFINANCIRANJA %
EU CO-FINANCING RATE %]]</f>
        <v>1679383.267</v>
      </c>
      <c r="P2020" s="20">
        <f>Ugovori_OPULJP[[#This Row],[Bespovratna sredstva - EU dio - HRK]]/7.5345</f>
        <v>222892.46360076978</v>
      </c>
      <c r="Q2020" s="19">
        <f>Ugovori_OPULJP[[#This Row],[Bespovratna sredstva - Ukupno (EU+Nac) HRK
= Ukupna ugovorena vrijednost bespovratnih sredstava]]*Ugovori_OPULJP[[#This Row],[STOPA NACIONALNOG SUFINANCIRANJA %]]</f>
        <v>296361.75299999997</v>
      </c>
      <c r="R2020" s="20">
        <f>Ugovori_OPULJP[[#This Row],[Bespovratna sredstva - Nacionalni dio - HRK]]/7.5345</f>
        <v>39333.964164841724</v>
      </c>
      <c r="S2020" s="19">
        <v>1975745.02</v>
      </c>
      <c r="T2020" s="20">
        <f>Ugovori_OPULJP[[#This Row],[Bespovratna sredstva - Ukupno (EU+Nac) HRK
= Ukupna ugovorena vrijednost bespovratnih sredstava]]/7.5345</f>
        <v>262226.4277656115</v>
      </c>
      <c r="U2020" s="19">
        <v>0</v>
      </c>
      <c r="V2020" s="20">
        <f>Ugovori_OPULJP[[#This Row],[Javni doprinos korisnika - HRK]]/7.5345</f>
        <v>0</v>
      </c>
      <c r="W2020" s="19">
        <v>0</v>
      </c>
      <c r="X2020" s="20">
        <f>Ugovori_OPULJP[[#This Row],[Privatni doprinos korisnika - HRK]]/7.5345</f>
        <v>0</v>
      </c>
      <c r="Y2020" s="21">
        <f>Ugovori_OPULJP[[#This Row],[Bespovratna sredstva - Ukupno (EU+Nac) HRK
= Ukupna ugovorena vrijednost bespovratnih sredstava]]+Ugovori_OPULJP[[#This Row],[Javni doprinos korisnika - HRK]]+Ugovori_OPULJP[[#This Row],[Privatni doprinos korisnika - HRK]]</f>
        <v>1975745.02</v>
      </c>
      <c r="Z2020" s="22">
        <f>Ugovori_OPULJP[[#This Row],[UKUPNI PRIHVATLJIVI IZDACI
TOTAL ELIGIBLE EXPENDITURE
= Bespovratna sredstva ukupno + doprinos korisnika
= Ukupni prihvatljivi troškovi
= Ukupna ugovorena vrijednost projekta HRK]]/7.5345</f>
        <v>262226.4277656115</v>
      </c>
      <c r="AA2020" s="13" t="s">
        <v>22</v>
      </c>
      <c r="AB2020" s="13" t="s">
        <v>19</v>
      </c>
      <c r="AC2020" s="12" t="s">
        <v>7402</v>
      </c>
      <c r="AD2020" s="12" t="s">
        <v>2664</v>
      </c>
    </row>
    <row r="2021" spans="1:30" ht="51" customHeight="1" x14ac:dyDescent="0.3">
      <c r="A2021" s="10" t="s">
        <v>7403</v>
      </c>
      <c r="B2021" s="11" t="s">
        <v>139</v>
      </c>
      <c r="C2021" s="12" t="s">
        <v>2736</v>
      </c>
      <c r="D2021" s="12" t="s">
        <v>7309</v>
      </c>
      <c r="E2021" s="13" t="s">
        <v>63</v>
      </c>
      <c r="F2021" s="14" t="s">
        <v>7404</v>
      </c>
      <c r="G2021" s="14" t="s">
        <v>7405</v>
      </c>
      <c r="H2021" s="16">
        <v>42829</v>
      </c>
      <c r="I2021" s="16">
        <v>43559</v>
      </c>
      <c r="J2021" s="17" t="str">
        <f>IF(Ugovori_OPULJP[[#This Row],[DATUM ZAVRŠETKA OPERACIJE]]&gt;DATE(2023,12,31),"u provedbi","završen")</f>
        <v>završen</v>
      </c>
      <c r="K2021" s="15" t="s">
        <v>880</v>
      </c>
      <c r="L2021" s="15" t="s">
        <v>21</v>
      </c>
      <c r="M2021" s="18">
        <v>0.85</v>
      </c>
      <c r="N2021" s="18">
        <v>0.15</v>
      </c>
      <c r="O2021" s="19">
        <f>Ugovori_OPULJP[[#This Row],[Bespovratna sredstva - Ukupno (EU+Nac) HRK
= Ukupna ugovorena vrijednost bespovratnih sredstava]]*Ugovori_OPULJP[[#This Row],[EU STOPA SUFINANCIRANJA %
EU CO-FINANCING RATE %]]</f>
        <v>987892.19350000005</v>
      </c>
      <c r="P2021" s="20">
        <f>Ugovori_OPULJP[[#This Row],[Bespovratna sredstva - EU dio - HRK]]/7.5345</f>
        <v>131115.82633220518</v>
      </c>
      <c r="Q2021" s="19">
        <f>Ugovori_OPULJP[[#This Row],[Bespovratna sredstva - Ukupno (EU+Nac) HRK
= Ukupna ugovorena vrijednost bespovratnih sredstava]]*Ugovori_OPULJP[[#This Row],[STOPA NACIONALNOG SUFINANCIRANJA %]]</f>
        <v>174333.91650000002</v>
      </c>
      <c r="R2021" s="20">
        <f>Ugovori_OPULJP[[#This Row],[Bespovratna sredstva - Nacionalni dio - HRK]]/7.5345</f>
        <v>23138.086999800918</v>
      </c>
      <c r="S2021" s="19">
        <v>1162226.1100000001</v>
      </c>
      <c r="T2021" s="20">
        <f>Ugovori_OPULJP[[#This Row],[Bespovratna sredstva - Ukupno (EU+Nac) HRK
= Ukupna ugovorena vrijednost bespovratnih sredstava]]/7.5345</f>
        <v>154253.91333200611</v>
      </c>
      <c r="U2021" s="19">
        <v>0</v>
      </c>
      <c r="V2021" s="20">
        <f>Ugovori_OPULJP[[#This Row],[Javni doprinos korisnika - HRK]]/7.5345</f>
        <v>0</v>
      </c>
      <c r="W2021" s="19">
        <v>0</v>
      </c>
      <c r="X2021" s="20">
        <f>Ugovori_OPULJP[[#This Row],[Privatni doprinos korisnika - HRK]]/7.5345</f>
        <v>0</v>
      </c>
      <c r="Y2021" s="21">
        <f>Ugovori_OPULJP[[#This Row],[Bespovratna sredstva - Ukupno (EU+Nac) HRK
= Ukupna ugovorena vrijednost bespovratnih sredstava]]+Ugovori_OPULJP[[#This Row],[Javni doprinos korisnika - HRK]]+Ugovori_OPULJP[[#This Row],[Privatni doprinos korisnika - HRK]]</f>
        <v>1162226.1100000001</v>
      </c>
      <c r="Z2021" s="22">
        <f>Ugovori_OPULJP[[#This Row],[UKUPNI PRIHVATLJIVI IZDACI
TOTAL ELIGIBLE EXPENDITURE
= Bespovratna sredstva ukupno + doprinos korisnika
= Ukupni prihvatljivi troškovi
= Ukupna ugovorena vrijednost projekta HRK]]/7.5345</f>
        <v>154253.91333200611</v>
      </c>
      <c r="AA2021" s="13" t="s">
        <v>22</v>
      </c>
      <c r="AB2021" s="13" t="s">
        <v>19</v>
      </c>
      <c r="AC2021" s="12" t="s">
        <v>7406</v>
      </c>
      <c r="AD2021" s="12" t="s">
        <v>2664</v>
      </c>
    </row>
    <row r="2022" spans="1:30" ht="51" customHeight="1" x14ac:dyDescent="0.3">
      <c r="A2022" s="10" t="s">
        <v>7407</v>
      </c>
      <c r="B2022" s="11" t="s">
        <v>139</v>
      </c>
      <c r="C2022" s="12" t="s">
        <v>2736</v>
      </c>
      <c r="D2022" s="12" t="s">
        <v>7309</v>
      </c>
      <c r="E2022" s="13" t="s">
        <v>63</v>
      </c>
      <c r="F2022" s="14" t="s">
        <v>7408</v>
      </c>
      <c r="G2022" s="14" t="s">
        <v>1635</v>
      </c>
      <c r="H2022" s="16">
        <v>42826</v>
      </c>
      <c r="I2022" s="16">
        <v>43556</v>
      </c>
      <c r="J2022" s="17" t="str">
        <f>IF(Ugovori_OPULJP[[#This Row],[DATUM ZAVRŠETKA OPERACIJE]]&gt;DATE(2023,12,31),"u provedbi","završen")</f>
        <v>završen</v>
      </c>
      <c r="K2022" s="15" t="s">
        <v>144</v>
      </c>
      <c r="L2022" s="15" t="s">
        <v>144</v>
      </c>
      <c r="M2022" s="18">
        <v>0.85</v>
      </c>
      <c r="N2022" s="18">
        <v>0.15</v>
      </c>
      <c r="O2022" s="19">
        <f>Ugovori_OPULJP[[#This Row],[Bespovratna sredstva - Ukupno (EU+Nac) HRK
= Ukupna ugovorena vrijednost bespovratnih sredstava]]*Ugovori_OPULJP[[#This Row],[EU STOPA SUFINANCIRANJA %
EU CO-FINANCING RATE %]]</f>
        <v>1693764.0430000001</v>
      </c>
      <c r="P2022" s="20">
        <f>Ugovori_OPULJP[[#This Row],[Bespovratna sredstva - EU dio - HRK]]/7.5345</f>
        <v>224801.12057867143</v>
      </c>
      <c r="Q2022" s="19">
        <f>Ugovori_OPULJP[[#This Row],[Bespovratna sredstva - Ukupno (EU+Nac) HRK
= Ukupna ugovorena vrijednost bespovratnih sredstava]]*Ugovori_OPULJP[[#This Row],[STOPA NACIONALNOG SUFINANCIRANJA %]]</f>
        <v>298899.53700000001</v>
      </c>
      <c r="R2022" s="20">
        <f>Ugovori_OPULJP[[#This Row],[Bespovratna sredstva - Nacionalni dio - HRK]]/7.5345</f>
        <v>39670.785984471433</v>
      </c>
      <c r="S2022" s="19">
        <v>1992663.58</v>
      </c>
      <c r="T2022" s="20">
        <f>Ugovori_OPULJP[[#This Row],[Bespovratna sredstva - Ukupno (EU+Nac) HRK
= Ukupna ugovorena vrijednost bespovratnih sredstava]]/7.5345</f>
        <v>264471.9065631429</v>
      </c>
      <c r="U2022" s="19">
        <v>0</v>
      </c>
      <c r="V2022" s="20">
        <f>Ugovori_OPULJP[[#This Row],[Javni doprinos korisnika - HRK]]/7.5345</f>
        <v>0</v>
      </c>
      <c r="W2022" s="19">
        <v>0</v>
      </c>
      <c r="X2022" s="20">
        <f>Ugovori_OPULJP[[#This Row],[Privatni doprinos korisnika - HRK]]/7.5345</f>
        <v>0</v>
      </c>
      <c r="Y2022" s="21">
        <f>Ugovori_OPULJP[[#This Row],[Bespovratna sredstva - Ukupno (EU+Nac) HRK
= Ukupna ugovorena vrijednost bespovratnih sredstava]]+Ugovori_OPULJP[[#This Row],[Javni doprinos korisnika - HRK]]+Ugovori_OPULJP[[#This Row],[Privatni doprinos korisnika - HRK]]</f>
        <v>1992663.58</v>
      </c>
      <c r="Z2022" s="22">
        <f>Ugovori_OPULJP[[#This Row],[UKUPNI PRIHVATLJIVI IZDACI
TOTAL ELIGIBLE EXPENDITURE
= Bespovratna sredstva ukupno + doprinos korisnika
= Ukupni prihvatljivi troškovi
= Ukupna ugovorena vrijednost projekta HRK]]/7.5345</f>
        <v>264471.9065631429</v>
      </c>
      <c r="AA2022" s="13" t="s">
        <v>22</v>
      </c>
      <c r="AB2022" s="13" t="s">
        <v>19</v>
      </c>
      <c r="AC2022" s="12" t="s">
        <v>7409</v>
      </c>
      <c r="AD2022" s="12" t="s">
        <v>2664</v>
      </c>
    </row>
    <row r="2023" spans="1:30" ht="51" customHeight="1" x14ac:dyDescent="0.3">
      <c r="A2023" s="10" t="s">
        <v>7410</v>
      </c>
      <c r="B2023" s="11" t="s">
        <v>139</v>
      </c>
      <c r="C2023" s="12" t="s">
        <v>2736</v>
      </c>
      <c r="D2023" s="12" t="s">
        <v>7309</v>
      </c>
      <c r="E2023" s="13" t="s">
        <v>63</v>
      </c>
      <c r="F2023" s="14" t="s">
        <v>7411</v>
      </c>
      <c r="G2023" s="14" t="s">
        <v>2456</v>
      </c>
      <c r="H2023" s="16">
        <v>42822</v>
      </c>
      <c r="I2023" s="16">
        <v>43552</v>
      </c>
      <c r="J2023" s="17" t="str">
        <f>IF(Ugovori_OPULJP[[#This Row],[DATUM ZAVRŠETKA OPERACIJE]]&gt;DATE(2023,12,31),"u provedbi","završen")</f>
        <v>završen</v>
      </c>
      <c r="K2023" s="15" t="s">
        <v>7412</v>
      </c>
      <c r="L2023" s="15" t="s">
        <v>164</v>
      </c>
      <c r="M2023" s="18">
        <v>0.85</v>
      </c>
      <c r="N2023" s="18">
        <v>0.15</v>
      </c>
      <c r="O2023" s="19">
        <f>Ugovori_OPULJP[[#This Row],[Bespovratna sredstva - Ukupno (EU+Nac) HRK
= Ukupna ugovorena vrijednost bespovratnih sredstava]]*Ugovori_OPULJP[[#This Row],[EU STOPA SUFINANCIRANJA %
EU CO-FINANCING RATE %]]</f>
        <v>1434267.0244999998</v>
      </c>
      <c r="P2023" s="20">
        <f>Ugovori_OPULJP[[#This Row],[Bespovratna sredstva - EU dio - HRK]]/7.5345</f>
        <v>190359.94750812923</v>
      </c>
      <c r="Q2023" s="19">
        <f>Ugovori_OPULJP[[#This Row],[Bespovratna sredstva - Ukupno (EU+Nac) HRK
= Ukupna ugovorena vrijednost bespovratnih sredstava]]*Ugovori_OPULJP[[#This Row],[STOPA NACIONALNOG SUFINANCIRANJA %]]</f>
        <v>253105.94549999997</v>
      </c>
      <c r="R2023" s="20">
        <f>Ugovori_OPULJP[[#This Row],[Bespovratna sredstva - Nacionalni dio - HRK]]/7.5345</f>
        <v>33592.931913199274</v>
      </c>
      <c r="S2023" s="19">
        <v>1687372.97</v>
      </c>
      <c r="T2023" s="20">
        <f>Ugovori_OPULJP[[#This Row],[Bespovratna sredstva - Ukupno (EU+Nac) HRK
= Ukupna ugovorena vrijednost bespovratnih sredstava]]/7.5345</f>
        <v>223952.87942132854</v>
      </c>
      <c r="U2023" s="19">
        <v>0</v>
      </c>
      <c r="V2023" s="20">
        <f>Ugovori_OPULJP[[#This Row],[Javni doprinos korisnika - HRK]]/7.5345</f>
        <v>0</v>
      </c>
      <c r="W2023" s="19">
        <v>0</v>
      </c>
      <c r="X2023" s="20">
        <f>Ugovori_OPULJP[[#This Row],[Privatni doprinos korisnika - HRK]]/7.5345</f>
        <v>0</v>
      </c>
      <c r="Y2023" s="21">
        <f>Ugovori_OPULJP[[#This Row],[Bespovratna sredstva - Ukupno (EU+Nac) HRK
= Ukupna ugovorena vrijednost bespovratnih sredstava]]+Ugovori_OPULJP[[#This Row],[Javni doprinos korisnika - HRK]]+Ugovori_OPULJP[[#This Row],[Privatni doprinos korisnika - HRK]]</f>
        <v>1687372.97</v>
      </c>
      <c r="Z2023" s="22">
        <f>Ugovori_OPULJP[[#This Row],[UKUPNI PRIHVATLJIVI IZDACI
TOTAL ELIGIBLE EXPENDITURE
= Bespovratna sredstva ukupno + doprinos korisnika
= Ukupni prihvatljivi troškovi
= Ukupna ugovorena vrijednost projekta HRK]]/7.5345</f>
        <v>223952.87942132854</v>
      </c>
      <c r="AA2023" s="13" t="s">
        <v>22</v>
      </c>
      <c r="AB2023" s="13" t="s">
        <v>19</v>
      </c>
      <c r="AC2023" s="12" t="s">
        <v>7413</v>
      </c>
      <c r="AD2023" s="12" t="s">
        <v>2664</v>
      </c>
    </row>
    <row r="2024" spans="1:30" ht="51" customHeight="1" x14ac:dyDescent="0.3">
      <c r="A2024" s="10" t="s">
        <v>7414</v>
      </c>
      <c r="B2024" s="11" t="s">
        <v>139</v>
      </c>
      <c r="C2024" s="12" t="s">
        <v>2736</v>
      </c>
      <c r="D2024" s="12" t="s">
        <v>7309</v>
      </c>
      <c r="E2024" s="13" t="s">
        <v>63</v>
      </c>
      <c r="F2024" s="14" t="s">
        <v>7415</v>
      </c>
      <c r="G2024" s="14" t="s">
        <v>7416</v>
      </c>
      <c r="H2024" s="16">
        <v>42835</v>
      </c>
      <c r="I2024" s="16">
        <v>43444</v>
      </c>
      <c r="J2024" s="17" t="str">
        <f>IF(Ugovori_OPULJP[[#This Row],[DATUM ZAVRŠETKA OPERACIJE]]&gt;DATE(2023,12,31),"u provedbi","završen")</f>
        <v>završen</v>
      </c>
      <c r="K2024" s="15" t="s">
        <v>2763</v>
      </c>
      <c r="L2024" s="15" t="s">
        <v>66</v>
      </c>
      <c r="M2024" s="18">
        <v>0.85</v>
      </c>
      <c r="N2024" s="18">
        <v>0.15</v>
      </c>
      <c r="O2024" s="19">
        <f>Ugovori_OPULJP[[#This Row],[Bespovratna sredstva - Ukupno (EU+Nac) HRK
= Ukupna ugovorena vrijednost bespovratnih sredstava]]*Ugovori_OPULJP[[#This Row],[EU STOPA SUFINANCIRANJA %
EU CO-FINANCING RATE %]]</f>
        <v>1699987.5899999999</v>
      </c>
      <c r="P2024" s="20">
        <f>Ugovori_OPULJP[[#This Row],[Bespovratna sredstva - EU dio - HRK]]/7.5345</f>
        <v>225627.12721481183</v>
      </c>
      <c r="Q2024" s="19">
        <f>Ugovori_OPULJP[[#This Row],[Bespovratna sredstva - Ukupno (EU+Nac) HRK
= Ukupna ugovorena vrijednost bespovratnih sredstava]]*Ugovori_OPULJP[[#This Row],[STOPA NACIONALNOG SUFINANCIRANJA %]]</f>
        <v>299997.81</v>
      </c>
      <c r="R2024" s="20">
        <f>Ugovori_OPULJP[[#This Row],[Bespovratna sredstva - Nacionalni dio - HRK]]/7.5345</f>
        <v>39816.551861437387</v>
      </c>
      <c r="S2024" s="19">
        <v>1999985.4</v>
      </c>
      <c r="T2024" s="20">
        <f>Ugovori_OPULJP[[#This Row],[Bespovratna sredstva - Ukupno (EU+Nac) HRK
= Ukupna ugovorena vrijednost bespovratnih sredstava]]/7.5345</f>
        <v>265443.67907624925</v>
      </c>
      <c r="U2024" s="19">
        <v>0</v>
      </c>
      <c r="V2024" s="20">
        <f>Ugovori_OPULJP[[#This Row],[Javni doprinos korisnika - HRK]]/7.5345</f>
        <v>0</v>
      </c>
      <c r="W2024" s="19">
        <v>0</v>
      </c>
      <c r="X2024" s="20">
        <f>Ugovori_OPULJP[[#This Row],[Privatni doprinos korisnika - HRK]]/7.5345</f>
        <v>0</v>
      </c>
      <c r="Y2024" s="21">
        <f>Ugovori_OPULJP[[#This Row],[Bespovratna sredstva - Ukupno (EU+Nac) HRK
= Ukupna ugovorena vrijednost bespovratnih sredstava]]+Ugovori_OPULJP[[#This Row],[Javni doprinos korisnika - HRK]]+Ugovori_OPULJP[[#This Row],[Privatni doprinos korisnika - HRK]]</f>
        <v>1999985.4</v>
      </c>
      <c r="Z2024" s="22">
        <f>Ugovori_OPULJP[[#This Row],[UKUPNI PRIHVATLJIVI IZDACI
TOTAL ELIGIBLE EXPENDITURE
= Bespovratna sredstva ukupno + doprinos korisnika
= Ukupni prihvatljivi troškovi
= Ukupna ugovorena vrijednost projekta HRK]]/7.5345</f>
        <v>265443.67907624925</v>
      </c>
      <c r="AA2024" s="13" t="s">
        <v>22</v>
      </c>
      <c r="AB2024" s="13" t="s">
        <v>19</v>
      </c>
      <c r="AC2024" s="12" t="s">
        <v>7417</v>
      </c>
      <c r="AD2024" s="12" t="s">
        <v>2664</v>
      </c>
    </row>
    <row r="2025" spans="1:30" ht="51" customHeight="1" x14ac:dyDescent="0.3">
      <c r="A2025" s="10" t="s">
        <v>7418</v>
      </c>
      <c r="B2025" s="11" t="s">
        <v>139</v>
      </c>
      <c r="C2025" s="12" t="s">
        <v>2736</v>
      </c>
      <c r="D2025" s="12" t="s">
        <v>7309</v>
      </c>
      <c r="E2025" s="13" t="s">
        <v>63</v>
      </c>
      <c r="F2025" s="14" t="s">
        <v>7419</v>
      </c>
      <c r="G2025" s="14" t="s">
        <v>3573</v>
      </c>
      <c r="H2025" s="16">
        <v>42822</v>
      </c>
      <c r="I2025" s="16">
        <v>43552</v>
      </c>
      <c r="J2025" s="17" t="str">
        <f>IF(Ugovori_OPULJP[[#This Row],[DATUM ZAVRŠETKA OPERACIJE]]&gt;DATE(2023,12,31),"u provedbi","završen")</f>
        <v>završen</v>
      </c>
      <c r="K2025" s="15" t="s">
        <v>86</v>
      </c>
      <c r="L2025" s="15" t="s">
        <v>86</v>
      </c>
      <c r="M2025" s="18">
        <v>0.85</v>
      </c>
      <c r="N2025" s="18">
        <v>0.15</v>
      </c>
      <c r="O2025" s="19">
        <f>Ugovori_OPULJP[[#This Row],[Bespovratna sredstva - Ukupno (EU+Nac) HRK
= Ukupna ugovorena vrijednost bespovratnih sredstava]]*Ugovori_OPULJP[[#This Row],[EU STOPA SUFINANCIRANJA %
EU CO-FINANCING RATE %]]</f>
        <v>1011272.7270000001</v>
      </c>
      <c r="P2025" s="20">
        <f>Ugovori_OPULJP[[#This Row],[Bespovratna sredstva - EU dio - HRK]]/7.5345</f>
        <v>134218.95640055745</v>
      </c>
      <c r="Q2025" s="19">
        <f>Ugovori_OPULJP[[#This Row],[Bespovratna sredstva - Ukupno (EU+Nac) HRK
= Ukupna ugovorena vrijednost bespovratnih sredstava]]*Ugovori_OPULJP[[#This Row],[STOPA NACIONALNOG SUFINANCIRANJA %]]</f>
        <v>178459.89300000001</v>
      </c>
      <c r="R2025" s="20">
        <f>Ugovori_OPULJP[[#This Row],[Bespovratna sredstva - Nacionalni dio - HRK]]/7.5345</f>
        <v>23685.698188333667</v>
      </c>
      <c r="S2025" s="19">
        <v>1189732.6200000001</v>
      </c>
      <c r="T2025" s="20">
        <f>Ugovori_OPULJP[[#This Row],[Bespovratna sredstva - Ukupno (EU+Nac) HRK
= Ukupna ugovorena vrijednost bespovratnih sredstava]]/7.5345</f>
        <v>157904.65458889111</v>
      </c>
      <c r="U2025" s="19">
        <v>0</v>
      </c>
      <c r="V2025" s="20">
        <f>Ugovori_OPULJP[[#This Row],[Javni doprinos korisnika - HRK]]/7.5345</f>
        <v>0</v>
      </c>
      <c r="W2025" s="19">
        <v>0</v>
      </c>
      <c r="X2025" s="20">
        <f>Ugovori_OPULJP[[#This Row],[Privatni doprinos korisnika - HRK]]/7.5345</f>
        <v>0</v>
      </c>
      <c r="Y2025" s="21">
        <f>Ugovori_OPULJP[[#This Row],[Bespovratna sredstva - Ukupno (EU+Nac) HRK
= Ukupna ugovorena vrijednost bespovratnih sredstava]]+Ugovori_OPULJP[[#This Row],[Javni doprinos korisnika - HRK]]+Ugovori_OPULJP[[#This Row],[Privatni doprinos korisnika - HRK]]</f>
        <v>1189732.6200000001</v>
      </c>
      <c r="Z2025" s="22">
        <f>Ugovori_OPULJP[[#This Row],[UKUPNI PRIHVATLJIVI IZDACI
TOTAL ELIGIBLE EXPENDITURE
= Bespovratna sredstva ukupno + doprinos korisnika
= Ukupni prihvatljivi troškovi
= Ukupna ugovorena vrijednost projekta HRK]]/7.5345</f>
        <v>157904.65458889111</v>
      </c>
      <c r="AA2025" s="13" t="s">
        <v>22</v>
      </c>
      <c r="AB2025" s="13" t="s">
        <v>19</v>
      </c>
      <c r="AC2025" s="12" t="s">
        <v>7420</v>
      </c>
      <c r="AD2025" s="12" t="s">
        <v>2664</v>
      </c>
    </row>
    <row r="2026" spans="1:30" ht="51" customHeight="1" x14ac:dyDescent="0.3">
      <c r="A2026" s="10" t="s">
        <v>7421</v>
      </c>
      <c r="B2026" s="11" t="s">
        <v>139</v>
      </c>
      <c r="C2026" s="12" t="s">
        <v>2736</v>
      </c>
      <c r="D2026" s="12" t="s">
        <v>7309</v>
      </c>
      <c r="E2026" s="13" t="s">
        <v>63</v>
      </c>
      <c r="F2026" s="14" t="s">
        <v>7372</v>
      </c>
      <c r="G2026" s="14" t="s">
        <v>7422</v>
      </c>
      <c r="H2026" s="16">
        <v>42826</v>
      </c>
      <c r="I2026" s="16">
        <v>43435</v>
      </c>
      <c r="J2026" s="17" t="str">
        <f>IF(Ugovori_OPULJP[[#This Row],[DATUM ZAVRŠETKA OPERACIJE]]&gt;DATE(2023,12,31),"u provedbi","završen")</f>
        <v>završen</v>
      </c>
      <c r="K2026" s="15" t="s">
        <v>7423</v>
      </c>
      <c r="L2026" s="15" t="s">
        <v>164</v>
      </c>
      <c r="M2026" s="18">
        <v>0.85</v>
      </c>
      <c r="N2026" s="18">
        <v>0.15</v>
      </c>
      <c r="O2026" s="19">
        <f>Ugovori_OPULJP[[#This Row],[Bespovratna sredstva - Ukupno (EU+Nac) HRK
= Ukupna ugovorena vrijednost bespovratnih sredstava]]*Ugovori_OPULJP[[#This Row],[EU STOPA SUFINANCIRANJA %
EU CO-FINANCING RATE %]]</f>
        <v>1283499.4985</v>
      </c>
      <c r="P2026" s="20">
        <f>Ugovori_OPULJP[[#This Row],[Bespovratna sredstva - EU dio - HRK]]/7.5345</f>
        <v>170349.65803968412</v>
      </c>
      <c r="Q2026" s="19">
        <f>Ugovori_OPULJP[[#This Row],[Bespovratna sredstva - Ukupno (EU+Nac) HRK
= Ukupna ugovorena vrijednost bespovratnih sredstava]]*Ugovori_OPULJP[[#This Row],[STOPA NACIONALNOG SUFINANCIRANJA %]]</f>
        <v>226499.91149999999</v>
      </c>
      <c r="R2026" s="20">
        <f>Ugovori_OPULJP[[#This Row],[Bespovratna sredstva - Nacionalni dio - HRK]]/7.5345</f>
        <v>30061.704359944251</v>
      </c>
      <c r="S2026" s="19">
        <v>1509999.41</v>
      </c>
      <c r="T2026" s="20">
        <f>Ugovori_OPULJP[[#This Row],[Bespovratna sredstva - Ukupno (EU+Nac) HRK
= Ukupna ugovorena vrijednost bespovratnih sredstava]]/7.5345</f>
        <v>200411.36239962836</v>
      </c>
      <c r="U2026" s="19">
        <v>0</v>
      </c>
      <c r="V2026" s="20">
        <f>Ugovori_OPULJP[[#This Row],[Javni doprinos korisnika - HRK]]/7.5345</f>
        <v>0</v>
      </c>
      <c r="W2026" s="19">
        <v>0</v>
      </c>
      <c r="X2026" s="20">
        <f>Ugovori_OPULJP[[#This Row],[Privatni doprinos korisnika - HRK]]/7.5345</f>
        <v>0</v>
      </c>
      <c r="Y2026" s="21">
        <f>Ugovori_OPULJP[[#This Row],[Bespovratna sredstva - Ukupno (EU+Nac) HRK
= Ukupna ugovorena vrijednost bespovratnih sredstava]]+Ugovori_OPULJP[[#This Row],[Javni doprinos korisnika - HRK]]+Ugovori_OPULJP[[#This Row],[Privatni doprinos korisnika - HRK]]</f>
        <v>1509999.41</v>
      </c>
      <c r="Z2026" s="22">
        <f>Ugovori_OPULJP[[#This Row],[UKUPNI PRIHVATLJIVI IZDACI
TOTAL ELIGIBLE EXPENDITURE
= Bespovratna sredstva ukupno + doprinos korisnika
= Ukupni prihvatljivi troškovi
= Ukupna ugovorena vrijednost projekta HRK]]/7.5345</f>
        <v>200411.36239962836</v>
      </c>
      <c r="AA2026" s="13" t="s">
        <v>22</v>
      </c>
      <c r="AB2026" s="13" t="s">
        <v>19</v>
      </c>
      <c r="AC2026" s="12" t="s">
        <v>7424</v>
      </c>
      <c r="AD2026" s="12" t="s">
        <v>2664</v>
      </c>
    </row>
    <row r="2027" spans="1:30" ht="51" customHeight="1" x14ac:dyDescent="0.3">
      <c r="A2027" s="10" t="s">
        <v>7425</v>
      </c>
      <c r="B2027" s="11" t="s">
        <v>139</v>
      </c>
      <c r="C2027" s="12" t="s">
        <v>2736</v>
      </c>
      <c r="D2027" s="12" t="s">
        <v>7309</v>
      </c>
      <c r="E2027" s="13" t="s">
        <v>63</v>
      </c>
      <c r="F2027" s="14" t="s">
        <v>7426</v>
      </c>
      <c r="G2027" s="14" t="s">
        <v>2171</v>
      </c>
      <c r="H2027" s="16">
        <v>42823</v>
      </c>
      <c r="I2027" s="16">
        <v>43553</v>
      </c>
      <c r="J2027" s="17" t="str">
        <f>IF(Ugovori_OPULJP[[#This Row],[DATUM ZAVRŠETKA OPERACIJE]]&gt;DATE(2023,12,31),"u provedbi","završen")</f>
        <v>završen</v>
      </c>
      <c r="K2027" s="15" t="s">
        <v>66</v>
      </c>
      <c r="L2027" s="15" t="s">
        <v>66</v>
      </c>
      <c r="M2027" s="18">
        <v>0.85</v>
      </c>
      <c r="N2027" s="18">
        <v>0.15</v>
      </c>
      <c r="O2027" s="19">
        <f>Ugovori_OPULJP[[#This Row],[Bespovratna sredstva - Ukupno (EU+Nac) HRK
= Ukupna ugovorena vrijednost bespovratnih sredstava]]*Ugovori_OPULJP[[#This Row],[EU STOPA SUFINANCIRANJA %
EU CO-FINANCING RATE %]]</f>
        <v>1293389.2825</v>
      </c>
      <c r="P2027" s="20">
        <f>Ugovori_OPULJP[[#This Row],[Bespovratna sredstva - EU dio - HRK]]/7.5345</f>
        <v>171662.25794677815</v>
      </c>
      <c r="Q2027" s="19">
        <f>Ugovori_OPULJP[[#This Row],[Bespovratna sredstva - Ukupno (EU+Nac) HRK
= Ukupna ugovorena vrijednost bespovratnih sredstava]]*Ugovori_OPULJP[[#This Row],[STOPA NACIONALNOG SUFINANCIRANJA %]]</f>
        <v>228245.16749999998</v>
      </c>
      <c r="R2027" s="20">
        <f>Ugovori_OPULJP[[#This Row],[Bespovratna sredstva - Nacionalni dio - HRK]]/7.5345</f>
        <v>30293.33963766673</v>
      </c>
      <c r="S2027" s="19">
        <v>1521634.45</v>
      </c>
      <c r="T2027" s="20">
        <f>Ugovori_OPULJP[[#This Row],[Bespovratna sredstva - Ukupno (EU+Nac) HRK
= Ukupna ugovorena vrijednost bespovratnih sredstava]]/7.5345</f>
        <v>201955.59758444488</v>
      </c>
      <c r="U2027" s="19">
        <v>0</v>
      </c>
      <c r="V2027" s="20">
        <f>Ugovori_OPULJP[[#This Row],[Javni doprinos korisnika - HRK]]/7.5345</f>
        <v>0</v>
      </c>
      <c r="W2027" s="19">
        <v>0</v>
      </c>
      <c r="X2027" s="20">
        <f>Ugovori_OPULJP[[#This Row],[Privatni doprinos korisnika - HRK]]/7.5345</f>
        <v>0</v>
      </c>
      <c r="Y2027" s="21">
        <f>Ugovori_OPULJP[[#This Row],[Bespovratna sredstva - Ukupno (EU+Nac) HRK
= Ukupna ugovorena vrijednost bespovratnih sredstava]]+Ugovori_OPULJP[[#This Row],[Javni doprinos korisnika - HRK]]+Ugovori_OPULJP[[#This Row],[Privatni doprinos korisnika - HRK]]</f>
        <v>1521634.45</v>
      </c>
      <c r="Z2027" s="22">
        <f>Ugovori_OPULJP[[#This Row],[UKUPNI PRIHVATLJIVI IZDACI
TOTAL ELIGIBLE EXPENDITURE
= Bespovratna sredstva ukupno + doprinos korisnika
= Ukupni prihvatljivi troškovi
= Ukupna ugovorena vrijednost projekta HRK]]/7.5345</f>
        <v>201955.59758444488</v>
      </c>
      <c r="AA2027" s="13" t="s">
        <v>22</v>
      </c>
      <c r="AB2027" s="13" t="s">
        <v>19</v>
      </c>
      <c r="AC2027" s="12" t="s">
        <v>7427</v>
      </c>
      <c r="AD2027" s="12" t="s">
        <v>2664</v>
      </c>
    </row>
    <row r="2028" spans="1:30" ht="51" customHeight="1" x14ac:dyDescent="0.3">
      <c r="A2028" s="10" t="s">
        <v>7428</v>
      </c>
      <c r="B2028" s="11" t="s">
        <v>139</v>
      </c>
      <c r="C2028" s="12" t="s">
        <v>2736</v>
      </c>
      <c r="D2028" s="12" t="s">
        <v>7309</v>
      </c>
      <c r="E2028" s="13" t="s">
        <v>63</v>
      </c>
      <c r="F2028" s="14" t="s">
        <v>7429</v>
      </c>
      <c r="G2028" s="14" t="s">
        <v>1935</v>
      </c>
      <c r="H2028" s="16">
        <v>42825</v>
      </c>
      <c r="I2028" s="16">
        <v>43555</v>
      </c>
      <c r="J2028" s="17" t="str">
        <f>IF(Ugovori_OPULJP[[#This Row],[DATUM ZAVRŠETKA OPERACIJE]]&gt;DATE(2023,12,31),"u provedbi","završen")</f>
        <v>završen</v>
      </c>
      <c r="K2028" s="15" t="s">
        <v>240</v>
      </c>
      <c r="L2028" s="15" t="s">
        <v>240</v>
      </c>
      <c r="M2028" s="18">
        <v>0.85</v>
      </c>
      <c r="N2028" s="18">
        <v>0.15</v>
      </c>
      <c r="O2028" s="19">
        <f>Ugovori_OPULJP[[#This Row],[Bespovratna sredstva - Ukupno (EU+Nac) HRK
= Ukupna ugovorena vrijednost bespovratnih sredstava]]*Ugovori_OPULJP[[#This Row],[EU STOPA SUFINANCIRANJA %
EU CO-FINANCING RATE %]]</f>
        <v>1199786.254</v>
      </c>
      <c r="P2028" s="20">
        <f>Ugovori_OPULJP[[#This Row],[Bespovratna sredstva - EU dio - HRK]]/7.5345</f>
        <v>159239.00112814386</v>
      </c>
      <c r="Q2028" s="19">
        <f>Ugovori_OPULJP[[#This Row],[Bespovratna sredstva - Ukupno (EU+Nac) HRK
= Ukupna ugovorena vrijednost bespovratnih sredstava]]*Ugovori_OPULJP[[#This Row],[STOPA NACIONALNOG SUFINANCIRANJA %]]</f>
        <v>211726.986</v>
      </c>
      <c r="R2028" s="20">
        <f>Ugovori_OPULJP[[#This Row],[Bespovratna sredstva - Nacionalni dio - HRK]]/7.5345</f>
        <v>28101.00019908421</v>
      </c>
      <c r="S2028" s="19">
        <v>1411513.24</v>
      </c>
      <c r="T2028" s="20">
        <f>Ugovori_OPULJP[[#This Row],[Bespovratna sredstva - Ukupno (EU+Nac) HRK
= Ukupna ugovorena vrijednost bespovratnih sredstava]]/7.5345</f>
        <v>187340.00132722806</v>
      </c>
      <c r="U2028" s="19">
        <v>0</v>
      </c>
      <c r="V2028" s="20">
        <f>Ugovori_OPULJP[[#This Row],[Javni doprinos korisnika - HRK]]/7.5345</f>
        <v>0</v>
      </c>
      <c r="W2028" s="19">
        <v>0</v>
      </c>
      <c r="X2028" s="20">
        <f>Ugovori_OPULJP[[#This Row],[Privatni doprinos korisnika - HRK]]/7.5345</f>
        <v>0</v>
      </c>
      <c r="Y2028" s="21">
        <f>Ugovori_OPULJP[[#This Row],[Bespovratna sredstva - Ukupno (EU+Nac) HRK
= Ukupna ugovorena vrijednost bespovratnih sredstava]]+Ugovori_OPULJP[[#This Row],[Javni doprinos korisnika - HRK]]+Ugovori_OPULJP[[#This Row],[Privatni doprinos korisnika - HRK]]</f>
        <v>1411513.24</v>
      </c>
      <c r="Z2028" s="22">
        <f>Ugovori_OPULJP[[#This Row],[UKUPNI PRIHVATLJIVI IZDACI
TOTAL ELIGIBLE EXPENDITURE
= Bespovratna sredstva ukupno + doprinos korisnika
= Ukupni prihvatljivi troškovi
= Ukupna ugovorena vrijednost projekta HRK]]/7.5345</f>
        <v>187340.00132722806</v>
      </c>
      <c r="AA2028" s="13" t="s">
        <v>22</v>
      </c>
      <c r="AB2028" s="13" t="s">
        <v>19</v>
      </c>
      <c r="AC2028" s="12" t="s">
        <v>7430</v>
      </c>
      <c r="AD2028" s="12" t="s">
        <v>2664</v>
      </c>
    </row>
    <row r="2029" spans="1:30" ht="51" customHeight="1" x14ac:dyDescent="0.3">
      <c r="A2029" s="10" t="s">
        <v>7431</v>
      </c>
      <c r="B2029" s="11" t="s">
        <v>139</v>
      </c>
      <c r="C2029" s="12" t="s">
        <v>2736</v>
      </c>
      <c r="D2029" s="12" t="s">
        <v>7309</v>
      </c>
      <c r="E2029" s="13" t="s">
        <v>63</v>
      </c>
      <c r="F2029" s="14" t="s">
        <v>7432</v>
      </c>
      <c r="G2029" s="14" t="s">
        <v>1545</v>
      </c>
      <c r="H2029" s="16">
        <v>42844</v>
      </c>
      <c r="I2029" s="16">
        <v>43453</v>
      </c>
      <c r="J2029" s="17" t="str">
        <f>IF(Ugovori_OPULJP[[#This Row],[DATUM ZAVRŠETKA OPERACIJE]]&gt;DATE(2023,12,31),"u provedbi","završen")</f>
        <v>završen</v>
      </c>
      <c r="K2029" s="15" t="s">
        <v>71</v>
      </c>
      <c r="L2029" s="15" t="s">
        <v>71</v>
      </c>
      <c r="M2029" s="18">
        <v>0.85</v>
      </c>
      <c r="N2029" s="18">
        <v>0.15</v>
      </c>
      <c r="O2029" s="19">
        <f>Ugovori_OPULJP[[#This Row],[Bespovratna sredstva - Ukupno (EU+Nac) HRK
= Ukupna ugovorena vrijednost bespovratnih sredstava]]*Ugovori_OPULJP[[#This Row],[EU STOPA SUFINANCIRANJA %
EU CO-FINANCING RATE %]]</f>
        <v>1673762.8544999999</v>
      </c>
      <c r="P2029" s="20">
        <f>Ugovori_OPULJP[[#This Row],[Bespovratna sredstva - EU dio - HRK]]/7.5345</f>
        <v>222146.5066693211</v>
      </c>
      <c r="Q2029" s="19">
        <f>Ugovori_OPULJP[[#This Row],[Bespovratna sredstva - Ukupno (EU+Nac) HRK
= Ukupna ugovorena vrijednost bespovratnih sredstava]]*Ugovori_OPULJP[[#This Row],[STOPA NACIONALNOG SUFINANCIRANJA %]]</f>
        <v>295369.9155</v>
      </c>
      <c r="R2029" s="20">
        <f>Ugovori_OPULJP[[#This Row],[Bespovratna sredstva - Nacionalni dio - HRK]]/7.5345</f>
        <v>39202.324706350788</v>
      </c>
      <c r="S2029" s="19">
        <v>1969132.77</v>
      </c>
      <c r="T2029" s="20">
        <f>Ugovori_OPULJP[[#This Row],[Bespovratna sredstva - Ukupno (EU+Nac) HRK
= Ukupna ugovorena vrijednost bespovratnih sredstava]]/7.5345</f>
        <v>261348.8313756719</v>
      </c>
      <c r="U2029" s="19">
        <v>0</v>
      </c>
      <c r="V2029" s="20">
        <f>Ugovori_OPULJP[[#This Row],[Javni doprinos korisnika - HRK]]/7.5345</f>
        <v>0</v>
      </c>
      <c r="W2029" s="19">
        <v>0</v>
      </c>
      <c r="X2029" s="20">
        <f>Ugovori_OPULJP[[#This Row],[Privatni doprinos korisnika - HRK]]/7.5345</f>
        <v>0</v>
      </c>
      <c r="Y2029" s="21">
        <f>Ugovori_OPULJP[[#This Row],[Bespovratna sredstva - Ukupno (EU+Nac) HRK
= Ukupna ugovorena vrijednost bespovratnih sredstava]]+Ugovori_OPULJP[[#This Row],[Javni doprinos korisnika - HRK]]+Ugovori_OPULJP[[#This Row],[Privatni doprinos korisnika - HRK]]</f>
        <v>1969132.77</v>
      </c>
      <c r="Z2029" s="22">
        <f>Ugovori_OPULJP[[#This Row],[UKUPNI PRIHVATLJIVI IZDACI
TOTAL ELIGIBLE EXPENDITURE
= Bespovratna sredstva ukupno + doprinos korisnika
= Ukupni prihvatljivi troškovi
= Ukupna ugovorena vrijednost projekta HRK]]/7.5345</f>
        <v>261348.8313756719</v>
      </c>
      <c r="AA2029" s="13" t="s">
        <v>22</v>
      </c>
      <c r="AB2029" s="13" t="s">
        <v>19</v>
      </c>
      <c r="AC2029" s="12" t="s">
        <v>7433</v>
      </c>
      <c r="AD2029" s="12" t="s">
        <v>2664</v>
      </c>
    </row>
    <row r="2030" spans="1:30" ht="51" customHeight="1" x14ac:dyDescent="0.3">
      <c r="A2030" s="10" t="s">
        <v>7434</v>
      </c>
      <c r="B2030" s="11" t="s">
        <v>139</v>
      </c>
      <c r="C2030" s="12" t="s">
        <v>2736</v>
      </c>
      <c r="D2030" s="12" t="s">
        <v>7309</v>
      </c>
      <c r="E2030" s="13" t="s">
        <v>63</v>
      </c>
      <c r="F2030" s="14" t="s">
        <v>7435</v>
      </c>
      <c r="G2030" s="14" t="s">
        <v>7436</v>
      </c>
      <c r="H2030" s="16">
        <v>42826</v>
      </c>
      <c r="I2030" s="16">
        <v>43556</v>
      </c>
      <c r="J2030" s="17" t="str">
        <f>IF(Ugovori_OPULJP[[#This Row],[DATUM ZAVRŠETKA OPERACIJE]]&gt;DATE(2023,12,31),"u provedbi","završen")</f>
        <v>završen</v>
      </c>
      <c r="K2030" s="15" t="s">
        <v>5723</v>
      </c>
      <c r="L2030" s="15" t="s">
        <v>91</v>
      </c>
      <c r="M2030" s="18">
        <v>0.85</v>
      </c>
      <c r="N2030" s="18">
        <v>0.15</v>
      </c>
      <c r="O2030" s="19">
        <f>Ugovori_OPULJP[[#This Row],[Bespovratna sredstva - Ukupno (EU+Nac) HRK
= Ukupna ugovorena vrijednost bespovratnih sredstava]]*Ugovori_OPULJP[[#This Row],[EU STOPA SUFINANCIRANJA %
EU CO-FINANCING RATE %]]</f>
        <v>1262245.3674999999</v>
      </c>
      <c r="P2030" s="20">
        <f>Ugovori_OPULJP[[#This Row],[Bespovratna sredstva - EU dio - HRK]]/7.5345</f>
        <v>167528.75008295174</v>
      </c>
      <c r="Q2030" s="19">
        <f>Ugovori_OPULJP[[#This Row],[Bespovratna sredstva - Ukupno (EU+Nac) HRK
= Ukupna ugovorena vrijednost bespovratnih sredstava]]*Ugovori_OPULJP[[#This Row],[STOPA NACIONALNOG SUFINANCIRANJA %]]</f>
        <v>222749.1825</v>
      </c>
      <c r="R2030" s="20">
        <f>Ugovori_OPULJP[[#This Row],[Bespovratna sredstva - Nacionalni dio - HRK]]/7.5345</f>
        <v>29563.897073462071</v>
      </c>
      <c r="S2030" s="19">
        <v>1484994.55</v>
      </c>
      <c r="T2030" s="20">
        <f>Ugovori_OPULJP[[#This Row],[Bespovratna sredstva - Ukupno (EU+Nac) HRK
= Ukupna ugovorena vrijednost bespovratnih sredstava]]/7.5345</f>
        <v>197092.64715641382</v>
      </c>
      <c r="U2030" s="19">
        <v>0</v>
      </c>
      <c r="V2030" s="20">
        <f>Ugovori_OPULJP[[#This Row],[Javni doprinos korisnika - HRK]]/7.5345</f>
        <v>0</v>
      </c>
      <c r="W2030" s="19">
        <v>0</v>
      </c>
      <c r="X2030" s="20">
        <f>Ugovori_OPULJP[[#This Row],[Privatni doprinos korisnika - HRK]]/7.5345</f>
        <v>0</v>
      </c>
      <c r="Y2030" s="21">
        <f>Ugovori_OPULJP[[#This Row],[Bespovratna sredstva - Ukupno (EU+Nac) HRK
= Ukupna ugovorena vrijednost bespovratnih sredstava]]+Ugovori_OPULJP[[#This Row],[Javni doprinos korisnika - HRK]]+Ugovori_OPULJP[[#This Row],[Privatni doprinos korisnika - HRK]]</f>
        <v>1484994.55</v>
      </c>
      <c r="Z2030" s="22">
        <f>Ugovori_OPULJP[[#This Row],[UKUPNI PRIHVATLJIVI IZDACI
TOTAL ELIGIBLE EXPENDITURE
= Bespovratna sredstva ukupno + doprinos korisnika
= Ukupni prihvatljivi troškovi
= Ukupna ugovorena vrijednost projekta HRK]]/7.5345</f>
        <v>197092.64715641382</v>
      </c>
      <c r="AA2030" s="13" t="s">
        <v>22</v>
      </c>
      <c r="AB2030" s="13" t="s">
        <v>19</v>
      </c>
      <c r="AC2030" s="12" t="s">
        <v>7437</v>
      </c>
      <c r="AD2030" s="12" t="s">
        <v>2664</v>
      </c>
    </row>
    <row r="2031" spans="1:30" ht="51" customHeight="1" x14ac:dyDescent="0.3">
      <c r="A2031" s="10" t="s">
        <v>7438</v>
      </c>
      <c r="B2031" s="11" t="s">
        <v>139</v>
      </c>
      <c r="C2031" s="12" t="s">
        <v>2736</v>
      </c>
      <c r="D2031" s="12" t="s">
        <v>7309</v>
      </c>
      <c r="E2031" s="13" t="s">
        <v>63</v>
      </c>
      <c r="F2031" s="14" t="s">
        <v>7439</v>
      </c>
      <c r="G2031" s="14" t="s">
        <v>7440</v>
      </c>
      <c r="H2031" s="16">
        <v>42825</v>
      </c>
      <c r="I2031" s="16">
        <v>43496</v>
      </c>
      <c r="J2031" s="17" t="str">
        <f>IF(Ugovori_OPULJP[[#This Row],[DATUM ZAVRŠETKA OPERACIJE]]&gt;DATE(2023,12,31),"u provedbi","završen")</f>
        <v>završen</v>
      </c>
      <c r="K2031" s="15" t="s">
        <v>21</v>
      </c>
      <c r="L2031" s="15" t="s">
        <v>21</v>
      </c>
      <c r="M2031" s="18">
        <v>0.85</v>
      </c>
      <c r="N2031" s="18">
        <v>0.15</v>
      </c>
      <c r="O2031" s="19">
        <f>Ugovori_OPULJP[[#This Row],[Bespovratna sredstva - Ukupno (EU+Nac) HRK
= Ukupna ugovorena vrijednost bespovratnih sredstava]]*Ugovori_OPULJP[[#This Row],[EU STOPA SUFINANCIRANJA %
EU CO-FINANCING RATE %]]</f>
        <v>423900.1</v>
      </c>
      <c r="P2031" s="20">
        <f>Ugovori_OPULJP[[#This Row],[Bespovratna sredstva - EU dio - HRK]]/7.5345</f>
        <v>56261.211759240818</v>
      </c>
      <c r="Q2031" s="19">
        <f>Ugovori_OPULJP[[#This Row],[Bespovratna sredstva - Ukupno (EU+Nac) HRK
= Ukupna ugovorena vrijednost bespovratnih sredstava]]*Ugovori_OPULJP[[#This Row],[STOPA NACIONALNOG SUFINANCIRANJA %]]</f>
        <v>74805.899999999994</v>
      </c>
      <c r="R2031" s="20">
        <f>Ugovori_OPULJP[[#This Row],[Bespovratna sredstva - Nacionalni dio - HRK]]/7.5345</f>
        <v>9928.4491339836732</v>
      </c>
      <c r="S2031" s="19">
        <v>498706</v>
      </c>
      <c r="T2031" s="20">
        <f>Ugovori_OPULJP[[#This Row],[Bespovratna sredstva - Ukupno (EU+Nac) HRK
= Ukupna ugovorena vrijednost bespovratnih sredstava]]/7.5345</f>
        <v>66189.6608932245</v>
      </c>
      <c r="U2031" s="19">
        <v>0</v>
      </c>
      <c r="V2031" s="20">
        <f>Ugovori_OPULJP[[#This Row],[Javni doprinos korisnika - HRK]]/7.5345</f>
        <v>0</v>
      </c>
      <c r="W2031" s="19">
        <v>0</v>
      </c>
      <c r="X2031" s="20">
        <f>Ugovori_OPULJP[[#This Row],[Privatni doprinos korisnika - HRK]]/7.5345</f>
        <v>0</v>
      </c>
      <c r="Y2031" s="21">
        <f>Ugovori_OPULJP[[#This Row],[Bespovratna sredstva - Ukupno (EU+Nac) HRK
= Ukupna ugovorena vrijednost bespovratnih sredstava]]+Ugovori_OPULJP[[#This Row],[Javni doprinos korisnika - HRK]]+Ugovori_OPULJP[[#This Row],[Privatni doprinos korisnika - HRK]]</f>
        <v>498706</v>
      </c>
      <c r="Z2031" s="22">
        <f>Ugovori_OPULJP[[#This Row],[UKUPNI PRIHVATLJIVI IZDACI
TOTAL ELIGIBLE EXPENDITURE
= Bespovratna sredstva ukupno + doprinos korisnika
= Ukupni prihvatljivi troškovi
= Ukupna ugovorena vrijednost projekta HRK]]/7.5345</f>
        <v>66189.6608932245</v>
      </c>
      <c r="AA2031" s="13" t="s">
        <v>22</v>
      </c>
      <c r="AB2031" s="13" t="s">
        <v>19</v>
      </c>
      <c r="AC2031" s="12" t="s">
        <v>7441</v>
      </c>
      <c r="AD2031" s="12" t="s">
        <v>2664</v>
      </c>
    </row>
    <row r="2032" spans="1:30" ht="51" customHeight="1" x14ac:dyDescent="0.3">
      <c r="A2032" s="10" t="s">
        <v>7442</v>
      </c>
      <c r="B2032" s="11" t="s">
        <v>139</v>
      </c>
      <c r="C2032" s="12" t="s">
        <v>2736</v>
      </c>
      <c r="D2032" s="12" t="s">
        <v>7309</v>
      </c>
      <c r="E2032" s="13" t="s">
        <v>63</v>
      </c>
      <c r="F2032" s="14" t="s">
        <v>1643</v>
      </c>
      <c r="G2032" s="14" t="s">
        <v>3651</v>
      </c>
      <c r="H2032" s="16">
        <v>42826</v>
      </c>
      <c r="I2032" s="16">
        <v>43556</v>
      </c>
      <c r="J2032" s="17" t="str">
        <f>IF(Ugovori_OPULJP[[#This Row],[DATUM ZAVRŠETKA OPERACIJE]]&gt;DATE(2023,12,31),"u provedbi","završen")</f>
        <v>završen</v>
      </c>
      <c r="K2032" s="15" t="s">
        <v>86</v>
      </c>
      <c r="L2032" s="15" t="s">
        <v>86</v>
      </c>
      <c r="M2032" s="18">
        <v>0.85</v>
      </c>
      <c r="N2032" s="18">
        <v>0.15</v>
      </c>
      <c r="O2032" s="19">
        <f>Ugovori_OPULJP[[#This Row],[Bespovratna sredstva - Ukupno (EU+Nac) HRK
= Ukupna ugovorena vrijednost bespovratnih sredstava]]*Ugovori_OPULJP[[#This Row],[EU STOPA SUFINANCIRANJA %
EU CO-FINANCING RATE %]]</f>
        <v>817153.19499999995</v>
      </c>
      <c r="P2032" s="20">
        <f>Ugovori_OPULJP[[#This Row],[Bespovratna sredstva - EU dio - HRK]]/7.5345</f>
        <v>108454.86694538455</v>
      </c>
      <c r="Q2032" s="19">
        <f>Ugovori_OPULJP[[#This Row],[Bespovratna sredstva - Ukupno (EU+Nac) HRK
= Ukupna ugovorena vrijednost bespovratnih sredstava]]*Ugovori_OPULJP[[#This Row],[STOPA NACIONALNOG SUFINANCIRANJA %]]</f>
        <v>144203.50499999998</v>
      </c>
      <c r="R2032" s="20">
        <f>Ugovori_OPULJP[[#This Row],[Bespovratna sredstva - Nacionalni dio - HRK]]/7.5345</f>
        <v>19139.094166832565</v>
      </c>
      <c r="S2032" s="19">
        <v>961356.7</v>
      </c>
      <c r="T2032" s="20">
        <f>Ugovori_OPULJP[[#This Row],[Bespovratna sredstva - Ukupno (EU+Nac) HRK
= Ukupna ugovorena vrijednost bespovratnih sredstava]]/7.5345</f>
        <v>127593.96111221712</v>
      </c>
      <c r="U2032" s="19">
        <v>0</v>
      </c>
      <c r="V2032" s="20">
        <f>Ugovori_OPULJP[[#This Row],[Javni doprinos korisnika - HRK]]/7.5345</f>
        <v>0</v>
      </c>
      <c r="W2032" s="19">
        <v>0</v>
      </c>
      <c r="X2032" s="20">
        <f>Ugovori_OPULJP[[#This Row],[Privatni doprinos korisnika - HRK]]/7.5345</f>
        <v>0</v>
      </c>
      <c r="Y2032" s="21">
        <f>Ugovori_OPULJP[[#This Row],[Bespovratna sredstva - Ukupno (EU+Nac) HRK
= Ukupna ugovorena vrijednost bespovratnih sredstava]]+Ugovori_OPULJP[[#This Row],[Javni doprinos korisnika - HRK]]+Ugovori_OPULJP[[#This Row],[Privatni doprinos korisnika - HRK]]</f>
        <v>961356.7</v>
      </c>
      <c r="Z2032" s="22">
        <f>Ugovori_OPULJP[[#This Row],[UKUPNI PRIHVATLJIVI IZDACI
TOTAL ELIGIBLE EXPENDITURE
= Bespovratna sredstva ukupno + doprinos korisnika
= Ukupni prihvatljivi troškovi
= Ukupna ugovorena vrijednost projekta HRK]]/7.5345</f>
        <v>127593.96111221712</v>
      </c>
      <c r="AA2032" s="13" t="s">
        <v>22</v>
      </c>
      <c r="AB2032" s="13" t="s">
        <v>19</v>
      </c>
      <c r="AC2032" s="12" t="s">
        <v>7443</v>
      </c>
      <c r="AD2032" s="12" t="s">
        <v>2664</v>
      </c>
    </row>
    <row r="2033" spans="1:30" ht="51" customHeight="1" x14ac:dyDescent="0.3">
      <c r="A2033" s="10" t="s">
        <v>7444</v>
      </c>
      <c r="B2033" s="11" t="s">
        <v>139</v>
      </c>
      <c r="C2033" s="12" t="s">
        <v>2736</v>
      </c>
      <c r="D2033" s="12" t="s">
        <v>7309</v>
      </c>
      <c r="E2033" s="13" t="s">
        <v>63</v>
      </c>
      <c r="F2033" s="14" t="s">
        <v>7445</v>
      </c>
      <c r="G2033" s="14" t="s">
        <v>7446</v>
      </c>
      <c r="H2033" s="16">
        <v>42826</v>
      </c>
      <c r="I2033" s="16">
        <v>43556</v>
      </c>
      <c r="J2033" s="17" t="str">
        <f>IF(Ugovori_OPULJP[[#This Row],[DATUM ZAVRŠETKA OPERACIJE]]&gt;DATE(2023,12,31),"u provedbi","završen")</f>
        <v>završen</v>
      </c>
      <c r="K2033" s="15" t="s">
        <v>586</v>
      </c>
      <c r="L2033" s="15" t="s">
        <v>586</v>
      </c>
      <c r="M2033" s="18">
        <v>0.85</v>
      </c>
      <c r="N2033" s="18">
        <v>0.15</v>
      </c>
      <c r="O2033" s="19">
        <f>Ugovori_OPULJP[[#This Row],[Bespovratna sredstva - Ukupno (EU+Nac) HRK
= Ukupna ugovorena vrijednost bespovratnih sredstava]]*Ugovori_OPULJP[[#This Row],[EU STOPA SUFINANCIRANJA %
EU CO-FINANCING RATE %]]</f>
        <v>529902.95400000003</v>
      </c>
      <c r="P2033" s="20">
        <f>Ugovori_OPULJP[[#This Row],[Bespovratna sredstva - EU dio - HRK]]/7.5345</f>
        <v>70330.208242086403</v>
      </c>
      <c r="Q2033" s="19">
        <f>Ugovori_OPULJP[[#This Row],[Bespovratna sredstva - Ukupno (EU+Nac) HRK
= Ukupna ugovorena vrijednost bespovratnih sredstava]]*Ugovori_OPULJP[[#This Row],[STOPA NACIONALNOG SUFINANCIRANJA %]]</f>
        <v>93512.285999999993</v>
      </c>
      <c r="R2033" s="20">
        <f>Ugovori_OPULJP[[#This Row],[Bespovratna sredstva - Nacionalni dio - HRK]]/7.5345</f>
        <v>12411.213219191717</v>
      </c>
      <c r="S2033" s="19">
        <v>623415.24</v>
      </c>
      <c r="T2033" s="20">
        <f>Ugovori_OPULJP[[#This Row],[Bespovratna sredstva - Ukupno (EU+Nac) HRK
= Ukupna ugovorena vrijednost bespovratnih sredstava]]/7.5345</f>
        <v>82741.421461278122</v>
      </c>
      <c r="U2033" s="19">
        <v>0</v>
      </c>
      <c r="V2033" s="20">
        <f>Ugovori_OPULJP[[#This Row],[Javni doprinos korisnika - HRK]]/7.5345</f>
        <v>0</v>
      </c>
      <c r="W2033" s="19">
        <v>0</v>
      </c>
      <c r="X2033" s="20">
        <f>Ugovori_OPULJP[[#This Row],[Privatni doprinos korisnika - HRK]]/7.5345</f>
        <v>0</v>
      </c>
      <c r="Y2033" s="21">
        <f>Ugovori_OPULJP[[#This Row],[Bespovratna sredstva - Ukupno (EU+Nac) HRK
= Ukupna ugovorena vrijednost bespovratnih sredstava]]+Ugovori_OPULJP[[#This Row],[Javni doprinos korisnika - HRK]]+Ugovori_OPULJP[[#This Row],[Privatni doprinos korisnika - HRK]]</f>
        <v>623415.24</v>
      </c>
      <c r="Z2033" s="22">
        <f>Ugovori_OPULJP[[#This Row],[UKUPNI PRIHVATLJIVI IZDACI
TOTAL ELIGIBLE EXPENDITURE
= Bespovratna sredstva ukupno + doprinos korisnika
= Ukupni prihvatljivi troškovi
= Ukupna ugovorena vrijednost projekta HRK]]/7.5345</f>
        <v>82741.421461278122</v>
      </c>
      <c r="AA2033" s="13" t="s">
        <v>22</v>
      </c>
      <c r="AB2033" s="13" t="s">
        <v>19</v>
      </c>
      <c r="AC2033" s="12" t="s">
        <v>7447</v>
      </c>
      <c r="AD2033" s="12" t="s">
        <v>2664</v>
      </c>
    </row>
    <row r="2034" spans="1:30" ht="51" customHeight="1" x14ac:dyDescent="0.3">
      <c r="A2034" s="10" t="s">
        <v>7448</v>
      </c>
      <c r="B2034" s="11" t="s">
        <v>139</v>
      </c>
      <c r="C2034" s="12" t="s">
        <v>2736</v>
      </c>
      <c r="D2034" s="12" t="s">
        <v>7309</v>
      </c>
      <c r="E2034" s="13" t="s">
        <v>63</v>
      </c>
      <c r="F2034" s="14" t="s">
        <v>7449</v>
      </c>
      <c r="G2034" s="14" t="s">
        <v>7450</v>
      </c>
      <c r="H2034" s="16">
        <v>42824</v>
      </c>
      <c r="I2034" s="16">
        <v>43554</v>
      </c>
      <c r="J2034" s="17" t="str">
        <f>IF(Ugovori_OPULJP[[#This Row],[DATUM ZAVRŠETKA OPERACIJE]]&gt;DATE(2023,12,31),"u provedbi","završen")</f>
        <v>završen</v>
      </c>
      <c r="K2034" s="15" t="s">
        <v>66</v>
      </c>
      <c r="L2034" s="15" t="s">
        <v>66</v>
      </c>
      <c r="M2034" s="18">
        <v>0.85</v>
      </c>
      <c r="N2034" s="18">
        <v>0.15</v>
      </c>
      <c r="O2034" s="19">
        <f>Ugovori_OPULJP[[#This Row],[Bespovratna sredstva - Ukupno (EU+Nac) HRK
= Ukupna ugovorena vrijednost bespovratnih sredstava]]*Ugovori_OPULJP[[#This Row],[EU STOPA SUFINANCIRANJA %
EU CO-FINANCING RATE %]]</f>
        <v>1691083.8994999998</v>
      </c>
      <c r="P2034" s="20">
        <f>Ugovori_OPULJP[[#This Row],[Bespovratna sredstva - EU dio - HRK]]/7.5345</f>
        <v>224445.4044063972</v>
      </c>
      <c r="Q2034" s="19">
        <f>Ugovori_OPULJP[[#This Row],[Bespovratna sredstva - Ukupno (EU+Nac) HRK
= Ukupna ugovorena vrijednost bespovratnih sredstava]]*Ugovori_OPULJP[[#This Row],[STOPA NACIONALNOG SUFINANCIRANJA %]]</f>
        <v>298426.57049999997</v>
      </c>
      <c r="R2034" s="20">
        <f>Ugovori_OPULJP[[#This Row],[Bespovratna sredstva - Nacionalni dio - HRK]]/7.5345</f>
        <v>39608.012542305391</v>
      </c>
      <c r="S2034" s="19">
        <v>1989510.47</v>
      </c>
      <c r="T2034" s="20">
        <f>Ugovori_OPULJP[[#This Row],[Bespovratna sredstva - Ukupno (EU+Nac) HRK
= Ukupna ugovorena vrijednost bespovratnih sredstava]]/7.5345</f>
        <v>264053.41694870259</v>
      </c>
      <c r="U2034" s="19">
        <v>0</v>
      </c>
      <c r="V2034" s="20">
        <f>Ugovori_OPULJP[[#This Row],[Javni doprinos korisnika - HRK]]/7.5345</f>
        <v>0</v>
      </c>
      <c r="W2034" s="19">
        <v>0</v>
      </c>
      <c r="X2034" s="20">
        <f>Ugovori_OPULJP[[#This Row],[Privatni doprinos korisnika - HRK]]/7.5345</f>
        <v>0</v>
      </c>
      <c r="Y2034" s="21">
        <f>Ugovori_OPULJP[[#This Row],[Bespovratna sredstva - Ukupno (EU+Nac) HRK
= Ukupna ugovorena vrijednost bespovratnih sredstava]]+Ugovori_OPULJP[[#This Row],[Javni doprinos korisnika - HRK]]+Ugovori_OPULJP[[#This Row],[Privatni doprinos korisnika - HRK]]</f>
        <v>1989510.47</v>
      </c>
      <c r="Z2034" s="22">
        <f>Ugovori_OPULJP[[#This Row],[UKUPNI PRIHVATLJIVI IZDACI
TOTAL ELIGIBLE EXPENDITURE
= Bespovratna sredstva ukupno + doprinos korisnika
= Ukupni prihvatljivi troškovi
= Ukupna ugovorena vrijednost projekta HRK]]/7.5345</f>
        <v>264053.41694870259</v>
      </c>
      <c r="AA2034" s="13" t="s">
        <v>22</v>
      </c>
      <c r="AB2034" s="13" t="s">
        <v>19</v>
      </c>
      <c r="AC2034" s="12" t="s">
        <v>7451</v>
      </c>
      <c r="AD2034" s="12" t="s">
        <v>2664</v>
      </c>
    </row>
    <row r="2035" spans="1:30" ht="63.75" customHeight="1" x14ac:dyDescent="0.3">
      <c r="A2035" s="10" t="s">
        <v>7452</v>
      </c>
      <c r="B2035" s="11" t="s">
        <v>139</v>
      </c>
      <c r="C2035" s="12" t="s">
        <v>2736</v>
      </c>
      <c r="D2035" s="12" t="s">
        <v>7309</v>
      </c>
      <c r="E2035" s="13" t="s">
        <v>63</v>
      </c>
      <c r="F2035" s="14" t="s">
        <v>7453</v>
      </c>
      <c r="G2035" s="14" t="s">
        <v>7454</v>
      </c>
      <c r="H2035" s="16">
        <v>42817</v>
      </c>
      <c r="I2035" s="16">
        <v>43547</v>
      </c>
      <c r="J2035" s="17" t="str">
        <f>IF(Ugovori_OPULJP[[#This Row],[DATUM ZAVRŠETKA OPERACIJE]]&gt;DATE(2023,12,31),"u provedbi","završen")</f>
        <v>završen</v>
      </c>
      <c r="K2035" s="15" t="s">
        <v>7455</v>
      </c>
      <c r="L2035" s="15" t="s">
        <v>21</v>
      </c>
      <c r="M2035" s="18">
        <v>0.85</v>
      </c>
      <c r="N2035" s="18">
        <v>0.15</v>
      </c>
      <c r="O2035" s="19">
        <f>Ugovori_OPULJP[[#This Row],[Bespovratna sredstva - Ukupno (EU+Nac) HRK
= Ukupna ugovorena vrijednost bespovratnih sredstava]]*Ugovori_OPULJP[[#This Row],[EU STOPA SUFINANCIRANJA %
EU CO-FINANCING RATE %]]</f>
        <v>1696468.9895000001</v>
      </c>
      <c r="P2035" s="20">
        <f>Ugovori_OPULJP[[#This Row],[Bespovratna sredstva - EU dio - HRK]]/7.5345</f>
        <v>225160.12867476276</v>
      </c>
      <c r="Q2035" s="19">
        <f>Ugovori_OPULJP[[#This Row],[Bespovratna sredstva - Ukupno (EU+Nac) HRK
= Ukupna ugovorena vrijednost bespovratnih sredstava]]*Ugovori_OPULJP[[#This Row],[STOPA NACIONALNOG SUFINANCIRANJA %]]</f>
        <v>299376.88050000003</v>
      </c>
      <c r="R2035" s="20">
        <f>Ugovori_OPULJP[[#This Row],[Bespovratna sredstva - Nacionalni dio - HRK]]/7.5345</f>
        <v>39734.140354369898</v>
      </c>
      <c r="S2035" s="19">
        <v>1995845.87</v>
      </c>
      <c r="T2035" s="20">
        <f>Ugovori_OPULJP[[#This Row],[Bespovratna sredstva - Ukupno (EU+Nac) HRK
= Ukupna ugovorena vrijednost bespovratnih sredstava]]/7.5345</f>
        <v>264894.26902913267</v>
      </c>
      <c r="U2035" s="19">
        <v>0</v>
      </c>
      <c r="V2035" s="20">
        <f>Ugovori_OPULJP[[#This Row],[Javni doprinos korisnika - HRK]]/7.5345</f>
        <v>0</v>
      </c>
      <c r="W2035" s="19">
        <v>0</v>
      </c>
      <c r="X2035" s="20">
        <f>Ugovori_OPULJP[[#This Row],[Privatni doprinos korisnika - HRK]]/7.5345</f>
        <v>0</v>
      </c>
      <c r="Y2035" s="21">
        <f>Ugovori_OPULJP[[#This Row],[Bespovratna sredstva - Ukupno (EU+Nac) HRK
= Ukupna ugovorena vrijednost bespovratnih sredstava]]+Ugovori_OPULJP[[#This Row],[Javni doprinos korisnika - HRK]]+Ugovori_OPULJP[[#This Row],[Privatni doprinos korisnika - HRK]]</f>
        <v>1995845.87</v>
      </c>
      <c r="Z2035" s="22">
        <f>Ugovori_OPULJP[[#This Row],[UKUPNI PRIHVATLJIVI IZDACI
TOTAL ELIGIBLE EXPENDITURE
= Bespovratna sredstva ukupno + doprinos korisnika
= Ukupni prihvatljivi troškovi
= Ukupna ugovorena vrijednost projekta HRK]]/7.5345</f>
        <v>264894.26902913267</v>
      </c>
      <c r="AA2035" s="13" t="s">
        <v>22</v>
      </c>
      <c r="AB2035" s="13" t="s">
        <v>19</v>
      </c>
      <c r="AC2035" s="12" t="s">
        <v>7456</v>
      </c>
      <c r="AD2035" s="12" t="s">
        <v>2664</v>
      </c>
    </row>
    <row r="2036" spans="1:30" ht="51" customHeight="1" x14ac:dyDescent="0.3">
      <c r="A2036" s="10" t="s">
        <v>7457</v>
      </c>
      <c r="B2036" s="11" t="s">
        <v>139</v>
      </c>
      <c r="C2036" s="12" t="s">
        <v>2736</v>
      </c>
      <c r="D2036" s="12" t="s">
        <v>7309</v>
      </c>
      <c r="E2036" s="13" t="s">
        <v>63</v>
      </c>
      <c r="F2036" s="14" t="s">
        <v>7458</v>
      </c>
      <c r="G2036" s="14" t="s">
        <v>7459</v>
      </c>
      <c r="H2036" s="16">
        <v>42826</v>
      </c>
      <c r="I2036" s="16">
        <v>43556</v>
      </c>
      <c r="J2036" s="17" t="str">
        <f>IF(Ugovori_OPULJP[[#This Row],[DATUM ZAVRŠETKA OPERACIJE]]&gt;DATE(2023,12,31),"u provedbi","završen")</f>
        <v>završen</v>
      </c>
      <c r="K2036" s="15" t="s">
        <v>7460</v>
      </c>
      <c r="L2036" s="15" t="s">
        <v>21</v>
      </c>
      <c r="M2036" s="18">
        <v>0.85</v>
      </c>
      <c r="N2036" s="18">
        <v>0.15</v>
      </c>
      <c r="O2036" s="19">
        <f>Ugovori_OPULJP[[#This Row],[Bespovratna sredstva - Ukupno (EU+Nac) HRK
= Ukupna ugovorena vrijednost bespovratnih sredstava]]*Ugovori_OPULJP[[#This Row],[EU STOPA SUFINANCIRANJA %
EU CO-FINANCING RATE %]]</f>
        <v>898561.89399999985</v>
      </c>
      <c r="P2036" s="20">
        <f>Ugovori_OPULJP[[#This Row],[Bespovratna sredstva - EU dio - HRK]]/7.5345</f>
        <v>119259.65810604549</v>
      </c>
      <c r="Q2036" s="19">
        <f>Ugovori_OPULJP[[#This Row],[Bespovratna sredstva - Ukupno (EU+Nac) HRK
= Ukupna ugovorena vrijednost bespovratnih sredstava]]*Ugovori_OPULJP[[#This Row],[STOPA NACIONALNOG SUFINANCIRANJA %]]</f>
        <v>158569.74599999998</v>
      </c>
      <c r="R2036" s="20">
        <f>Ugovori_OPULJP[[#This Row],[Bespovratna sredstva - Nacionalni dio - HRK]]/7.5345</f>
        <v>21045.822018713912</v>
      </c>
      <c r="S2036" s="19">
        <v>1057131.6399999999</v>
      </c>
      <c r="T2036" s="20">
        <f>Ugovori_OPULJP[[#This Row],[Bespovratna sredstva - Ukupno (EU+Nac) HRK
= Ukupna ugovorena vrijednost bespovratnih sredstava]]/7.5345</f>
        <v>140305.48012475943</v>
      </c>
      <c r="U2036" s="19">
        <v>0</v>
      </c>
      <c r="V2036" s="20">
        <f>Ugovori_OPULJP[[#This Row],[Javni doprinos korisnika - HRK]]/7.5345</f>
        <v>0</v>
      </c>
      <c r="W2036" s="19">
        <v>0</v>
      </c>
      <c r="X2036" s="20">
        <f>Ugovori_OPULJP[[#This Row],[Privatni doprinos korisnika - HRK]]/7.5345</f>
        <v>0</v>
      </c>
      <c r="Y2036" s="21">
        <f>Ugovori_OPULJP[[#This Row],[Bespovratna sredstva - Ukupno (EU+Nac) HRK
= Ukupna ugovorena vrijednost bespovratnih sredstava]]+Ugovori_OPULJP[[#This Row],[Javni doprinos korisnika - HRK]]+Ugovori_OPULJP[[#This Row],[Privatni doprinos korisnika - HRK]]</f>
        <v>1057131.6399999999</v>
      </c>
      <c r="Z2036" s="22">
        <f>Ugovori_OPULJP[[#This Row],[UKUPNI PRIHVATLJIVI IZDACI
TOTAL ELIGIBLE EXPENDITURE
= Bespovratna sredstva ukupno + doprinos korisnika
= Ukupni prihvatljivi troškovi
= Ukupna ugovorena vrijednost projekta HRK]]/7.5345</f>
        <v>140305.48012475943</v>
      </c>
      <c r="AA2036" s="13" t="s">
        <v>22</v>
      </c>
      <c r="AB2036" s="13" t="s">
        <v>19</v>
      </c>
      <c r="AC2036" s="12" t="s">
        <v>7461</v>
      </c>
      <c r="AD2036" s="12" t="s">
        <v>2664</v>
      </c>
    </row>
    <row r="2037" spans="1:30" ht="51" customHeight="1" x14ac:dyDescent="0.3">
      <c r="A2037" s="10" t="s">
        <v>7462</v>
      </c>
      <c r="B2037" s="11" t="s">
        <v>139</v>
      </c>
      <c r="C2037" s="12" t="s">
        <v>2736</v>
      </c>
      <c r="D2037" s="12" t="s">
        <v>7309</v>
      </c>
      <c r="E2037" s="13" t="s">
        <v>63</v>
      </c>
      <c r="F2037" s="14" t="s">
        <v>7463</v>
      </c>
      <c r="G2037" s="14" t="s">
        <v>946</v>
      </c>
      <c r="H2037" s="16">
        <v>42831</v>
      </c>
      <c r="I2037" s="16">
        <v>43561</v>
      </c>
      <c r="J2037" s="17" t="str">
        <f>IF(Ugovori_OPULJP[[#This Row],[DATUM ZAVRŠETKA OPERACIJE]]&gt;DATE(2023,12,31),"u provedbi","završen")</f>
        <v>završen</v>
      </c>
      <c r="K2037" s="15" t="s">
        <v>7464</v>
      </c>
      <c r="L2037" s="15" t="s">
        <v>21</v>
      </c>
      <c r="M2037" s="18">
        <v>0.85</v>
      </c>
      <c r="N2037" s="18">
        <v>0.15</v>
      </c>
      <c r="O2037" s="19">
        <f>Ugovori_OPULJP[[#This Row],[Bespovratna sredstva - Ukupno (EU+Nac) HRK
= Ukupna ugovorena vrijednost bespovratnih sredstava]]*Ugovori_OPULJP[[#This Row],[EU STOPA SUFINANCIRANJA %
EU CO-FINANCING RATE %]]</f>
        <v>934963.66249999998</v>
      </c>
      <c r="P2037" s="20">
        <f>Ugovori_OPULJP[[#This Row],[Bespovratna sredstva - EU dio - HRK]]/7.5345</f>
        <v>124091.00305262458</v>
      </c>
      <c r="Q2037" s="19">
        <f>Ugovori_OPULJP[[#This Row],[Bespovratna sredstva - Ukupno (EU+Nac) HRK
= Ukupna ugovorena vrijednost bespovratnih sredstava]]*Ugovori_OPULJP[[#This Row],[STOPA NACIONALNOG SUFINANCIRANJA %]]</f>
        <v>164993.58749999999</v>
      </c>
      <c r="R2037" s="20">
        <f>Ugovori_OPULJP[[#This Row],[Bespovratna sredstva - Nacionalni dio - HRK]]/7.5345</f>
        <v>21898.412303404337</v>
      </c>
      <c r="S2037" s="19">
        <v>1099957.25</v>
      </c>
      <c r="T2037" s="20">
        <f>Ugovori_OPULJP[[#This Row],[Bespovratna sredstva - Ukupno (EU+Nac) HRK
= Ukupna ugovorena vrijednost bespovratnih sredstava]]/7.5345</f>
        <v>145989.41535602891</v>
      </c>
      <c r="U2037" s="19">
        <v>0</v>
      </c>
      <c r="V2037" s="20">
        <f>Ugovori_OPULJP[[#This Row],[Javni doprinos korisnika - HRK]]/7.5345</f>
        <v>0</v>
      </c>
      <c r="W2037" s="19">
        <v>0</v>
      </c>
      <c r="X2037" s="20">
        <f>Ugovori_OPULJP[[#This Row],[Privatni doprinos korisnika - HRK]]/7.5345</f>
        <v>0</v>
      </c>
      <c r="Y2037" s="21">
        <f>Ugovori_OPULJP[[#This Row],[Bespovratna sredstva - Ukupno (EU+Nac) HRK
= Ukupna ugovorena vrijednost bespovratnih sredstava]]+Ugovori_OPULJP[[#This Row],[Javni doprinos korisnika - HRK]]+Ugovori_OPULJP[[#This Row],[Privatni doprinos korisnika - HRK]]</f>
        <v>1099957.25</v>
      </c>
      <c r="Z2037" s="22">
        <f>Ugovori_OPULJP[[#This Row],[UKUPNI PRIHVATLJIVI IZDACI
TOTAL ELIGIBLE EXPENDITURE
= Bespovratna sredstva ukupno + doprinos korisnika
= Ukupni prihvatljivi troškovi
= Ukupna ugovorena vrijednost projekta HRK]]/7.5345</f>
        <v>145989.41535602891</v>
      </c>
      <c r="AA2037" s="13" t="s">
        <v>22</v>
      </c>
      <c r="AB2037" s="13" t="s">
        <v>19</v>
      </c>
      <c r="AC2037" s="12" t="s">
        <v>7465</v>
      </c>
      <c r="AD2037" s="12" t="s">
        <v>2664</v>
      </c>
    </row>
    <row r="2038" spans="1:30" ht="51" customHeight="1" x14ac:dyDescent="0.3">
      <c r="A2038" s="10" t="s">
        <v>7466</v>
      </c>
      <c r="B2038" s="11" t="s">
        <v>139</v>
      </c>
      <c r="C2038" s="12" t="s">
        <v>2736</v>
      </c>
      <c r="D2038" s="12" t="s">
        <v>7309</v>
      </c>
      <c r="E2038" s="13" t="s">
        <v>63</v>
      </c>
      <c r="F2038" s="14" t="s">
        <v>7467</v>
      </c>
      <c r="G2038" s="32" t="s">
        <v>4088</v>
      </c>
      <c r="H2038" s="16">
        <v>42826</v>
      </c>
      <c r="I2038" s="16">
        <v>43556</v>
      </c>
      <c r="J2038" s="17" t="str">
        <f>IF(Ugovori_OPULJP[[#This Row],[DATUM ZAVRŠETKA OPERACIJE]]&gt;DATE(2023,12,31),"u provedbi","završen")</f>
        <v>završen</v>
      </c>
      <c r="K2038" s="15" t="s">
        <v>262</v>
      </c>
      <c r="L2038" s="15" t="s">
        <v>262</v>
      </c>
      <c r="M2038" s="18">
        <v>0.85</v>
      </c>
      <c r="N2038" s="18">
        <v>0.15</v>
      </c>
      <c r="O2038" s="19">
        <f>Ugovori_OPULJP[[#This Row],[Bespovratna sredstva - Ukupno (EU+Nac) HRK
= Ukupna ugovorena vrijednost bespovratnih sredstava]]*Ugovori_OPULJP[[#This Row],[EU STOPA SUFINANCIRANJA %
EU CO-FINANCING RATE %]]</f>
        <v>652422.6</v>
      </c>
      <c r="P2038" s="20">
        <f>Ugovori_OPULJP[[#This Row],[Bespovratna sredstva - EU dio - HRK]]/7.5345</f>
        <v>86591.359745172202</v>
      </c>
      <c r="Q2038" s="19">
        <f>Ugovori_OPULJP[[#This Row],[Bespovratna sredstva - Ukupno (EU+Nac) HRK
= Ukupna ugovorena vrijednost bespovratnih sredstava]]*Ugovori_OPULJP[[#This Row],[STOPA NACIONALNOG SUFINANCIRANJA %]]</f>
        <v>115133.4</v>
      </c>
      <c r="R2038" s="20">
        <f>Ugovori_OPULJP[[#This Row],[Bespovratna sredstva - Nacionalni dio - HRK]]/7.5345</f>
        <v>15280.828190324506</v>
      </c>
      <c r="S2038" s="19">
        <v>767556</v>
      </c>
      <c r="T2038" s="20">
        <f>Ugovori_OPULJP[[#This Row],[Bespovratna sredstva - Ukupno (EU+Nac) HRK
= Ukupna ugovorena vrijednost bespovratnih sredstava]]/7.5345</f>
        <v>101872.18793549671</v>
      </c>
      <c r="U2038" s="19">
        <v>0</v>
      </c>
      <c r="V2038" s="20">
        <f>Ugovori_OPULJP[[#This Row],[Javni doprinos korisnika - HRK]]/7.5345</f>
        <v>0</v>
      </c>
      <c r="W2038" s="19">
        <v>0</v>
      </c>
      <c r="X2038" s="20">
        <f>Ugovori_OPULJP[[#This Row],[Privatni doprinos korisnika - HRK]]/7.5345</f>
        <v>0</v>
      </c>
      <c r="Y2038" s="21">
        <f>Ugovori_OPULJP[[#This Row],[Bespovratna sredstva - Ukupno (EU+Nac) HRK
= Ukupna ugovorena vrijednost bespovratnih sredstava]]+Ugovori_OPULJP[[#This Row],[Javni doprinos korisnika - HRK]]+Ugovori_OPULJP[[#This Row],[Privatni doprinos korisnika - HRK]]</f>
        <v>767556</v>
      </c>
      <c r="Z2038" s="22">
        <f>Ugovori_OPULJP[[#This Row],[UKUPNI PRIHVATLJIVI IZDACI
TOTAL ELIGIBLE EXPENDITURE
= Bespovratna sredstva ukupno + doprinos korisnika
= Ukupni prihvatljivi troškovi
= Ukupna ugovorena vrijednost projekta HRK]]/7.5345</f>
        <v>101872.18793549671</v>
      </c>
      <c r="AA2038" s="13" t="s">
        <v>22</v>
      </c>
      <c r="AB2038" s="13" t="s">
        <v>19</v>
      </c>
      <c r="AC2038" s="12" t="s">
        <v>7468</v>
      </c>
      <c r="AD2038" s="12" t="s">
        <v>2664</v>
      </c>
    </row>
    <row r="2039" spans="1:30" ht="51" customHeight="1" x14ac:dyDescent="0.3">
      <c r="A2039" s="10" t="s">
        <v>7469</v>
      </c>
      <c r="B2039" s="11" t="s">
        <v>139</v>
      </c>
      <c r="C2039" s="12" t="s">
        <v>2736</v>
      </c>
      <c r="D2039" s="12" t="s">
        <v>7309</v>
      </c>
      <c r="E2039" s="13" t="s">
        <v>63</v>
      </c>
      <c r="F2039" s="14" t="s">
        <v>7309</v>
      </c>
      <c r="G2039" s="14" t="s">
        <v>7470</v>
      </c>
      <c r="H2039" s="16">
        <v>42825</v>
      </c>
      <c r="I2039" s="16">
        <v>43434</v>
      </c>
      <c r="J2039" s="17" t="str">
        <f>IF(Ugovori_OPULJP[[#This Row],[DATUM ZAVRŠETKA OPERACIJE]]&gt;DATE(2023,12,31),"u provedbi","završen")</f>
        <v>završen</v>
      </c>
      <c r="K2039" s="15" t="s">
        <v>380</v>
      </c>
      <c r="L2039" s="15" t="s">
        <v>380</v>
      </c>
      <c r="M2039" s="18">
        <v>0.85</v>
      </c>
      <c r="N2039" s="18">
        <v>0.15</v>
      </c>
      <c r="O2039" s="19">
        <f>Ugovori_OPULJP[[#This Row],[Bespovratna sredstva - Ukupno (EU+Nac) HRK
= Ukupna ugovorena vrijednost bespovratnih sredstava]]*Ugovori_OPULJP[[#This Row],[EU STOPA SUFINANCIRANJA %
EU CO-FINANCING RATE %]]</f>
        <v>558978.89549999998</v>
      </c>
      <c r="P2039" s="20">
        <f>Ugovori_OPULJP[[#This Row],[Bespovratna sredstva - EU dio - HRK]]/7.5345</f>
        <v>74189.248855265774</v>
      </c>
      <c r="Q2039" s="19">
        <f>Ugovori_OPULJP[[#This Row],[Bespovratna sredstva - Ukupno (EU+Nac) HRK
= Ukupna ugovorena vrijednost bespovratnih sredstava]]*Ugovori_OPULJP[[#This Row],[STOPA NACIONALNOG SUFINANCIRANJA %]]</f>
        <v>98643.334499999997</v>
      </c>
      <c r="R2039" s="20">
        <f>Ugovori_OPULJP[[#This Row],[Bespovratna sredstva - Nacionalni dio - HRK]]/7.5345</f>
        <v>13092.220386223371</v>
      </c>
      <c r="S2039" s="19">
        <v>657622.23</v>
      </c>
      <c r="T2039" s="20">
        <f>Ugovori_OPULJP[[#This Row],[Bespovratna sredstva - Ukupno (EU+Nac) HRK
= Ukupna ugovorena vrijednost bespovratnih sredstava]]/7.5345</f>
        <v>87281.469241489147</v>
      </c>
      <c r="U2039" s="19">
        <v>0</v>
      </c>
      <c r="V2039" s="20">
        <f>Ugovori_OPULJP[[#This Row],[Javni doprinos korisnika - HRK]]/7.5345</f>
        <v>0</v>
      </c>
      <c r="W2039" s="19">
        <v>0</v>
      </c>
      <c r="X2039" s="20">
        <f>Ugovori_OPULJP[[#This Row],[Privatni doprinos korisnika - HRK]]/7.5345</f>
        <v>0</v>
      </c>
      <c r="Y2039" s="21">
        <f>Ugovori_OPULJP[[#This Row],[Bespovratna sredstva - Ukupno (EU+Nac) HRK
= Ukupna ugovorena vrijednost bespovratnih sredstava]]+Ugovori_OPULJP[[#This Row],[Javni doprinos korisnika - HRK]]+Ugovori_OPULJP[[#This Row],[Privatni doprinos korisnika - HRK]]</f>
        <v>657622.23</v>
      </c>
      <c r="Z2039" s="22">
        <f>Ugovori_OPULJP[[#This Row],[UKUPNI PRIHVATLJIVI IZDACI
TOTAL ELIGIBLE EXPENDITURE
= Bespovratna sredstva ukupno + doprinos korisnika
= Ukupni prihvatljivi troškovi
= Ukupna ugovorena vrijednost projekta HRK]]/7.5345</f>
        <v>87281.469241489147</v>
      </c>
      <c r="AA2039" s="13" t="s">
        <v>22</v>
      </c>
      <c r="AB2039" s="13" t="s">
        <v>19</v>
      </c>
      <c r="AC2039" s="12" t="s">
        <v>7471</v>
      </c>
      <c r="AD2039" s="12" t="s">
        <v>2664</v>
      </c>
    </row>
    <row r="2040" spans="1:30" ht="63.75" customHeight="1" x14ac:dyDescent="0.3">
      <c r="A2040" s="10" t="s">
        <v>7472</v>
      </c>
      <c r="B2040" s="11" t="s">
        <v>139</v>
      </c>
      <c r="C2040" s="12" t="s">
        <v>2736</v>
      </c>
      <c r="D2040" s="12" t="s">
        <v>7309</v>
      </c>
      <c r="E2040" s="13" t="s">
        <v>63</v>
      </c>
      <c r="F2040" s="14" t="s">
        <v>7473</v>
      </c>
      <c r="G2040" s="14" t="s">
        <v>7474</v>
      </c>
      <c r="H2040" s="16">
        <v>42826</v>
      </c>
      <c r="I2040" s="16">
        <v>43556</v>
      </c>
      <c r="J2040" s="17" t="str">
        <f>IF(Ugovori_OPULJP[[#This Row],[DATUM ZAVRŠETKA OPERACIJE]]&gt;DATE(2023,12,31),"u provedbi","završen")</f>
        <v>završen</v>
      </c>
      <c r="K2040" s="15" t="s">
        <v>7475</v>
      </c>
      <c r="L2040" s="15" t="s">
        <v>21</v>
      </c>
      <c r="M2040" s="18">
        <v>0.85</v>
      </c>
      <c r="N2040" s="18">
        <v>0.15</v>
      </c>
      <c r="O2040" s="19">
        <f>Ugovori_OPULJP[[#This Row],[Bespovratna sredstva - Ukupno (EU+Nac) HRK
= Ukupna ugovorena vrijednost bespovratnih sredstava]]*Ugovori_OPULJP[[#This Row],[EU STOPA SUFINANCIRANJA %
EU CO-FINANCING RATE %]]</f>
        <v>1689531.757</v>
      </c>
      <c r="P2040" s="20">
        <f>Ugovori_OPULJP[[#This Row],[Bespovratna sredstva - EU dio - HRK]]/7.5345</f>
        <v>224239.39969473751</v>
      </c>
      <c r="Q2040" s="19">
        <f>Ugovori_OPULJP[[#This Row],[Bespovratna sredstva - Ukupno (EU+Nac) HRK
= Ukupna ugovorena vrijednost bespovratnih sredstava]]*Ugovori_OPULJP[[#This Row],[STOPA NACIONALNOG SUFINANCIRANJA %]]</f>
        <v>298152.663</v>
      </c>
      <c r="R2040" s="20">
        <f>Ugovori_OPULJP[[#This Row],[Bespovratna sredstva - Nacionalni dio - HRK]]/7.5345</f>
        <v>39571.658769659567</v>
      </c>
      <c r="S2040" s="19">
        <v>1987684.42</v>
      </c>
      <c r="T2040" s="20">
        <f>Ugovori_OPULJP[[#This Row],[Bespovratna sredstva - Ukupno (EU+Nac) HRK
= Ukupna ugovorena vrijednost bespovratnih sredstava]]/7.5345</f>
        <v>263811.05846439709</v>
      </c>
      <c r="U2040" s="19">
        <v>0</v>
      </c>
      <c r="V2040" s="20">
        <f>Ugovori_OPULJP[[#This Row],[Javni doprinos korisnika - HRK]]/7.5345</f>
        <v>0</v>
      </c>
      <c r="W2040" s="19">
        <v>0</v>
      </c>
      <c r="X2040" s="20">
        <f>Ugovori_OPULJP[[#This Row],[Privatni doprinos korisnika - HRK]]/7.5345</f>
        <v>0</v>
      </c>
      <c r="Y2040" s="21">
        <f>Ugovori_OPULJP[[#This Row],[Bespovratna sredstva - Ukupno (EU+Nac) HRK
= Ukupna ugovorena vrijednost bespovratnih sredstava]]+Ugovori_OPULJP[[#This Row],[Javni doprinos korisnika - HRK]]+Ugovori_OPULJP[[#This Row],[Privatni doprinos korisnika - HRK]]</f>
        <v>1987684.42</v>
      </c>
      <c r="Z2040" s="22">
        <f>Ugovori_OPULJP[[#This Row],[UKUPNI PRIHVATLJIVI IZDACI
TOTAL ELIGIBLE EXPENDITURE
= Bespovratna sredstva ukupno + doprinos korisnika
= Ukupni prihvatljivi troškovi
= Ukupna ugovorena vrijednost projekta HRK]]/7.5345</f>
        <v>263811.05846439709</v>
      </c>
      <c r="AA2040" s="13" t="s">
        <v>22</v>
      </c>
      <c r="AB2040" s="13" t="s">
        <v>19</v>
      </c>
      <c r="AC2040" s="12" t="s">
        <v>7476</v>
      </c>
      <c r="AD2040" s="12" t="s">
        <v>2664</v>
      </c>
    </row>
    <row r="2041" spans="1:30" ht="51" customHeight="1" x14ac:dyDescent="0.3">
      <c r="A2041" s="10" t="s">
        <v>7477</v>
      </c>
      <c r="B2041" s="11" t="s">
        <v>139</v>
      </c>
      <c r="C2041" s="12" t="s">
        <v>2736</v>
      </c>
      <c r="D2041" s="12" t="s">
        <v>7309</v>
      </c>
      <c r="E2041" s="13" t="s">
        <v>63</v>
      </c>
      <c r="F2041" s="14" t="s">
        <v>7478</v>
      </c>
      <c r="G2041" s="14" t="s">
        <v>2054</v>
      </c>
      <c r="H2041" s="16">
        <v>42825</v>
      </c>
      <c r="I2041" s="16">
        <v>43555</v>
      </c>
      <c r="J2041" s="17" t="str">
        <f>IF(Ugovori_OPULJP[[#This Row],[DATUM ZAVRŠETKA OPERACIJE]]&gt;DATE(2023,12,31),"u provedbi","završen")</f>
        <v>završen</v>
      </c>
      <c r="K2041" s="15" t="s">
        <v>240</v>
      </c>
      <c r="L2041" s="15" t="s">
        <v>240</v>
      </c>
      <c r="M2041" s="18">
        <v>0.85</v>
      </c>
      <c r="N2041" s="18">
        <v>0.15</v>
      </c>
      <c r="O2041" s="19">
        <f>Ugovori_OPULJP[[#This Row],[Bespovratna sredstva - Ukupno (EU+Nac) HRK
= Ukupna ugovorena vrijednost bespovratnih sredstava]]*Ugovori_OPULJP[[#This Row],[EU STOPA SUFINANCIRANJA %
EU CO-FINANCING RATE %]]</f>
        <v>1451864.1835</v>
      </c>
      <c r="P2041" s="20">
        <f>Ugovori_OPULJP[[#This Row],[Bespovratna sredstva - EU dio - HRK]]/7.5345</f>
        <v>192695.49187072797</v>
      </c>
      <c r="Q2041" s="19">
        <f>Ugovori_OPULJP[[#This Row],[Bespovratna sredstva - Ukupno (EU+Nac) HRK
= Ukupna ugovorena vrijednost bespovratnih sredstava]]*Ugovori_OPULJP[[#This Row],[STOPA NACIONALNOG SUFINANCIRANJA %]]</f>
        <v>256211.3265</v>
      </c>
      <c r="R2041" s="20">
        <f>Ugovori_OPULJP[[#This Row],[Bespovratna sredstva - Nacionalni dio - HRK]]/7.5345</f>
        <v>34005.086800716701</v>
      </c>
      <c r="S2041" s="19">
        <v>1708075.51</v>
      </c>
      <c r="T2041" s="20">
        <f>Ugovori_OPULJP[[#This Row],[Bespovratna sredstva - Ukupno (EU+Nac) HRK
= Ukupna ugovorena vrijednost bespovratnih sredstava]]/7.5345</f>
        <v>226700.57867144467</v>
      </c>
      <c r="U2041" s="19">
        <v>0</v>
      </c>
      <c r="V2041" s="20">
        <f>Ugovori_OPULJP[[#This Row],[Javni doprinos korisnika - HRK]]/7.5345</f>
        <v>0</v>
      </c>
      <c r="W2041" s="19">
        <v>0</v>
      </c>
      <c r="X2041" s="20">
        <f>Ugovori_OPULJP[[#This Row],[Privatni doprinos korisnika - HRK]]/7.5345</f>
        <v>0</v>
      </c>
      <c r="Y2041" s="21">
        <f>Ugovori_OPULJP[[#This Row],[Bespovratna sredstva - Ukupno (EU+Nac) HRK
= Ukupna ugovorena vrijednost bespovratnih sredstava]]+Ugovori_OPULJP[[#This Row],[Javni doprinos korisnika - HRK]]+Ugovori_OPULJP[[#This Row],[Privatni doprinos korisnika - HRK]]</f>
        <v>1708075.51</v>
      </c>
      <c r="Z2041" s="22">
        <f>Ugovori_OPULJP[[#This Row],[UKUPNI PRIHVATLJIVI IZDACI
TOTAL ELIGIBLE EXPENDITURE
= Bespovratna sredstva ukupno + doprinos korisnika
= Ukupni prihvatljivi troškovi
= Ukupna ugovorena vrijednost projekta HRK]]/7.5345</f>
        <v>226700.57867144467</v>
      </c>
      <c r="AA2041" s="13" t="s">
        <v>22</v>
      </c>
      <c r="AB2041" s="13" t="s">
        <v>19</v>
      </c>
      <c r="AC2041" s="12" t="s">
        <v>7479</v>
      </c>
      <c r="AD2041" s="12" t="s">
        <v>2664</v>
      </c>
    </row>
    <row r="2042" spans="1:30" ht="51" customHeight="1" x14ac:dyDescent="0.3">
      <c r="A2042" s="10" t="s">
        <v>7480</v>
      </c>
      <c r="B2042" s="11" t="s">
        <v>139</v>
      </c>
      <c r="C2042" s="12" t="s">
        <v>2736</v>
      </c>
      <c r="D2042" s="12" t="s">
        <v>7309</v>
      </c>
      <c r="E2042" s="13" t="s">
        <v>63</v>
      </c>
      <c r="F2042" s="14" t="s">
        <v>7481</v>
      </c>
      <c r="G2042" s="14" t="s">
        <v>7482</v>
      </c>
      <c r="H2042" s="16">
        <v>42826</v>
      </c>
      <c r="I2042" s="16">
        <v>43556</v>
      </c>
      <c r="J2042" s="17" t="str">
        <f>IF(Ugovori_OPULJP[[#This Row],[DATUM ZAVRŠETKA OPERACIJE]]&gt;DATE(2023,12,31),"u provedbi","završen")</f>
        <v>završen</v>
      </c>
      <c r="K2042" s="15" t="s">
        <v>86</v>
      </c>
      <c r="L2042" s="15" t="s">
        <v>86</v>
      </c>
      <c r="M2042" s="18">
        <v>0.85</v>
      </c>
      <c r="N2042" s="18">
        <v>0.15</v>
      </c>
      <c r="O2042" s="19">
        <f>Ugovori_OPULJP[[#This Row],[Bespovratna sredstva - Ukupno (EU+Nac) HRK
= Ukupna ugovorena vrijednost bespovratnih sredstava]]*Ugovori_OPULJP[[#This Row],[EU STOPA SUFINANCIRANJA %
EU CO-FINANCING RATE %]]</f>
        <v>1473542.7109999999</v>
      </c>
      <c r="P2042" s="20">
        <f>Ugovori_OPULJP[[#This Row],[Bespovratna sredstva - EU dio - HRK]]/7.5345</f>
        <v>195572.72692282166</v>
      </c>
      <c r="Q2042" s="19">
        <f>Ugovori_OPULJP[[#This Row],[Bespovratna sredstva - Ukupno (EU+Nac) HRK
= Ukupna ugovorena vrijednost bespovratnih sredstava]]*Ugovori_OPULJP[[#This Row],[STOPA NACIONALNOG SUFINANCIRANJA %]]</f>
        <v>260036.94899999996</v>
      </c>
      <c r="R2042" s="20">
        <f>Ugovori_OPULJP[[#This Row],[Bespovratna sredstva - Nacionalni dio - HRK]]/7.5345</f>
        <v>34512.834162850879</v>
      </c>
      <c r="S2042" s="19">
        <v>1733579.66</v>
      </c>
      <c r="T2042" s="20">
        <f>Ugovori_OPULJP[[#This Row],[Bespovratna sredstva - Ukupno (EU+Nac) HRK
= Ukupna ugovorena vrijednost bespovratnih sredstava]]/7.5345</f>
        <v>230085.56108567255</v>
      </c>
      <c r="U2042" s="19">
        <v>0</v>
      </c>
      <c r="V2042" s="20">
        <f>Ugovori_OPULJP[[#This Row],[Javni doprinos korisnika - HRK]]/7.5345</f>
        <v>0</v>
      </c>
      <c r="W2042" s="19">
        <v>0</v>
      </c>
      <c r="X2042" s="20">
        <f>Ugovori_OPULJP[[#This Row],[Privatni doprinos korisnika - HRK]]/7.5345</f>
        <v>0</v>
      </c>
      <c r="Y2042" s="21">
        <f>Ugovori_OPULJP[[#This Row],[Bespovratna sredstva - Ukupno (EU+Nac) HRK
= Ukupna ugovorena vrijednost bespovratnih sredstava]]+Ugovori_OPULJP[[#This Row],[Javni doprinos korisnika - HRK]]+Ugovori_OPULJP[[#This Row],[Privatni doprinos korisnika - HRK]]</f>
        <v>1733579.66</v>
      </c>
      <c r="Z2042" s="22">
        <f>Ugovori_OPULJP[[#This Row],[UKUPNI PRIHVATLJIVI IZDACI
TOTAL ELIGIBLE EXPENDITURE
= Bespovratna sredstva ukupno + doprinos korisnika
= Ukupni prihvatljivi troškovi
= Ukupna ugovorena vrijednost projekta HRK]]/7.5345</f>
        <v>230085.56108567255</v>
      </c>
      <c r="AA2042" s="13" t="s">
        <v>22</v>
      </c>
      <c r="AB2042" s="13" t="s">
        <v>19</v>
      </c>
      <c r="AC2042" s="12" t="s">
        <v>7483</v>
      </c>
      <c r="AD2042" s="12" t="s">
        <v>2664</v>
      </c>
    </row>
    <row r="2043" spans="1:30" ht="51" customHeight="1" x14ac:dyDescent="0.3">
      <c r="A2043" s="10" t="s">
        <v>7484</v>
      </c>
      <c r="B2043" s="11" t="s">
        <v>139</v>
      </c>
      <c r="C2043" s="12" t="s">
        <v>2736</v>
      </c>
      <c r="D2043" s="12" t="s">
        <v>7309</v>
      </c>
      <c r="E2043" s="13" t="s">
        <v>63</v>
      </c>
      <c r="F2043" s="14" t="s">
        <v>7429</v>
      </c>
      <c r="G2043" s="14" t="s">
        <v>2615</v>
      </c>
      <c r="H2043" s="16">
        <v>42822</v>
      </c>
      <c r="I2043" s="16">
        <v>43552</v>
      </c>
      <c r="J2043" s="17" t="str">
        <f>IF(Ugovori_OPULJP[[#This Row],[DATUM ZAVRŠETKA OPERACIJE]]&gt;DATE(2023,12,31),"u provedbi","završen")</f>
        <v>završen</v>
      </c>
      <c r="K2043" s="15" t="s">
        <v>380</v>
      </c>
      <c r="L2043" s="15" t="s">
        <v>380</v>
      </c>
      <c r="M2043" s="18">
        <v>0.85</v>
      </c>
      <c r="N2043" s="18">
        <v>0.15</v>
      </c>
      <c r="O2043" s="19">
        <f>Ugovori_OPULJP[[#This Row],[Bespovratna sredstva - Ukupno (EU+Nac) HRK
= Ukupna ugovorena vrijednost bespovratnih sredstava]]*Ugovori_OPULJP[[#This Row],[EU STOPA SUFINANCIRANJA %
EU CO-FINANCING RATE %]]</f>
        <v>1446092.3774999999</v>
      </c>
      <c r="P2043" s="20">
        <f>Ugovori_OPULJP[[#This Row],[Bespovratna sredstva - EU dio - HRK]]/7.5345</f>
        <v>191929.44156878357</v>
      </c>
      <c r="Q2043" s="19">
        <f>Ugovori_OPULJP[[#This Row],[Bespovratna sredstva - Ukupno (EU+Nac) HRK
= Ukupna ugovorena vrijednost bespovratnih sredstava]]*Ugovori_OPULJP[[#This Row],[STOPA NACIONALNOG SUFINANCIRANJA %]]</f>
        <v>255192.77249999996</v>
      </c>
      <c r="R2043" s="20">
        <f>Ugovori_OPULJP[[#This Row],[Bespovratna sredstva - Nacionalni dio - HRK]]/7.5345</f>
        <v>33869.901453314742</v>
      </c>
      <c r="S2043" s="19">
        <v>1701285.15</v>
      </c>
      <c r="T2043" s="20">
        <f>Ugovori_OPULJP[[#This Row],[Bespovratna sredstva - Ukupno (EU+Nac) HRK
= Ukupna ugovorena vrijednost bespovratnih sredstava]]/7.5345</f>
        <v>225799.34302209833</v>
      </c>
      <c r="U2043" s="19">
        <v>0</v>
      </c>
      <c r="V2043" s="20">
        <f>Ugovori_OPULJP[[#This Row],[Javni doprinos korisnika - HRK]]/7.5345</f>
        <v>0</v>
      </c>
      <c r="W2043" s="19">
        <v>0</v>
      </c>
      <c r="X2043" s="20">
        <f>Ugovori_OPULJP[[#This Row],[Privatni doprinos korisnika - HRK]]/7.5345</f>
        <v>0</v>
      </c>
      <c r="Y2043" s="21">
        <f>Ugovori_OPULJP[[#This Row],[Bespovratna sredstva - Ukupno (EU+Nac) HRK
= Ukupna ugovorena vrijednost bespovratnih sredstava]]+Ugovori_OPULJP[[#This Row],[Javni doprinos korisnika - HRK]]+Ugovori_OPULJP[[#This Row],[Privatni doprinos korisnika - HRK]]</f>
        <v>1701285.15</v>
      </c>
      <c r="Z2043" s="22">
        <f>Ugovori_OPULJP[[#This Row],[UKUPNI PRIHVATLJIVI IZDACI
TOTAL ELIGIBLE EXPENDITURE
= Bespovratna sredstva ukupno + doprinos korisnika
= Ukupni prihvatljivi troškovi
= Ukupna ugovorena vrijednost projekta HRK]]/7.5345</f>
        <v>225799.34302209833</v>
      </c>
      <c r="AA2043" s="13" t="s">
        <v>22</v>
      </c>
      <c r="AB2043" s="13" t="s">
        <v>19</v>
      </c>
      <c r="AC2043" s="12" t="s">
        <v>7485</v>
      </c>
      <c r="AD2043" s="12" t="s">
        <v>2664</v>
      </c>
    </row>
    <row r="2044" spans="1:30" ht="51" customHeight="1" x14ac:dyDescent="0.3">
      <c r="A2044" s="10" t="s">
        <v>7486</v>
      </c>
      <c r="B2044" s="11" t="s">
        <v>139</v>
      </c>
      <c r="C2044" s="12" t="s">
        <v>2736</v>
      </c>
      <c r="D2044" s="12" t="s">
        <v>7309</v>
      </c>
      <c r="E2044" s="13" t="s">
        <v>63</v>
      </c>
      <c r="F2044" s="14" t="s">
        <v>7487</v>
      </c>
      <c r="G2044" s="14" t="s">
        <v>7488</v>
      </c>
      <c r="H2044" s="16">
        <v>42826</v>
      </c>
      <c r="I2044" s="16">
        <v>43556</v>
      </c>
      <c r="J2044" s="17" t="str">
        <f>IF(Ugovori_OPULJP[[#This Row],[DATUM ZAVRŠETKA OPERACIJE]]&gt;DATE(2023,12,31),"u provedbi","završen")</f>
        <v>završen</v>
      </c>
      <c r="K2044" s="15" t="s">
        <v>240</v>
      </c>
      <c r="L2044" s="15" t="s">
        <v>240</v>
      </c>
      <c r="M2044" s="18">
        <v>0.85</v>
      </c>
      <c r="N2044" s="18">
        <v>0.15</v>
      </c>
      <c r="O2044" s="19">
        <f>Ugovori_OPULJP[[#This Row],[Bespovratna sredstva - Ukupno (EU+Nac) HRK
= Ukupna ugovorena vrijednost bespovratnih sredstava]]*Ugovori_OPULJP[[#This Row],[EU STOPA SUFINANCIRANJA %
EU CO-FINANCING RATE %]]</f>
        <v>1699950.9720000001</v>
      </c>
      <c r="P2044" s="20">
        <f>Ugovori_OPULJP[[#This Row],[Bespovratna sredstva - EU dio - HRK]]/7.5345</f>
        <v>225622.26717101334</v>
      </c>
      <c r="Q2044" s="19">
        <f>Ugovori_OPULJP[[#This Row],[Bespovratna sredstva - Ukupno (EU+Nac) HRK
= Ukupna ugovorena vrijednost bespovratnih sredstava]]*Ugovori_OPULJP[[#This Row],[STOPA NACIONALNOG SUFINANCIRANJA %]]</f>
        <v>299991.348</v>
      </c>
      <c r="R2044" s="20">
        <f>Ugovori_OPULJP[[#This Row],[Bespovratna sredstva - Nacionalni dio - HRK]]/7.5345</f>
        <v>39815.694206649408</v>
      </c>
      <c r="S2044" s="19">
        <v>1999942.32</v>
      </c>
      <c r="T2044" s="20">
        <f>Ugovori_OPULJP[[#This Row],[Bespovratna sredstva - Ukupno (EU+Nac) HRK
= Ukupna ugovorena vrijednost bespovratnih sredstava]]/7.5345</f>
        <v>265437.96137766272</v>
      </c>
      <c r="U2044" s="19">
        <v>0</v>
      </c>
      <c r="V2044" s="20">
        <f>Ugovori_OPULJP[[#This Row],[Javni doprinos korisnika - HRK]]/7.5345</f>
        <v>0</v>
      </c>
      <c r="W2044" s="19">
        <v>0</v>
      </c>
      <c r="X2044" s="20">
        <f>Ugovori_OPULJP[[#This Row],[Privatni doprinos korisnika - HRK]]/7.5345</f>
        <v>0</v>
      </c>
      <c r="Y2044" s="21">
        <f>Ugovori_OPULJP[[#This Row],[Bespovratna sredstva - Ukupno (EU+Nac) HRK
= Ukupna ugovorena vrijednost bespovratnih sredstava]]+Ugovori_OPULJP[[#This Row],[Javni doprinos korisnika - HRK]]+Ugovori_OPULJP[[#This Row],[Privatni doprinos korisnika - HRK]]</f>
        <v>1999942.32</v>
      </c>
      <c r="Z2044" s="22">
        <f>Ugovori_OPULJP[[#This Row],[UKUPNI PRIHVATLJIVI IZDACI
TOTAL ELIGIBLE EXPENDITURE
= Bespovratna sredstva ukupno + doprinos korisnika
= Ukupni prihvatljivi troškovi
= Ukupna ugovorena vrijednost projekta HRK]]/7.5345</f>
        <v>265437.96137766272</v>
      </c>
      <c r="AA2044" s="13" t="s">
        <v>22</v>
      </c>
      <c r="AB2044" s="13" t="s">
        <v>19</v>
      </c>
      <c r="AC2044" s="12" t="s">
        <v>7489</v>
      </c>
      <c r="AD2044" s="12" t="s">
        <v>2664</v>
      </c>
    </row>
    <row r="2045" spans="1:30" ht="51" customHeight="1" x14ac:dyDescent="0.3">
      <c r="A2045" s="10" t="s">
        <v>7490</v>
      </c>
      <c r="B2045" s="11" t="s">
        <v>139</v>
      </c>
      <c r="C2045" s="12" t="s">
        <v>2736</v>
      </c>
      <c r="D2045" s="12" t="s">
        <v>7309</v>
      </c>
      <c r="E2045" s="13" t="s">
        <v>63</v>
      </c>
      <c r="F2045" s="14" t="s">
        <v>7491</v>
      </c>
      <c r="G2045" s="14" t="s">
        <v>2222</v>
      </c>
      <c r="H2045" s="16">
        <v>42826</v>
      </c>
      <c r="I2045" s="16">
        <v>43556</v>
      </c>
      <c r="J2045" s="17" t="str">
        <f>IF(Ugovori_OPULJP[[#This Row],[DATUM ZAVRŠETKA OPERACIJE]]&gt;DATE(2023,12,31),"u provedbi","završen")</f>
        <v>završen</v>
      </c>
      <c r="K2045" s="15" t="s">
        <v>178</v>
      </c>
      <c r="L2045" s="15" t="s">
        <v>178</v>
      </c>
      <c r="M2045" s="18">
        <v>0.85</v>
      </c>
      <c r="N2045" s="18">
        <v>0.15</v>
      </c>
      <c r="O2045" s="19">
        <f>Ugovori_OPULJP[[#This Row],[Bespovratna sredstva - Ukupno (EU+Nac) HRK
= Ukupna ugovorena vrijednost bespovratnih sredstava]]*Ugovori_OPULJP[[#This Row],[EU STOPA SUFINANCIRANJA %
EU CO-FINANCING RATE %]]</f>
        <v>494225.53</v>
      </c>
      <c r="P2045" s="20">
        <f>Ugovori_OPULJP[[#This Row],[Bespovratna sredstva - EU dio - HRK]]/7.5345</f>
        <v>65595.000331807023</v>
      </c>
      <c r="Q2045" s="19">
        <f>Ugovori_OPULJP[[#This Row],[Bespovratna sredstva - Ukupno (EU+Nac) HRK
= Ukupna ugovorena vrijednost bespovratnih sredstava]]*Ugovori_OPULJP[[#This Row],[STOPA NACIONALNOG SUFINANCIRANJA %]]</f>
        <v>87216.27</v>
      </c>
      <c r="R2045" s="20">
        <f>Ugovori_OPULJP[[#This Row],[Bespovratna sredstva - Nacionalni dio - HRK]]/7.5345</f>
        <v>11575.588293848297</v>
      </c>
      <c r="S2045" s="19">
        <v>581441.80000000005</v>
      </c>
      <c r="T2045" s="20">
        <f>Ugovori_OPULJP[[#This Row],[Bespovratna sredstva - Ukupno (EU+Nac) HRK
= Ukupna ugovorena vrijednost bespovratnih sredstava]]/7.5345</f>
        <v>77170.58862565532</v>
      </c>
      <c r="U2045" s="19">
        <v>0</v>
      </c>
      <c r="V2045" s="20">
        <f>Ugovori_OPULJP[[#This Row],[Javni doprinos korisnika - HRK]]/7.5345</f>
        <v>0</v>
      </c>
      <c r="W2045" s="19">
        <v>0</v>
      </c>
      <c r="X2045" s="20">
        <f>Ugovori_OPULJP[[#This Row],[Privatni doprinos korisnika - HRK]]/7.5345</f>
        <v>0</v>
      </c>
      <c r="Y2045" s="21">
        <f>Ugovori_OPULJP[[#This Row],[Bespovratna sredstva - Ukupno (EU+Nac) HRK
= Ukupna ugovorena vrijednost bespovratnih sredstava]]+Ugovori_OPULJP[[#This Row],[Javni doprinos korisnika - HRK]]+Ugovori_OPULJP[[#This Row],[Privatni doprinos korisnika - HRK]]</f>
        <v>581441.80000000005</v>
      </c>
      <c r="Z2045" s="22">
        <f>Ugovori_OPULJP[[#This Row],[UKUPNI PRIHVATLJIVI IZDACI
TOTAL ELIGIBLE EXPENDITURE
= Bespovratna sredstva ukupno + doprinos korisnika
= Ukupni prihvatljivi troškovi
= Ukupna ugovorena vrijednost projekta HRK]]/7.5345</f>
        <v>77170.58862565532</v>
      </c>
      <c r="AA2045" s="13" t="s">
        <v>22</v>
      </c>
      <c r="AB2045" s="13" t="s">
        <v>19</v>
      </c>
      <c r="AC2045" s="12" t="s">
        <v>7492</v>
      </c>
      <c r="AD2045" s="12" t="s">
        <v>2664</v>
      </c>
    </row>
    <row r="2046" spans="1:30" ht="51" customHeight="1" x14ac:dyDescent="0.3">
      <c r="A2046" s="10" t="s">
        <v>7493</v>
      </c>
      <c r="B2046" s="11" t="s">
        <v>139</v>
      </c>
      <c r="C2046" s="12" t="s">
        <v>2736</v>
      </c>
      <c r="D2046" s="12" t="s">
        <v>7309</v>
      </c>
      <c r="E2046" s="13" t="s">
        <v>63</v>
      </c>
      <c r="F2046" s="14" t="s">
        <v>7494</v>
      </c>
      <c r="G2046" s="14" t="s">
        <v>7495</v>
      </c>
      <c r="H2046" s="16">
        <v>42829</v>
      </c>
      <c r="I2046" s="16">
        <v>43559</v>
      </c>
      <c r="J2046" s="17" t="str">
        <f>IF(Ugovori_OPULJP[[#This Row],[DATUM ZAVRŠETKA OPERACIJE]]&gt;DATE(2023,12,31),"u provedbi","završen")</f>
        <v>završen</v>
      </c>
      <c r="K2046" s="15" t="s">
        <v>21</v>
      </c>
      <c r="L2046" s="15" t="s">
        <v>21</v>
      </c>
      <c r="M2046" s="18">
        <v>0.85</v>
      </c>
      <c r="N2046" s="18">
        <v>0.15</v>
      </c>
      <c r="O2046" s="19">
        <f>Ugovori_OPULJP[[#This Row],[Bespovratna sredstva - Ukupno (EU+Nac) HRK
= Ukupna ugovorena vrijednost bespovratnih sredstava]]*Ugovori_OPULJP[[#This Row],[EU STOPA SUFINANCIRANJA %
EU CO-FINANCING RATE %]]</f>
        <v>628270.63199999998</v>
      </c>
      <c r="P2046" s="20">
        <f>Ugovori_OPULJP[[#This Row],[Bespovratna sredstva - EU dio - HRK]]/7.5345</f>
        <v>83385.842723472015</v>
      </c>
      <c r="Q2046" s="19">
        <f>Ugovori_OPULJP[[#This Row],[Bespovratna sredstva - Ukupno (EU+Nac) HRK
= Ukupna ugovorena vrijednost bespovratnih sredstava]]*Ugovori_OPULJP[[#This Row],[STOPA NACIONALNOG SUFINANCIRANJA %]]</f>
        <v>110871.288</v>
      </c>
      <c r="R2046" s="20">
        <f>Ugovori_OPULJP[[#This Row],[Bespovratna sredstva - Nacionalni dio - HRK]]/7.5345</f>
        <v>14715.148715906827</v>
      </c>
      <c r="S2046" s="19">
        <v>739141.92</v>
      </c>
      <c r="T2046" s="20">
        <f>Ugovori_OPULJP[[#This Row],[Bespovratna sredstva - Ukupno (EU+Nac) HRK
= Ukupna ugovorena vrijednost bespovratnih sredstava]]/7.5345</f>
        <v>98100.991439378864</v>
      </c>
      <c r="U2046" s="19">
        <v>0</v>
      </c>
      <c r="V2046" s="20">
        <f>Ugovori_OPULJP[[#This Row],[Javni doprinos korisnika - HRK]]/7.5345</f>
        <v>0</v>
      </c>
      <c r="W2046" s="19">
        <v>0</v>
      </c>
      <c r="X2046" s="20">
        <f>Ugovori_OPULJP[[#This Row],[Privatni doprinos korisnika - HRK]]/7.5345</f>
        <v>0</v>
      </c>
      <c r="Y2046" s="21">
        <f>Ugovori_OPULJP[[#This Row],[Bespovratna sredstva - Ukupno (EU+Nac) HRK
= Ukupna ugovorena vrijednost bespovratnih sredstava]]+Ugovori_OPULJP[[#This Row],[Javni doprinos korisnika - HRK]]+Ugovori_OPULJP[[#This Row],[Privatni doprinos korisnika - HRK]]</f>
        <v>739141.92</v>
      </c>
      <c r="Z2046" s="22">
        <f>Ugovori_OPULJP[[#This Row],[UKUPNI PRIHVATLJIVI IZDACI
TOTAL ELIGIBLE EXPENDITURE
= Bespovratna sredstva ukupno + doprinos korisnika
= Ukupni prihvatljivi troškovi
= Ukupna ugovorena vrijednost projekta HRK]]/7.5345</f>
        <v>98100.991439378864</v>
      </c>
      <c r="AA2046" s="13" t="s">
        <v>22</v>
      </c>
      <c r="AB2046" s="13" t="s">
        <v>19</v>
      </c>
      <c r="AC2046" s="12" t="s">
        <v>7496</v>
      </c>
      <c r="AD2046" s="12" t="s">
        <v>2664</v>
      </c>
    </row>
    <row r="2047" spans="1:30" ht="51" customHeight="1" x14ac:dyDescent="0.3">
      <c r="A2047" s="10" t="s">
        <v>7497</v>
      </c>
      <c r="B2047" s="11" t="s">
        <v>139</v>
      </c>
      <c r="C2047" s="12" t="s">
        <v>2736</v>
      </c>
      <c r="D2047" s="12" t="s">
        <v>7309</v>
      </c>
      <c r="E2047" s="13" t="s">
        <v>63</v>
      </c>
      <c r="F2047" s="14" t="s">
        <v>7498</v>
      </c>
      <c r="G2047" s="14" t="s">
        <v>1998</v>
      </c>
      <c r="H2047" s="16">
        <v>42826</v>
      </c>
      <c r="I2047" s="16">
        <v>43556</v>
      </c>
      <c r="J2047" s="17" t="str">
        <f>IF(Ugovori_OPULJP[[#This Row],[DATUM ZAVRŠETKA OPERACIJE]]&gt;DATE(2023,12,31),"u provedbi","završen")</f>
        <v>završen</v>
      </c>
      <c r="K2047" s="15" t="s">
        <v>362</v>
      </c>
      <c r="L2047" s="15" t="s">
        <v>362</v>
      </c>
      <c r="M2047" s="18">
        <v>0.85</v>
      </c>
      <c r="N2047" s="18">
        <v>0.15</v>
      </c>
      <c r="O2047" s="19">
        <f>Ugovori_OPULJP[[#This Row],[Bespovratna sredstva - Ukupno (EU+Nac) HRK
= Ukupna ugovorena vrijednost bespovratnih sredstava]]*Ugovori_OPULJP[[#This Row],[EU STOPA SUFINANCIRANJA %
EU CO-FINANCING RATE %]]</f>
        <v>1589314.2664999999</v>
      </c>
      <c r="P2047" s="20">
        <f>Ugovori_OPULJP[[#This Row],[Bespovratna sredstva - EU dio - HRK]]/7.5345</f>
        <v>210938.2529033114</v>
      </c>
      <c r="Q2047" s="19">
        <f>Ugovori_OPULJP[[#This Row],[Bespovratna sredstva - Ukupno (EU+Nac) HRK
= Ukupna ugovorena vrijednost bespovratnih sredstava]]*Ugovori_OPULJP[[#This Row],[STOPA NACIONALNOG SUFINANCIRANJA %]]</f>
        <v>280467.22349999996</v>
      </c>
      <c r="R2047" s="20">
        <f>Ugovori_OPULJP[[#This Row],[Bespovratna sredstva - Nacionalni dio - HRK]]/7.5345</f>
        <v>37224.397571172602</v>
      </c>
      <c r="S2047" s="19">
        <v>1869781.49</v>
      </c>
      <c r="T2047" s="20">
        <f>Ugovori_OPULJP[[#This Row],[Bespovratna sredstva - Ukupno (EU+Nac) HRK
= Ukupna ugovorena vrijednost bespovratnih sredstava]]/7.5345</f>
        <v>248162.65047448402</v>
      </c>
      <c r="U2047" s="19">
        <v>0</v>
      </c>
      <c r="V2047" s="20">
        <f>Ugovori_OPULJP[[#This Row],[Javni doprinos korisnika - HRK]]/7.5345</f>
        <v>0</v>
      </c>
      <c r="W2047" s="19">
        <v>0</v>
      </c>
      <c r="X2047" s="20">
        <f>Ugovori_OPULJP[[#This Row],[Privatni doprinos korisnika - HRK]]/7.5345</f>
        <v>0</v>
      </c>
      <c r="Y2047" s="21">
        <f>Ugovori_OPULJP[[#This Row],[Bespovratna sredstva - Ukupno (EU+Nac) HRK
= Ukupna ugovorena vrijednost bespovratnih sredstava]]+Ugovori_OPULJP[[#This Row],[Javni doprinos korisnika - HRK]]+Ugovori_OPULJP[[#This Row],[Privatni doprinos korisnika - HRK]]</f>
        <v>1869781.49</v>
      </c>
      <c r="Z2047" s="22">
        <f>Ugovori_OPULJP[[#This Row],[UKUPNI PRIHVATLJIVI IZDACI
TOTAL ELIGIBLE EXPENDITURE
= Bespovratna sredstva ukupno + doprinos korisnika
= Ukupni prihvatljivi troškovi
= Ukupna ugovorena vrijednost projekta HRK]]/7.5345</f>
        <v>248162.65047448402</v>
      </c>
      <c r="AA2047" s="13" t="s">
        <v>22</v>
      </c>
      <c r="AB2047" s="13" t="s">
        <v>19</v>
      </c>
      <c r="AC2047" s="12" t="s">
        <v>7499</v>
      </c>
      <c r="AD2047" s="12" t="s">
        <v>2664</v>
      </c>
    </row>
    <row r="2048" spans="1:30" ht="51" customHeight="1" x14ac:dyDescent="0.3">
      <c r="A2048" s="10" t="s">
        <v>7500</v>
      </c>
      <c r="B2048" s="11" t="s">
        <v>139</v>
      </c>
      <c r="C2048" s="12" t="s">
        <v>2736</v>
      </c>
      <c r="D2048" s="12" t="s">
        <v>7309</v>
      </c>
      <c r="E2048" s="13" t="s">
        <v>63</v>
      </c>
      <c r="F2048" s="14" t="s">
        <v>7501</v>
      </c>
      <c r="G2048" s="14" t="s">
        <v>2581</v>
      </c>
      <c r="H2048" s="16">
        <v>42826</v>
      </c>
      <c r="I2048" s="16">
        <v>43556</v>
      </c>
      <c r="J2048" s="17" t="str">
        <f>IF(Ugovori_OPULJP[[#This Row],[DATUM ZAVRŠETKA OPERACIJE]]&gt;DATE(2023,12,31),"u provedbi","završen")</f>
        <v>završen</v>
      </c>
      <c r="K2048" s="15" t="s">
        <v>71</v>
      </c>
      <c r="L2048" s="15" t="s">
        <v>71</v>
      </c>
      <c r="M2048" s="18">
        <v>0.85</v>
      </c>
      <c r="N2048" s="18">
        <v>0.15</v>
      </c>
      <c r="O2048" s="19">
        <f>Ugovori_OPULJP[[#This Row],[Bespovratna sredstva - Ukupno (EU+Nac) HRK
= Ukupna ugovorena vrijednost bespovratnih sredstava]]*Ugovori_OPULJP[[#This Row],[EU STOPA SUFINANCIRANJA %
EU CO-FINANCING RATE %]]</f>
        <v>1214961.389</v>
      </c>
      <c r="P2048" s="20">
        <f>Ugovori_OPULJP[[#This Row],[Bespovratna sredstva - EU dio - HRK]]/7.5345</f>
        <v>161253.08766341495</v>
      </c>
      <c r="Q2048" s="19">
        <f>Ugovori_OPULJP[[#This Row],[Bespovratna sredstva - Ukupno (EU+Nac) HRK
= Ukupna ugovorena vrijednost bespovratnih sredstava]]*Ugovori_OPULJP[[#This Row],[STOPA NACIONALNOG SUFINANCIRANJA %]]</f>
        <v>214404.951</v>
      </c>
      <c r="R2048" s="20">
        <f>Ugovori_OPULJP[[#This Row],[Bespovratna sredstva - Nacionalni dio - HRK]]/7.5345</f>
        <v>28456.427234720286</v>
      </c>
      <c r="S2048" s="19">
        <v>1429366.34</v>
      </c>
      <c r="T2048" s="20">
        <f>Ugovori_OPULJP[[#This Row],[Bespovratna sredstva - Ukupno (EU+Nac) HRK
= Ukupna ugovorena vrijednost bespovratnih sredstava]]/7.5345</f>
        <v>189709.51489813524</v>
      </c>
      <c r="U2048" s="19">
        <v>0</v>
      </c>
      <c r="V2048" s="20">
        <f>Ugovori_OPULJP[[#This Row],[Javni doprinos korisnika - HRK]]/7.5345</f>
        <v>0</v>
      </c>
      <c r="W2048" s="19">
        <v>0</v>
      </c>
      <c r="X2048" s="20">
        <f>Ugovori_OPULJP[[#This Row],[Privatni doprinos korisnika - HRK]]/7.5345</f>
        <v>0</v>
      </c>
      <c r="Y2048" s="21">
        <f>Ugovori_OPULJP[[#This Row],[Bespovratna sredstva - Ukupno (EU+Nac) HRK
= Ukupna ugovorena vrijednost bespovratnih sredstava]]+Ugovori_OPULJP[[#This Row],[Javni doprinos korisnika - HRK]]+Ugovori_OPULJP[[#This Row],[Privatni doprinos korisnika - HRK]]</f>
        <v>1429366.34</v>
      </c>
      <c r="Z2048" s="22">
        <f>Ugovori_OPULJP[[#This Row],[UKUPNI PRIHVATLJIVI IZDACI
TOTAL ELIGIBLE EXPENDITURE
= Bespovratna sredstva ukupno + doprinos korisnika
= Ukupni prihvatljivi troškovi
= Ukupna ugovorena vrijednost projekta HRK]]/7.5345</f>
        <v>189709.51489813524</v>
      </c>
      <c r="AA2048" s="13" t="s">
        <v>22</v>
      </c>
      <c r="AB2048" s="13" t="s">
        <v>19</v>
      </c>
      <c r="AC2048" s="12" t="s">
        <v>7502</v>
      </c>
      <c r="AD2048" s="12" t="s">
        <v>2664</v>
      </c>
    </row>
    <row r="2049" spans="1:30" ht="51" customHeight="1" x14ac:dyDescent="0.3">
      <c r="A2049" s="10" t="s">
        <v>7503</v>
      </c>
      <c r="B2049" s="11" t="s">
        <v>139</v>
      </c>
      <c r="C2049" s="12" t="s">
        <v>2736</v>
      </c>
      <c r="D2049" s="12" t="s">
        <v>7309</v>
      </c>
      <c r="E2049" s="13" t="s">
        <v>63</v>
      </c>
      <c r="F2049" s="14" t="s">
        <v>7504</v>
      </c>
      <c r="G2049" s="14" t="s">
        <v>3752</v>
      </c>
      <c r="H2049" s="16">
        <v>42826</v>
      </c>
      <c r="I2049" s="16">
        <v>43556</v>
      </c>
      <c r="J2049" s="17" t="str">
        <f>IF(Ugovori_OPULJP[[#This Row],[DATUM ZAVRŠETKA OPERACIJE]]&gt;DATE(2023,12,31),"u provedbi","završen")</f>
        <v>završen</v>
      </c>
      <c r="K2049" s="15" t="s">
        <v>324</v>
      </c>
      <c r="L2049" s="15" t="s">
        <v>324</v>
      </c>
      <c r="M2049" s="18">
        <v>0.85</v>
      </c>
      <c r="N2049" s="18">
        <v>0.15</v>
      </c>
      <c r="O2049" s="19">
        <f>Ugovori_OPULJP[[#This Row],[Bespovratna sredstva - Ukupno (EU+Nac) HRK
= Ukupna ugovorena vrijednost bespovratnih sredstava]]*Ugovori_OPULJP[[#This Row],[EU STOPA SUFINANCIRANJA %
EU CO-FINANCING RATE %]]</f>
        <v>1591990.7464999999</v>
      </c>
      <c r="P2049" s="20">
        <f>Ugovori_OPULJP[[#This Row],[Bespovratna sredstva - EU dio - HRK]]/7.5345</f>
        <v>211293.48284557697</v>
      </c>
      <c r="Q2049" s="19">
        <f>Ugovori_OPULJP[[#This Row],[Bespovratna sredstva - Ukupno (EU+Nac) HRK
= Ukupna ugovorena vrijednost bespovratnih sredstava]]*Ugovori_OPULJP[[#This Row],[STOPA NACIONALNOG SUFINANCIRANJA %]]</f>
        <v>280939.54349999997</v>
      </c>
      <c r="R2049" s="20">
        <f>Ugovori_OPULJP[[#This Row],[Bespovratna sredstva - Nacionalni dio - HRK]]/7.5345</f>
        <v>37287.085208042998</v>
      </c>
      <c r="S2049" s="19">
        <v>1872930.29</v>
      </c>
      <c r="T2049" s="20">
        <f>Ugovori_OPULJP[[#This Row],[Bespovratna sredstva - Ukupno (EU+Nac) HRK
= Ukupna ugovorena vrijednost bespovratnih sredstava]]/7.5345</f>
        <v>248580.56805361999</v>
      </c>
      <c r="U2049" s="19">
        <v>0</v>
      </c>
      <c r="V2049" s="20">
        <f>Ugovori_OPULJP[[#This Row],[Javni doprinos korisnika - HRK]]/7.5345</f>
        <v>0</v>
      </c>
      <c r="W2049" s="19">
        <v>0</v>
      </c>
      <c r="X2049" s="20">
        <f>Ugovori_OPULJP[[#This Row],[Privatni doprinos korisnika - HRK]]/7.5345</f>
        <v>0</v>
      </c>
      <c r="Y2049" s="21">
        <f>Ugovori_OPULJP[[#This Row],[Bespovratna sredstva - Ukupno (EU+Nac) HRK
= Ukupna ugovorena vrijednost bespovratnih sredstava]]+Ugovori_OPULJP[[#This Row],[Javni doprinos korisnika - HRK]]+Ugovori_OPULJP[[#This Row],[Privatni doprinos korisnika - HRK]]</f>
        <v>1872930.29</v>
      </c>
      <c r="Z2049" s="22">
        <f>Ugovori_OPULJP[[#This Row],[UKUPNI PRIHVATLJIVI IZDACI
TOTAL ELIGIBLE EXPENDITURE
= Bespovratna sredstva ukupno + doprinos korisnika
= Ukupni prihvatljivi troškovi
= Ukupna ugovorena vrijednost projekta HRK]]/7.5345</f>
        <v>248580.56805361999</v>
      </c>
      <c r="AA2049" s="13" t="s">
        <v>22</v>
      </c>
      <c r="AB2049" s="13" t="s">
        <v>19</v>
      </c>
      <c r="AC2049" s="12" t="s">
        <v>7393</v>
      </c>
      <c r="AD2049" s="12" t="s">
        <v>2664</v>
      </c>
    </row>
    <row r="2050" spans="1:30" ht="51" customHeight="1" x14ac:dyDescent="0.3">
      <c r="A2050" s="10" t="s">
        <v>7505</v>
      </c>
      <c r="B2050" s="11" t="s">
        <v>139</v>
      </c>
      <c r="C2050" s="12" t="s">
        <v>2736</v>
      </c>
      <c r="D2050" s="12" t="s">
        <v>7309</v>
      </c>
      <c r="E2050" s="13" t="s">
        <v>63</v>
      </c>
      <c r="F2050" s="14" t="s">
        <v>7506</v>
      </c>
      <c r="G2050" s="14" t="s">
        <v>2940</v>
      </c>
      <c r="H2050" s="16">
        <v>42822</v>
      </c>
      <c r="I2050" s="16">
        <v>43552</v>
      </c>
      <c r="J2050" s="17" t="str">
        <f>IF(Ugovori_OPULJP[[#This Row],[DATUM ZAVRŠETKA OPERACIJE]]&gt;DATE(2023,12,31),"u provedbi","završen")</f>
        <v>završen</v>
      </c>
      <c r="K2050" s="15" t="s">
        <v>7507</v>
      </c>
      <c r="L2050" s="15" t="s">
        <v>81</v>
      </c>
      <c r="M2050" s="18">
        <v>0.85</v>
      </c>
      <c r="N2050" s="18">
        <v>0.15</v>
      </c>
      <c r="O2050" s="19">
        <f>Ugovori_OPULJP[[#This Row],[Bespovratna sredstva - Ukupno (EU+Nac) HRK
= Ukupna ugovorena vrijednost bespovratnih sredstava]]*Ugovori_OPULJP[[#This Row],[EU STOPA SUFINANCIRANJA %
EU CO-FINANCING RATE %]]</f>
        <v>1649364.4375</v>
      </c>
      <c r="P2050" s="20">
        <f>Ugovori_OPULJP[[#This Row],[Bespovratna sredstva - EU dio - HRK]]/7.5345</f>
        <v>218908.28024420995</v>
      </c>
      <c r="Q2050" s="19">
        <f>Ugovori_OPULJP[[#This Row],[Bespovratna sredstva - Ukupno (EU+Nac) HRK
= Ukupna ugovorena vrijednost bespovratnih sredstava]]*Ugovori_OPULJP[[#This Row],[STOPA NACIONALNOG SUFINANCIRANJA %]]</f>
        <v>291064.3125</v>
      </c>
      <c r="R2050" s="20">
        <f>Ugovori_OPULJP[[#This Row],[Bespovratna sredstva - Nacionalni dio - HRK]]/7.5345</f>
        <v>38630.872984272348</v>
      </c>
      <c r="S2050" s="19">
        <v>1940428.75</v>
      </c>
      <c r="T2050" s="20">
        <f>Ugovori_OPULJP[[#This Row],[Bespovratna sredstva - Ukupno (EU+Nac) HRK
= Ukupna ugovorena vrijednost bespovratnih sredstava]]/7.5345</f>
        <v>257539.15322848229</v>
      </c>
      <c r="U2050" s="19">
        <v>0</v>
      </c>
      <c r="V2050" s="20">
        <f>Ugovori_OPULJP[[#This Row],[Javni doprinos korisnika - HRK]]/7.5345</f>
        <v>0</v>
      </c>
      <c r="W2050" s="19">
        <v>0</v>
      </c>
      <c r="X2050" s="20">
        <f>Ugovori_OPULJP[[#This Row],[Privatni doprinos korisnika - HRK]]/7.5345</f>
        <v>0</v>
      </c>
      <c r="Y2050" s="21">
        <f>Ugovori_OPULJP[[#This Row],[Bespovratna sredstva - Ukupno (EU+Nac) HRK
= Ukupna ugovorena vrijednost bespovratnih sredstava]]+Ugovori_OPULJP[[#This Row],[Javni doprinos korisnika - HRK]]+Ugovori_OPULJP[[#This Row],[Privatni doprinos korisnika - HRK]]</f>
        <v>1940428.75</v>
      </c>
      <c r="Z2050" s="22">
        <f>Ugovori_OPULJP[[#This Row],[UKUPNI PRIHVATLJIVI IZDACI
TOTAL ELIGIBLE EXPENDITURE
= Bespovratna sredstva ukupno + doprinos korisnika
= Ukupni prihvatljivi troškovi
= Ukupna ugovorena vrijednost projekta HRK]]/7.5345</f>
        <v>257539.15322848229</v>
      </c>
      <c r="AA2050" s="13" t="s">
        <v>22</v>
      </c>
      <c r="AB2050" s="13" t="s">
        <v>19</v>
      </c>
      <c r="AC2050" s="12" t="s">
        <v>7508</v>
      </c>
      <c r="AD2050" s="12" t="s">
        <v>2664</v>
      </c>
    </row>
    <row r="2051" spans="1:30" ht="51" customHeight="1" x14ac:dyDescent="0.3">
      <c r="A2051" s="10" t="s">
        <v>7509</v>
      </c>
      <c r="B2051" s="11" t="s">
        <v>139</v>
      </c>
      <c r="C2051" s="12" t="s">
        <v>2736</v>
      </c>
      <c r="D2051" s="12" t="s">
        <v>7309</v>
      </c>
      <c r="E2051" s="13" t="s">
        <v>63</v>
      </c>
      <c r="F2051" s="14" t="s">
        <v>7458</v>
      </c>
      <c r="G2051" s="32" t="s">
        <v>566</v>
      </c>
      <c r="H2051" s="16">
        <v>42822</v>
      </c>
      <c r="I2051" s="16">
        <v>43552</v>
      </c>
      <c r="J2051" s="17" t="str">
        <f>IF(Ugovori_OPULJP[[#This Row],[DATUM ZAVRŠETKA OPERACIJE]]&gt;DATE(2023,12,31),"u provedbi","završen")</f>
        <v>završen</v>
      </c>
      <c r="K2051" s="15" t="s">
        <v>7510</v>
      </c>
      <c r="L2051" s="15" t="s">
        <v>235</v>
      </c>
      <c r="M2051" s="18">
        <v>0.85</v>
      </c>
      <c r="N2051" s="18">
        <v>0.15</v>
      </c>
      <c r="O2051" s="19">
        <f>Ugovori_OPULJP[[#This Row],[Bespovratna sredstva - Ukupno (EU+Nac) HRK
= Ukupna ugovorena vrijednost bespovratnih sredstava]]*Ugovori_OPULJP[[#This Row],[EU STOPA SUFINANCIRANJA %
EU CO-FINANCING RATE %]]</f>
        <v>1571814.1775</v>
      </c>
      <c r="P2051" s="20">
        <f>Ugovori_OPULJP[[#This Row],[Bespovratna sredstva - EU dio - HRK]]/7.5345</f>
        <v>208615.59194372551</v>
      </c>
      <c r="Q2051" s="19">
        <f>Ugovori_OPULJP[[#This Row],[Bespovratna sredstva - Ukupno (EU+Nac) HRK
= Ukupna ugovorena vrijednost bespovratnih sredstava]]*Ugovori_OPULJP[[#This Row],[STOPA NACIONALNOG SUFINANCIRANJA %]]</f>
        <v>277378.97249999997</v>
      </c>
      <c r="R2051" s="20">
        <f>Ugovori_OPULJP[[#This Row],[Bespovratna sredstva - Nacionalni dio - HRK]]/7.5345</f>
        <v>36814.516225363324</v>
      </c>
      <c r="S2051" s="19">
        <v>1849193.15</v>
      </c>
      <c r="T2051" s="20">
        <f>Ugovori_OPULJP[[#This Row],[Bespovratna sredstva - Ukupno (EU+Nac) HRK
= Ukupna ugovorena vrijednost bespovratnih sredstava]]/7.5345</f>
        <v>245430.10816908884</v>
      </c>
      <c r="U2051" s="19">
        <v>0</v>
      </c>
      <c r="V2051" s="20">
        <f>Ugovori_OPULJP[[#This Row],[Javni doprinos korisnika - HRK]]/7.5345</f>
        <v>0</v>
      </c>
      <c r="W2051" s="19">
        <v>0</v>
      </c>
      <c r="X2051" s="20">
        <f>Ugovori_OPULJP[[#This Row],[Privatni doprinos korisnika - HRK]]/7.5345</f>
        <v>0</v>
      </c>
      <c r="Y2051" s="21">
        <f>Ugovori_OPULJP[[#This Row],[Bespovratna sredstva - Ukupno (EU+Nac) HRK
= Ukupna ugovorena vrijednost bespovratnih sredstava]]+Ugovori_OPULJP[[#This Row],[Javni doprinos korisnika - HRK]]+Ugovori_OPULJP[[#This Row],[Privatni doprinos korisnika - HRK]]</f>
        <v>1849193.15</v>
      </c>
      <c r="Z2051" s="22">
        <f>Ugovori_OPULJP[[#This Row],[UKUPNI PRIHVATLJIVI IZDACI
TOTAL ELIGIBLE EXPENDITURE
= Bespovratna sredstva ukupno + doprinos korisnika
= Ukupni prihvatljivi troškovi
= Ukupna ugovorena vrijednost projekta HRK]]/7.5345</f>
        <v>245430.10816908884</v>
      </c>
      <c r="AA2051" s="13" t="s">
        <v>22</v>
      </c>
      <c r="AB2051" s="13" t="s">
        <v>19</v>
      </c>
      <c r="AC2051" s="12" t="s">
        <v>7511</v>
      </c>
      <c r="AD2051" s="12" t="s">
        <v>2664</v>
      </c>
    </row>
    <row r="2052" spans="1:30" ht="51" customHeight="1" x14ac:dyDescent="0.3">
      <c r="A2052" s="10" t="s">
        <v>7512</v>
      </c>
      <c r="B2052" s="11" t="s">
        <v>139</v>
      </c>
      <c r="C2052" s="12" t="s">
        <v>2736</v>
      </c>
      <c r="D2052" s="12" t="s">
        <v>7309</v>
      </c>
      <c r="E2052" s="13" t="s">
        <v>63</v>
      </c>
      <c r="F2052" s="14" t="s">
        <v>7513</v>
      </c>
      <c r="G2052" s="14" t="s">
        <v>458</v>
      </c>
      <c r="H2052" s="16">
        <v>42823</v>
      </c>
      <c r="I2052" s="16">
        <v>43553</v>
      </c>
      <c r="J2052" s="17" t="str">
        <f>IF(Ugovori_OPULJP[[#This Row],[DATUM ZAVRŠETKA OPERACIJE]]&gt;DATE(2023,12,31),"u provedbi","završen")</f>
        <v>završen</v>
      </c>
      <c r="K2052" s="15" t="s">
        <v>7514</v>
      </c>
      <c r="L2052" s="15" t="s">
        <v>81</v>
      </c>
      <c r="M2052" s="18">
        <v>0.85</v>
      </c>
      <c r="N2052" s="18">
        <v>0.15</v>
      </c>
      <c r="O2052" s="19">
        <f>Ugovori_OPULJP[[#This Row],[Bespovratna sredstva - Ukupno (EU+Nac) HRK
= Ukupna ugovorena vrijednost bespovratnih sredstava]]*Ugovori_OPULJP[[#This Row],[EU STOPA SUFINANCIRANJA %
EU CO-FINANCING RATE %]]</f>
        <v>1152490.027</v>
      </c>
      <c r="P2052" s="20">
        <f>Ugovori_OPULJP[[#This Row],[Bespovratna sredstva - EU dio - HRK]]/7.5345</f>
        <v>152961.7130532882</v>
      </c>
      <c r="Q2052" s="19">
        <f>Ugovori_OPULJP[[#This Row],[Bespovratna sredstva - Ukupno (EU+Nac) HRK
= Ukupna ugovorena vrijednost bespovratnih sredstava]]*Ugovori_OPULJP[[#This Row],[STOPA NACIONALNOG SUFINANCIRANJA %]]</f>
        <v>203380.59300000002</v>
      </c>
      <c r="R2052" s="20">
        <f>Ugovori_OPULJP[[#This Row],[Bespovratna sredstva - Nacionalni dio - HRK]]/7.5345</f>
        <v>26993.243479992037</v>
      </c>
      <c r="S2052" s="19">
        <v>1355870.62</v>
      </c>
      <c r="T2052" s="20">
        <f>Ugovori_OPULJP[[#This Row],[Bespovratna sredstva - Ukupno (EU+Nac) HRK
= Ukupna ugovorena vrijednost bespovratnih sredstava]]/7.5345</f>
        <v>179954.95653328026</v>
      </c>
      <c r="U2052" s="19">
        <v>0</v>
      </c>
      <c r="V2052" s="20">
        <f>Ugovori_OPULJP[[#This Row],[Javni doprinos korisnika - HRK]]/7.5345</f>
        <v>0</v>
      </c>
      <c r="W2052" s="19">
        <v>0</v>
      </c>
      <c r="X2052" s="20">
        <f>Ugovori_OPULJP[[#This Row],[Privatni doprinos korisnika - HRK]]/7.5345</f>
        <v>0</v>
      </c>
      <c r="Y2052" s="21">
        <f>Ugovori_OPULJP[[#This Row],[Bespovratna sredstva - Ukupno (EU+Nac) HRK
= Ukupna ugovorena vrijednost bespovratnih sredstava]]+Ugovori_OPULJP[[#This Row],[Javni doprinos korisnika - HRK]]+Ugovori_OPULJP[[#This Row],[Privatni doprinos korisnika - HRK]]</f>
        <v>1355870.62</v>
      </c>
      <c r="Z2052" s="22">
        <f>Ugovori_OPULJP[[#This Row],[UKUPNI PRIHVATLJIVI IZDACI
TOTAL ELIGIBLE EXPENDITURE
= Bespovratna sredstva ukupno + doprinos korisnika
= Ukupni prihvatljivi troškovi
= Ukupna ugovorena vrijednost projekta HRK]]/7.5345</f>
        <v>179954.95653328026</v>
      </c>
      <c r="AA2052" s="13" t="s">
        <v>22</v>
      </c>
      <c r="AB2052" s="13" t="s">
        <v>19</v>
      </c>
      <c r="AC2052" s="12" t="s">
        <v>7515</v>
      </c>
      <c r="AD2052" s="12" t="s">
        <v>2664</v>
      </c>
    </row>
    <row r="2053" spans="1:30" ht="51" customHeight="1" x14ac:dyDescent="0.3">
      <c r="A2053" s="10" t="s">
        <v>7516</v>
      </c>
      <c r="B2053" s="11" t="s">
        <v>139</v>
      </c>
      <c r="C2053" s="12" t="s">
        <v>2736</v>
      </c>
      <c r="D2053" s="12" t="s">
        <v>7309</v>
      </c>
      <c r="E2053" s="13" t="s">
        <v>63</v>
      </c>
      <c r="F2053" s="14" t="s">
        <v>7517</v>
      </c>
      <c r="G2053" s="14" t="s">
        <v>7518</v>
      </c>
      <c r="H2053" s="16">
        <v>42851</v>
      </c>
      <c r="I2053" s="16">
        <v>43581</v>
      </c>
      <c r="J2053" s="17" t="str">
        <f>IF(Ugovori_OPULJP[[#This Row],[DATUM ZAVRŠETKA OPERACIJE]]&gt;DATE(2023,12,31),"u provedbi","završen")</f>
        <v>završen</v>
      </c>
      <c r="K2053" s="15" t="s">
        <v>7519</v>
      </c>
      <c r="L2053" s="15" t="s">
        <v>21</v>
      </c>
      <c r="M2053" s="18">
        <v>0.85</v>
      </c>
      <c r="N2053" s="18">
        <v>0.15</v>
      </c>
      <c r="O2053" s="19">
        <f>Ugovori_OPULJP[[#This Row],[Bespovratna sredstva - Ukupno (EU+Nac) HRK
= Ukupna ugovorena vrijednost bespovratnih sredstava]]*Ugovori_OPULJP[[#This Row],[EU STOPA SUFINANCIRANJA %
EU CO-FINANCING RATE %]]</f>
        <v>1208311.0825</v>
      </c>
      <c r="P2053" s="20">
        <f>Ugovori_OPULJP[[#This Row],[Bespovratna sredstva - EU dio - HRK]]/7.5345</f>
        <v>160370.4403079169</v>
      </c>
      <c r="Q2053" s="19">
        <f>Ugovori_OPULJP[[#This Row],[Bespovratna sredstva - Ukupno (EU+Nac) HRK
= Ukupna ugovorena vrijednost bespovratnih sredstava]]*Ugovori_OPULJP[[#This Row],[STOPA NACIONALNOG SUFINANCIRANJA %]]</f>
        <v>213231.36749999999</v>
      </c>
      <c r="R2053" s="20">
        <f>Ugovori_OPULJP[[#This Row],[Bespovratna sredstva - Nacionalni dio - HRK]]/7.5345</f>
        <v>28300.665936691217</v>
      </c>
      <c r="S2053" s="19">
        <v>1421542.45</v>
      </c>
      <c r="T2053" s="20">
        <f>Ugovori_OPULJP[[#This Row],[Bespovratna sredstva - Ukupno (EU+Nac) HRK
= Ukupna ugovorena vrijednost bespovratnih sredstava]]/7.5345</f>
        <v>188671.10624460812</v>
      </c>
      <c r="U2053" s="19">
        <v>0</v>
      </c>
      <c r="V2053" s="20">
        <f>Ugovori_OPULJP[[#This Row],[Javni doprinos korisnika - HRK]]/7.5345</f>
        <v>0</v>
      </c>
      <c r="W2053" s="19">
        <v>0</v>
      </c>
      <c r="X2053" s="20">
        <f>Ugovori_OPULJP[[#This Row],[Privatni doprinos korisnika - HRK]]/7.5345</f>
        <v>0</v>
      </c>
      <c r="Y2053" s="21">
        <f>Ugovori_OPULJP[[#This Row],[Bespovratna sredstva - Ukupno (EU+Nac) HRK
= Ukupna ugovorena vrijednost bespovratnih sredstava]]+Ugovori_OPULJP[[#This Row],[Javni doprinos korisnika - HRK]]+Ugovori_OPULJP[[#This Row],[Privatni doprinos korisnika - HRK]]</f>
        <v>1421542.45</v>
      </c>
      <c r="Z2053" s="22">
        <f>Ugovori_OPULJP[[#This Row],[UKUPNI PRIHVATLJIVI IZDACI
TOTAL ELIGIBLE EXPENDITURE
= Bespovratna sredstva ukupno + doprinos korisnika
= Ukupni prihvatljivi troškovi
= Ukupna ugovorena vrijednost projekta HRK]]/7.5345</f>
        <v>188671.10624460812</v>
      </c>
      <c r="AA2053" s="13" t="s">
        <v>22</v>
      </c>
      <c r="AB2053" s="13" t="s">
        <v>19</v>
      </c>
      <c r="AC2053" s="12" t="s">
        <v>7520</v>
      </c>
      <c r="AD2053" s="12" t="s">
        <v>2664</v>
      </c>
    </row>
    <row r="2054" spans="1:30" ht="51" customHeight="1" x14ac:dyDescent="0.3">
      <c r="A2054" s="10" t="s">
        <v>7521</v>
      </c>
      <c r="B2054" s="11" t="s">
        <v>139</v>
      </c>
      <c r="C2054" s="12" t="s">
        <v>2736</v>
      </c>
      <c r="D2054" s="12" t="s">
        <v>7309</v>
      </c>
      <c r="E2054" s="13" t="s">
        <v>63</v>
      </c>
      <c r="F2054" s="14" t="s">
        <v>7522</v>
      </c>
      <c r="G2054" s="14" t="s">
        <v>3618</v>
      </c>
      <c r="H2054" s="16">
        <v>42828</v>
      </c>
      <c r="I2054" s="16">
        <v>43558</v>
      </c>
      <c r="J2054" s="17" t="str">
        <f>IF(Ugovori_OPULJP[[#This Row],[DATUM ZAVRŠETKA OPERACIJE]]&gt;DATE(2023,12,31),"u provedbi","završen")</f>
        <v>završen</v>
      </c>
      <c r="K2054" s="15" t="s">
        <v>7523</v>
      </c>
      <c r="L2054" s="15" t="s">
        <v>235</v>
      </c>
      <c r="M2054" s="18">
        <v>0.85</v>
      </c>
      <c r="N2054" s="18">
        <v>0.15</v>
      </c>
      <c r="O2054" s="19">
        <f>Ugovori_OPULJP[[#This Row],[Bespovratna sredstva - Ukupno (EU+Nac) HRK
= Ukupna ugovorena vrijednost bespovratnih sredstava]]*Ugovori_OPULJP[[#This Row],[EU STOPA SUFINANCIRANJA %
EU CO-FINANCING RATE %]]</f>
        <v>839473.6</v>
      </c>
      <c r="P2054" s="20">
        <f>Ugovori_OPULJP[[#This Row],[Bespovratna sredstva - EU dio - HRK]]/7.5345</f>
        <v>111417.29378193642</v>
      </c>
      <c r="Q2054" s="19">
        <f>Ugovori_OPULJP[[#This Row],[Bespovratna sredstva - Ukupno (EU+Nac) HRK
= Ukupna ugovorena vrijednost bespovratnih sredstava]]*Ugovori_OPULJP[[#This Row],[STOPA NACIONALNOG SUFINANCIRANJA %]]</f>
        <v>148142.39999999999</v>
      </c>
      <c r="R2054" s="20">
        <f>Ugovori_OPULJP[[#This Row],[Bespovratna sredstva - Nacionalni dio - HRK]]/7.5345</f>
        <v>19661.875373282895</v>
      </c>
      <c r="S2054" s="19">
        <v>987616</v>
      </c>
      <c r="T2054" s="20">
        <f>Ugovori_OPULJP[[#This Row],[Bespovratna sredstva - Ukupno (EU+Nac) HRK
= Ukupna ugovorena vrijednost bespovratnih sredstava]]/7.5345</f>
        <v>131079.16915521931</v>
      </c>
      <c r="U2054" s="19">
        <v>0</v>
      </c>
      <c r="V2054" s="20">
        <f>Ugovori_OPULJP[[#This Row],[Javni doprinos korisnika - HRK]]/7.5345</f>
        <v>0</v>
      </c>
      <c r="W2054" s="19">
        <v>0</v>
      </c>
      <c r="X2054" s="20">
        <f>Ugovori_OPULJP[[#This Row],[Privatni doprinos korisnika - HRK]]/7.5345</f>
        <v>0</v>
      </c>
      <c r="Y2054" s="21">
        <f>Ugovori_OPULJP[[#This Row],[Bespovratna sredstva - Ukupno (EU+Nac) HRK
= Ukupna ugovorena vrijednost bespovratnih sredstava]]+Ugovori_OPULJP[[#This Row],[Javni doprinos korisnika - HRK]]+Ugovori_OPULJP[[#This Row],[Privatni doprinos korisnika - HRK]]</f>
        <v>987616</v>
      </c>
      <c r="Z2054" s="22">
        <f>Ugovori_OPULJP[[#This Row],[UKUPNI PRIHVATLJIVI IZDACI
TOTAL ELIGIBLE EXPENDITURE
= Bespovratna sredstva ukupno + doprinos korisnika
= Ukupni prihvatljivi troškovi
= Ukupna ugovorena vrijednost projekta HRK]]/7.5345</f>
        <v>131079.16915521931</v>
      </c>
      <c r="AA2054" s="13" t="s">
        <v>22</v>
      </c>
      <c r="AB2054" s="13" t="s">
        <v>19</v>
      </c>
      <c r="AC2054" s="12" t="s">
        <v>7524</v>
      </c>
      <c r="AD2054" s="12" t="s">
        <v>2664</v>
      </c>
    </row>
    <row r="2055" spans="1:30" ht="51" customHeight="1" x14ac:dyDescent="0.3">
      <c r="A2055" s="10" t="s">
        <v>7525</v>
      </c>
      <c r="B2055" s="11" t="s">
        <v>139</v>
      </c>
      <c r="C2055" s="12" t="s">
        <v>2736</v>
      </c>
      <c r="D2055" s="12" t="s">
        <v>7309</v>
      </c>
      <c r="E2055" s="13" t="s">
        <v>63</v>
      </c>
      <c r="F2055" s="14" t="s">
        <v>7526</v>
      </c>
      <c r="G2055" s="14" t="s">
        <v>7527</v>
      </c>
      <c r="H2055" s="16">
        <v>42828</v>
      </c>
      <c r="I2055" s="16">
        <v>43468</v>
      </c>
      <c r="J2055" s="17" t="str">
        <f>IF(Ugovori_OPULJP[[#This Row],[DATUM ZAVRŠETKA OPERACIJE]]&gt;DATE(2023,12,31),"u provedbi","završen")</f>
        <v>završen</v>
      </c>
      <c r="K2055" s="15" t="s">
        <v>164</v>
      </c>
      <c r="L2055" s="15" t="s">
        <v>164</v>
      </c>
      <c r="M2055" s="18">
        <v>0.85</v>
      </c>
      <c r="N2055" s="18">
        <v>0.15</v>
      </c>
      <c r="O2055" s="19">
        <f>Ugovori_OPULJP[[#This Row],[Bespovratna sredstva - Ukupno (EU+Nac) HRK
= Ukupna ugovorena vrijednost bespovratnih sredstava]]*Ugovori_OPULJP[[#This Row],[EU STOPA SUFINANCIRANJA %
EU CO-FINANCING RATE %]]</f>
        <v>1178364.2395000001</v>
      </c>
      <c r="P2055" s="20">
        <f>Ugovori_OPULJP[[#This Row],[Bespovratna sredstva - EU dio - HRK]]/7.5345</f>
        <v>156395.81120180505</v>
      </c>
      <c r="Q2055" s="19">
        <f>Ugovori_OPULJP[[#This Row],[Bespovratna sredstva - Ukupno (EU+Nac) HRK
= Ukupna ugovorena vrijednost bespovratnih sredstava]]*Ugovori_OPULJP[[#This Row],[STOPA NACIONALNOG SUFINANCIRANJA %]]</f>
        <v>207946.6305</v>
      </c>
      <c r="R2055" s="20">
        <f>Ugovori_OPULJP[[#This Row],[Bespovratna sredstva - Nacionalni dio - HRK]]/7.5345</f>
        <v>27599.260800318534</v>
      </c>
      <c r="S2055" s="19">
        <v>1386310.87</v>
      </c>
      <c r="T2055" s="20">
        <f>Ugovori_OPULJP[[#This Row],[Bespovratna sredstva - Ukupno (EU+Nac) HRK
= Ukupna ugovorena vrijednost bespovratnih sredstava]]/7.5345</f>
        <v>183995.07200212358</v>
      </c>
      <c r="U2055" s="19">
        <v>0</v>
      </c>
      <c r="V2055" s="20">
        <f>Ugovori_OPULJP[[#This Row],[Javni doprinos korisnika - HRK]]/7.5345</f>
        <v>0</v>
      </c>
      <c r="W2055" s="19">
        <v>0</v>
      </c>
      <c r="X2055" s="20">
        <f>Ugovori_OPULJP[[#This Row],[Privatni doprinos korisnika - HRK]]/7.5345</f>
        <v>0</v>
      </c>
      <c r="Y2055" s="21">
        <f>Ugovori_OPULJP[[#This Row],[Bespovratna sredstva - Ukupno (EU+Nac) HRK
= Ukupna ugovorena vrijednost bespovratnih sredstava]]+Ugovori_OPULJP[[#This Row],[Javni doprinos korisnika - HRK]]+Ugovori_OPULJP[[#This Row],[Privatni doprinos korisnika - HRK]]</f>
        <v>1386310.87</v>
      </c>
      <c r="Z2055" s="22">
        <f>Ugovori_OPULJP[[#This Row],[UKUPNI PRIHVATLJIVI IZDACI
TOTAL ELIGIBLE EXPENDITURE
= Bespovratna sredstva ukupno + doprinos korisnika
= Ukupni prihvatljivi troškovi
= Ukupna ugovorena vrijednost projekta HRK]]/7.5345</f>
        <v>183995.07200212358</v>
      </c>
      <c r="AA2055" s="13" t="s">
        <v>22</v>
      </c>
      <c r="AB2055" s="13" t="s">
        <v>19</v>
      </c>
      <c r="AC2055" s="12" t="s">
        <v>7528</v>
      </c>
      <c r="AD2055" s="12" t="s">
        <v>2664</v>
      </c>
    </row>
    <row r="2056" spans="1:30" ht="51" customHeight="1" x14ac:dyDescent="0.3">
      <c r="A2056" s="10" t="s">
        <v>7529</v>
      </c>
      <c r="B2056" s="11" t="s">
        <v>139</v>
      </c>
      <c r="C2056" s="12" t="s">
        <v>2736</v>
      </c>
      <c r="D2056" s="12" t="s">
        <v>7309</v>
      </c>
      <c r="E2056" s="13" t="s">
        <v>63</v>
      </c>
      <c r="F2056" s="14" t="s">
        <v>7530</v>
      </c>
      <c r="G2056" s="14" t="s">
        <v>3147</v>
      </c>
      <c r="H2056" s="16">
        <v>42829</v>
      </c>
      <c r="I2056" s="16">
        <v>43559</v>
      </c>
      <c r="J2056" s="17" t="str">
        <f>IF(Ugovori_OPULJP[[#This Row],[DATUM ZAVRŠETKA OPERACIJE]]&gt;DATE(2023,12,31),"u provedbi","završen")</f>
        <v>završen</v>
      </c>
      <c r="K2056" s="15" t="s">
        <v>71</v>
      </c>
      <c r="L2056" s="15" t="s">
        <v>71</v>
      </c>
      <c r="M2056" s="18">
        <v>0.85</v>
      </c>
      <c r="N2056" s="18">
        <v>0.15</v>
      </c>
      <c r="O2056" s="19">
        <f>Ugovori_OPULJP[[#This Row],[Bespovratna sredstva - Ukupno (EU+Nac) HRK
= Ukupna ugovorena vrijednost bespovratnih sredstava]]*Ugovori_OPULJP[[#This Row],[EU STOPA SUFINANCIRANJA %
EU CO-FINANCING RATE %]]</f>
        <v>358441.95699999999</v>
      </c>
      <c r="P2056" s="20">
        <f>Ugovori_OPULJP[[#This Row],[Bespovratna sredstva - EU dio - HRK]]/7.5345</f>
        <v>47573.423186674627</v>
      </c>
      <c r="Q2056" s="19">
        <f>Ugovori_OPULJP[[#This Row],[Bespovratna sredstva - Ukupno (EU+Nac) HRK
= Ukupna ugovorena vrijednost bespovratnih sredstava]]*Ugovori_OPULJP[[#This Row],[STOPA NACIONALNOG SUFINANCIRANJA %]]</f>
        <v>63254.462999999996</v>
      </c>
      <c r="R2056" s="20">
        <f>Ugovori_OPULJP[[#This Row],[Bespovratna sredstva - Nacionalni dio - HRK]]/7.5345</f>
        <v>8395.3099741190508</v>
      </c>
      <c r="S2056" s="19">
        <v>421696.42</v>
      </c>
      <c r="T2056" s="20">
        <f>Ugovori_OPULJP[[#This Row],[Bespovratna sredstva - Ukupno (EU+Nac) HRK
= Ukupna ugovorena vrijednost bespovratnih sredstava]]/7.5345</f>
        <v>55968.733160793679</v>
      </c>
      <c r="U2056" s="19">
        <v>0</v>
      </c>
      <c r="V2056" s="20">
        <f>Ugovori_OPULJP[[#This Row],[Javni doprinos korisnika - HRK]]/7.5345</f>
        <v>0</v>
      </c>
      <c r="W2056" s="19">
        <v>0</v>
      </c>
      <c r="X2056" s="20">
        <f>Ugovori_OPULJP[[#This Row],[Privatni doprinos korisnika - HRK]]/7.5345</f>
        <v>0</v>
      </c>
      <c r="Y2056" s="21">
        <f>Ugovori_OPULJP[[#This Row],[Bespovratna sredstva - Ukupno (EU+Nac) HRK
= Ukupna ugovorena vrijednost bespovratnih sredstava]]+Ugovori_OPULJP[[#This Row],[Javni doprinos korisnika - HRK]]+Ugovori_OPULJP[[#This Row],[Privatni doprinos korisnika - HRK]]</f>
        <v>421696.42</v>
      </c>
      <c r="Z2056" s="22">
        <f>Ugovori_OPULJP[[#This Row],[UKUPNI PRIHVATLJIVI IZDACI
TOTAL ELIGIBLE EXPENDITURE
= Bespovratna sredstva ukupno + doprinos korisnika
= Ukupni prihvatljivi troškovi
= Ukupna ugovorena vrijednost projekta HRK]]/7.5345</f>
        <v>55968.733160793679</v>
      </c>
      <c r="AA2056" s="13" t="s">
        <v>22</v>
      </c>
      <c r="AB2056" s="13" t="s">
        <v>19</v>
      </c>
      <c r="AC2056" s="12" t="s">
        <v>7531</v>
      </c>
      <c r="AD2056" s="12" t="s">
        <v>2664</v>
      </c>
    </row>
    <row r="2057" spans="1:30" ht="51" customHeight="1" x14ac:dyDescent="0.3">
      <c r="A2057" s="10" t="s">
        <v>7532</v>
      </c>
      <c r="B2057" s="11" t="s">
        <v>139</v>
      </c>
      <c r="C2057" s="12" t="s">
        <v>2736</v>
      </c>
      <c r="D2057" s="12" t="s">
        <v>7309</v>
      </c>
      <c r="E2057" s="13" t="s">
        <v>63</v>
      </c>
      <c r="F2057" s="14" t="s">
        <v>7533</v>
      </c>
      <c r="G2057" s="14" t="s">
        <v>7534</v>
      </c>
      <c r="H2057" s="16">
        <v>42822</v>
      </c>
      <c r="I2057" s="16">
        <v>43552</v>
      </c>
      <c r="J2057" s="17" t="str">
        <f>IF(Ugovori_OPULJP[[#This Row],[DATUM ZAVRŠETKA OPERACIJE]]&gt;DATE(2023,12,31),"u provedbi","završen")</f>
        <v>završen</v>
      </c>
      <c r="K2057" s="15" t="s">
        <v>21</v>
      </c>
      <c r="L2057" s="15" t="s">
        <v>21</v>
      </c>
      <c r="M2057" s="18">
        <v>0.85</v>
      </c>
      <c r="N2057" s="18">
        <v>0.15</v>
      </c>
      <c r="O2057" s="19">
        <f>Ugovori_OPULJP[[#This Row],[Bespovratna sredstva - Ukupno (EU+Nac) HRK
= Ukupna ugovorena vrijednost bespovratnih sredstava]]*Ugovori_OPULJP[[#This Row],[EU STOPA SUFINANCIRANJA %
EU CO-FINANCING RATE %]]</f>
        <v>1488237.6725000001</v>
      </c>
      <c r="P2057" s="20">
        <f>Ugovori_OPULJP[[#This Row],[Bespovratna sredstva - EU dio - HRK]]/7.5345</f>
        <v>197523.0834826465</v>
      </c>
      <c r="Q2057" s="19">
        <f>Ugovori_OPULJP[[#This Row],[Bespovratna sredstva - Ukupno (EU+Nac) HRK
= Ukupna ugovorena vrijednost bespovratnih sredstava]]*Ugovori_OPULJP[[#This Row],[STOPA NACIONALNOG SUFINANCIRANJA %]]</f>
        <v>262630.17749999999</v>
      </c>
      <c r="R2057" s="20">
        <f>Ugovori_OPULJP[[#This Row],[Bespovratna sredstva - Nacionalni dio - HRK]]/7.5345</f>
        <v>34857.014732231728</v>
      </c>
      <c r="S2057" s="19">
        <v>1750867.85</v>
      </c>
      <c r="T2057" s="20">
        <f>Ugovori_OPULJP[[#This Row],[Bespovratna sredstva - Ukupno (EU+Nac) HRK
= Ukupna ugovorena vrijednost bespovratnih sredstava]]/7.5345</f>
        <v>232380.09821487824</v>
      </c>
      <c r="U2057" s="19">
        <v>0</v>
      </c>
      <c r="V2057" s="20">
        <f>Ugovori_OPULJP[[#This Row],[Javni doprinos korisnika - HRK]]/7.5345</f>
        <v>0</v>
      </c>
      <c r="W2057" s="19">
        <v>0</v>
      </c>
      <c r="X2057" s="20">
        <f>Ugovori_OPULJP[[#This Row],[Privatni doprinos korisnika - HRK]]/7.5345</f>
        <v>0</v>
      </c>
      <c r="Y2057" s="21">
        <f>Ugovori_OPULJP[[#This Row],[Bespovratna sredstva - Ukupno (EU+Nac) HRK
= Ukupna ugovorena vrijednost bespovratnih sredstava]]+Ugovori_OPULJP[[#This Row],[Javni doprinos korisnika - HRK]]+Ugovori_OPULJP[[#This Row],[Privatni doprinos korisnika - HRK]]</f>
        <v>1750867.85</v>
      </c>
      <c r="Z2057" s="22">
        <f>Ugovori_OPULJP[[#This Row],[UKUPNI PRIHVATLJIVI IZDACI
TOTAL ELIGIBLE EXPENDITURE
= Bespovratna sredstva ukupno + doprinos korisnika
= Ukupni prihvatljivi troškovi
= Ukupna ugovorena vrijednost projekta HRK]]/7.5345</f>
        <v>232380.09821487824</v>
      </c>
      <c r="AA2057" s="13" t="s">
        <v>22</v>
      </c>
      <c r="AB2057" s="13" t="s">
        <v>19</v>
      </c>
      <c r="AC2057" s="12" t="s">
        <v>7535</v>
      </c>
      <c r="AD2057" s="12" t="s">
        <v>2664</v>
      </c>
    </row>
    <row r="2058" spans="1:30" ht="51" customHeight="1" x14ac:dyDescent="0.3">
      <c r="A2058" s="10" t="s">
        <v>7536</v>
      </c>
      <c r="B2058" s="11" t="s">
        <v>139</v>
      </c>
      <c r="C2058" s="12" t="s">
        <v>2736</v>
      </c>
      <c r="D2058" s="12" t="s">
        <v>7309</v>
      </c>
      <c r="E2058" s="13" t="s">
        <v>63</v>
      </c>
      <c r="F2058" s="14" t="s">
        <v>7537</v>
      </c>
      <c r="G2058" s="14" t="s">
        <v>1810</v>
      </c>
      <c r="H2058" s="16">
        <v>42831</v>
      </c>
      <c r="I2058" s="16">
        <v>43561</v>
      </c>
      <c r="J2058" s="17" t="str">
        <f>IF(Ugovori_OPULJP[[#This Row],[DATUM ZAVRŠETKA OPERACIJE]]&gt;DATE(2023,12,31),"u provedbi","završen")</f>
        <v>završen</v>
      </c>
      <c r="K2058" s="15" t="s">
        <v>240</v>
      </c>
      <c r="L2058" s="15" t="s">
        <v>21</v>
      </c>
      <c r="M2058" s="18">
        <v>0.85</v>
      </c>
      <c r="N2058" s="18">
        <v>0.15</v>
      </c>
      <c r="O2058" s="19">
        <f>Ugovori_OPULJP[[#This Row],[Bespovratna sredstva - Ukupno (EU+Nac) HRK
= Ukupna ugovorena vrijednost bespovratnih sredstava]]*Ugovori_OPULJP[[#This Row],[EU STOPA SUFINANCIRANJA %
EU CO-FINANCING RATE %]]</f>
        <v>1054111.095</v>
      </c>
      <c r="P2058" s="20">
        <f>Ugovori_OPULJP[[#This Row],[Bespovratna sredstva - EU dio - HRK]]/7.5345</f>
        <v>139904.58490941668</v>
      </c>
      <c r="Q2058" s="19">
        <f>Ugovori_OPULJP[[#This Row],[Bespovratna sredstva - Ukupno (EU+Nac) HRK
= Ukupna ugovorena vrijednost bespovratnih sredstava]]*Ugovori_OPULJP[[#This Row],[STOPA NACIONALNOG SUFINANCIRANJA %]]</f>
        <v>186019.60499999998</v>
      </c>
      <c r="R2058" s="20">
        <f>Ugovori_OPULJP[[#This Row],[Bespovratna sredstva - Nacionalni dio - HRK]]/7.5345</f>
        <v>24689.044395779412</v>
      </c>
      <c r="S2058" s="19">
        <v>1240130.7</v>
      </c>
      <c r="T2058" s="20">
        <f>Ugovori_OPULJP[[#This Row],[Bespovratna sredstva - Ukupno (EU+Nac) HRK
= Ukupna ugovorena vrijednost bespovratnih sredstava]]/7.5345</f>
        <v>164593.62930519608</v>
      </c>
      <c r="U2058" s="19">
        <v>0</v>
      </c>
      <c r="V2058" s="20">
        <f>Ugovori_OPULJP[[#This Row],[Javni doprinos korisnika - HRK]]/7.5345</f>
        <v>0</v>
      </c>
      <c r="W2058" s="19">
        <v>0</v>
      </c>
      <c r="X2058" s="20">
        <f>Ugovori_OPULJP[[#This Row],[Privatni doprinos korisnika - HRK]]/7.5345</f>
        <v>0</v>
      </c>
      <c r="Y2058" s="21">
        <f>Ugovori_OPULJP[[#This Row],[Bespovratna sredstva - Ukupno (EU+Nac) HRK
= Ukupna ugovorena vrijednost bespovratnih sredstava]]+Ugovori_OPULJP[[#This Row],[Javni doprinos korisnika - HRK]]+Ugovori_OPULJP[[#This Row],[Privatni doprinos korisnika - HRK]]</f>
        <v>1240130.7</v>
      </c>
      <c r="Z2058" s="22">
        <f>Ugovori_OPULJP[[#This Row],[UKUPNI PRIHVATLJIVI IZDACI
TOTAL ELIGIBLE EXPENDITURE
= Bespovratna sredstva ukupno + doprinos korisnika
= Ukupni prihvatljivi troškovi
= Ukupna ugovorena vrijednost projekta HRK]]/7.5345</f>
        <v>164593.62930519608</v>
      </c>
      <c r="AA2058" s="13" t="s">
        <v>22</v>
      </c>
      <c r="AB2058" s="13" t="s">
        <v>19</v>
      </c>
      <c r="AC2058" s="12" t="s">
        <v>7538</v>
      </c>
      <c r="AD2058" s="12" t="s">
        <v>2664</v>
      </c>
    </row>
    <row r="2059" spans="1:30" ht="51" customHeight="1" x14ac:dyDescent="0.3">
      <c r="A2059" s="10" t="s">
        <v>7539</v>
      </c>
      <c r="B2059" s="11" t="s">
        <v>139</v>
      </c>
      <c r="C2059" s="12" t="s">
        <v>2736</v>
      </c>
      <c r="D2059" s="12" t="s">
        <v>7309</v>
      </c>
      <c r="E2059" s="13" t="s">
        <v>63</v>
      </c>
      <c r="F2059" s="14" t="s">
        <v>3672</v>
      </c>
      <c r="G2059" s="14" t="s">
        <v>7540</v>
      </c>
      <c r="H2059" s="16">
        <v>42823</v>
      </c>
      <c r="I2059" s="16">
        <v>43553</v>
      </c>
      <c r="J2059" s="17" t="str">
        <f>IF(Ugovori_OPULJP[[#This Row],[DATUM ZAVRŠETKA OPERACIJE]]&gt;DATE(2023,12,31),"u provedbi","završen")</f>
        <v>završen</v>
      </c>
      <c r="K2059" s="15" t="s">
        <v>117</v>
      </c>
      <c r="L2059" s="15" t="s">
        <v>117</v>
      </c>
      <c r="M2059" s="18">
        <v>0.85</v>
      </c>
      <c r="N2059" s="18">
        <v>0.15</v>
      </c>
      <c r="O2059" s="19">
        <f>Ugovori_OPULJP[[#This Row],[Bespovratna sredstva - Ukupno (EU+Nac) HRK
= Ukupna ugovorena vrijednost bespovratnih sredstava]]*Ugovori_OPULJP[[#This Row],[EU STOPA SUFINANCIRANJA %
EU CO-FINANCING RATE %]]</f>
        <v>340748</v>
      </c>
      <c r="P2059" s="20">
        <f>Ugovori_OPULJP[[#This Row],[Bespovratna sredstva - EU dio - HRK]]/7.5345</f>
        <v>45225.031521666999</v>
      </c>
      <c r="Q2059" s="19">
        <f>Ugovori_OPULJP[[#This Row],[Bespovratna sredstva - Ukupno (EU+Nac) HRK
= Ukupna ugovorena vrijednost bespovratnih sredstava]]*Ugovori_OPULJP[[#This Row],[STOPA NACIONALNOG SUFINANCIRANJA %]]</f>
        <v>60132</v>
      </c>
      <c r="R2059" s="20">
        <f>Ugovori_OPULJP[[#This Row],[Bespovratna sredstva - Nacionalni dio - HRK]]/7.5345</f>
        <v>7980.8879155882933</v>
      </c>
      <c r="S2059" s="19">
        <v>400880</v>
      </c>
      <c r="T2059" s="20">
        <f>Ugovori_OPULJP[[#This Row],[Bespovratna sredstva - Ukupno (EU+Nac) HRK
= Ukupna ugovorena vrijednost bespovratnih sredstava]]/7.5345</f>
        <v>53205.919437255288</v>
      </c>
      <c r="U2059" s="19">
        <v>0</v>
      </c>
      <c r="V2059" s="20">
        <f>Ugovori_OPULJP[[#This Row],[Javni doprinos korisnika - HRK]]/7.5345</f>
        <v>0</v>
      </c>
      <c r="W2059" s="19">
        <v>0</v>
      </c>
      <c r="X2059" s="20">
        <f>Ugovori_OPULJP[[#This Row],[Privatni doprinos korisnika - HRK]]/7.5345</f>
        <v>0</v>
      </c>
      <c r="Y2059" s="21">
        <f>Ugovori_OPULJP[[#This Row],[Bespovratna sredstva - Ukupno (EU+Nac) HRK
= Ukupna ugovorena vrijednost bespovratnih sredstava]]+Ugovori_OPULJP[[#This Row],[Javni doprinos korisnika - HRK]]+Ugovori_OPULJP[[#This Row],[Privatni doprinos korisnika - HRK]]</f>
        <v>400880</v>
      </c>
      <c r="Z2059" s="22">
        <f>Ugovori_OPULJP[[#This Row],[UKUPNI PRIHVATLJIVI IZDACI
TOTAL ELIGIBLE EXPENDITURE
= Bespovratna sredstva ukupno + doprinos korisnika
= Ukupni prihvatljivi troškovi
= Ukupna ugovorena vrijednost projekta HRK]]/7.5345</f>
        <v>53205.919437255288</v>
      </c>
      <c r="AA2059" s="13" t="s">
        <v>22</v>
      </c>
      <c r="AB2059" s="13" t="s">
        <v>19</v>
      </c>
      <c r="AC2059" s="12" t="s">
        <v>7541</v>
      </c>
      <c r="AD2059" s="12" t="s">
        <v>2664</v>
      </c>
    </row>
    <row r="2060" spans="1:30" ht="51" customHeight="1" x14ac:dyDescent="0.3">
      <c r="A2060" s="10" t="s">
        <v>7542</v>
      </c>
      <c r="B2060" s="11" t="s">
        <v>139</v>
      </c>
      <c r="C2060" s="12" t="s">
        <v>2736</v>
      </c>
      <c r="D2060" s="12" t="s">
        <v>7309</v>
      </c>
      <c r="E2060" s="13" t="s">
        <v>63</v>
      </c>
      <c r="F2060" s="14" t="s">
        <v>7543</v>
      </c>
      <c r="G2060" s="14" t="s">
        <v>7544</v>
      </c>
      <c r="H2060" s="16">
        <v>42851</v>
      </c>
      <c r="I2060" s="16">
        <v>43581</v>
      </c>
      <c r="J2060" s="17" t="str">
        <f>IF(Ugovori_OPULJP[[#This Row],[DATUM ZAVRŠETKA OPERACIJE]]&gt;DATE(2023,12,31),"u provedbi","završen")</f>
        <v>završen</v>
      </c>
      <c r="K2060" s="15" t="s">
        <v>324</v>
      </c>
      <c r="L2060" s="15" t="s">
        <v>324</v>
      </c>
      <c r="M2060" s="18">
        <v>0.85</v>
      </c>
      <c r="N2060" s="18">
        <v>0.15</v>
      </c>
      <c r="O2060" s="19">
        <f>Ugovori_OPULJP[[#This Row],[Bespovratna sredstva - Ukupno (EU+Nac) HRK
= Ukupna ugovorena vrijednost bespovratnih sredstava]]*Ugovori_OPULJP[[#This Row],[EU STOPA SUFINANCIRANJA %
EU CO-FINANCING RATE %]]</f>
        <v>435217</v>
      </c>
      <c r="P2060" s="20">
        <f>Ugovori_OPULJP[[#This Row],[Bespovratna sredstva - EU dio - HRK]]/7.5345</f>
        <v>57763.222509788306</v>
      </c>
      <c r="Q2060" s="19">
        <f>Ugovori_OPULJP[[#This Row],[Bespovratna sredstva - Ukupno (EU+Nac) HRK
= Ukupna ugovorena vrijednost bespovratnih sredstava]]*Ugovori_OPULJP[[#This Row],[STOPA NACIONALNOG SUFINANCIRANJA %]]</f>
        <v>76803</v>
      </c>
      <c r="R2060" s="20">
        <f>Ugovori_OPULJP[[#This Row],[Bespovratna sredstva - Nacionalni dio - HRK]]/7.5345</f>
        <v>10193.509854668524</v>
      </c>
      <c r="S2060" s="19">
        <v>512020</v>
      </c>
      <c r="T2060" s="20">
        <f>Ugovori_OPULJP[[#This Row],[Bespovratna sredstva - Ukupno (EU+Nac) HRK
= Ukupna ugovorena vrijednost bespovratnih sredstava]]/7.5345</f>
        <v>67956.732364456824</v>
      </c>
      <c r="U2060" s="19">
        <v>0</v>
      </c>
      <c r="V2060" s="20">
        <f>Ugovori_OPULJP[[#This Row],[Javni doprinos korisnika - HRK]]/7.5345</f>
        <v>0</v>
      </c>
      <c r="W2060" s="19">
        <v>0</v>
      </c>
      <c r="X2060" s="20">
        <f>Ugovori_OPULJP[[#This Row],[Privatni doprinos korisnika - HRK]]/7.5345</f>
        <v>0</v>
      </c>
      <c r="Y2060" s="21">
        <f>Ugovori_OPULJP[[#This Row],[Bespovratna sredstva - Ukupno (EU+Nac) HRK
= Ukupna ugovorena vrijednost bespovratnih sredstava]]+Ugovori_OPULJP[[#This Row],[Javni doprinos korisnika - HRK]]+Ugovori_OPULJP[[#This Row],[Privatni doprinos korisnika - HRK]]</f>
        <v>512020</v>
      </c>
      <c r="Z2060" s="22">
        <f>Ugovori_OPULJP[[#This Row],[UKUPNI PRIHVATLJIVI IZDACI
TOTAL ELIGIBLE EXPENDITURE
= Bespovratna sredstva ukupno + doprinos korisnika
= Ukupni prihvatljivi troškovi
= Ukupna ugovorena vrijednost projekta HRK]]/7.5345</f>
        <v>67956.732364456824</v>
      </c>
      <c r="AA2060" s="13" t="s">
        <v>22</v>
      </c>
      <c r="AB2060" s="13" t="s">
        <v>19</v>
      </c>
      <c r="AC2060" s="12" t="s">
        <v>7545</v>
      </c>
      <c r="AD2060" s="12" t="s">
        <v>2664</v>
      </c>
    </row>
    <row r="2061" spans="1:30" ht="51" customHeight="1" x14ac:dyDescent="0.3">
      <c r="A2061" s="10" t="s">
        <v>7546</v>
      </c>
      <c r="B2061" s="11" t="s">
        <v>139</v>
      </c>
      <c r="C2061" s="12" t="s">
        <v>2736</v>
      </c>
      <c r="D2061" s="12" t="s">
        <v>7309</v>
      </c>
      <c r="E2061" s="13" t="s">
        <v>63</v>
      </c>
      <c r="F2061" s="14" t="s">
        <v>7547</v>
      </c>
      <c r="G2061" s="14" t="s">
        <v>2479</v>
      </c>
      <c r="H2061" s="16">
        <v>42859</v>
      </c>
      <c r="I2061" s="16">
        <v>43589</v>
      </c>
      <c r="J2061" s="17" t="str">
        <f>IF(Ugovori_OPULJP[[#This Row],[DATUM ZAVRŠETKA OPERACIJE]]&gt;DATE(2023,12,31),"u provedbi","završen")</f>
        <v>završen</v>
      </c>
      <c r="K2061" s="15" t="s">
        <v>586</v>
      </c>
      <c r="L2061" s="15" t="s">
        <v>586</v>
      </c>
      <c r="M2061" s="18">
        <v>0.85</v>
      </c>
      <c r="N2061" s="18">
        <v>0.15</v>
      </c>
      <c r="O2061" s="19">
        <f>Ugovori_OPULJP[[#This Row],[Bespovratna sredstva - Ukupno (EU+Nac) HRK
= Ukupna ugovorena vrijednost bespovratnih sredstava]]*Ugovori_OPULJP[[#This Row],[EU STOPA SUFINANCIRANJA %
EU CO-FINANCING RATE %]]</f>
        <v>382109</v>
      </c>
      <c r="P2061" s="20">
        <f>Ugovori_OPULJP[[#This Row],[Bespovratna sredstva - EU dio - HRK]]/7.5345</f>
        <v>50714.579600504345</v>
      </c>
      <c r="Q2061" s="19">
        <f>Ugovori_OPULJP[[#This Row],[Bespovratna sredstva - Ukupno (EU+Nac) HRK
= Ukupna ugovorena vrijednost bespovratnih sredstava]]*Ugovori_OPULJP[[#This Row],[STOPA NACIONALNOG SUFINANCIRANJA %]]</f>
        <v>67431</v>
      </c>
      <c r="R2061" s="20">
        <f>Ugovori_OPULJP[[#This Row],[Bespovratna sredstva - Nacionalni dio - HRK]]/7.5345</f>
        <v>8949.6316942066496</v>
      </c>
      <c r="S2061" s="19">
        <v>449540</v>
      </c>
      <c r="T2061" s="20">
        <f>Ugovori_OPULJP[[#This Row],[Bespovratna sredstva - Ukupno (EU+Nac) HRK
= Ukupna ugovorena vrijednost bespovratnih sredstava]]/7.5345</f>
        <v>59664.211294710993</v>
      </c>
      <c r="U2061" s="19">
        <v>0</v>
      </c>
      <c r="V2061" s="20">
        <f>Ugovori_OPULJP[[#This Row],[Javni doprinos korisnika - HRK]]/7.5345</f>
        <v>0</v>
      </c>
      <c r="W2061" s="19">
        <v>0</v>
      </c>
      <c r="X2061" s="20">
        <f>Ugovori_OPULJP[[#This Row],[Privatni doprinos korisnika - HRK]]/7.5345</f>
        <v>0</v>
      </c>
      <c r="Y2061" s="21">
        <f>Ugovori_OPULJP[[#This Row],[Bespovratna sredstva - Ukupno (EU+Nac) HRK
= Ukupna ugovorena vrijednost bespovratnih sredstava]]+Ugovori_OPULJP[[#This Row],[Javni doprinos korisnika - HRK]]+Ugovori_OPULJP[[#This Row],[Privatni doprinos korisnika - HRK]]</f>
        <v>449540</v>
      </c>
      <c r="Z2061" s="22">
        <f>Ugovori_OPULJP[[#This Row],[UKUPNI PRIHVATLJIVI IZDACI
TOTAL ELIGIBLE EXPENDITURE
= Bespovratna sredstva ukupno + doprinos korisnika
= Ukupni prihvatljivi troškovi
= Ukupna ugovorena vrijednost projekta HRK]]/7.5345</f>
        <v>59664.211294710993</v>
      </c>
      <c r="AA2061" s="13" t="s">
        <v>22</v>
      </c>
      <c r="AB2061" s="13" t="s">
        <v>19</v>
      </c>
      <c r="AC2061" s="12" t="s">
        <v>7548</v>
      </c>
      <c r="AD2061" s="12" t="s">
        <v>2664</v>
      </c>
    </row>
    <row r="2062" spans="1:30" ht="51" customHeight="1" x14ac:dyDescent="0.3">
      <c r="A2062" s="10" t="s">
        <v>7549</v>
      </c>
      <c r="B2062" s="11" t="s">
        <v>139</v>
      </c>
      <c r="C2062" s="12" t="s">
        <v>2736</v>
      </c>
      <c r="D2062" s="12" t="s">
        <v>7309</v>
      </c>
      <c r="E2062" s="13" t="s">
        <v>63</v>
      </c>
      <c r="F2062" s="14" t="s">
        <v>7550</v>
      </c>
      <c r="G2062" s="14" t="s">
        <v>3962</v>
      </c>
      <c r="H2062" s="16">
        <v>42828</v>
      </c>
      <c r="I2062" s="16">
        <v>43558</v>
      </c>
      <c r="J2062" s="17" t="str">
        <f>IF(Ugovori_OPULJP[[#This Row],[DATUM ZAVRŠETKA OPERACIJE]]&gt;DATE(2023,12,31),"u provedbi","završen")</f>
        <v>završen</v>
      </c>
      <c r="K2062" s="15" t="s">
        <v>235</v>
      </c>
      <c r="L2062" s="15" t="s">
        <v>235</v>
      </c>
      <c r="M2062" s="18">
        <v>0.85</v>
      </c>
      <c r="N2062" s="18">
        <v>0.15</v>
      </c>
      <c r="O2062" s="19">
        <f>Ugovori_OPULJP[[#This Row],[Bespovratna sredstva - Ukupno (EU+Nac) HRK
= Ukupna ugovorena vrijednost bespovratnih sredstava]]*Ugovori_OPULJP[[#This Row],[EU STOPA SUFINANCIRANJA %
EU CO-FINANCING RATE %]]</f>
        <v>561123.72600000002</v>
      </c>
      <c r="P2062" s="20">
        <f>Ugovori_OPULJP[[#This Row],[Bespovratna sredstva - EU dio - HRK]]/7.5345</f>
        <v>74473.916782799119</v>
      </c>
      <c r="Q2062" s="19">
        <f>Ugovori_OPULJP[[#This Row],[Bespovratna sredstva - Ukupno (EU+Nac) HRK
= Ukupna ugovorena vrijednost bespovratnih sredstava]]*Ugovori_OPULJP[[#This Row],[STOPA NACIONALNOG SUFINANCIRANJA %]]</f>
        <v>99021.834000000003</v>
      </c>
      <c r="R2062" s="20">
        <f>Ugovori_OPULJP[[#This Row],[Bespovratna sredstva - Nacionalni dio - HRK]]/7.5345</f>
        <v>13142.455902846903</v>
      </c>
      <c r="S2062" s="19">
        <v>660145.56000000006</v>
      </c>
      <c r="T2062" s="20">
        <f>Ugovori_OPULJP[[#This Row],[Bespovratna sredstva - Ukupno (EU+Nac) HRK
= Ukupna ugovorena vrijednost bespovratnih sredstava]]/7.5345</f>
        <v>87616.372685646027</v>
      </c>
      <c r="U2062" s="19">
        <v>0</v>
      </c>
      <c r="V2062" s="20">
        <f>Ugovori_OPULJP[[#This Row],[Javni doprinos korisnika - HRK]]/7.5345</f>
        <v>0</v>
      </c>
      <c r="W2062" s="19">
        <v>0</v>
      </c>
      <c r="X2062" s="20">
        <f>Ugovori_OPULJP[[#This Row],[Privatni doprinos korisnika - HRK]]/7.5345</f>
        <v>0</v>
      </c>
      <c r="Y2062" s="21">
        <f>Ugovori_OPULJP[[#This Row],[Bespovratna sredstva - Ukupno (EU+Nac) HRK
= Ukupna ugovorena vrijednost bespovratnih sredstava]]+Ugovori_OPULJP[[#This Row],[Javni doprinos korisnika - HRK]]+Ugovori_OPULJP[[#This Row],[Privatni doprinos korisnika - HRK]]</f>
        <v>660145.56000000006</v>
      </c>
      <c r="Z2062" s="22">
        <f>Ugovori_OPULJP[[#This Row],[UKUPNI PRIHVATLJIVI IZDACI
TOTAL ELIGIBLE EXPENDITURE
= Bespovratna sredstva ukupno + doprinos korisnika
= Ukupni prihvatljivi troškovi
= Ukupna ugovorena vrijednost projekta HRK]]/7.5345</f>
        <v>87616.372685646027</v>
      </c>
      <c r="AA2062" s="13" t="s">
        <v>22</v>
      </c>
      <c r="AB2062" s="13" t="s">
        <v>19</v>
      </c>
      <c r="AC2062" s="12" t="s">
        <v>7551</v>
      </c>
      <c r="AD2062" s="12" t="s">
        <v>2664</v>
      </c>
    </row>
    <row r="2063" spans="1:30" ht="51" customHeight="1" x14ac:dyDescent="0.3">
      <c r="A2063" s="10" t="s">
        <v>7552</v>
      </c>
      <c r="B2063" s="11" t="s">
        <v>139</v>
      </c>
      <c r="C2063" s="12" t="s">
        <v>2736</v>
      </c>
      <c r="D2063" s="12" t="s">
        <v>7309</v>
      </c>
      <c r="E2063" s="13" t="s">
        <v>63</v>
      </c>
      <c r="F2063" s="14" t="s">
        <v>7553</v>
      </c>
      <c r="G2063" s="32" t="s">
        <v>172</v>
      </c>
      <c r="H2063" s="16">
        <v>42846</v>
      </c>
      <c r="I2063" s="16">
        <v>43576</v>
      </c>
      <c r="J2063" s="17" t="str">
        <f>IF(Ugovori_OPULJP[[#This Row],[DATUM ZAVRŠETKA OPERACIJE]]&gt;DATE(2023,12,31),"u provedbi","završen")</f>
        <v>završen</v>
      </c>
      <c r="K2063" s="15" t="s">
        <v>2355</v>
      </c>
      <c r="L2063" s="15" t="s">
        <v>21</v>
      </c>
      <c r="M2063" s="18">
        <v>0.85</v>
      </c>
      <c r="N2063" s="18">
        <v>0.15</v>
      </c>
      <c r="O2063" s="19">
        <f>Ugovori_OPULJP[[#This Row],[Bespovratna sredstva - Ukupno (EU+Nac) HRK
= Ukupna ugovorena vrijednost bespovratnih sredstava]]*Ugovori_OPULJP[[#This Row],[EU STOPA SUFINANCIRANJA %
EU CO-FINANCING RATE %]]</f>
        <v>675067.45</v>
      </c>
      <c r="P2063" s="20">
        <f>Ugovori_OPULJP[[#This Row],[Bespovratna sredstva - EU dio - HRK]]/7.5345</f>
        <v>89596.84783330014</v>
      </c>
      <c r="Q2063" s="19">
        <f>Ugovori_OPULJP[[#This Row],[Bespovratna sredstva - Ukupno (EU+Nac) HRK
= Ukupna ugovorena vrijednost bespovratnih sredstava]]*Ugovori_OPULJP[[#This Row],[STOPA NACIONALNOG SUFINANCIRANJA %]]</f>
        <v>119129.54999999999</v>
      </c>
      <c r="R2063" s="20">
        <f>Ugovori_OPULJP[[#This Row],[Bespovratna sredstva - Nacionalni dio - HRK]]/7.5345</f>
        <v>15811.208441170613</v>
      </c>
      <c r="S2063" s="19">
        <v>794197</v>
      </c>
      <c r="T2063" s="20">
        <f>Ugovori_OPULJP[[#This Row],[Bespovratna sredstva - Ukupno (EU+Nac) HRK
= Ukupna ugovorena vrijednost bespovratnih sredstava]]/7.5345</f>
        <v>105408.05627447076</v>
      </c>
      <c r="U2063" s="19">
        <v>0</v>
      </c>
      <c r="V2063" s="20">
        <f>Ugovori_OPULJP[[#This Row],[Javni doprinos korisnika - HRK]]/7.5345</f>
        <v>0</v>
      </c>
      <c r="W2063" s="19">
        <v>0</v>
      </c>
      <c r="X2063" s="20">
        <f>Ugovori_OPULJP[[#This Row],[Privatni doprinos korisnika - HRK]]/7.5345</f>
        <v>0</v>
      </c>
      <c r="Y2063" s="21">
        <f>Ugovori_OPULJP[[#This Row],[Bespovratna sredstva - Ukupno (EU+Nac) HRK
= Ukupna ugovorena vrijednost bespovratnih sredstava]]+Ugovori_OPULJP[[#This Row],[Javni doprinos korisnika - HRK]]+Ugovori_OPULJP[[#This Row],[Privatni doprinos korisnika - HRK]]</f>
        <v>794197</v>
      </c>
      <c r="Z2063" s="22">
        <f>Ugovori_OPULJP[[#This Row],[UKUPNI PRIHVATLJIVI IZDACI
TOTAL ELIGIBLE EXPENDITURE
= Bespovratna sredstva ukupno + doprinos korisnika
= Ukupni prihvatljivi troškovi
= Ukupna ugovorena vrijednost projekta HRK]]/7.5345</f>
        <v>105408.05627447076</v>
      </c>
      <c r="AA2063" s="13" t="s">
        <v>22</v>
      </c>
      <c r="AB2063" s="13" t="s">
        <v>19</v>
      </c>
      <c r="AC2063" s="12" t="s">
        <v>7554</v>
      </c>
      <c r="AD2063" s="12" t="s">
        <v>2664</v>
      </c>
    </row>
    <row r="2064" spans="1:30" ht="51" customHeight="1" x14ac:dyDescent="0.3">
      <c r="A2064" s="10" t="s">
        <v>7555</v>
      </c>
      <c r="B2064" s="11" t="s">
        <v>139</v>
      </c>
      <c r="C2064" s="12" t="s">
        <v>2736</v>
      </c>
      <c r="D2064" s="12" t="s">
        <v>7309</v>
      </c>
      <c r="E2064" s="13" t="s">
        <v>63</v>
      </c>
      <c r="F2064" s="14" t="s">
        <v>7309</v>
      </c>
      <c r="G2064" s="14" t="s">
        <v>7556</v>
      </c>
      <c r="H2064" s="16">
        <v>42849</v>
      </c>
      <c r="I2064" s="16">
        <v>43579</v>
      </c>
      <c r="J2064" s="17" t="str">
        <f>IF(Ugovori_OPULJP[[#This Row],[DATUM ZAVRŠETKA OPERACIJE]]&gt;DATE(2023,12,31),"u provedbi","završen")</f>
        <v>završen</v>
      </c>
      <c r="K2064" s="15" t="s">
        <v>329</v>
      </c>
      <c r="L2064" s="15" t="s">
        <v>329</v>
      </c>
      <c r="M2064" s="18">
        <v>0.85</v>
      </c>
      <c r="N2064" s="18">
        <v>0.15</v>
      </c>
      <c r="O2064" s="19">
        <f>Ugovori_OPULJP[[#This Row],[Bespovratna sredstva - Ukupno (EU+Nac) HRK
= Ukupna ugovorena vrijednost bespovratnih sredstava]]*Ugovori_OPULJP[[#This Row],[EU STOPA SUFINANCIRANJA %
EU CO-FINANCING RATE %]]</f>
        <v>1558053.4765000001</v>
      </c>
      <c r="P2064" s="20">
        <f>Ugovori_OPULJP[[#This Row],[Bespovratna sredstva - EU dio - HRK]]/7.5345</f>
        <v>206789.23306125158</v>
      </c>
      <c r="Q2064" s="19">
        <f>Ugovori_OPULJP[[#This Row],[Bespovratna sredstva - Ukupno (EU+Nac) HRK
= Ukupna ugovorena vrijednost bespovratnih sredstava]]*Ugovori_OPULJP[[#This Row],[STOPA NACIONALNOG SUFINANCIRANJA %]]</f>
        <v>274950.61349999998</v>
      </c>
      <c r="R2064" s="20">
        <f>Ugovori_OPULJP[[#This Row],[Bespovratna sredstva - Nacionalni dio - HRK]]/7.5345</f>
        <v>36492.217599044394</v>
      </c>
      <c r="S2064" s="19">
        <v>1833004.09</v>
      </c>
      <c r="T2064" s="20">
        <f>Ugovori_OPULJP[[#This Row],[Bespovratna sredstva - Ukupno (EU+Nac) HRK
= Ukupna ugovorena vrijednost bespovratnih sredstava]]/7.5345</f>
        <v>243281.45066029596</v>
      </c>
      <c r="U2064" s="19">
        <v>0</v>
      </c>
      <c r="V2064" s="20">
        <f>Ugovori_OPULJP[[#This Row],[Javni doprinos korisnika - HRK]]/7.5345</f>
        <v>0</v>
      </c>
      <c r="W2064" s="19">
        <v>0</v>
      </c>
      <c r="X2064" s="20">
        <f>Ugovori_OPULJP[[#This Row],[Privatni doprinos korisnika - HRK]]/7.5345</f>
        <v>0</v>
      </c>
      <c r="Y2064" s="21">
        <f>Ugovori_OPULJP[[#This Row],[Bespovratna sredstva - Ukupno (EU+Nac) HRK
= Ukupna ugovorena vrijednost bespovratnih sredstava]]+Ugovori_OPULJP[[#This Row],[Javni doprinos korisnika - HRK]]+Ugovori_OPULJP[[#This Row],[Privatni doprinos korisnika - HRK]]</f>
        <v>1833004.09</v>
      </c>
      <c r="Z2064" s="22">
        <f>Ugovori_OPULJP[[#This Row],[UKUPNI PRIHVATLJIVI IZDACI
TOTAL ELIGIBLE EXPENDITURE
= Bespovratna sredstva ukupno + doprinos korisnika
= Ukupni prihvatljivi troškovi
= Ukupna ugovorena vrijednost projekta HRK]]/7.5345</f>
        <v>243281.45066029596</v>
      </c>
      <c r="AA2064" s="13" t="s">
        <v>22</v>
      </c>
      <c r="AB2064" s="13" t="s">
        <v>19</v>
      </c>
      <c r="AC2064" s="12" t="s">
        <v>7393</v>
      </c>
      <c r="AD2064" s="12" t="s">
        <v>2664</v>
      </c>
    </row>
    <row r="2065" spans="1:30" ht="51" customHeight="1" x14ac:dyDescent="0.3">
      <c r="A2065" s="10" t="s">
        <v>7557</v>
      </c>
      <c r="B2065" s="11" t="s">
        <v>139</v>
      </c>
      <c r="C2065" s="12" t="s">
        <v>2736</v>
      </c>
      <c r="D2065" s="12" t="s">
        <v>7309</v>
      </c>
      <c r="E2065" s="13" t="s">
        <v>63</v>
      </c>
      <c r="F2065" s="14" t="s">
        <v>7558</v>
      </c>
      <c r="G2065" s="14" t="s">
        <v>7559</v>
      </c>
      <c r="H2065" s="16">
        <v>42853</v>
      </c>
      <c r="I2065" s="16">
        <v>43583</v>
      </c>
      <c r="J2065" s="17" t="str">
        <f>IF(Ugovori_OPULJP[[#This Row],[DATUM ZAVRŠETKA OPERACIJE]]&gt;DATE(2023,12,31),"u provedbi","završen")</f>
        <v>završen</v>
      </c>
      <c r="K2065" s="15" t="s">
        <v>329</v>
      </c>
      <c r="L2065" s="15" t="s">
        <v>329</v>
      </c>
      <c r="M2065" s="18">
        <v>0.85</v>
      </c>
      <c r="N2065" s="18">
        <v>0.15</v>
      </c>
      <c r="O2065" s="19">
        <f>Ugovori_OPULJP[[#This Row],[Bespovratna sredstva - Ukupno (EU+Nac) HRK
= Ukupna ugovorena vrijednost bespovratnih sredstava]]*Ugovori_OPULJP[[#This Row],[EU STOPA SUFINANCIRANJA %
EU CO-FINANCING RATE %]]</f>
        <v>287115.125</v>
      </c>
      <c r="P2065" s="20">
        <f>Ugovori_OPULJP[[#This Row],[Bespovratna sredstva - EU dio - HRK]]/7.5345</f>
        <v>38106.725728316407</v>
      </c>
      <c r="Q2065" s="19">
        <f>Ugovori_OPULJP[[#This Row],[Bespovratna sredstva - Ukupno (EU+Nac) HRK
= Ukupna ugovorena vrijednost bespovratnih sredstava]]*Ugovori_OPULJP[[#This Row],[STOPA NACIONALNOG SUFINANCIRANJA %]]</f>
        <v>50667.375</v>
      </c>
      <c r="R2065" s="20">
        <f>Ugovori_OPULJP[[#This Row],[Bespovratna sredstva - Nacionalni dio - HRK]]/7.5345</f>
        <v>6724.7163049970131</v>
      </c>
      <c r="S2065" s="19">
        <v>337782.5</v>
      </c>
      <c r="T2065" s="20">
        <f>Ugovori_OPULJP[[#This Row],[Bespovratna sredstva - Ukupno (EU+Nac) HRK
= Ukupna ugovorena vrijednost bespovratnih sredstava]]/7.5345</f>
        <v>44831.442033313426</v>
      </c>
      <c r="U2065" s="19">
        <v>0</v>
      </c>
      <c r="V2065" s="20">
        <f>Ugovori_OPULJP[[#This Row],[Javni doprinos korisnika - HRK]]/7.5345</f>
        <v>0</v>
      </c>
      <c r="W2065" s="19">
        <v>0</v>
      </c>
      <c r="X2065" s="20">
        <f>Ugovori_OPULJP[[#This Row],[Privatni doprinos korisnika - HRK]]/7.5345</f>
        <v>0</v>
      </c>
      <c r="Y2065" s="21">
        <f>Ugovori_OPULJP[[#This Row],[Bespovratna sredstva - Ukupno (EU+Nac) HRK
= Ukupna ugovorena vrijednost bespovratnih sredstava]]+Ugovori_OPULJP[[#This Row],[Javni doprinos korisnika - HRK]]+Ugovori_OPULJP[[#This Row],[Privatni doprinos korisnika - HRK]]</f>
        <v>337782.5</v>
      </c>
      <c r="Z2065" s="22">
        <f>Ugovori_OPULJP[[#This Row],[UKUPNI PRIHVATLJIVI IZDACI
TOTAL ELIGIBLE EXPENDITURE
= Bespovratna sredstva ukupno + doprinos korisnika
= Ukupni prihvatljivi troškovi
= Ukupna ugovorena vrijednost projekta HRK]]/7.5345</f>
        <v>44831.442033313426</v>
      </c>
      <c r="AA2065" s="13" t="s">
        <v>22</v>
      </c>
      <c r="AB2065" s="13" t="s">
        <v>19</v>
      </c>
      <c r="AC2065" s="12" t="s">
        <v>7560</v>
      </c>
      <c r="AD2065" s="12" t="s">
        <v>2664</v>
      </c>
    </row>
    <row r="2066" spans="1:30" ht="51" customHeight="1" x14ac:dyDescent="0.3">
      <c r="A2066" s="10" t="s">
        <v>7561</v>
      </c>
      <c r="B2066" s="11" t="s">
        <v>139</v>
      </c>
      <c r="C2066" s="12" t="s">
        <v>2736</v>
      </c>
      <c r="D2066" s="12" t="s">
        <v>7309</v>
      </c>
      <c r="E2066" s="13" t="s">
        <v>63</v>
      </c>
      <c r="F2066" s="14" t="s">
        <v>7562</v>
      </c>
      <c r="G2066" s="14" t="s">
        <v>7563</v>
      </c>
      <c r="H2066" s="16">
        <v>42843</v>
      </c>
      <c r="I2066" s="16">
        <v>43573</v>
      </c>
      <c r="J2066" s="17" t="str">
        <f>IF(Ugovori_OPULJP[[#This Row],[DATUM ZAVRŠETKA OPERACIJE]]&gt;DATE(2023,12,31),"u provedbi","završen")</f>
        <v>završen</v>
      </c>
      <c r="K2066" s="15" t="s">
        <v>117</v>
      </c>
      <c r="L2066" s="15" t="s">
        <v>117</v>
      </c>
      <c r="M2066" s="18">
        <v>0.85</v>
      </c>
      <c r="N2066" s="18">
        <v>0.15</v>
      </c>
      <c r="O2066" s="19">
        <f>Ugovori_OPULJP[[#This Row],[Bespovratna sredstva - Ukupno (EU+Nac) HRK
= Ukupna ugovorena vrijednost bespovratnih sredstava]]*Ugovori_OPULJP[[#This Row],[EU STOPA SUFINANCIRANJA %
EU CO-FINANCING RATE %]]</f>
        <v>370345.85</v>
      </c>
      <c r="P2066" s="20">
        <f>Ugovori_OPULJP[[#This Row],[Bespovratna sredstva - EU dio - HRK]]/7.5345</f>
        <v>49153.34129670183</v>
      </c>
      <c r="Q2066" s="19">
        <f>Ugovori_OPULJP[[#This Row],[Bespovratna sredstva - Ukupno (EU+Nac) HRK
= Ukupna ugovorena vrijednost bespovratnih sredstava]]*Ugovori_OPULJP[[#This Row],[STOPA NACIONALNOG SUFINANCIRANJA %]]</f>
        <v>65355.149999999994</v>
      </c>
      <c r="R2066" s="20">
        <f>Ugovori_OPULJP[[#This Row],[Bespovratna sredstva - Nacionalni dio - HRK]]/7.5345</f>
        <v>8674.1190523591467</v>
      </c>
      <c r="S2066" s="19">
        <v>435701</v>
      </c>
      <c r="T2066" s="20">
        <f>Ugovori_OPULJP[[#This Row],[Bespovratna sredstva - Ukupno (EU+Nac) HRK
= Ukupna ugovorena vrijednost bespovratnih sredstava]]/7.5345</f>
        <v>57827.460349060981</v>
      </c>
      <c r="U2066" s="19">
        <v>0</v>
      </c>
      <c r="V2066" s="20">
        <f>Ugovori_OPULJP[[#This Row],[Javni doprinos korisnika - HRK]]/7.5345</f>
        <v>0</v>
      </c>
      <c r="W2066" s="19">
        <v>0</v>
      </c>
      <c r="X2066" s="20">
        <f>Ugovori_OPULJP[[#This Row],[Privatni doprinos korisnika - HRK]]/7.5345</f>
        <v>0</v>
      </c>
      <c r="Y2066" s="21">
        <f>Ugovori_OPULJP[[#This Row],[Bespovratna sredstva - Ukupno (EU+Nac) HRK
= Ukupna ugovorena vrijednost bespovratnih sredstava]]+Ugovori_OPULJP[[#This Row],[Javni doprinos korisnika - HRK]]+Ugovori_OPULJP[[#This Row],[Privatni doprinos korisnika - HRK]]</f>
        <v>435701</v>
      </c>
      <c r="Z2066" s="22">
        <f>Ugovori_OPULJP[[#This Row],[UKUPNI PRIHVATLJIVI IZDACI
TOTAL ELIGIBLE EXPENDITURE
= Bespovratna sredstva ukupno + doprinos korisnika
= Ukupni prihvatljivi troškovi
= Ukupna ugovorena vrijednost projekta HRK]]/7.5345</f>
        <v>57827.460349060981</v>
      </c>
      <c r="AA2066" s="13" t="s">
        <v>22</v>
      </c>
      <c r="AB2066" s="13" t="s">
        <v>19</v>
      </c>
      <c r="AC2066" s="12" t="s">
        <v>7564</v>
      </c>
      <c r="AD2066" s="12" t="s">
        <v>2664</v>
      </c>
    </row>
    <row r="2067" spans="1:30" ht="51" customHeight="1" x14ac:dyDescent="0.3">
      <c r="A2067" s="10" t="s">
        <v>7565</v>
      </c>
      <c r="B2067" s="11" t="s">
        <v>139</v>
      </c>
      <c r="C2067" s="12" t="s">
        <v>2736</v>
      </c>
      <c r="D2067" s="12" t="s">
        <v>7309</v>
      </c>
      <c r="E2067" s="13" t="s">
        <v>63</v>
      </c>
      <c r="F2067" s="14" t="s">
        <v>7566</v>
      </c>
      <c r="G2067" s="14" t="s">
        <v>2249</v>
      </c>
      <c r="H2067" s="16">
        <v>42853</v>
      </c>
      <c r="I2067" s="16">
        <v>43583</v>
      </c>
      <c r="J2067" s="17" t="str">
        <f>IF(Ugovori_OPULJP[[#This Row],[DATUM ZAVRŠETKA OPERACIJE]]&gt;DATE(2023,12,31),"u provedbi","završen")</f>
        <v>završen</v>
      </c>
      <c r="K2067" s="15" t="s">
        <v>21</v>
      </c>
      <c r="L2067" s="15" t="s">
        <v>21</v>
      </c>
      <c r="M2067" s="18">
        <v>0.85</v>
      </c>
      <c r="N2067" s="18">
        <v>0.15</v>
      </c>
      <c r="O2067" s="19">
        <f>Ugovori_OPULJP[[#This Row],[Bespovratna sredstva - Ukupno (EU+Nac) HRK
= Ukupna ugovorena vrijednost bespovratnih sredstava]]*Ugovori_OPULJP[[#This Row],[EU STOPA SUFINANCIRANJA %
EU CO-FINANCING RATE %]]</f>
        <v>416734.29399999999</v>
      </c>
      <c r="P2067" s="20">
        <f>Ugovori_OPULJP[[#This Row],[Bespovratna sredstva - EU dio - HRK]]/7.5345</f>
        <v>55310.145862366444</v>
      </c>
      <c r="Q2067" s="19">
        <f>Ugovori_OPULJP[[#This Row],[Bespovratna sredstva - Ukupno (EU+Nac) HRK
= Ukupna ugovorena vrijednost bespovratnih sredstava]]*Ugovori_OPULJP[[#This Row],[STOPA NACIONALNOG SUFINANCIRANJA %]]</f>
        <v>73541.346000000005</v>
      </c>
      <c r="R2067" s="20">
        <f>Ugovori_OPULJP[[#This Row],[Bespovratna sredstva - Nacionalni dio - HRK]]/7.5345</f>
        <v>9760.6139757117253</v>
      </c>
      <c r="S2067" s="19">
        <v>490275.64</v>
      </c>
      <c r="T2067" s="20">
        <f>Ugovori_OPULJP[[#This Row],[Bespovratna sredstva - Ukupno (EU+Nac) HRK
= Ukupna ugovorena vrijednost bespovratnih sredstava]]/7.5345</f>
        <v>65070.759838078171</v>
      </c>
      <c r="U2067" s="19">
        <v>0</v>
      </c>
      <c r="V2067" s="20">
        <f>Ugovori_OPULJP[[#This Row],[Javni doprinos korisnika - HRK]]/7.5345</f>
        <v>0</v>
      </c>
      <c r="W2067" s="19">
        <v>0</v>
      </c>
      <c r="X2067" s="20">
        <f>Ugovori_OPULJP[[#This Row],[Privatni doprinos korisnika - HRK]]/7.5345</f>
        <v>0</v>
      </c>
      <c r="Y2067" s="21">
        <f>Ugovori_OPULJP[[#This Row],[Bespovratna sredstva - Ukupno (EU+Nac) HRK
= Ukupna ugovorena vrijednost bespovratnih sredstava]]+Ugovori_OPULJP[[#This Row],[Javni doprinos korisnika - HRK]]+Ugovori_OPULJP[[#This Row],[Privatni doprinos korisnika - HRK]]</f>
        <v>490275.64</v>
      </c>
      <c r="Z2067" s="22">
        <f>Ugovori_OPULJP[[#This Row],[UKUPNI PRIHVATLJIVI IZDACI
TOTAL ELIGIBLE EXPENDITURE
= Bespovratna sredstva ukupno + doprinos korisnika
= Ukupni prihvatljivi troškovi
= Ukupna ugovorena vrijednost projekta HRK]]/7.5345</f>
        <v>65070.759838078171</v>
      </c>
      <c r="AA2067" s="13" t="s">
        <v>22</v>
      </c>
      <c r="AB2067" s="13" t="s">
        <v>19</v>
      </c>
      <c r="AC2067" s="12" t="s">
        <v>7567</v>
      </c>
      <c r="AD2067" s="12" t="s">
        <v>2664</v>
      </c>
    </row>
    <row r="2068" spans="1:30" ht="51" customHeight="1" x14ac:dyDescent="0.3">
      <c r="A2068" s="10" t="s">
        <v>7568</v>
      </c>
      <c r="B2068" s="11" t="s">
        <v>139</v>
      </c>
      <c r="C2068" s="12" t="s">
        <v>2736</v>
      </c>
      <c r="D2068" s="12" t="s">
        <v>7309</v>
      </c>
      <c r="E2068" s="13" t="s">
        <v>63</v>
      </c>
      <c r="F2068" s="14" t="s">
        <v>7569</v>
      </c>
      <c r="G2068" s="14" t="s">
        <v>7570</v>
      </c>
      <c r="H2068" s="16">
        <v>42830</v>
      </c>
      <c r="I2068" s="16">
        <v>43560</v>
      </c>
      <c r="J2068" s="17" t="str">
        <f>IF(Ugovori_OPULJP[[#This Row],[DATUM ZAVRŠETKA OPERACIJE]]&gt;DATE(2023,12,31),"u provedbi","završen")</f>
        <v>završen</v>
      </c>
      <c r="K2068" s="15" t="s">
        <v>324</v>
      </c>
      <c r="L2068" s="15" t="s">
        <v>324</v>
      </c>
      <c r="M2068" s="18">
        <v>0.85</v>
      </c>
      <c r="N2068" s="18">
        <v>0.15</v>
      </c>
      <c r="O2068" s="19">
        <f>Ugovori_OPULJP[[#This Row],[Bespovratna sredstva - Ukupno (EU+Nac) HRK
= Ukupna ugovorena vrijednost bespovratnih sredstava]]*Ugovori_OPULJP[[#This Row],[EU STOPA SUFINANCIRANJA %
EU CO-FINANCING RATE %]]</f>
        <v>422977</v>
      </c>
      <c r="P2068" s="20">
        <f>Ugovori_OPULJP[[#This Row],[Bespovratna sredstva - EU dio - HRK]]/7.5345</f>
        <v>56138.695334793279</v>
      </c>
      <c r="Q2068" s="19">
        <f>Ugovori_OPULJP[[#This Row],[Bespovratna sredstva - Ukupno (EU+Nac) HRK
= Ukupna ugovorena vrijednost bespovratnih sredstava]]*Ugovori_OPULJP[[#This Row],[STOPA NACIONALNOG SUFINANCIRANJA %]]</f>
        <v>74643</v>
      </c>
      <c r="R2068" s="20">
        <f>Ugovori_OPULJP[[#This Row],[Bespovratna sredstva - Nacionalni dio - HRK]]/7.5345</f>
        <v>9906.8285884929319</v>
      </c>
      <c r="S2068" s="19">
        <v>497620</v>
      </c>
      <c r="T2068" s="20">
        <f>Ugovori_OPULJP[[#This Row],[Bespovratna sredstva - Ukupno (EU+Nac) HRK
= Ukupna ugovorena vrijednost bespovratnih sredstava]]/7.5345</f>
        <v>66045.523923286208</v>
      </c>
      <c r="U2068" s="19">
        <v>0</v>
      </c>
      <c r="V2068" s="20">
        <f>Ugovori_OPULJP[[#This Row],[Javni doprinos korisnika - HRK]]/7.5345</f>
        <v>0</v>
      </c>
      <c r="W2068" s="19">
        <v>0</v>
      </c>
      <c r="X2068" s="20">
        <f>Ugovori_OPULJP[[#This Row],[Privatni doprinos korisnika - HRK]]/7.5345</f>
        <v>0</v>
      </c>
      <c r="Y2068" s="21">
        <f>Ugovori_OPULJP[[#This Row],[Bespovratna sredstva - Ukupno (EU+Nac) HRK
= Ukupna ugovorena vrijednost bespovratnih sredstava]]+Ugovori_OPULJP[[#This Row],[Javni doprinos korisnika - HRK]]+Ugovori_OPULJP[[#This Row],[Privatni doprinos korisnika - HRK]]</f>
        <v>497620</v>
      </c>
      <c r="Z2068" s="22">
        <f>Ugovori_OPULJP[[#This Row],[UKUPNI PRIHVATLJIVI IZDACI
TOTAL ELIGIBLE EXPENDITURE
= Bespovratna sredstva ukupno + doprinos korisnika
= Ukupni prihvatljivi troškovi
= Ukupna ugovorena vrijednost projekta HRK]]/7.5345</f>
        <v>66045.523923286208</v>
      </c>
      <c r="AA2068" s="13" t="s">
        <v>22</v>
      </c>
      <c r="AB2068" s="13" t="s">
        <v>19</v>
      </c>
      <c r="AC2068" s="12" t="s">
        <v>7571</v>
      </c>
      <c r="AD2068" s="12" t="s">
        <v>2664</v>
      </c>
    </row>
    <row r="2069" spans="1:30" ht="51" customHeight="1" x14ac:dyDescent="0.3">
      <c r="A2069" s="10" t="s">
        <v>7572</v>
      </c>
      <c r="B2069" s="11" t="s">
        <v>139</v>
      </c>
      <c r="C2069" s="12" t="s">
        <v>2736</v>
      </c>
      <c r="D2069" s="12" t="s">
        <v>7309</v>
      </c>
      <c r="E2069" s="13" t="s">
        <v>63</v>
      </c>
      <c r="F2069" s="14" t="s">
        <v>7573</v>
      </c>
      <c r="G2069" s="32" t="s">
        <v>3301</v>
      </c>
      <c r="H2069" s="16">
        <v>42832</v>
      </c>
      <c r="I2069" s="16">
        <v>43562</v>
      </c>
      <c r="J2069" s="17" t="str">
        <f>IF(Ugovori_OPULJP[[#This Row],[DATUM ZAVRŠETKA OPERACIJE]]&gt;DATE(2023,12,31),"u provedbi","završen")</f>
        <v>završen</v>
      </c>
      <c r="K2069" s="15" t="s">
        <v>240</v>
      </c>
      <c r="L2069" s="15" t="s">
        <v>240</v>
      </c>
      <c r="M2069" s="18">
        <v>0.85</v>
      </c>
      <c r="N2069" s="18">
        <v>0.15</v>
      </c>
      <c r="O2069" s="19">
        <f>Ugovori_OPULJP[[#This Row],[Bespovratna sredstva - Ukupno (EU+Nac) HRK
= Ukupna ugovorena vrijednost bespovratnih sredstava]]*Ugovori_OPULJP[[#This Row],[EU STOPA SUFINANCIRANJA %
EU CO-FINANCING RATE %]]</f>
        <v>730127.58549999993</v>
      </c>
      <c r="P2069" s="20">
        <f>Ugovori_OPULJP[[#This Row],[Bespovratna sredstva - EU dio - HRK]]/7.5345</f>
        <v>96904.583648549989</v>
      </c>
      <c r="Q2069" s="19">
        <f>Ugovori_OPULJP[[#This Row],[Bespovratna sredstva - Ukupno (EU+Nac) HRK
= Ukupna ugovorena vrijednost bespovratnih sredstava]]*Ugovori_OPULJP[[#This Row],[STOPA NACIONALNOG SUFINANCIRANJA %]]</f>
        <v>128846.04449999999</v>
      </c>
      <c r="R2069" s="20">
        <f>Ugovori_OPULJP[[#This Row],[Bespovratna sredstva - Nacionalni dio - HRK]]/7.5345</f>
        <v>17100.80887915588</v>
      </c>
      <c r="S2069" s="19">
        <v>858973.63</v>
      </c>
      <c r="T2069" s="20">
        <f>Ugovori_OPULJP[[#This Row],[Bespovratna sredstva - Ukupno (EU+Nac) HRK
= Ukupna ugovorena vrijednost bespovratnih sredstava]]/7.5345</f>
        <v>114005.39252770587</v>
      </c>
      <c r="U2069" s="19">
        <v>0</v>
      </c>
      <c r="V2069" s="20">
        <f>Ugovori_OPULJP[[#This Row],[Javni doprinos korisnika - HRK]]/7.5345</f>
        <v>0</v>
      </c>
      <c r="W2069" s="19">
        <v>0</v>
      </c>
      <c r="X2069" s="20">
        <f>Ugovori_OPULJP[[#This Row],[Privatni doprinos korisnika - HRK]]/7.5345</f>
        <v>0</v>
      </c>
      <c r="Y2069" s="21">
        <f>Ugovori_OPULJP[[#This Row],[Bespovratna sredstva - Ukupno (EU+Nac) HRK
= Ukupna ugovorena vrijednost bespovratnih sredstava]]+Ugovori_OPULJP[[#This Row],[Javni doprinos korisnika - HRK]]+Ugovori_OPULJP[[#This Row],[Privatni doprinos korisnika - HRK]]</f>
        <v>858973.63</v>
      </c>
      <c r="Z2069" s="22">
        <f>Ugovori_OPULJP[[#This Row],[UKUPNI PRIHVATLJIVI IZDACI
TOTAL ELIGIBLE EXPENDITURE
= Bespovratna sredstva ukupno + doprinos korisnika
= Ukupni prihvatljivi troškovi
= Ukupna ugovorena vrijednost projekta HRK]]/7.5345</f>
        <v>114005.39252770587</v>
      </c>
      <c r="AA2069" s="13" t="s">
        <v>22</v>
      </c>
      <c r="AB2069" s="13" t="s">
        <v>19</v>
      </c>
      <c r="AC2069" s="12" t="s">
        <v>7574</v>
      </c>
      <c r="AD2069" s="12" t="s">
        <v>2664</v>
      </c>
    </row>
    <row r="2070" spans="1:30" ht="51" customHeight="1" x14ac:dyDescent="0.3">
      <c r="A2070" s="10" t="s">
        <v>7575</v>
      </c>
      <c r="B2070" s="11" t="s">
        <v>139</v>
      </c>
      <c r="C2070" s="12" t="s">
        <v>2736</v>
      </c>
      <c r="D2070" s="12" t="s">
        <v>7309</v>
      </c>
      <c r="E2070" s="13" t="s">
        <v>63</v>
      </c>
      <c r="F2070" s="14" t="s">
        <v>7576</v>
      </c>
      <c r="G2070" s="32" t="s">
        <v>836</v>
      </c>
      <c r="H2070" s="16">
        <v>42831</v>
      </c>
      <c r="I2070" s="16">
        <v>43561</v>
      </c>
      <c r="J2070" s="17" t="str">
        <f>IF(Ugovori_OPULJP[[#This Row],[DATUM ZAVRŠETKA OPERACIJE]]&gt;DATE(2023,12,31),"u provedbi","završen")</f>
        <v>završen</v>
      </c>
      <c r="K2070" s="15" t="s">
        <v>240</v>
      </c>
      <c r="L2070" s="15" t="s">
        <v>240</v>
      </c>
      <c r="M2070" s="18">
        <v>0.85</v>
      </c>
      <c r="N2070" s="18">
        <v>0.15</v>
      </c>
      <c r="O2070" s="19">
        <f>Ugovori_OPULJP[[#This Row],[Bespovratna sredstva - Ukupno (EU+Nac) HRK
= Ukupna ugovorena vrijednost bespovratnih sredstava]]*Ugovori_OPULJP[[#This Row],[EU STOPA SUFINANCIRANJA %
EU CO-FINANCING RATE %]]</f>
        <v>1669182.5444999998</v>
      </c>
      <c r="P2070" s="20">
        <f>Ugovori_OPULJP[[#This Row],[Bespovratna sredstva - EU dio - HRK]]/7.5345</f>
        <v>221538.59506271148</v>
      </c>
      <c r="Q2070" s="19">
        <f>Ugovori_OPULJP[[#This Row],[Bespovratna sredstva - Ukupno (EU+Nac) HRK
= Ukupna ugovorena vrijednost bespovratnih sredstava]]*Ugovori_OPULJP[[#This Row],[STOPA NACIONALNOG SUFINANCIRANJA %]]</f>
        <v>294561.62549999997</v>
      </c>
      <c r="R2070" s="20">
        <f>Ugovori_OPULJP[[#This Row],[Bespovratna sredstva - Nacionalni dio - HRK]]/7.5345</f>
        <v>39095.046187537322</v>
      </c>
      <c r="S2070" s="19">
        <v>1963744.17</v>
      </c>
      <c r="T2070" s="20">
        <f>Ugovori_OPULJP[[#This Row],[Bespovratna sredstva - Ukupno (EU+Nac) HRK
= Ukupna ugovorena vrijednost bespovratnih sredstava]]/7.5345</f>
        <v>260633.64125024882</v>
      </c>
      <c r="U2070" s="19">
        <v>0</v>
      </c>
      <c r="V2070" s="20">
        <f>Ugovori_OPULJP[[#This Row],[Javni doprinos korisnika - HRK]]/7.5345</f>
        <v>0</v>
      </c>
      <c r="W2070" s="19">
        <v>0</v>
      </c>
      <c r="X2070" s="20">
        <f>Ugovori_OPULJP[[#This Row],[Privatni doprinos korisnika - HRK]]/7.5345</f>
        <v>0</v>
      </c>
      <c r="Y2070" s="21">
        <f>Ugovori_OPULJP[[#This Row],[Bespovratna sredstva - Ukupno (EU+Nac) HRK
= Ukupna ugovorena vrijednost bespovratnih sredstava]]+Ugovori_OPULJP[[#This Row],[Javni doprinos korisnika - HRK]]+Ugovori_OPULJP[[#This Row],[Privatni doprinos korisnika - HRK]]</f>
        <v>1963744.17</v>
      </c>
      <c r="Z2070" s="22">
        <f>Ugovori_OPULJP[[#This Row],[UKUPNI PRIHVATLJIVI IZDACI
TOTAL ELIGIBLE EXPENDITURE
= Bespovratna sredstva ukupno + doprinos korisnika
= Ukupni prihvatljivi troškovi
= Ukupna ugovorena vrijednost projekta HRK]]/7.5345</f>
        <v>260633.64125024882</v>
      </c>
      <c r="AA2070" s="13" t="s">
        <v>22</v>
      </c>
      <c r="AB2070" s="13" t="s">
        <v>19</v>
      </c>
      <c r="AC2070" s="12" t="s">
        <v>7577</v>
      </c>
      <c r="AD2070" s="12" t="s">
        <v>2664</v>
      </c>
    </row>
    <row r="2071" spans="1:30" ht="51" customHeight="1" x14ac:dyDescent="0.3">
      <c r="A2071" s="10" t="s">
        <v>7578</v>
      </c>
      <c r="B2071" s="11" t="s">
        <v>139</v>
      </c>
      <c r="C2071" s="12" t="s">
        <v>2736</v>
      </c>
      <c r="D2071" s="12" t="s">
        <v>7309</v>
      </c>
      <c r="E2071" s="13" t="s">
        <v>63</v>
      </c>
      <c r="F2071" s="14" t="s">
        <v>7579</v>
      </c>
      <c r="G2071" s="14" t="s">
        <v>7580</v>
      </c>
      <c r="H2071" s="16">
        <v>42835</v>
      </c>
      <c r="I2071" s="16">
        <v>43565</v>
      </c>
      <c r="J2071" s="17" t="str">
        <f>IF(Ugovori_OPULJP[[#This Row],[DATUM ZAVRŠETKA OPERACIJE]]&gt;DATE(2023,12,31),"u provedbi","završen")</f>
        <v>završen</v>
      </c>
      <c r="K2071" s="15" t="s">
        <v>262</v>
      </c>
      <c r="L2071" s="15" t="s">
        <v>262</v>
      </c>
      <c r="M2071" s="18">
        <v>0.85</v>
      </c>
      <c r="N2071" s="18">
        <v>0.15</v>
      </c>
      <c r="O2071" s="19">
        <f>Ugovori_OPULJP[[#This Row],[Bespovratna sredstva - Ukupno (EU+Nac) HRK
= Ukupna ugovorena vrijednost bespovratnih sredstava]]*Ugovori_OPULJP[[#This Row],[EU STOPA SUFINANCIRANJA %
EU CO-FINANCING RATE %]]</f>
        <v>1614695.2749999999</v>
      </c>
      <c r="P2071" s="20">
        <f>Ugovori_OPULJP[[#This Row],[Bespovratna sredstva - EU dio - HRK]]/7.5345</f>
        <v>214306.8916318269</v>
      </c>
      <c r="Q2071" s="19">
        <f>Ugovori_OPULJP[[#This Row],[Bespovratna sredstva - Ukupno (EU+Nac) HRK
= Ukupna ugovorena vrijednost bespovratnih sredstava]]*Ugovori_OPULJP[[#This Row],[STOPA NACIONALNOG SUFINANCIRANJA %]]</f>
        <v>284946.22499999998</v>
      </c>
      <c r="R2071" s="20">
        <f>Ugovori_OPULJP[[#This Row],[Bespovratna sredstva - Nacionalni dio - HRK]]/7.5345</f>
        <v>37818.863229145922</v>
      </c>
      <c r="S2071" s="19">
        <v>1899641.5</v>
      </c>
      <c r="T2071" s="20">
        <f>Ugovori_OPULJP[[#This Row],[Bespovratna sredstva - Ukupno (EU+Nac) HRK
= Ukupna ugovorena vrijednost bespovratnih sredstava]]/7.5345</f>
        <v>252125.75486097284</v>
      </c>
      <c r="U2071" s="19">
        <v>0</v>
      </c>
      <c r="V2071" s="20">
        <f>Ugovori_OPULJP[[#This Row],[Javni doprinos korisnika - HRK]]/7.5345</f>
        <v>0</v>
      </c>
      <c r="W2071" s="19">
        <v>0</v>
      </c>
      <c r="X2071" s="20">
        <f>Ugovori_OPULJP[[#This Row],[Privatni doprinos korisnika - HRK]]/7.5345</f>
        <v>0</v>
      </c>
      <c r="Y2071" s="21">
        <f>Ugovori_OPULJP[[#This Row],[Bespovratna sredstva - Ukupno (EU+Nac) HRK
= Ukupna ugovorena vrijednost bespovratnih sredstava]]+Ugovori_OPULJP[[#This Row],[Javni doprinos korisnika - HRK]]+Ugovori_OPULJP[[#This Row],[Privatni doprinos korisnika - HRK]]</f>
        <v>1899641.5</v>
      </c>
      <c r="Z2071" s="22">
        <f>Ugovori_OPULJP[[#This Row],[UKUPNI PRIHVATLJIVI IZDACI
TOTAL ELIGIBLE EXPENDITURE
= Bespovratna sredstva ukupno + doprinos korisnika
= Ukupni prihvatljivi troškovi
= Ukupna ugovorena vrijednost projekta HRK]]/7.5345</f>
        <v>252125.75486097284</v>
      </c>
      <c r="AA2071" s="13" t="s">
        <v>22</v>
      </c>
      <c r="AB2071" s="13" t="s">
        <v>19</v>
      </c>
      <c r="AC2071" s="12" t="s">
        <v>7581</v>
      </c>
      <c r="AD2071" s="12" t="s">
        <v>2664</v>
      </c>
    </row>
    <row r="2072" spans="1:30" ht="51" customHeight="1" x14ac:dyDescent="0.3">
      <c r="A2072" s="10" t="s">
        <v>7582</v>
      </c>
      <c r="B2072" s="11" t="s">
        <v>139</v>
      </c>
      <c r="C2072" s="12" t="s">
        <v>2736</v>
      </c>
      <c r="D2072" s="12" t="s">
        <v>7309</v>
      </c>
      <c r="E2072" s="13" t="s">
        <v>63</v>
      </c>
      <c r="F2072" s="14" t="s">
        <v>7583</v>
      </c>
      <c r="G2072" s="14" t="s">
        <v>1545</v>
      </c>
      <c r="H2072" s="16">
        <v>42845</v>
      </c>
      <c r="I2072" s="16">
        <v>43575</v>
      </c>
      <c r="J2072" s="17" t="str">
        <f>IF(Ugovori_OPULJP[[#This Row],[DATUM ZAVRŠETKA OPERACIJE]]&gt;DATE(2023,12,31),"u provedbi","završen")</f>
        <v>završen</v>
      </c>
      <c r="K2072" s="15" t="s">
        <v>71</v>
      </c>
      <c r="L2072" s="15" t="s">
        <v>71</v>
      </c>
      <c r="M2072" s="18">
        <v>0.85</v>
      </c>
      <c r="N2072" s="18">
        <v>0.15</v>
      </c>
      <c r="O2072" s="19">
        <f>Ugovori_OPULJP[[#This Row],[Bespovratna sredstva - Ukupno (EU+Nac) HRK
= Ukupna ugovorena vrijednost bespovratnih sredstava]]*Ugovori_OPULJP[[#This Row],[EU STOPA SUFINANCIRANJA %
EU CO-FINANCING RATE %]]</f>
        <v>197637.682</v>
      </c>
      <c r="P2072" s="20">
        <f>Ugovori_OPULJP[[#This Row],[Bespovratna sredstva - EU dio - HRK]]/7.5345</f>
        <v>26231.028203596787</v>
      </c>
      <c r="Q2072" s="19">
        <f>Ugovori_OPULJP[[#This Row],[Bespovratna sredstva - Ukupno (EU+Nac) HRK
= Ukupna ugovorena vrijednost bespovratnih sredstava]]*Ugovori_OPULJP[[#This Row],[STOPA NACIONALNOG SUFINANCIRANJA %]]</f>
        <v>34877.237999999998</v>
      </c>
      <c r="R2072" s="20">
        <f>Ugovori_OPULJP[[#This Row],[Bespovratna sredstva - Nacionalni dio - HRK]]/7.5345</f>
        <v>4629.0049771053145</v>
      </c>
      <c r="S2072" s="19">
        <v>232514.92</v>
      </c>
      <c r="T2072" s="20">
        <f>Ugovori_OPULJP[[#This Row],[Bespovratna sredstva - Ukupno (EU+Nac) HRK
= Ukupna ugovorena vrijednost bespovratnih sredstava]]/7.5345</f>
        <v>30860.033180702103</v>
      </c>
      <c r="U2072" s="19">
        <v>0</v>
      </c>
      <c r="V2072" s="20">
        <f>Ugovori_OPULJP[[#This Row],[Javni doprinos korisnika - HRK]]/7.5345</f>
        <v>0</v>
      </c>
      <c r="W2072" s="19">
        <v>0</v>
      </c>
      <c r="X2072" s="20">
        <f>Ugovori_OPULJP[[#This Row],[Privatni doprinos korisnika - HRK]]/7.5345</f>
        <v>0</v>
      </c>
      <c r="Y2072" s="21">
        <f>Ugovori_OPULJP[[#This Row],[Bespovratna sredstva - Ukupno (EU+Nac) HRK
= Ukupna ugovorena vrijednost bespovratnih sredstava]]+Ugovori_OPULJP[[#This Row],[Javni doprinos korisnika - HRK]]+Ugovori_OPULJP[[#This Row],[Privatni doprinos korisnika - HRK]]</f>
        <v>232514.92</v>
      </c>
      <c r="Z2072" s="22">
        <f>Ugovori_OPULJP[[#This Row],[UKUPNI PRIHVATLJIVI IZDACI
TOTAL ELIGIBLE EXPENDITURE
= Bespovratna sredstva ukupno + doprinos korisnika
= Ukupni prihvatljivi troškovi
= Ukupna ugovorena vrijednost projekta HRK]]/7.5345</f>
        <v>30860.033180702103</v>
      </c>
      <c r="AA2072" s="13" t="s">
        <v>22</v>
      </c>
      <c r="AB2072" s="13" t="s">
        <v>19</v>
      </c>
      <c r="AC2072" s="12" t="s">
        <v>7584</v>
      </c>
      <c r="AD2072" s="12" t="s">
        <v>2664</v>
      </c>
    </row>
    <row r="2073" spans="1:30" ht="51" customHeight="1" x14ac:dyDescent="0.3">
      <c r="A2073" s="10" t="s">
        <v>7585</v>
      </c>
      <c r="B2073" s="11" t="s">
        <v>139</v>
      </c>
      <c r="C2073" s="12" t="s">
        <v>2736</v>
      </c>
      <c r="D2073" s="12" t="s">
        <v>7309</v>
      </c>
      <c r="E2073" s="13" t="s">
        <v>63</v>
      </c>
      <c r="F2073" s="14" t="s">
        <v>7586</v>
      </c>
      <c r="G2073" s="14" t="s">
        <v>1186</v>
      </c>
      <c r="H2073" s="16">
        <v>42870</v>
      </c>
      <c r="I2073" s="16">
        <v>43600</v>
      </c>
      <c r="J2073" s="17" t="str">
        <f>IF(Ugovori_OPULJP[[#This Row],[DATUM ZAVRŠETKA OPERACIJE]]&gt;DATE(2023,12,31),"u provedbi","završen")</f>
        <v>završen</v>
      </c>
      <c r="K2073" s="15" t="s">
        <v>144</v>
      </c>
      <c r="L2073" s="15" t="s">
        <v>144</v>
      </c>
      <c r="M2073" s="18">
        <v>0.85</v>
      </c>
      <c r="N2073" s="18">
        <v>0.15</v>
      </c>
      <c r="O2073" s="19">
        <f>Ugovori_OPULJP[[#This Row],[Bespovratna sredstva - Ukupno (EU+Nac) HRK
= Ukupna ugovorena vrijednost bespovratnih sredstava]]*Ugovori_OPULJP[[#This Row],[EU STOPA SUFINANCIRANJA %
EU CO-FINANCING RATE %]]</f>
        <v>436815.57799999998</v>
      </c>
      <c r="P2073" s="20">
        <f>Ugovori_OPULJP[[#This Row],[Bespovratna sredstva - EU dio - HRK]]/7.5345</f>
        <v>57975.390271418139</v>
      </c>
      <c r="Q2073" s="19">
        <f>Ugovori_OPULJP[[#This Row],[Bespovratna sredstva - Ukupno (EU+Nac) HRK
= Ukupna ugovorena vrijednost bespovratnih sredstava]]*Ugovori_OPULJP[[#This Row],[STOPA NACIONALNOG SUFINANCIRANJA %]]</f>
        <v>77085.101999999999</v>
      </c>
      <c r="R2073" s="20">
        <f>Ugovori_OPULJP[[#This Row],[Bespovratna sredstva - Nacionalni dio - HRK]]/7.5345</f>
        <v>10230.951224367907</v>
      </c>
      <c r="S2073" s="19">
        <v>513900.68</v>
      </c>
      <c r="T2073" s="20">
        <f>Ugovori_OPULJP[[#This Row],[Bespovratna sredstva - Ukupno (EU+Nac) HRK
= Ukupna ugovorena vrijednost bespovratnih sredstava]]/7.5345</f>
        <v>68206.341495786051</v>
      </c>
      <c r="U2073" s="19">
        <v>0</v>
      </c>
      <c r="V2073" s="20">
        <f>Ugovori_OPULJP[[#This Row],[Javni doprinos korisnika - HRK]]/7.5345</f>
        <v>0</v>
      </c>
      <c r="W2073" s="19">
        <v>0</v>
      </c>
      <c r="X2073" s="20">
        <f>Ugovori_OPULJP[[#This Row],[Privatni doprinos korisnika - HRK]]/7.5345</f>
        <v>0</v>
      </c>
      <c r="Y2073" s="21">
        <f>Ugovori_OPULJP[[#This Row],[Bespovratna sredstva - Ukupno (EU+Nac) HRK
= Ukupna ugovorena vrijednost bespovratnih sredstava]]+Ugovori_OPULJP[[#This Row],[Javni doprinos korisnika - HRK]]+Ugovori_OPULJP[[#This Row],[Privatni doprinos korisnika - HRK]]</f>
        <v>513900.68</v>
      </c>
      <c r="Z2073" s="22">
        <f>Ugovori_OPULJP[[#This Row],[UKUPNI PRIHVATLJIVI IZDACI
TOTAL ELIGIBLE EXPENDITURE
= Bespovratna sredstva ukupno + doprinos korisnika
= Ukupni prihvatljivi troškovi
= Ukupna ugovorena vrijednost projekta HRK]]/7.5345</f>
        <v>68206.341495786051</v>
      </c>
      <c r="AA2073" s="13" t="s">
        <v>22</v>
      </c>
      <c r="AB2073" s="13" t="s">
        <v>19</v>
      </c>
      <c r="AC2073" s="12" t="s">
        <v>7587</v>
      </c>
      <c r="AD2073" s="12" t="s">
        <v>2664</v>
      </c>
    </row>
    <row r="2074" spans="1:30" ht="51" customHeight="1" x14ac:dyDescent="0.3">
      <c r="A2074" s="10" t="s">
        <v>7588</v>
      </c>
      <c r="B2074" s="11" t="s">
        <v>139</v>
      </c>
      <c r="C2074" s="12" t="s">
        <v>2736</v>
      </c>
      <c r="D2074" s="12" t="s">
        <v>7309</v>
      </c>
      <c r="E2074" s="13" t="s">
        <v>63</v>
      </c>
      <c r="F2074" s="14" t="s">
        <v>7589</v>
      </c>
      <c r="G2074" s="14" t="s">
        <v>7590</v>
      </c>
      <c r="H2074" s="16">
        <v>42898</v>
      </c>
      <c r="I2074" s="16">
        <v>43628</v>
      </c>
      <c r="J2074" s="17" t="str">
        <f>IF(Ugovori_OPULJP[[#This Row],[DATUM ZAVRŠETKA OPERACIJE]]&gt;DATE(2023,12,31),"u provedbi","završen")</f>
        <v>završen</v>
      </c>
      <c r="K2074" s="15" t="s">
        <v>262</v>
      </c>
      <c r="L2074" s="15" t="s">
        <v>262</v>
      </c>
      <c r="M2074" s="18">
        <v>0.85</v>
      </c>
      <c r="N2074" s="18">
        <v>0.15</v>
      </c>
      <c r="O2074" s="19">
        <f>Ugovori_OPULJP[[#This Row],[Bespovratna sredstva - Ukupno (EU+Nac) HRK
= Ukupna ugovorena vrijednost bespovratnih sredstava]]*Ugovori_OPULJP[[#This Row],[EU STOPA SUFINANCIRANJA %
EU CO-FINANCING RATE %]]</f>
        <v>336158</v>
      </c>
      <c r="P2074" s="20">
        <f>Ugovori_OPULJP[[#This Row],[Bespovratna sredstva - EU dio - HRK]]/7.5345</f>
        <v>44615.833831043863</v>
      </c>
      <c r="Q2074" s="19">
        <f>Ugovori_OPULJP[[#This Row],[Bespovratna sredstva - Ukupno (EU+Nac) HRK
= Ukupna ugovorena vrijednost bespovratnih sredstava]]*Ugovori_OPULJP[[#This Row],[STOPA NACIONALNOG SUFINANCIRANJA %]]</f>
        <v>59322</v>
      </c>
      <c r="R2074" s="20">
        <f>Ugovori_OPULJP[[#This Row],[Bespovratna sredstva - Nacionalni dio - HRK]]/7.5345</f>
        <v>7873.382440772446</v>
      </c>
      <c r="S2074" s="19">
        <v>395480</v>
      </c>
      <c r="T2074" s="20">
        <f>Ugovori_OPULJP[[#This Row],[Bespovratna sredstva - Ukupno (EU+Nac) HRK
= Ukupna ugovorena vrijednost bespovratnih sredstava]]/7.5345</f>
        <v>52489.216271816309</v>
      </c>
      <c r="U2074" s="19">
        <v>0</v>
      </c>
      <c r="V2074" s="20">
        <f>Ugovori_OPULJP[[#This Row],[Javni doprinos korisnika - HRK]]/7.5345</f>
        <v>0</v>
      </c>
      <c r="W2074" s="19">
        <v>0</v>
      </c>
      <c r="X2074" s="20">
        <f>Ugovori_OPULJP[[#This Row],[Privatni doprinos korisnika - HRK]]/7.5345</f>
        <v>0</v>
      </c>
      <c r="Y2074" s="21">
        <f>Ugovori_OPULJP[[#This Row],[Bespovratna sredstva - Ukupno (EU+Nac) HRK
= Ukupna ugovorena vrijednost bespovratnih sredstava]]+Ugovori_OPULJP[[#This Row],[Javni doprinos korisnika - HRK]]+Ugovori_OPULJP[[#This Row],[Privatni doprinos korisnika - HRK]]</f>
        <v>395480</v>
      </c>
      <c r="Z2074" s="22">
        <f>Ugovori_OPULJP[[#This Row],[UKUPNI PRIHVATLJIVI IZDACI
TOTAL ELIGIBLE EXPENDITURE
= Bespovratna sredstva ukupno + doprinos korisnika
= Ukupni prihvatljivi troškovi
= Ukupna ugovorena vrijednost projekta HRK]]/7.5345</f>
        <v>52489.216271816309</v>
      </c>
      <c r="AA2074" s="13" t="s">
        <v>22</v>
      </c>
      <c r="AB2074" s="13" t="s">
        <v>19</v>
      </c>
      <c r="AC2074" s="12" t="s">
        <v>7591</v>
      </c>
      <c r="AD2074" s="12" t="s">
        <v>2664</v>
      </c>
    </row>
    <row r="2075" spans="1:30" ht="51" customHeight="1" x14ac:dyDescent="0.3">
      <c r="A2075" s="10" t="s">
        <v>7592</v>
      </c>
      <c r="B2075" s="11" t="s">
        <v>139</v>
      </c>
      <c r="C2075" s="12" t="s">
        <v>2736</v>
      </c>
      <c r="D2075" s="12" t="s">
        <v>7309</v>
      </c>
      <c r="E2075" s="13" t="s">
        <v>63</v>
      </c>
      <c r="F2075" s="14" t="s">
        <v>7593</v>
      </c>
      <c r="G2075" s="14" t="s">
        <v>2341</v>
      </c>
      <c r="H2075" s="16">
        <v>42943</v>
      </c>
      <c r="I2075" s="16">
        <v>43673</v>
      </c>
      <c r="J2075" s="17" t="str">
        <f>IF(Ugovori_OPULJP[[#This Row],[DATUM ZAVRŠETKA OPERACIJE]]&gt;DATE(2023,12,31),"u provedbi","završen")</f>
        <v>završen</v>
      </c>
      <c r="K2075" s="15" t="s">
        <v>144</v>
      </c>
      <c r="L2075" s="15" t="s">
        <v>144</v>
      </c>
      <c r="M2075" s="18">
        <v>0.85</v>
      </c>
      <c r="N2075" s="18">
        <v>0.15</v>
      </c>
      <c r="O2075" s="19">
        <f>Ugovori_OPULJP[[#This Row],[Bespovratna sredstva - Ukupno (EU+Nac) HRK
= Ukupna ugovorena vrijednost bespovratnih sredstava]]*Ugovori_OPULJP[[#This Row],[EU STOPA SUFINANCIRANJA %
EU CO-FINANCING RATE %]]</f>
        <v>344250</v>
      </c>
      <c r="P2075" s="20">
        <f>Ugovori_OPULJP[[#This Row],[Bespovratna sredstva - EU dio - HRK]]/7.5345</f>
        <v>45689.826796735018</v>
      </c>
      <c r="Q2075" s="19">
        <f>Ugovori_OPULJP[[#This Row],[Bespovratna sredstva - Ukupno (EU+Nac) HRK
= Ukupna ugovorena vrijednost bespovratnih sredstava]]*Ugovori_OPULJP[[#This Row],[STOPA NACIONALNOG SUFINANCIRANJA %]]</f>
        <v>60750</v>
      </c>
      <c r="R2075" s="20">
        <f>Ugovori_OPULJP[[#This Row],[Bespovratna sredstva - Nacionalni dio - HRK]]/7.5345</f>
        <v>8062.9106111885321</v>
      </c>
      <c r="S2075" s="19">
        <v>405000</v>
      </c>
      <c r="T2075" s="20">
        <f>Ugovori_OPULJP[[#This Row],[Bespovratna sredstva - Ukupno (EU+Nac) HRK
= Ukupna ugovorena vrijednost bespovratnih sredstava]]/7.5345</f>
        <v>53752.737407923545</v>
      </c>
      <c r="U2075" s="19">
        <v>0</v>
      </c>
      <c r="V2075" s="20">
        <f>Ugovori_OPULJP[[#This Row],[Javni doprinos korisnika - HRK]]/7.5345</f>
        <v>0</v>
      </c>
      <c r="W2075" s="19">
        <v>0</v>
      </c>
      <c r="X2075" s="20">
        <f>Ugovori_OPULJP[[#This Row],[Privatni doprinos korisnika - HRK]]/7.5345</f>
        <v>0</v>
      </c>
      <c r="Y2075" s="21">
        <f>Ugovori_OPULJP[[#This Row],[Bespovratna sredstva - Ukupno (EU+Nac) HRK
= Ukupna ugovorena vrijednost bespovratnih sredstava]]+Ugovori_OPULJP[[#This Row],[Javni doprinos korisnika - HRK]]+Ugovori_OPULJP[[#This Row],[Privatni doprinos korisnika - HRK]]</f>
        <v>405000</v>
      </c>
      <c r="Z2075" s="22">
        <f>Ugovori_OPULJP[[#This Row],[UKUPNI PRIHVATLJIVI IZDACI
TOTAL ELIGIBLE EXPENDITURE
= Bespovratna sredstva ukupno + doprinos korisnika
= Ukupni prihvatljivi troškovi
= Ukupna ugovorena vrijednost projekta HRK]]/7.5345</f>
        <v>53752.737407923545</v>
      </c>
      <c r="AA2075" s="13" t="s">
        <v>22</v>
      </c>
      <c r="AB2075" s="13" t="s">
        <v>19</v>
      </c>
      <c r="AC2075" s="12" t="s">
        <v>7594</v>
      </c>
      <c r="AD2075" s="12" t="s">
        <v>2664</v>
      </c>
    </row>
    <row r="2076" spans="1:30" ht="51" customHeight="1" x14ac:dyDescent="0.3">
      <c r="A2076" s="10" t="s">
        <v>7595</v>
      </c>
      <c r="B2076" s="11" t="s">
        <v>139</v>
      </c>
      <c r="C2076" s="12" t="s">
        <v>2736</v>
      </c>
      <c r="D2076" s="12" t="s">
        <v>7309</v>
      </c>
      <c r="E2076" s="13" t="s">
        <v>63</v>
      </c>
      <c r="F2076" s="14" t="s">
        <v>7596</v>
      </c>
      <c r="G2076" s="14" t="s">
        <v>1752</v>
      </c>
      <c r="H2076" s="16">
        <v>42950</v>
      </c>
      <c r="I2076" s="16">
        <v>43680</v>
      </c>
      <c r="J2076" s="17" t="str">
        <f>IF(Ugovori_OPULJP[[#This Row],[DATUM ZAVRŠETKA OPERACIJE]]&gt;DATE(2023,12,31),"u provedbi","završen")</f>
        <v>završen</v>
      </c>
      <c r="K2076" s="15" t="s">
        <v>144</v>
      </c>
      <c r="L2076" s="15" t="s">
        <v>144</v>
      </c>
      <c r="M2076" s="18">
        <v>0.85</v>
      </c>
      <c r="N2076" s="18">
        <v>0.15</v>
      </c>
      <c r="O2076" s="19">
        <f>Ugovori_OPULJP[[#This Row],[Bespovratna sredstva - Ukupno (EU+Nac) HRK
= Ukupna ugovorena vrijednost bespovratnih sredstava]]*Ugovori_OPULJP[[#This Row],[EU STOPA SUFINANCIRANJA %
EU CO-FINANCING RATE %]]</f>
        <v>326430.59999999998</v>
      </c>
      <c r="P2076" s="20">
        <f>Ugovori_OPULJP[[#This Row],[Bespovratna sredstva - EU dio - HRK]]/7.5345</f>
        <v>43324.785984471426</v>
      </c>
      <c r="Q2076" s="19">
        <f>Ugovori_OPULJP[[#This Row],[Bespovratna sredstva - Ukupno (EU+Nac) HRK
= Ukupna ugovorena vrijednost bespovratnih sredstava]]*Ugovori_OPULJP[[#This Row],[STOPA NACIONALNOG SUFINANCIRANJA %]]</f>
        <v>57605.4</v>
      </c>
      <c r="R2076" s="20">
        <f>Ugovori_OPULJP[[#This Row],[Bespovratna sredstva - Nacionalni dio - HRK]]/7.5345</f>
        <v>7645.5504678478992</v>
      </c>
      <c r="S2076" s="19">
        <v>384036</v>
      </c>
      <c r="T2076" s="20">
        <f>Ugovori_OPULJP[[#This Row],[Bespovratna sredstva - Ukupno (EU+Nac) HRK
= Ukupna ugovorena vrijednost bespovratnih sredstava]]/7.5345</f>
        <v>50970.33645231933</v>
      </c>
      <c r="U2076" s="19">
        <v>0</v>
      </c>
      <c r="V2076" s="20">
        <f>Ugovori_OPULJP[[#This Row],[Javni doprinos korisnika - HRK]]/7.5345</f>
        <v>0</v>
      </c>
      <c r="W2076" s="19">
        <v>0</v>
      </c>
      <c r="X2076" s="20">
        <f>Ugovori_OPULJP[[#This Row],[Privatni doprinos korisnika - HRK]]/7.5345</f>
        <v>0</v>
      </c>
      <c r="Y2076" s="21">
        <f>Ugovori_OPULJP[[#This Row],[Bespovratna sredstva - Ukupno (EU+Nac) HRK
= Ukupna ugovorena vrijednost bespovratnih sredstava]]+Ugovori_OPULJP[[#This Row],[Javni doprinos korisnika - HRK]]+Ugovori_OPULJP[[#This Row],[Privatni doprinos korisnika - HRK]]</f>
        <v>384036</v>
      </c>
      <c r="Z2076" s="22">
        <f>Ugovori_OPULJP[[#This Row],[UKUPNI PRIHVATLJIVI IZDACI
TOTAL ELIGIBLE EXPENDITURE
= Bespovratna sredstva ukupno + doprinos korisnika
= Ukupni prihvatljivi troškovi
= Ukupna ugovorena vrijednost projekta HRK]]/7.5345</f>
        <v>50970.33645231933</v>
      </c>
      <c r="AA2076" s="13" t="s">
        <v>22</v>
      </c>
      <c r="AB2076" s="13" t="s">
        <v>19</v>
      </c>
      <c r="AC2076" s="12" t="s">
        <v>7597</v>
      </c>
      <c r="AD2076" s="12" t="s">
        <v>2664</v>
      </c>
    </row>
    <row r="2077" spans="1:30" ht="51" customHeight="1" x14ac:dyDescent="0.3">
      <c r="A2077" s="10" t="s">
        <v>7598</v>
      </c>
      <c r="B2077" s="11" t="s">
        <v>139</v>
      </c>
      <c r="C2077" s="12" t="s">
        <v>2736</v>
      </c>
      <c r="D2077" s="12" t="s">
        <v>7309</v>
      </c>
      <c r="E2077" s="13" t="s">
        <v>63</v>
      </c>
      <c r="F2077" s="14" t="s">
        <v>7599</v>
      </c>
      <c r="G2077" s="14" t="s">
        <v>7600</v>
      </c>
      <c r="H2077" s="16">
        <v>43039</v>
      </c>
      <c r="I2077" s="16">
        <v>43769</v>
      </c>
      <c r="J2077" s="17" t="str">
        <f>IF(Ugovori_OPULJP[[#This Row],[DATUM ZAVRŠETKA OPERACIJE]]&gt;DATE(2023,12,31),"u provedbi","završen")</f>
        <v>završen</v>
      </c>
      <c r="K2077" s="15" t="s">
        <v>591</v>
      </c>
      <c r="L2077" s="15" t="s">
        <v>591</v>
      </c>
      <c r="M2077" s="18">
        <v>0.85</v>
      </c>
      <c r="N2077" s="18">
        <v>0.15</v>
      </c>
      <c r="O2077" s="19">
        <f>Ugovori_OPULJP[[#This Row],[Bespovratna sredstva - Ukupno (EU+Nac) HRK
= Ukupna ugovorena vrijednost bespovratnih sredstava]]*Ugovori_OPULJP[[#This Row],[EU STOPA SUFINANCIRANJA %
EU CO-FINANCING RATE %]]</f>
        <v>307513.83299999998</v>
      </c>
      <c r="P2077" s="20">
        <f>Ugovori_OPULJP[[#This Row],[Bespovratna sredstva - EU dio - HRK]]/7.5345</f>
        <v>40814.099542106305</v>
      </c>
      <c r="Q2077" s="19">
        <f>Ugovori_OPULJP[[#This Row],[Bespovratna sredstva - Ukupno (EU+Nac) HRK
= Ukupna ugovorena vrijednost bespovratnih sredstava]]*Ugovori_OPULJP[[#This Row],[STOPA NACIONALNOG SUFINANCIRANJA %]]</f>
        <v>54267.146999999997</v>
      </c>
      <c r="R2077" s="20">
        <f>Ugovori_OPULJP[[#This Row],[Bespovratna sredstva - Nacionalni dio - HRK]]/7.5345</f>
        <v>7202.4881544893478</v>
      </c>
      <c r="S2077" s="19">
        <v>361780.98</v>
      </c>
      <c r="T2077" s="20">
        <f>Ugovori_OPULJP[[#This Row],[Bespovratna sredstva - Ukupno (EU+Nac) HRK
= Ukupna ugovorena vrijednost bespovratnih sredstava]]/7.5345</f>
        <v>48016.587696595656</v>
      </c>
      <c r="U2077" s="19">
        <v>0</v>
      </c>
      <c r="V2077" s="20">
        <f>Ugovori_OPULJP[[#This Row],[Javni doprinos korisnika - HRK]]/7.5345</f>
        <v>0</v>
      </c>
      <c r="W2077" s="19">
        <v>0</v>
      </c>
      <c r="X2077" s="20">
        <f>Ugovori_OPULJP[[#This Row],[Privatni doprinos korisnika - HRK]]/7.5345</f>
        <v>0</v>
      </c>
      <c r="Y2077" s="21">
        <f>Ugovori_OPULJP[[#This Row],[Bespovratna sredstva - Ukupno (EU+Nac) HRK
= Ukupna ugovorena vrijednost bespovratnih sredstava]]+Ugovori_OPULJP[[#This Row],[Javni doprinos korisnika - HRK]]+Ugovori_OPULJP[[#This Row],[Privatni doprinos korisnika - HRK]]</f>
        <v>361780.98</v>
      </c>
      <c r="Z2077" s="22">
        <f>Ugovori_OPULJP[[#This Row],[UKUPNI PRIHVATLJIVI IZDACI
TOTAL ELIGIBLE EXPENDITURE
= Bespovratna sredstva ukupno + doprinos korisnika
= Ukupni prihvatljivi troškovi
= Ukupna ugovorena vrijednost projekta HRK]]/7.5345</f>
        <v>48016.587696595656</v>
      </c>
      <c r="AA2077" s="13" t="s">
        <v>22</v>
      </c>
      <c r="AB2077" s="13" t="s">
        <v>19</v>
      </c>
      <c r="AC2077" s="12" t="s">
        <v>7601</v>
      </c>
      <c r="AD2077" s="12" t="s">
        <v>2664</v>
      </c>
    </row>
    <row r="2078" spans="1:30" ht="51" customHeight="1" x14ac:dyDescent="0.3">
      <c r="A2078" s="10" t="s">
        <v>7602</v>
      </c>
      <c r="B2078" s="11" t="s">
        <v>139</v>
      </c>
      <c r="C2078" s="12" t="s">
        <v>2736</v>
      </c>
      <c r="D2078" s="12" t="s">
        <v>7309</v>
      </c>
      <c r="E2078" s="13" t="s">
        <v>63</v>
      </c>
      <c r="F2078" s="14" t="s">
        <v>7603</v>
      </c>
      <c r="G2078" s="14" t="s">
        <v>7604</v>
      </c>
      <c r="H2078" s="16">
        <v>43041</v>
      </c>
      <c r="I2078" s="16">
        <v>43771</v>
      </c>
      <c r="J2078" s="17" t="str">
        <f>IF(Ugovori_OPULJP[[#This Row],[DATUM ZAVRŠETKA OPERACIJE]]&gt;DATE(2023,12,31),"u provedbi","završen")</f>
        <v>završen</v>
      </c>
      <c r="K2078" s="15" t="s">
        <v>81</v>
      </c>
      <c r="L2078" s="15" t="s">
        <v>81</v>
      </c>
      <c r="M2078" s="18">
        <v>0.85</v>
      </c>
      <c r="N2078" s="18">
        <v>0.15</v>
      </c>
      <c r="O2078" s="19">
        <f>Ugovori_OPULJP[[#This Row],[Bespovratna sredstva - Ukupno (EU+Nac) HRK
= Ukupna ugovorena vrijednost bespovratnih sredstava]]*Ugovori_OPULJP[[#This Row],[EU STOPA SUFINANCIRANJA %
EU CO-FINANCING RATE %]]</f>
        <v>338657</v>
      </c>
      <c r="P2078" s="20">
        <f>Ugovori_OPULJP[[#This Row],[Bespovratna sredstva - EU dio - HRK]]/7.5345</f>
        <v>44947.508129272013</v>
      </c>
      <c r="Q2078" s="19">
        <f>Ugovori_OPULJP[[#This Row],[Bespovratna sredstva - Ukupno (EU+Nac) HRK
= Ukupna ugovorena vrijednost bespovratnih sredstava]]*Ugovori_OPULJP[[#This Row],[STOPA NACIONALNOG SUFINANCIRANJA %]]</f>
        <v>59763</v>
      </c>
      <c r="R2078" s="20">
        <f>Ugovori_OPULJP[[#This Row],[Bespovratna sredstva - Nacionalni dio - HRK]]/7.5345</f>
        <v>7931.9131992832963</v>
      </c>
      <c r="S2078" s="19">
        <v>398420</v>
      </c>
      <c r="T2078" s="20">
        <f>Ugovori_OPULJP[[#This Row],[Bespovratna sredstva - Ukupno (EU+Nac) HRK
= Ukupna ugovorena vrijednost bespovratnih sredstava]]/7.5345</f>
        <v>52879.421328555312</v>
      </c>
      <c r="U2078" s="19">
        <v>0</v>
      </c>
      <c r="V2078" s="20">
        <f>Ugovori_OPULJP[[#This Row],[Javni doprinos korisnika - HRK]]/7.5345</f>
        <v>0</v>
      </c>
      <c r="W2078" s="19">
        <v>0</v>
      </c>
      <c r="X2078" s="20">
        <f>Ugovori_OPULJP[[#This Row],[Privatni doprinos korisnika - HRK]]/7.5345</f>
        <v>0</v>
      </c>
      <c r="Y2078" s="21">
        <f>Ugovori_OPULJP[[#This Row],[Bespovratna sredstva - Ukupno (EU+Nac) HRK
= Ukupna ugovorena vrijednost bespovratnih sredstava]]+Ugovori_OPULJP[[#This Row],[Javni doprinos korisnika - HRK]]+Ugovori_OPULJP[[#This Row],[Privatni doprinos korisnika - HRK]]</f>
        <v>398420</v>
      </c>
      <c r="Z2078" s="22">
        <f>Ugovori_OPULJP[[#This Row],[UKUPNI PRIHVATLJIVI IZDACI
TOTAL ELIGIBLE EXPENDITURE
= Bespovratna sredstva ukupno + doprinos korisnika
= Ukupni prihvatljivi troškovi
= Ukupna ugovorena vrijednost projekta HRK]]/7.5345</f>
        <v>52879.421328555312</v>
      </c>
      <c r="AA2078" s="13" t="s">
        <v>22</v>
      </c>
      <c r="AB2078" s="13" t="s">
        <v>19</v>
      </c>
      <c r="AC2078" s="12" t="s">
        <v>7605</v>
      </c>
      <c r="AD2078" s="12" t="s">
        <v>2664</v>
      </c>
    </row>
    <row r="2079" spans="1:30" ht="51" customHeight="1" x14ac:dyDescent="0.3">
      <c r="A2079" s="10" t="s">
        <v>7606</v>
      </c>
      <c r="B2079" s="11" t="s">
        <v>139</v>
      </c>
      <c r="C2079" s="12" t="s">
        <v>2736</v>
      </c>
      <c r="D2079" s="12" t="s">
        <v>7309</v>
      </c>
      <c r="E2079" s="13" t="s">
        <v>63</v>
      </c>
      <c r="F2079" s="14" t="s">
        <v>7607</v>
      </c>
      <c r="G2079" s="14" t="s">
        <v>2573</v>
      </c>
      <c r="H2079" s="16">
        <v>43040</v>
      </c>
      <c r="I2079" s="16">
        <v>43647</v>
      </c>
      <c r="J2079" s="17" t="str">
        <f>IF(Ugovori_OPULJP[[#This Row],[DATUM ZAVRŠETKA OPERACIJE]]&gt;DATE(2023,12,31),"u provedbi","završen")</f>
        <v>završen</v>
      </c>
      <c r="K2079" s="15" t="s">
        <v>21</v>
      </c>
      <c r="L2079" s="15" t="s">
        <v>21</v>
      </c>
      <c r="M2079" s="18">
        <v>0.85</v>
      </c>
      <c r="N2079" s="18">
        <v>0.15</v>
      </c>
      <c r="O2079" s="19">
        <f>Ugovori_OPULJP[[#This Row],[Bespovratna sredstva - Ukupno (EU+Nac) HRK
= Ukupna ugovorena vrijednost bespovratnih sredstava]]*Ugovori_OPULJP[[#This Row],[EU STOPA SUFINANCIRANJA %
EU CO-FINANCING RATE %]]</f>
        <v>430380.5</v>
      </c>
      <c r="P2079" s="20">
        <f>Ugovori_OPULJP[[#This Row],[Bespovratna sredstva - EU dio - HRK]]/7.5345</f>
        <v>57121.308646890968</v>
      </c>
      <c r="Q2079" s="19">
        <f>Ugovori_OPULJP[[#This Row],[Bespovratna sredstva - Ukupno (EU+Nac) HRK
= Ukupna ugovorena vrijednost bespovratnih sredstava]]*Ugovori_OPULJP[[#This Row],[STOPA NACIONALNOG SUFINANCIRANJA %]]</f>
        <v>75949.5</v>
      </c>
      <c r="R2079" s="20">
        <f>Ugovori_OPULJP[[#This Row],[Bespovratna sredstva - Nacionalni dio - HRK]]/7.5345</f>
        <v>10080.230937686641</v>
      </c>
      <c r="S2079" s="19">
        <v>506330</v>
      </c>
      <c r="T2079" s="20">
        <f>Ugovori_OPULJP[[#This Row],[Bespovratna sredstva - Ukupno (EU+Nac) HRK
= Ukupna ugovorena vrijednost bespovratnih sredstava]]/7.5345</f>
        <v>67201.539584577607</v>
      </c>
      <c r="U2079" s="19">
        <v>0</v>
      </c>
      <c r="V2079" s="20">
        <f>Ugovori_OPULJP[[#This Row],[Javni doprinos korisnika - HRK]]/7.5345</f>
        <v>0</v>
      </c>
      <c r="W2079" s="19">
        <v>0</v>
      </c>
      <c r="X2079" s="20">
        <f>Ugovori_OPULJP[[#This Row],[Privatni doprinos korisnika - HRK]]/7.5345</f>
        <v>0</v>
      </c>
      <c r="Y2079" s="21">
        <f>Ugovori_OPULJP[[#This Row],[Bespovratna sredstva - Ukupno (EU+Nac) HRK
= Ukupna ugovorena vrijednost bespovratnih sredstava]]+Ugovori_OPULJP[[#This Row],[Javni doprinos korisnika - HRK]]+Ugovori_OPULJP[[#This Row],[Privatni doprinos korisnika - HRK]]</f>
        <v>506330</v>
      </c>
      <c r="Z2079" s="22">
        <f>Ugovori_OPULJP[[#This Row],[UKUPNI PRIHVATLJIVI IZDACI
TOTAL ELIGIBLE EXPENDITURE
= Bespovratna sredstva ukupno + doprinos korisnika
= Ukupni prihvatljivi troškovi
= Ukupna ugovorena vrijednost projekta HRK]]/7.5345</f>
        <v>67201.539584577607</v>
      </c>
      <c r="AA2079" s="13" t="s">
        <v>22</v>
      </c>
      <c r="AB2079" s="13" t="s">
        <v>19</v>
      </c>
      <c r="AC2079" s="12" t="s">
        <v>7608</v>
      </c>
      <c r="AD2079" s="12" t="s">
        <v>2664</v>
      </c>
    </row>
    <row r="2080" spans="1:30" ht="51" customHeight="1" x14ac:dyDescent="0.3">
      <c r="A2080" s="10" t="s">
        <v>7609</v>
      </c>
      <c r="B2080" s="11" t="s">
        <v>139</v>
      </c>
      <c r="C2080" s="12" t="s">
        <v>2736</v>
      </c>
      <c r="D2080" s="12" t="s">
        <v>7309</v>
      </c>
      <c r="E2080" s="13" t="s">
        <v>63</v>
      </c>
      <c r="F2080" s="14" t="s">
        <v>7610</v>
      </c>
      <c r="G2080" s="14" t="s">
        <v>7611</v>
      </c>
      <c r="H2080" s="16">
        <v>43042</v>
      </c>
      <c r="I2080" s="16">
        <v>43772</v>
      </c>
      <c r="J2080" s="17" t="str">
        <f>IF(Ugovori_OPULJP[[#This Row],[DATUM ZAVRŠETKA OPERACIJE]]&gt;DATE(2023,12,31),"u provedbi","završen")</f>
        <v>završen</v>
      </c>
      <c r="K2080" s="15" t="s">
        <v>192</v>
      </c>
      <c r="L2080" s="15" t="s">
        <v>192</v>
      </c>
      <c r="M2080" s="18">
        <v>0.85</v>
      </c>
      <c r="N2080" s="18">
        <v>0.15</v>
      </c>
      <c r="O2080" s="19">
        <f>Ugovori_OPULJP[[#This Row],[Bespovratna sredstva - Ukupno (EU+Nac) HRK
= Ukupna ugovorena vrijednost bespovratnih sredstava]]*Ugovori_OPULJP[[#This Row],[EU STOPA SUFINANCIRANJA %
EU CO-FINANCING RATE %]]</f>
        <v>404262.38</v>
      </c>
      <c r="P2080" s="20">
        <f>Ugovori_OPULJP[[#This Row],[Bespovratna sredstva - EU dio - HRK]]/7.5345</f>
        <v>53654.838409980752</v>
      </c>
      <c r="Q2080" s="19">
        <f>Ugovori_OPULJP[[#This Row],[Bespovratna sredstva - Ukupno (EU+Nac) HRK
= Ukupna ugovorena vrijednost bespovratnih sredstava]]*Ugovori_OPULJP[[#This Row],[STOPA NACIONALNOG SUFINANCIRANJA %]]</f>
        <v>71340.42</v>
      </c>
      <c r="R2080" s="20">
        <f>Ugovori_OPULJP[[#This Row],[Bespovratna sredstva - Nacionalni dio - HRK]]/7.5345</f>
        <v>9468.5008958789567</v>
      </c>
      <c r="S2080" s="19">
        <v>475602.8</v>
      </c>
      <c r="T2080" s="20">
        <f>Ugovori_OPULJP[[#This Row],[Bespovratna sredstva - Ukupno (EU+Nac) HRK
= Ukupna ugovorena vrijednost bespovratnih sredstava]]/7.5345</f>
        <v>63123.339305859707</v>
      </c>
      <c r="U2080" s="19">
        <v>0</v>
      </c>
      <c r="V2080" s="20">
        <f>Ugovori_OPULJP[[#This Row],[Javni doprinos korisnika - HRK]]/7.5345</f>
        <v>0</v>
      </c>
      <c r="W2080" s="19">
        <v>0</v>
      </c>
      <c r="X2080" s="20">
        <f>Ugovori_OPULJP[[#This Row],[Privatni doprinos korisnika - HRK]]/7.5345</f>
        <v>0</v>
      </c>
      <c r="Y2080" s="21">
        <f>Ugovori_OPULJP[[#This Row],[Bespovratna sredstva - Ukupno (EU+Nac) HRK
= Ukupna ugovorena vrijednost bespovratnih sredstava]]+Ugovori_OPULJP[[#This Row],[Javni doprinos korisnika - HRK]]+Ugovori_OPULJP[[#This Row],[Privatni doprinos korisnika - HRK]]</f>
        <v>475602.8</v>
      </c>
      <c r="Z2080" s="22">
        <f>Ugovori_OPULJP[[#This Row],[UKUPNI PRIHVATLJIVI IZDACI
TOTAL ELIGIBLE EXPENDITURE
= Bespovratna sredstva ukupno + doprinos korisnika
= Ukupni prihvatljivi troškovi
= Ukupna ugovorena vrijednost projekta HRK]]/7.5345</f>
        <v>63123.339305859707</v>
      </c>
      <c r="AA2080" s="13" t="s">
        <v>22</v>
      </c>
      <c r="AB2080" s="13" t="s">
        <v>19</v>
      </c>
      <c r="AC2080" s="12" t="s">
        <v>7612</v>
      </c>
      <c r="AD2080" s="12" t="s">
        <v>2664</v>
      </c>
    </row>
    <row r="2081" spans="1:30" ht="51" customHeight="1" x14ac:dyDescent="0.3">
      <c r="A2081" s="10" t="s">
        <v>7613</v>
      </c>
      <c r="B2081" s="11" t="s">
        <v>139</v>
      </c>
      <c r="C2081" s="12" t="s">
        <v>2736</v>
      </c>
      <c r="D2081" s="12" t="s">
        <v>7309</v>
      </c>
      <c r="E2081" s="13" t="s">
        <v>63</v>
      </c>
      <c r="F2081" s="14" t="s">
        <v>7614</v>
      </c>
      <c r="G2081" s="14" t="s">
        <v>7615</v>
      </c>
      <c r="H2081" s="16">
        <v>43069</v>
      </c>
      <c r="I2081" s="16">
        <v>43799</v>
      </c>
      <c r="J2081" s="17" t="str">
        <f>IF(Ugovori_OPULJP[[#This Row],[DATUM ZAVRŠETKA OPERACIJE]]&gt;DATE(2023,12,31),"u provedbi","završen")</f>
        <v>završen</v>
      </c>
      <c r="K2081" s="15" t="s">
        <v>240</v>
      </c>
      <c r="L2081" s="15" t="s">
        <v>240</v>
      </c>
      <c r="M2081" s="18">
        <v>0.85</v>
      </c>
      <c r="N2081" s="18">
        <v>0.15</v>
      </c>
      <c r="O2081" s="19">
        <f>Ugovori_OPULJP[[#This Row],[Bespovratna sredstva - Ukupno (EU+Nac) HRK
= Ukupna ugovorena vrijednost bespovratnih sredstava]]*Ugovori_OPULJP[[#This Row],[EU STOPA SUFINANCIRANJA %
EU CO-FINANCING RATE %]]</f>
        <v>1040288.684</v>
      </c>
      <c r="P2081" s="20">
        <f>Ugovori_OPULJP[[#This Row],[Bespovratna sredstva - EU dio - HRK]]/7.5345</f>
        <v>138070.03570243545</v>
      </c>
      <c r="Q2081" s="19">
        <f>Ugovori_OPULJP[[#This Row],[Bespovratna sredstva - Ukupno (EU+Nac) HRK
= Ukupna ugovorena vrijednost bespovratnih sredstava]]*Ugovori_OPULJP[[#This Row],[STOPA NACIONALNOG SUFINANCIRANJA %]]</f>
        <v>183580.356</v>
      </c>
      <c r="R2081" s="20">
        <f>Ugovori_OPULJP[[#This Row],[Bespovratna sredstva - Nacionalni dio - HRK]]/7.5345</f>
        <v>24365.300418076844</v>
      </c>
      <c r="S2081" s="19">
        <v>1223869.04</v>
      </c>
      <c r="T2081" s="20">
        <f>Ugovori_OPULJP[[#This Row],[Bespovratna sredstva - Ukupno (EU+Nac) HRK
= Ukupna ugovorena vrijednost bespovratnih sredstava]]/7.5345</f>
        <v>162435.33612051231</v>
      </c>
      <c r="U2081" s="19">
        <v>0</v>
      </c>
      <c r="V2081" s="20">
        <f>Ugovori_OPULJP[[#This Row],[Javni doprinos korisnika - HRK]]/7.5345</f>
        <v>0</v>
      </c>
      <c r="W2081" s="19">
        <v>0</v>
      </c>
      <c r="X2081" s="20">
        <f>Ugovori_OPULJP[[#This Row],[Privatni doprinos korisnika - HRK]]/7.5345</f>
        <v>0</v>
      </c>
      <c r="Y2081" s="21">
        <f>Ugovori_OPULJP[[#This Row],[Bespovratna sredstva - Ukupno (EU+Nac) HRK
= Ukupna ugovorena vrijednost bespovratnih sredstava]]+Ugovori_OPULJP[[#This Row],[Javni doprinos korisnika - HRK]]+Ugovori_OPULJP[[#This Row],[Privatni doprinos korisnika - HRK]]</f>
        <v>1223869.04</v>
      </c>
      <c r="Z2081" s="22">
        <f>Ugovori_OPULJP[[#This Row],[UKUPNI PRIHVATLJIVI IZDACI
TOTAL ELIGIBLE EXPENDITURE
= Bespovratna sredstva ukupno + doprinos korisnika
= Ukupni prihvatljivi troškovi
= Ukupna ugovorena vrijednost projekta HRK]]/7.5345</f>
        <v>162435.33612051231</v>
      </c>
      <c r="AA2081" s="13" t="s">
        <v>22</v>
      </c>
      <c r="AB2081" s="13" t="s">
        <v>19</v>
      </c>
      <c r="AC2081" s="12" t="s">
        <v>7616</v>
      </c>
      <c r="AD2081" s="12" t="s">
        <v>2664</v>
      </c>
    </row>
    <row r="2082" spans="1:30" ht="51" customHeight="1" x14ac:dyDescent="0.3">
      <c r="A2082" s="10" t="s">
        <v>7617</v>
      </c>
      <c r="B2082" s="11" t="s">
        <v>139</v>
      </c>
      <c r="C2082" s="12" t="s">
        <v>2736</v>
      </c>
      <c r="D2082" s="12" t="s">
        <v>7309</v>
      </c>
      <c r="E2082" s="13" t="s">
        <v>63</v>
      </c>
      <c r="F2082" s="14" t="s">
        <v>7449</v>
      </c>
      <c r="G2082" s="14" t="s">
        <v>7618</v>
      </c>
      <c r="H2082" s="16">
        <v>43069</v>
      </c>
      <c r="I2082" s="16">
        <v>43799</v>
      </c>
      <c r="J2082" s="17" t="str">
        <f>IF(Ugovori_OPULJP[[#This Row],[DATUM ZAVRŠETKA OPERACIJE]]&gt;DATE(2023,12,31),"u provedbi","završen")</f>
        <v>završen</v>
      </c>
      <c r="K2082" s="15" t="s">
        <v>66</v>
      </c>
      <c r="L2082" s="15" t="s">
        <v>66</v>
      </c>
      <c r="M2082" s="18">
        <v>0.85</v>
      </c>
      <c r="N2082" s="18">
        <v>0.15</v>
      </c>
      <c r="O2082" s="19">
        <f>Ugovori_OPULJP[[#This Row],[Bespovratna sredstva - Ukupno (EU+Nac) HRK
= Ukupna ugovorena vrijednost bespovratnih sredstava]]*Ugovori_OPULJP[[#This Row],[EU STOPA SUFINANCIRANJA %
EU CO-FINANCING RATE %]]</f>
        <v>1669794.0515000001</v>
      </c>
      <c r="P2082" s="20">
        <f>Ugovori_OPULJP[[#This Row],[Bespovratna sredstva - EU dio - HRK]]/7.5345</f>
        <v>221619.75598911673</v>
      </c>
      <c r="Q2082" s="19">
        <f>Ugovori_OPULJP[[#This Row],[Bespovratna sredstva - Ukupno (EU+Nac) HRK
= Ukupna ugovorena vrijednost bespovratnih sredstava]]*Ugovori_OPULJP[[#This Row],[STOPA NACIONALNOG SUFINANCIRANJA %]]</f>
        <v>294669.53850000002</v>
      </c>
      <c r="R2082" s="20">
        <f>Ugovori_OPULJP[[#This Row],[Bespovratna sredstva - Nacionalni dio - HRK]]/7.5345</f>
        <v>39109.36870396178</v>
      </c>
      <c r="S2082" s="19">
        <v>1964463.59</v>
      </c>
      <c r="T2082" s="20">
        <f>Ugovori_OPULJP[[#This Row],[Bespovratna sredstva - Ukupno (EU+Nac) HRK
= Ukupna ugovorena vrijednost bespovratnih sredstava]]/7.5345</f>
        <v>260729.12469307851</v>
      </c>
      <c r="U2082" s="19">
        <v>0</v>
      </c>
      <c r="V2082" s="20">
        <f>Ugovori_OPULJP[[#This Row],[Javni doprinos korisnika - HRK]]/7.5345</f>
        <v>0</v>
      </c>
      <c r="W2082" s="19">
        <v>0</v>
      </c>
      <c r="X2082" s="20">
        <f>Ugovori_OPULJP[[#This Row],[Privatni doprinos korisnika - HRK]]/7.5345</f>
        <v>0</v>
      </c>
      <c r="Y2082" s="21">
        <f>Ugovori_OPULJP[[#This Row],[Bespovratna sredstva - Ukupno (EU+Nac) HRK
= Ukupna ugovorena vrijednost bespovratnih sredstava]]+Ugovori_OPULJP[[#This Row],[Javni doprinos korisnika - HRK]]+Ugovori_OPULJP[[#This Row],[Privatni doprinos korisnika - HRK]]</f>
        <v>1964463.59</v>
      </c>
      <c r="Z2082" s="22">
        <f>Ugovori_OPULJP[[#This Row],[UKUPNI PRIHVATLJIVI IZDACI
TOTAL ELIGIBLE EXPENDITURE
= Bespovratna sredstva ukupno + doprinos korisnika
= Ukupni prihvatljivi troškovi
= Ukupna ugovorena vrijednost projekta HRK]]/7.5345</f>
        <v>260729.12469307851</v>
      </c>
      <c r="AA2082" s="13" t="s">
        <v>22</v>
      </c>
      <c r="AB2082" s="13" t="s">
        <v>19</v>
      </c>
      <c r="AC2082" s="12" t="s">
        <v>7619</v>
      </c>
      <c r="AD2082" s="12" t="s">
        <v>2664</v>
      </c>
    </row>
    <row r="2083" spans="1:30" ht="51" customHeight="1" x14ac:dyDescent="0.3">
      <c r="A2083" s="10" t="s">
        <v>7620</v>
      </c>
      <c r="B2083" s="11" t="s">
        <v>139</v>
      </c>
      <c r="C2083" s="12" t="s">
        <v>2736</v>
      </c>
      <c r="D2083" s="12" t="s">
        <v>7309</v>
      </c>
      <c r="E2083" s="13" t="s">
        <v>63</v>
      </c>
      <c r="F2083" s="14" t="s">
        <v>7621</v>
      </c>
      <c r="G2083" s="14" t="s">
        <v>7622</v>
      </c>
      <c r="H2083" s="16">
        <v>43066</v>
      </c>
      <c r="I2083" s="16">
        <v>43796</v>
      </c>
      <c r="J2083" s="17" t="str">
        <f>IF(Ugovori_OPULJP[[#This Row],[DATUM ZAVRŠETKA OPERACIJE]]&gt;DATE(2023,12,31),"u provedbi","završen")</f>
        <v>završen</v>
      </c>
      <c r="K2083" s="15" t="s">
        <v>262</v>
      </c>
      <c r="L2083" s="15" t="s">
        <v>262</v>
      </c>
      <c r="M2083" s="18">
        <v>0.85</v>
      </c>
      <c r="N2083" s="18">
        <v>0.15</v>
      </c>
      <c r="O2083" s="19">
        <f>Ugovori_OPULJP[[#This Row],[Bespovratna sredstva - Ukupno (EU+Nac) HRK
= Ukupna ugovorena vrijednost bespovratnih sredstava]]*Ugovori_OPULJP[[#This Row],[EU STOPA SUFINANCIRANJA %
EU CO-FINANCING RATE %]]</f>
        <v>395352</v>
      </c>
      <c r="P2083" s="20">
        <f>Ugovori_OPULJP[[#This Row],[Bespovratna sredstva - EU dio - HRK]]/7.5345</f>
        <v>52472.227752339233</v>
      </c>
      <c r="Q2083" s="19">
        <f>Ugovori_OPULJP[[#This Row],[Bespovratna sredstva - Ukupno (EU+Nac) HRK
= Ukupna ugovorena vrijednost bespovratnih sredstava]]*Ugovori_OPULJP[[#This Row],[STOPA NACIONALNOG SUFINANCIRANJA %]]</f>
        <v>69768</v>
      </c>
      <c r="R2083" s="20">
        <f>Ugovori_OPULJP[[#This Row],[Bespovratna sredstva - Nacionalni dio - HRK]]/7.5345</f>
        <v>9259.8048974716294</v>
      </c>
      <c r="S2083" s="19">
        <v>465120</v>
      </c>
      <c r="T2083" s="20">
        <f>Ugovori_OPULJP[[#This Row],[Bespovratna sredstva - Ukupno (EU+Nac) HRK
= Ukupna ugovorena vrijednost bespovratnih sredstava]]/7.5345</f>
        <v>61732.03264981087</v>
      </c>
      <c r="U2083" s="19">
        <v>0</v>
      </c>
      <c r="V2083" s="20">
        <f>Ugovori_OPULJP[[#This Row],[Javni doprinos korisnika - HRK]]/7.5345</f>
        <v>0</v>
      </c>
      <c r="W2083" s="19">
        <v>0</v>
      </c>
      <c r="X2083" s="20">
        <f>Ugovori_OPULJP[[#This Row],[Privatni doprinos korisnika - HRK]]/7.5345</f>
        <v>0</v>
      </c>
      <c r="Y2083" s="21">
        <f>Ugovori_OPULJP[[#This Row],[Bespovratna sredstva - Ukupno (EU+Nac) HRK
= Ukupna ugovorena vrijednost bespovratnih sredstava]]+Ugovori_OPULJP[[#This Row],[Javni doprinos korisnika - HRK]]+Ugovori_OPULJP[[#This Row],[Privatni doprinos korisnika - HRK]]</f>
        <v>465120</v>
      </c>
      <c r="Z2083" s="22">
        <f>Ugovori_OPULJP[[#This Row],[UKUPNI PRIHVATLJIVI IZDACI
TOTAL ELIGIBLE EXPENDITURE
= Bespovratna sredstva ukupno + doprinos korisnika
= Ukupni prihvatljivi troškovi
= Ukupna ugovorena vrijednost projekta HRK]]/7.5345</f>
        <v>61732.03264981087</v>
      </c>
      <c r="AA2083" s="13" t="s">
        <v>22</v>
      </c>
      <c r="AB2083" s="13" t="s">
        <v>19</v>
      </c>
      <c r="AC2083" s="12" t="s">
        <v>7623</v>
      </c>
      <c r="AD2083" s="12" t="s">
        <v>2664</v>
      </c>
    </row>
    <row r="2084" spans="1:30" ht="51" customHeight="1" x14ac:dyDescent="0.3">
      <c r="A2084" s="10" t="s">
        <v>7624</v>
      </c>
      <c r="B2084" s="11" t="s">
        <v>139</v>
      </c>
      <c r="C2084" s="12" t="s">
        <v>2736</v>
      </c>
      <c r="D2084" s="12" t="s">
        <v>7309</v>
      </c>
      <c r="E2084" s="13" t="s">
        <v>63</v>
      </c>
      <c r="F2084" s="14" t="s">
        <v>7625</v>
      </c>
      <c r="G2084" s="14" t="s">
        <v>7626</v>
      </c>
      <c r="H2084" s="16">
        <v>43105</v>
      </c>
      <c r="I2084" s="16">
        <v>43835</v>
      </c>
      <c r="J2084" s="17" t="str">
        <f>IF(Ugovori_OPULJP[[#This Row],[DATUM ZAVRŠETKA OPERACIJE]]&gt;DATE(2023,12,31),"u provedbi","završen")</f>
        <v>završen</v>
      </c>
      <c r="K2084" s="15" t="s">
        <v>144</v>
      </c>
      <c r="L2084" s="15" t="s">
        <v>144</v>
      </c>
      <c r="M2084" s="18">
        <v>0.85</v>
      </c>
      <c r="N2084" s="18">
        <v>0.15</v>
      </c>
      <c r="O2084" s="19">
        <f>Ugovori_OPULJP[[#This Row],[Bespovratna sredstva - Ukupno (EU+Nac) HRK
= Ukupna ugovorena vrijednost bespovratnih sredstava]]*Ugovori_OPULJP[[#This Row],[EU STOPA SUFINANCIRANJA %
EU CO-FINANCING RATE %]]</f>
        <v>827169</v>
      </c>
      <c r="P2084" s="20">
        <f>Ugovori_OPULJP[[#This Row],[Bespovratna sredstva - EU dio - HRK]]/7.5345</f>
        <v>109784.19271351781</v>
      </c>
      <c r="Q2084" s="19">
        <f>Ugovori_OPULJP[[#This Row],[Bespovratna sredstva - Ukupno (EU+Nac) HRK
= Ukupna ugovorena vrijednost bespovratnih sredstava]]*Ugovori_OPULJP[[#This Row],[STOPA NACIONALNOG SUFINANCIRANJA %]]</f>
        <v>145971</v>
      </c>
      <c r="R2084" s="20">
        <f>Ugovori_OPULJP[[#This Row],[Bespovratna sredstva - Nacionalni dio - HRK]]/7.5345</f>
        <v>19373.68106709138</v>
      </c>
      <c r="S2084" s="19">
        <v>973140</v>
      </c>
      <c r="T2084" s="20">
        <f>Ugovori_OPULJP[[#This Row],[Bespovratna sredstva - Ukupno (EU+Nac) HRK
= Ukupna ugovorena vrijednost bespovratnih sredstava]]/7.5345</f>
        <v>129157.8737806092</v>
      </c>
      <c r="U2084" s="19">
        <v>0</v>
      </c>
      <c r="V2084" s="20">
        <f>Ugovori_OPULJP[[#This Row],[Javni doprinos korisnika - HRK]]/7.5345</f>
        <v>0</v>
      </c>
      <c r="W2084" s="19">
        <v>0</v>
      </c>
      <c r="X2084" s="20">
        <f>Ugovori_OPULJP[[#This Row],[Privatni doprinos korisnika - HRK]]/7.5345</f>
        <v>0</v>
      </c>
      <c r="Y2084" s="21">
        <f>Ugovori_OPULJP[[#This Row],[Bespovratna sredstva - Ukupno (EU+Nac) HRK
= Ukupna ugovorena vrijednost bespovratnih sredstava]]+Ugovori_OPULJP[[#This Row],[Javni doprinos korisnika - HRK]]+Ugovori_OPULJP[[#This Row],[Privatni doprinos korisnika - HRK]]</f>
        <v>973140</v>
      </c>
      <c r="Z2084" s="22">
        <f>Ugovori_OPULJP[[#This Row],[UKUPNI PRIHVATLJIVI IZDACI
TOTAL ELIGIBLE EXPENDITURE
= Bespovratna sredstva ukupno + doprinos korisnika
= Ukupni prihvatljivi troškovi
= Ukupna ugovorena vrijednost projekta HRK]]/7.5345</f>
        <v>129157.8737806092</v>
      </c>
      <c r="AA2084" s="13" t="s">
        <v>22</v>
      </c>
      <c r="AB2084" s="13" t="s">
        <v>19</v>
      </c>
      <c r="AC2084" s="12" t="s">
        <v>7627</v>
      </c>
      <c r="AD2084" s="12" t="s">
        <v>2664</v>
      </c>
    </row>
    <row r="2085" spans="1:30" ht="51" customHeight="1" x14ac:dyDescent="0.3">
      <c r="A2085" s="10" t="s">
        <v>7628</v>
      </c>
      <c r="B2085" s="11" t="s">
        <v>139</v>
      </c>
      <c r="C2085" s="12" t="s">
        <v>2736</v>
      </c>
      <c r="D2085" s="12" t="s">
        <v>7309</v>
      </c>
      <c r="E2085" s="13" t="s">
        <v>63</v>
      </c>
      <c r="F2085" s="14" t="s">
        <v>7629</v>
      </c>
      <c r="G2085" s="14" t="s">
        <v>2626</v>
      </c>
      <c r="H2085" s="16">
        <v>43115</v>
      </c>
      <c r="I2085" s="16">
        <v>43845</v>
      </c>
      <c r="J2085" s="17" t="str">
        <f>IF(Ugovori_OPULJP[[#This Row],[DATUM ZAVRŠETKA OPERACIJE]]&gt;DATE(2023,12,31),"u provedbi","završen")</f>
        <v>završen</v>
      </c>
      <c r="K2085" s="15" t="s">
        <v>71</v>
      </c>
      <c r="L2085" s="15" t="s">
        <v>71</v>
      </c>
      <c r="M2085" s="18">
        <v>0.85</v>
      </c>
      <c r="N2085" s="18">
        <v>0.15</v>
      </c>
      <c r="O2085" s="19">
        <f>Ugovori_OPULJP[[#This Row],[Bespovratna sredstva - Ukupno (EU+Nac) HRK
= Ukupna ugovorena vrijednost bespovratnih sredstava]]*Ugovori_OPULJP[[#This Row],[EU STOPA SUFINANCIRANJA %
EU CO-FINANCING RATE %]]</f>
        <v>469421</v>
      </c>
      <c r="P2085" s="20">
        <f>Ugovori_OPULJP[[#This Row],[Bespovratna sredstva - EU dio - HRK]]/7.5345</f>
        <v>62302.873448802173</v>
      </c>
      <c r="Q2085" s="19">
        <f>Ugovori_OPULJP[[#This Row],[Bespovratna sredstva - Ukupno (EU+Nac) HRK
= Ukupna ugovorena vrijednost bespovratnih sredstava]]*Ugovori_OPULJP[[#This Row],[STOPA NACIONALNOG SUFINANCIRANJA %]]</f>
        <v>82839</v>
      </c>
      <c r="R2085" s="20">
        <f>Ugovori_OPULJP[[#This Row],[Bespovratna sredstva - Nacionalni dio - HRK]]/7.5345</f>
        <v>10994.624726259208</v>
      </c>
      <c r="S2085" s="19">
        <v>552260</v>
      </c>
      <c r="T2085" s="20">
        <f>Ugovori_OPULJP[[#This Row],[Bespovratna sredstva - Ukupno (EU+Nac) HRK
= Ukupna ugovorena vrijednost bespovratnih sredstava]]/7.5345</f>
        <v>73297.498175061381</v>
      </c>
      <c r="U2085" s="19">
        <v>0</v>
      </c>
      <c r="V2085" s="20">
        <f>Ugovori_OPULJP[[#This Row],[Javni doprinos korisnika - HRK]]/7.5345</f>
        <v>0</v>
      </c>
      <c r="W2085" s="19">
        <v>0</v>
      </c>
      <c r="X2085" s="20">
        <f>Ugovori_OPULJP[[#This Row],[Privatni doprinos korisnika - HRK]]/7.5345</f>
        <v>0</v>
      </c>
      <c r="Y2085" s="21">
        <f>Ugovori_OPULJP[[#This Row],[Bespovratna sredstva - Ukupno (EU+Nac) HRK
= Ukupna ugovorena vrijednost bespovratnih sredstava]]+Ugovori_OPULJP[[#This Row],[Javni doprinos korisnika - HRK]]+Ugovori_OPULJP[[#This Row],[Privatni doprinos korisnika - HRK]]</f>
        <v>552260</v>
      </c>
      <c r="Z2085" s="22">
        <f>Ugovori_OPULJP[[#This Row],[UKUPNI PRIHVATLJIVI IZDACI
TOTAL ELIGIBLE EXPENDITURE
= Bespovratna sredstva ukupno + doprinos korisnika
= Ukupni prihvatljivi troškovi
= Ukupna ugovorena vrijednost projekta HRK]]/7.5345</f>
        <v>73297.498175061381</v>
      </c>
      <c r="AA2085" s="13" t="s">
        <v>22</v>
      </c>
      <c r="AB2085" s="13" t="s">
        <v>19</v>
      </c>
      <c r="AC2085" s="12" t="s">
        <v>7630</v>
      </c>
      <c r="AD2085" s="12" t="s">
        <v>2664</v>
      </c>
    </row>
    <row r="2086" spans="1:30" ht="51" customHeight="1" x14ac:dyDescent="0.3">
      <c r="A2086" s="10" t="s">
        <v>7631</v>
      </c>
      <c r="B2086" s="11" t="s">
        <v>139</v>
      </c>
      <c r="C2086" s="12" t="s">
        <v>2736</v>
      </c>
      <c r="D2086" s="12" t="s">
        <v>7309</v>
      </c>
      <c r="E2086" s="13" t="s">
        <v>63</v>
      </c>
      <c r="F2086" s="14" t="s">
        <v>7632</v>
      </c>
      <c r="G2086" s="14" t="s">
        <v>4015</v>
      </c>
      <c r="H2086" s="16">
        <v>43118</v>
      </c>
      <c r="I2086" s="16">
        <v>43848</v>
      </c>
      <c r="J2086" s="17" t="str">
        <f>IF(Ugovori_OPULJP[[#This Row],[DATUM ZAVRŠETKA OPERACIJE]]&gt;DATE(2023,12,31),"u provedbi","završen")</f>
        <v>završen</v>
      </c>
      <c r="K2086" s="15" t="s">
        <v>21</v>
      </c>
      <c r="L2086" s="15" t="s">
        <v>21</v>
      </c>
      <c r="M2086" s="18">
        <v>0.85</v>
      </c>
      <c r="N2086" s="18">
        <v>0.15</v>
      </c>
      <c r="O2086" s="19">
        <f>Ugovori_OPULJP[[#This Row],[Bespovratna sredstva - Ukupno (EU+Nac) HRK
= Ukupna ugovorena vrijednost bespovratnih sredstava]]*Ugovori_OPULJP[[#This Row],[EU STOPA SUFINANCIRANJA %
EU CO-FINANCING RATE %]]</f>
        <v>1698703.121</v>
      </c>
      <c r="P2086" s="20">
        <f>Ugovori_OPULJP[[#This Row],[Bespovratna sredstva - EU dio - HRK]]/7.5345</f>
        <v>225456.64888181034</v>
      </c>
      <c r="Q2086" s="19">
        <f>Ugovori_OPULJP[[#This Row],[Bespovratna sredstva - Ukupno (EU+Nac) HRK
= Ukupna ugovorena vrijednost bespovratnih sredstava]]*Ugovori_OPULJP[[#This Row],[STOPA NACIONALNOG SUFINANCIRANJA %]]</f>
        <v>299771.13899999997</v>
      </c>
      <c r="R2086" s="20">
        <f>Ugovori_OPULJP[[#This Row],[Bespovratna sredstva - Nacionalni dio - HRK]]/7.5345</f>
        <v>39786.46744973123</v>
      </c>
      <c r="S2086" s="19">
        <v>1998474.26</v>
      </c>
      <c r="T2086" s="20">
        <f>Ugovori_OPULJP[[#This Row],[Bespovratna sredstva - Ukupno (EU+Nac) HRK
= Ukupna ugovorena vrijednost bespovratnih sredstava]]/7.5345</f>
        <v>265243.11633154156</v>
      </c>
      <c r="U2086" s="19">
        <v>0</v>
      </c>
      <c r="V2086" s="20">
        <f>Ugovori_OPULJP[[#This Row],[Javni doprinos korisnika - HRK]]/7.5345</f>
        <v>0</v>
      </c>
      <c r="W2086" s="19">
        <v>0</v>
      </c>
      <c r="X2086" s="20">
        <f>Ugovori_OPULJP[[#This Row],[Privatni doprinos korisnika - HRK]]/7.5345</f>
        <v>0</v>
      </c>
      <c r="Y2086" s="21">
        <f>Ugovori_OPULJP[[#This Row],[Bespovratna sredstva - Ukupno (EU+Nac) HRK
= Ukupna ugovorena vrijednost bespovratnih sredstava]]+Ugovori_OPULJP[[#This Row],[Javni doprinos korisnika - HRK]]+Ugovori_OPULJP[[#This Row],[Privatni doprinos korisnika - HRK]]</f>
        <v>1998474.26</v>
      </c>
      <c r="Z2086" s="22">
        <f>Ugovori_OPULJP[[#This Row],[UKUPNI PRIHVATLJIVI IZDACI
TOTAL ELIGIBLE EXPENDITURE
= Bespovratna sredstva ukupno + doprinos korisnika
= Ukupni prihvatljivi troškovi
= Ukupna ugovorena vrijednost projekta HRK]]/7.5345</f>
        <v>265243.11633154156</v>
      </c>
      <c r="AA2086" s="13" t="s">
        <v>22</v>
      </c>
      <c r="AB2086" s="13" t="s">
        <v>19</v>
      </c>
      <c r="AC2086" s="12" t="s">
        <v>7633</v>
      </c>
      <c r="AD2086" s="12" t="s">
        <v>2664</v>
      </c>
    </row>
    <row r="2087" spans="1:30" ht="51" customHeight="1" x14ac:dyDescent="0.3">
      <c r="A2087" s="10" t="s">
        <v>7634</v>
      </c>
      <c r="B2087" s="11" t="s">
        <v>139</v>
      </c>
      <c r="C2087" s="12" t="s">
        <v>2736</v>
      </c>
      <c r="D2087" s="12" t="s">
        <v>7309</v>
      </c>
      <c r="E2087" s="13" t="s">
        <v>63</v>
      </c>
      <c r="F2087" s="14" t="s">
        <v>7635</v>
      </c>
      <c r="G2087" s="14" t="s">
        <v>7636</v>
      </c>
      <c r="H2087" s="16">
        <v>43174</v>
      </c>
      <c r="I2087" s="16">
        <v>43905</v>
      </c>
      <c r="J2087" s="17" t="str">
        <f>IF(Ugovori_OPULJP[[#This Row],[DATUM ZAVRŠETKA OPERACIJE]]&gt;DATE(2023,12,31),"u provedbi","završen")</f>
        <v>završen</v>
      </c>
      <c r="K2087" s="15" t="s">
        <v>66</v>
      </c>
      <c r="L2087" s="15" t="s">
        <v>66</v>
      </c>
      <c r="M2087" s="18">
        <v>0.85</v>
      </c>
      <c r="N2087" s="18">
        <v>0.15</v>
      </c>
      <c r="O2087" s="19">
        <f>Ugovori_OPULJP[[#This Row],[Bespovratna sredstva - Ukupno (EU+Nac) HRK
= Ukupna ugovorena vrijednost bespovratnih sredstava]]*Ugovori_OPULJP[[#This Row],[EU STOPA SUFINANCIRANJA %
EU CO-FINANCING RATE %]]</f>
        <v>636240.10450000002</v>
      </c>
      <c r="P2087" s="20">
        <f>Ugovori_OPULJP[[#This Row],[Bespovratna sredstva - EU dio - HRK]]/7.5345</f>
        <v>84443.573495255157</v>
      </c>
      <c r="Q2087" s="19">
        <f>Ugovori_OPULJP[[#This Row],[Bespovratna sredstva - Ukupno (EU+Nac) HRK
= Ukupna ugovorena vrijednost bespovratnih sredstava]]*Ugovori_OPULJP[[#This Row],[STOPA NACIONALNOG SUFINANCIRANJA %]]</f>
        <v>112277.6655</v>
      </c>
      <c r="R2087" s="20">
        <f>Ugovori_OPULJP[[#This Row],[Bespovratna sredstva - Nacionalni dio - HRK]]/7.5345</f>
        <v>14901.807087397969</v>
      </c>
      <c r="S2087" s="19">
        <v>748517.77</v>
      </c>
      <c r="T2087" s="20">
        <f>Ugovori_OPULJP[[#This Row],[Bespovratna sredstva - Ukupno (EU+Nac) HRK
= Ukupna ugovorena vrijednost bespovratnih sredstava]]/7.5345</f>
        <v>99345.380582653132</v>
      </c>
      <c r="U2087" s="19">
        <v>0</v>
      </c>
      <c r="V2087" s="20">
        <f>Ugovori_OPULJP[[#This Row],[Javni doprinos korisnika - HRK]]/7.5345</f>
        <v>0</v>
      </c>
      <c r="W2087" s="19">
        <v>0</v>
      </c>
      <c r="X2087" s="20">
        <f>Ugovori_OPULJP[[#This Row],[Privatni doprinos korisnika - HRK]]/7.5345</f>
        <v>0</v>
      </c>
      <c r="Y2087" s="21">
        <f>Ugovori_OPULJP[[#This Row],[Bespovratna sredstva - Ukupno (EU+Nac) HRK
= Ukupna ugovorena vrijednost bespovratnih sredstava]]+Ugovori_OPULJP[[#This Row],[Javni doprinos korisnika - HRK]]+Ugovori_OPULJP[[#This Row],[Privatni doprinos korisnika - HRK]]</f>
        <v>748517.77</v>
      </c>
      <c r="Z2087" s="22">
        <f>Ugovori_OPULJP[[#This Row],[UKUPNI PRIHVATLJIVI IZDACI
TOTAL ELIGIBLE EXPENDITURE
= Bespovratna sredstva ukupno + doprinos korisnika
= Ukupni prihvatljivi troškovi
= Ukupna ugovorena vrijednost projekta HRK]]/7.5345</f>
        <v>99345.380582653132</v>
      </c>
      <c r="AA2087" s="13" t="s">
        <v>22</v>
      </c>
      <c r="AB2087" s="13" t="s">
        <v>19</v>
      </c>
      <c r="AC2087" s="12" t="s">
        <v>7637</v>
      </c>
      <c r="AD2087" s="12" t="s">
        <v>2664</v>
      </c>
    </row>
    <row r="2088" spans="1:30" ht="51" customHeight="1" x14ac:dyDescent="0.3">
      <c r="A2088" s="10" t="s">
        <v>7638</v>
      </c>
      <c r="B2088" s="11" t="s">
        <v>139</v>
      </c>
      <c r="C2088" s="12" t="s">
        <v>2736</v>
      </c>
      <c r="D2088" s="12" t="s">
        <v>7639</v>
      </c>
      <c r="E2088" s="13" t="s">
        <v>223</v>
      </c>
      <c r="F2088" s="14" t="s">
        <v>7640</v>
      </c>
      <c r="G2088" s="14" t="s">
        <v>7641</v>
      </c>
      <c r="H2088" s="16">
        <v>43578</v>
      </c>
      <c r="I2088" s="16">
        <v>44400</v>
      </c>
      <c r="J2088" s="17" t="str">
        <f>IF(Ugovori_OPULJP[[#This Row],[DATUM ZAVRŠETKA OPERACIJE]]&gt;DATE(2023,12,31),"u provedbi","završen")</f>
        <v>završen</v>
      </c>
      <c r="K2088" s="15" t="s">
        <v>71</v>
      </c>
      <c r="L2088" s="15" t="s">
        <v>71</v>
      </c>
      <c r="M2088" s="18">
        <v>0.85</v>
      </c>
      <c r="N2088" s="18">
        <v>0.15</v>
      </c>
      <c r="O2088" s="19">
        <f>Ugovori_OPULJP[[#This Row],[Bespovratna sredstva - Ukupno (EU+Nac) HRK
= Ukupna ugovorena vrijednost bespovratnih sredstava]]*Ugovori_OPULJP[[#This Row],[EU STOPA SUFINANCIRANJA %
EU CO-FINANCING RATE %]]</f>
        <v>738866.96250000002</v>
      </c>
      <c r="P2088" s="20">
        <f>Ugovori_OPULJP[[#This Row],[Bespovratna sredstva - EU dio - HRK]]/7.5345</f>
        <v>98064.49830778419</v>
      </c>
      <c r="Q2088" s="19">
        <f>Ugovori_OPULJP[[#This Row],[Bespovratna sredstva - Ukupno (EU+Nac) HRK
= Ukupna ugovorena vrijednost bespovratnih sredstava]]*Ugovori_OPULJP[[#This Row],[STOPA NACIONALNOG SUFINANCIRANJA %]]</f>
        <v>130388.28749999999</v>
      </c>
      <c r="R2088" s="20">
        <f>Ugovori_OPULJP[[#This Row],[Bespovratna sredstva - Nacionalni dio - HRK]]/7.5345</f>
        <v>17305.499701373679</v>
      </c>
      <c r="S2088" s="19">
        <v>869255.25</v>
      </c>
      <c r="T2088" s="20">
        <f>Ugovori_OPULJP[[#This Row],[Bespovratna sredstva - Ukupno (EU+Nac) HRK
= Ukupna ugovorena vrijednost bespovratnih sredstava]]/7.5345</f>
        <v>115369.99800915786</v>
      </c>
      <c r="U2088" s="19">
        <v>0</v>
      </c>
      <c r="V2088" s="20">
        <f>Ugovori_OPULJP[[#This Row],[Javni doprinos korisnika - HRK]]/7.5345</f>
        <v>0</v>
      </c>
      <c r="W2088" s="19">
        <v>0</v>
      </c>
      <c r="X2088" s="20">
        <f>Ugovori_OPULJP[[#This Row],[Privatni doprinos korisnika - HRK]]/7.5345</f>
        <v>0</v>
      </c>
      <c r="Y2088" s="21">
        <f>Ugovori_OPULJP[[#This Row],[Bespovratna sredstva - Ukupno (EU+Nac) HRK
= Ukupna ugovorena vrijednost bespovratnih sredstava]]+Ugovori_OPULJP[[#This Row],[Javni doprinos korisnika - HRK]]+Ugovori_OPULJP[[#This Row],[Privatni doprinos korisnika - HRK]]</f>
        <v>869255.25</v>
      </c>
      <c r="Z2088" s="22">
        <f>Ugovori_OPULJP[[#This Row],[UKUPNI PRIHVATLJIVI IZDACI
TOTAL ELIGIBLE EXPENDITURE
= Bespovratna sredstva ukupno + doprinos korisnika
= Ukupni prihvatljivi troškovi
= Ukupna ugovorena vrijednost projekta HRK]]/7.5345</f>
        <v>115369.99800915786</v>
      </c>
      <c r="AA2088" s="13" t="s">
        <v>7642</v>
      </c>
      <c r="AB2088" s="13" t="s">
        <v>19</v>
      </c>
      <c r="AC2088" s="12" t="s">
        <v>7643</v>
      </c>
      <c r="AD2088" s="12" t="s">
        <v>2664</v>
      </c>
    </row>
    <row r="2089" spans="1:30" ht="51" customHeight="1" x14ac:dyDescent="0.3">
      <c r="A2089" s="10" t="s">
        <v>7644</v>
      </c>
      <c r="B2089" s="11" t="s">
        <v>139</v>
      </c>
      <c r="C2089" s="12" t="s">
        <v>2736</v>
      </c>
      <c r="D2089" s="12" t="s">
        <v>7639</v>
      </c>
      <c r="E2089" s="13" t="s">
        <v>223</v>
      </c>
      <c r="F2089" s="14" t="s">
        <v>7645</v>
      </c>
      <c r="G2089" s="14" t="s">
        <v>7646</v>
      </c>
      <c r="H2089" s="16">
        <v>43578</v>
      </c>
      <c r="I2089" s="16">
        <v>44219</v>
      </c>
      <c r="J2089" s="17" t="str">
        <f>IF(Ugovori_OPULJP[[#This Row],[DATUM ZAVRŠETKA OPERACIJE]]&gt;DATE(2023,12,31),"u provedbi","završen")</f>
        <v>završen</v>
      </c>
      <c r="K2089" s="15" t="s">
        <v>7647</v>
      </c>
      <c r="L2089" s="15" t="s">
        <v>21</v>
      </c>
      <c r="M2089" s="18">
        <v>0.85</v>
      </c>
      <c r="N2089" s="18">
        <v>0.15</v>
      </c>
      <c r="O2089" s="19">
        <f>Ugovori_OPULJP[[#This Row],[Bespovratna sredstva - Ukupno (EU+Nac) HRK
= Ukupna ugovorena vrijednost bespovratnih sredstava]]*Ugovori_OPULJP[[#This Row],[EU STOPA SUFINANCIRANJA %
EU CO-FINANCING RATE %]]</f>
        <v>1344421.2679999999</v>
      </c>
      <c r="P2089" s="20">
        <f>Ugovori_OPULJP[[#This Row],[Bespovratna sredstva - EU dio - HRK]]/7.5345</f>
        <v>178435.3663813126</v>
      </c>
      <c r="Q2089" s="19">
        <f>Ugovori_OPULJP[[#This Row],[Bespovratna sredstva - Ukupno (EU+Nac) HRK
= Ukupna ugovorena vrijednost bespovratnih sredstava]]*Ugovori_OPULJP[[#This Row],[STOPA NACIONALNOG SUFINANCIRANJA %]]</f>
        <v>237250.81200000001</v>
      </c>
      <c r="R2089" s="20">
        <f>Ugovori_OPULJP[[#This Row],[Bespovratna sredstva - Nacionalni dio - HRK]]/7.5345</f>
        <v>31488.594067290462</v>
      </c>
      <c r="S2089" s="19">
        <v>1581672.08</v>
      </c>
      <c r="T2089" s="20">
        <f>Ugovori_OPULJP[[#This Row],[Bespovratna sredstva - Ukupno (EU+Nac) HRK
= Ukupna ugovorena vrijednost bespovratnih sredstava]]/7.5345</f>
        <v>209923.96044860309</v>
      </c>
      <c r="U2089" s="19">
        <v>0</v>
      </c>
      <c r="V2089" s="20">
        <f>Ugovori_OPULJP[[#This Row],[Javni doprinos korisnika - HRK]]/7.5345</f>
        <v>0</v>
      </c>
      <c r="W2089" s="19">
        <v>0</v>
      </c>
      <c r="X2089" s="20">
        <f>Ugovori_OPULJP[[#This Row],[Privatni doprinos korisnika - HRK]]/7.5345</f>
        <v>0</v>
      </c>
      <c r="Y2089" s="21">
        <f>Ugovori_OPULJP[[#This Row],[Bespovratna sredstva - Ukupno (EU+Nac) HRK
= Ukupna ugovorena vrijednost bespovratnih sredstava]]+Ugovori_OPULJP[[#This Row],[Javni doprinos korisnika - HRK]]+Ugovori_OPULJP[[#This Row],[Privatni doprinos korisnika - HRK]]</f>
        <v>1581672.08</v>
      </c>
      <c r="Z2089" s="22">
        <f>Ugovori_OPULJP[[#This Row],[UKUPNI PRIHVATLJIVI IZDACI
TOTAL ELIGIBLE EXPENDITURE
= Bespovratna sredstva ukupno + doprinos korisnika
= Ukupni prihvatljivi troškovi
= Ukupna ugovorena vrijednost projekta HRK]]/7.5345</f>
        <v>209923.96044860309</v>
      </c>
      <c r="AA2089" s="13" t="s">
        <v>7642</v>
      </c>
      <c r="AB2089" s="13" t="s">
        <v>19</v>
      </c>
      <c r="AC2089" s="12" t="s">
        <v>7648</v>
      </c>
      <c r="AD2089" s="12" t="s">
        <v>2664</v>
      </c>
    </row>
    <row r="2090" spans="1:30" ht="51" customHeight="1" x14ac:dyDescent="0.3">
      <c r="A2090" s="10" t="s">
        <v>7649</v>
      </c>
      <c r="B2090" s="11" t="s">
        <v>139</v>
      </c>
      <c r="C2090" s="12" t="s">
        <v>2736</v>
      </c>
      <c r="D2090" s="12" t="s">
        <v>7639</v>
      </c>
      <c r="E2090" s="13" t="s">
        <v>223</v>
      </c>
      <c r="F2090" s="14" t="s">
        <v>7650</v>
      </c>
      <c r="G2090" s="14" t="s">
        <v>299</v>
      </c>
      <c r="H2090" s="16">
        <v>43200</v>
      </c>
      <c r="I2090" s="16">
        <v>43687</v>
      </c>
      <c r="J2090" s="17" t="str">
        <f>IF(Ugovori_OPULJP[[#This Row],[DATUM ZAVRŠETKA OPERACIJE]]&gt;DATE(2023,12,31),"u provedbi","završen")</f>
        <v>završen</v>
      </c>
      <c r="K2090" s="15" t="s">
        <v>21</v>
      </c>
      <c r="L2090" s="15" t="s">
        <v>21</v>
      </c>
      <c r="M2090" s="18">
        <v>0.85</v>
      </c>
      <c r="N2090" s="18">
        <v>0.15</v>
      </c>
      <c r="O2090" s="19">
        <f>Ugovori_OPULJP[[#This Row],[Bespovratna sredstva - Ukupno (EU+Nac) HRK
= Ukupna ugovorena vrijednost bespovratnih sredstava]]*Ugovori_OPULJP[[#This Row],[EU STOPA SUFINANCIRANJA %
EU CO-FINANCING RATE %]]</f>
        <v>1072007.8365</v>
      </c>
      <c r="P2090" s="20">
        <f>Ugovori_OPULJP[[#This Row],[Bespovratna sredstva - EU dio - HRK]]/7.5345</f>
        <v>142279.89070276727</v>
      </c>
      <c r="Q2090" s="19">
        <f>Ugovori_OPULJP[[#This Row],[Bespovratna sredstva - Ukupno (EU+Nac) HRK
= Ukupna ugovorena vrijednost bespovratnih sredstava]]*Ugovori_OPULJP[[#This Row],[STOPA NACIONALNOG SUFINANCIRANJA %]]</f>
        <v>189177.8535</v>
      </c>
      <c r="R2090" s="20">
        <f>Ugovori_OPULJP[[#This Row],[Bespovratna sredstva - Nacionalni dio - HRK]]/7.5345</f>
        <v>25108.216006370694</v>
      </c>
      <c r="S2090" s="19">
        <v>1261185.69</v>
      </c>
      <c r="T2090" s="20">
        <f>Ugovori_OPULJP[[#This Row],[Bespovratna sredstva - Ukupno (EU+Nac) HRK
= Ukupna ugovorena vrijednost bespovratnih sredstava]]/7.5345</f>
        <v>167388.10670913794</v>
      </c>
      <c r="U2090" s="19">
        <v>0</v>
      </c>
      <c r="V2090" s="20">
        <f>Ugovori_OPULJP[[#This Row],[Javni doprinos korisnika - HRK]]/7.5345</f>
        <v>0</v>
      </c>
      <c r="W2090" s="19">
        <v>0</v>
      </c>
      <c r="X2090" s="20">
        <f>Ugovori_OPULJP[[#This Row],[Privatni doprinos korisnika - HRK]]/7.5345</f>
        <v>0</v>
      </c>
      <c r="Y2090" s="21">
        <f>Ugovori_OPULJP[[#This Row],[Bespovratna sredstva - Ukupno (EU+Nac) HRK
= Ukupna ugovorena vrijednost bespovratnih sredstava]]+Ugovori_OPULJP[[#This Row],[Javni doprinos korisnika - HRK]]+Ugovori_OPULJP[[#This Row],[Privatni doprinos korisnika - HRK]]</f>
        <v>1261185.69</v>
      </c>
      <c r="Z2090" s="22">
        <f>Ugovori_OPULJP[[#This Row],[UKUPNI PRIHVATLJIVI IZDACI
TOTAL ELIGIBLE EXPENDITURE
= Bespovratna sredstva ukupno + doprinos korisnika
= Ukupni prihvatljivi troškovi
= Ukupna ugovorena vrijednost projekta HRK]]/7.5345</f>
        <v>167388.10670913794</v>
      </c>
      <c r="AA2090" s="13" t="s">
        <v>7642</v>
      </c>
      <c r="AB2090" s="13" t="s">
        <v>19</v>
      </c>
      <c r="AC2090" s="12" t="s">
        <v>7651</v>
      </c>
      <c r="AD2090" s="12" t="s">
        <v>2664</v>
      </c>
    </row>
    <row r="2091" spans="1:30" ht="51" customHeight="1" x14ac:dyDescent="0.3">
      <c r="A2091" s="10" t="s">
        <v>7652</v>
      </c>
      <c r="B2091" s="11" t="s">
        <v>139</v>
      </c>
      <c r="C2091" s="12" t="s">
        <v>2736</v>
      </c>
      <c r="D2091" s="12" t="s">
        <v>7639</v>
      </c>
      <c r="E2091" s="13" t="s">
        <v>223</v>
      </c>
      <c r="F2091" s="14" t="s">
        <v>7653</v>
      </c>
      <c r="G2091" s="14" t="s">
        <v>399</v>
      </c>
      <c r="H2091" s="16">
        <v>43581</v>
      </c>
      <c r="I2091" s="16">
        <v>44038</v>
      </c>
      <c r="J2091" s="17" t="str">
        <f>IF(Ugovori_OPULJP[[#This Row],[DATUM ZAVRŠETKA OPERACIJE]]&gt;DATE(2023,12,31),"u provedbi","završen")</f>
        <v>završen</v>
      </c>
      <c r="K2091" s="15" t="s">
        <v>380</v>
      </c>
      <c r="L2091" s="15" t="s">
        <v>380</v>
      </c>
      <c r="M2091" s="18">
        <v>0.85</v>
      </c>
      <c r="N2091" s="18">
        <v>0.15</v>
      </c>
      <c r="O2091" s="19">
        <f>Ugovori_OPULJP[[#This Row],[Bespovratna sredstva - Ukupno (EU+Nac) HRK
= Ukupna ugovorena vrijednost bespovratnih sredstava]]*Ugovori_OPULJP[[#This Row],[EU STOPA SUFINANCIRANJA %
EU CO-FINANCING RATE %]]</f>
        <v>556962.5</v>
      </c>
      <c r="P2091" s="20">
        <f>Ugovori_OPULJP[[#This Row],[Bespovratna sredstva - EU dio - HRK]]/7.5345</f>
        <v>73921.627181631164</v>
      </c>
      <c r="Q2091" s="19">
        <f>Ugovori_OPULJP[[#This Row],[Bespovratna sredstva - Ukupno (EU+Nac) HRK
= Ukupna ugovorena vrijednost bespovratnih sredstava]]*Ugovori_OPULJP[[#This Row],[STOPA NACIONALNOG SUFINANCIRANJA %]]</f>
        <v>98287.5</v>
      </c>
      <c r="R2091" s="20">
        <f>Ugovori_OPULJP[[#This Row],[Bespovratna sredstva - Nacionalni dio - HRK]]/7.5345</f>
        <v>13044.993032052558</v>
      </c>
      <c r="S2091" s="19">
        <v>655250</v>
      </c>
      <c r="T2091" s="20">
        <f>Ugovori_OPULJP[[#This Row],[Bespovratna sredstva - Ukupno (EU+Nac) HRK
= Ukupna ugovorena vrijednost bespovratnih sredstava]]/7.5345</f>
        <v>86966.620213683724</v>
      </c>
      <c r="U2091" s="19">
        <v>0</v>
      </c>
      <c r="V2091" s="20">
        <f>Ugovori_OPULJP[[#This Row],[Javni doprinos korisnika - HRK]]/7.5345</f>
        <v>0</v>
      </c>
      <c r="W2091" s="19">
        <v>0</v>
      </c>
      <c r="X2091" s="20">
        <f>Ugovori_OPULJP[[#This Row],[Privatni doprinos korisnika - HRK]]/7.5345</f>
        <v>0</v>
      </c>
      <c r="Y2091" s="21">
        <f>Ugovori_OPULJP[[#This Row],[Bespovratna sredstva - Ukupno (EU+Nac) HRK
= Ukupna ugovorena vrijednost bespovratnih sredstava]]+Ugovori_OPULJP[[#This Row],[Javni doprinos korisnika - HRK]]+Ugovori_OPULJP[[#This Row],[Privatni doprinos korisnika - HRK]]</f>
        <v>655250</v>
      </c>
      <c r="Z2091" s="22">
        <f>Ugovori_OPULJP[[#This Row],[UKUPNI PRIHVATLJIVI IZDACI
TOTAL ELIGIBLE EXPENDITURE
= Bespovratna sredstva ukupno + doprinos korisnika
= Ukupni prihvatljivi troškovi
= Ukupna ugovorena vrijednost projekta HRK]]/7.5345</f>
        <v>86966.620213683724</v>
      </c>
      <c r="AA2091" s="13" t="s">
        <v>7642</v>
      </c>
      <c r="AB2091" s="13" t="s">
        <v>19</v>
      </c>
      <c r="AC2091" s="12" t="s">
        <v>7654</v>
      </c>
      <c r="AD2091" s="12" t="s">
        <v>2664</v>
      </c>
    </row>
    <row r="2092" spans="1:30" ht="51" customHeight="1" x14ac:dyDescent="0.3">
      <c r="A2092" s="10" t="s">
        <v>7655</v>
      </c>
      <c r="B2092" s="11" t="s">
        <v>139</v>
      </c>
      <c r="C2092" s="12" t="s">
        <v>2736</v>
      </c>
      <c r="D2092" s="12" t="s">
        <v>7639</v>
      </c>
      <c r="E2092" s="13" t="s">
        <v>223</v>
      </c>
      <c r="F2092" s="14" t="s">
        <v>7656</v>
      </c>
      <c r="G2092" s="14" t="s">
        <v>1071</v>
      </c>
      <c r="H2092" s="16">
        <v>43578</v>
      </c>
      <c r="I2092" s="16">
        <v>44309</v>
      </c>
      <c r="J2092" s="17" t="str">
        <f>IF(Ugovori_OPULJP[[#This Row],[DATUM ZAVRŠETKA OPERACIJE]]&gt;DATE(2023,12,31),"u provedbi","završen")</f>
        <v>završen</v>
      </c>
      <c r="K2092" s="15" t="s">
        <v>91</v>
      </c>
      <c r="L2092" s="15" t="s">
        <v>91</v>
      </c>
      <c r="M2092" s="18">
        <v>0.85</v>
      </c>
      <c r="N2092" s="18">
        <v>0.15</v>
      </c>
      <c r="O2092" s="19">
        <f>Ugovori_OPULJP[[#This Row],[Bespovratna sredstva - Ukupno (EU+Nac) HRK
= Ukupna ugovorena vrijednost bespovratnih sredstava]]*Ugovori_OPULJP[[#This Row],[EU STOPA SUFINANCIRANJA %
EU CO-FINANCING RATE %]]</f>
        <v>1388367.7385</v>
      </c>
      <c r="P2092" s="20">
        <f>Ugovori_OPULJP[[#This Row],[Bespovratna sredstva - EU dio - HRK]]/7.5345</f>
        <v>184268.06536598314</v>
      </c>
      <c r="Q2092" s="19">
        <f>Ugovori_OPULJP[[#This Row],[Bespovratna sredstva - Ukupno (EU+Nac) HRK
= Ukupna ugovorena vrijednost bespovratnih sredstava]]*Ugovori_OPULJP[[#This Row],[STOPA NACIONALNOG SUFINANCIRANJA %]]</f>
        <v>245006.07149999999</v>
      </c>
      <c r="R2092" s="20">
        <f>Ugovori_OPULJP[[#This Row],[Bespovratna sredstva - Nacionalni dio - HRK]]/7.5345</f>
        <v>32517.893888114668</v>
      </c>
      <c r="S2092" s="19">
        <v>1633373.81</v>
      </c>
      <c r="T2092" s="20">
        <f>Ugovori_OPULJP[[#This Row],[Bespovratna sredstva - Ukupno (EU+Nac) HRK
= Ukupna ugovorena vrijednost bespovratnih sredstava]]/7.5345</f>
        <v>216785.9592540978</v>
      </c>
      <c r="U2092" s="19">
        <v>0</v>
      </c>
      <c r="V2092" s="20">
        <f>Ugovori_OPULJP[[#This Row],[Javni doprinos korisnika - HRK]]/7.5345</f>
        <v>0</v>
      </c>
      <c r="W2092" s="19">
        <v>0</v>
      </c>
      <c r="X2092" s="20">
        <f>Ugovori_OPULJP[[#This Row],[Privatni doprinos korisnika - HRK]]/7.5345</f>
        <v>0</v>
      </c>
      <c r="Y2092" s="21">
        <f>Ugovori_OPULJP[[#This Row],[Bespovratna sredstva - Ukupno (EU+Nac) HRK
= Ukupna ugovorena vrijednost bespovratnih sredstava]]+Ugovori_OPULJP[[#This Row],[Javni doprinos korisnika - HRK]]+Ugovori_OPULJP[[#This Row],[Privatni doprinos korisnika - HRK]]</f>
        <v>1633373.81</v>
      </c>
      <c r="Z2092" s="22">
        <f>Ugovori_OPULJP[[#This Row],[UKUPNI PRIHVATLJIVI IZDACI
TOTAL ELIGIBLE EXPENDITURE
= Bespovratna sredstva ukupno + doprinos korisnika
= Ukupni prihvatljivi troškovi
= Ukupna ugovorena vrijednost projekta HRK]]/7.5345</f>
        <v>216785.9592540978</v>
      </c>
      <c r="AA2092" s="13" t="s">
        <v>7642</v>
      </c>
      <c r="AB2092" s="13" t="s">
        <v>19</v>
      </c>
      <c r="AC2092" s="12" t="s">
        <v>7657</v>
      </c>
      <c r="AD2092" s="12" t="s">
        <v>2664</v>
      </c>
    </row>
    <row r="2093" spans="1:30" ht="51" customHeight="1" x14ac:dyDescent="0.3">
      <c r="A2093" s="10" t="s">
        <v>7658</v>
      </c>
      <c r="B2093" s="11" t="s">
        <v>139</v>
      </c>
      <c r="C2093" s="12" t="s">
        <v>2736</v>
      </c>
      <c r="D2093" s="12" t="s">
        <v>7639</v>
      </c>
      <c r="E2093" s="13" t="s">
        <v>223</v>
      </c>
      <c r="F2093" s="14" t="s">
        <v>7659</v>
      </c>
      <c r="G2093" s="14" t="s">
        <v>7660</v>
      </c>
      <c r="H2093" s="16">
        <v>43578</v>
      </c>
      <c r="I2093" s="16">
        <v>44035</v>
      </c>
      <c r="J2093" s="17" t="str">
        <f>IF(Ugovori_OPULJP[[#This Row],[DATUM ZAVRŠETKA OPERACIJE]]&gt;DATE(2023,12,31),"u provedbi","završen")</f>
        <v>završen</v>
      </c>
      <c r="K2093" s="15" t="s">
        <v>2676</v>
      </c>
      <c r="L2093" s="15" t="s">
        <v>324</v>
      </c>
      <c r="M2093" s="18">
        <v>0.85</v>
      </c>
      <c r="N2093" s="18">
        <v>0.15</v>
      </c>
      <c r="O2093" s="19">
        <f>Ugovori_OPULJP[[#This Row],[Bespovratna sredstva - Ukupno (EU+Nac) HRK
= Ukupna ugovorena vrijednost bespovratnih sredstava]]*Ugovori_OPULJP[[#This Row],[EU STOPA SUFINANCIRANJA %
EU CO-FINANCING RATE %]]</f>
        <v>1133306.1814999999</v>
      </c>
      <c r="P2093" s="20">
        <f>Ugovori_OPULJP[[#This Row],[Bespovratna sredstva - EU dio - HRK]]/7.5345</f>
        <v>150415.57920233591</v>
      </c>
      <c r="Q2093" s="19">
        <f>Ugovori_OPULJP[[#This Row],[Bespovratna sredstva - Ukupno (EU+Nac) HRK
= Ukupna ugovorena vrijednost bespovratnih sredstava]]*Ugovori_OPULJP[[#This Row],[STOPA NACIONALNOG SUFINANCIRANJA %]]</f>
        <v>199995.20849999998</v>
      </c>
      <c r="R2093" s="20">
        <f>Ugovori_OPULJP[[#This Row],[Bespovratna sredstva - Nacionalni dio - HRK]]/7.5345</f>
        <v>26543.925741588686</v>
      </c>
      <c r="S2093" s="19">
        <v>1333301.3899999999</v>
      </c>
      <c r="T2093" s="20">
        <f>Ugovori_OPULJP[[#This Row],[Bespovratna sredstva - Ukupno (EU+Nac) HRK
= Ukupna ugovorena vrijednost bespovratnih sredstava]]/7.5345</f>
        <v>176959.50494392458</v>
      </c>
      <c r="U2093" s="19">
        <v>0</v>
      </c>
      <c r="V2093" s="20">
        <f>Ugovori_OPULJP[[#This Row],[Javni doprinos korisnika - HRK]]/7.5345</f>
        <v>0</v>
      </c>
      <c r="W2093" s="19">
        <v>0</v>
      </c>
      <c r="X2093" s="20">
        <f>Ugovori_OPULJP[[#This Row],[Privatni doprinos korisnika - HRK]]/7.5345</f>
        <v>0</v>
      </c>
      <c r="Y2093" s="21">
        <f>Ugovori_OPULJP[[#This Row],[Bespovratna sredstva - Ukupno (EU+Nac) HRK
= Ukupna ugovorena vrijednost bespovratnih sredstava]]+Ugovori_OPULJP[[#This Row],[Javni doprinos korisnika - HRK]]+Ugovori_OPULJP[[#This Row],[Privatni doprinos korisnika - HRK]]</f>
        <v>1333301.3899999999</v>
      </c>
      <c r="Z2093" s="22">
        <f>Ugovori_OPULJP[[#This Row],[UKUPNI PRIHVATLJIVI IZDACI
TOTAL ELIGIBLE EXPENDITURE
= Bespovratna sredstva ukupno + doprinos korisnika
= Ukupni prihvatljivi troškovi
= Ukupna ugovorena vrijednost projekta HRK]]/7.5345</f>
        <v>176959.50494392458</v>
      </c>
      <c r="AA2093" s="13" t="s">
        <v>7642</v>
      </c>
      <c r="AB2093" s="13" t="s">
        <v>19</v>
      </c>
      <c r="AC2093" s="12" t="s">
        <v>7661</v>
      </c>
      <c r="AD2093" s="12" t="s">
        <v>2664</v>
      </c>
    </row>
    <row r="2094" spans="1:30" ht="51" customHeight="1" x14ac:dyDescent="0.3">
      <c r="A2094" s="10" t="s">
        <v>7662</v>
      </c>
      <c r="B2094" s="11" t="s">
        <v>139</v>
      </c>
      <c r="C2094" s="12" t="s">
        <v>2736</v>
      </c>
      <c r="D2094" s="12" t="s">
        <v>7639</v>
      </c>
      <c r="E2094" s="13" t="s">
        <v>223</v>
      </c>
      <c r="F2094" s="14" t="s">
        <v>7663</v>
      </c>
      <c r="G2094" s="14" t="s">
        <v>502</v>
      </c>
      <c r="H2094" s="16">
        <v>43578</v>
      </c>
      <c r="I2094" s="16">
        <v>44035</v>
      </c>
      <c r="J2094" s="17" t="str">
        <f>IF(Ugovori_OPULJP[[#This Row],[DATUM ZAVRŠETKA OPERACIJE]]&gt;DATE(2023,12,31),"u provedbi","završen")</f>
        <v>završen</v>
      </c>
      <c r="K2094" s="15" t="s">
        <v>91</v>
      </c>
      <c r="L2094" s="15" t="s">
        <v>91</v>
      </c>
      <c r="M2094" s="18">
        <v>0.85</v>
      </c>
      <c r="N2094" s="18">
        <v>0.15</v>
      </c>
      <c r="O2094" s="19">
        <f>Ugovori_OPULJP[[#This Row],[Bespovratna sredstva - Ukupno (EU+Nac) HRK
= Ukupna ugovorena vrijednost bespovratnih sredstava]]*Ugovori_OPULJP[[#This Row],[EU STOPA SUFINANCIRANJA %
EU CO-FINANCING RATE %]]</f>
        <v>664202.78399999999</v>
      </c>
      <c r="P2094" s="20">
        <f>Ugovori_OPULJP[[#This Row],[Bespovratna sredstva - EU dio - HRK]]/7.5345</f>
        <v>88154.858849293247</v>
      </c>
      <c r="Q2094" s="19">
        <f>Ugovori_OPULJP[[#This Row],[Bespovratna sredstva - Ukupno (EU+Nac) HRK
= Ukupna ugovorena vrijednost bespovratnih sredstava]]*Ugovori_OPULJP[[#This Row],[STOPA NACIONALNOG SUFINANCIRANJA %]]</f>
        <v>117212.25600000001</v>
      </c>
      <c r="R2094" s="20">
        <f>Ugovori_OPULJP[[#This Row],[Bespovratna sredstva - Nacionalni dio - HRK]]/7.5345</f>
        <v>15556.739796934104</v>
      </c>
      <c r="S2094" s="19">
        <v>781415.04</v>
      </c>
      <c r="T2094" s="20">
        <f>Ugovori_OPULJP[[#This Row],[Bespovratna sredstva - Ukupno (EU+Nac) HRK
= Ukupna ugovorena vrijednost bespovratnih sredstava]]/7.5345</f>
        <v>103711.59864622736</v>
      </c>
      <c r="U2094" s="19">
        <v>0</v>
      </c>
      <c r="V2094" s="20">
        <f>Ugovori_OPULJP[[#This Row],[Javni doprinos korisnika - HRK]]/7.5345</f>
        <v>0</v>
      </c>
      <c r="W2094" s="19">
        <v>0</v>
      </c>
      <c r="X2094" s="20">
        <f>Ugovori_OPULJP[[#This Row],[Privatni doprinos korisnika - HRK]]/7.5345</f>
        <v>0</v>
      </c>
      <c r="Y2094" s="21">
        <f>Ugovori_OPULJP[[#This Row],[Bespovratna sredstva - Ukupno (EU+Nac) HRK
= Ukupna ugovorena vrijednost bespovratnih sredstava]]+Ugovori_OPULJP[[#This Row],[Javni doprinos korisnika - HRK]]+Ugovori_OPULJP[[#This Row],[Privatni doprinos korisnika - HRK]]</f>
        <v>781415.04</v>
      </c>
      <c r="Z2094" s="22">
        <f>Ugovori_OPULJP[[#This Row],[UKUPNI PRIHVATLJIVI IZDACI
TOTAL ELIGIBLE EXPENDITURE
= Bespovratna sredstva ukupno + doprinos korisnika
= Ukupni prihvatljivi troškovi
= Ukupna ugovorena vrijednost projekta HRK]]/7.5345</f>
        <v>103711.59864622736</v>
      </c>
      <c r="AA2094" s="13" t="s">
        <v>7642</v>
      </c>
      <c r="AB2094" s="13" t="s">
        <v>19</v>
      </c>
      <c r="AC2094" s="12" t="s">
        <v>7664</v>
      </c>
      <c r="AD2094" s="12" t="s">
        <v>2664</v>
      </c>
    </row>
    <row r="2095" spans="1:30" ht="51" customHeight="1" x14ac:dyDescent="0.3">
      <c r="A2095" s="10" t="s">
        <v>7665</v>
      </c>
      <c r="B2095" s="11" t="s">
        <v>139</v>
      </c>
      <c r="C2095" s="12" t="s">
        <v>2736</v>
      </c>
      <c r="D2095" s="12" t="s">
        <v>7639</v>
      </c>
      <c r="E2095" s="13" t="s">
        <v>223</v>
      </c>
      <c r="F2095" s="14" t="s">
        <v>7666</v>
      </c>
      <c r="G2095" s="14" t="s">
        <v>3194</v>
      </c>
      <c r="H2095" s="16">
        <v>43578</v>
      </c>
      <c r="I2095" s="16">
        <v>44309</v>
      </c>
      <c r="J2095" s="17" t="str">
        <f>IF(Ugovori_OPULJP[[#This Row],[DATUM ZAVRŠETKA OPERACIJE]]&gt;DATE(2023,12,31),"u provedbi","završen")</f>
        <v>završen</v>
      </c>
      <c r="K2095" s="15" t="s">
        <v>71</v>
      </c>
      <c r="L2095" s="15" t="s">
        <v>71</v>
      </c>
      <c r="M2095" s="18">
        <v>0.85</v>
      </c>
      <c r="N2095" s="18">
        <v>0.15</v>
      </c>
      <c r="O2095" s="19">
        <f>Ugovori_OPULJP[[#This Row],[Bespovratna sredstva - Ukupno (EU+Nac) HRK
= Ukupna ugovorena vrijednost bespovratnih sredstava]]*Ugovori_OPULJP[[#This Row],[EU STOPA SUFINANCIRANJA %
EU CO-FINANCING RATE %]]</f>
        <v>1549465</v>
      </c>
      <c r="P2095" s="20">
        <f>Ugovori_OPULJP[[#This Row],[Bespovratna sredstva - EU dio - HRK]]/7.5345</f>
        <v>205649.34634016856</v>
      </c>
      <c r="Q2095" s="19">
        <f>Ugovori_OPULJP[[#This Row],[Bespovratna sredstva - Ukupno (EU+Nac) HRK
= Ukupna ugovorena vrijednost bespovratnih sredstava]]*Ugovori_OPULJP[[#This Row],[STOPA NACIONALNOG SUFINANCIRANJA %]]</f>
        <v>273435</v>
      </c>
      <c r="R2095" s="20">
        <f>Ugovori_OPULJP[[#This Row],[Bespovratna sredstva - Nacionalni dio - HRK]]/7.5345</f>
        <v>36291.061118853271</v>
      </c>
      <c r="S2095" s="19">
        <v>1822900</v>
      </c>
      <c r="T2095" s="20">
        <f>Ugovori_OPULJP[[#This Row],[Bespovratna sredstva - Ukupno (EU+Nac) HRK
= Ukupna ugovorena vrijednost bespovratnih sredstava]]/7.5345</f>
        <v>241940.40745902181</v>
      </c>
      <c r="U2095" s="19">
        <v>0</v>
      </c>
      <c r="V2095" s="20">
        <f>Ugovori_OPULJP[[#This Row],[Javni doprinos korisnika - HRK]]/7.5345</f>
        <v>0</v>
      </c>
      <c r="W2095" s="19">
        <v>0</v>
      </c>
      <c r="X2095" s="20">
        <f>Ugovori_OPULJP[[#This Row],[Privatni doprinos korisnika - HRK]]/7.5345</f>
        <v>0</v>
      </c>
      <c r="Y2095" s="21">
        <f>Ugovori_OPULJP[[#This Row],[Bespovratna sredstva - Ukupno (EU+Nac) HRK
= Ukupna ugovorena vrijednost bespovratnih sredstava]]+Ugovori_OPULJP[[#This Row],[Javni doprinos korisnika - HRK]]+Ugovori_OPULJP[[#This Row],[Privatni doprinos korisnika - HRK]]</f>
        <v>1822900</v>
      </c>
      <c r="Z2095" s="22">
        <f>Ugovori_OPULJP[[#This Row],[UKUPNI PRIHVATLJIVI IZDACI
TOTAL ELIGIBLE EXPENDITURE
= Bespovratna sredstva ukupno + doprinos korisnika
= Ukupni prihvatljivi troškovi
= Ukupna ugovorena vrijednost projekta HRK]]/7.5345</f>
        <v>241940.40745902181</v>
      </c>
      <c r="AA2095" s="13" t="s">
        <v>7642</v>
      </c>
      <c r="AB2095" s="13" t="s">
        <v>19</v>
      </c>
      <c r="AC2095" s="12" t="s">
        <v>7667</v>
      </c>
      <c r="AD2095" s="12" t="s">
        <v>2664</v>
      </c>
    </row>
    <row r="2096" spans="1:30" ht="51" customHeight="1" x14ac:dyDescent="0.3">
      <c r="A2096" s="10" t="s">
        <v>7668</v>
      </c>
      <c r="B2096" s="11" t="s">
        <v>139</v>
      </c>
      <c r="C2096" s="12" t="s">
        <v>2736</v>
      </c>
      <c r="D2096" s="12" t="s">
        <v>7639</v>
      </c>
      <c r="E2096" s="13" t="s">
        <v>223</v>
      </c>
      <c r="F2096" s="14" t="s">
        <v>7669</v>
      </c>
      <c r="G2096" s="14" t="s">
        <v>7670</v>
      </c>
      <c r="H2096" s="16">
        <v>43200</v>
      </c>
      <c r="I2096" s="16">
        <v>43931</v>
      </c>
      <c r="J2096" s="17" t="str">
        <f>IF(Ugovori_OPULJP[[#This Row],[DATUM ZAVRŠETKA OPERACIJE]]&gt;DATE(2023,12,31),"u provedbi","završen")</f>
        <v>završen</v>
      </c>
      <c r="K2096" s="15" t="s">
        <v>913</v>
      </c>
      <c r="L2096" s="15" t="s">
        <v>324</v>
      </c>
      <c r="M2096" s="18">
        <v>0.85</v>
      </c>
      <c r="N2096" s="18">
        <v>0.15</v>
      </c>
      <c r="O2096" s="19">
        <f>Ugovori_OPULJP[[#This Row],[Bespovratna sredstva - Ukupno (EU+Nac) HRK
= Ukupna ugovorena vrijednost bespovratnih sredstava]]*Ugovori_OPULJP[[#This Row],[EU STOPA SUFINANCIRANJA %
EU CO-FINANCING RATE %]]</f>
        <v>1427040.01</v>
      </c>
      <c r="P2096" s="20">
        <f>Ugovori_OPULJP[[#This Row],[Bespovratna sredstva - EU dio - HRK]]/7.5345</f>
        <v>189400.75784723603</v>
      </c>
      <c r="Q2096" s="19">
        <f>Ugovori_OPULJP[[#This Row],[Bespovratna sredstva - Ukupno (EU+Nac) HRK
= Ukupna ugovorena vrijednost bespovratnih sredstava]]*Ugovori_OPULJP[[#This Row],[STOPA NACIONALNOG SUFINANCIRANJA %]]</f>
        <v>251830.59</v>
      </c>
      <c r="R2096" s="20">
        <f>Ugovori_OPULJP[[#This Row],[Bespovratna sredstva - Nacionalni dio - HRK]]/7.5345</f>
        <v>33423.663149512242</v>
      </c>
      <c r="S2096" s="19">
        <v>1678870.6</v>
      </c>
      <c r="T2096" s="20">
        <f>Ugovori_OPULJP[[#This Row],[Bespovratna sredstva - Ukupno (EU+Nac) HRK
= Ukupna ugovorena vrijednost bespovratnih sredstava]]/7.5345</f>
        <v>222824.42099674829</v>
      </c>
      <c r="U2096" s="19">
        <v>0</v>
      </c>
      <c r="V2096" s="20">
        <f>Ugovori_OPULJP[[#This Row],[Javni doprinos korisnika - HRK]]/7.5345</f>
        <v>0</v>
      </c>
      <c r="W2096" s="19">
        <v>0</v>
      </c>
      <c r="X2096" s="20">
        <f>Ugovori_OPULJP[[#This Row],[Privatni doprinos korisnika - HRK]]/7.5345</f>
        <v>0</v>
      </c>
      <c r="Y2096" s="21">
        <f>Ugovori_OPULJP[[#This Row],[Bespovratna sredstva - Ukupno (EU+Nac) HRK
= Ukupna ugovorena vrijednost bespovratnih sredstava]]+Ugovori_OPULJP[[#This Row],[Javni doprinos korisnika - HRK]]+Ugovori_OPULJP[[#This Row],[Privatni doprinos korisnika - HRK]]</f>
        <v>1678870.6</v>
      </c>
      <c r="Z2096" s="22">
        <f>Ugovori_OPULJP[[#This Row],[UKUPNI PRIHVATLJIVI IZDACI
TOTAL ELIGIBLE EXPENDITURE
= Bespovratna sredstva ukupno + doprinos korisnika
= Ukupni prihvatljivi troškovi
= Ukupna ugovorena vrijednost projekta HRK]]/7.5345</f>
        <v>222824.42099674829</v>
      </c>
      <c r="AA2096" s="13" t="s">
        <v>7642</v>
      </c>
      <c r="AB2096" s="13" t="s">
        <v>19</v>
      </c>
      <c r="AC2096" s="12" t="s">
        <v>7671</v>
      </c>
      <c r="AD2096" s="12" t="s">
        <v>2664</v>
      </c>
    </row>
    <row r="2097" spans="1:30" ht="51" customHeight="1" x14ac:dyDescent="0.3">
      <c r="A2097" s="10" t="s">
        <v>7672</v>
      </c>
      <c r="B2097" s="11" t="s">
        <v>139</v>
      </c>
      <c r="C2097" s="12" t="s">
        <v>2736</v>
      </c>
      <c r="D2097" s="12" t="s">
        <v>7639</v>
      </c>
      <c r="E2097" s="13" t="s">
        <v>223</v>
      </c>
      <c r="F2097" s="14" t="s">
        <v>7673</v>
      </c>
      <c r="G2097" s="14" t="s">
        <v>391</v>
      </c>
      <c r="H2097" s="16">
        <v>43200</v>
      </c>
      <c r="I2097" s="16">
        <v>43931</v>
      </c>
      <c r="J2097" s="17" t="str">
        <f>IF(Ugovori_OPULJP[[#This Row],[DATUM ZAVRŠETKA OPERACIJE]]&gt;DATE(2023,12,31),"u provedbi","završen")</f>
        <v>završen</v>
      </c>
      <c r="K2097" s="15" t="s">
        <v>21</v>
      </c>
      <c r="L2097" s="15" t="s">
        <v>21</v>
      </c>
      <c r="M2097" s="18">
        <v>0.85</v>
      </c>
      <c r="N2097" s="18">
        <v>0.15</v>
      </c>
      <c r="O2097" s="19">
        <f>Ugovori_OPULJP[[#This Row],[Bespovratna sredstva - Ukupno (EU+Nac) HRK
= Ukupna ugovorena vrijednost bespovratnih sredstava]]*Ugovori_OPULJP[[#This Row],[EU STOPA SUFINANCIRANJA %
EU CO-FINANCING RATE %]]</f>
        <v>1572153.3359999999</v>
      </c>
      <c r="P2097" s="20">
        <f>Ugovori_OPULJP[[#This Row],[Bespovratna sredstva - EU dio - HRK]]/7.5345</f>
        <v>208660.6060123432</v>
      </c>
      <c r="Q2097" s="19">
        <f>Ugovori_OPULJP[[#This Row],[Bespovratna sredstva - Ukupno (EU+Nac) HRK
= Ukupna ugovorena vrijednost bespovratnih sredstava]]*Ugovori_OPULJP[[#This Row],[STOPA NACIONALNOG SUFINANCIRANJA %]]</f>
        <v>277438.82399999996</v>
      </c>
      <c r="R2097" s="20">
        <f>Ugovori_OPULJP[[#This Row],[Bespovratna sredstva - Nacionalni dio - HRK]]/7.5345</f>
        <v>36822.459884531148</v>
      </c>
      <c r="S2097" s="19">
        <v>1849592.16</v>
      </c>
      <c r="T2097" s="20">
        <f>Ugovori_OPULJP[[#This Row],[Bespovratna sredstva - Ukupno (EU+Nac) HRK
= Ukupna ugovorena vrijednost bespovratnih sredstava]]/7.5345</f>
        <v>245483.06589687435</v>
      </c>
      <c r="U2097" s="19">
        <v>0</v>
      </c>
      <c r="V2097" s="20">
        <f>Ugovori_OPULJP[[#This Row],[Javni doprinos korisnika - HRK]]/7.5345</f>
        <v>0</v>
      </c>
      <c r="W2097" s="19">
        <v>0</v>
      </c>
      <c r="X2097" s="20">
        <f>Ugovori_OPULJP[[#This Row],[Privatni doprinos korisnika - HRK]]/7.5345</f>
        <v>0</v>
      </c>
      <c r="Y2097" s="21">
        <f>Ugovori_OPULJP[[#This Row],[Bespovratna sredstva - Ukupno (EU+Nac) HRK
= Ukupna ugovorena vrijednost bespovratnih sredstava]]+Ugovori_OPULJP[[#This Row],[Javni doprinos korisnika - HRK]]+Ugovori_OPULJP[[#This Row],[Privatni doprinos korisnika - HRK]]</f>
        <v>1849592.16</v>
      </c>
      <c r="Z2097" s="22">
        <f>Ugovori_OPULJP[[#This Row],[UKUPNI PRIHVATLJIVI IZDACI
TOTAL ELIGIBLE EXPENDITURE
= Bespovratna sredstva ukupno + doprinos korisnika
= Ukupni prihvatljivi troškovi
= Ukupna ugovorena vrijednost projekta HRK]]/7.5345</f>
        <v>245483.06589687435</v>
      </c>
      <c r="AA2097" s="13" t="s">
        <v>7642</v>
      </c>
      <c r="AB2097" s="13" t="s">
        <v>19</v>
      </c>
      <c r="AC2097" s="12" t="s">
        <v>7674</v>
      </c>
      <c r="AD2097" s="12" t="s">
        <v>2664</v>
      </c>
    </row>
    <row r="2098" spans="1:30" ht="51" customHeight="1" x14ac:dyDescent="0.3">
      <c r="A2098" s="10" t="s">
        <v>7675</v>
      </c>
      <c r="B2098" s="11" t="s">
        <v>139</v>
      </c>
      <c r="C2098" s="12" t="s">
        <v>2736</v>
      </c>
      <c r="D2098" s="12" t="s">
        <v>7639</v>
      </c>
      <c r="E2098" s="13" t="s">
        <v>223</v>
      </c>
      <c r="F2098" s="14" t="s">
        <v>7676</v>
      </c>
      <c r="G2098" s="14" t="s">
        <v>7677</v>
      </c>
      <c r="H2098" s="16">
        <v>43578</v>
      </c>
      <c r="I2098" s="16">
        <v>44309</v>
      </c>
      <c r="J2098" s="17" t="str">
        <f>IF(Ugovori_OPULJP[[#This Row],[DATUM ZAVRŠETKA OPERACIJE]]&gt;DATE(2023,12,31),"u provedbi","završen")</f>
        <v>završen</v>
      </c>
      <c r="K2098" s="15" t="s">
        <v>66</v>
      </c>
      <c r="L2098" s="15" t="s">
        <v>66</v>
      </c>
      <c r="M2098" s="18">
        <v>0.85</v>
      </c>
      <c r="N2098" s="18">
        <v>0.15</v>
      </c>
      <c r="O2098" s="19">
        <f>Ugovori_OPULJP[[#This Row],[Bespovratna sredstva - Ukupno (EU+Nac) HRK
= Ukupna ugovorena vrijednost bespovratnih sredstava]]*Ugovori_OPULJP[[#This Row],[EU STOPA SUFINANCIRANJA %
EU CO-FINANCING RATE %]]</f>
        <v>1082996.8234999999</v>
      </c>
      <c r="P2098" s="20">
        <f>Ugovori_OPULJP[[#This Row],[Bespovratna sredstva - EU dio - HRK]]/7.5345</f>
        <v>143738.37991903909</v>
      </c>
      <c r="Q2098" s="19">
        <f>Ugovori_OPULJP[[#This Row],[Bespovratna sredstva - Ukupno (EU+Nac) HRK
= Ukupna ugovorena vrijednost bespovratnih sredstava]]*Ugovori_OPULJP[[#This Row],[STOPA NACIONALNOG SUFINANCIRANJA %]]</f>
        <v>191117.08649999998</v>
      </c>
      <c r="R2098" s="20">
        <f>Ugovori_OPULJP[[#This Row],[Bespovratna sredstva - Nacionalni dio - HRK]]/7.5345</f>
        <v>25365.596456301009</v>
      </c>
      <c r="S2098" s="19">
        <v>1274113.9099999999</v>
      </c>
      <c r="T2098" s="20">
        <f>Ugovori_OPULJP[[#This Row],[Bespovratna sredstva - Ukupno (EU+Nac) HRK
= Ukupna ugovorena vrijednost bespovratnih sredstava]]/7.5345</f>
        <v>169103.97637534008</v>
      </c>
      <c r="U2098" s="19">
        <v>0</v>
      </c>
      <c r="V2098" s="20">
        <f>Ugovori_OPULJP[[#This Row],[Javni doprinos korisnika - HRK]]/7.5345</f>
        <v>0</v>
      </c>
      <c r="W2098" s="19">
        <v>0</v>
      </c>
      <c r="X2098" s="20">
        <f>Ugovori_OPULJP[[#This Row],[Privatni doprinos korisnika - HRK]]/7.5345</f>
        <v>0</v>
      </c>
      <c r="Y2098" s="21">
        <f>Ugovori_OPULJP[[#This Row],[Bespovratna sredstva - Ukupno (EU+Nac) HRK
= Ukupna ugovorena vrijednost bespovratnih sredstava]]+Ugovori_OPULJP[[#This Row],[Javni doprinos korisnika - HRK]]+Ugovori_OPULJP[[#This Row],[Privatni doprinos korisnika - HRK]]</f>
        <v>1274113.9099999999</v>
      </c>
      <c r="Z2098" s="22">
        <f>Ugovori_OPULJP[[#This Row],[UKUPNI PRIHVATLJIVI IZDACI
TOTAL ELIGIBLE EXPENDITURE
= Bespovratna sredstva ukupno + doprinos korisnika
= Ukupni prihvatljivi troškovi
= Ukupna ugovorena vrijednost projekta HRK]]/7.5345</f>
        <v>169103.97637534008</v>
      </c>
      <c r="AA2098" s="13" t="s">
        <v>7642</v>
      </c>
      <c r="AB2098" s="13" t="s">
        <v>19</v>
      </c>
      <c r="AC2098" s="12" t="s">
        <v>7678</v>
      </c>
      <c r="AD2098" s="12" t="s">
        <v>2664</v>
      </c>
    </row>
    <row r="2099" spans="1:30" ht="76.5" customHeight="1" x14ac:dyDescent="0.3">
      <c r="A2099" s="10" t="s">
        <v>7679</v>
      </c>
      <c r="B2099" s="11" t="s">
        <v>139</v>
      </c>
      <c r="C2099" s="12" t="s">
        <v>2736</v>
      </c>
      <c r="D2099" s="12" t="s">
        <v>7639</v>
      </c>
      <c r="E2099" s="13" t="s">
        <v>223</v>
      </c>
      <c r="F2099" s="14" t="s">
        <v>7680</v>
      </c>
      <c r="G2099" s="14" t="s">
        <v>7681</v>
      </c>
      <c r="H2099" s="16">
        <v>43578</v>
      </c>
      <c r="I2099" s="16">
        <v>44309</v>
      </c>
      <c r="J2099" s="17" t="str">
        <f>IF(Ugovori_OPULJP[[#This Row],[DATUM ZAVRŠETKA OPERACIJE]]&gt;DATE(2023,12,31),"u provedbi","završen")</f>
        <v>završen</v>
      </c>
      <c r="K2099" s="15" t="s">
        <v>7682</v>
      </c>
      <c r="L2099" s="15" t="s">
        <v>586</v>
      </c>
      <c r="M2099" s="18">
        <v>0.85</v>
      </c>
      <c r="N2099" s="18">
        <v>0.15</v>
      </c>
      <c r="O2099" s="19">
        <f>Ugovori_OPULJP[[#This Row],[Bespovratna sredstva - Ukupno (EU+Nac) HRK
= Ukupna ugovorena vrijednost bespovratnih sredstava]]*Ugovori_OPULJP[[#This Row],[EU STOPA SUFINANCIRANJA %
EU CO-FINANCING RATE %]]</f>
        <v>1694402.7415</v>
      </c>
      <c r="P2099" s="20">
        <f>Ugovori_OPULJP[[#This Row],[Bespovratna sredstva - EU dio - HRK]]/7.5345</f>
        <v>224885.89043732165</v>
      </c>
      <c r="Q2099" s="19">
        <f>Ugovori_OPULJP[[#This Row],[Bespovratna sredstva - Ukupno (EU+Nac) HRK
= Ukupna ugovorena vrijednost bespovratnih sredstava]]*Ugovori_OPULJP[[#This Row],[STOPA NACIONALNOG SUFINANCIRANJA %]]</f>
        <v>299012.24849999999</v>
      </c>
      <c r="R2099" s="20">
        <f>Ugovori_OPULJP[[#This Row],[Bespovratna sredstva - Nacionalni dio - HRK]]/7.5345</f>
        <v>39685.745371292054</v>
      </c>
      <c r="S2099" s="19">
        <v>1993414.99</v>
      </c>
      <c r="T2099" s="20">
        <f>Ugovori_OPULJP[[#This Row],[Bespovratna sredstva - Ukupno (EU+Nac) HRK
= Ukupna ugovorena vrijednost bespovratnih sredstava]]/7.5345</f>
        <v>264571.63580861368</v>
      </c>
      <c r="U2099" s="19">
        <v>0</v>
      </c>
      <c r="V2099" s="20">
        <f>Ugovori_OPULJP[[#This Row],[Javni doprinos korisnika - HRK]]/7.5345</f>
        <v>0</v>
      </c>
      <c r="W2099" s="19">
        <v>0</v>
      </c>
      <c r="X2099" s="20">
        <f>Ugovori_OPULJP[[#This Row],[Privatni doprinos korisnika - HRK]]/7.5345</f>
        <v>0</v>
      </c>
      <c r="Y2099" s="21">
        <f>Ugovori_OPULJP[[#This Row],[Bespovratna sredstva - Ukupno (EU+Nac) HRK
= Ukupna ugovorena vrijednost bespovratnih sredstava]]+Ugovori_OPULJP[[#This Row],[Javni doprinos korisnika - HRK]]+Ugovori_OPULJP[[#This Row],[Privatni doprinos korisnika - HRK]]</f>
        <v>1993414.99</v>
      </c>
      <c r="Z2099" s="22">
        <f>Ugovori_OPULJP[[#This Row],[UKUPNI PRIHVATLJIVI IZDACI
TOTAL ELIGIBLE EXPENDITURE
= Bespovratna sredstva ukupno + doprinos korisnika
= Ukupni prihvatljivi troškovi
= Ukupna ugovorena vrijednost projekta HRK]]/7.5345</f>
        <v>264571.63580861368</v>
      </c>
      <c r="AA2099" s="13" t="s">
        <v>7642</v>
      </c>
      <c r="AB2099" s="13" t="s">
        <v>19</v>
      </c>
      <c r="AC2099" s="12" t="s">
        <v>7683</v>
      </c>
      <c r="AD2099" s="12" t="s">
        <v>2664</v>
      </c>
    </row>
    <row r="2100" spans="1:30" ht="110.4" x14ac:dyDescent="0.3">
      <c r="A2100" s="10" t="s">
        <v>7684</v>
      </c>
      <c r="B2100" s="11" t="s">
        <v>139</v>
      </c>
      <c r="C2100" s="12" t="s">
        <v>2736</v>
      </c>
      <c r="D2100" s="12" t="s">
        <v>7639</v>
      </c>
      <c r="E2100" s="13" t="s">
        <v>223</v>
      </c>
      <c r="F2100" s="14" t="s">
        <v>7685</v>
      </c>
      <c r="G2100" s="14" t="s">
        <v>7686</v>
      </c>
      <c r="H2100" s="16">
        <v>43578</v>
      </c>
      <c r="I2100" s="16">
        <v>44309</v>
      </c>
      <c r="J2100" s="17" t="str">
        <f>IF(Ugovori_OPULJP[[#This Row],[DATUM ZAVRŠETKA OPERACIJE]]&gt;DATE(2023,12,31),"u provedbi","završen")</f>
        <v>završen</v>
      </c>
      <c r="K2100" s="15" t="s">
        <v>164</v>
      </c>
      <c r="L2100" s="15" t="s">
        <v>164</v>
      </c>
      <c r="M2100" s="18">
        <v>0.85</v>
      </c>
      <c r="N2100" s="18">
        <v>0.15</v>
      </c>
      <c r="O2100" s="19">
        <f>Ugovori_OPULJP[[#This Row],[Bespovratna sredstva - Ukupno (EU+Nac) HRK
= Ukupna ugovorena vrijednost bespovratnih sredstava]]*Ugovori_OPULJP[[#This Row],[EU STOPA SUFINANCIRANJA %
EU CO-FINANCING RATE %]]</f>
        <v>1393888.1739999999</v>
      </c>
      <c r="P2100" s="20">
        <f>Ugovori_OPULJP[[#This Row],[Bespovratna sredstva - EU dio - HRK]]/7.5345</f>
        <v>185000.75306921493</v>
      </c>
      <c r="Q2100" s="19">
        <f>Ugovori_OPULJP[[#This Row],[Bespovratna sredstva - Ukupno (EU+Nac) HRK
= Ukupna ugovorena vrijednost bespovratnih sredstava]]*Ugovori_OPULJP[[#This Row],[STOPA NACIONALNOG SUFINANCIRANJA %]]</f>
        <v>245980.26599999997</v>
      </c>
      <c r="R2100" s="20">
        <f>Ugovori_OPULJP[[#This Row],[Bespovratna sredstva - Nacionalni dio - HRK]]/7.5345</f>
        <v>32647.19171809675</v>
      </c>
      <c r="S2100" s="19">
        <v>1639868.44</v>
      </c>
      <c r="T2100" s="20">
        <f>Ugovori_OPULJP[[#This Row],[Bespovratna sredstva - Ukupno (EU+Nac) HRK
= Ukupna ugovorena vrijednost bespovratnih sredstava]]/7.5345</f>
        <v>217647.94478731169</v>
      </c>
      <c r="U2100" s="19">
        <v>0</v>
      </c>
      <c r="V2100" s="20">
        <f>Ugovori_OPULJP[[#This Row],[Javni doprinos korisnika - HRK]]/7.5345</f>
        <v>0</v>
      </c>
      <c r="W2100" s="19">
        <v>0</v>
      </c>
      <c r="X2100" s="20">
        <f>Ugovori_OPULJP[[#This Row],[Privatni doprinos korisnika - HRK]]/7.5345</f>
        <v>0</v>
      </c>
      <c r="Y2100" s="21">
        <f>Ugovori_OPULJP[[#This Row],[Bespovratna sredstva - Ukupno (EU+Nac) HRK
= Ukupna ugovorena vrijednost bespovratnih sredstava]]+Ugovori_OPULJP[[#This Row],[Javni doprinos korisnika - HRK]]+Ugovori_OPULJP[[#This Row],[Privatni doprinos korisnika - HRK]]</f>
        <v>1639868.44</v>
      </c>
      <c r="Z2100" s="22">
        <f>Ugovori_OPULJP[[#This Row],[UKUPNI PRIHVATLJIVI IZDACI
TOTAL ELIGIBLE EXPENDITURE
= Bespovratna sredstva ukupno + doprinos korisnika
= Ukupni prihvatljivi troškovi
= Ukupna ugovorena vrijednost projekta HRK]]/7.5345</f>
        <v>217647.94478731169</v>
      </c>
      <c r="AA2100" s="13" t="s">
        <v>7642</v>
      </c>
      <c r="AB2100" s="13" t="s">
        <v>19</v>
      </c>
      <c r="AC2100" s="12" t="s">
        <v>7687</v>
      </c>
      <c r="AD2100" s="12" t="s">
        <v>2664</v>
      </c>
    </row>
    <row r="2101" spans="1:30" ht="76.5" customHeight="1" x14ac:dyDescent="0.3">
      <c r="A2101" s="10" t="s">
        <v>7688</v>
      </c>
      <c r="B2101" s="11" t="s">
        <v>139</v>
      </c>
      <c r="C2101" s="12" t="s">
        <v>2736</v>
      </c>
      <c r="D2101" s="12" t="s">
        <v>7639</v>
      </c>
      <c r="E2101" s="13" t="s">
        <v>223</v>
      </c>
      <c r="F2101" s="14" t="s">
        <v>7689</v>
      </c>
      <c r="G2101" s="32" t="s">
        <v>3003</v>
      </c>
      <c r="H2101" s="16">
        <v>43200</v>
      </c>
      <c r="I2101" s="16">
        <v>43687</v>
      </c>
      <c r="J2101" s="17" t="str">
        <f>IF(Ugovori_OPULJP[[#This Row],[DATUM ZAVRŠETKA OPERACIJE]]&gt;DATE(2023,12,31),"u provedbi","završen")</f>
        <v>završen</v>
      </c>
      <c r="K2101" s="15" t="s">
        <v>240</v>
      </c>
      <c r="L2101" s="15" t="s">
        <v>240</v>
      </c>
      <c r="M2101" s="18">
        <v>0.85</v>
      </c>
      <c r="N2101" s="18">
        <v>0.15</v>
      </c>
      <c r="O2101" s="19">
        <f>Ugovori_OPULJP[[#This Row],[Bespovratna sredstva - Ukupno (EU+Nac) HRK
= Ukupna ugovorena vrijednost bespovratnih sredstava]]*Ugovori_OPULJP[[#This Row],[EU STOPA SUFINANCIRANJA %
EU CO-FINANCING RATE %]]</f>
        <v>1101563.6880000001</v>
      </c>
      <c r="P2101" s="20">
        <f>Ugovori_OPULJP[[#This Row],[Bespovratna sredstva - EU dio - HRK]]/7.5345</f>
        <v>146202.62631893292</v>
      </c>
      <c r="Q2101" s="19">
        <f>Ugovori_OPULJP[[#This Row],[Bespovratna sredstva - Ukupno (EU+Nac) HRK
= Ukupna ugovorena vrijednost bespovratnih sredstava]]*Ugovori_OPULJP[[#This Row],[STOPA NACIONALNOG SUFINANCIRANJA %]]</f>
        <v>194393.592</v>
      </c>
      <c r="R2101" s="20">
        <f>Ugovori_OPULJP[[#This Row],[Bespovratna sredstva - Nacionalni dio - HRK]]/7.5345</f>
        <v>25800.463468046983</v>
      </c>
      <c r="S2101" s="19">
        <v>1295957.28</v>
      </c>
      <c r="T2101" s="20">
        <f>Ugovori_OPULJP[[#This Row],[Bespovratna sredstva - Ukupno (EU+Nac) HRK
= Ukupna ugovorena vrijednost bespovratnih sredstava]]/7.5345</f>
        <v>172003.08978697989</v>
      </c>
      <c r="U2101" s="19">
        <v>0</v>
      </c>
      <c r="V2101" s="20">
        <f>Ugovori_OPULJP[[#This Row],[Javni doprinos korisnika - HRK]]/7.5345</f>
        <v>0</v>
      </c>
      <c r="W2101" s="19">
        <v>0</v>
      </c>
      <c r="X2101" s="20">
        <f>Ugovori_OPULJP[[#This Row],[Privatni doprinos korisnika - HRK]]/7.5345</f>
        <v>0</v>
      </c>
      <c r="Y2101" s="21">
        <f>Ugovori_OPULJP[[#This Row],[Bespovratna sredstva - Ukupno (EU+Nac) HRK
= Ukupna ugovorena vrijednost bespovratnih sredstava]]+Ugovori_OPULJP[[#This Row],[Javni doprinos korisnika - HRK]]+Ugovori_OPULJP[[#This Row],[Privatni doprinos korisnika - HRK]]</f>
        <v>1295957.28</v>
      </c>
      <c r="Z2101" s="22">
        <f>Ugovori_OPULJP[[#This Row],[UKUPNI PRIHVATLJIVI IZDACI
TOTAL ELIGIBLE EXPENDITURE
= Bespovratna sredstva ukupno + doprinos korisnika
= Ukupni prihvatljivi troškovi
= Ukupna ugovorena vrijednost projekta HRK]]/7.5345</f>
        <v>172003.08978697989</v>
      </c>
      <c r="AA2101" s="13" t="s">
        <v>7642</v>
      </c>
      <c r="AB2101" s="13" t="s">
        <v>19</v>
      </c>
      <c r="AC2101" s="12" t="s">
        <v>7690</v>
      </c>
      <c r="AD2101" s="12" t="s">
        <v>2664</v>
      </c>
    </row>
    <row r="2102" spans="1:30" ht="76.5" customHeight="1" x14ac:dyDescent="0.3">
      <c r="A2102" s="10" t="s">
        <v>7691</v>
      </c>
      <c r="B2102" s="11" t="s">
        <v>139</v>
      </c>
      <c r="C2102" s="12" t="s">
        <v>2736</v>
      </c>
      <c r="D2102" s="12" t="s">
        <v>7639</v>
      </c>
      <c r="E2102" s="13" t="s">
        <v>223</v>
      </c>
      <c r="F2102" s="14" t="s">
        <v>7692</v>
      </c>
      <c r="G2102" s="14" t="s">
        <v>7693</v>
      </c>
      <c r="H2102" s="16">
        <v>43578</v>
      </c>
      <c r="I2102" s="16">
        <v>44309</v>
      </c>
      <c r="J2102" s="17" t="str">
        <f>IF(Ugovori_OPULJP[[#This Row],[DATUM ZAVRŠETKA OPERACIJE]]&gt;DATE(2023,12,31),"u provedbi","završen")</f>
        <v>završen</v>
      </c>
      <c r="K2102" s="15" t="s">
        <v>178</v>
      </c>
      <c r="L2102" s="15" t="s">
        <v>178</v>
      </c>
      <c r="M2102" s="18">
        <v>0.85</v>
      </c>
      <c r="N2102" s="18">
        <v>0.15</v>
      </c>
      <c r="O2102" s="19">
        <f>Ugovori_OPULJP[[#This Row],[Bespovratna sredstva - Ukupno (EU+Nac) HRK
= Ukupna ugovorena vrijednost bespovratnih sredstava]]*Ugovori_OPULJP[[#This Row],[EU STOPA SUFINANCIRANJA %
EU CO-FINANCING RATE %]]</f>
        <v>1200332.5744999999</v>
      </c>
      <c r="P2102" s="20">
        <f>Ugovori_OPULJP[[#This Row],[Bespovratna sredstva - EU dio - HRK]]/7.5345</f>
        <v>159311.51031919834</v>
      </c>
      <c r="Q2102" s="19">
        <f>Ugovori_OPULJP[[#This Row],[Bespovratna sredstva - Ukupno (EU+Nac) HRK
= Ukupna ugovorena vrijednost bespovratnih sredstava]]*Ugovori_OPULJP[[#This Row],[STOPA NACIONALNOG SUFINANCIRANJA %]]</f>
        <v>211823.39549999998</v>
      </c>
      <c r="R2102" s="20">
        <f>Ugovori_OPULJP[[#This Row],[Bespovratna sredstva - Nacionalni dio - HRK]]/7.5345</f>
        <v>28113.795938682058</v>
      </c>
      <c r="S2102" s="19">
        <v>1412155.97</v>
      </c>
      <c r="T2102" s="20">
        <f>Ugovori_OPULJP[[#This Row],[Bespovratna sredstva - Ukupno (EU+Nac) HRK
= Ukupna ugovorena vrijednost bespovratnih sredstava]]/7.5345</f>
        <v>187425.30625788041</v>
      </c>
      <c r="U2102" s="19">
        <v>0</v>
      </c>
      <c r="V2102" s="20">
        <f>Ugovori_OPULJP[[#This Row],[Javni doprinos korisnika - HRK]]/7.5345</f>
        <v>0</v>
      </c>
      <c r="W2102" s="19">
        <v>0</v>
      </c>
      <c r="X2102" s="20">
        <f>Ugovori_OPULJP[[#This Row],[Privatni doprinos korisnika - HRK]]/7.5345</f>
        <v>0</v>
      </c>
      <c r="Y2102" s="21">
        <f>Ugovori_OPULJP[[#This Row],[Bespovratna sredstva - Ukupno (EU+Nac) HRK
= Ukupna ugovorena vrijednost bespovratnih sredstava]]+Ugovori_OPULJP[[#This Row],[Javni doprinos korisnika - HRK]]+Ugovori_OPULJP[[#This Row],[Privatni doprinos korisnika - HRK]]</f>
        <v>1412155.97</v>
      </c>
      <c r="Z2102" s="22">
        <f>Ugovori_OPULJP[[#This Row],[UKUPNI PRIHVATLJIVI IZDACI
TOTAL ELIGIBLE EXPENDITURE
= Bespovratna sredstva ukupno + doprinos korisnika
= Ukupni prihvatljivi troškovi
= Ukupna ugovorena vrijednost projekta HRK]]/7.5345</f>
        <v>187425.30625788041</v>
      </c>
      <c r="AA2102" s="13" t="s">
        <v>7642</v>
      </c>
      <c r="AB2102" s="13" t="s">
        <v>19</v>
      </c>
      <c r="AC2102" s="12" t="s">
        <v>7694</v>
      </c>
      <c r="AD2102" s="12" t="s">
        <v>2664</v>
      </c>
    </row>
    <row r="2103" spans="1:30" ht="76.5" customHeight="1" x14ac:dyDescent="0.3">
      <c r="A2103" s="10" t="s">
        <v>7695</v>
      </c>
      <c r="B2103" s="11" t="s">
        <v>139</v>
      </c>
      <c r="C2103" s="12" t="s">
        <v>2736</v>
      </c>
      <c r="D2103" s="12" t="s">
        <v>7639</v>
      </c>
      <c r="E2103" s="13" t="s">
        <v>223</v>
      </c>
      <c r="F2103" s="14" t="s">
        <v>7696</v>
      </c>
      <c r="G2103" s="14" t="s">
        <v>7697</v>
      </c>
      <c r="H2103" s="16">
        <v>43200</v>
      </c>
      <c r="I2103" s="16">
        <v>43565</v>
      </c>
      <c r="J2103" s="17" t="str">
        <f>IF(Ugovori_OPULJP[[#This Row],[DATUM ZAVRŠETKA OPERACIJE]]&gt;DATE(2023,12,31),"u provedbi","završen")</f>
        <v>završen</v>
      </c>
      <c r="K2103" s="15" t="s">
        <v>7698</v>
      </c>
      <c r="L2103" s="15" t="s">
        <v>586</v>
      </c>
      <c r="M2103" s="18">
        <v>0.85</v>
      </c>
      <c r="N2103" s="18">
        <v>0.15</v>
      </c>
      <c r="O2103" s="19">
        <f>Ugovori_OPULJP[[#This Row],[Bespovratna sredstva - Ukupno (EU+Nac) HRK
= Ukupna ugovorena vrijednost bespovratnih sredstava]]*Ugovori_OPULJP[[#This Row],[EU STOPA SUFINANCIRANJA %
EU CO-FINANCING RATE %]]</f>
        <v>1247075.3495</v>
      </c>
      <c r="P2103" s="20">
        <f>Ugovori_OPULJP[[#This Row],[Bespovratna sredstva - EU dio - HRK]]/7.5345</f>
        <v>165515.34269029132</v>
      </c>
      <c r="Q2103" s="19">
        <f>Ugovori_OPULJP[[#This Row],[Bespovratna sredstva - Ukupno (EU+Nac) HRK
= Ukupna ugovorena vrijednost bespovratnih sredstava]]*Ugovori_OPULJP[[#This Row],[STOPA NACIONALNOG SUFINANCIRANJA %]]</f>
        <v>220072.12049999999</v>
      </c>
      <c r="R2103" s="20">
        <f>Ugovori_OPULJP[[#This Row],[Bespovratna sredstva - Nacionalni dio - HRK]]/7.5345</f>
        <v>29208.589886521997</v>
      </c>
      <c r="S2103" s="19">
        <v>1467147.47</v>
      </c>
      <c r="T2103" s="20">
        <f>Ugovori_OPULJP[[#This Row],[Bespovratna sredstva - Ukupno (EU+Nac) HRK
= Ukupna ugovorena vrijednost bespovratnih sredstava]]/7.5345</f>
        <v>194723.9325768133</v>
      </c>
      <c r="U2103" s="19">
        <v>0</v>
      </c>
      <c r="V2103" s="20">
        <f>Ugovori_OPULJP[[#This Row],[Javni doprinos korisnika - HRK]]/7.5345</f>
        <v>0</v>
      </c>
      <c r="W2103" s="19">
        <v>0</v>
      </c>
      <c r="X2103" s="20">
        <f>Ugovori_OPULJP[[#This Row],[Privatni doprinos korisnika - HRK]]/7.5345</f>
        <v>0</v>
      </c>
      <c r="Y2103" s="21">
        <f>Ugovori_OPULJP[[#This Row],[Bespovratna sredstva - Ukupno (EU+Nac) HRK
= Ukupna ugovorena vrijednost bespovratnih sredstava]]+Ugovori_OPULJP[[#This Row],[Javni doprinos korisnika - HRK]]+Ugovori_OPULJP[[#This Row],[Privatni doprinos korisnika - HRK]]</f>
        <v>1467147.47</v>
      </c>
      <c r="Z2103" s="22">
        <f>Ugovori_OPULJP[[#This Row],[UKUPNI PRIHVATLJIVI IZDACI
TOTAL ELIGIBLE EXPENDITURE
= Bespovratna sredstva ukupno + doprinos korisnika
= Ukupni prihvatljivi troškovi
= Ukupna ugovorena vrijednost projekta HRK]]/7.5345</f>
        <v>194723.9325768133</v>
      </c>
      <c r="AA2103" s="13" t="s">
        <v>7642</v>
      </c>
      <c r="AB2103" s="13" t="s">
        <v>19</v>
      </c>
      <c r="AC2103" s="12" t="s">
        <v>7699</v>
      </c>
      <c r="AD2103" s="12" t="s">
        <v>2664</v>
      </c>
    </row>
    <row r="2104" spans="1:30" ht="76.5" customHeight="1" x14ac:dyDescent="0.3">
      <c r="A2104" s="10" t="s">
        <v>7700</v>
      </c>
      <c r="B2104" s="11" t="s">
        <v>139</v>
      </c>
      <c r="C2104" s="12" t="s">
        <v>2736</v>
      </c>
      <c r="D2104" s="12" t="s">
        <v>7639</v>
      </c>
      <c r="E2104" s="13" t="s">
        <v>223</v>
      </c>
      <c r="F2104" s="14" t="s">
        <v>7701</v>
      </c>
      <c r="G2104" s="14" t="s">
        <v>7702</v>
      </c>
      <c r="H2104" s="16">
        <v>43200</v>
      </c>
      <c r="I2104" s="16">
        <v>43748</v>
      </c>
      <c r="J2104" s="17" t="str">
        <f>IF(Ugovori_OPULJP[[#This Row],[DATUM ZAVRŠETKA OPERACIJE]]&gt;DATE(2023,12,31),"u provedbi","završen")</f>
        <v>završen</v>
      </c>
      <c r="K2104" s="15" t="s">
        <v>5748</v>
      </c>
      <c r="L2104" s="15" t="s">
        <v>240</v>
      </c>
      <c r="M2104" s="18">
        <v>0.85</v>
      </c>
      <c r="N2104" s="18">
        <v>0.15</v>
      </c>
      <c r="O2104" s="19">
        <f>Ugovori_OPULJP[[#This Row],[Bespovratna sredstva - Ukupno (EU+Nac) HRK
= Ukupna ugovorena vrijednost bespovratnih sredstava]]*Ugovori_OPULJP[[#This Row],[EU STOPA SUFINANCIRANJA %
EU CO-FINANCING RATE %]]</f>
        <v>1503673.8</v>
      </c>
      <c r="P2104" s="20">
        <f>Ugovori_OPULJP[[#This Row],[Bespovratna sredstva - EU dio - HRK]]/7.5345</f>
        <v>199571.80967549272</v>
      </c>
      <c r="Q2104" s="19">
        <f>Ugovori_OPULJP[[#This Row],[Bespovratna sredstva - Ukupno (EU+Nac) HRK
= Ukupna ugovorena vrijednost bespovratnih sredstava]]*Ugovori_OPULJP[[#This Row],[STOPA NACIONALNOG SUFINANCIRANJA %]]</f>
        <v>265354.2</v>
      </c>
      <c r="R2104" s="20">
        <f>Ugovori_OPULJP[[#This Row],[Bespovratna sredstva - Nacionalni dio - HRK]]/7.5345</f>
        <v>35218.554648616366</v>
      </c>
      <c r="S2104" s="19">
        <v>1769028</v>
      </c>
      <c r="T2104" s="20">
        <f>Ugovori_OPULJP[[#This Row],[Bespovratna sredstva - Ukupno (EU+Nac) HRK
= Ukupna ugovorena vrijednost bespovratnih sredstava]]/7.5345</f>
        <v>234790.36432410908</v>
      </c>
      <c r="U2104" s="19">
        <v>0</v>
      </c>
      <c r="V2104" s="20">
        <f>Ugovori_OPULJP[[#This Row],[Javni doprinos korisnika - HRK]]/7.5345</f>
        <v>0</v>
      </c>
      <c r="W2104" s="19">
        <v>0</v>
      </c>
      <c r="X2104" s="20">
        <f>Ugovori_OPULJP[[#This Row],[Privatni doprinos korisnika - HRK]]/7.5345</f>
        <v>0</v>
      </c>
      <c r="Y2104" s="21">
        <f>Ugovori_OPULJP[[#This Row],[Bespovratna sredstva - Ukupno (EU+Nac) HRK
= Ukupna ugovorena vrijednost bespovratnih sredstava]]+Ugovori_OPULJP[[#This Row],[Javni doprinos korisnika - HRK]]+Ugovori_OPULJP[[#This Row],[Privatni doprinos korisnika - HRK]]</f>
        <v>1769028</v>
      </c>
      <c r="Z2104" s="22">
        <f>Ugovori_OPULJP[[#This Row],[UKUPNI PRIHVATLJIVI IZDACI
TOTAL ELIGIBLE EXPENDITURE
= Bespovratna sredstva ukupno + doprinos korisnika
= Ukupni prihvatljivi troškovi
= Ukupna ugovorena vrijednost projekta HRK]]/7.5345</f>
        <v>234790.36432410908</v>
      </c>
      <c r="AA2104" s="13" t="s">
        <v>7642</v>
      </c>
      <c r="AB2104" s="13" t="s">
        <v>19</v>
      </c>
      <c r="AC2104" s="12" t="s">
        <v>7703</v>
      </c>
      <c r="AD2104" s="12" t="s">
        <v>2664</v>
      </c>
    </row>
    <row r="2105" spans="1:30" ht="51" customHeight="1" x14ac:dyDescent="0.3">
      <c r="A2105" s="10" t="s">
        <v>7704</v>
      </c>
      <c r="B2105" s="11" t="s">
        <v>139</v>
      </c>
      <c r="C2105" s="12" t="s">
        <v>2736</v>
      </c>
      <c r="D2105" s="12" t="s">
        <v>7639</v>
      </c>
      <c r="E2105" s="13" t="s">
        <v>223</v>
      </c>
      <c r="F2105" s="14" t="s">
        <v>7705</v>
      </c>
      <c r="G2105" s="14" t="s">
        <v>517</v>
      </c>
      <c r="H2105" s="16">
        <v>43200</v>
      </c>
      <c r="I2105" s="16">
        <v>44022</v>
      </c>
      <c r="J2105" s="17" t="str">
        <f>IF(Ugovori_OPULJP[[#This Row],[DATUM ZAVRŠETKA OPERACIJE]]&gt;DATE(2023,12,31),"u provedbi","završen")</f>
        <v>završen</v>
      </c>
      <c r="K2105" s="15" t="s">
        <v>192</v>
      </c>
      <c r="L2105" s="15" t="s">
        <v>192</v>
      </c>
      <c r="M2105" s="18">
        <v>0.85</v>
      </c>
      <c r="N2105" s="18">
        <v>0.15</v>
      </c>
      <c r="O2105" s="19">
        <f>Ugovori_OPULJP[[#This Row],[Bespovratna sredstva - Ukupno (EU+Nac) HRK
= Ukupna ugovorena vrijednost bespovratnih sredstava]]*Ugovori_OPULJP[[#This Row],[EU STOPA SUFINANCIRANJA %
EU CO-FINANCING RATE %]]</f>
        <v>1052823.5999999999</v>
      </c>
      <c r="P2105" s="20">
        <f>Ugovori_OPULJP[[#This Row],[Bespovratna sredstva - EU dio - HRK]]/7.5345</f>
        <v>139733.70495719687</v>
      </c>
      <c r="Q2105" s="19">
        <f>Ugovori_OPULJP[[#This Row],[Bespovratna sredstva - Ukupno (EU+Nac) HRK
= Ukupna ugovorena vrijednost bespovratnih sredstava]]*Ugovori_OPULJP[[#This Row],[STOPA NACIONALNOG SUFINANCIRANJA %]]</f>
        <v>185792.4</v>
      </c>
      <c r="R2105" s="20">
        <f>Ugovori_OPULJP[[#This Row],[Bespovratna sredstva - Nacionalni dio - HRK]]/7.5345</f>
        <v>24658.889110093569</v>
      </c>
      <c r="S2105" s="19">
        <v>1238616</v>
      </c>
      <c r="T2105" s="20">
        <f>Ugovori_OPULJP[[#This Row],[Bespovratna sredstva - Ukupno (EU+Nac) HRK
= Ukupna ugovorena vrijednost bespovratnih sredstava]]/7.5345</f>
        <v>164392.59406729045</v>
      </c>
      <c r="U2105" s="19">
        <v>0</v>
      </c>
      <c r="V2105" s="20">
        <f>Ugovori_OPULJP[[#This Row],[Javni doprinos korisnika - HRK]]/7.5345</f>
        <v>0</v>
      </c>
      <c r="W2105" s="19">
        <v>0</v>
      </c>
      <c r="X2105" s="20">
        <f>Ugovori_OPULJP[[#This Row],[Privatni doprinos korisnika - HRK]]/7.5345</f>
        <v>0</v>
      </c>
      <c r="Y2105" s="21">
        <f>Ugovori_OPULJP[[#This Row],[Bespovratna sredstva - Ukupno (EU+Nac) HRK
= Ukupna ugovorena vrijednost bespovratnih sredstava]]+Ugovori_OPULJP[[#This Row],[Javni doprinos korisnika - HRK]]+Ugovori_OPULJP[[#This Row],[Privatni doprinos korisnika - HRK]]</f>
        <v>1238616</v>
      </c>
      <c r="Z2105" s="22">
        <f>Ugovori_OPULJP[[#This Row],[UKUPNI PRIHVATLJIVI IZDACI
TOTAL ELIGIBLE EXPENDITURE
= Bespovratna sredstva ukupno + doprinos korisnika
= Ukupni prihvatljivi troškovi
= Ukupna ugovorena vrijednost projekta HRK]]/7.5345</f>
        <v>164392.59406729045</v>
      </c>
      <c r="AA2105" s="13" t="s">
        <v>7642</v>
      </c>
      <c r="AB2105" s="13" t="s">
        <v>19</v>
      </c>
      <c r="AC2105" s="12" t="s">
        <v>7706</v>
      </c>
      <c r="AD2105" s="12" t="s">
        <v>2664</v>
      </c>
    </row>
    <row r="2106" spans="1:30" ht="76.5" customHeight="1" x14ac:dyDescent="0.3">
      <c r="A2106" s="10" t="s">
        <v>7707</v>
      </c>
      <c r="B2106" s="11" t="s">
        <v>139</v>
      </c>
      <c r="C2106" s="12" t="s">
        <v>2736</v>
      </c>
      <c r="D2106" s="12" t="s">
        <v>7639</v>
      </c>
      <c r="E2106" s="13" t="s">
        <v>223</v>
      </c>
      <c r="F2106" s="14" t="s">
        <v>7708</v>
      </c>
      <c r="G2106" s="14" t="s">
        <v>7709</v>
      </c>
      <c r="H2106" s="16">
        <v>43203</v>
      </c>
      <c r="I2106" s="16">
        <v>43812</v>
      </c>
      <c r="J2106" s="17" t="str">
        <f>IF(Ugovori_OPULJP[[#This Row],[DATUM ZAVRŠETKA OPERACIJE]]&gt;DATE(2023,12,31),"u provedbi","završen")</f>
        <v>završen</v>
      </c>
      <c r="K2106" s="15" t="s">
        <v>240</v>
      </c>
      <c r="L2106" s="15" t="s">
        <v>240</v>
      </c>
      <c r="M2106" s="18">
        <v>0.85</v>
      </c>
      <c r="N2106" s="18">
        <v>0.15</v>
      </c>
      <c r="O2106" s="19">
        <f>Ugovori_OPULJP[[#This Row],[Bespovratna sredstva - Ukupno (EU+Nac) HRK
= Ukupna ugovorena vrijednost bespovratnih sredstava]]*Ugovori_OPULJP[[#This Row],[EU STOPA SUFINANCIRANJA %
EU CO-FINANCING RATE %]]</f>
        <v>1655853.55</v>
      </c>
      <c r="P2106" s="20">
        <f>Ugovori_OPULJP[[#This Row],[Bespovratna sredstva - EU dio - HRK]]/7.5345</f>
        <v>219769.53347932841</v>
      </c>
      <c r="Q2106" s="19">
        <f>Ugovori_OPULJP[[#This Row],[Bespovratna sredstva - Ukupno (EU+Nac) HRK
= Ukupna ugovorena vrijednost bespovratnih sredstava]]*Ugovori_OPULJP[[#This Row],[STOPA NACIONALNOG SUFINANCIRANJA %]]</f>
        <v>292209.45</v>
      </c>
      <c r="R2106" s="20">
        <f>Ugovori_OPULJP[[#This Row],[Bespovratna sredstva - Nacionalni dio - HRK]]/7.5345</f>
        <v>38782.858849293254</v>
      </c>
      <c r="S2106" s="19">
        <v>1948063</v>
      </c>
      <c r="T2106" s="20">
        <f>Ugovori_OPULJP[[#This Row],[Bespovratna sredstva - Ukupno (EU+Nac) HRK
= Ukupna ugovorena vrijednost bespovratnih sredstava]]/7.5345</f>
        <v>258552.39232862164</v>
      </c>
      <c r="U2106" s="19">
        <v>0</v>
      </c>
      <c r="V2106" s="20">
        <f>Ugovori_OPULJP[[#This Row],[Javni doprinos korisnika - HRK]]/7.5345</f>
        <v>0</v>
      </c>
      <c r="W2106" s="19">
        <v>0</v>
      </c>
      <c r="X2106" s="20">
        <f>Ugovori_OPULJP[[#This Row],[Privatni doprinos korisnika - HRK]]/7.5345</f>
        <v>0</v>
      </c>
      <c r="Y2106" s="21">
        <f>Ugovori_OPULJP[[#This Row],[Bespovratna sredstva - Ukupno (EU+Nac) HRK
= Ukupna ugovorena vrijednost bespovratnih sredstava]]+Ugovori_OPULJP[[#This Row],[Javni doprinos korisnika - HRK]]+Ugovori_OPULJP[[#This Row],[Privatni doprinos korisnika - HRK]]</f>
        <v>1948063</v>
      </c>
      <c r="Z2106" s="22">
        <f>Ugovori_OPULJP[[#This Row],[UKUPNI PRIHVATLJIVI IZDACI
TOTAL ELIGIBLE EXPENDITURE
= Bespovratna sredstva ukupno + doprinos korisnika
= Ukupni prihvatljivi troškovi
= Ukupna ugovorena vrijednost projekta HRK]]/7.5345</f>
        <v>258552.39232862164</v>
      </c>
      <c r="AA2106" s="13" t="s">
        <v>7642</v>
      </c>
      <c r="AB2106" s="13" t="s">
        <v>19</v>
      </c>
      <c r="AC2106" s="12" t="s">
        <v>7710</v>
      </c>
      <c r="AD2106" s="12" t="s">
        <v>2664</v>
      </c>
    </row>
    <row r="2107" spans="1:30" ht="76.5" customHeight="1" x14ac:dyDescent="0.3">
      <c r="A2107" s="10" t="s">
        <v>7711</v>
      </c>
      <c r="B2107" s="11" t="s">
        <v>139</v>
      </c>
      <c r="C2107" s="12" t="s">
        <v>2736</v>
      </c>
      <c r="D2107" s="12" t="s">
        <v>7639</v>
      </c>
      <c r="E2107" s="13" t="s">
        <v>223</v>
      </c>
      <c r="F2107" s="14" t="s">
        <v>7712</v>
      </c>
      <c r="G2107" s="14" t="s">
        <v>665</v>
      </c>
      <c r="H2107" s="16">
        <v>43578</v>
      </c>
      <c r="I2107" s="16">
        <v>44309</v>
      </c>
      <c r="J2107" s="17" t="str">
        <f>IF(Ugovori_OPULJP[[#This Row],[DATUM ZAVRŠETKA OPERACIJE]]&gt;DATE(2023,12,31),"u provedbi","završen")</f>
        <v>završen</v>
      </c>
      <c r="K2107" s="15" t="s">
        <v>7713</v>
      </c>
      <c r="L2107" s="15" t="s">
        <v>91</v>
      </c>
      <c r="M2107" s="18">
        <v>0.85</v>
      </c>
      <c r="N2107" s="18">
        <v>0.15</v>
      </c>
      <c r="O2107" s="19">
        <f>Ugovori_OPULJP[[#This Row],[Bespovratna sredstva - Ukupno (EU+Nac) HRK
= Ukupna ugovorena vrijednost bespovratnih sredstava]]*Ugovori_OPULJP[[#This Row],[EU STOPA SUFINANCIRANJA %
EU CO-FINANCING RATE %]]</f>
        <v>1598514.9810000001</v>
      </c>
      <c r="P2107" s="20">
        <f>Ugovori_OPULJP[[#This Row],[Bespovratna sredstva - EU dio - HRK]]/7.5345</f>
        <v>212159.39757117262</v>
      </c>
      <c r="Q2107" s="19">
        <f>Ugovori_OPULJP[[#This Row],[Bespovratna sredstva - Ukupno (EU+Nac) HRK
= Ukupna ugovorena vrijednost bespovratnih sredstava]]*Ugovori_OPULJP[[#This Row],[STOPA NACIONALNOG SUFINANCIRANJA %]]</f>
        <v>282090.87900000002</v>
      </c>
      <c r="R2107" s="20">
        <f>Ugovori_OPULJP[[#This Row],[Bespovratna sredstva - Nacionalni dio - HRK]]/7.5345</f>
        <v>37439.893689030461</v>
      </c>
      <c r="S2107" s="19">
        <v>1880605.86</v>
      </c>
      <c r="T2107" s="20">
        <f>Ugovori_OPULJP[[#This Row],[Bespovratna sredstva - Ukupno (EU+Nac) HRK
= Ukupna ugovorena vrijednost bespovratnih sredstava]]/7.5345</f>
        <v>249599.29126020306</v>
      </c>
      <c r="U2107" s="19">
        <v>0</v>
      </c>
      <c r="V2107" s="20">
        <f>Ugovori_OPULJP[[#This Row],[Javni doprinos korisnika - HRK]]/7.5345</f>
        <v>0</v>
      </c>
      <c r="W2107" s="19">
        <v>0</v>
      </c>
      <c r="X2107" s="20">
        <f>Ugovori_OPULJP[[#This Row],[Privatni doprinos korisnika - HRK]]/7.5345</f>
        <v>0</v>
      </c>
      <c r="Y2107" s="21">
        <f>Ugovori_OPULJP[[#This Row],[Bespovratna sredstva - Ukupno (EU+Nac) HRK
= Ukupna ugovorena vrijednost bespovratnih sredstava]]+Ugovori_OPULJP[[#This Row],[Javni doprinos korisnika - HRK]]+Ugovori_OPULJP[[#This Row],[Privatni doprinos korisnika - HRK]]</f>
        <v>1880605.86</v>
      </c>
      <c r="Z2107" s="22">
        <f>Ugovori_OPULJP[[#This Row],[UKUPNI PRIHVATLJIVI IZDACI
TOTAL ELIGIBLE EXPENDITURE
= Bespovratna sredstva ukupno + doprinos korisnika
= Ukupni prihvatljivi troškovi
= Ukupna ugovorena vrijednost projekta HRK]]/7.5345</f>
        <v>249599.29126020306</v>
      </c>
      <c r="AA2107" s="13" t="s">
        <v>7642</v>
      </c>
      <c r="AB2107" s="13" t="s">
        <v>19</v>
      </c>
      <c r="AC2107" s="12" t="s">
        <v>7714</v>
      </c>
      <c r="AD2107" s="12" t="s">
        <v>2664</v>
      </c>
    </row>
    <row r="2108" spans="1:30" ht="76.5" customHeight="1" x14ac:dyDescent="0.3">
      <c r="A2108" s="10" t="s">
        <v>7715</v>
      </c>
      <c r="B2108" s="11" t="s">
        <v>139</v>
      </c>
      <c r="C2108" s="12" t="s">
        <v>2736</v>
      </c>
      <c r="D2108" s="12" t="s">
        <v>7639</v>
      </c>
      <c r="E2108" s="13" t="s">
        <v>223</v>
      </c>
      <c r="F2108" s="14" t="s">
        <v>7716</v>
      </c>
      <c r="G2108" s="14" t="s">
        <v>7717</v>
      </c>
      <c r="H2108" s="16">
        <v>43578</v>
      </c>
      <c r="I2108" s="16">
        <v>44188</v>
      </c>
      <c r="J2108" s="17" t="str">
        <f>IF(Ugovori_OPULJP[[#This Row],[DATUM ZAVRŠETKA OPERACIJE]]&gt;DATE(2023,12,31),"u provedbi","završen")</f>
        <v>završen</v>
      </c>
      <c r="K2108" s="15" t="s">
        <v>91</v>
      </c>
      <c r="L2108" s="15" t="s">
        <v>91</v>
      </c>
      <c r="M2108" s="18">
        <v>0.85</v>
      </c>
      <c r="N2108" s="18">
        <v>0.15</v>
      </c>
      <c r="O2108" s="19">
        <f>Ugovori_OPULJP[[#This Row],[Bespovratna sredstva - Ukupno (EU+Nac) HRK
= Ukupna ugovorena vrijednost bespovratnih sredstava]]*Ugovori_OPULJP[[#This Row],[EU STOPA SUFINANCIRANJA %
EU CO-FINANCING RATE %]]</f>
        <v>848083.11399999994</v>
      </c>
      <c r="P2108" s="20">
        <f>Ugovori_OPULJP[[#This Row],[Bespovratna sredstva - EU dio - HRK]]/7.5345</f>
        <v>112559.97265910145</v>
      </c>
      <c r="Q2108" s="19">
        <f>Ugovori_OPULJP[[#This Row],[Bespovratna sredstva - Ukupno (EU+Nac) HRK
= Ukupna ugovorena vrijednost bespovratnih sredstava]]*Ugovori_OPULJP[[#This Row],[STOPA NACIONALNOG SUFINANCIRANJA %]]</f>
        <v>149661.726</v>
      </c>
      <c r="R2108" s="20">
        <f>Ugovori_OPULJP[[#This Row],[Bespovratna sredstva - Nacionalni dio - HRK]]/7.5345</f>
        <v>19863.524586900257</v>
      </c>
      <c r="S2108" s="19">
        <v>997744.84</v>
      </c>
      <c r="T2108" s="20">
        <f>Ugovori_OPULJP[[#This Row],[Bespovratna sredstva - Ukupno (EU+Nac) HRK
= Ukupna ugovorena vrijednost bespovratnih sredstava]]/7.5345</f>
        <v>132423.4972460017</v>
      </c>
      <c r="U2108" s="19">
        <v>0</v>
      </c>
      <c r="V2108" s="20">
        <f>Ugovori_OPULJP[[#This Row],[Javni doprinos korisnika - HRK]]/7.5345</f>
        <v>0</v>
      </c>
      <c r="W2108" s="19">
        <v>0</v>
      </c>
      <c r="X2108" s="20">
        <f>Ugovori_OPULJP[[#This Row],[Privatni doprinos korisnika - HRK]]/7.5345</f>
        <v>0</v>
      </c>
      <c r="Y2108" s="21">
        <f>Ugovori_OPULJP[[#This Row],[Bespovratna sredstva - Ukupno (EU+Nac) HRK
= Ukupna ugovorena vrijednost bespovratnih sredstava]]+Ugovori_OPULJP[[#This Row],[Javni doprinos korisnika - HRK]]+Ugovori_OPULJP[[#This Row],[Privatni doprinos korisnika - HRK]]</f>
        <v>997744.84</v>
      </c>
      <c r="Z2108" s="22">
        <f>Ugovori_OPULJP[[#This Row],[UKUPNI PRIHVATLJIVI IZDACI
TOTAL ELIGIBLE EXPENDITURE
= Bespovratna sredstva ukupno + doprinos korisnika
= Ukupni prihvatljivi troškovi
= Ukupna ugovorena vrijednost projekta HRK]]/7.5345</f>
        <v>132423.4972460017</v>
      </c>
      <c r="AA2108" s="13" t="s">
        <v>7642</v>
      </c>
      <c r="AB2108" s="13" t="s">
        <v>19</v>
      </c>
      <c r="AC2108" s="12" t="s">
        <v>7718</v>
      </c>
      <c r="AD2108" s="12" t="s">
        <v>2664</v>
      </c>
    </row>
    <row r="2109" spans="1:30" ht="110.4" x14ac:dyDescent="0.3">
      <c r="A2109" s="10" t="s">
        <v>7719</v>
      </c>
      <c r="B2109" s="11" t="s">
        <v>139</v>
      </c>
      <c r="C2109" s="12" t="s">
        <v>2736</v>
      </c>
      <c r="D2109" s="12" t="s">
        <v>7639</v>
      </c>
      <c r="E2109" s="13" t="s">
        <v>223</v>
      </c>
      <c r="F2109" s="14" t="s">
        <v>7720</v>
      </c>
      <c r="G2109" s="14" t="s">
        <v>7721</v>
      </c>
      <c r="H2109" s="16">
        <v>43200</v>
      </c>
      <c r="I2109" s="16">
        <v>43748</v>
      </c>
      <c r="J2109" s="17" t="str">
        <f>IF(Ugovori_OPULJP[[#This Row],[DATUM ZAVRŠETKA OPERACIJE]]&gt;DATE(2023,12,31),"u provedbi","završen")</f>
        <v>završen</v>
      </c>
      <c r="K2109" s="15" t="s">
        <v>21</v>
      </c>
      <c r="L2109" s="15" t="s">
        <v>21</v>
      </c>
      <c r="M2109" s="18">
        <v>0.85</v>
      </c>
      <c r="N2109" s="18">
        <v>0.15</v>
      </c>
      <c r="O2109" s="19">
        <f>Ugovori_OPULJP[[#This Row],[Bespovratna sredstva - Ukupno (EU+Nac) HRK
= Ukupna ugovorena vrijednost bespovratnih sredstava]]*Ugovori_OPULJP[[#This Row],[EU STOPA SUFINANCIRANJA %
EU CO-FINANCING RATE %]]</f>
        <v>1324074.3504999999</v>
      </c>
      <c r="P2109" s="20">
        <f>Ugovori_OPULJP[[#This Row],[Bespovratna sredstva - EU dio - HRK]]/7.5345</f>
        <v>175734.86634813191</v>
      </c>
      <c r="Q2109" s="19">
        <f>Ugovori_OPULJP[[#This Row],[Bespovratna sredstva - Ukupno (EU+Nac) HRK
= Ukupna ugovorena vrijednost bespovratnih sredstava]]*Ugovori_OPULJP[[#This Row],[STOPA NACIONALNOG SUFINANCIRANJA %]]</f>
        <v>233660.1795</v>
      </c>
      <c r="R2109" s="20">
        <f>Ugovori_OPULJP[[#This Row],[Bespovratna sredstva - Nacionalni dio - HRK]]/7.5345</f>
        <v>31012.035237905631</v>
      </c>
      <c r="S2109" s="19">
        <v>1557734.53</v>
      </c>
      <c r="T2109" s="20">
        <f>Ugovori_OPULJP[[#This Row],[Bespovratna sredstva - Ukupno (EU+Nac) HRK
= Ukupna ugovorena vrijednost bespovratnih sredstava]]/7.5345</f>
        <v>206746.90158603757</v>
      </c>
      <c r="U2109" s="19">
        <v>0</v>
      </c>
      <c r="V2109" s="20">
        <f>Ugovori_OPULJP[[#This Row],[Javni doprinos korisnika - HRK]]/7.5345</f>
        <v>0</v>
      </c>
      <c r="W2109" s="19">
        <v>0</v>
      </c>
      <c r="X2109" s="20">
        <f>Ugovori_OPULJP[[#This Row],[Privatni doprinos korisnika - HRK]]/7.5345</f>
        <v>0</v>
      </c>
      <c r="Y2109" s="21">
        <f>Ugovori_OPULJP[[#This Row],[Bespovratna sredstva - Ukupno (EU+Nac) HRK
= Ukupna ugovorena vrijednost bespovratnih sredstava]]+Ugovori_OPULJP[[#This Row],[Javni doprinos korisnika - HRK]]+Ugovori_OPULJP[[#This Row],[Privatni doprinos korisnika - HRK]]</f>
        <v>1557734.53</v>
      </c>
      <c r="Z2109" s="22">
        <f>Ugovori_OPULJP[[#This Row],[UKUPNI PRIHVATLJIVI IZDACI
TOTAL ELIGIBLE EXPENDITURE
= Bespovratna sredstva ukupno + doprinos korisnika
= Ukupni prihvatljivi troškovi
= Ukupna ugovorena vrijednost projekta HRK]]/7.5345</f>
        <v>206746.90158603757</v>
      </c>
      <c r="AA2109" s="13" t="s">
        <v>7642</v>
      </c>
      <c r="AB2109" s="13" t="s">
        <v>19</v>
      </c>
      <c r="AC2109" s="12" t="s">
        <v>7722</v>
      </c>
      <c r="AD2109" s="12" t="s">
        <v>2664</v>
      </c>
    </row>
    <row r="2110" spans="1:30" ht="110.4" x14ac:dyDescent="0.3">
      <c r="A2110" s="10" t="s">
        <v>7723</v>
      </c>
      <c r="B2110" s="11" t="s">
        <v>139</v>
      </c>
      <c r="C2110" s="12" t="s">
        <v>2736</v>
      </c>
      <c r="D2110" s="12" t="s">
        <v>7639</v>
      </c>
      <c r="E2110" s="13" t="s">
        <v>223</v>
      </c>
      <c r="F2110" s="14" t="s">
        <v>7724</v>
      </c>
      <c r="G2110" s="14" t="s">
        <v>7725</v>
      </c>
      <c r="H2110" s="16">
        <v>43200</v>
      </c>
      <c r="I2110" s="16">
        <v>44022</v>
      </c>
      <c r="J2110" s="17" t="str">
        <f>IF(Ugovori_OPULJP[[#This Row],[DATUM ZAVRŠETKA OPERACIJE]]&gt;DATE(2023,12,31),"u provedbi","završen")</f>
        <v>završen</v>
      </c>
      <c r="K2110" s="15" t="s">
        <v>192</v>
      </c>
      <c r="L2110" s="15" t="s">
        <v>192</v>
      </c>
      <c r="M2110" s="18">
        <v>0.85</v>
      </c>
      <c r="N2110" s="18">
        <v>0.15</v>
      </c>
      <c r="O2110" s="19">
        <f>Ugovori_OPULJP[[#This Row],[Bespovratna sredstva - Ukupno (EU+Nac) HRK
= Ukupna ugovorena vrijednost bespovratnih sredstava]]*Ugovori_OPULJP[[#This Row],[EU STOPA SUFINANCIRANJA %
EU CO-FINANCING RATE %]]</f>
        <v>942479.35399999993</v>
      </c>
      <c r="P2110" s="20">
        <f>Ugovori_OPULJP[[#This Row],[Bespovratna sredstva - EU dio - HRK]]/7.5345</f>
        <v>125088.50673568252</v>
      </c>
      <c r="Q2110" s="19">
        <f>Ugovori_OPULJP[[#This Row],[Bespovratna sredstva - Ukupno (EU+Nac) HRK
= Ukupna ugovorena vrijednost bespovratnih sredstava]]*Ugovori_OPULJP[[#This Row],[STOPA NACIONALNOG SUFINANCIRANJA %]]</f>
        <v>166319.886</v>
      </c>
      <c r="R2110" s="20">
        <f>Ugovori_OPULJP[[#This Row],[Bespovratna sredstva - Nacionalni dio - HRK]]/7.5345</f>
        <v>22074.442365120445</v>
      </c>
      <c r="S2110" s="19">
        <v>1108799.24</v>
      </c>
      <c r="T2110" s="20">
        <f>Ugovori_OPULJP[[#This Row],[Bespovratna sredstva - Ukupno (EU+Nac) HRK
= Ukupna ugovorena vrijednost bespovratnih sredstava]]/7.5345</f>
        <v>147162.94910080297</v>
      </c>
      <c r="U2110" s="19">
        <v>0</v>
      </c>
      <c r="V2110" s="20">
        <f>Ugovori_OPULJP[[#This Row],[Javni doprinos korisnika - HRK]]/7.5345</f>
        <v>0</v>
      </c>
      <c r="W2110" s="19">
        <v>0</v>
      </c>
      <c r="X2110" s="20">
        <f>Ugovori_OPULJP[[#This Row],[Privatni doprinos korisnika - HRK]]/7.5345</f>
        <v>0</v>
      </c>
      <c r="Y2110" s="21">
        <f>Ugovori_OPULJP[[#This Row],[Bespovratna sredstva - Ukupno (EU+Nac) HRK
= Ukupna ugovorena vrijednost bespovratnih sredstava]]+Ugovori_OPULJP[[#This Row],[Javni doprinos korisnika - HRK]]+Ugovori_OPULJP[[#This Row],[Privatni doprinos korisnika - HRK]]</f>
        <v>1108799.24</v>
      </c>
      <c r="Z2110" s="22">
        <f>Ugovori_OPULJP[[#This Row],[UKUPNI PRIHVATLJIVI IZDACI
TOTAL ELIGIBLE EXPENDITURE
= Bespovratna sredstva ukupno + doprinos korisnika
= Ukupni prihvatljivi troškovi
= Ukupna ugovorena vrijednost projekta HRK]]/7.5345</f>
        <v>147162.94910080297</v>
      </c>
      <c r="AA2110" s="13" t="s">
        <v>7642</v>
      </c>
      <c r="AB2110" s="13" t="s">
        <v>19</v>
      </c>
      <c r="AC2110" s="12" t="s">
        <v>7726</v>
      </c>
      <c r="AD2110" s="12" t="s">
        <v>2664</v>
      </c>
    </row>
    <row r="2111" spans="1:30" ht="51" customHeight="1" x14ac:dyDescent="0.3">
      <c r="A2111" s="10" t="s">
        <v>7727</v>
      </c>
      <c r="B2111" s="11" t="s">
        <v>139</v>
      </c>
      <c r="C2111" s="12" t="s">
        <v>2736</v>
      </c>
      <c r="D2111" s="12" t="s">
        <v>7639</v>
      </c>
      <c r="E2111" s="13" t="s">
        <v>223</v>
      </c>
      <c r="F2111" s="14" t="s">
        <v>7728</v>
      </c>
      <c r="G2111" s="14" t="s">
        <v>7729</v>
      </c>
      <c r="H2111" s="16">
        <v>43578</v>
      </c>
      <c r="I2111" s="16">
        <v>44309</v>
      </c>
      <c r="J2111" s="17" t="str">
        <f>IF(Ugovori_OPULJP[[#This Row],[DATUM ZAVRŠETKA OPERACIJE]]&gt;DATE(2023,12,31),"u provedbi","završen")</f>
        <v>završen</v>
      </c>
      <c r="K2111" s="15" t="s">
        <v>192</v>
      </c>
      <c r="L2111" s="15" t="s">
        <v>192</v>
      </c>
      <c r="M2111" s="18">
        <v>0.85</v>
      </c>
      <c r="N2111" s="18">
        <v>0.15</v>
      </c>
      <c r="O2111" s="19">
        <f>Ugovori_OPULJP[[#This Row],[Bespovratna sredstva - Ukupno (EU+Nac) HRK
= Ukupna ugovorena vrijednost bespovratnih sredstava]]*Ugovori_OPULJP[[#This Row],[EU STOPA SUFINANCIRANJA %
EU CO-FINANCING RATE %]]</f>
        <v>1411467.4575</v>
      </c>
      <c r="P2111" s="20">
        <f>Ugovori_OPULJP[[#This Row],[Bespovratna sredstva - EU dio - HRK]]/7.5345</f>
        <v>187333.92494525184</v>
      </c>
      <c r="Q2111" s="19">
        <f>Ugovori_OPULJP[[#This Row],[Bespovratna sredstva - Ukupno (EU+Nac) HRK
= Ukupna ugovorena vrijednost bespovratnih sredstava]]*Ugovori_OPULJP[[#This Row],[STOPA NACIONALNOG SUFINANCIRANJA %]]</f>
        <v>249082.49249999999</v>
      </c>
      <c r="R2111" s="20">
        <f>Ugovori_OPULJP[[#This Row],[Bespovratna sredstva - Nacionalni dio - HRK]]/7.5345</f>
        <v>33058.927931515027</v>
      </c>
      <c r="S2111" s="19">
        <v>1660549.95</v>
      </c>
      <c r="T2111" s="20">
        <f>Ugovori_OPULJP[[#This Row],[Bespovratna sredstva - Ukupno (EU+Nac) HRK
= Ukupna ugovorena vrijednost bespovratnih sredstava]]/7.5345</f>
        <v>220392.85287676685</v>
      </c>
      <c r="U2111" s="19">
        <v>0</v>
      </c>
      <c r="V2111" s="20">
        <f>Ugovori_OPULJP[[#This Row],[Javni doprinos korisnika - HRK]]/7.5345</f>
        <v>0</v>
      </c>
      <c r="W2111" s="19">
        <v>0</v>
      </c>
      <c r="X2111" s="20">
        <f>Ugovori_OPULJP[[#This Row],[Privatni doprinos korisnika - HRK]]/7.5345</f>
        <v>0</v>
      </c>
      <c r="Y2111" s="21">
        <f>Ugovori_OPULJP[[#This Row],[Bespovratna sredstva - Ukupno (EU+Nac) HRK
= Ukupna ugovorena vrijednost bespovratnih sredstava]]+Ugovori_OPULJP[[#This Row],[Javni doprinos korisnika - HRK]]+Ugovori_OPULJP[[#This Row],[Privatni doprinos korisnika - HRK]]</f>
        <v>1660549.95</v>
      </c>
      <c r="Z2111" s="22">
        <f>Ugovori_OPULJP[[#This Row],[UKUPNI PRIHVATLJIVI IZDACI
TOTAL ELIGIBLE EXPENDITURE
= Bespovratna sredstva ukupno + doprinos korisnika
= Ukupni prihvatljivi troškovi
= Ukupna ugovorena vrijednost projekta HRK]]/7.5345</f>
        <v>220392.85287676685</v>
      </c>
      <c r="AA2111" s="13" t="s">
        <v>7642</v>
      </c>
      <c r="AB2111" s="13" t="s">
        <v>19</v>
      </c>
      <c r="AC2111" s="12" t="s">
        <v>7730</v>
      </c>
      <c r="AD2111" s="12" t="s">
        <v>2664</v>
      </c>
    </row>
    <row r="2112" spans="1:30" ht="96.6" x14ac:dyDescent="0.3">
      <c r="A2112" s="10" t="s">
        <v>7731</v>
      </c>
      <c r="B2112" s="11" t="s">
        <v>139</v>
      </c>
      <c r="C2112" s="12" t="s">
        <v>2736</v>
      </c>
      <c r="D2112" s="12" t="s">
        <v>7639</v>
      </c>
      <c r="E2112" s="13" t="s">
        <v>223</v>
      </c>
      <c r="F2112" s="14" t="s">
        <v>7732</v>
      </c>
      <c r="G2112" s="14" t="s">
        <v>7733</v>
      </c>
      <c r="H2112" s="16">
        <v>43578</v>
      </c>
      <c r="I2112" s="16">
        <v>44309</v>
      </c>
      <c r="J2112" s="17" t="str">
        <f>IF(Ugovori_OPULJP[[#This Row],[DATUM ZAVRŠETKA OPERACIJE]]&gt;DATE(2023,12,31),"u provedbi","završen")</f>
        <v>završen</v>
      </c>
      <c r="K2112" s="15" t="s">
        <v>2708</v>
      </c>
      <c r="L2112" s="15" t="s">
        <v>21</v>
      </c>
      <c r="M2112" s="18">
        <v>0.85</v>
      </c>
      <c r="N2112" s="18">
        <v>0.15</v>
      </c>
      <c r="O2112" s="19">
        <f>Ugovori_OPULJP[[#This Row],[Bespovratna sredstva - Ukupno (EU+Nac) HRK
= Ukupna ugovorena vrijednost bespovratnih sredstava]]*Ugovori_OPULJP[[#This Row],[EU STOPA SUFINANCIRANJA %
EU CO-FINANCING RATE %]]</f>
        <v>1064117.125</v>
      </c>
      <c r="P2112" s="20">
        <f>Ugovori_OPULJP[[#This Row],[Bespovratna sredstva - EU dio - HRK]]/7.5345</f>
        <v>141232.61331209767</v>
      </c>
      <c r="Q2112" s="19">
        <f>Ugovori_OPULJP[[#This Row],[Bespovratna sredstva - Ukupno (EU+Nac) HRK
= Ukupna ugovorena vrijednost bespovratnih sredstava]]*Ugovori_OPULJP[[#This Row],[STOPA NACIONALNOG SUFINANCIRANJA %]]</f>
        <v>187785.375</v>
      </c>
      <c r="R2112" s="20">
        <f>Ugovori_OPULJP[[#This Row],[Bespovratna sredstva - Nacionalni dio - HRK]]/7.5345</f>
        <v>24923.402349193708</v>
      </c>
      <c r="S2112" s="19">
        <v>1251902.5</v>
      </c>
      <c r="T2112" s="20">
        <f>Ugovori_OPULJP[[#This Row],[Bespovratna sredstva - Ukupno (EU+Nac) HRK
= Ukupna ugovorena vrijednost bespovratnih sredstava]]/7.5345</f>
        <v>166156.01566129137</v>
      </c>
      <c r="U2112" s="19">
        <v>0</v>
      </c>
      <c r="V2112" s="20">
        <f>Ugovori_OPULJP[[#This Row],[Javni doprinos korisnika - HRK]]/7.5345</f>
        <v>0</v>
      </c>
      <c r="W2112" s="19">
        <v>0</v>
      </c>
      <c r="X2112" s="20">
        <f>Ugovori_OPULJP[[#This Row],[Privatni doprinos korisnika - HRK]]/7.5345</f>
        <v>0</v>
      </c>
      <c r="Y2112" s="21">
        <f>Ugovori_OPULJP[[#This Row],[Bespovratna sredstva - Ukupno (EU+Nac) HRK
= Ukupna ugovorena vrijednost bespovratnih sredstava]]+Ugovori_OPULJP[[#This Row],[Javni doprinos korisnika - HRK]]+Ugovori_OPULJP[[#This Row],[Privatni doprinos korisnika - HRK]]</f>
        <v>1251902.5</v>
      </c>
      <c r="Z2112" s="22">
        <f>Ugovori_OPULJP[[#This Row],[UKUPNI PRIHVATLJIVI IZDACI
TOTAL ELIGIBLE EXPENDITURE
= Bespovratna sredstva ukupno + doprinos korisnika
= Ukupni prihvatljivi troškovi
= Ukupna ugovorena vrijednost projekta HRK]]/7.5345</f>
        <v>166156.01566129137</v>
      </c>
      <c r="AA2112" s="13" t="s">
        <v>7642</v>
      </c>
      <c r="AB2112" s="13" t="s">
        <v>19</v>
      </c>
      <c r="AC2112" s="12" t="s">
        <v>7667</v>
      </c>
      <c r="AD2112" s="12" t="s">
        <v>2664</v>
      </c>
    </row>
    <row r="2113" spans="1:30" ht="110.4" x14ac:dyDescent="0.3">
      <c r="A2113" s="10" t="s">
        <v>7734</v>
      </c>
      <c r="B2113" s="11" t="s">
        <v>139</v>
      </c>
      <c r="C2113" s="12" t="s">
        <v>2736</v>
      </c>
      <c r="D2113" s="12" t="s">
        <v>7639</v>
      </c>
      <c r="E2113" s="13" t="s">
        <v>223</v>
      </c>
      <c r="F2113" s="14" t="s">
        <v>7735</v>
      </c>
      <c r="G2113" s="14" t="s">
        <v>403</v>
      </c>
      <c r="H2113" s="16">
        <v>43578</v>
      </c>
      <c r="I2113" s="16">
        <v>44309</v>
      </c>
      <c r="J2113" s="17" t="str">
        <f>IF(Ugovori_OPULJP[[#This Row],[DATUM ZAVRŠETKA OPERACIJE]]&gt;DATE(2023,12,31),"u provedbi","završen")</f>
        <v>završen</v>
      </c>
      <c r="K2113" s="15" t="s">
        <v>7736</v>
      </c>
      <c r="L2113" s="15" t="s">
        <v>66</v>
      </c>
      <c r="M2113" s="18">
        <v>0.85</v>
      </c>
      <c r="N2113" s="18">
        <v>0.15</v>
      </c>
      <c r="O2113" s="19">
        <f>Ugovori_OPULJP[[#This Row],[Bespovratna sredstva - Ukupno (EU+Nac) HRK
= Ukupna ugovorena vrijednost bespovratnih sredstava]]*Ugovori_OPULJP[[#This Row],[EU STOPA SUFINANCIRANJA %
EU CO-FINANCING RATE %]]</f>
        <v>1157425.824</v>
      </c>
      <c r="P2113" s="20">
        <f>Ugovori_OPULJP[[#This Row],[Bespovratna sredstva - EU dio - HRK]]/7.5345</f>
        <v>153616.80589289268</v>
      </c>
      <c r="Q2113" s="19">
        <f>Ugovori_OPULJP[[#This Row],[Bespovratna sredstva - Ukupno (EU+Nac) HRK
= Ukupna ugovorena vrijednost bespovratnih sredstava]]*Ugovori_OPULJP[[#This Row],[STOPA NACIONALNOG SUFINANCIRANJA %]]</f>
        <v>204251.61599999998</v>
      </c>
      <c r="R2113" s="20">
        <f>Ugovori_OPULJP[[#This Row],[Bespovratna sredstva - Nacionalni dio - HRK]]/7.5345</f>
        <v>27108.848098745766</v>
      </c>
      <c r="S2113" s="19">
        <v>1361677.44</v>
      </c>
      <c r="T2113" s="20">
        <f>Ugovori_OPULJP[[#This Row],[Bespovratna sredstva - Ukupno (EU+Nac) HRK
= Ukupna ugovorena vrijednost bespovratnih sredstava]]/7.5345</f>
        <v>180725.65399163845</v>
      </c>
      <c r="U2113" s="19">
        <v>0</v>
      </c>
      <c r="V2113" s="20">
        <f>Ugovori_OPULJP[[#This Row],[Javni doprinos korisnika - HRK]]/7.5345</f>
        <v>0</v>
      </c>
      <c r="W2113" s="19">
        <v>0</v>
      </c>
      <c r="X2113" s="20">
        <f>Ugovori_OPULJP[[#This Row],[Privatni doprinos korisnika - HRK]]/7.5345</f>
        <v>0</v>
      </c>
      <c r="Y2113" s="21">
        <f>Ugovori_OPULJP[[#This Row],[Bespovratna sredstva - Ukupno (EU+Nac) HRK
= Ukupna ugovorena vrijednost bespovratnih sredstava]]+Ugovori_OPULJP[[#This Row],[Javni doprinos korisnika - HRK]]+Ugovori_OPULJP[[#This Row],[Privatni doprinos korisnika - HRK]]</f>
        <v>1361677.44</v>
      </c>
      <c r="Z2113" s="22">
        <f>Ugovori_OPULJP[[#This Row],[UKUPNI PRIHVATLJIVI IZDACI
TOTAL ELIGIBLE EXPENDITURE
= Bespovratna sredstva ukupno + doprinos korisnika
= Ukupni prihvatljivi troškovi
= Ukupna ugovorena vrijednost projekta HRK]]/7.5345</f>
        <v>180725.65399163845</v>
      </c>
      <c r="AA2113" s="13" t="s">
        <v>7642</v>
      </c>
      <c r="AB2113" s="13" t="s">
        <v>19</v>
      </c>
      <c r="AC2113" s="12" t="s">
        <v>7737</v>
      </c>
      <c r="AD2113" s="12" t="s">
        <v>2664</v>
      </c>
    </row>
    <row r="2114" spans="1:30" ht="76.5" customHeight="1" x14ac:dyDescent="0.3">
      <c r="A2114" s="10" t="s">
        <v>7738</v>
      </c>
      <c r="B2114" s="11" t="s">
        <v>139</v>
      </c>
      <c r="C2114" s="12" t="s">
        <v>2736</v>
      </c>
      <c r="D2114" s="12" t="s">
        <v>7639</v>
      </c>
      <c r="E2114" s="13" t="s">
        <v>223</v>
      </c>
      <c r="F2114" s="14" t="s">
        <v>7739</v>
      </c>
      <c r="G2114" s="14" t="s">
        <v>7740</v>
      </c>
      <c r="H2114" s="16">
        <v>43578</v>
      </c>
      <c r="I2114" s="16">
        <v>44309</v>
      </c>
      <c r="J2114" s="17" t="str">
        <f>IF(Ugovori_OPULJP[[#This Row],[DATUM ZAVRŠETKA OPERACIJE]]&gt;DATE(2023,12,31),"u provedbi","završen")</f>
        <v>završen</v>
      </c>
      <c r="K2114" s="15" t="s">
        <v>192</v>
      </c>
      <c r="L2114" s="15" t="s">
        <v>192</v>
      </c>
      <c r="M2114" s="18">
        <v>0.85</v>
      </c>
      <c r="N2114" s="18">
        <v>0.15</v>
      </c>
      <c r="O2114" s="19">
        <f>Ugovori_OPULJP[[#This Row],[Bespovratna sredstva - Ukupno (EU+Nac) HRK
= Ukupna ugovorena vrijednost bespovratnih sredstava]]*Ugovori_OPULJP[[#This Row],[EU STOPA SUFINANCIRANJA %
EU CO-FINANCING RATE %]]</f>
        <v>1180474.3899999999</v>
      </c>
      <c r="P2114" s="20">
        <f>Ugovori_OPULJP[[#This Row],[Bespovratna sredstva - EU dio - HRK]]/7.5345</f>
        <v>156675.87630234254</v>
      </c>
      <c r="Q2114" s="19">
        <f>Ugovori_OPULJP[[#This Row],[Bespovratna sredstva - Ukupno (EU+Nac) HRK
= Ukupna ugovorena vrijednost bespovratnih sredstava]]*Ugovori_OPULJP[[#This Row],[STOPA NACIONALNOG SUFINANCIRANJA %]]</f>
        <v>208319.00999999998</v>
      </c>
      <c r="R2114" s="20">
        <f>Ugovori_OPULJP[[#This Row],[Bespovratna sredstva - Nacionalni dio - HRK]]/7.5345</f>
        <v>27648.684053354566</v>
      </c>
      <c r="S2114" s="19">
        <v>1388793.4</v>
      </c>
      <c r="T2114" s="20">
        <f>Ugovori_OPULJP[[#This Row],[Bespovratna sredstva - Ukupno (EU+Nac) HRK
= Ukupna ugovorena vrijednost bespovratnih sredstava]]/7.5345</f>
        <v>184324.56035569712</v>
      </c>
      <c r="U2114" s="19">
        <v>0</v>
      </c>
      <c r="V2114" s="20">
        <f>Ugovori_OPULJP[[#This Row],[Javni doprinos korisnika - HRK]]/7.5345</f>
        <v>0</v>
      </c>
      <c r="W2114" s="19">
        <v>0</v>
      </c>
      <c r="X2114" s="20">
        <f>Ugovori_OPULJP[[#This Row],[Privatni doprinos korisnika - HRK]]/7.5345</f>
        <v>0</v>
      </c>
      <c r="Y2114" s="21">
        <f>Ugovori_OPULJP[[#This Row],[Bespovratna sredstva - Ukupno (EU+Nac) HRK
= Ukupna ugovorena vrijednost bespovratnih sredstava]]+Ugovori_OPULJP[[#This Row],[Javni doprinos korisnika - HRK]]+Ugovori_OPULJP[[#This Row],[Privatni doprinos korisnika - HRK]]</f>
        <v>1388793.4</v>
      </c>
      <c r="Z2114" s="22">
        <f>Ugovori_OPULJP[[#This Row],[UKUPNI PRIHVATLJIVI IZDACI
TOTAL ELIGIBLE EXPENDITURE
= Bespovratna sredstva ukupno + doprinos korisnika
= Ukupni prihvatljivi troškovi
= Ukupna ugovorena vrijednost projekta HRK]]/7.5345</f>
        <v>184324.56035569712</v>
      </c>
      <c r="AA2114" s="13" t="s">
        <v>7642</v>
      </c>
      <c r="AB2114" s="13" t="s">
        <v>19</v>
      </c>
      <c r="AC2114" s="12" t="s">
        <v>7741</v>
      </c>
      <c r="AD2114" s="12" t="s">
        <v>2664</v>
      </c>
    </row>
    <row r="2115" spans="1:30" ht="110.4" x14ac:dyDescent="0.3">
      <c r="A2115" s="10" t="s">
        <v>7742</v>
      </c>
      <c r="B2115" s="11" t="s">
        <v>139</v>
      </c>
      <c r="C2115" s="12" t="s">
        <v>2736</v>
      </c>
      <c r="D2115" s="12" t="s">
        <v>7639</v>
      </c>
      <c r="E2115" s="13" t="s">
        <v>223</v>
      </c>
      <c r="F2115" s="14" t="s">
        <v>7743</v>
      </c>
      <c r="G2115" s="14" t="s">
        <v>7744</v>
      </c>
      <c r="H2115" s="16">
        <v>43200</v>
      </c>
      <c r="I2115" s="16">
        <v>44022</v>
      </c>
      <c r="J2115" s="17" t="str">
        <f>IF(Ugovori_OPULJP[[#This Row],[DATUM ZAVRŠETKA OPERACIJE]]&gt;DATE(2023,12,31),"u provedbi","završen")</f>
        <v>završen</v>
      </c>
      <c r="K2115" s="15" t="s">
        <v>240</v>
      </c>
      <c r="L2115" s="15" t="s">
        <v>240</v>
      </c>
      <c r="M2115" s="18">
        <v>0.85</v>
      </c>
      <c r="N2115" s="18">
        <v>0.15</v>
      </c>
      <c r="O2115" s="19">
        <f>Ugovori_OPULJP[[#This Row],[Bespovratna sredstva - Ukupno (EU+Nac) HRK
= Ukupna ugovorena vrijednost bespovratnih sredstava]]*Ugovori_OPULJP[[#This Row],[EU STOPA SUFINANCIRANJA %
EU CO-FINANCING RATE %]]</f>
        <v>1694749.8729999999</v>
      </c>
      <c r="P2115" s="20">
        <f>Ugovori_OPULJP[[#This Row],[Bespovratna sredstva - EU dio - HRK]]/7.5345</f>
        <v>224931.96270489082</v>
      </c>
      <c r="Q2115" s="19">
        <f>Ugovori_OPULJP[[#This Row],[Bespovratna sredstva - Ukupno (EU+Nac) HRK
= Ukupna ugovorena vrijednost bespovratnih sredstava]]*Ugovori_OPULJP[[#This Row],[STOPA NACIONALNOG SUFINANCIRANJA %]]</f>
        <v>299073.50699999998</v>
      </c>
      <c r="R2115" s="20">
        <f>Ugovori_OPULJP[[#This Row],[Bespovratna sredstva - Nacionalni dio - HRK]]/7.5345</f>
        <v>39693.875771451319</v>
      </c>
      <c r="S2115" s="19">
        <v>1993823.38</v>
      </c>
      <c r="T2115" s="20">
        <f>Ugovori_OPULJP[[#This Row],[Bespovratna sredstva - Ukupno (EU+Nac) HRK
= Ukupna ugovorena vrijednost bespovratnih sredstava]]/7.5345</f>
        <v>264625.83847634215</v>
      </c>
      <c r="U2115" s="19">
        <v>0</v>
      </c>
      <c r="V2115" s="20">
        <f>Ugovori_OPULJP[[#This Row],[Javni doprinos korisnika - HRK]]/7.5345</f>
        <v>0</v>
      </c>
      <c r="W2115" s="19">
        <v>0</v>
      </c>
      <c r="X2115" s="20">
        <f>Ugovori_OPULJP[[#This Row],[Privatni doprinos korisnika - HRK]]/7.5345</f>
        <v>0</v>
      </c>
      <c r="Y2115" s="21">
        <f>Ugovori_OPULJP[[#This Row],[Bespovratna sredstva - Ukupno (EU+Nac) HRK
= Ukupna ugovorena vrijednost bespovratnih sredstava]]+Ugovori_OPULJP[[#This Row],[Javni doprinos korisnika - HRK]]+Ugovori_OPULJP[[#This Row],[Privatni doprinos korisnika - HRK]]</f>
        <v>1993823.38</v>
      </c>
      <c r="Z2115" s="22">
        <f>Ugovori_OPULJP[[#This Row],[UKUPNI PRIHVATLJIVI IZDACI
TOTAL ELIGIBLE EXPENDITURE
= Bespovratna sredstva ukupno + doprinos korisnika
= Ukupni prihvatljivi troškovi
= Ukupna ugovorena vrijednost projekta HRK]]/7.5345</f>
        <v>264625.83847634215</v>
      </c>
      <c r="AA2115" s="13" t="s">
        <v>7642</v>
      </c>
      <c r="AB2115" s="13" t="s">
        <v>19</v>
      </c>
      <c r="AC2115" s="12" t="s">
        <v>7745</v>
      </c>
      <c r="AD2115" s="12" t="s">
        <v>2664</v>
      </c>
    </row>
    <row r="2116" spans="1:30" ht="110.4" x14ac:dyDescent="0.3">
      <c r="A2116" s="10" t="s">
        <v>7746</v>
      </c>
      <c r="B2116" s="11" t="s">
        <v>139</v>
      </c>
      <c r="C2116" s="12" t="s">
        <v>2736</v>
      </c>
      <c r="D2116" s="12" t="s">
        <v>7639</v>
      </c>
      <c r="E2116" s="13" t="s">
        <v>223</v>
      </c>
      <c r="F2116" s="14" t="s">
        <v>7747</v>
      </c>
      <c r="G2116" s="14" t="s">
        <v>7748</v>
      </c>
      <c r="H2116" s="16">
        <v>43200</v>
      </c>
      <c r="I2116" s="16">
        <v>43748</v>
      </c>
      <c r="J2116" s="17" t="str">
        <f>IF(Ugovori_OPULJP[[#This Row],[DATUM ZAVRŠETKA OPERACIJE]]&gt;DATE(2023,12,31),"u provedbi","završen")</f>
        <v>završen</v>
      </c>
      <c r="K2116" s="15" t="s">
        <v>197</v>
      </c>
      <c r="L2116" s="15" t="s">
        <v>21</v>
      </c>
      <c r="M2116" s="18">
        <v>0.85</v>
      </c>
      <c r="N2116" s="18">
        <v>0.15</v>
      </c>
      <c r="O2116" s="19">
        <f>Ugovori_OPULJP[[#This Row],[Bespovratna sredstva - Ukupno (EU+Nac) HRK
= Ukupna ugovorena vrijednost bespovratnih sredstava]]*Ugovori_OPULJP[[#This Row],[EU STOPA SUFINANCIRANJA %
EU CO-FINANCING RATE %]]</f>
        <v>1051178.5354999998</v>
      </c>
      <c r="P2116" s="20">
        <f>Ugovori_OPULJP[[#This Row],[Bespovratna sredstva - EU dio - HRK]]/7.5345</f>
        <v>139515.36737673366</v>
      </c>
      <c r="Q2116" s="19">
        <f>Ugovori_OPULJP[[#This Row],[Bespovratna sredstva - Ukupno (EU+Nac) HRK
= Ukupna ugovorena vrijednost bespovratnih sredstava]]*Ugovori_OPULJP[[#This Row],[STOPA NACIONALNOG SUFINANCIRANJA %]]</f>
        <v>185502.09449999998</v>
      </c>
      <c r="R2116" s="20">
        <f>Ugovori_OPULJP[[#This Row],[Bespovratna sredstva - Nacionalni dio - HRK]]/7.5345</f>
        <v>24620.358948835354</v>
      </c>
      <c r="S2116" s="19">
        <v>1236680.6299999999</v>
      </c>
      <c r="T2116" s="20">
        <f>Ugovori_OPULJP[[#This Row],[Bespovratna sredstva - Ukupno (EU+Nac) HRK
= Ukupna ugovorena vrijednost bespovratnih sredstava]]/7.5345</f>
        <v>164135.72632556903</v>
      </c>
      <c r="U2116" s="19">
        <v>0</v>
      </c>
      <c r="V2116" s="20">
        <f>Ugovori_OPULJP[[#This Row],[Javni doprinos korisnika - HRK]]/7.5345</f>
        <v>0</v>
      </c>
      <c r="W2116" s="19">
        <v>0</v>
      </c>
      <c r="X2116" s="20">
        <f>Ugovori_OPULJP[[#This Row],[Privatni doprinos korisnika - HRK]]/7.5345</f>
        <v>0</v>
      </c>
      <c r="Y2116" s="21">
        <f>Ugovori_OPULJP[[#This Row],[Bespovratna sredstva - Ukupno (EU+Nac) HRK
= Ukupna ugovorena vrijednost bespovratnih sredstava]]+Ugovori_OPULJP[[#This Row],[Javni doprinos korisnika - HRK]]+Ugovori_OPULJP[[#This Row],[Privatni doprinos korisnika - HRK]]</f>
        <v>1236680.6299999999</v>
      </c>
      <c r="Z2116" s="22">
        <f>Ugovori_OPULJP[[#This Row],[UKUPNI PRIHVATLJIVI IZDACI
TOTAL ELIGIBLE EXPENDITURE
= Bespovratna sredstva ukupno + doprinos korisnika
= Ukupni prihvatljivi troškovi
= Ukupna ugovorena vrijednost projekta HRK]]/7.5345</f>
        <v>164135.72632556903</v>
      </c>
      <c r="AA2116" s="13" t="s">
        <v>7642</v>
      </c>
      <c r="AB2116" s="13" t="s">
        <v>19</v>
      </c>
      <c r="AC2116" s="12" t="s">
        <v>7749</v>
      </c>
      <c r="AD2116" s="12" t="s">
        <v>2664</v>
      </c>
    </row>
    <row r="2117" spans="1:30" ht="110.4" x14ac:dyDescent="0.3">
      <c r="A2117" s="10" t="s">
        <v>7750</v>
      </c>
      <c r="B2117" s="11" t="s">
        <v>139</v>
      </c>
      <c r="C2117" s="12" t="s">
        <v>2736</v>
      </c>
      <c r="D2117" s="12" t="s">
        <v>7639</v>
      </c>
      <c r="E2117" s="13" t="s">
        <v>223</v>
      </c>
      <c r="F2117" s="14" t="s">
        <v>7751</v>
      </c>
      <c r="G2117" s="14" t="s">
        <v>7752</v>
      </c>
      <c r="H2117" s="16">
        <v>43578</v>
      </c>
      <c r="I2117" s="16">
        <v>44127</v>
      </c>
      <c r="J2117" s="17" t="str">
        <f>IF(Ugovori_OPULJP[[#This Row],[DATUM ZAVRŠETKA OPERACIJE]]&gt;DATE(2023,12,31),"u provedbi","završen")</f>
        <v>završen</v>
      </c>
      <c r="K2117" s="15" t="s">
        <v>262</v>
      </c>
      <c r="L2117" s="15" t="s">
        <v>262</v>
      </c>
      <c r="M2117" s="18">
        <v>0.85</v>
      </c>
      <c r="N2117" s="18">
        <v>0.15</v>
      </c>
      <c r="O2117" s="19">
        <f>Ugovori_OPULJP[[#This Row],[Bespovratna sredstva - Ukupno (EU+Nac) HRK
= Ukupna ugovorena vrijednost bespovratnih sredstava]]*Ugovori_OPULJP[[#This Row],[EU STOPA SUFINANCIRANJA %
EU CO-FINANCING RATE %]]</f>
        <v>1137791.3</v>
      </c>
      <c r="P2117" s="20">
        <f>Ugovori_OPULJP[[#This Row],[Bespovratna sredstva - EU dio - HRK]]/7.5345</f>
        <v>151010.85672572831</v>
      </c>
      <c r="Q2117" s="19">
        <f>Ugovori_OPULJP[[#This Row],[Bespovratna sredstva - Ukupno (EU+Nac) HRK
= Ukupna ugovorena vrijednost bespovratnih sredstava]]*Ugovori_OPULJP[[#This Row],[STOPA NACIONALNOG SUFINANCIRANJA %]]</f>
        <v>200786.69999999998</v>
      </c>
      <c r="R2117" s="20">
        <f>Ugovori_OPULJP[[#This Row],[Bespovratna sredstva - Nacionalni dio - HRK]]/7.5345</f>
        <v>26648.974716304994</v>
      </c>
      <c r="S2117" s="19">
        <v>1338578</v>
      </c>
      <c r="T2117" s="20">
        <f>Ugovori_OPULJP[[#This Row],[Bespovratna sredstva - Ukupno (EU+Nac) HRK
= Ukupna ugovorena vrijednost bespovratnih sredstava]]/7.5345</f>
        <v>177659.83144203329</v>
      </c>
      <c r="U2117" s="19">
        <v>0</v>
      </c>
      <c r="V2117" s="20">
        <f>Ugovori_OPULJP[[#This Row],[Javni doprinos korisnika - HRK]]/7.5345</f>
        <v>0</v>
      </c>
      <c r="W2117" s="19">
        <v>0</v>
      </c>
      <c r="X2117" s="20">
        <f>Ugovori_OPULJP[[#This Row],[Privatni doprinos korisnika - HRK]]/7.5345</f>
        <v>0</v>
      </c>
      <c r="Y2117" s="21">
        <f>Ugovori_OPULJP[[#This Row],[Bespovratna sredstva - Ukupno (EU+Nac) HRK
= Ukupna ugovorena vrijednost bespovratnih sredstava]]+Ugovori_OPULJP[[#This Row],[Javni doprinos korisnika - HRK]]+Ugovori_OPULJP[[#This Row],[Privatni doprinos korisnika - HRK]]</f>
        <v>1338578</v>
      </c>
      <c r="Z2117" s="22">
        <f>Ugovori_OPULJP[[#This Row],[UKUPNI PRIHVATLJIVI IZDACI
TOTAL ELIGIBLE EXPENDITURE
= Bespovratna sredstva ukupno + doprinos korisnika
= Ukupni prihvatljivi troškovi
= Ukupna ugovorena vrijednost projekta HRK]]/7.5345</f>
        <v>177659.83144203329</v>
      </c>
      <c r="AA2117" s="13" t="s">
        <v>7642</v>
      </c>
      <c r="AB2117" s="13" t="s">
        <v>19</v>
      </c>
      <c r="AC2117" s="12" t="s">
        <v>7753</v>
      </c>
      <c r="AD2117" s="12" t="s">
        <v>2664</v>
      </c>
    </row>
    <row r="2118" spans="1:30" ht="89.25" customHeight="1" x14ac:dyDescent="0.3">
      <c r="A2118" s="10" t="s">
        <v>7754</v>
      </c>
      <c r="B2118" s="11" t="s">
        <v>139</v>
      </c>
      <c r="C2118" s="12" t="s">
        <v>2736</v>
      </c>
      <c r="D2118" s="12" t="s">
        <v>7639</v>
      </c>
      <c r="E2118" s="13" t="s">
        <v>223</v>
      </c>
      <c r="F2118" s="14" t="s">
        <v>7755</v>
      </c>
      <c r="G2118" s="14" t="s">
        <v>7756</v>
      </c>
      <c r="H2118" s="16">
        <v>43200</v>
      </c>
      <c r="I2118" s="16">
        <v>43565</v>
      </c>
      <c r="J2118" s="17" t="str">
        <f>IF(Ugovori_OPULJP[[#This Row],[DATUM ZAVRŠETKA OPERACIJE]]&gt;DATE(2023,12,31),"u provedbi","završen")</f>
        <v>završen</v>
      </c>
      <c r="K2118" s="15" t="s">
        <v>262</v>
      </c>
      <c r="L2118" s="15" t="s">
        <v>117</v>
      </c>
      <c r="M2118" s="18">
        <v>0.85</v>
      </c>
      <c r="N2118" s="18">
        <v>0.15</v>
      </c>
      <c r="O2118" s="19">
        <f>Ugovori_OPULJP[[#This Row],[Bespovratna sredstva - Ukupno (EU+Nac) HRK
= Ukupna ugovorena vrijednost bespovratnih sredstava]]*Ugovori_OPULJP[[#This Row],[EU STOPA SUFINANCIRANJA %
EU CO-FINANCING RATE %]]</f>
        <v>980943.76649999991</v>
      </c>
      <c r="P2118" s="20">
        <f>Ugovori_OPULJP[[#This Row],[Bespovratna sredstva - EU dio - HRK]]/7.5345</f>
        <v>130193.61158670115</v>
      </c>
      <c r="Q2118" s="19">
        <f>Ugovori_OPULJP[[#This Row],[Bespovratna sredstva - Ukupno (EU+Nac) HRK
= Ukupna ugovorena vrijednost bespovratnih sredstava]]*Ugovori_OPULJP[[#This Row],[STOPA NACIONALNOG SUFINANCIRANJA %]]</f>
        <v>173107.72349999999</v>
      </c>
      <c r="R2118" s="20">
        <f>Ugovori_OPULJP[[#This Row],[Bespovratna sredstva - Nacionalni dio - HRK]]/7.5345</f>
        <v>22975.343221182557</v>
      </c>
      <c r="S2118" s="19">
        <v>1154051.49</v>
      </c>
      <c r="T2118" s="20">
        <f>Ugovori_OPULJP[[#This Row],[Bespovratna sredstva - Ukupno (EU+Nac) HRK
= Ukupna ugovorena vrijednost bespovratnih sredstava]]/7.5345</f>
        <v>153168.95480788371</v>
      </c>
      <c r="U2118" s="19">
        <v>0</v>
      </c>
      <c r="V2118" s="20">
        <f>Ugovori_OPULJP[[#This Row],[Javni doprinos korisnika - HRK]]/7.5345</f>
        <v>0</v>
      </c>
      <c r="W2118" s="19">
        <v>0</v>
      </c>
      <c r="X2118" s="20">
        <f>Ugovori_OPULJP[[#This Row],[Privatni doprinos korisnika - HRK]]/7.5345</f>
        <v>0</v>
      </c>
      <c r="Y2118" s="21">
        <f>Ugovori_OPULJP[[#This Row],[Bespovratna sredstva - Ukupno (EU+Nac) HRK
= Ukupna ugovorena vrijednost bespovratnih sredstava]]+Ugovori_OPULJP[[#This Row],[Javni doprinos korisnika - HRK]]+Ugovori_OPULJP[[#This Row],[Privatni doprinos korisnika - HRK]]</f>
        <v>1154051.49</v>
      </c>
      <c r="Z2118" s="22">
        <f>Ugovori_OPULJP[[#This Row],[UKUPNI PRIHVATLJIVI IZDACI
TOTAL ELIGIBLE EXPENDITURE
= Bespovratna sredstva ukupno + doprinos korisnika
= Ukupni prihvatljivi troškovi
= Ukupna ugovorena vrijednost projekta HRK]]/7.5345</f>
        <v>153168.95480788371</v>
      </c>
      <c r="AA2118" s="13" t="s">
        <v>7642</v>
      </c>
      <c r="AB2118" s="13" t="s">
        <v>19</v>
      </c>
      <c r="AC2118" s="12" t="s">
        <v>7757</v>
      </c>
      <c r="AD2118" s="12" t="s">
        <v>2664</v>
      </c>
    </row>
    <row r="2119" spans="1:30" ht="60" customHeight="1" x14ac:dyDescent="0.3">
      <c r="A2119" s="10" t="s">
        <v>7758</v>
      </c>
      <c r="B2119" s="11" t="s">
        <v>139</v>
      </c>
      <c r="C2119" s="12" t="s">
        <v>2736</v>
      </c>
      <c r="D2119" s="12" t="s">
        <v>7639</v>
      </c>
      <c r="E2119" s="13" t="s">
        <v>223</v>
      </c>
      <c r="F2119" s="14" t="s">
        <v>7759</v>
      </c>
      <c r="G2119" s="14" t="s">
        <v>7760</v>
      </c>
      <c r="H2119" s="16">
        <v>43203</v>
      </c>
      <c r="I2119" s="16">
        <v>44025</v>
      </c>
      <c r="J2119" s="17" t="str">
        <f>IF(Ugovori_OPULJP[[#This Row],[DATUM ZAVRŠETKA OPERACIJE]]&gt;DATE(2023,12,31),"u provedbi","završen")</f>
        <v>završen</v>
      </c>
      <c r="K2119" s="15" t="s">
        <v>7761</v>
      </c>
      <c r="L2119" s="15" t="s">
        <v>91</v>
      </c>
      <c r="M2119" s="18">
        <v>0.85</v>
      </c>
      <c r="N2119" s="18">
        <v>0.15</v>
      </c>
      <c r="O2119" s="19">
        <f>Ugovori_OPULJP[[#This Row],[Bespovratna sredstva - Ukupno (EU+Nac) HRK
= Ukupna ugovorena vrijednost bespovratnih sredstava]]*Ugovori_OPULJP[[#This Row],[EU STOPA SUFINANCIRANJA %
EU CO-FINANCING RATE %]]</f>
        <v>1593119.7079999999</v>
      </c>
      <c r="P2119" s="20">
        <f>Ugovori_OPULJP[[#This Row],[Bespovratna sredstva - EU dio - HRK]]/7.5345</f>
        <v>211443.32178644897</v>
      </c>
      <c r="Q2119" s="19">
        <f>Ugovori_OPULJP[[#This Row],[Bespovratna sredstva - Ukupno (EU+Nac) HRK
= Ukupna ugovorena vrijednost bespovratnih sredstava]]*Ugovori_OPULJP[[#This Row],[STOPA NACIONALNOG SUFINANCIRANJA %]]</f>
        <v>281138.772</v>
      </c>
      <c r="R2119" s="20">
        <f>Ugovori_OPULJP[[#This Row],[Bespovratna sredstva - Nacionalni dio - HRK]]/7.5345</f>
        <v>37313.527374079233</v>
      </c>
      <c r="S2119" s="19">
        <v>1874258.48</v>
      </c>
      <c r="T2119" s="20">
        <f>Ugovori_OPULJP[[#This Row],[Bespovratna sredstva - Ukupno (EU+Nac) HRK
= Ukupna ugovorena vrijednost bespovratnih sredstava]]/7.5345</f>
        <v>248756.84916052822</v>
      </c>
      <c r="U2119" s="19">
        <v>0</v>
      </c>
      <c r="V2119" s="20">
        <f>Ugovori_OPULJP[[#This Row],[Javni doprinos korisnika - HRK]]/7.5345</f>
        <v>0</v>
      </c>
      <c r="W2119" s="19">
        <v>0</v>
      </c>
      <c r="X2119" s="20">
        <f>Ugovori_OPULJP[[#This Row],[Privatni doprinos korisnika - HRK]]/7.5345</f>
        <v>0</v>
      </c>
      <c r="Y2119" s="21">
        <f>Ugovori_OPULJP[[#This Row],[Bespovratna sredstva - Ukupno (EU+Nac) HRK
= Ukupna ugovorena vrijednost bespovratnih sredstava]]+Ugovori_OPULJP[[#This Row],[Javni doprinos korisnika - HRK]]+Ugovori_OPULJP[[#This Row],[Privatni doprinos korisnika - HRK]]</f>
        <v>1874258.48</v>
      </c>
      <c r="Z2119" s="22">
        <f>Ugovori_OPULJP[[#This Row],[UKUPNI PRIHVATLJIVI IZDACI
TOTAL ELIGIBLE EXPENDITURE
= Bespovratna sredstva ukupno + doprinos korisnika
= Ukupni prihvatljivi troškovi
= Ukupna ugovorena vrijednost projekta HRK]]/7.5345</f>
        <v>248756.84916052822</v>
      </c>
      <c r="AA2119" s="13" t="s">
        <v>7642</v>
      </c>
      <c r="AB2119" s="13" t="s">
        <v>19</v>
      </c>
      <c r="AC2119" s="12" t="s">
        <v>7762</v>
      </c>
      <c r="AD2119" s="12" t="s">
        <v>2664</v>
      </c>
    </row>
    <row r="2120" spans="1:30" ht="124.2" x14ac:dyDescent="0.3">
      <c r="A2120" s="10" t="s">
        <v>7763</v>
      </c>
      <c r="B2120" s="11" t="s">
        <v>139</v>
      </c>
      <c r="C2120" s="12" t="s">
        <v>2736</v>
      </c>
      <c r="D2120" s="12" t="s">
        <v>7639</v>
      </c>
      <c r="E2120" s="13" t="s">
        <v>223</v>
      </c>
      <c r="F2120" s="14" t="s">
        <v>7764</v>
      </c>
      <c r="G2120" s="14" t="s">
        <v>7765</v>
      </c>
      <c r="H2120" s="16">
        <v>43578</v>
      </c>
      <c r="I2120" s="16">
        <v>44369</v>
      </c>
      <c r="J2120" s="17" t="str">
        <f>IF(Ugovori_OPULJP[[#This Row],[DATUM ZAVRŠETKA OPERACIJE]]&gt;DATE(2023,12,31),"u provedbi","završen")</f>
        <v>završen</v>
      </c>
      <c r="K2120" s="15" t="s">
        <v>91</v>
      </c>
      <c r="L2120" s="15" t="s">
        <v>91</v>
      </c>
      <c r="M2120" s="18">
        <v>0.85</v>
      </c>
      <c r="N2120" s="18">
        <v>0.15</v>
      </c>
      <c r="O2120" s="19">
        <f>Ugovori_OPULJP[[#This Row],[Bespovratna sredstva - Ukupno (EU+Nac) HRK
= Ukupna ugovorena vrijednost bespovratnih sredstava]]*Ugovori_OPULJP[[#This Row],[EU STOPA SUFINANCIRANJA %
EU CO-FINANCING RATE %]]</f>
        <v>1604585.5024999999</v>
      </c>
      <c r="P2120" s="20">
        <f>Ugovori_OPULJP[[#This Row],[Bespovratna sredstva - EU dio - HRK]]/7.5345</f>
        <v>212965.09423319396</v>
      </c>
      <c r="Q2120" s="19">
        <f>Ugovori_OPULJP[[#This Row],[Bespovratna sredstva - Ukupno (EU+Nac) HRK
= Ukupna ugovorena vrijednost bespovratnih sredstava]]*Ugovori_OPULJP[[#This Row],[STOPA NACIONALNOG SUFINANCIRANJA %]]</f>
        <v>283162.14749999996</v>
      </c>
      <c r="R2120" s="20">
        <f>Ugovori_OPULJP[[#This Row],[Bespovratna sredstva - Nacionalni dio - HRK]]/7.5345</f>
        <v>37582.075452916579</v>
      </c>
      <c r="S2120" s="19">
        <v>1887747.65</v>
      </c>
      <c r="T2120" s="20">
        <f>Ugovori_OPULJP[[#This Row],[Bespovratna sredstva - Ukupno (EU+Nac) HRK
= Ukupna ugovorena vrijednost bespovratnih sredstava]]/7.5345</f>
        <v>250547.16968611054</v>
      </c>
      <c r="U2120" s="19">
        <v>0</v>
      </c>
      <c r="V2120" s="20">
        <f>Ugovori_OPULJP[[#This Row],[Javni doprinos korisnika - HRK]]/7.5345</f>
        <v>0</v>
      </c>
      <c r="W2120" s="19">
        <v>0</v>
      </c>
      <c r="X2120" s="20">
        <f>Ugovori_OPULJP[[#This Row],[Privatni doprinos korisnika - HRK]]/7.5345</f>
        <v>0</v>
      </c>
      <c r="Y2120" s="21">
        <f>Ugovori_OPULJP[[#This Row],[Bespovratna sredstva - Ukupno (EU+Nac) HRK
= Ukupna ugovorena vrijednost bespovratnih sredstava]]+Ugovori_OPULJP[[#This Row],[Javni doprinos korisnika - HRK]]+Ugovori_OPULJP[[#This Row],[Privatni doprinos korisnika - HRK]]</f>
        <v>1887747.65</v>
      </c>
      <c r="Z2120" s="22">
        <f>Ugovori_OPULJP[[#This Row],[UKUPNI PRIHVATLJIVI IZDACI
TOTAL ELIGIBLE EXPENDITURE
= Bespovratna sredstva ukupno + doprinos korisnika
= Ukupni prihvatljivi troškovi
= Ukupna ugovorena vrijednost projekta HRK]]/7.5345</f>
        <v>250547.16968611054</v>
      </c>
      <c r="AA2120" s="13" t="s">
        <v>7642</v>
      </c>
      <c r="AB2120" s="13" t="s">
        <v>19</v>
      </c>
      <c r="AC2120" s="12" t="s">
        <v>7766</v>
      </c>
      <c r="AD2120" s="12" t="s">
        <v>2664</v>
      </c>
    </row>
    <row r="2121" spans="1:30" ht="82.8" x14ac:dyDescent="0.3">
      <c r="A2121" s="10" t="s">
        <v>7767</v>
      </c>
      <c r="B2121" s="11" t="s">
        <v>139</v>
      </c>
      <c r="C2121" s="12" t="s">
        <v>2736</v>
      </c>
      <c r="D2121" s="12" t="s">
        <v>7639</v>
      </c>
      <c r="E2121" s="13" t="s">
        <v>223</v>
      </c>
      <c r="F2121" s="14" t="s">
        <v>7768</v>
      </c>
      <c r="G2121" s="14" t="s">
        <v>7769</v>
      </c>
      <c r="H2121" s="16">
        <v>43578</v>
      </c>
      <c r="I2121" s="16">
        <v>44309</v>
      </c>
      <c r="J2121" s="17" t="str">
        <f>IF(Ugovori_OPULJP[[#This Row],[DATUM ZAVRŠETKA OPERACIJE]]&gt;DATE(2023,12,31),"u provedbi","završen")</f>
        <v>završen</v>
      </c>
      <c r="K2121" s="15" t="s">
        <v>86</v>
      </c>
      <c r="L2121" s="15" t="s">
        <v>86</v>
      </c>
      <c r="M2121" s="18">
        <v>0.85</v>
      </c>
      <c r="N2121" s="18">
        <v>0.15</v>
      </c>
      <c r="O2121" s="19">
        <f>Ugovori_OPULJP[[#This Row],[Bespovratna sredstva - Ukupno (EU+Nac) HRK
= Ukupna ugovorena vrijednost bespovratnih sredstava]]*Ugovori_OPULJP[[#This Row],[EU STOPA SUFINANCIRANJA %
EU CO-FINANCING RATE %]]</f>
        <v>1663525.6244999999</v>
      </c>
      <c r="P2121" s="20">
        <f>Ugovori_OPULJP[[#This Row],[Bespovratna sredstva - EU dio - HRK]]/7.5345</f>
        <v>220787.79275333465</v>
      </c>
      <c r="Q2121" s="19">
        <f>Ugovori_OPULJP[[#This Row],[Bespovratna sredstva - Ukupno (EU+Nac) HRK
= Ukupna ugovorena vrijednost bespovratnih sredstava]]*Ugovori_OPULJP[[#This Row],[STOPA NACIONALNOG SUFINANCIRANJA %]]</f>
        <v>293563.3455</v>
      </c>
      <c r="R2121" s="20">
        <f>Ugovori_OPULJP[[#This Row],[Bespovratna sredstva - Nacionalni dio - HRK]]/7.5345</f>
        <v>38962.551662353173</v>
      </c>
      <c r="S2121" s="19">
        <v>1957088.97</v>
      </c>
      <c r="T2121" s="20">
        <f>Ugovori_OPULJP[[#This Row],[Bespovratna sredstva - Ukupno (EU+Nac) HRK
= Ukupna ugovorena vrijednost bespovratnih sredstava]]/7.5345</f>
        <v>259750.34441568781</v>
      </c>
      <c r="U2121" s="19">
        <v>0</v>
      </c>
      <c r="V2121" s="20">
        <f>Ugovori_OPULJP[[#This Row],[Javni doprinos korisnika - HRK]]/7.5345</f>
        <v>0</v>
      </c>
      <c r="W2121" s="19">
        <v>0</v>
      </c>
      <c r="X2121" s="20">
        <f>Ugovori_OPULJP[[#This Row],[Privatni doprinos korisnika - HRK]]/7.5345</f>
        <v>0</v>
      </c>
      <c r="Y2121" s="21">
        <f>Ugovori_OPULJP[[#This Row],[Bespovratna sredstva - Ukupno (EU+Nac) HRK
= Ukupna ugovorena vrijednost bespovratnih sredstava]]+Ugovori_OPULJP[[#This Row],[Javni doprinos korisnika - HRK]]+Ugovori_OPULJP[[#This Row],[Privatni doprinos korisnika - HRK]]</f>
        <v>1957088.97</v>
      </c>
      <c r="Z2121" s="22">
        <f>Ugovori_OPULJP[[#This Row],[UKUPNI PRIHVATLJIVI IZDACI
TOTAL ELIGIBLE EXPENDITURE
= Bespovratna sredstva ukupno + doprinos korisnika
= Ukupni prihvatljivi troškovi
= Ukupna ugovorena vrijednost projekta HRK]]/7.5345</f>
        <v>259750.34441568781</v>
      </c>
      <c r="AA2121" s="13" t="s">
        <v>7642</v>
      </c>
      <c r="AB2121" s="13" t="s">
        <v>19</v>
      </c>
      <c r="AC2121" s="12" t="s">
        <v>7770</v>
      </c>
      <c r="AD2121" s="12" t="s">
        <v>2664</v>
      </c>
    </row>
    <row r="2122" spans="1:30" ht="124.2" x14ac:dyDescent="0.3">
      <c r="A2122" s="10" t="s">
        <v>7771</v>
      </c>
      <c r="B2122" s="11" t="s">
        <v>139</v>
      </c>
      <c r="C2122" s="12" t="s">
        <v>2736</v>
      </c>
      <c r="D2122" s="12" t="s">
        <v>7639</v>
      </c>
      <c r="E2122" s="13" t="s">
        <v>223</v>
      </c>
      <c r="F2122" s="14" t="s">
        <v>7772</v>
      </c>
      <c r="G2122" s="14" t="s">
        <v>7773</v>
      </c>
      <c r="H2122" s="16">
        <v>43200</v>
      </c>
      <c r="I2122" s="16">
        <v>43748</v>
      </c>
      <c r="J2122" s="17" t="str">
        <f>IF(Ugovori_OPULJP[[#This Row],[DATUM ZAVRŠETKA OPERACIJE]]&gt;DATE(2023,12,31),"u provedbi","završen")</f>
        <v>završen</v>
      </c>
      <c r="K2122" s="15" t="s">
        <v>144</v>
      </c>
      <c r="L2122" s="15" t="s">
        <v>144</v>
      </c>
      <c r="M2122" s="18">
        <v>0.85</v>
      </c>
      <c r="N2122" s="18">
        <v>0.15</v>
      </c>
      <c r="O2122" s="19">
        <f>Ugovori_OPULJP[[#This Row],[Bespovratna sredstva - Ukupno (EU+Nac) HRK
= Ukupna ugovorena vrijednost bespovratnih sredstava]]*Ugovori_OPULJP[[#This Row],[EU STOPA SUFINANCIRANJA %
EU CO-FINANCING RATE %]]</f>
        <v>1090454.375</v>
      </c>
      <c r="P2122" s="20">
        <f>Ugovori_OPULJP[[#This Row],[Bespovratna sredstva - EU dio - HRK]]/7.5345</f>
        <v>144728.16709801578</v>
      </c>
      <c r="Q2122" s="19">
        <f>Ugovori_OPULJP[[#This Row],[Bespovratna sredstva - Ukupno (EU+Nac) HRK
= Ukupna ugovorena vrijednost bespovratnih sredstava]]*Ugovori_OPULJP[[#This Row],[STOPA NACIONALNOG SUFINANCIRANJA %]]</f>
        <v>192433.125</v>
      </c>
      <c r="R2122" s="20">
        <f>Ugovori_OPULJP[[#This Row],[Bespovratna sredstva - Nacionalni dio - HRK]]/7.5345</f>
        <v>25540.264782002785</v>
      </c>
      <c r="S2122" s="19">
        <v>1282887.5</v>
      </c>
      <c r="T2122" s="20">
        <f>Ugovori_OPULJP[[#This Row],[Bespovratna sredstva - Ukupno (EU+Nac) HRK
= Ukupna ugovorena vrijednost bespovratnih sredstava]]/7.5345</f>
        <v>170268.43188001856</v>
      </c>
      <c r="U2122" s="19">
        <v>0</v>
      </c>
      <c r="V2122" s="20">
        <f>Ugovori_OPULJP[[#This Row],[Javni doprinos korisnika - HRK]]/7.5345</f>
        <v>0</v>
      </c>
      <c r="W2122" s="19">
        <v>0</v>
      </c>
      <c r="X2122" s="20">
        <f>Ugovori_OPULJP[[#This Row],[Privatni doprinos korisnika - HRK]]/7.5345</f>
        <v>0</v>
      </c>
      <c r="Y2122" s="21">
        <f>Ugovori_OPULJP[[#This Row],[Bespovratna sredstva - Ukupno (EU+Nac) HRK
= Ukupna ugovorena vrijednost bespovratnih sredstava]]+Ugovori_OPULJP[[#This Row],[Javni doprinos korisnika - HRK]]+Ugovori_OPULJP[[#This Row],[Privatni doprinos korisnika - HRK]]</f>
        <v>1282887.5</v>
      </c>
      <c r="Z2122" s="22">
        <f>Ugovori_OPULJP[[#This Row],[UKUPNI PRIHVATLJIVI IZDACI
TOTAL ELIGIBLE EXPENDITURE
= Bespovratna sredstva ukupno + doprinos korisnika
= Ukupni prihvatljivi troškovi
= Ukupna ugovorena vrijednost projekta HRK]]/7.5345</f>
        <v>170268.43188001856</v>
      </c>
      <c r="AA2122" s="13" t="s">
        <v>7642</v>
      </c>
      <c r="AB2122" s="13" t="s">
        <v>19</v>
      </c>
      <c r="AC2122" s="12" t="s">
        <v>7774</v>
      </c>
      <c r="AD2122" s="12" t="s">
        <v>2664</v>
      </c>
    </row>
    <row r="2123" spans="1:30" ht="110.4" x14ac:dyDescent="0.3">
      <c r="A2123" s="10" t="s">
        <v>7775</v>
      </c>
      <c r="B2123" s="11" t="s">
        <v>139</v>
      </c>
      <c r="C2123" s="12" t="s">
        <v>2736</v>
      </c>
      <c r="D2123" s="12" t="s">
        <v>7639</v>
      </c>
      <c r="E2123" s="13" t="s">
        <v>223</v>
      </c>
      <c r="F2123" s="14" t="s">
        <v>7776</v>
      </c>
      <c r="G2123" s="14" t="s">
        <v>7777</v>
      </c>
      <c r="H2123" s="16">
        <v>43200</v>
      </c>
      <c r="I2123" s="16">
        <v>43931</v>
      </c>
      <c r="J2123" s="17" t="str">
        <f>IF(Ugovori_OPULJP[[#This Row],[DATUM ZAVRŠETKA OPERACIJE]]&gt;DATE(2023,12,31),"u provedbi","završen")</f>
        <v>završen</v>
      </c>
      <c r="K2123" s="15" t="s">
        <v>262</v>
      </c>
      <c r="L2123" s="15" t="s">
        <v>262</v>
      </c>
      <c r="M2123" s="18">
        <v>0.85</v>
      </c>
      <c r="N2123" s="18">
        <v>0.15</v>
      </c>
      <c r="O2123" s="19">
        <f>Ugovori_OPULJP[[#This Row],[Bespovratna sredstva - Ukupno (EU+Nac) HRK
= Ukupna ugovorena vrijednost bespovratnih sredstava]]*Ugovori_OPULJP[[#This Row],[EU STOPA SUFINANCIRANJA %
EU CO-FINANCING RATE %]]</f>
        <v>1190079.1945</v>
      </c>
      <c r="P2123" s="20">
        <f>Ugovori_OPULJP[[#This Row],[Bespovratna sredstva - EU dio - HRK]]/7.5345</f>
        <v>157950.65292985598</v>
      </c>
      <c r="Q2123" s="19">
        <f>Ugovori_OPULJP[[#This Row],[Bespovratna sredstva - Ukupno (EU+Nac) HRK
= Ukupna ugovorena vrijednost bespovratnih sredstava]]*Ugovori_OPULJP[[#This Row],[STOPA NACIONALNOG SUFINANCIRANJA %]]</f>
        <v>210013.97549999997</v>
      </c>
      <c r="R2123" s="20">
        <f>Ugovori_OPULJP[[#This Row],[Bespovratna sredstva - Nacionalni dio - HRK]]/7.5345</f>
        <v>27873.644634680466</v>
      </c>
      <c r="S2123" s="19">
        <v>1400093.17</v>
      </c>
      <c r="T2123" s="20">
        <f>Ugovori_OPULJP[[#This Row],[Bespovratna sredstva - Ukupno (EU+Nac) HRK
= Ukupna ugovorena vrijednost bespovratnih sredstava]]/7.5345</f>
        <v>185824.29756453645</v>
      </c>
      <c r="U2123" s="19">
        <v>0</v>
      </c>
      <c r="V2123" s="20">
        <f>Ugovori_OPULJP[[#This Row],[Javni doprinos korisnika - HRK]]/7.5345</f>
        <v>0</v>
      </c>
      <c r="W2123" s="19">
        <v>0</v>
      </c>
      <c r="X2123" s="20">
        <f>Ugovori_OPULJP[[#This Row],[Privatni doprinos korisnika - HRK]]/7.5345</f>
        <v>0</v>
      </c>
      <c r="Y2123" s="21">
        <f>Ugovori_OPULJP[[#This Row],[Bespovratna sredstva - Ukupno (EU+Nac) HRK
= Ukupna ugovorena vrijednost bespovratnih sredstava]]+Ugovori_OPULJP[[#This Row],[Javni doprinos korisnika - HRK]]+Ugovori_OPULJP[[#This Row],[Privatni doprinos korisnika - HRK]]</f>
        <v>1400093.17</v>
      </c>
      <c r="Z2123" s="22">
        <f>Ugovori_OPULJP[[#This Row],[UKUPNI PRIHVATLJIVI IZDACI
TOTAL ELIGIBLE EXPENDITURE
= Bespovratna sredstva ukupno + doprinos korisnika
= Ukupni prihvatljivi troškovi
= Ukupna ugovorena vrijednost projekta HRK]]/7.5345</f>
        <v>185824.29756453645</v>
      </c>
      <c r="AA2123" s="13" t="s">
        <v>7642</v>
      </c>
      <c r="AB2123" s="13" t="s">
        <v>19</v>
      </c>
      <c r="AC2123" s="12" t="s">
        <v>7778</v>
      </c>
      <c r="AD2123" s="12" t="s">
        <v>2664</v>
      </c>
    </row>
    <row r="2124" spans="1:30" ht="124.2" x14ac:dyDescent="0.3">
      <c r="A2124" s="10" t="s">
        <v>7779</v>
      </c>
      <c r="B2124" s="11" t="s">
        <v>139</v>
      </c>
      <c r="C2124" s="12" t="s">
        <v>2736</v>
      </c>
      <c r="D2124" s="12" t="s">
        <v>7639</v>
      </c>
      <c r="E2124" s="13" t="s">
        <v>223</v>
      </c>
      <c r="F2124" s="14" t="s">
        <v>7780</v>
      </c>
      <c r="G2124" s="14" t="s">
        <v>7781</v>
      </c>
      <c r="H2124" s="16">
        <v>43200</v>
      </c>
      <c r="I2124" s="16">
        <v>43931</v>
      </c>
      <c r="J2124" s="17" t="str">
        <f>IF(Ugovori_OPULJP[[#This Row],[DATUM ZAVRŠETKA OPERACIJE]]&gt;DATE(2023,12,31),"u provedbi","završen")</f>
        <v>završen</v>
      </c>
      <c r="K2124" s="15" t="s">
        <v>417</v>
      </c>
      <c r="L2124" s="15" t="s">
        <v>417</v>
      </c>
      <c r="M2124" s="18">
        <v>0.85</v>
      </c>
      <c r="N2124" s="18">
        <v>0.15</v>
      </c>
      <c r="O2124" s="19">
        <f>Ugovori_OPULJP[[#This Row],[Bespovratna sredstva - Ukupno (EU+Nac) HRK
= Ukupna ugovorena vrijednost bespovratnih sredstava]]*Ugovori_OPULJP[[#This Row],[EU STOPA SUFINANCIRANJA %
EU CO-FINANCING RATE %]]</f>
        <v>1692990.9850000001</v>
      </c>
      <c r="P2124" s="20">
        <f>Ugovori_OPULJP[[#This Row],[Bespovratna sredstva - EU dio - HRK]]/7.5345</f>
        <v>224698.51814984405</v>
      </c>
      <c r="Q2124" s="19">
        <f>Ugovori_OPULJP[[#This Row],[Bespovratna sredstva - Ukupno (EU+Nac) HRK
= Ukupna ugovorena vrijednost bespovratnih sredstava]]*Ugovori_OPULJP[[#This Row],[STOPA NACIONALNOG SUFINANCIRANJA %]]</f>
        <v>298763.11499999999</v>
      </c>
      <c r="R2124" s="20">
        <f>Ugovori_OPULJP[[#This Row],[Bespovratna sredstva - Nacionalni dio - HRK]]/7.5345</f>
        <v>39652.679673501887</v>
      </c>
      <c r="S2124" s="19">
        <v>1991754.1</v>
      </c>
      <c r="T2124" s="20">
        <f>Ugovori_OPULJP[[#This Row],[Bespovratna sredstva - Ukupno (EU+Nac) HRK
= Ukupna ugovorena vrijednost bespovratnih sredstava]]/7.5345</f>
        <v>264351.19782334595</v>
      </c>
      <c r="U2124" s="19">
        <v>0</v>
      </c>
      <c r="V2124" s="20">
        <f>Ugovori_OPULJP[[#This Row],[Javni doprinos korisnika - HRK]]/7.5345</f>
        <v>0</v>
      </c>
      <c r="W2124" s="19">
        <v>0</v>
      </c>
      <c r="X2124" s="20">
        <f>Ugovori_OPULJP[[#This Row],[Privatni doprinos korisnika - HRK]]/7.5345</f>
        <v>0</v>
      </c>
      <c r="Y2124" s="21">
        <f>Ugovori_OPULJP[[#This Row],[Bespovratna sredstva - Ukupno (EU+Nac) HRK
= Ukupna ugovorena vrijednost bespovratnih sredstava]]+Ugovori_OPULJP[[#This Row],[Javni doprinos korisnika - HRK]]+Ugovori_OPULJP[[#This Row],[Privatni doprinos korisnika - HRK]]</f>
        <v>1991754.1</v>
      </c>
      <c r="Z2124" s="22">
        <f>Ugovori_OPULJP[[#This Row],[UKUPNI PRIHVATLJIVI IZDACI
TOTAL ELIGIBLE EXPENDITURE
= Bespovratna sredstva ukupno + doprinos korisnika
= Ukupni prihvatljivi troškovi
= Ukupna ugovorena vrijednost projekta HRK]]/7.5345</f>
        <v>264351.19782334595</v>
      </c>
      <c r="AA2124" s="13" t="s">
        <v>7642</v>
      </c>
      <c r="AB2124" s="13" t="s">
        <v>19</v>
      </c>
      <c r="AC2124" s="12" t="s">
        <v>7782</v>
      </c>
      <c r="AD2124" s="12" t="s">
        <v>2664</v>
      </c>
    </row>
    <row r="2125" spans="1:30" ht="76.5" customHeight="1" x14ac:dyDescent="0.3">
      <c r="A2125" s="10" t="s">
        <v>7783</v>
      </c>
      <c r="B2125" s="11" t="s">
        <v>139</v>
      </c>
      <c r="C2125" s="12" t="s">
        <v>2736</v>
      </c>
      <c r="D2125" s="12" t="s">
        <v>7639</v>
      </c>
      <c r="E2125" s="13" t="s">
        <v>223</v>
      </c>
      <c r="F2125" s="14" t="s">
        <v>7784</v>
      </c>
      <c r="G2125" s="14" t="s">
        <v>543</v>
      </c>
      <c r="H2125" s="16">
        <v>43200</v>
      </c>
      <c r="I2125" s="16">
        <v>43931</v>
      </c>
      <c r="J2125" s="17" t="str">
        <f>IF(Ugovori_OPULJP[[#This Row],[DATUM ZAVRŠETKA OPERACIJE]]&gt;DATE(2023,12,31),"u provedbi","završen")</f>
        <v>završen</v>
      </c>
      <c r="K2125" s="15" t="s">
        <v>21</v>
      </c>
      <c r="L2125" s="15" t="s">
        <v>21</v>
      </c>
      <c r="M2125" s="18">
        <v>0.85</v>
      </c>
      <c r="N2125" s="18">
        <v>0.15</v>
      </c>
      <c r="O2125" s="19">
        <f>Ugovori_OPULJP[[#This Row],[Bespovratna sredstva - Ukupno (EU+Nac) HRK
= Ukupna ugovorena vrijednost bespovratnih sredstava]]*Ugovori_OPULJP[[#This Row],[EU STOPA SUFINANCIRANJA %
EU CO-FINANCING RATE %]]</f>
        <v>1660841.656</v>
      </c>
      <c r="P2125" s="20">
        <f>Ugovori_OPULJP[[#This Row],[Bespovratna sredstva - EU dio - HRK]]/7.5345</f>
        <v>220431.56891631824</v>
      </c>
      <c r="Q2125" s="19">
        <f>Ugovori_OPULJP[[#This Row],[Bespovratna sredstva - Ukupno (EU+Nac) HRK
= Ukupna ugovorena vrijednost bespovratnih sredstava]]*Ugovori_OPULJP[[#This Row],[STOPA NACIONALNOG SUFINANCIRANJA %]]</f>
        <v>293089.70400000003</v>
      </c>
      <c r="R2125" s="20">
        <f>Ugovori_OPULJP[[#This Row],[Bespovratna sredstva - Nacionalni dio - HRK]]/7.5345</f>
        <v>38899.688632291458</v>
      </c>
      <c r="S2125" s="19">
        <v>1953931.36</v>
      </c>
      <c r="T2125" s="20">
        <f>Ugovori_OPULJP[[#This Row],[Bespovratna sredstva - Ukupno (EU+Nac) HRK
= Ukupna ugovorena vrijednost bespovratnih sredstava]]/7.5345</f>
        <v>259331.25754860972</v>
      </c>
      <c r="U2125" s="19">
        <v>0</v>
      </c>
      <c r="V2125" s="20">
        <f>Ugovori_OPULJP[[#This Row],[Javni doprinos korisnika - HRK]]/7.5345</f>
        <v>0</v>
      </c>
      <c r="W2125" s="19">
        <v>0</v>
      </c>
      <c r="X2125" s="20">
        <f>Ugovori_OPULJP[[#This Row],[Privatni doprinos korisnika - HRK]]/7.5345</f>
        <v>0</v>
      </c>
      <c r="Y2125" s="21">
        <f>Ugovori_OPULJP[[#This Row],[Bespovratna sredstva - Ukupno (EU+Nac) HRK
= Ukupna ugovorena vrijednost bespovratnih sredstava]]+Ugovori_OPULJP[[#This Row],[Javni doprinos korisnika - HRK]]+Ugovori_OPULJP[[#This Row],[Privatni doprinos korisnika - HRK]]</f>
        <v>1953931.36</v>
      </c>
      <c r="Z2125" s="22">
        <f>Ugovori_OPULJP[[#This Row],[UKUPNI PRIHVATLJIVI IZDACI
TOTAL ELIGIBLE EXPENDITURE
= Bespovratna sredstva ukupno + doprinos korisnika
= Ukupni prihvatljivi troškovi
= Ukupna ugovorena vrijednost projekta HRK]]/7.5345</f>
        <v>259331.25754860972</v>
      </c>
      <c r="AA2125" s="13" t="s">
        <v>7642</v>
      </c>
      <c r="AB2125" s="13" t="s">
        <v>19</v>
      </c>
      <c r="AC2125" s="12" t="s">
        <v>7785</v>
      </c>
      <c r="AD2125" s="12" t="s">
        <v>2664</v>
      </c>
    </row>
    <row r="2126" spans="1:30" ht="76.5" customHeight="1" x14ac:dyDescent="0.3">
      <c r="A2126" s="10" t="s">
        <v>7786</v>
      </c>
      <c r="B2126" s="11" t="s">
        <v>139</v>
      </c>
      <c r="C2126" s="12" t="s">
        <v>2736</v>
      </c>
      <c r="D2126" s="12" t="s">
        <v>7639</v>
      </c>
      <c r="E2126" s="13" t="s">
        <v>223</v>
      </c>
      <c r="F2126" s="14" t="s">
        <v>7787</v>
      </c>
      <c r="G2126" s="14" t="s">
        <v>7788</v>
      </c>
      <c r="H2126" s="16">
        <v>43200</v>
      </c>
      <c r="I2126" s="16">
        <v>43809</v>
      </c>
      <c r="J2126" s="17" t="str">
        <f>IF(Ugovori_OPULJP[[#This Row],[DATUM ZAVRŠETKA OPERACIJE]]&gt;DATE(2023,12,31),"u provedbi","završen")</f>
        <v>završen</v>
      </c>
      <c r="K2126" s="15" t="s">
        <v>240</v>
      </c>
      <c r="L2126" s="15" t="s">
        <v>240</v>
      </c>
      <c r="M2126" s="18">
        <v>0.85</v>
      </c>
      <c r="N2126" s="18">
        <v>0.15</v>
      </c>
      <c r="O2126" s="19">
        <f>Ugovori_OPULJP[[#This Row],[Bespovratna sredstva - Ukupno (EU+Nac) HRK
= Ukupna ugovorena vrijednost bespovratnih sredstava]]*Ugovori_OPULJP[[#This Row],[EU STOPA SUFINANCIRANJA %
EU CO-FINANCING RATE %]]</f>
        <v>1127753.6499999999</v>
      </c>
      <c r="P2126" s="20">
        <f>Ugovori_OPULJP[[#This Row],[Bespovratna sredstva - EU dio - HRK]]/7.5345</f>
        <v>149678.63162784523</v>
      </c>
      <c r="Q2126" s="19">
        <f>Ugovori_OPULJP[[#This Row],[Bespovratna sredstva - Ukupno (EU+Nac) HRK
= Ukupna ugovorena vrijednost bespovratnih sredstava]]*Ugovori_OPULJP[[#This Row],[STOPA NACIONALNOG SUFINANCIRANJA %]]</f>
        <v>199015.35</v>
      </c>
      <c r="R2126" s="20">
        <f>Ugovori_OPULJP[[#This Row],[Bespovratna sredstva - Nacionalni dio - HRK]]/7.5345</f>
        <v>26413.876169619747</v>
      </c>
      <c r="S2126" s="19">
        <v>1326769</v>
      </c>
      <c r="T2126" s="20">
        <f>Ugovori_OPULJP[[#This Row],[Bespovratna sredstva - Ukupno (EU+Nac) HRK
= Ukupna ugovorena vrijednost bespovratnih sredstava]]/7.5345</f>
        <v>176092.50779746499</v>
      </c>
      <c r="U2126" s="19">
        <v>0</v>
      </c>
      <c r="V2126" s="20">
        <f>Ugovori_OPULJP[[#This Row],[Javni doprinos korisnika - HRK]]/7.5345</f>
        <v>0</v>
      </c>
      <c r="W2126" s="19">
        <v>0</v>
      </c>
      <c r="X2126" s="20">
        <f>Ugovori_OPULJP[[#This Row],[Privatni doprinos korisnika - HRK]]/7.5345</f>
        <v>0</v>
      </c>
      <c r="Y2126" s="21">
        <f>Ugovori_OPULJP[[#This Row],[Bespovratna sredstva - Ukupno (EU+Nac) HRK
= Ukupna ugovorena vrijednost bespovratnih sredstava]]+Ugovori_OPULJP[[#This Row],[Javni doprinos korisnika - HRK]]+Ugovori_OPULJP[[#This Row],[Privatni doprinos korisnika - HRK]]</f>
        <v>1326769</v>
      </c>
      <c r="Z2126" s="22">
        <f>Ugovori_OPULJP[[#This Row],[UKUPNI PRIHVATLJIVI IZDACI
TOTAL ELIGIBLE EXPENDITURE
= Bespovratna sredstva ukupno + doprinos korisnika
= Ukupni prihvatljivi troškovi
= Ukupna ugovorena vrijednost projekta HRK]]/7.5345</f>
        <v>176092.50779746499</v>
      </c>
      <c r="AA2126" s="13" t="s">
        <v>7642</v>
      </c>
      <c r="AB2126" s="13" t="s">
        <v>19</v>
      </c>
      <c r="AC2126" s="12" t="s">
        <v>7789</v>
      </c>
      <c r="AD2126" s="12" t="s">
        <v>2664</v>
      </c>
    </row>
    <row r="2127" spans="1:30" ht="96.6" x14ac:dyDescent="0.3">
      <c r="A2127" s="10" t="s">
        <v>7790</v>
      </c>
      <c r="B2127" s="11" t="s">
        <v>139</v>
      </c>
      <c r="C2127" s="12" t="s">
        <v>2736</v>
      </c>
      <c r="D2127" s="12" t="s">
        <v>7639</v>
      </c>
      <c r="E2127" s="13" t="s">
        <v>223</v>
      </c>
      <c r="F2127" s="14" t="s">
        <v>7791</v>
      </c>
      <c r="G2127" s="14" t="s">
        <v>7792</v>
      </c>
      <c r="H2127" s="16">
        <v>43578</v>
      </c>
      <c r="I2127" s="16">
        <v>44309</v>
      </c>
      <c r="J2127" s="17" t="str">
        <f>IF(Ugovori_OPULJP[[#This Row],[DATUM ZAVRŠETKA OPERACIJE]]&gt;DATE(2023,12,31),"u provedbi","završen")</f>
        <v>završen</v>
      </c>
      <c r="K2127" s="15" t="s">
        <v>7793</v>
      </c>
      <c r="L2127" s="15" t="s">
        <v>362</v>
      </c>
      <c r="M2127" s="18">
        <v>0.85</v>
      </c>
      <c r="N2127" s="18">
        <v>0.15</v>
      </c>
      <c r="O2127" s="19">
        <f>Ugovori_OPULJP[[#This Row],[Bespovratna sredstva - Ukupno (EU+Nac) HRK
= Ukupna ugovorena vrijednost bespovratnih sredstava]]*Ugovori_OPULJP[[#This Row],[EU STOPA SUFINANCIRANJA %
EU CO-FINANCING RATE %]]</f>
        <v>1605297.4624999999</v>
      </c>
      <c r="P2127" s="20">
        <f>Ugovori_OPULJP[[#This Row],[Bespovratna sredstva - EU dio - HRK]]/7.5345</f>
        <v>213059.58756387283</v>
      </c>
      <c r="Q2127" s="19">
        <f>Ugovori_OPULJP[[#This Row],[Bespovratna sredstva - Ukupno (EU+Nac) HRK
= Ukupna ugovorena vrijednost bespovratnih sredstava]]*Ugovori_OPULJP[[#This Row],[STOPA NACIONALNOG SUFINANCIRANJA %]]</f>
        <v>283287.78749999998</v>
      </c>
      <c r="R2127" s="20">
        <f>Ugovori_OPULJP[[#This Row],[Bespovratna sredstva - Nacionalni dio - HRK]]/7.5345</f>
        <v>37598.750746565791</v>
      </c>
      <c r="S2127" s="19">
        <v>1888585.25</v>
      </c>
      <c r="T2127" s="20">
        <f>Ugovori_OPULJP[[#This Row],[Bespovratna sredstva - Ukupno (EU+Nac) HRK
= Ukupna ugovorena vrijednost bespovratnih sredstava]]/7.5345</f>
        <v>250658.33831043864</v>
      </c>
      <c r="U2127" s="19">
        <v>0</v>
      </c>
      <c r="V2127" s="20">
        <f>Ugovori_OPULJP[[#This Row],[Javni doprinos korisnika - HRK]]/7.5345</f>
        <v>0</v>
      </c>
      <c r="W2127" s="19">
        <v>0</v>
      </c>
      <c r="X2127" s="20">
        <f>Ugovori_OPULJP[[#This Row],[Privatni doprinos korisnika - HRK]]/7.5345</f>
        <v>0</v>
      </c>
      <c r="Y2127" s="21">
        <f>Ugovori_OPULJP[[#This Row],[Bespovratna sredstva - Ukupno (EU+Nac) HRK
= Ukupna ugovorena vrijednost bespovratnih sredstava]]+Ugovori_OPULJP[[#This Row],[Javni doprinos korisnika - HRK]]+Ugovori_OPULJP[[#This Row],[Privatni doprinos korisnika - HRK]]</f>
        <v>1888585.25</v>
      </c>
      <c r="Z2127" s="22">
        <f>Ugovori_OPULJP[[#This Row],[UKUPNI PRIHVATLJIVI IZDACI
TOTAL ELIGIBLE EXPENDITURE
= Bespovratna sredstva ukupno + doprinos korisnika
= Ukupni prihvatljivi troškovi
= Ukupna ugovorena vrijednost projekta HRK]]/7.5345</f>
        <v>250658.33831043864</v>
      </c>
      <c r="AA2127" s="13" t="s">
        <v>7642</v>
      </c>
      <c r="AB2127" s="13" t="s">
        <v>19</v>
      </c>
      <c r="AC2127" s="12" t="s">
        <v>7794</v>
      </c>
      <c r="AD2127" s="12" t="s">
        <v>2664</v>
      </c>
    </row>
    <row r="2128" spans="1:30" ht="110.4" x14ac:dyDescent="0.3">
      <c r="A2128" s="10" t="s">
        <v>7795</v>
      </c>
      <c r="B2128" s="11" t="s">
        <v>139</v>
      </c>
      <c r="C2128" s="12" t="s">
        <v>2736</v>
      </c>
      <c r="D2128" s="12" t="s">
        <v>7639</v>
      </c>
      <c r="E2128" s="13" t="s">
        <v>223</v>
      </c>
      <c r="F2128" s="14" t="s">
        <v>7796</v>
      </c>
      <c r="G2128" s="14" t="s">
        <v>7797</v>
      </c>
      <c r="H2128" s="16">
        <v>43578</v>
      </c>
      <c r="I2128" s="16">
        <v>44309</v>
      </c>
      <c r="J2128" s="17" t="str">
        <f>IF(Ugovori_OPULJP[[#This Row],[DATUM ZAVRŠETKA OPERACIJE]]&gt;DATE(2023,12,31),"u provedbi","završen")</f>
        <v>završen</v>
      </c>
      <c r="K2128" s="15" t="s">
        <v>7798</v>
      </c>
      <c r="L2128" s="15" t="s">
        <v>240</v>
      </c>
      <c r="M2128" s="18">
        <v>0.85</v>
      </c>
      <c r="N2128" s="18">
        <v>0.15</v>
      </c>
      <c r="O2128" s="19">
        <f>Ugovori_OPULJP[[#This Row],[Bespovratna sredstva - Ukupno (EU+Nac) HRK
= Ukupna ugovorena vrijednost bespovratnih sredstava]]*Ugovori_OPULJP[[#This Row],[EU STOPA SUFINANCIRANJA %
EU CO-FINANCING RATE %]]</f>
        <v>1493376.9935000001</v>
      </c>
      <c r="P2128" s="20">
        <f>Ugovori_OPULJP[[#This Row],[Bespovratna sredstva - EU dio - HRK]]/7.5345</f>
        <v>198205.18859911076</v>
      </c>
      <c r="Q2128" s="19">
        <f>Ugovori_OPULJP[[#This Row],[Bespovratna sredstva - Ukupno (EU+Nac) HRK
= Ukupna ugovorena vrijednost bespovratnih sredstava]]*Ugovori_OPULJP[[#This Row],[STOPA NACIONALNOG SUFINANCIRANJA %]]</f>
        <v>263537.1165</v>
      </c>
      <c r="R2128" s="20">
        <f>Ugovori_OPULJP[[#This Row],[Bespovratna sredstva - Nacionalni dio - HRK]]/7.5345</f>
        <v>34977.386223372487</v>
      </c>
      <c r="S2128" s="19">
        <v>1756914.11</v>
      </c>
      <c r="T2128" s="20">
        <f>Ugovori_OPULJP[[#This Row],[Bespovratna sredstva - Ukupno (EU+Nac) HRK
= Ukupna ugovorena vrijednost bespovratnih sredstava]]/7.5345</f>
        <v>233182.57482248324</v>
      </c>
      <c r="U2128" s="19">
        <v>0</v>
      </c>
      <c r="V2128" s="20">
        <f>Ugovori_OPULJP[[#This Row],[Javni doprinos korisnika - HRK]]/7.5345</f>
        <v>0</v>
      </c>
      <c r="W2128" s="19">
        <v>0</v>
      </c>
      <c r="X2128" s="20">
        <f>Ugovori_OPULJP[[#This Row],[Privatni doprinos korisnika - HRK]]/7.5345</f>
        <v>0</v>
      </c>
      <c r="Y2128" s="21">
        <f>Ugovori_OPULJP[[#This Row],[Bespovratna sredstva - Ukupno (EU+Nac) HRK
= Ukupna ugovorena vrijednost bespovratnih sredstava]]+Ugovori_OPULJP[[#This Row],[Javni doprinos korisnika - HRK]]+Ugovori_OPULJP[[#This Row],[Privatni doprinos korisnika - HRK]]</f>
        <v>1756914.11</v>
      </c>
      <c r="Z2128" s="22">
        <f>Ugovori_OPULJP[[#This Row],[UKUPNI PRIHVATLJIVI IZDACI
TOTAL ELIGIBLE EXPENDITURE
= Bespovratna sredstva ukupno + doprinos korisnika
= Ukupni prihvatljivi troškovi
= Ukupna ugovorena vrijednost projekta HRK]]/7.5345</f>
        <v>233182.57482248324</v>
      </c>
      <c r="AA2128" s="13" t="s">
        <v>7642</v>
      </c>
      <c r="AB2128" s="13" t="s">
        <v>19</v>
      </c>
      <c r="AC2128" s="12" t="s">
        <v>7799</v>
      </c>
      <c r="AD2128" s="12" t="s">
        <v>2664</v>
      </c>
    </row>
    <row r="2129" spans="1:30" ht="110.4" x14ac:dyDescent="0.3">
      <c r="A2129" s="10" t="s">
        <v>7800</v>
      </c>
      <c r="B2129" s="11" t="s">
        <v>139</v>
      </c>
      <c r="C2129" s="12" t="s">
        <v>2736</v>
      </c>
      <c r="D2129" s="12" t="s">
        <v>7801</v>
      </c>
      <c r="E2129" s="13" t="s">
        <v>6613</v>
      </c>
      <c r="F2129" s="14" t="s">
        <v>7802</v>
      </c>
      <c r="G2129" s="14" t="s">
        <v>7803</v>
      </c>
      <c r="H2129" s="16">
        <v>43013</v>
      </c>
      <c r="I2129" s="16">
        <v>44109</v>
      </c>
      <c r="J2129" s="17" t="str">
        <f>IF(Ugovori_OPULJP[[#This Row],[DATUM ZAVRŠETKA OPERACIJE]]&gt;DATE(2023,12,31),"u provedbi","završen")</f>
        <v>završen</v>
      </c>
      <c r="K2129" s="15" t="s">
        <v>262</v>
      </c>
      <c r="L2129" s="15" t="s">
        <v>262</v>
      </c>
      <c r="M2129" s="18">
        <v>0.85</v>
      </c>
      <c r="N2129" s="18">
        <v>0.15</v>
      </c>
      <c r="O2129" s="19">
        <f>Ugovori_OPULJP[[#This Row],[Bespovratna sredstva - Ukupno (EU+Nac) HRK
= Ukupna ugovorena vrijednost bespovratnih sredstava]]*Ugovori_OPULJP[[#This Row],[EU STOPA SUFINANCIRANJA %
EU CO-FINANCING RATE %]]</f>
        <v>9012136.6620000005</v>
      </c>
      <c r="P2129" s="20">
        <f>Ugovori_OPULJP[[#This Row],[Bespovratna sredstva - EU dio - HRK]]/7.5345</f>
        <v>1196116.0875970535</v>
      </c>
      <c r="Q2129" s="19">
        <f>Ugovori_OPULJP[[#This Row],[Bespovratna sredstva - Ukupno (EU+Nac) HRK
= Ukupna ugovorena vrijednost bespovratnih sredstava]]*Ugovori_OPULJP[[#This Row],[STOPA NACIONALNOG SUFINANCIRANJA %]]</f>
        <v>1590377.058</v>
      </c>
      <c r="R2129" s="20">
        <f>Ugovori_OPULJP[[#This Row],[Bespovratna sredstva - Nacionalni dio - HRK]]/7.5345</f>
        <v>211079.30957595061</v>
      </c>
      <c r="S2129" s="19">
        <v>10602513.720000001</v>
      </c>
      <c r="T2129" s="20">
        <f>Ugovori_OPULJP[[#This Row],[Bespovratna sredstva - Ukupno (EU+Nac) HRK
= Ukupna ugovorena vrijednost bespovratnih sredstava]]/7.5345</f>
        <v>1407195.3971730042</v>
      </c>
      <c r="U2129" s="19">
        <v>0</v>
      </c>
      <c r="V2129" s="20">
        <f>Ugovori_OPULJP[[#This Row],[Javni doprinos korisnika - HRK]]/7.5345</f>
        <v>0</v>
      </c>
      <c r="W2129" s="19">
        <v>0</v>
      </c>
      <c r="X2129" s="20">
        <f>Ugovori_OPULJP[[#This Row],[Privatni doprinos korisnika - HRK]]/7.5345</f>
        <v>0</v>
      </c>
      <c r="Y2129" s="21">
        <f>Ugovori_OPULJP[[#This Row],[Bespovratna sredstva - Ukupno (EU+Nac) HRK
= Ukupna ugovorena vrijednost bespovratnih sredstava]]+Ugovori_OPULJP[[#This Row],[Javni doprinos korisnika - HRK]]+Ugovori_OPULJP[[#This Row],[Privatni doprinos korisnika - HRK]]</f>
        <v>10602513.720000001</v>
      </c>
      <c r="Z2129" s="22">
        <f>Ugovori_OPULJP[[#This Row],[UKUPNI PRIHVATLJIVI IZDACI
TOTAL ELIGIBLE EXPENDITURE
= Bespovratna sredstva ukupno + doprinos korisnika
= Ukupni prihvatljivi troškovi
= Ukupna ugovorena vrijednost projekta HRK]]/7.5345</f>
        <v>1407195.3971730042</v>
      </c>
      <c r="AA2129" s="13" t="s">
        <v>22</v>
      </c>
      <c r="AB2129" s="13" t="s">
        <v>19</v>
      </c>
      <c r="AC2129" s="12" t="s">
        <v>7804</v>
      </c>
      <c r="AD2129" s="12" t="s">
        <v>2664</v>
      </c>
    </row>
    <row r="2130" spans="1:30" ht="124.2" x14ac:dyDescent="0.3">
      <c r="A2130" s="10" t="s">
        <v>7805</v>
      </c>
      <c r="B2130" s="11" t="s">
        <v>139</v>
      </c>
      <c r="C2130" s="12" t="s">
        <v>2736</v>
      </c>
      <c r="D2130" s="12" t="s">
        <v>7801</v>
      </c>
      <c r="E2130" s="13" t="s">
        <v>6613</v>
      </c>
      <c r="F2130" s="14" t="s">
        <v>7806</v>
      </c>
      <c r="G2130" s="14" t="s">
        <v>7807</v>
      </c>
      <c r="H2130" s="16">
        <v>43013</v>
      </c>
      <c r="I2130" s="16">
        <v>44109</v>
      </c>
      <c r="J2130" s="17" t="str">
        <f>IF(Ugovori_OPULJP[[#This Row],[DATUM ZAVRŠETKA OPERACIJE]]&gt;DATE(2023,12,31),"u provedbi","završen")</f>
        <v>završen</v>
      </c>
      <c r="K2130" s="15" t="s">
        <v>7808</v>
      </c>
      <c r="L2130" s="15" t="s">
        <v>66</v>
      </c>
      <c r="M2130" s="18">
        <v>0.85</v>
      </c>
      <c r="N2130" s="18">
        <v>0.15</v>
      </c>
      <c r="O2130" s="19">
        <f>Ugovori_OPULJP[[#This Row],[Bespovratna sredstva - Ukupno (EU+Nac) HRK
= Ukupna ugovorena vrijednost bespovratnih sredstava]]*Ugovori_OPULJP[[#This Row],[EU STOPA SUFINANCIRANJA %
EU CO-FINANCING RATE %]]</f>
        <v>9390769.8080000002</v>
      </c>
      <c r="P2130" s="20">
        <f>Ugovori_OPULJP[[#This Row],[Bespovratna sredstva - EU dio - HRK]]/7.5345</f>
        <v>1246369.3420930386</v>
      </c>
      <c r="Q2130" s="19">
        <f>Ugovori_OPULJP[[#This Row],[Bespovratna sredstva - Ukupno (EU+Nac) HRK
= Ukupna ugovorena vrijednost bespovratnih sredstava]]*Ugovori_OPULJP[[#This Row],[STOPA NACIONALNOG SUFINANCIRANJA %]]</f>
        <v>1657194.672</v>
      </c>
      <c r="R2130" s="20">
        <f>Ugovori_OPULJP[[#This Row],[Bespovratna sredstva - Nacionalni dio - HRK]]/7.5345</f>
        <v>219947.53095759507</v>
      </c>
      <c r="S2130" s="19">
        <v>11047964.48</v>
      </c>
      <c r="T2130" s="20">
        <f>Ugovori_OPULJP[[#This Row],[Bespovratna sredstva - Ukupno (EU+Nac) HRK
= Ukupna ugovorena vrijednost bespovratnih sredstava]]/7.5345</f>
        <v>1466316.8730506338</v>
      </c>
      <c r="U2130" s="19">
        <v>0</v>
      </c>
      <c r="V2130" s="20">
        <f>Ugovori_OPULJP[[#This Row],[Javni doprinos korisnika - HRK]]/7.5345</f>
        <v>0</v>
      </c>
      <c r="W2130" s="19">
        <v>0</v>
      </c>
      <c r="X2130" s="20">
        <f>Ugovori_OPULJP[[#This Row],[Privatni doprinos korisnika - HRK]]/7.5345</f>
        <v>0</v>
      </c>
      <c r="Y2130" s="21">
        <f>Ugovori_OPULJP[[#This Row],[Bespovratna sredstva - Ukupno (EU+Nac) HRK
= Ukupna ugovorena vrijednost bespovratnih sredstava]]+Ugovori_OPULJP[[#This Row],[Javni doprinos korisnika - HRK]]+Ugovori_OPULJP[[#This Row],[Privatni doprinos korisnika - HRK]]</f>
        <v>11047964.48</v>
      </c>
      <c r="Z2130" s="22">
        <f>Ugovori_OPULJP[[#This Row],[UKUPNI PRIHVATLJIVI IZDACI
TOTAL ELIGIBLE EXPENDITURE
= Bespovratna sredstva ukupno + doprinos korisnika
= Ukupni prihvatljivi troškovi
= Ukupna ugovorena vrijednost projekta HRK]]/7.5345</f>
        <v>1466316.8730506338</v>
      </c>
      <c r="AA2130" s="13" t="s">
        <v>22</v>
      </c>
      <c r="AB2130" s="13" t="s">
        <v>19</v>
      </c>
      <c r="AC2130" s="12" t="s">
        <v>7809</v>
      </c>
      <c r="AD2130" s="12" t="s">
        <v>2664</v>
      </c>
    </row>
    <row r="2131" spans="1:30" ht="76.5" customHeight="1" x14ac:dyDescent="0.3">
      <c r="A2131" s="10" t="s">
        <v>7810</v>
      </c>
      <c r="B2131" s="11" t="s">
        <v>139</v>
      </c>
      <c r="C2131" s="12" t="s">
        <v>2736</v>
      </c>
      <c r="D2131" s="12" t="s">
        <v>7801</v>
      </c>
      <c r="E2131" s="13" t="s">
        <v>6613</v>
      </c>
      <c r="F2131" s="14" t="s">
        <v>7811</v>
      </c>
      <c r="G2131" s="14" t="s">
        <v>7812</v>
      </c>
      <c r="H2131" s="16">
        <v>43041</v>
      </c>
      <c r="I2131" s="16">
        <v>44563</v>
      </c>
      <c r="J2131" s="17" t="str">
        <f>IF(Ugovori_OPULJP[[#This Row],[DATUM ZAVRŠETKA OPERACIJE]]&gt;DATE(2023,12,31),"u provedbi","završen")</f>
        <v>završen</v>
      </c>
      <c r="K2131" s="15" t="s">
        <v>86</v>
      </c>
      <c r="L2131" s="15" t="s">
        <v>86</v>
      </c>
      <c r="M2131" s="18">
        <v>0.85</v>
      </c>
      <c r="N2131" s="18">
        <v>0.15</v>
      </c>
      <c r="O2131" s="19">
        <f>Ugovori_OPULJP[[#This Row],[Bespovratna sredstva - Ukupno (EU+Nac) HRK
= Ukupna ugovorena vrijednost bespovratnih sredstava]]*Ugovori_OPULJP[[#This Row],[EU STOPA SUFINANCIRANJA %
EU CO-FINANCING RATE %]]</f>
        <v>9753714.7504999992</v>
      </c>
      <c r="P2131" s="20">
        <f>Ugovori_OPULJP[[#This Row],[Bespovratna sredstva - EU dio - HRK]]/7.5345</f>
        <v>1294540.4141615236</v>
      </c>
      <c r="Q2131" s="19">
        <f>Ugovori_OPULJP[[#This Row],[Bespovratna sredstva - Ukupno (EU+Nac) HRK
= Ukupna ugovorena vrijednost bespovratnih sredstava]]*Ugovori_OPULJP[[#This Row],[STOPA NACIONALNOG SUFINANCIRANJA %]]</f>
        <v>1721243.7794999999</v>
      </c>
      <c r="R2131" s="20">
        <f>Ugovori_OPULJP[[#This Row],[Bespovratna sredstva - Nacionalni dio - HRK]]/7.5345</f>
        <v>228448.30838144533</v>
      </c>
      <c r="S2131" s="19">
        <v>11474958.529999999</v>
      </c>
      <c r="T2131" s="20">
        <f>Ugovori_OPULJP[[#This Row],[Bespovratna sredstva - Ukupno (EU+Nac) HRK
= Ukupna ugovorena vrijednost bespovratnih sredstava]]/7.5345</f>
        <v>1522988.7225429688</v>
      </c>
      <c r="U2131" s="19">
        <v>0</v>
      </c>
      <c r="V2131" s="20">
        <f>Ugovori_OPULJP[[#This Row],[Javni doprinos korisnika - HRK]]/7.5345</f>
        <v>0</v>
      </c>
      <c r="W2131" s="19">
        <v>0</v>
      </c>
      <c r="X2131" s="20">
        <f>Ugovori_OPULJP[[#This Row],[Privatni doprinos korisnika - HRK]]/7.5345</f>
        <v>0</v>
      </c>
      <c r="Y2131" s="21">
        <f>Ugovori_OPULJP[[#This Row],[Bespovratna sredstva - Ukupno (EU+Nac) HRK
= Ukupna ugovorena vrijednost bespovratnih sredstava]]+Ugovori_OPULJP[[#This Row],[Javni doprinos korisnika - HRK]]+Ugovori_OPULJP[[#This Row],[Privatni doprinos korisnika - HRK]]</f>
        <v>11474958.529999999</v>
      </c>
      <c r="Z2131" s="22">
        <f>Ugovori_OPULJP[[#This Row],[UKUPNI PRIHVATLJIVI IZDACI
TOTAL ELIGIBLE EXPENDITURE
= Bespovratna sredstva ukupno + doprinos korisnika
= Ukupni prihvatljivi troškovi
= Ukupna ugovorena vrijednost projekta HRK]]/7.5345</f>
        <v>1522988.7225429688</v>
      </c>
      <c r="AA2131" s="13" t="s">
        <v>22</v>
      </c>
      <c r="AB2131" s="13" t="s">
        <v>19</v>
      </c>
      <c r="AC2131" s="12" t="s">
        <v>7813</v>
      </c>
      <c r="AD2131" s="12" t="s">
        <v>2664</v>
      </c>
    </row>
    <row r="2132" spans="1:30" ht="110.4" x14ac:dyDescent="0.3">
      <c r="A2132" s="10" t="s">
        <v>7814</v>
      </c>
      <c r="B2132" s="11" t="s">
        <v>139</v>
      </c>
      <c r="C2132" s="12" t="s">
        <v>2736</v>
      </c>
      <c r="D2132" s="12" t="s">
        <v>7801</v>
      </c>
      <c r="E2132" s="13" t="s">
        <v>6613</v>
      </c>
      <c r="F2132" s="14" t="s">
        <v>7815</v>
      </c>
      <c r="G2132" s="14" t="s">
        <v>7816</v>
      </c>
      <c r="H2132" s="16">
        <v>43571</v>
      </c>
      <c r="I2132" s="16">
        <v>44667</v>
      </c>
      <c r="J2132" s="17" t="str">
        <f>IF(Ugovori_OPULJP[[#This Row],[DATUM ZAVRŠETKA OPERACIJE]]&gt;DATE(2023,12,31),"u provedbi","završen")</f>
        <v>završen</v>
      </c>
      <c r="K2132" s="15" t="s">
        <v>21</v>
      </c>
      <c r="L2132" s="15" t="s">
        <v>21</v>
      </c>
      <c r="M2132" s="18">
        <v>0.85</v>
      </c>
      <c r="N2132" s="18">
        <v>0.15</v>
      </c>
      <c r="O2132" s="19">
        <f>Ugovori_OPULJP[[#This Row],[Bespovratna sredstva - Ukupno (EU+Nac) HRK
= Ukupna ugovorena vrijednost bespovratnih sredstava]]*Ugovori_OPULJP[[#This Row],[EU STOPA SUFINANCIRANJA %
EU CO-FINANCING RATE %]]</f>
        <v>9683058.5855</v>
      </c>
      <c r="P2132" s="20">
        <f>Ugovori_OPULJP[[#This Row],[Bespovratna sredstva - EU dio - HRK]]/7.5345</f>
        <v>1285162.7295109164</v>
      </c>
      <c r="Q2132" s="19">
        <f>Ugovori_OPULJP[[#This Row],[Bespovratna sredstva - Ukupno (EU+Nac) HRK
= Ukupna ugovorena vrijednost bespovratnih sredstava]]*Ugovori_OPULJP[[#This Row],[STOPA NACIONALNOG SUFINANCIRANJA %]]</f>
        <v>1708775.0445000001</v>
      </c>
      <c r="R2132" s="20">
        <f>Ugovori_OPULJP[[#This Row],[Bespovratna sredstva - Nacionalni dio - HRK]]/7.5345</f>
        <v>226793.42285486762</v>
      </c>
      <c r="S2132" s="19">
        <v>11391833.630000001</v>
      </c>
      <c r="T2132" s="20">
        <f>Ugovori_OPULJP[[#This Row],[Bespovratna sredstva - Ukupno (EU+Nac) HRK
= Ukupna ugovorena vrijednost bespovratnih sredstava]]/7.5345</f>
        <v>1511956.1523657842</v>
      </c>
      <c r="U2132" s="19">
        <v>0</v>
      </c>
      <c r="V2132" s="20">
        <f>Ugovori_OPULJP[[#This Row],[Javni doprinos korisnika - HRK]]/7.5345</f>
        <v>0</v>
      </c>
      <c r="W2132" s="19">
        <v>0</v>
      </c>
      <c r="X2132" s="20">
        <f>Ugovori_OPULJP[[#This Row],[Privatni doprinos korisnika - HRK]]/7.5345</f>
        <v>0</v>
      </c>
      <c r="Y2132" s="21">
        <f>Ugovori_OPULJP[[#This Row],[Bespovratna sredstva - Ukupno (EU+Nac) HRK
= Ukupna ugovorena vrijednost bespovratnih sredstava]]+Ugovori_OPULJP[[#This Row],[Javni doprinos korisnika - HRK]]+Ugovori_OPULJP[[#This Row],[Privatni doprinos korisnika - HRK]]</f>
        <v>11391833.630000001</v>
      </c>
      <c r="Z2132" s="22">
        <f>Ugovori_OPULJP[[#This Row],[UKUPNI PRIHVATLJIVI IZDACI
TOTAL ELIGIBLE EXPENDITURE
= Bespovratna sredstva ukupno + doprinos korisnika
= Ukupni prihvatljivi troškovi
= Ukupna ugovorena vrijednost projekta HRK]]/7.5345</f>
        <v>1511956.1523657842</v>
      </c>
      <c r="AA2132" s="13" t="s">
        <v>22</v>
      </c>
      <c r="AB2132" s="13" t="s">
        <v>19</v>
      </c>
      <c r="AC2132" s="12" t="s">
        <v>7817</v>
      </c>
      <c r="AD2132" s="12" t="s">
        <v>2664</v>
      </c>
    </row>
    <row r="2133" spans="1:30" ht="96.6" x14ac:dyDescent="0.3">
      <c r="A2133" s="10" t="s">
        <v>7818</v>
      </c>
      <c r="B2133" s="11" t="s">
        <v>139</v>
      </c>
      <c r="C2133" s="12" t="s">
        <v>2736</v>
      </c>
      <c r="D2133" s="12" t="s">
        <v>7801</v>
      </c>
      <c r="E2133" s="13" t="s">
        <v>6613</v>
      </c>
      <c r="F2133" s="14" t="s">
        <v>7819</v>
      </c>
      <c r="G2133" s="14" t="s">
        <v>7820</v>
      </c>
      <c r="H2133" s="16">
        <v>43571</v>
      </c>
      <c r="I2133" s="16">
        <v>44667</v>
      </c>
      <c r="J2133" s="17" t="str">
        <f>IF(Ugovori_OPULJP[[#This Row],[DATUM ZAVRŠETKA OPERACIJE]]&gt;DATE(2023,12,31),"u provedbi","završen")</f>
        <v>završen</v>
      </c>
      <c r="K2133" s="15" t="s">
        <v>173</v>
      </c>
      <c r="L2133" s="15" t="s">
        <v>380</v>
      </c>
      <c r="M2133" s="18">
        <v>0.85</v>
      </c>
      <c r="N2133" s="18">
        <v>0.15</v>
      </c>
      <c r="O2133" s="19">
        <f>Ugovori_OPULJP[[#This Row],[Bespovratna sredstva - Ukupno (EU+Nac) HRK
= Ukupna ugovorena vrijednost bespovratnih sredstava]]*Ugovori_OPULJP[[#This Row],[EU STOPA SUFINANCIRANJA %
EU CO-FINANCING RATE %]]</f>
        <v>9723741.3279999997</v>
      </c>
      <c r="P2133" s="20">
        <f>Ugovori_OPULJP[[#This Row],[Bespovratna sredstva - EU dio - HRK]]/7.5345</f>
        <v>1290562.2573495253</v>
      </c>
      <c r="Q2133" s="19">
        <f>Ugovori_OPULJP[[#This Row],[Bespovratna sredstva - Ukupno (EU+Nac) HRK
= Ukupna ugovorena vrijednost bespovratnih sredstava]]*Ugovori_OPULJP[[#This Row],[STOPA NACIONALNOG SUFINANCIRANJA %]]</f>
        <v>1715954.352</v>
      </c>
      <c r="R2133" s="20">
        <f>Ugovori_OPULJP[[#This Row],[Bespovratna sredstva - Nacionalni dio - HRK]]/7.5345</f>
        <v>227746.28070873977</v>
      </c>
      <c r="S2133" s="19">
        <v>11439695.68</v>
      </c>
      <c r="T2133" s="20">
        <f>Ugovori_OPULJP[[#This Row],[Bespovratna sredstva - Ukupno (EU+Nac) HRK
= Ukupna ugovorena vrijednost bespovratnih sredstava]]/7.5345</f>
        <v>1518308.5380582651</v>
      </c>
      <c r="U2133" s="19">
        <v>0</v>
      </c>
      <c r="V2133" s="20">
        <f>Ugovori_OPULJP[[#This Row],[Javni doprinos korisnika - HRK]]/7.5345</f>
        <v>0</v>
      </c>
      <c r="W2133" s="19">
        <v>0</v>
      </c>
      <c r="X2133" s="20">
        <f>Ugovori_OPULJP[[#This Row],[Privatni doprinos korisnika - HRK]]/7.5345</f>
        <v>0</v>
      </c>
      <c r="Y2133" s="21">
        <f>Ugovori_OPULJP[[#This Row],[Bespovratna sredstva - Ukupno (EU+Nac) HRK
= Ukupna ugovorena vrijednost bespovratnih sredstava]]+Ugovori_OPULJP[[#This Row],[Javni doprinos korisnika - HRK]]+Ugovori_OPULJP[[#This Row],[Privatni doprinos korisnika - HRK]]</f>
        <v>11439695.68</v>
      </c>
      <c r="Z2133" s="22">
        <f>Ugovori_OPULJP[[#This Row],[UKUPNI PRIHVATLJIVI IZDACI
TOTAL ELIGIBLE EXPENDITURE
= Bespovratna sredstva ukupno + doprinos korisnika
= Ukupni prihvatljivi troškovi
= Ukupna ugovorena vrijednost projekta HRK]]/7.5345</f>
        <v>1518308.5380582651</v>
      </c>
      <c r="AA2133" s="13" t="s">
        <v>22</v>
      </c>
      <c r="AB2133" s="13" t="s">
        <v>19</v>
      </c>
      <c r="AC2133" s="12" t="s">
        <v>7821</v>
      </c>
      <c r="AD2133" s="12" t="s">
        <v>2664</v>
      </c>
    </row>
    <row r="2134" spans="1:30" ht="96.6" x14ac:dyDescent="0.3">
      <c r="A2134" s="10" t="s">
        <v>7822</v>
      </c>
      <c r="B2134" s="11" t="s">
        <v>139</v>
      </c>
      <c r="C2134" s="12" t="s">
        <v>2736</v>
      </c>
      <c r="D2134" s="12" t="s">
        <v>7801</v>
      </c>
      <c r="E2134" s="13" t="s">
        <v>6613</v>
      </c>
      <c r="F2134" s="14" t="s">
        <v>7823</v>
      </c>
      <c r="G2134" s="14" t="s">
        <v>7824</v>
      </c>
      <c r="H2134" s="16">
        <v>43846</v>
      </c>
      <c r="I2134" s="16">
        <v>44942</v>
      </c>
      <c r="J2134" s="17" t="str">
        <f>IF(Ugovori_OPULJP[[#This Row],[DATUM ZAVRŠETKA OPERACIJE]]&gt;DATE(2023,12,31),"u provedbi","završen")</f>
        <v>završen</v>
      </c>
      <c r="K2134" s="15" t="s">
        <v>240</v>
      </c>
      <c r="L2134" s="15" t="s">
        <v>240</v>
      </c>
      <c r="M2134" s="18">
        <v>0.85</v>
      </c>
      <c r="N2134" s="18">
        <v>0.15</v>
      </c>
      <c r="O2134" s="19">
        <f>Ugovori_OPULJP[[#This Row],[Bespovratna sredstva - Ukupno (EU+Nac) HRK
= Ukupna ugovorena vrijednost bespovratnih sredstava]]*Ugovori_OPULJP[[#This Row],[EU STOPA SUFINANCIRANJA %
EU CO-FINANCING RATE %]]</f>
        <v>9743748.8574999999</v>
      </c>
      <c r="P2134" s="20">
        <f>Ugovori_OPULJP[[#This Row],[Bespovratna sredstva - EU dio - HRK]]/7.5345</f>
        <v>1293217.712854204</v>
      </c>
      <c r="Q2134" s="19">
        <f>Ugovori_OPULJP[[#This Row],[Bespovratna sredstva - Ukupno (EU+Nac) HRK
= Ukupna ugovorena vrijednost bespovratnih sredstava]]*Ugovori_OPULJP[[#This Row],[STOPA NACIONALNOG SUFINANCIRANJA %]]</f>
        <v>1719485.0924999998</v>
      </c>
      <c r="R2134" s="20">
        <f>Ugovori_OPULJP[[#This Row],[Bespovratna sredstva - Nacionalni dio - HRK]]/7.5345</f>
        <v>228214.89050368301</v>
      </c>
      <c r="S2134" s="19">
        <v>11463233.949999999</v>
      </c>
      <c r="T2134" s="20">
        <f>Ugovori_OPULJP[[#This Row],[Bespovratna sredstva - Ukupno (EU+Nac) HRK
= Ukupna ugovorena vrijednost bespovratnih sredstava]]/7.5345</f>
        <v>1521432.6033578869</v>
      </c>
      <c r="U2134" s="19">
        <v>0</v>
      </c>
      <c r="V2134" s="20">
        <f>Ugovori_OPULJP[[#This Row],[Javni doprinos korisnika - HRK]]/7.5345</f>
        <v>0</v>
      </c>
      <c r="W2134" s="19">
        <v>0</v>
      </c>
      <c r="X2134" s="20">
        <f>Ugovori_OPULJP[[#This Row],[Privatni doprinos korisnika - HRK]]/7.5345</f>
        <v>0</v>
      </c>
      <c r="Y2134" s="21">
        <f>Ugovori_OPULJP[[#This Row],[Bespovratna sredstva - Ukupno (EU+Nac) HRK
= Ukupna ugovorena vrijednost bespovratnih sredstava]]+Ugovori_OPULJP[[#This Row],[Javni doprinos korisnika - HRK]]+Ugovori_OPULJP[[#This Row],[Privatni doprinos korisnika - HRK]]</f>
        <v>11463233.949999999</v>
      </c>
      <c r="Z2134" s="22">
        <f>Ugovori_OPULJP[[#This Row],[UKUPNI PRIHVATLJIVI IZDACI
TOTAL ELIGIBLE EXPENDITURE
= Bespovratna sredstva ukupno + doprinos korisnika
= Ukupni prihvatljivi troškovi
= Ukupna ugovorena vrijednost projekta HRK]]/7.5345</f>
        <v>1521432.6033578869</v>
      </c>
      <c r="AA2134" s="13" t="s">
        <v>22</v>
      </c>
      <c r="AB2134" s="13" t="s">
        <v>19</v>
      </c>
      <c r="AC2134" s="12" t="s">
        <v>7825</v>
      </c>
      <c r="AD2134" s="12" t="s">
        <v>2664</v>
      </c>
    </row>
    <row r="2135" spans="1:30" ht="76.5" customHeight="1" x14ac:dyDescent="0.3">
      <c r="A2135" s="36" t="s">
        <v>7826</v>
      </c>
      <c r="B2135" s="25" t="s">
        <v>139</v>
      </c>
      <c r="C2135" s="26" t="s">
        <v>2736</v>
      </c>
      <c r="D2135" s="26" t="s">
        <v>7801</v>
      </c>
      <c r="E2135" s="13" t="s">
        <v>6613</v>
      </c>
      <c r="F2135" s="25" t="s">
        <v>7827</v>
      </c>
      <c r="G2135" s="25" t="s">
        <v>7828</v>
      </c>
      <c r="H2135" s="29">
        <v>44125</v>
      </c>
      <c r="I2135" s="29">
        <v>45128</v>
      </c>
      <c r="J2135" s="17" t="str">
        <f>IF(Ugovori_OPULJP[[#This Row],[DATUM ZAVRŠETKA OPERACIJE]]&gt;DATE(2023,12,31),"u provedbi","završen")</f>
        <v>završen</v>
      </c>
      <c r="K2135" s="37" t="s">
        <v>192</v>
      </c>
      <c r="L2135" s="28" t="s">
        <v>192</v>
      </c>
      <c r="M2135" s="18">
        <v>0.85</v>
      </c>
      <c r="N2135" s="18">
        <v>0.15</v>
      </c>
      <c r="O2135" s="19">
        <f>Ugovori_OPULJP[[#This Row],[Bespovratna sredstva - Ukupno (EU+Nac) HRK
= Ukupna ugovorena vrijednost bespovratnih sredstava]]*Ugovori_OPULJP[[#This Row],[EU STOPA SUFINANCIRANJA %
EU CO-FINANCING RATE %]]</f>
        <v>9702638.2080000006</v>
      </c>
      <c r="P2135" s="20">
        <f>Ugovori_OPULJP[[#This Row],[Bespovratna sredstva - EU dio - HRK]]/7.5345</f>
        <v>1287761.3919968146</v>
      </c>
      <c r="Q2135" s="19">
        <f>Ugovori_OPULJP[[#This Row],[Bespovratna sredstva - Ukupno (EU+Nac) HRK
= Ukupna ugovorena vrijednost bespovratnih sredstava]]*Ugovori_OPULJP[[#This Row],[STOPA NACIONALNOG SUFINANCIRANJA %]]</f>
        <v>1712230.2720000001</v>
      </c>
      <c r="R2135" s="20">
        <f>Ugovori_OPULJP[[#This Row],[Bespovratna sredstva - Nacionalni dio - HRK]]/7.5345</f>
        <v>227252.01035237906</v>
      </c>
      <c r="S2135" s="21">
        <v>11414868.48</v>
      </c>
      <c r="T2135" s="22">
        <f>Ugovori_OPULJP[[#This Row],[Bespovratna sredstva - Ukupno (EU+Nac) HRK
= Ukupna ugovorena vrijednost bespovratnih sredstava]]/7.5345</f>
        <v>1515013.4023491936</v>
      </c>
      <c r="U2135" s="19">
        <v>0</v>
      </c>
      <c r="V2135" s="20">
        <f>Ugovori_OPULJP[[#This Row],[Javni doprinos korisnika - HRK]]/7.5345</f>
        <v>0</v>
      </c>
      <c r="W2135" s="19">
        <v>0</v>
      </c>
      <c r="X2135" s="20">
        <f>Ugovori_OPULJP[[#This Row],[Privatni doprinos korisnika - HRK]]/7.5345</f>
        <v>0</v>
      </c>
      <c r="Y2135" s="21">
        <f>Ugovori_OPULJP[[#This Row],[Bespovratna sredstva - Ukupno (EU+Nac) HRK
= Ukupna ugovorena vrijednost bespovratnih sredstava]]+Ugovori_OPULJP[[#This Row],[Javni doprinos korisnika - HRK]]+Ugovori_OPULJP[[#This Row],[Privatni doprinos korisnika - HRK]]</f>
        <v>11414868.48</v>
      </c>
      <c r="Z2135" s="22">
        <f>Ugovori_OPULJP[[#This Row],[UKUPNI PRIHVATLJIVI IZDACI
TOTAL ELIGIBLE EXPENDITURE
= Bespovratna sredstva ukupno + doprinos korisnika
= Ukupni prihvatljivi troškovi
= Ukupna ugovorena vrijednost projekta HRK]]/7.5345</f>
        <v>1515013.4023491936</v>
      </c>
      <c r="AA2135" s="27" t="s">
        <v>22</v>
      </c>
      <c r="AB2135" s="27" t="s">
        <v>19</v>
      </c>
      <c r="AC2135" s="26" t="s">
        <v>7829</v>
      </c>
      <c r="AD2135" s="26" t="s">
        <v>2664</v>
      </c>
    </row>
    <row r="2136" spans="1:30" ht="41.4" x14ac:dyDescent="0.3">
      <c r="A2136" s="10" t="s">
        <v>7830</v>
      </c>
      <c r="B2136" s="11" t="s">
        <v>139</v>
      </c>
      <c r="C2136" s="12" t="s">
        <v>2736</v>
      </c>
      <c r="D2136" s="12" t="s">
        <v>7801</v>
      </c>
      <c r="E2136" s="13" t="s">
        <v>6613</v>
      </c>
      <c r="F2136" s="14" t="s">
        <v>7831</v>
      </c>
      <c r="G2136" s="14" t="s">
        <v>7832</v>
      </c>
      <c r="H2136" s="16">
        <v>44133</v>
      </c>
      <c r="I2136" s="16">
        <v>45228</v>
      </c>
      <c r="J2136" s="17" t="str">
        <f>IF(Ugovori_OPULJP[[#This Row],[DATUM ZAVRŠETKA OPERACIJE]]&gt;DATE(2023,12,31),"u provedbi","završen")</f>
        <v>završen</v>
      </c>
      <c r="K2136" s="15" t="s">
        <v>240</v>
      </c>
      <c r="L2136" s="15" t="s">
        <v>240</v>
      </c>
      <c r="M2136" s="18">
        <v>0.85</v>
      </c>
      <c r="N2136" s="18">
        <v>0.15</v>
      </c>
      <c r="O2136" s="19">
        <f>Ugovori_OPULJP[[#This Row],[Bespovratna sredstva - Ukupno (EU+Nac) HRK
= Ukupna ugovorena vrijednost bespovratnih sredstava]]*Ugovori_OPULJP[[#This Row],[EU STOPA SUFINANCIRANJA %
EU CO-FINANCING RATE %]]</f>
        <v>9753393</v>
      </c>
      <c r="P2136" s="20">
        <f>Ugovori_OPULJP[[#This Row],[Bespovratna sredstva - EU dio - HRK]]/7.5345</f>
        <v>1294497.7105315549</v>
      </c>
      <c r="Q2136" s="19">
        <f>Ugovori_OPULJP[[#This Row],[Bespovratna sredstva - Ukupno (EU+Nac) HRK
= Ukupna ugovorena vrijednost bespovratnih sredstava]]*Ugovori_OPULJP[[#This Row],[STOPA NACIONALNOG SUFINANCIRANJA %]]</f>
        <v>1721187</v>
      </c>
      <c r="R2136" s="20">
        <f>Ugovori_OPULJP[[#This Row],[Bespovratna sredstva - Nacionalni dio - HRK]]/7.5345</f>
        <v>228440.77244674496</v>
      </c>
      <c r="S2136" s="19">
        <v>11474580</v>
      </c>
      <c r="T2136" s="20">
        <f>Ugovori_OPULJP[[#This Row],[Bespovratna sredstva - Ukupno (EU+Nac) HRK
= Ukupna ugovorena vrijednost bespovratnih sredstava]]/7.5345</f>
        <v>1522938.4829782997</v>
      </c>
      <c r="U2136" s="19">
        <v>0</v>
      </c>
      <c r="V2136" s="20">
        <f>Ugovori_OPULJP[[#This Row],[Javni doprinos korisnika - HRK]]/7.5345</f>
        <v>0</v>
      </c>
      <c r="W2136" s="19">
        <v>0</v>
      </c>
      <c r="X2136" s="20">
        <f>Ugovori_OPULJP[[#This Row],[Privatni doprinos korisnika - HRK]]/7.5345</f>
        <v>0</v>
      </c>
      <c r="Y2136" s="21">
        <f>Ugovori_OPULJP[[#This Row],[Bespovratna sredstva - Ukupno (EU+Nac) HRK
= Ukupna ugovorena vrijednost bespovratnih sredstava]]+Ugovori_OPULJP[[#This Row],[Javni doprinos korisnika - HRK]]+Ugovori_OPULJP[[#This Row],[Privatni doprinos korisnika - HRK]]</f>
        <v>11474580</v>
      </c>
      <c r="Z2136" s="22">
        <f>Ugovori_OPULJP[[#This Row],[UKUPNI PRIHVATLJIVI IZDACI
TOTAL ELIGIBLE EXPENDITURE
= Bespovratna sredstva ukupno + doprinos korisnika
= Ukupni prihvatljivi troškovi
= Ukupna ugovorena vrijednost projekta HRK]]/7.5345</f>
        <v>1522938.4829782997</v>
      </c>
      <c r="AA2136" s="13" t="s">
        <v>22</v>
      </c>
      <c r="AB2136" s="13" t="s">
        <v>19</v>
      </c>
      <c r="AC2136" s="12" t="s">
        <v>7833</v>
      </c>
      <c r="AD2136" s="12" t="s">
        <v>2664</v>
      </c>
    </row>
    <row r="2137" spans="1:30" ht="63.75" customHeight="1" x14ac:dyDescent="0.3">
      <c r="A2137" s="31" t="s">
        <v>7834</v>
      </c>
      <c r="B2137" s="25" t="s">
        <v>139</v>
      </c>
      <c r="C2137" s="26" t="s">
        <v>2736</v>
      </c>
      <c r="D2137" s="12" t="s">
        <v>7801</v>
      </c>
      <c r="E2137" s="13" t="s">
        <v>6613</v>
      </c>
      <c r="F2137" s="32" t="s">
        <v>7835</v>
      </c>
      <c r="G2137" s="32" t="s">
        <v>7836</v>
      </c>
      <c r="H2137" s="29">
        <v>44316</v>
      </c>
      <c r="I2137" s="29">
        <v>45412</v>
      </c>
      <c r="J2137" s="17" t="str">
        <f>IF(Ugovori_OPULJP[[#This Row],[DATUM ZAVRŠETKA OPERACIJE]]&gt;DATE(2023,12,31),"u provedbi","završen")</f>
        <v>u provedbi</v>
      </c>
      <c r="K2137" s="28" t="s">
        <v>324</v>
      </c>
      <c r="L2137" s="28" t="s">
        <v>324</v>
      </c>
      <c r="M2137" s="18">
        <v>0.85</v>
      </c>
      <c r="N2137" s="18">
        <v>0.15</v>
      </c>
      <c r="O2137" s="19">
        <f>Ugovori_OPULJP[[#This Row],[Bespovratna sredstva - Ukupno (EU+Nac) HRK
= Ukupna ugovorena vrijednost bespovratnih sredstava]]*Ugovori_OPULJP[[#This Row],[EU STOPA SUFINANCIRANJA %
EU CO-FINANCING RATE %]]</f>
        <v>9288872.6154999994</v>
      </c>
      <c r="P2137" s="20">
        <f>Ugovori_OPULJP[[#This Row],[Bespovratna sredstva - EU dio - HRK]]/7.5345</f>
        <v>1232845.2605348728</v>
      </c>
      <c r="Q2137" s="19">
        <f>Ugovori_OPULJP[[#This Row],[Bespovratna sredstva - Ukupno (EU+Nac) HRK
= Ukupna ugovorena vrijednost bespovratnih sredstava]]*Ugovori_OPULJP[[#This Row],[STOPA NACIONALNOG SUFINANCIRANJA %]]</f>
        <v>1639212.8144999999</v>
      </c>
      <c r="R2137" s="20">
        <f>Ugovori_OPULJP[[#This Row],[Bespovratna sredstva - Nacionalni dio - HRK]]/7.5345</f>
        <v>217560.92832968343</v>
      </c>
      <c r="S2137" s="21">
        <v>10928085.43</v>
      </c>
      <c r="T2137" s="22">
        <f>Ugovori_OPULJP[[#This Row],[Bespovratna sredstva - Ukupno (EU+Nac) HRK
= Ukupna ugovorena vrijednost bespovratnih sredstava]]/7.5345</f>
        <v>1450406.1888645561</v>
      </c>
      <c r="U2137" s="19">
        <v>0</v>
      </c>
      <c r="V2137" s="20">
        <f>Ugovori_OPULJP[[#This Row],[Javni doprinos korisnika - HRK]]/7.5345</f>
        <v>0</v>
      </c>
      <c r="W2137" s="19">
        <v>0</v>
      </c>
      <c r="X2137" s="20">
        <f>Ugovori_OPULJP[[#This Row],[Privatni doprinos korisnika - HRK]]/7.5345</f>
        <v>0</v>
      </c>
      <c r="Y2137" s="21">
        <f>Ugovori_OPULJP[[#This Row],[Bespovratna sredstva - Ukupno (EU+Nac) HRK
= Ukupna ugovorena vrijednost bespovratnih sredstava]]+Ugovori_OPULJP[[#This Row],[Javni doprinos korisnika - HRK]]+Ugovori_OPULJP[[#This Row],[Privatni doprinos korisnika - HRK]]</f>
        <v>10928085.43</v>
      </c>
      <c r="Z2137" s="22">
        <f>Ugovori_OPULJP[[#This Row],[UKUPNI PRIHVATLJIVI IZDACI
TOTAL ELIGIBLE EXPENDITURE
= Bespovratna sredstva ukupno + doprinos korisnika
= Ukupni prihvatljivi troškovi
= Ukupna ugovorena vrijednost projekta HRK]]/7.5345</f>
        <v>1450406.1888645561</v>
      </c>
      <c r="AA2137" s="13" t="s">
        <v>22</v>
      </c>
      <c r="AB2137" s="13" t="s">
        <v>19</v>
      </c>
      <c r="AC2137" s="26" t="s">
        <v>7837</v>
      </c>
      <c r="AD2137" s="26" t="s">
        <v>2664</v>
      </c>
    </row>
    <row r="2138" spans="1:30" ht="41.4" x14ac:dyDescent="0.3">
      <c r="A2138" s="71" t="s">
        <v>7838</v>
      </c>
      <c r="B2138" s="11" t="s">
        <v>139</v>
      </c>
      <c r="C2138" s="12" t="s">
        <v>2736</v>
      </c>
      <c r="D2138" s="12" t="s">
        <v>7801</v>
      </c>
      <c r="E2138" s="13" t="s">
        <v>6613</v>
      </c>
      <c r="F2138" s="44" t="s">
        <v>7839</v>
      </c>
      <c r="G2138" s="44" t="s">
        <v>7840</v>
      </c>
      <c r="H2138" s="61">
        <v>44313</v>
      </c>
      <c r="I2138" s="61">
        <v>45409</v>
      </c>
      <c r="J2138" s="17" t="str">
        <f>IF(Ugovori_OPULJP[[#This Row],[DATUM ZAVRŠETKA OPERACIJE]]&gt;DATE(2023,12,31),"u provedbi","završen")</f>
        <v>u provedbi</v>
      </c>
      <c r="K2138" s="15" t="s">
        <v>240</v>
      </c>
      <c r="L2138" s="15" t="s">
        <v>240</v>
      </c>
      <c r="M2138" s="18">
        <v>0.85</v>
      </c>
      <c r="N2138" s="18">
        <v>0.15</v>
      </c>
      <c r="O2138" s="62">
        <f>Ugovori_OPULJP[[#This Row],[Bespovratna sredstva - Ukupno (EU+Nac) HRK
= Ukupna ugovorena vrijednost bespovratnih sredstava]]*Ugovori_OPULJP[[#This Row],[EU STOPA SUFINANCIRANJA %
EU CO-FINANCING RATE %]]</f>
        <v>9480450.2819999997</v>
      </c>
      <c r="P2138" s="63">
        <f>Ugovori_OPULJP[[#This Row],[Bespovratna sredstva - EU dio - HRK]]/7.5345</f>
        <v>1258271.9864622734</v>
      </c>
      <c r="Q2138" s="62">
        <f>Ugovori_OPULJP[[#This Row],[Bespovratna sredstva - Ukupno (EU+Nac) HRK
= Ukupna ugovorena vrijednost bespovratnih sredstava]]*Ugovori_OPULJP[[#This Row],[STOPA NACIONALNOG SUFINANCIRANJA %]]</f>
        <v>1673020.638</v>
      </c>
      <c r="R2138" s="63">
        <f>Ugovori_OPULJP[[#This Row],[Bespovratna sredstva - Nacionalni dio - HRK]]/7.5345</f>
        <v>222047.99761098943</v>
      </c>
      <c r="S2138" s="64">
        <v>11153470.92</v>
      </c>
      <c r="T2138" s="65">
        <f>Ugovori_OPULJP[[#This Row],[Bespovratna sredstva - Ukupno (EU+Nac) HRK
= Ukupna ugovorena vrijednost bespovratnih sredstava]]/7.5345</f>
        <v>1480319.9840732629</v>
      </c>
      <c r="U2138" s="19">
        <v>0</v>
      </c>
      <c r="V2138" s="20">
        <f>Ugovori_OPULJP[[#This Row],[Javni doprinos korisnika - HRK]]/7.5345</f>
        <v>0</v>
      </c>
      <c r="W2138" s="19">
        <v>0</v>
      </c>
      <c r="X2138" s="20">
        <f>Ugovori_OPULJP[[#This Row],[Privatni doprinos korisnika - HRK]]/7.5345</f>
        <v>0</v>
      </c>
      <c r="Y2138" s="64">
        <f>Ugovori_OPULJP[[#This Row],[Bespovratna sredstva - Ukupno (EU+Nac) HRK
= Ukupna ugovorena vrijednost bespovratnih sredstava]]+Ugovori_OPULJP[[#This Row],[Javni doprinos korisnika - HRK]]+Ugovori_OPULJP[[#This Row],[Privatni doprinos korisnika - HRK]]</f>
        <v>11153470.92</v>
      </c>
      <c r="Z2138" s="65">
        <f>Ugovori_OPULJP[[#This Row],[UKUPNI PRIHVATLJIVI IZDACI
TOTAL ELIGIBLE EXPENDITURE
= Bespovratna sredstva ukupno + doprinos korisnika
= Ukupni prihvatljivi troškovi
= Ukupna ugovorena vrijednost projekta HRK]]/7.5345</f>
        <v>1480319.9840732629</v>
      </c>
      <c r="AA2138" s="13" t="s">
        <v>22</v>
      </c>
      <c r="AB2138" s="13" t="s">
        <v>19</v>
      </c>
      <c r="AC2138" s="40" t="s">
        <v>7841</v>
      </c>
      <c r="AD2138" s="12" t="s">
        <v>2664</v>
      </c>
    </row>
    <row r="2139" spans="1:30" ht="69" x14ac:dyDescent="0.3">
      <c r="A2139" s="31" t="s">
        <v>7842</v>
      </c>
      <c r="B2139" s="25" t="s">
        <v>139</v>
      </c>
      <c r="C2139" s="26" t="s">
        <v>2736</v>
      </c>
      <c r="D2139" s="12" t="s">
        <v>7801</v>
      </c>
      <c r="E2139" s="13" t="s">
        <v>6613</v>
      </c>
      <c r="F2139" s="32" t="s">
        <v>7843</v>
      </c>
      <c r="G2139" s="32" t="s">
        <v>7844</v>
      </c>
      <c r="H2139" s="29">
        <v>44378</v>
      </c>
      <c r="I2139" s="29">
        <v>45292</v>
      </c>
      <c r="J2139" s="17" t="str">
        <f>IF(Ugovori_OPULJP[[#This Row],[DATUM ZAVRŠETKA OPERACIJE]]&gt;DATE(2023,12,31),"u provedbi","završen")</f>
        <v>u provedbi</v>
      </c>
      <c r="K2139" s="28" t="s">
        <v>66</v>
      </c>
      <c r="L2139" s="28" t="s">
        <v>66</v>
      </c>
      <c r="M2139" s="18">
        <v>0.85</v>
      </c>
      <c r="N2139" s="18">
        <v>0.15</v>
      </c>
      <c r="O2139" s="19">
        <f>Ugovori_OPULJP[[#This Row],[Bespovratna sredstva - Ukupno (EU+Nac) HRK
= Ukupna ugovorena vrijednost bespovratnih sredstava]]*Ugovori_OPULJP[[#This Row],[EU STOPA SUFINANCIRANJA %
EU CO-FINANCING RATE %]]</f>
        <v>9733948.2129999995</v>
      </c>
      <c r="P2139" s="20">
        <f>Ugovori_OPULJP[[#This Row],[Bespovratna sredstva - EU dio - HRK]]/7.5345</f>
        <v>1291916.9437918905</v>
      </c>
      <c r="Q2139" s="19">
        <f>Ugovori_OPULJP[[#This Row],[Bespovratna sredstva - Ukupno (EU+Nac) HRK
= Ukupna ugovorena vrijednost bespovratnih sredstava]]*Ugovori_OPULJP[[#This Row],[STOPA NACIONALNOG SUFINANCIRANJA %]]</f>
        <v>1717755.5669999998</v>
      </c>
      <c r="R2139" s="20">
        <f>Ugovori_OPULJP[[#This Row],[Bespovratna sredstva - Nacionalni dio - HRK]]/7.5345</f>
        <v>227985.3430220983</v>
      </c>
      <c r="S2139" s="21">
        <v>11451703.779999999</v>
      </c>
      <c r="T2139" s="22">
        <f>Ugovori_OPULJP[[#This Row],[Bespovratna sredstva - Ukupno (EU+Nac) HRK
= Ukupna ugovorena vrijednost bespovratnih sredstava]]/7.5345</f>
        <v>1519902.2868139888</v>
      </c>
      <c r="U2139" s="19">
        <v>0</v>
      </c>
      <c r="V2139" s="20">
        <f>Ugovori_OPULJP[[#This Row],[Javni doprinos korisnika - HRK]]/7.5345</f>
        <v>0</v>
      </c>
      <c r="W2139" s="19">
        <v>0</v>
      </c>
      <c r="X2139" s="20">
        <f>Ugovori_OPULJP[[#This Row],[Privatni doprinos korisnika - HRK]]/7.5345</f>
        <v>0</v>
      </c>
      <c r="Y2139" s="21">
        <f>Ugovori_OPULJP[[#This Row],[Bespovratna sredstva - Ukupno (EU+Nac) HRK
= Ukupna ugovorena vrijednost bespovratnih sredstava]]+Ugovori_OPULJP[[#This Row],[Javni doprinos korisnika - HRK]]+Ugovori_OPULJP[[#This Row],[Privatni doprinos korisnika - HRK]]</f>
        <v>11451703.779999999</v>
      </c>
      <c r="Z2139" s="22">
        <f>Ugovori_OPULJP[[#This Row],[UKUPNI PRIHVATLJIVI IZDACI
TOTAL ELIGIBLE EXPENDITURE
= Bespovratna sredstva ukupno + doprinos korisnika
= Ukupni prihvatljivi troškovi
= Ukupna ugovorena vrijednost projekta HRK]]/7.5345</f>
        <v>1519902.2868139888</v>
      </c>
      <c r="AA2139" s="13" t="s">
        <v>22</v>
      </c>
      <c r="AB2139" s="13" t="s">
        <v>19</v>
      </c>
      <c r="AC2139" s="40" t="s">
        <v>7845</v>
      </c>
      <c r="AD2139" s="12" t="s">
        <v>2664</v>
      </c>
    </row>
    <row r="2140" spans="1:30" ht="48.75" customHeight="1" x14ac:dyDescent="0.3">
      <c r="A2140" s="10" t="s">
        <v>7846</v>
      </c>
      <c r="B2140" s="11" t="s">
        <v>139</v>
      </c>
      <c r="C2140" s="12" t="s">
        <v>2736</v>
      </c>
      <c r="D2140" s="12" t="s">
        <v>7847</v>
      </c>
      <c r="E2140" s="13" t="s">
        <v>6613</v>
      </c>
      <c r="F2140" s="14" t="s">
        <v>7848</v>
      </c>
      <c r="G2140" s="14" t="s">
        <v>7849</v>
      </c>
      <c r="H2140" s="16">
        <v>43344</v>
      </c>
      <c r="I2140" s="16">
        <v>44440</v>
      </c>
      <c r="J2140" s="17" t="str">
        <f>IF(Ugovori_OPULJP[[#This Row],[DATUM ZAVRŠETKA OPERACIJE]]&gt;DATE(2023,12,31),"u provedbi","završen")</f>
        <v>završen</v>
      </c>
      <c r="K2140" s="15" t="s">
        <v>7850</v>
      </c>
      <c r="L2140" s="15" t="s">
        <v>66</v>
      </c>
      <c r="M2140" s="18">
        <v>0.85</v>
      </c>
      <c r="N2140" s="18">
        <v>0.15</v>
      </c>
      <c r="O2140" s="19">
        <f>Ugovori_OPULJP[[#This Row],[Bespovratna sredstva - Ukupno (EU+Nac) HRK
= Ukupna ugovorena vrijednost bespovratnih sredstava]]*Ugovori_OPULJP[[#This Row],[EU STOPA SUFINANCIRANJA %
EU CO-FINANCING RATE %]]</f>
        <v>4668963.0365000004</v>
      </c>
      <c r="P2140" s="20">
        <f>Ugovori_OPULJP[[#This Row],[Bespovratna sredstva - EU dio - HRK]]/7.5345</f>
        <v>619677.88658836018</v>
      </c>
      <c r="Q2140" s="19">
        <f>Ugovori_OPULJP[[#This Row],[Bespovratna sredstva - Ukupno (EU+Nac) HRK
= Ukupna ugovorena vrijednost bespovratnih sredstava]]*Ugovori_OPULJP[[#This Row],[STOPA NACIONALNOG SUFINANCIRANJA %]]</f>
        <v>823934.65350000001</v>
      </c>
      <c r="R2140" s="20">
        <f>Ugovori_OPULJP[[#This Row],[Bespovratna sredstva - Nacionalni dio - HRK]]/7.5345</f>
        <v>109354.92116265179</v>
      </c>
      <c r="S2140" s="19">
        <v>5492897.6900000004</v>
      </c>
      <c r="T2140" s="20">
        <f>Ugovori_OPULJP[[#This Row],[Bespovratna sredstva - Ukupno (EU+Nac) HRK
= Ukupna ugovorena vrijednost bespovratnih sredstava]]/7.5345</f>
        <v>729032.80775101203</v>
      </c>
      <c r="U2140" s="19">
        <v>0</v>
      </c>
      <c r="V2140" s="20">
        <f>Ugovori_OPULJP[[#This Row],[Javni doprinos korisnika - HRK]]/7.5345</f>
        <v>0</v>
      </c>
      <c r="W2140" s="19">
        <v>0</v>
      </c>
      <c r="X2140" s="20">
        <f>Ugovori_OPULJP[[#This Row],[Privatni doprinos korisnika - HRK]]/7.5345</f>
        <v>0</v>
      </c>
      <c r="Y2140" s="21">
        <f>Ugovori_OPULJP[[#This Row],[Bespovratna sredstva - Ukupno (EU+Nac) HRK
= Ukupna ugovorena vrijednost bespovratnih sredstava]]+Ugovori_OPULJP[[#This Row],[Javni doprinos korisnika - HRK]]+Ugovori_OPULJP[[#This Row],[Privatni doprinos korisnika - HRK]]</f>
        <v>5492897.6900000004</v>
      </c>
      <c r="Z2140" s="22">
        <f>Ugovori_OPULJP[[#This Row],[UKUPNI PRIHVATLJIVI IZDACI
TOTAL ELIGIBLE EXPENDITURE
= Bespovratna sredstva ukupno + doprinos korisnika
= Ukupni prihvatljivi troškovi
= Ukupna ugovorena vrijednost projekta HRK]]/7.5345</f>
        <v>729032.80775101203</v>
      </c>
      <c r="AA2140" s="13" t="s">
        <v>22</v>
      </c>
      <c r="AB2140" s="13" t="s">
        <v>19</v>
      </c>
      <c r="AC2140" s="12" t="s">
        <v>7851</v>
      </c>
      <c r="AD2140" s="12" t="s">
        <v>2664</v>
      </c>
    </row>
    <row r="2141" spans="1:30" ht="96.6" x14ac:dyDescent="0.3">
      <c r="A2141" s="10" t="s">
        <v>7852</v>
      </c>
      <c r="B2141" s="11" t="s">
        <v>139</v>
      </c>
      <c r="C2141" s="12" t="s">
        <v>2736</v>
      </c>
      <c r="D2141" s="12" t="s">
        <v>7847</v>
      </c>
      <c r="E2141" s="13" t="s">
        <v>6613</v>
      </c>
      <c r="F2141" s="14" t="s">
        <v>7853</v>
      </c>
      <c r="G2141" s="14" t="s">
        <v>7854</v>
      </c>
      <c r="H2141" s="16">
        <v>43432</v>
      </c>
      <c r="I2141" s="16">
        <v>44528</v>
      </c>
      <c r="J2141" s="17" t="str">
        <f>IF(Ugovori_OPULJP[[#This Row],[DATUM ZAVRŠETKA OPERACIJE]]&gt;DATE(2023,12,31),"u provedbi","završen")</f>
        <v>završen</v>
      </c>
      <c r="K2141" s="15" t="s">
        <v>81</v>
      </c>
      <c r="L2141" s="15" t="s">
        <v>81</v>
      </c>
      <c r="M2141" s="18">
        <v>0.85</v>
      </c>
      <c r="N2141" s="18">
        <v>0.15</v>
      </c>
      <c r="O2141" s="19">
        <f>Ugovori_OPULJP[[#This Row],[Bespovratna sredstva - Ukupno (EU+Nac) HRK
= Ukupna ugovorena vrijednost bespovratnih sredstava]]*Ugovori_OPULJP[[#This Row],[EU STOPA SUFINANCIRANJA %
EU CO-FINANCING RATE %]]</f>
        <v>5052205.7834999999</v>
      </c>
      <c r="P2141" s="20">
        <f>Ugovori_OPULJP[[#This Row],[Bespovratna sredstva - EU dio - HRK]]/7.5345</f>
        <v>670542.94027473615</v>
      </c>
      <c r="Q2141" s="19">
        <f>Ugovori_OPULJP[[#This Row],[Bespovratna sredstva - Ukupno (EU+Nac) HRK
= Ukupna ugovorena vrijednost bespovratnih sredstava]]*Ugovori_OPULJP[[#This Row],[STOPA NACIONALNOG SUFINANCIRANJA %]]</f>
        <v>891565.72649999999</v>
      </c>
      <c r="R2141" s="20">
        <f>Ugovori_OPULJP[[#This Row],[Bespovratna sredstva - Nacionalni dio - HRK]]/7.5345</f>
        <v>118331.10710730638</v>
      </c>
      <c r="S2141" s="19">
        <v>5943771.5099999998</v>
      </c>
      <c r="T2141" s="20">
        <f>Ugovori_OPULJP[[#This Row],[Bespovratna sredstva - Ukupno (EU+Nac) HRK
= Ukupna ugovorena vrijednost bespovratnih sredstava]]/7.5345</f>
        <v>788874.04738204251</v>
      </c>
      <c r="U2141" s="19">
        <v>0</v>
      </c>
      <c r="V2141" s="20">
        <f>Ugovori_OPULJP[[#This Row],[Javni doprinos korisnika - HRK]]/7.5345</f>
        <v>0</v>
      </c>
      <c r="W2141" s="19">
        <v>0</v>
      </c>
      <c r="X2141" s="20">
        <f>Ugovori_OPULJP[[#This Row],[Privatni doprinos korisnika - HRK]]/7.5345</f>
        <v>0</v>
      </c>
      <c r="Y2141" s="21">
        <f>Ugovori_OPULJP[[#This Row],[Bespovratna sredstva - Ukupno (EU+Nac) HRK
= Ukupna ugovorena vrijednost bespovratnih sredstava]]+Ugovori_OPULJP[[#This Row],[Javni doprinos korisnika - HRK]]+Ugovori_OPULJP[[#This Row],[Privatni doprinos korisnika - HRK]]</f>
        <v>5943771.5099999998</v>
      </c>
      <c r="Z2141" s="22">
        <f>Ugovori_OPULJP[[#This Row],[UKUPNI PRIHVATLJIVI IZDACI
TOTAL ELIGIBLE EXPENDITURE
= Bespovratna sredstva ukupno + doprinos korisnika
= Ukupni prihvatljivi troškovi
= Ukupna ugovorena vrijednost projekta HRK]]/7.5345</f>
        <v>788874.04738204251</v>
      </c>
      <c r="AA2141" s="13" t="s">
        <v>22</v>
      </c>
      <c r="AB2141" s="13" t="s">
        <v>19</v>
      </c>
      <c r="AC2141" s="12" t="s">
        <v>7855</v>
      </c>
      <c r="AD2141" s="12" t="s">
        <v>2664</v>
      </c>
    </row>
    <row r="2142" spans="1:30" ht="51" customHeight="1" x14ac:dyDescent="0.3">
      <c r="A2142" s="10" t="s">
        <v>7856</v>
      </c>
      <c r="B2142" s="11" t="s">
        <v>139</v>
      </c>
      <c r="C2142" s="12" t="s">
        <v>2736</v>
      </c>
      <c r="D2142" s="12" t="s">
        <v>7847</v>
      </c>
      <c r="E2142" s="13" t="s">
        <v>6613</v>
      </c>
      <c r="F2142" s="14" t="s">
        <v>7857</v>
      </c>
      <c r="G2142" s="14" t="s">
        <v>7858</v>
      </c>
      <c r="H2142" s="16">
        <v>43432</v>
      </c>
      <c r="I2142" s="16">
        <v>44528</v>
      </c>
      <c r="J2142" s="17" t="str">
        <f>IF(Ugovori_OPULJP[[#This Row],[DATUM ZAVRŠETKA OPERACIJE]]&gt;DATE(2023,12,31),"u provedbi","završen")</f>
        <v>završen</v>
      </c>
      <c r="K2142" s="15" t="s">
        <v>173</v>
      </c>
      <c r="L2142" s="15" t="s">
        <v>21</v>
      </c>
      <c r="M2142" s="18">
        <v>0.85</v>
      </c>
      <c r="N2142" s="18">
        <v>0.15</v>
      </c>
      <c r="O2142" s="19">
        <f>Ugovori_OPULJP[[#This Row],[Bespovratna sredstva - Ukupno (EU+Nac) HRK
= Ukupna ugovorena vrijednost bespovratnih sredstava]]*Ugovori_OPULJP[[#This Row],[EU STOPA SUFINANCIRANJA %
EU CO-FINANCING RATE %]]</f>
        <v>5097736.2459999993</v>
      </c>
      <c r="P2142" s="20">
        <f>Ugovori_OPULJP[[#This Row],[Bespovratna sredstva - EU dio - HRK]]/7.5345</f>
        <v>676585.87112615292</v>
      </c>
      <c r="Q2142" s="19">
        <f>Ugovori_OPULJP[[#This Row],[Bespovratna sredstva - Ukupno (EU+Nac) HRK
= Ukupna ugovorena vrijednost bespovratnih sredstava]]*Ugovori_OPULJP[[#This Row],[STOPA NACIONALNOG SUFINANCIRANJA %]]</f>
        <v>899600.51399999997</v>
      </c>
      <c r="R2142" s="20">
        <f>Ugovori_OPULJP[[#This Row],[Bespovratna sredstva - Nacionalni dio - HRK]]/7.5345</f>
        <v>119397.50666932111</v>
      </c>
      <c r="S2142" s="19">
        <v>5997336.7599999998</v>
      </c>
      <c r="T2142" s="20">
        <f>Ugovori_OPULJP[[#This Row],[Bespovratna sredstva - Ukupno (EU+Nac) HRK
= Ukupna ugovorena vrijednost bespovratnih sredstava]]/7.5345</f>
        <v>795983.37779547402</v>
      </c>
      <c r="U2142" s="19">
        <v>0</v>
      </c>
      <c r="V2142" s="20">
        <f>Ugovori_OPULJP[[#This Row],[Javni doprinos korisnika - HRK]]/7.5345</f>
        <v>0</v>
      </c>
      <c r="W2142" s="19">
        <v>0</v>
      </c>
      <c r="X2142" s="20">
        <f>Ugovori_OPULJP[[#This Row],[Privatni doprinos korisnika - HRK]]/7.5345</f>
        <v>0</v>
      </c>
      <c r="Y2142" s="21">
        <f>Ugovori_OPULJP[[#This Row],[Bespovratna sredstva - Ukupno (EU+Nac) HRK
= Ukupna ugovorena vrijednost bespovratnih sredstava]]+Ugovori_OPULJP[[#This Row],[Javni doprinos korisnika - HRK]]+Ugovori_OPULJP[[#This Row],[Privatni doprinos korisnika - HRK]]</f>
        <v>5997336.7599999998</v>
      </c>
      <c r="Z2142" s="22">
        <f>Ugovori_OPULJP[[#This Row],[UKUPNI PRIHVATLJIVI IZDACI
TOTAL ELIGIBLE EXPENDITURE
= Bespovratna sredstva ukupno + doprinos korisnika
= Ukupni prihvatljivi troškovi
= Ukupna ugovorena vrijednost projekta HRK]]/7.5345</f>
        <v>795983.37779547402</v>
      </c>
      <c r="AA2142" s="13" t="s">
        <v>22</v>
      </c>
      <c r="AB2142" s="13" t="s">
        <v>19</v>
      </c>
      <c r="AC2142" s="12" t="s">
        <v>7859</v>
      </c>
      <c r="AD2142" s="12" t="s">
        <v>2664</v>
      </c>
    </row>
    <row r="2143" spans="1:30" ht="51" customHeight="1" x14ac:dyDescent="0.3">
      <c r="A2143" s="10" t="s">
        <v>7860</v>
      </c>
      <c r="B2143" s="11" t="s">
        <v>139</v>
      </c>
      <c r="C2143" s="12" t="s">
        <v>2736</v>
      </c>
      <c r="D2143" s="12" t="s">
        <v>7847</v>
      </c>
      <c r="E2143" s="13" t="s">
        <v>6613</v>
      </c>
      <c r="F2143" s="14" t="s">
        <v>7861</v>
      </c>
      <c r="G2143" s="14" t="s">
        <v>7862</v>
      </c>
      <c r="H2143" s="16">
        <v>43483</v>
      </c>
      <c r="I2143" s="16">
        <v>44579</v>
      </c>
      <c r="J2143" s="17" t="str">
        <f>IF(Ugovori_OPULJP[[#This Row],[DATUM ZAVRŠETKA OPERACIJE]]&gt;DATE(2023,12,31),"u provedbi","završen")</f>
        <v>završen</v>
      </c>
      <c r="K2143" s="15" t="s">
        <v>164</v>
      </c>
      <c r="L2143" s="15" t="s">
        <v>164</v>
      </c>
      <c r="M2143" s="18">
        <v>0.85</v>
      </c>
      <c r="N2143" s="18">
        <v>0.15</v>
      </c>
      <c r="O2143" s="19">
        <f>Ugovori_OPULJP[[#This Row],[Bespovratna sredstva - Ukupno (EU+Nac) HRK
= Ukupna ugovorena vrijednost bespovratnih sredstava]]*Ugovori_OPULJP[[#This Row],[EU STOPA SUFINANCIRANJA %
EU CO-FINANCING RATE %]]</f>
        <v>5082832.7709999997</v>
      </c>
      <c r="P2143" s="20">
        <f>Ugovori_OPULJP[[#This Row],[Bespovratna sredstva - EU dio - HRK]]/7.5345</f>
        <v>674607.84006901574</v>
      </c>
      <c r="Q2143" s="19">
        <f>Ugovori_OPULJP[[#This Row],[Bespovratna sredstva - Ukupno (EU+Nac) HRK
= Ukupna ugovorena vrijednost bespovratnih sredstava]]*Ugovori_OPULJP[[#This Row],[STOPA NACIONALNOG SUFINANCIRANJA %]]</f>
        <v>896970.48899999994</v>
      </c>
      <c r="R2143" s="20">
        <f>Ugovori_OPULJP[[#This Row],[Bespovratna sredstva - Nacionalni dio - HRK]]/7.5345</f>
        <v>119048.44236512043</v>
      </c>
      <c r="S2143" s="19">
        <v>5979803.2599999998</v>
      </c>
      <c r="T2143" s="20">
        <f>Ugovori_OPULJP[[#This Row],[Bespovratna sredstva - Ukupno (EU+Nac) HRK
= Ukupna ugovorena vrijednost bespovratnih sredstava]]/7.5345</f>
        <v>793656.28243413626</v>
      </c>
      <c r="U2143" s="19">
        <v>0</v>
      </c>
      <c r="V2143" s="20">
        <f>Ugovori_OPULJP[[#This Row],[Javni doprinos korisnika - HRK]]/7.5345</f>
        <v>0</v>
      </c>
      <c r="W2143" s="19">
        <v>0</v>
      </c>
      <c r="X2143" s="20">
        <f>Ugovori_OPULJP[[#This Row],[Privatni doprinos korisnika - HRK]]/7.5345</f>
        <v>0</v>
      </c>
      <c r="Y2143" s="21">
        <f>Ugovori_OPULJP[[#This Row],[Bespovratna sredstva - Ukupno (EU+Nac) HRK
= Ukupna ugovorena vrijednost bespovratnih sredstava]]+Ugovori_OPULJP[[#This Row],[Javni doprinos korisnika - HRK]]+Ugovori_OPULJP[[#This Row],[Privatni doprinos korisnika - HRK]]</f>
        <v>5979803.2599999998</v>
      </c>
      <c r="Z2143" s="22">
        <f>Ugovori_OPULJP[[#This Row],[UKUPNI PRIHVATLJIVI IZDACI
TOTAL ELIGIBLE EXPENDITURE
= Bespovratna sredstva ukupno + doprinos korisnika
= Ukupni prihvatljivi troškovi
= Ukupna ugovorena vrijednost projekta HRK]]/7.5345</f>
        <v>793656.28243413626</v>
      </c>
      <c r="AA2143" s="13" t="s">
        <v>22</v>
      </c>
      <c r="AB2143" s="13" t="s">
        <v>19</v>
      </c>
      <c r="AC2143" s="12" t="s">
        <v>7863</v>
      </c>
      <c r="AD2143" s="12" t="s">
        <v>2664</v>
      </c>
    </row>
    <row r="2144" spans="1:30" ht="51" customHeight="1" x14ac:dyDescent="0.3">
      <c r="A2144" s="10" t="s">
        <v>7864</v>
      </c>
      <c r="B2144" s="11" t="s">
        <v>139</v>
      </c>
      <c r="C2144" s="12" t="s">
        <v>2736</v>
      </c>
      <c r="D2144" s="12" t="s">
        <v>7847</v>
      </c>
      <c r="E2144" s="13" t="s">
        <v>6613</v>
      </c>
      <c r="F2144" s="14" t="s">
        <v>7865</v>
      </c>
      <c r="G2144" s="14" t="s">
        <v>7866</v>
      </c>
      <c r="H2144" s="16">
        <v>43571</v>
      </c>
      <c r="I2144" s="16">
        <v>44667</v>
      </c>
      <c r="J2144" s="17" t="str">
        <f>IF(Ugovori_OPULJP[[#This Row],[DATUM ZAVRŠETKA OPERACIJE]]&gt;DATE(2023,12,31),"u provedbi","završen")</f>
        <v>završen</v>
      </c>
      <c r="K2144" s="15" t="s">
        <v>66</v>
      </c>
      <c r="L2144" s="15" t="s">
        <v>66</v>
      </c>
      <c r="M2144" s="18">
        <v>0.85</v>
      </c>
      <c r="N2144" s="18">
        <v>0.15</v>
      </c>
      <c r="O2144" s="19">
        <f>Ugovori_OPULJP[[#This Row],[Bespovratna sredstva - Ukupno (EU+Nac) HRK
= Ukupna ugovorena vrijednost bespovratnih sredstava]]*Ugovori_OPULJP[[#This Row],[EU STOPA SUFINANCIRANJA %
EU CO-FINANCING RATE %]]</f>
        <v>3619323.5279999995</v>
      </c>
      <c r="P2144" s="20">
        <f>Ugovori_OPULJP[[#This Row],[Bespovratna sredstva - EU dio - HRK]]/7.5345</f>
        <v>480366.78319729236</v>
      </c>
      <c r="Q2144" s="19">
        <f>Ugovori_OPULJP[[#This Row],[Bespovratna sredstva - Ukupno (EU+Nac) HRK
= Ukupna ugovorena vrijednost bespovratnih sredstava]]*Ugovori_OPULJP[[#This Row],[STOPA NACIONALNOG SUFINANCIRANJA %]]</f>
        <v>638704.15199999989</v>
      </c>
      <c r="R2144" s="20">
        <f>Ugovori_OPULJP[[#This Row],[Bespovratna sredstva - Nacionalni dio - HRK]]/7.5345</f>
        <v>84770.608799522175</v>
      </c>
      <c r="S2144" s="19">
        <v>4258027.68</v>
      </c>
      <c r="T2144" s="20">
        <f>Ugovori_OPULJP[[#This Row],[Bespovratna sredstva - Ukupno (EU+Nac) HRK
= Ukupna ugovorena vrijednost bespovratnih sredstava]]/7.5345</f>
        <v>565137.39199681464</v>
      </c>
      <c r="U2144" s="19">
        <v>0</v>
      </c>
      <c r="V2144" s="20">
        <f>Ugovori_OPULJP[[#This Row],[Javni doprinos korisnika - HRK]]/7.5345</f>
        <v>0</v>
      </c>
      <c r="W2144" s="19">
        <v>0</v>
      </c>
      <c r="X2144" s="20">
        <f>Ugovori_OPULJP[[#This Row],[Privatni doprinos korisnika - HRK]]/7.5345</f>
        <v>0</v>
      </c>
      <c r="Y2144" s="21">
        <f>Ugovori_OPULJP[[#This Row],[Bespovratna sredstva - Ukupno (EU+Nac) HRK
= Ukupna ugovorena vrijednost bespovratnih sredstava]]+Ugovori_OPULJP[[#This Row],[Javni doprinos korisnika - HRK]]+Ugovori_OPULJP[[#This Row],[Privatni doprinos korisnika - HRK]]</f>
        <v>4258027.68</v>
      </c>
      <c r="Z2144" s="22">
        <f>Ugovori_OPULJP[[#This Row],[UKUPNI PRIHVATLJIVI IZDACI
TOTAL ELIGIBLE EXPENDITURE
= Bespovratna sredstva ukupno + doprinos korisnika
= Ukupni prihvatljivi troškovi
= Ukupna ugovorena vrijednost projekta HRK]]/7.5345</f>
        <v>565137.39199681464</v>
      </c>
      <c r="AA2144" s="13" t="s">
        <v>22</v>
      </c>
      <c r="AB2144" s="13" t="s">
        <v>19</v>
      </c>
      <c r="AC2144" s="12" t="s">
        <v>7867</v>
      </c>
      <c r="AD2144" s="12" t="s">
        <v>2664</v>
      </c>
    </row>
    <row r="2145" spans="1:30" ht="51" customHeight="1" x14ac:dyDescent="0.3">
      <c r="A2145" s="10" t="s">
        <v>7868</v>
      </c>
      <c r="B2145" s="11" t="s">
        <v>139</v>
      </c>
      <c r="C2145" s="12" t="s">
        <v>2736</v>
      </c>
      <c r="D2145" s="12" t="s">
        <v>7847</v>
      </c>
      <c r="E2145" s="13" t="s">
        <v>6613</v>
      </c>
      <c r="F2145" s="14" t="s">
        <v>7869</v>
      </c>
      <c r="G2145" s="14" t="s">
        <v>7870</v>
      </c>
      <c r="H2145" s="16">
        <v>43767</v>
      </c>
      <c r="I2145" s="16">
        <v>44863</v>
      </c>
      <c r="J2145" s="17" t="str">
        <f>IF(Ugovori_OPULJP[[#This Row],[DATUM ZAVRŠETKA OPERACIJE]]&gt;DATE(2023,12,31),"u provedbi","završen")</f>
        <v>završen</v>
      </c>
      <c r="K2145" s="15" t="s">
        <v>86</v>
      </c>
      <c r="L2145" s="15" t="s">
        <v>86</v>
      </c>
      <c r="M2145" s="18">
        <v>0.85</v>
      </c>
      <c r="N2145" s="18">
        <v>0.15</v>
      </c>
      <c r="O2145" s="19">
        <f>Ugovori_OPULJP[[#This Row],[Bespovratna sredstva - Ukupno (EU+Nac) HRK
= Ukupna ugovorena vrijednost bespovratnih sredstava]]*Ugovori_OPULJP[[#This Row],[EU STOPA SUFINANCIRANJA %
EU CO-FINANCING RATE %]]</f>
        <v>5089517.375</v>
      </c>
      <c r="P2145" s="20">
        <f>Ugovori_OPULJP[[#This Row],[Bespovratna sredstva - EU dio - HRK]]/7.5345</f>
        <v>675495.03948503546</v>
      </c>
      <c r="Q2145" s="19">
        <f>Ugovori_OPULJP[[#This Row],[Bespovratna sredstva - Ukupno (EU+Nac) HRK
= Ukupna ugovorena vrijednost bespovratnih sredstava]]*Ugovori_OPULJP[[#This Row],[STOPA NACIONALNOG SUFINANCIRANJA %]]</f>
        <v>898150.125</v>
      </c>
      <c r="R2145" s="20">
        <f>Ugovori_OPULJP[[#This Row],[Bespovratna sredstva - Nacionalni dio - HRK]]/7.5345</f>
        <v>119205.00696794744</v>
      </c>
      <c r="S2145" s="19">
        <v>5987667.5</v>
      </c>
      <c r="T2145" s="20">
        <f>Ugovori_OPULJP[[#This Row],[Bespovratna sredstva - Ukupno (EU+Nac) HRK
= Ukupna ugovorena vrijednost bespovratnih sredstava]]/7.5345</f>
        <v>794700.04645298293</v>
      </c>
      <c r="U2145" s="19">
        <v>0</v>
      </c>
      <c r="V2145" s="20">
        <f>Ugovori_OPULJP[[#This Row],[Javni doprinos korisnika - HRK]]/7.5345</f>
        <v>0</v>
      </c>
      <c r="W2145" s="19">
        <v>0</v>
      </c>
      <c r="X2145" s="20">
        <f>Ugovori_OPULJP[[#This Row],[Privatni doprinos korisnika - HRK]]/7.5345</f>
        <v>0</v>
      </c>
      <c r="Y2145" s="21">
        <f>Ugovori_OPULJP[[#This Row],[Bespovratna sredstva - Ukupno (EU+Nac) HRK
= Ukupna ugovorena vrijednost bespovratnih sredstava]]+Ugovori_OPULJP[[#This Row],[Javni doprinos korisnika - HRK]]+Ugovori_OPULJP[[#This Row],[Privatni doprinos korisnika - HRK]]</f>
        <v>5987667.5</v>
      </c>
      <c r="Z2145" s="22">
        <f>Ugovori_OPULJP[[#This Row],[UKUPNI PRIHVATLJIVI IZDACI
TOTAL ELIGIBLE EXPENDITURE
= Bespovratna sredstva ukupno + doprinos korisnika
= Ukupni prihvatljivi troškovi
= Ukupna ugovorena vrijednost projekta HRK]]/7.5345</f>
        <v>794700.04645298293</v>
      </c>
      <c r="AA2145" s="13" t="s">
        <v>22</v>
      </c>
      <c r="AB2145" s="13" t="s">
        <v>19</v>
      </c>
      <c r="AC2145" s="12" t="s">
        <v>7871</v>
      </c>
      <c r="AD2145" s="12" t="s">
        <v>2664</v>
      </c>
    </row>
    <row r="2146" spans="1:30" ht="38.25" customHeight="1" x14ac:dyDescent="0.3">
      <c r="A2146" s="10" t="s">
        <v>7872</v>
      </c>
      <c r="B2146" s="11" t="s">
        <v>139</v>
      </c>
      <c r="C2146" s="12" t="s">
        <v>2736</v>
      </c>
      <c r="D2146" s="12" t="s">
        <v>7847</v>
      </c>
      <c r="E2146" s="13" t="s">
        <v>6613</v>
      </c>
      <c r="F2146" s="14" t="s">
        <v>7873</v>
      </c>
      <c r="G2146" s="14" t="s">
        <v>7874</v>
      </c>
      <c r="H2146" s="16">
        <v>43846</v>
      </c>
      <c r="I2146" s="16">
        <v>44942</v>
      </c>
      <c r="J2146" s="17" t="str">
        <f>IF(Ugovori_OPULJP[[#This Row],[DATUM ZAVRŠETKA OPERACIJE]]&gt;DATE(2023,12,31),"u provedbi","završen")</f>
        <v>završen</v>
      </c>
      <c r="K2146" s="15" t="s">
        <v>240</v>
      </c>
      <c r="L2146" s="15" t="s">
        <v>240</v>
      </c>
      <c r="M2146" s="18">
        <v>0.85</v>
      </c>
      <c r="N2146" s="18">
        <v>0.15</v>
      </c>
      <c r="O2146" s="19">
        <f>Ugovori_OPULJP[[#This Row],[Bespovratna sredstva - Ukupno (EU+Nac) HRK
= Ukupna ugovorena vrijednost bespovratnih sredstava]]*Ugovori_OPULJP[[#This Row],[EU STOPA SUFINANCIRANJA %
EU CO-FINANCING RATE %]]</f>
        <v>4478762.3020000001</v>
      </c>
      <c r="P2146" s="20">
        <f>Ugovori_OPULJP[[#This Row],[Bespovratna sredstva - EU dio - HRK]]/7.5345</f>
        <v>594433.91094299557</v>
      </c>
      <c r="Q2146" s="19">
        <f>Ugovori_OPULJP[[#This Row],[Bespovratna sredstva - Ukupno (EU+Nac) HRK
= Ukupna ugovorena vrijednost bespovratnih sredstava]]*Ugovori_OPULJP[[#This Row],[STOPA NACIONALNOG SUFINANCIRANJA %]]</f>
        <v>790369.81799999997</v>
      </c>
      <c r="R2146" s="20">
        <f>Ugovori_OPULJP[[#This Row],[Bespovratna sredstva - Nacionalni dio - HRK]]/7.5345</f>
        <v>104900.10193111685</v>
      </c>
      <c r="S2146" s="19">
        <v>5269132.12</v>
      </c>
      <c r="T2146" s="20">
        <f>Ugovori_OPULJP[[#This Row],[Bespovratna sredstva - Ukupno (EU+Nac) HRK
= Ukupna ugovorena vrijednost bespovratnih sredstava]]/7.5345</f>
        <v>699334.01287411235</v>
      </c>
      <c r="U2146" s="19">
        <v>0</v>
      </c>
      <c r="V2146" s="20">
        <f>Ugovori_OPULJP[[#This Row],[Javni doprinos korisnika - HRK]]/7.5345</f>
        <v>0</v>
      </c>
      <c r="W2146" s="19">
        <v>0</v>
      </c>
      <c r="X2146" s="20">
        <f>Ugovori_OPULJP[[#This Row],[Privatni doprinos korisnika - HRK]]/7.5345</f>
        <v>0</v>
      </c>
      <c r="Y2146" s="21">
        <f>Ugovori_OPULJP[[#This Row],[Bespovratna sredstva - Ukupno (EU+Nac) HRK
= Ukupna ugovorena vrijednost bespovratnih sredstava]]+Ugovori_OPULJP[[#This Row],[Javni doprinos korisnika - HRK]]+Ugovori_OPULJP[[#This Row],[Privatni doprinos korisnika - HRK]]</f>
        <v>5269132.12</v>
      </c>
      <c r="Z2146" s="22">
        <f>Ugovori_OPULJP[[#This Row],[UKUPNI PRIHVATLJIVI IZDACI
TOTAL ELIGIBLE EXPENDITURE
= Bespovratna sredstva ukupno + doprinos korisnika
= Ukupni prihvatljivi troškovi
= Ukupna ugovorena vrijednost projekta HRK]]/7.5345</f>
        <v>699334.01287411235</v>
      </c>
      <c r="AA2146" s="13" t="s">
        <v>22</v>
      </c>
      <c r="AB2146" s="13" t="s">
        <v>19</v>
      </c>
      <c r="AC2146" s="12" t="s">
        <v>7875</v>
      </c>
      <c r="AD2146" s="12" t="s">
        <v>2664</v>
      </c>
    </row>
    <row r="2147" spans="1:30" ht="51" customHeight="1" x14ac:dyDescent="0.3">
      <c r="A2147" s="10" t="s">
        <v>7876</v>
      </c>
      <c r="B2147" s="11" t="s">
        <v>139</v>
      </c>
      <c r="C2147" s="12" t="s">
        <v>2736</v>
      </c>
      <c r="D2147" s="12" t="s">
        <v>7847</v>
      </c>
      <c r="E2147" s="13" t="s">
        <v>6613</v>
      </c>
      <c r="F2147" s="14" t="s">
        <v>7877</v>
      </c>
      <c r="G2147" s="14" t="s">
        <v>7878</v>
      </c>
      <c r="H2147" s="16">
        <v>43767</v>
      </c>
      <c r="I2147" s="16">
        <v>44863</v>
      </c>
      <c r="J2147" s="17" t="str">
        <f>IF(Ugovori_OPULJP[[#This Row],[DATUM ZAVRŠETKA OPERACIJE]]&gt;DATE(2023,12,31),"u provedbi","završen")</f>
        <v>završen</v>
      </c>
      <c r="K2147" s="15" t="s">
        <v>240</v>
      </c>
      <c r="L2147" s="15" t="s">
        <v>240</v>
      </c>
      <c r="M2147" s="18">
        <v>0.85</v>
      </c>
      <c r="N2147" s="18">
        <v>0.15</v>
      </c>
      <c r="O2147" s="19">
        <f>Ugovori_OPULJP[[#This Row],[Bespovratna sredstva - Ukupno (EU+Nac) HRK
= Ukupna ugovorena vrijednost bespovratnih sredstava]]*Ugovori_OPULJP[[#This Row],[EU STOPA SUFINANCIRANJA %
EU CO-FINANCING RATE %]]</f>
        <v>5096330.9835000001</v>
      </c>
      <c r="P2147" s="20">
        <f>Ugovori_OPULJP[[#This Row],[Bespovratna sredstva - EU dio - HRK]]/7.5345</f>
        <v>676399.36074059329</v>
      </c>
      <c r="Q2147" s="19">
        <f>Ugovori_OPULJP[[#This Row],[Bespovratna sredstva - Ukupno (EU+Nac) HRK
= Ukupna ugovorena vrijednost bespovratnih sredstava]]*Ugovori_OPULJP[[#This Row],[STOPA NACIONALNOG SUFINANCIRANJA %]]</f>
        <v>899352.52649999992</v>
      </c>
      <c r="R2147" s="20">
        <f>Ugovori_OPULJP[[#This Row],[Bespovratna sredstva - Nacionalni dio - HRK]]/7.5345</f>
        <v>119364.59307186939</v>
      </c>
      <c r="S2147" s="19">
        <v>5995683.5099999998</v>
      </c>
      <c r="T2147" s="20">
        <f>Ugovori_OPULJP[[#This Row],[Bespovratna sredstva - Ukupno (EU+Nac) HRK
= Ukupna ugovorena vrijednost bespovratnih sredstava]]/7.5345</f>
        <v>795763.95381246263</v>
      </c>
      <c r="U2147" s="19">
        <v>0</v>
      </c>
      <c r="V2147" s="20">
        <f>Ugovori_OPULJP[[#This Row],[Javni doprinos korisnika - HRK]]/7.5345</f>
        <v>0</v>
      </c>
      <c r="W2147" s="19">
        <v>0</v>
      </c>
      <c r="X2147" s="20">
        <f>Ugovori_OPULJP[[#This Row],[Privatni doprinos korisnika - HRK]]/7.5345</f>
        <v>0</v>
      </c>
      <c r="Y2147" s="21">
        <f>Ugovori_OPULJP[[#This Row],[Bespovratna sredstva - Ukupno (EU+Nac) HRK
= Ukupna ugovorena vrijednost bespovratnih sredstava]]+Ugovori_OPULJP[[#This Row],[Javni doprinos korisnika - HRK]]+Ugovori_OPULJP[[#This Row],[Privatni doprinos korisnika - HRK]]</f>
        <v>5995683.5099999998</v>
      </c>
      <c r="Z2147" s="22">
        <f>Ugovori_OPULJP[[#This Row],[UKUPNI PRIHVATLJIVI IZDACI
TOTAL ELIGIBLE EXPENDITURE
= Bespovratna sredstva ukupno + doprinos korisnika
= Ukupni prihvatljivi troškovi
= Ukupna ugovorena vrijednost projekta HRK]]/7.5345</f>
        <v>795763.95381246263</v>
      </c>
      <c r="AA2147" s="13" t="s">
        <v>22</v>
      </c>
      <c r="AB2147" s="13" t="s">
        <v>19</v>
      </c>
      <c r="AC2147" s="12" t="s">
        <v>7879</v>
      </c>
      <c r="AD2147" s="12" t="s">
        <v>2664</v>
      </c>
    </row>
    <row r="2148" spans="1:30" ht="38.25" customHeight="1" x14ac:dyDescent="0.3">
      <c r="A2148" s="10" t="s">
        <v>7880</v>
      </c>
      <c r="B2148" s="11" t="s">
        <v>139</v>
      </c>
      <c r="C2148" s="12" t="s">
        <v>2736</v>
      </c>
      <c r="D2148" s="12" t="s">
        <v>7847</v>
      </c>
      <c r="E2148" s="13" t="s">
        <v>6613</v>
      </c>
      <c r="F2148" s="14" t="s">
        <v>7881</v>
      </c>
      <c r="G2148" s="14" t="s">
        <v>7882</v>
      </c>
      <c r="H2148" s="16">
        <v>43846</v>
      </c>
      <c r="I2148" s="16">
        <v>44942</v>
      </c>
      <c r="J2148" s="17" t="str">
        <f>IF(Ugovori_OPULJP[[#This Row],[DATUM ZAVRŠETKA OPERACIJE]]&gt;DATE(2023,12,31),"u provedbi","završen")</f>
        <v>završen</v>
      </c>
      <c r="K2148" s="15" t="s">
        <v>96</v>
      </c>
      <c r="L2148" s="15" t="s">
        <v>86</v>
      </c>
      <c r="M2148" s="18">
        <v>0.85</v>
      </c>
      <c r="N2148" s="18">
        <v>0.15</v>
      </c>
      <c r="O2148" s="19">
        <f>Ugovori_OPULJP[[#This Row],[Bespovratna sredstva - Ukupno (EU+Nac) HRK
= Ukupna ugovorena vrijednost bespovratnih sredstava]]*Ugovori_OPULJP[[#This Row],[EU STOPA SUFINANCIRANJA %
EU CO-FINANCING RATE %]]</f>
        <v>4850295.5935000004</v>
      </c>
      <c r="P2148" s="20">
        <f>Ugovori_OPULJP[[#This Row],[Bespovratna sredstva - EU dio - HRK]]/7.5345</f>
        <v>643744.85281040554</v>
      </c>
      <c r="Q2148" s="19">
        <f>Ugovori_OPULJP[[#This Row],[Bespovratna sredstva - Ukupno (EU+Nac) HRK
= Ukupna ugovorena vrijednost bespovratnih sredstava]]*Ugovori_OPULJP[[#This Row],[STOPA NACIONALNOG SUFINANCIRANJA %]]</f>
        <v>855934.51650000003</v>
      </c>
      <c r="R2148" s="20">
        <f>Ugovori_OPULJP[[#This Row],[Bespovratna sredstva - Nacionalni dio - HRK]]/7.5345</f>
        <v>113602.03284889508</v>
      </c>
      <c r="S2148" s="19">
        <v>5706230.1100000003</v>
      </c>
      <c r="T2148" s="20">
        <f>Ugovori_OPULJP[[#This Row],[Bespovratna sredstva - Ukupno (EU+Nac) HRK
= Ukupna ugovorena vrijednost bespovratnih sredstava]]/7.5345</f>
        <v>757346.88565930061</v>
      </c>
      <c r="U2148" s="19">
        <v>0</v>
      </c>
      <c r="V2148" s="20">
        <f>Ugovori_OPULJP[[#This Row],[Javni doprinos korisnika - HRK]]/7.5345</f>
        <v>0</v>
      </c>
      <c r="W2148" s="19">
        <v>0</v>
      </c>
      <c r="X2148" s="20">
        <f>Ugovori_OPULJP[[#This Row],[Privatni doprinos korisnika - HRK]]/7.5345</f>
        <v>0</v>
      </c>
      <c r="Y2148" s="21">
        <f>Ugovori_OPULJP[[#This Row],[Bespovratna sredstva - Ukupno (EU+Nac) HRK
= Ukupna ugovorena vrijednost bespovratnih sredstava]]+Ugovori_OPULJP[[#This Row],[Javni doprinos korisnika - HRK]]+Ugovori_OPULJP[[#This Row],[Privatni doprinos korisnika - HRK]]</f>
        <v>5706230.1100000003</v>
      </c>
      <c r="Z2148" s="22">
        <f>Ugovori_OPULJP[[#This Row],[UKUPNI PRIHVATLJIVI IZDACI
TOTAL ELIGIBLE EXPENDITURE
= Bespovratna sredstva ukupno + doprinos korisnika
= Ukupni prihvatljivi troškovi
= Ukupna ugovorena vrijednost projekta HRK]]/7.5345</f>
        <v>757346.88565930061</v>
      </c>
      <c r="AA2148" s="13" t="s">
        <v>22</v>
      </c>
      <c r="AB2148" s="13" t="s">
        <v>19</v>
      </c>
      <c r="AC2148" s="12" t="s">
        <v>7883</v>
      </c>
      <c r="AD2148" s="12" t="s">
        <v>2664</v>
      </c>
    </row>
    <row r="2149" spans="1:30" ht="51" customHeight="1" x14ac:dyDescent="0.3">
      <c r="A2149" s="10" t="s">
        <v>7884</v>
      </c>
      <c r="B2149" s="11" t="s">
        <v>139</v>
      </c>
      <c r="C2149" s="12" t="s">
        <v>2736</v>
      </c>
      <c r="D2149" s="12" t="s">
        <v>7847</v>
      </c>
      <c r="E2149" s="13" t="s">
        <v>6613</v>
      </c>
      <c r="F2149" s="14" t="s">
        <v>7885</v>
      </c>
      <c r="G2149" s="14" t="s">
        <v>7886</v>
      </c>
      <c r="H2149" s="16">
        <v>44012</v>
      </c>
      <c r="I2149" s="16">
        <v>45107</v>
      </c>
      <c r="J2149" s="17" t="str">
        <f>IF(Ugovori_OPULJP[[#This Row],[DATUM ZAVRŠETKA OPERACIJE]]&gt;DATE(2023,12,31),"u provedbi","završen")</f>
        <v>završen</v>
      </c>
      <c r="K2149" s="15" t="s">
        <v>66</v>
      </c>
      <c r="L2149" s="15" t="s">
        <v>66</v>
      </c>
      <c r="M2149" s="18">
        <v>0.85</v>
      </c>
      <c r="N2149" s="18">
        <v>0.15</v>
      </c>
      <c r="O2149" s="19">
        <f>Ugovori_OPULJP[[#This Row],[Bespovratna sredstva - Ukupno (EU+Nac) HRK
= Ukupna ugovorena vrijednost bespovratnih sredstava]]*Ugovori_OPULJP[[#This Row],[EU STOPA SUFINANCIRANJA %
EU CO-FINANCING RATE %]]</f>
        <v>5099281.9029999999</v>
      </c>
      <c r="P2149" s="20">
        <f>Ugovori_OPULJP[[#This Row],[Bespovratna sredstva - EU dio - HRK]]/7.5345</f>
        <v>676791.01506403869</v>
      </c>
      <c r="Q2149" s="19">
        <f>Ugovori_OPULJP[[#This Row],[Bespovratna sredstva - Ukupno (EU+Nac) HRK
= Ukupna ugovorena vrijednost bespovratnih sredstava]]*Ugovori_OPULJP[[#This Row],[STOPA NACIONALNOG SUFINANCIRANJA %]]</f>
        <v>899873.27699999989</v>
      </c>
      <c r="R2149" s="20">
        <f>Ugovori_OPULJP[[#This Row],[Bespovratna sredstva - Nacionalni dio - HRK]]/7.5345</f>
        <v>119433.7085407127</v>
      </c>
      <c r="S2149" s="19">
        <v>5999155.1799999997</v>
      </c>
      <c r="T2149" s="20">
        <f>Ugovori_OPULJP[[#This Row],[Bespovratna sredstva - Ukupno (EU+Nac) HRK
= Ukupna ugovorena vrijednost bespovratnih sredstava]]/7.5345</f>
        <v>796224.7236047514</v>
      </c>
      <c r="U2149" s="19">
        <v>0</v>
      </c>
      <c r="V2149" s="20">
        <f>Ugovori_OPULJP[[#This Row],[Javni doprinos korisnika - HRK]]/7.5345</f>
        <v>0</v>
      </c>
      <c r="W2149" s="19">
        <v>0</v>
      </c>
      <c r="X2149" s="20">
        <f>Ugovori_OPULJP[[#This Row],[Privatni doprinos korisnika - HRK]]/7.5345</f>
        <v>0</v>
      </c>
      <c r="Y2149" s="21">
        <f>Ugovori_OPULJP[[#This Row],[Bespovratna sredstva - Ukupno (EU+Nac) HRK
= Ukupna ugovorena vrijednost bespovratnih sredstava]]+Ugovori_OPULJP[[#This Row],[Javni doprinos korisnika - HRK]]+Ugovori_OPULJP[[#This Row],[Privatni doprinos korisnika - HRK]]</f>
        <v>5999155.1799999997</v>
      </c>
      <c r="Z2149" s="22">
        <f>Ugovori_OPULJP[[#This Row],[UKUPNI PRIHVATLJIVI IZDACI
TOTAL ELIGIBLE EXPENDITURE
= Bespovratna sredstva ukupno + doprinos korisnika
= Ukupni prihvatljivi troškovi
= Ukupna ugovorena vrijednost projekta HRK]]/7.5345</f>
        <v>796224.7236047514</v>
      </c>
      <c r="AA2149" s="13" t="s">
        <v>22</v>
      </c>
      <c r="AB2149" s="13" t="s">
        <v>19</v>
      </c>
      <c r="AC2149" s="12" t="s">
        <v>7887</v>
      </c>
      <c r="AD2149" s="12" t="s">
        <v>2664</v>
      </c>
    </row>
    <row r="2150" spans="1:30" ht="38.25" customHeight="1" x14ac:dyDescent="0.3">
      <c r="A2150" s="10" t="s">
        <v>7888</v>
      </c>
      <c r="B2150" s="11" t="s">
        <v>139</v>
      </c>
      <c r="C2150" s="12" t="s">
        <v>2736</v>
      </c>
      <c r="D2150" s="12" t="s">
        <v>2737</v>
      </c>
      <c r="E2150" s="13" t="s">
        <v>223</v>
      </c>
      <c r="F2150" s="14" t="s">
        <v>7889</v>
      </c>
      <c r="G2150" s="14" t="s">
        <v>2272</v>
      </c>
      <c r="H2150" s="16">
        <v>44109</v>
      </c>
      <c r="I2150" s="16">
        <v>44839</v>
      </c>
      <c r="J2150" s="17" t="str">
        <f>IF(Ugovori_OPULJP[[#This Row],[DATUM ZAVRŠETKA OPERACIJE]]&gt;DATE(2023,12,31),"u provedbi","završen")</f>
        <v>završen</v>
      </c>
      <c r="K2150" s="15" t="s">
        <v>7890</v>
      </c>
      <c r="L2150" s="15" t="s">
        <v>81</v>
      </c>
      <c r="M2150" s="18">
        <v>0.85</v>
      </c>
      <c r="N2150" s="18">
        <v>0.15</v>
      </c>
      <c r="O2150" s="19">
        <f>Ugovori_OPULJP[[#This Row],[Bespovratna sredstva - Ukupno (EU+Nac) HRK
= Ukupna ugovorena vrijednost bespovratnih sredstava]]*Ugovori_OPULJP[[#This Row],[EU STOPA SUFINANCIRANJA %
EU CO-FINANCING RATE %]]</f>
        <v>1274638.75</v>
      </c>
      <c r="P2150" s="20">
        <f>Ugovori_OPULJP[[#This Row],[Bespovratna sredstva - EU dio - HRK]]/7.5345</f>
        <v>169173.63461410842</v>
      </c>
      <c r="Q2150" s="19">
        <f>Ugovori_OPULJP[[#This Row],[Bespovratna sredstva - Ukupno (EU+Nac) HRK
= Ukupna ugovorena vrijednost bespovratnih sredstava]]*Ugovori_OPULJP[[#This Row],[STOPA NACIONALNOG SUFINANCIRANJA %]]</f>
        <v>224936.25</v>
      </c>
      <c r="R2150" s="20">
        <f>Ugovori_OPULJP[[#This Row],[Bespovratna sredstva - Nacionalni dio - HRK]]/7.5345</f>
        <v>29854.170814254427</v>
      </c>
      <c r="S2150" s="19">
        <v>1499575</v>
      </c>
      <c r="T2150" s="20">
        <f>Ugovori_OPULJP[[#This Row],[Bespovratna sredstva - Ukupno (EU+Nac) HRK
= Ukupna ugovorena vrijednost bespovratnih sredstava]]/7.5345</f>
        <v>199027.80542836286</v>
      </c>
      <c r="U2150" s="19">
        <v>0</v>
      </c>
      <c r="V2150" s="20">
        <f>Ugovori_OPULJP[[#This Row],[Javni doprinos korisnika - HRK]]/7.5345</f>
        <v>0</v>
      </c>
      <c r="W2150" s="19">
        <v>0</v>
      </c>
      <c r="X2150" s="20">
        <f>Ugovori_OPULJP[[#This Row],[Privatni doprinos korisnika - HRK]]/7.5345</f>
        <v>0</v>
      </c>
      <c r="Y2150" s="21">
        <f>Ugovori_OPULJP[[#This Row],[Bespovratna sredstva - Ukupno (EU+Nac) HRK
= Ukupna ugovorena vrijednost bespovratnih sredstava]]+Ugovori_OPULJP[[#This Row],[Javni doprinos korisnika - HRK]]+Ugovori_OPULJP[[#This Row],[Privatni doprinos korisnika - HRK]]</f>
        <v>1499575</v>
      </c>
      <c r="Z2150" s="22">
        <f>Ugovori_OPULJP[[#This Row],[UKUPNI PRIHVATLJIVI IZDACI
TOTAL ELIGIBLE EXPENDITURE
= Bespovratna sredstva ukupno + doprinos korisnika
= Ukupni prihvatljivi troškovi
= Ukupna ugovorena vrijednost projekta HRK]]/7.5345</f>
        <v>199027.80542836286</v>
      </c>
      <c r="AA2150" s="13" t="s">
        <v>22</v>
      </c>
      <c r="AB2150" s="13" t="s">
        <v>19</v>
      </c>
      <c r="AC2150" s="12" t="s">
        <v>7891</v>
      </c>
      <c r="AD2150" s="12" t="s">
        <v>2664</v>
      </c>
    </row>
    <row r="2151" spans="1:30" ht="51" customHeight="1" x14ac:dyDescent="0.3">
      <c r="A2151" s="10" t="s">
        <v>7892</v>
      </c>
      <c r="B2151" s="11" t="s">
        <v>139</v>
      </c>
      <c r="C2151" s="12" t="s">
        <v>2736</v>
      </c>
      <c r="D2151" s="12" t="s">
        <v>2737</v>
      </c>
      <c r="E2151" s="13" t="s">
        <v>223</v>
      </c>
      <c r="F2151" s="14" t="s">
        <v>7893</v>
      </c>
      <c r="G2151" s="14" t="s">
        <v>2199</v>
      </c>
      <c r="H2151" s="16">
        <v>44109</v>
      </c>
      <c r="I2151" s="16">
        <v>44839</v>
      </c>
      <c r="J2151" s="17" t="str">
        <f>IF(Ugovori_OPULJP[[#This Row],[DATUM ZAVRŠETKA OPERACIJE]]&gt;DATE(2023,12,31),"u provedbi","završen")</f>
        <v>završen</v>
      </c>
      <c r="K2151" s="15" t="s">
        <v>7890</v>
      </c>
      <c r="L2151" s="15" t="s">
        <v>86</v>
      </c>
      <c r="M2151" s="18">
        <v>0.85</v>
      </c>
      <c r="N2151" s="18">
        <v>0.15</v>
      </c>
      <c r="O2151" s="19">
        <f>Ugovori_OPULJP[[#This Row],[Bespovratna sredstva - Ukupno (EU+Nac) HRK
= Ukupna ugovorena vrijednost bespovratnih sredstava]]*Ugovori_OPULJP[[#This Row],[EU STOPA SUFINANCIRANJA %
EU CO-FINANCING RATE %]]</f>
        <v>1274978.75</v>
      </c>
      <c r="P2151" s="20">
        <f>Ugovori_OPULJP[[#This Row],[Bespovratna sredstva - EU dio - HRK]]/7.5345</f>
        <v>169218.76036896941</v>
      </c>
      <c r="Q2151" s="19">
        <f>Ugovori_OPULJP[[#This Row],[Bespovratna sredstva - Ukupno (EU+Nac) HRK
= Ukupna ugovorena vrijednost bespovratnih sredstava]]*Ugovori_OPULJP[[#This Row],[STOPA NACIONALNOG SUFINANCIRANJA %]]</f>
        <v>224996.25</v>
      </c>
      <c r="R2151" s="20">
        <f>Ugovori_OPULJP[[#This Row],[Bespovratna sredstva - Nacionalni dio - HRK]]/7.5345</f>
        <v>29862.134182759306</v>
      </c>
      <c r="S2151" s="19">
        <v>1499975</v>
      </c>
      <c r="T2151" s="20">
        <f>Ugovori_OPULJP[[#This Row],[Bespovratna sredstva - Ukupno (EU+Nac) HRK
= Ukupna ugovorena vrijednost bespovratnih sredstava]]/7.5345</f>
        <v>199080.89455172871</v>
      </c>
      <c r="U2151" s="19">
        <v>0</v>
      </c>
      <c r="V2151" s="20">
        <f>Ugovori_OPULJP[[#This Row],[Javni doprinos korisnika - HRK]]/7.5345</f>
        <v>0</v>
      </c>
      <c r="W2151" s="19">
        <v>0</v>
      </c>
      <c r="X2151" s="20">
        <f>Ugovori_OPULJP[[#This Row],[Privatni doprinos korisnika - HRK]]/7.5345</f>
        <v>0</v>
      </c>
      <c r="Y2151" s="21">
        <f>Ugovori_OPULJP[[#This Row],[Bespovratna sredstva - Ukupno (EU+Nac) HRK
= Ukupna ugovorena vrijednost bespovratnih sredstava]]+Ugovori_OPULJP[[#This Row],[Javni doprinos korisnika - HRK]]+Ugovori_OPULJP[[#This Row],[Privatni doprinos korisnika - HRK]]</f>
        <v>1499975</v>
      </c>
      <c r="Z2151" s="22">
        <f>Ugovori_OPULJP[[#This Row],[UKUPNI PRIHVATLJIVI IZDACI
TOTAL ELIGIBLE EXPENDITURE
= Bespovratna sredstva ukupno + doprinos korisnika
= Ukupni prihvatljivi troškovi
= Ukupna ugovorena vrijednost projekta HRK]]/7.5345</f>
        <v>199080.89455172871</v>
      </c>
      <c r="AA2151" s="13" t="s">
        <v>22</v>
      </c>
      <c r="AB2151" s="13" t="s">
        <v>19</v>
      </c>
      <c r="AC2151" s="12" t="s">
        <v>7894</v>
      </c>
      <c r="AD2151" s="12" t="s">
        <v>2664</v>
      </c>
    </row>
    <row r="2152" spans="1:30" ht="38.25" customHeight="1" x14ac:dyDescent="0.3">
      <c r="A2152" s="10" t="s">
        <v>7895</v>
      </c>
      <c r="B2152" s="11" t="s">
        <v>139</v>
      </c>
      <c r="C2152" s="12" t="s">
        <v>2736</v>
      </c>
      <c r="D2152" s="12" t="s">
        <v>2737</v>
      </c>
      <c r="E2152" s="13" t="s">
        <v>223</v>
      </c>
      <c r="F2152" s="14" t="s">
        <v>7896</v>
      </c>
      <c r="G2152" s="14" t="s">
        <v>1990</v>
      </c>
      <c r="H2152" s="16">
        <v>44109</v>
      </c>
      <c r="I2152" s="16">
        <v>44839</v>
      </c>
      <c r="J2152" s="17" t="str">
        <f>IF(Ugovori_OPULJP[[#This Row],[DATUM ZAVRŠETKA OPERACIJE]]&gt;DATE(2023,12,31),"u provedbi","završen")</f>
        <v>završen</v>
      </c>
      <c r="K2152" s="15" t="s">
        <v>7897</v>
      </c>
      <c r="L2152" s="15" t="s">
        <v>86</v>
      </c>
      <c r="M2152" s="18">
        <v>0.85</v>
      </c>
      <c r="N2152" s="18">
        <v>0.15</v>
      </c>
      <c r="O2152" s="19">
        <f>Ugovori_OPULJP[[#This Row],[Bespovratna sredstva - Ukupno (EU+Nac) HRK
= Ukupna ugovorena vrijednost bespovratnih sredstava]]*Ugovori_OPULJP[[#This Row],[EU STOPA SUFINANCIRANJA %
EU CO-FINANCING RATE %]]</f>
        <v>1274638.75</v>
      </c>
      <c r="P2152" s="20">
        <f>Ugovori_OPULJP[[#This Row],[Bespovratna sredstva - EU dio - HRK]]/7.5345</f>
        <v>169173.63461410842</v>
      </c>
      <c r="Q2152" s="19">
        <f>Ugovori_OPULJP[[#This Row],[Bespovratna sredstva - Ukupno (EU+Nac) HRK
= Ukupna ugovorena vrijednost bespovratnih sredstava]]*Ugovori_OPULJP[[#This Row],[STOPA NACIONALNOG SUFINANCIRANJA %]]</f>
        <v>224936.25</v>
      </c>
      <c r="R2152" s="20">
        <f>Ugovori_OPULJP[[#This Row],[Bespovratna sredstva - Nacionalni dio - HRK]]/7.5345</f>
        <v>29854.170814254427</v>
      </c>
      <c r="S2152" s="19">
        <v>1499575</v>
      </c>
      <c r="T2152" s="20">
        <f>Ugovori_OPULJP[[#This Row],[Bespovratna sredstva - Ukupno (EU+Nac) HRK
= Ukupna ugovorena vrijednost bespovratnih sredstava]]/7.5345</f>
        <v>199027.80542836286</v>
      </c>
      <c r="U2152" s="19">
        <v>0</v>
      </c>
      <c r="V2152" s="20">
        <f>Ugovori_OPULJP[[#This Row],[Javni doprinos korisnika - HRK]]/7.5345</f>
        <v>0</v>
      </c>
      <c r="W2152" s="19">
        <v>0</v>
      </c>
      <c r="X2152" s="20">
        <f>Ugovori_OPULJP[[#This Row],[Privatni doprinos korisnika - HRK]]/7.5345</f>
        <v>0</v>
      </c>
      <c r="Y2152" s="21">
        <f>Ugovori_OPULJP[[#This Row],[Bespovratna sredstva - Ukupno (EU+Nac) HRK
= Ukupna ugovorena vrijednost bespovratnih sredstava]]+Ugovori_OPULJP[[#This Row],[Javni doprinos korisnika - HRK]]+Ugovori_OPULJP[[#This Row],[Privatni doprinos korisnika - HRK]]</f>
        <v>1499575</v>
      </c>
      <c r="Z2152" s="22">
        <f>Ugovori_OPULJP[[#This Row],[UKUPNI PRIHVATLJIVI IZDACI
TOTAL ELIGIBLE EXPENDITURE
= Bespovratna sredstva ukupno + doprinos korisnika
= Ukupni prihvatljivi troškovi
= Ukupna ugovorena vrijednost projekta HRK]]/7.5345</f>
        <v>199027.80542836286</v>
      </c>
      <c r="AA2152" s="13" t="s">
        <v>22</v>
      </c>
      <c r="AB2152" s="13" t="s">
        <v>19</v>
      </c>
      <c r="AC2152" s="12" t="s">
        <v>7898</v>
      </c>
      <c r="AD2152" s="12" t="s">
        <v>2664</v>
      </c>
    </row>
    <row r="2153" spans="1:30" ht="51" customHeight="1" x14ac:dyDescent="0.3">
      <c r="A2153" s="10" t="s">
        <v>7899</v>
      </c>
      <c r="B2153" s="11" t="s">
        <v>139</v>
      </c>
      <c r="C2153" s="12" t="s">
        <v>2736</v>
      </c>
      <c r="D2153" s="12" t="s">
        <v>2737</v>
      </c>
      <c r="E2153" s="13" t="s">
        <v>223</v>
      </c>
      <c r="F2153" s="14" t="s">
        <v>7900</v>
      </c>
      <c r="G2153" s="14" t="s">
        <v>1537</v>
      </c>
      <c r="H2153" s="16">
        <v>44109</v>
      </c>
      <c r="I2153" s="16">
        <v>44839</v>
      </c>
      <c r="J2153" s="17" t="str">
        <f>IF(Ugovori_OPULJP[[#This Row],[DATUM ZAVRŠETKA OPERACIJE]]&gt;DATE(2023,12,31),"u provedbi","završen")</f>
        <v>završen</v>
      </c>
      <c r="K2153" s="15" t="s">
        <v>7890</v>
      </c>
      <c r="L2153" s="15" t="s">
        <v>86</v>
      </c>
      <c r="M2153" s="18">
        <v>0.85</v>
      </c>
      <c r="N2153" s="18">
        <v>0.15</v>
      </c>
      <c r="O2153" s="19">
        <f>Ugovori_OPULJP[[#This Row],[Bespovratna sredstva - Ukupno (EU+Nac) HRK
= Ukupna ugovorena vrijednost bespovratnih sredstava]]*Ugovori_OPULJP[[#This Row],[EU STOPA SUFINANCIRANJA %
EU CO-FINANCING RATE %]]</f>
        <v>1274978.75</v>
      </c>
      <c r="P2153" s="20">
        <f>Ugovori_OPULJP[[#This Row],[Bespovratna sredstva - EU dio - HRK]]/7.5345</f>
        <v>169218.76036896941</v>
      </c>
      <c r="Q2153" s="19">
        <f>Ugovori_OPULJP[[#This Row],[Bespovratna sredstva - Ukupno (EU+Nac) HRK
= Ukupna ugovorena vrijednost bespovratnih sredstava]]*Ugovori_OPULJP[[#This Row],[STOPA NACIONALNOG SUFINANCIRANJA %]]</f>
        <v>224996.25</v>
      </c>
      <c r="R2153" s="20">
        <f>Ugovori_OPULJP[[#This Row],[Bespovratna sredstva - Nacionalni dio - HRK]]/7.5345</f>
        <v>29862.134182759306</v>
      </c>
      <c r="S2153" s="19">
        <v>1499975</v>
      </c>
      <c r="T2153" s="20">
        <f>Ugovori_OPULJP[[#This Row],[Bespovratna sredstva - Ukupno (EU+Nac) HRK
= Ukupna ugovorena vrijednost bespovratnih sredstava]]/7.5345</f>
        <v>199080.89455172871</v>
      </c>
      <c r="U2153" s="19">
        <v>0</v>
      </c>
      <c r="V2153" s="20">
        <f>Ugovori_OPULJP[[#This Row],[Javni doprinos korisnika - HRK]]/7.5345</f>
        <v>0</v>
      </c>
      <c r="W2153" s="19">
        <v>0</v>
      </c>
      <c r="X2153" s="20">
        <f>Ugovori_OPULJP[[#This Row],[Privatni doprinos korisnika - HRK]]/7.5345</f>
        <v>0</v>
      </c>
      <c r="Y2153" s="21">
        <f>Ugovori_OPULJP[[#This Row],[Bespovratna sredstva - Ukupno (EU+Nac) HRK
= Ukupna ugovorena vrijednost bespovratnih sredstava]]+Ugovori_OPULJP[[#This Row],[Javni doprinos korisnika - HRK]]+Ugovori_OPULJP[[#This Row],[Privatni doprinos korisnika - HRK]]</f>
        <v>1499975</v>
      </c>
      <c r="Z2153" s="22">
        <f>Ugovori_OPULJP[[#This Row],[UKUPNI PRIHVATLJIVI IZDACI
TOTAL ELIGIBLE EXPENDITURE
= Bespovratna sredstva ukupno + doprinos korisnika
= Ukupni prihvatljivi troškovi
= Ukupna ugovorena vrijednost projekta HRK]]/7.5345</f>
        <v>199080.89455172871</v>
      </c>
      <c r="AA2153" s="13" t="s">
        <v>22</v>
      </c>
      <c r="AB2153" s="13" t="s">
        <v>19</v>
      </c>
      <c r="AC2153" s="12" t="s">
        <v>7901</v>
      </c>
      <c r="AD2153" s="12" t="s">
        <v>2664</v>
      </c>
    </row>
    <row r="2154" spans="1:30" ht="51" customHeight="1" x14ac:dyDescent="0.3">
      <c r="A2154" s="10" t="s">
        <v>7902</v>
      </c>
      <c r="B2154" s="11" t="s">
        <v>139</v>
      </c>
      <c r="C2154" s="12" t="s">
        <v>2736</v>
      </c>
      <c r="D2154" s="12" t="s">
        <v>2737</v>
      </c>
      <c r="E2154" s="13" t="s">
        <v>223</v>
      </c>
      <c r="F2154" s="14" t="s">
        <v>7903</v>
      </c>
      <c r="G2154" s="14" t="s">
        <v>2288</v>
      </c>
      <c r="H2154" s="16">
        <v>44109</v>
      </c>
      <c r="I2154" s="16">
        <v>44839</v>
      </c>
      <c r="J2154" s="17" t="str">
        <f>IF(Ugovori_OPULJP[[#This Row],[DATUM ZAVRŠETKA OPERACIJE]]&gt;DATE(2023,12,31),"u provedbi","završen")</f>
        <v>završen</v>
      </c>
      <c r="K2154" s="15" t="s">
        <v>7890</v>
      </c>
      <c r="L2154" s="15" t="s">
        <v>86</v>
      </c>
      <c r="M2154" s="18">
        <v>0.85</v>
      </c>
      <c r="N2154" s="18">
        <v>0.15</v>
      </c>
      <c r="O2154" s="19">
        <f>Ugovori_OPULJP[[#This Row],[Bespovratna sredstva - Ukupno (EU+Nac) HRK
= Ukupna ugovorena vrijednost bespovratnih sredstava]]*Ugovori_OPULJP[[#This Row],[EU STOPA SUFINANCIRANJA %
EU CO-FINANCING RATE %]]</f>
        <v>1272856.0959999999</v>
      </c>
      <c r="P2154" s="20">
        <f>Ugovori_OPULJP[[#This Row],[Bespovratna sredstva - EU dio - HRK]]/7.5345</f>
        <v>168937.03576879684</v>
      </c>
      <c r="Q2154" s="19">
        <f>Ugovori_OPULJP[[#This Row],[Bespovratna sredstva - Ukupno (EU+Nac) HRK
= Ukupna ugovorena vrijednost bespovratnih sredstava]]*Ugovori_OPULJP[[#This Row],[STOPA NACIONALNOG SUFINANCIRANJA %]]</f>
        <v>224621.66399999999</v>
      </c>
      <c r="R2154" s="20">
        <f>Ugovori_OPULJP[[#This Row],[Bespovratna sredstva - Nacionalni dio - HRK]]/7.5345</f>
        <v>29812.418076846505</v>
      </c>
      <c r="S2154" s="19">
        <v>1497477.76</v>
      </c>
      <c r="T2154" s="20">
        <f>Ugovori_OPULJP[[#This Row],[Bespovratna sredstva - Ukupno (EU+Nac) HRK
= Ukupna ugovorena vrijednost bespovratnih sredstava]]/7.5345</f>
        <v>198749.45384564335</v>
      </c>
      <c r="U2154" s="19">
        <v>0</v>
      </c>
      <c r="V2154" s="20">
        <f>Ugovori_OPULJP[[#This Row],[Javni doprinos korisnika - HRK]]/7.5345</f>
        <v>0</v>
      </c>
      <c r="W2154" s="19">
        <v>0</v>
      </c>
      <c r="X2154" s="20">
        <f>Ugovori_OPULJP[[#This Row],[Privatni doprinos korisnika - HRK]]/7.5345</f>
        <v>0</v>
      </c>
      <c r="Y2154" s="21">
        <f>Ugovori_OPULJP[[#This Row],[Bespovratna sredstva - Ukupno (EU+Nac) HRK
= Ukupna ugovorena vrijednost bespovratnih sredstava]]+Ugovori_OPULJP[[#This Row],[Javni doprinos korisnika - HRK]]+Ugovori_OPULJP[[#This Row],[Privatni doprinos korisnika - HRK]]</f>
        <v>1497477.76</v>
      </c>
      <c r="Z2154" s="22">
        <f>Ugovori_OPULJP[[#This Row],[UKUPNI PRIHVATLJIVI IZDACI
TOTAL ELIGIBLE EXPENDITURE
= Bespovratna sredstva ukupno + doprinos korisnika
= Ukupni prihvatljivi troškovi
= Ukupna ugovorena vrijednost projekta HRK]]/7.5345</f>
        <v>198749.45384564335</v>
      </c>
      <c r="AA2154" s="13" t="s">
        <v>22</v>
      </c>
      <c r="AB2154" s="13" t="s">
        <v>19</v>
      </c>
      <c r="AC2154" s="12" t="s">
        <v>7904</v>
      </c>
      <c r="AD2154" s="12" t="s">
        <v>2664</v>
      </c>
    </row>
    <row r="2155" spans="1:30" ht="51" customHeight="1" x14ac:dyDescent="0.3">
      <c r="A2155" s="10" t="s">
        <v>7905</v>
      </c>
      <c r="B2155" s="11" t="s">
        <v>139</v>
      </c>
      <c r="C2155" s="12" t="s">
        <v>2736</v>
      </c>
      <c r="D2155" s="12" t="s">
        <v>2737</v>
      </c>
      <c r="E2155" s="13" t="s">
        <v>223</v>
      </c>
      <c r="F2155" s="14" t="s">
        <v>7906</v>
      </c>
      <c r="G2155" s="14" t="s">
        <v>1349</v>
      </c>
      <c r="H2155" s="16">
        <v>44109</v>
      </c>
      <c r="I2155" s="16">
        <v>44839</v>
      </c>
      <c r="J2155" s="17" t="str">
        <f>IF(Ugovori_OPULJP[[#This Row],[DATUM ZAVRŠETKA OPERACIJE]]&gt;DATE(2023,12,31),"u provedbi","završen")</f>
        <v>završen</v>
      </c>
      <c r="K2155" s="15" t="s">
        <v>7890</v>
      </c>
      <c r="L2155" s="15" t="s">
        <v>86</v>
      </c>
      <c r="M2155" s="18">
        <v>0.85</v>
      </c>
      <c r="N2155" s="18">
        <v>0.15</v>
      </c>
      <c r="O2155" s="19">
        <f>Ugovori_OPULJP[[#This Row],[Bespovratna sredstva - Ukupno (EU+Nac) HRK
= Ukupna ugovorena vrijednost bespovratnih sredstava]]*Ugovori_OPULJP[[#This Row],[EU STOPA SUFINANCIRANJA %
EU CO-FINANCING RATE %]]</f>
        <v>1270983.75</v>
      </c>
      <c r="P2155" s="20">
        <f>Ugovori_OPULJP[[#This Row],[Bespovratna sredstva - EU dio - HRK]]/7.5345</f>
        <v>168688.53274935298</v>
      </c>
      <c r="Q2155" s="19">
        <f>Ugovori_OPULJP[[#This Row],[Bespovratna sredstva - Ukupno (EU+Nac) HRK
= Ukupna ugovorena vrijednost bespovratnih sredstava]]*Ugovori_OPULJP[[#This Row],[STOPA NACIONALNOG SUFINANCIRANJA %]]</f>
        <v>224291.25</v>
      </c>
      <c r="R2155" s="20">
        <f>Ugovori_OPULJP[[#This Row],[Bespovratna sredstva - Nacionalni dio - HRK]]/7.5345</f>
        <v>29768.564602826995</v>
      </c>
      <c r="S2155" s="19">
        <v>1495275</v>
      </c>
      <c r="T2155" s="20">
        <f>Ugovori_OPULJP[[#This Row],[Bespovratna sredstva - Ukupno (EU+Nac) HRK
= Ukupna ugovorena vrijednost bespovratnih sredstava]]/7.5345</f>
        <v>198457.09735217996</v>
      </c>
      <c r="U2155" s="19">
        <v>0</v>
      </c>
      <c r="V2155" s="20">
        <f>Ugovori_OPULJP[[#This Row],[Javni doprinos korisnika - HRK]]/7.5345</f>
        <v>0</v>
      </c>
      <c r="W2155" s="19">
        <v>0</v>
      </c>
      <c r="X2155" s="20">
        <f>Ugovori_OPULJP[[#This Row],[Privatni doprinos korisnika - HRK]]/7.5345</f>
        <v>0</v>
      </c>
      <c r="Y2155" s="21">
        <f>Ugovori_OPULJP[[#This Row],[Bespovratna sredstva - Ukupno (EU+Nac) HRK
= Ukupna ugovorena vrijednost bespovratnih sredstava]]+Ugovori_OPULJP[[#This Row],[Javni doprinos korisnika - HRK]]+Ugovori_OPULJP[[#This Row],[Privatni doprinos korisnika - HRK]]</f>
        <v>1495275</v>
      </c>
      <c r="Z2155" s="22">
        <f>Ugovori_OPULJP[[#This Row],[UKUPNI PRIHVATLJIVI IZDACI
TOTAL ELIGIBLE EXPENDITURE
= Bespovratna sredstva ukupno + doprinos korisnika
= Ukupni prihvatljivi troškovi
= Ukupna ugovorena vrijednost projekta HRK]]/7.5345</f>
        <v>198457.09735217996</v>
      </c>
      <c r="AA2155" s="13" t="s">
        <v>22</v>
      </c>
      <c r="AB2155" s="13" t="s">
        <v>19</v>
      </c>
      <c r="AC2155" s="12" t="s">
        <v>7907</v>
      </c>
      <c r="AD2155" s="12" t="s">
        <v>2664</v>
      </c>
    </row>
    <row r="2156" spans="1:30" ht="51" customHeight="1" x14ac:dyDescent="0.3">
      <c r="A2156" s="10" t="s">
        <v>7908</v>
      </c>
      <c r="B2156" s="11" t="s">
        <v>139</v>
      </c>
      <c r="C2156" s="12" t="s">
        <v>2736</v>
      </c>
      <c r="D2156" s="12" t="s">
        <v>2737</v>
      </c>
      <c r="E2156" s="13" t="s">
        <v>223</v>
      </c>
      <c r="F2156" s="14" t="s">
        <v>7909</v>
      </c>
      <c r="G2156" s="14" t="s">
        <v>3565</v>
      </c>
      <c r="H2156" s="16">
        <v>44109</v>
      </c>
      <c r="I2156" s="16">
        <v>44839</v>
      </c>
      <c r="J2156" s="17" t="str">
        <f>IF(Ugovori_OPULJP[[#This Row],[DATUM ZAVRŠETKA OPERACIJE]]&gt;DATE(2023,12,31),"u provedbi","završen")</f>
        <v>završen</v>
      </c>
      <c r="K2156" s="15" t="s">
        <v>7890</v>
      </c>
      <c r="L2156" s="15" t="s">
        <v>86</v>
      </c>
      <c r="M2156" s="18">
        <v>0.85</v>
      </c>
      <c r="N2156" s="18">
        <v>0.15</v>
      </c>
      <c r="O2156" s="19">
        <f>Ugovori_OPULJP[[#This Row],[Bespovratna sredstva - Ukupno (EU+Nac) HRK
= Ukupna ugovorena vrijednost bespovratnih sredstava]]*Ugovori_OPULJP[[#This Row],[EU STOPA SUFINANCIRANJA %
EU CO-FINANCING RATE %]]</f>
        <v>1274978.75</v>
      </c>
      <c r="P2156" s="20">
        <f>Ugovori_OPULJP[[#This Row],[Bespovratna sredstva - EU dio - HRK]]/7.5345</f>
        <v>169218.76036896941</v>
      </c>
      <c r="Q2156" s="19">
        <f>Ugovori_OPULJP[[#This Row],[Bespovratna sredstva - Ukupno (EU+Nac) HRK
= Ukupna ugovorena vrijednost bespovratnih sredstava]]*Ugovori_OPULJP[[#This Row],[STOPA NACIONALNOG SUFINANCIRANJA %]]</f>
        <v>224996.25</v>
      </c>
      <c r="R2156" s="20">
        <f>Ugovori_OPULJP[[#This Row],[Bespovratna sredstva - Nacionalni dio - HRK]]/7.5345</f>
        <v>29862.134182759306</v>
      </c>
      <c r="S2156" s="19">
        <v>1499975</v>
      </c>
      <c r="T2156" s="20">
        <f>Ugovori_OPULJP[[#This Row],[Bespovratna sredstva - Ukupno (EU+Nac) HRK
= Ukupna ugovorena vrijednost bespovratnih sredstava]]/7.5345</f>
        <v>199080.89455172871</v>
      </c>
      <c r="U2156" s="19">
        <v>0</v>
      </c>
      <c r="V2156" s="20">
        <f>Ugovori_OPULJP[[#This Row],[Javni doprinos korisnika - HRK]]/7.5345</f>
        <v>0</v>
      </c>
      <c r="W2156" s="19">
        <v>0</v>
      </c>
      <c r="X2156" s="20">
        <f>Ugovori_OPULJP[[#This Row],[Privatni doprinos korisnika - HRK]]/7.5345</f>
        <v>0</v>
      </c>
      <c r="Y2156" s="21">
        <f>Ugovori_OPULJP[[#This Row],[Bespovratna sredstva - Ukupno (EU+Nac) HRK
= Ukupna ugovorena vrijednost bespovratnih sredstava]]+Ugovori_OPULJP[[#This Row],[Javni doprinos korisnika - HRK]]+Ugovori_OPULJP[[#This Row],[Privatni doprinos korisnika - HRK]]</f>
        <v>1499975</v>
      </c>
      <c r="Z2156" s="22">
        <f>Ugovori_OPULJP[[#This Row],[UKUPNI PRIHVATLJIVI IZDACI
TOTAL ELIGIBLE EXPENDITURE
= Bespovratna sredstva ukupno + doprinos korisnika
= Ukupni prihvatljivi troškovi
= Ukupna ugovorena vrijednost projekta HRK]]/7.5345</f>
        <v>199080.89455172871</v>
      </c>
      <c r="AA2156" s="13" t="s">
        <v>22</v>
      </c>
      <c r="AB2156" s="13" t="s">
        <v>19</v>
      </c>
      <c r="AC2156" s="12" t="s">
        <v>7904</v>
      </c>
      <c r="AD2156" s="12" t="s">
        <v>2664</v>
      </c>
    </row>
    <row r="2157" spans="1:30" ht="51" customHeight="1" x14ac:dyDescent="0.3">
      <c r="A2157" s="10" t="s">
        <v>7910</v>
      </c>
      <c r="B2157" s="11" t="s">
        <v>139</v>
      </c>
      <c r="C2157" s="12" t="s">
        <v>2736</v>
      </c>
      <c r="D2157" s="12" t="s">
        <v>2737</v>
      </c>
      <c r="E2157" s="13" t="s">
        <v>223</v>
      </c>
      <c r="F2157" s="14" t="s">
        <v>7911</v>
      </c>
      <c r="G2157" s="14" t="s">
        <v>1067</v>
      </c>
      <c r="H2157" s="16">
        <v>44091</v>
      </c>
      <c r="I2157" s="16">
        <v>44821</v>
      </c>
      <c r="J2157" s="17" t="str">
        <f>IF(Ugovori_OPULJP[[#This Row],[DATUM ZAVRŠETKA OPERACIJE]]&gt;DATE(2023,12,31),"u provedbi","završen")</f>
        <v>završen</v>
      </c>
      <c r="K2157" s="15" t="s">
        <v>629</v>
      </c>
      <c r="L2157" s="15" t="s">
        <v>417</v>
      </c>
      <c r="M2157" s="18">
        <v>0.85</v>
      </c>
      <c r="N2157" s="18">
        <v>0.15</v>
      </c>
      <c r="O2157" s="19">
        <f>Ugovori_OPULJP[[#This Row],[Bespovratna sredstva - Ukupno (EU+Nac) HRK
= Ukupna ugovorena vrijednost bespovratnih sredstava]]*Ugovori_OPULJP[[#This Row],[EU STOPA SUFINANCIRANJA %
EU CO-FINANCING RATE %]]</f>
        <v>1232900.3159999999</v>
      </c>
      <c r="P2157" s="20">
        <f>Ugovori_OPULJP[[#This Row],[Bespovratna sredstva - EU dio - HRK]]/7.5345</f>
        <v>163633.9924347999</v>
      </c>
      <c r="Q2157" s="19">
        <f>Ugovori_OPULJP[[#This Row],[Bespovratna sredstva - Ukupno (EU+Nac) HRK
= Ukupna ugovorena vrijednost bespovratnih sredstava]]*Ugovori_OPULJP[[#This Row],[STOPA NACIONALNOG SUFINANCIRANJA %]]</f>
        <v>217570.644</v>
      </c>
      <c r="R2157" s="20">
        <f>Ugovori_OPULJP[[#This Row],[Bespovratna sredstva - Nacionalni dio - HRK]]/7.5345</f>
        <v>28876.586900258808</v>
      </c>
      <c r="S2157" s="19">
        <v>1450470.96</v>
      </c>
      <c r="T2157" s="20">
        <f>Ugovori_OPULJP[[#This Row],[Bespovratna sredstva - Ukupno (EU+Nac) HRK
= Ukupna ugovorena vrijednost bespovratnih sredstava]]/7.5345</f>
        <v>192510.57933505872</v>
      </c>
      <c r="U2157" s="19">
        <v>0</v>
      </c>
      <c r="V2157" s="20">
        <f>Ugovori_OPULJP[[#This Row],[Javni doprinos korisnika - HRK]]/7.5345</f>
        <v>0</v>
      </c>
      <c r="W2157" s="19">
        <v>0</v>
      </c>
      <c r="X2157" s="20">
        <f>Ugovori_OPULJP[[#This Row],[Privatni doprinos korisnika - HRK]]/7.5345</f>
        <v>0</v>
      </c>
      <c r="Y2157" s="21">
        <f>Ugovori_OPULJP[[#This Row],[Bespovratna sredstva - Ukupno (EU+Nac) HRK
= Ukupna ugovorena vrijednost bespovratnih sredstava]]+Ugovori_OPULJP[[#This Row],[Javni doprinos korisnika - HRK]]+Ugovori_OPULJP[[#This Row],[Privatni doprinos korisnika - HRK]]</f>
        <v>1450470.96</v>
      </c>
      <c r="Z2157" s="22">
        <f>Ugovori_OPULJP[[#This Row],[UKUPNI PRIHVATLJIVI IZDACI
TOTAL ELIGIBLE EXPENDITURE
= Bespovratna sredstva ukupno + doprinos korisnika
= Ukupni prihvatljivi troškovi
= Ukupna ugovorena vrijednost projekta HRK]]/7.5345</f>
        <v>192510.57933505872</v>
      </c>
      <c r="AA2157" s="13" t="s">
        <v>22</v>
      </c>
      <c r="AB2157" s="13" t="s">
        <v>19</v>
      </c>
      <c r="AC2157" s="12" t="s">
        <v>7912</v>
      </c>
      <c r="AD2157" s="12" t="s">
        <v>2664</v>
      </c>
    </row>
    <row r="2158" spans="1:30" ht="51" customHeight="1" x14ac:dyDescent="0.3">
      <c r="A2158" s="10" t="s">
        <v>7913</v>
      </c>
      <c r="B2158" s="11" t="s">
        <v>139</v>
      </c>
      <c r="C2158" s="12" t="s">
        <v>2736</v>
      </c>
      <c r="D2158" s="12" t="s">
        <v>2737</v>
      </c>
      <c r="E2158" s="13" t="s">
        <v>223</v>
      </c>
      <c r="F2158" s="14" t="s">
        <v>7914</v>
      </c>
      <c r="G2158" s="14" t="s">
        <v>1627</v>
      </c>
      <c r="H2158" s="16">
        <v>44109</v>
      </c>
      <c r="I2158" s="16">
        <v>44839</v>
      </c>
      <c r="J2158" s="17" t="str">
        <f>IF(Ugovori_OPULJP[[#This Row],[DATUM ZAVRŠETKA OPERACIJE]]&gt;DATE(2023,12,31),"u provedbi","završen")</f>
        <v>završen</v>
      </c>
      <c r="K2158" s="15" t="s">
        <v>7890</v>
      </c>
      <c r="L2158" s="15" t="s">
        <v>86</v>
      </c>
      <c r="M2158" s="18">
        <v>0.85</v>
      </c>
      <c r="N2158" s="18">
        <v>0.15</v>
      </c>
      <c r="O2158" s="19">
        <f>Ugovori_OPULJP[[#This Row],[Bespovratna sredstva - Ukupno (EU+Nac) HRK
= Ukupna ugovorena vrijednost bespovratnih sredstava]]*Ugovori_OPULJP[[#This Row],[EU STOPA SUFINANCIRANJA %
EU CO-FINANCING RATE %]]</f>
        <v>1275000</v>
      </c>
      <c r="P2158" s="20">
        <f>Ugovori_OPULJP[[#This Row],[Bespovratna sredstva - EU dio - HRK]]/7.5345</f>
        <v>169221.5807286482</v>
      </c>
      <c r="Q2158" s="19">
        <f>Ugovori_OPULJP[[#This Row],[Bespovratna sredstva - Ukupno (EU+Nac) HRK
= Ukupna ugovorena vrijednost bespovratnih sredstava]]*Ugovori_OPULJP[[#This Row],[STOPA NACIONALNOG SUFINANCIRANJA %]]</f>
        <v>225000</v>
      </c>
      <c r="R2158" s="20">
        <f>Ugovori_OPULJP[[#This Row],[Bespovratna sredstva - Nacionalni dio - HRK]]/7.5345</f>
        <v>29862.631893290862</v>
      </c>
      <c r="S2158" s="19">
        <v>1500000</v>
      </c>
      <c r="T2158" s="20">
        <f>Ugovori_OPULJP[[#This Row],[Bespovratna sredstva - Ukupno (EU+Nac) HRK
= Ukupna ugovorena vrijednost bespovratnih sredstava]]/7.5345</f>
        <v>199084.21262193908</v>
      </c>
      <c r="U2158" s="19">
        <v>0</v>
      </c>
      <c r="V2158" s="20">
        <f>Ugovori_OPULJP[[#This Row],[Javni doprinos korisnika - HRK]]/7.5345</f>
        <v>0</v>
      </c>
      <c r="W2158" s="19">
        <v>0</v>
      </c>
      <c r="X2158" s="20">
        <f>Ugovori_OPULJP[[#This Row],[Privatni doprinos korisnika - HRK]]/7.5345</f>
        <v>0</v>
      </c>
      <c r="Y2158" s="21">
        <f>Ugovori_OPULJP[[#This Row],[Bespovratna sredstva - Ukupno (EU+Nac) HRK
= Ukupna ugovorena vrijednost bespovratnih sredstava]]+Ugovori_OPULJP[[#This Row],[Javni doprinos korisnika - HRK]]+Ugovori_OPULJP[[#This Row],[Privatni doprinos korisnika - HRK]]</f>
        <v>1500000</v>
      </c>
      <c r="Z2158" s="22">
        <f>Ugovori_OPULJP[[#This Row],[UKUPNI PRIHVATLJIVI IZDACI
TOTAL ELIGIBLE EXPENDITURE
= Bespovratna sredstva ukupno + doprinos korisnika
= Ukupni prihvatljivi troškovi
= Ukupna ugovorena vrijednost projekta HRK]]/7.5345</f>
        <v>199084.21262193908</v>
      </c>
      <c r="AA2158" s="13" t="s">
        <v>22</v>
      </c>
      <c r="AB2158" s="13" t="s">
        <v>19</v>
      </c>
      <c r="AC2158" s="12" t="s">
        <v>7915</v>
      </c>
      <c r="AD2158" s="12" t="s">
        <v>2664</v>
      </c>
    </row>
    <row r="2159" spans="1:30" ht="51" customHeight="1" x14ac:dyDescent="0.3">
      <c r="A2159" s="10" t="s">
        <v>7916</v>
      </c>
      <c r="B2159" s="11" t="s">
        <v>139</v>
      </c>
      <c r="C2159" s="12" t="s">
        <v>2736</v>
      </c>
      <c r="D2159" s="12" t="s">
        <v>2737</v>
      </c>
      <c r="E2159" s="13" t="s">
        <v>223</v>
      </c>
      <c r="F2159" s="14" t="s">
        <v>7917</v>
      </c>
      <c r="G2159" s="14" t="s">
        <v>1415</v>
      </c>
      <c r="H2159" s="16">
        <v>44109</v>
      </c>
      <c r="I2159" s="16">
        <v>44839</v>
      </c>
      <c r="J2159" s="17" t="str">
        <f>IF(Ugovori_OPULJP[[#This Row],[DATUM ZAVRŠETKA OPERACIJE]]&gt;DATE(2023,12,31),"u provedbi","završen")</f>
        <v>završen</v>
      </c>
      <c r="K2159" s="15" t="s">
        <v>7890</v>
      </c>
      <c r="L2159" s="15" t="s">
        <v>86</v>
      </c>
      <c r="M2159" s="18">
        <v>0.85</v>
      </c>
      <c r="N2159" s="18">
        <v>0.15</v>
      </c>
      <c r="O2159" s="19">
        <f>Ugovori_OPULJP[[#This Row],[Bespovratna sredstva - Ukupno (EU+Nac) HRK
= Ukupna ugovorena vrijednost bespovratnih sredstava]]*Ugovori_OPULJP[[#This Row],[EU STOPA SUFINANCIRANJA %
EU CO-FINANCING RATE %]]</f>
        <v>1259786.054</v>
      </c>
      <c r="P2159" s="20">
        <f>Ugovori_OPULJP[[#This Row],[Bespovratna sredstva - EU dio - HRK]]/7.5345</f>
        <v>167202.34308845975</v>
      </c>
      <c r="Q2159" s="19">
        <f>Ugovori_OPULJP[[#This Row],[Bespovratna sredstva - Ukupno (EU+Nac) HRK
= Ukupna ugovorena vrijednost bespovratnih sredstava]]*Ugovori_OPULJP[[#This Row],[STOPA NACIONALNOG SUFINANCIRANJA %]]</f>
        <v>222315.18599999999</v>
      </c>
      <c r="R2159" s="20">
        <f>Ugovori_OPULJP[[#This Row],[Bespovratna sredstva - Nacionalni dio - HRK]]/7.5345</f>
        <v>29506.295839139952</v>
      </c>
      <c r="S2159" s="19">
        <v>1482101.24</v>
      </c>
      <c r="T2159" s="20">
        <f>Ugovori_OPULJP[[#This Row],[Bespovratna sredstva - Ukupno (EU+Nac) HRK
= Ukupna ugovorena vrijednost bespovratnih sredstava]]/7.5345</f>
        <v>196708.63892759971</v>
      </c>
      <c r="U2159" s="19">
        <v>0</v>
      </c>
      <c r="V2159" s="20">
        <f>Ugovori_OPULJP[[#This Row],[Javni doprinos korisnika - HRK]]/7.5345</f>
        <v>0</v>
      </c>
      <c r="W2159" s="19">
        <v>0</v>
      </c>
      <c r="X2159" s="20">
        <f>Ugovori_OPULJP[[#This Row],[Privatni doprinos korisnika - HRK]]/7.5345</f>
        <v>0</v>
      </c>
      <c r="Y2159" s="21">
        <f>Ugovori_OPULJP[[#This Row],[Bespovratna sredstva - Ukupno (EU+Nac) HRK
= Ukupna ugovorena vrijednost bespovratnih sredstava]]+Ugovori_OPULJP[[#This Row],[Javni doprinos korisnika - HRK]]+Ugovori_OPULJP[[#This Row],[Privatni doprinos korisnika - HRK]]</f>
        <v>1482101.24</v>
      </c>
      <c r="Z2159" s="22">
        <f>Ugovori_OPULJP[[#This Row],[UKUPNI PRIHVATLJIVI IZDACI
TOTAL ELIGIBLE EXPENDITURE
= Bespovratna sredstva ukupno + doprinos korisnika
= Ukupni prihvatljivi troškovi
= Ukupna ugovorena vrijednost projekta HRK]]/7.5345</f>
        <v>196708.63892759971</v>
      </c>
      <c r="AA2159" s="13" t="s">
        <v>22</v>
      </c>
      <c r="AB2159" s="13" t="s">
        <v>19</v>
      </c>
      <c r="AC2159" s="12" t="s">
        <v>7918</v>
      </c>
      <c r="AD2159" s="12" t="s">
        <v>2664</v>
      </c>
    </row>
    <row r="2160" spans="1:30" ht="51" customHeight="1" x14ac:dyDescent="0.3">
      <c r="A2160" s="10" t="s">
        <v>7919</v>
      </c>
      <c r="B2160" s="11" t="s">
        <v>139</v>
      </c>
      <c r="C2160" s="12" t="s">
        <v>2736</v>
      </c>
      <c r="D2160" s="12" t="s">
        <v>2737</v>
      </c>
      <c r="E2160" s="13" t="s">
        <v>223</v>
      </c>
      <c r="F2160" s="14" t="s">
        <v>7920</v>
      </c>
      <c r="G2160" s="14" t="s">
        <v>225</v>
      </c>
      <c r="H2160" s="16">
        <v>44109</v>
      </c>
      <c r="I2160" s="16">
        <v>44839</v>
      </c>
      <c r="J2160" s="17" t="str">
        <f>IF(Ugovori_OPULJP[[#This Row],[DATUM ZAVRŠETKA OPERACIJE]]&gt;DATE(2023,12,31),"u provedbi","završen")</f>
        <v>završen</v>
      </c>
      <c r="K2160" s="15" t="s">
        <v>7897</v>
      </c>
      <c r="L2160" s="15" t="s">
        <v>86</v>
      </c>
      <c r="M2160" s="18">
        <v>0.85</v>
      </c>
      <c r="N2160" s="18">
        <v>0.15</v>
      </c>
      <c r="O2160" s="19">
        <f>Ugovori_OPULJP[[#This Row],[Bespovratna sredstva - Ukupno (EU+Nac) HRK
= Ukupna ugovorena vrijednost bespovratnih sredstava]]*Ugovori_OPULJP[[#This Row],[EU STOPA SUFINANCIRANJA %
EU CO-FINANCING RATE %]]</f>
        <v>1274999.9745</v>
      </c>
      <c r="P2160" s="20">
        <f>Ugovori_OPULJP[[#This Row],[Bespovratna sredstva - EU dio - HRK]]/7.5345</f>
        <v>169221.57734421661</v>
      </c>
      <c r="Q2160" s="19">
        <f>Ugovori_OPULJP[[#This Row],[Bespovratna sredstva - Ukupno (EU+Nac) HRK
= Ukupna ugovorena vrijednost bespovratnih sredstava]]*Ugovori_OPULJP[[#This Row],[STOPA NACIONALNOG SUFINANCIRANJA %]]</f>
        <v>224999.99549999999</v>
      </c>
      <c r="R2160" s="20">
        <f>Ugovori_OPULJP[[#This Row],[Bespovratna sredstva - Nacionalni dio - HRK]]/7.5345</f>
        <v>29862.63129603822</v>
      </c>
      <c r="S2160" s="19">
        <v>1499999.97</v>
      </c>
      <c r="T2160" s="20">
        <f>Ugovori_OPULJP[[#This Row],[Bespovratna sredstva - Ukupno (EU+Nac) HRK
= Ukupna ugovorena vrijednost bespovratnih sredstava]]/7.5345</f>
        <v>199084.2086402548</v>
      </c>
      <c r="U2160" s="19">
        <v>0</v>
      </c>
      <c r="V2160" s="20">
        <f>Ugovori_OPULJP[[#This Row],[Javni doprinos korisnika - HRK]]/7.5345</f>
        <v>0</v>
      </c>
      <c r="W2160" s="19">
        <v>0</v>
      </c>
      <c r="X2160" s="20">
        <f>Ugovori_OPULJP[[#This Row],[Privatni doprinos korisnika - HRK]]/7.5345</f>
        <v>0</v>
      </c>
      <c r="Y2160" s="21">
        <f>Ugovori_OPULJP[[#This Row],[Bespovratna sredstva - Ukupno (EU+Nac) HRK
= Ukupna ugovorena vrijednost bespovratnih sredstava]]+Ugovori_OPULJP[[#This Row],[Javni doprinos korisnika - HRK]]+Ugovori_OPULJP[[#This Row],[Privatni doprinos korisnika - HRK]]</f>
        <v>1499999.97</v>
      </c>
      <c r="Z2160" s="22">
        <f>Ugovori_OPULJP[[#This Row],[UKUPNI PRIHVATLJIVI IZDACI
TOTAL ELIGIBLE EXPENDITURE
= Bespovratna sredstva ukupno + doprinos korisnika
= Ukupni prihvatljivi troškovi
= Ukupna ugovorena vrijednost projekta HRK]]/7.5345</f>
        <v>199084.2086402548</v>
      </c>
      <c r="AA2160" s="13" t="s">
        <v>22</v>
      </c>
      <c r="AB2160" s="13" t="s">
        <v>19</v>
      </c>
      <c r="AC2160" s="12" t="s">
        <v>7921</v>
      </c>
      <c r="AD2160" s="12" t="s">
        <v>2664</v>
      </c>
    </row>
    <row r="2161" spans="1:30" ht="51" customHeight="1" x14ac:dyDescent="0.3">
      <c r="A2161" s="10" t="s">
        <v>7922</v>
      </c>
      <c r="B2161" s="11" t="s">
        <v>139</v>
      </c>
      <c r="C2161" s="12" t="s">
        <v>2736</v>
      </c>
      <c r="D2161" s="12" t="s">
        <v>2737</v>
      </c>
      <c r="E2161" s="13" t="s">
        <v>223</v>
      </c>
      <c r="F2161" s="14" t="s">
        <v>7923</v>
      </c>
      <c r="G2161" s="14" t="s">
        <v>1380</v>
      </c>
      <c r="H2161" s="16">
        <v>44039</v>
      </c>
      <c r="I2161" s="16">
        <v>44769</v>
      </c>
      <c r="J2161" s="17" t="str">
        <f>IF(Ugovori_OPULJP[[#This Row],[DATUM ZAVRŠETKA OPERACIJE]]&gt;DATE(2023,12,31),"u provedbi","završen")</f>
        <v>završen</v>
      </c>
      <c r="K2161" s="15" t="s">
        <v>7924</v>
      </c>
      <c r="L2161" s="15" t="s">
        <v>81</v>
      </c>
      <c r="M2161" s="18">
        <v>0.85</v>
      </c>
      <c r="N2161" s="18">
        <v>0.15</v>
      </c>
      <c r="O2161" s="19">
        <f>Ugovori_OPULJP[[#This Row],[Bespovratna sredstva - Ukupno (EU+Nac) HRK
= Ukupna ugovorena vrijednost bespovratnih sredstava]]*Ugovori_OPULJP[[#This Row],[EU STOPA SUFINANCIRANJA %
EU CO-FINANCING RATE %]]</f>
        <v>1274802.6129999999</v>
      </c>
      <c r="P2161" s="20">
        <f>Ugovori_OPULJP[[#This Row],[Bespovratna sredstva - EU dio - HRK]]/7.5345</f>
        <v>169195.38297166367</v>
      </c>
      <c r="Q2161" s="19">
        <f>Ugovori_OPULJP[[#This Row],[Bespovratna sredstva - Ukupno (EU+Nac) HRK
= Ukupna ugovorena vrijednost bespovratnih sredstava]]*Ugovori_OPULJP[[#This Row],[STOPA NACIONALNOG SUFINANCIRANJA %]]</f>
        <v>224965.16699999999</v>
      </c>
      <c r="R2161" s="20">
        <f>Ugovori_OPULJP[[#This Row],[Bespovratna sredstva - Nacionalni dio - HRK]]/7.5345</f>
        <v>29858.008759705353</v>
      </c>
      <c r="S2161" s="19">
        <v>1499767.78</v>
      </c>
      <c r="T2161" s="20">
        <f>Ugovori_OPULJP[[#This Row],[Bespovratna sredstva - Ukupno (EU+Nac) HRK
= Ukupna ugovorena vrijednost bespovratnih sredstava]]/7.5345</f>
        <v>199053.39173136902</v>
      </c>
      <c r="U2161" s="19">
        <v>0</v>
      </c>
      <c r="V2161" s="20">
        <f>Ugovori_OPULJP[[#This Row],[Javni doprinos korisnika - HRK]]/7.5345</f>
        <v>0</v>
      </c>
      <c r="W2161" s="19">
        <v>0</v>
      </c>
      <c r="X2161" s="20">
        <f>Ugovori_OPULJP[[#This Row],[Privatni doprinos korisnika - HRK]]/7.5345</f>
        <v>0</v>
      </c>
      <c r="Y2161" s="21">
        <f>Ugovori_OPULJP[[#This Row],[Bespovratna sredstva - Ukupno (EU+Nac) HRK
= Ukupna ugovorena vrijednost bespovratnih sredstava]]+Ugovori_OPULJP[[#This Row],[Javni doprinos korisnika - HRK]]+Ugovori_OPULJP[[#This Row],[Privatni doprinos korisnika - HRK]]</f>
        <v>1499767.78</v>
      </c>
      <c r="Z2161" s="22">
        <f>Ugovori_OPULJP[[#This Row],[UKUPNI PRIHVATLJIVI IZDACI
TOTAL ELIGIBLE EXPENDITURE
= Bespovratna sredstva ukupno + doprinos korisnika
= Ukupni prihvatljivi troškovi
= Ukupna ugovorena vrijednost projekta HRK]]/7.5345</f>
        <v>199053.39173136902</v>
      </c>
      <c r="AA2161" s="13" t="s">
        <v>22</v>
      </c>
      <c r="AB2161" s="13" t="s">
        <v>19</v>
      </c>
      <c r="AC2161" s="12" t="s">
        <v>7925</v>
      </c>
      <c r="AD2161" s="12" t="s">
        <v>2664</v>
      </c>
    </row>
    <row r="2162" spans="1:30" ht="51" customHeight="1" x14ac:dyDescent="0.3">
      <c r="A2162" s="10" t="s">
        <v>7926</v>
      </c>
      <c r="B2162" s="11" t="s">
        <v>139</v>
      </c>
      <c r="C2162" s="12" t="s">
        <v>2736</v>
      </c>
      <c r="D2162" s="12" t="s">
        <v>2737</v>
      </c>
      <c r="E2162" s="13" t="s">
        <v>223</v>
      </c>
      <c r="F2162" s="14" t="s">
        <v>7927</v>
      </c>
      <c r="G2162" s="14" t="s">
        <v>1435</v>
      </c>
      <c r="H2162" s="16">
        <v>44109</v>
      </c>
      <c r="I2162" s="16">
        <v>44839</v>
      </c>
      <c r="J2162" s="17" t="str">
        <f>IF(Ugovori_OPULJP[[#This Row],[DATUM ZAVRŠETKA OPERACIJE]]&gt;DATE(2023,12,31),"u provedbi","završen")</f>
        <v>završen</v>
      </c>
      <c r="K2162" s="15" t="s">
        <v>7890</v>
      </c>
      <c r="L2162" s="15" t="s">
        <v>86</v>
      </c>
      <c r="M2162" s="18">
        <v>0.85</v>
      </c>
      <c r="N2162" s="18">
        <v>0.15</v>
      </c>
      <c r="O2162" s="19">
        <f>Ugovori_OPULJP[[#This Row],[Bespovratna sredstva - Ukupno (EU+Nac) HRK
= Ukupna ugovorena vrijednost bespovratnih sredstava]]*Ugovori_OPULJP[[#This Row],[EU STOPA SUFINANCIRANJA %
EU CO-FINANCING RATE %]]</f>
        <v>1274647.25</v>
      </c>
      <c r="P2162" s="20">
        <f>Ugovori_OPULJP[[#This Row],[Bespovratna sredstva - EU dio - HRK]]/7.5345</f>
        <v>169174.76275797994</v>
      </c>
      <c r="Q2162" s="19">
        <f>Ugovori_OPULJP[[#This Row],[Bespovratna sredstva - Ukupno (EU+Nac) HRK
= Ukupna ugovorena vrijednost bespovratnih sredstava]]*Ugovori_OPULJP[[#This Row],[STOPA NACIONALNOG SUFINANCIRANJA %]]</f>
        <v>224937.75</v>
      </c>
      <c r="R2162" s="20">
        <f>Ugovori_OPULJP[[#This Row],[Bespovratna sredstva - Nacionalni dio - HRK]]/7.5345</f>
        <v>29854.369898467048</v>
      </c>
      <c r="S2162" s="19">
        <v>1499585</v>
      </c>
      <c r="T2162" s="20">
        <f>Ugovori_OPULJP[[#This Row],[Bespovratna sredstva - Ukupno (EU+Nac) HRK
= Ukupna ugovorena vrijednost bespovratnih sredstava]]/7.5345</f>
        <v>199029.13265644701</v>
      </c>
      <c r="U2162" s="19">
        <v>0</v>
      </c>
      <c r="V2162" s="20">
        <f>Ugovori_OPULJP[[#This Row],[Javni doprinos korisnika - HRK]]/7.5345</f>
        <v>0</v>
      </c>
      <c r="W2162" s="19">
        <v>0</v>
      </c>
      <c r="X2162" s="20">
        <f>Ugovori_OPULJP[[#This Row],[Privatni doprinos korisnika - HRK]]/7.5345</f>
        <v>0</v>
      </c>
      <c r="Y2162" s="21">
        <f>Ugovori_OPULJP[[#This Row],[Bespovratna sredstva - Ukupno (EU+Nac) HRK
= Ukupna ugovorena vrijednost bespovratnih sredstava]]+Ugovori_OPULJP[[#This Row],[Javni doprinos korisnika - HRK]]+Ugovori_OPULJP[[#This Row],[Privatni doprinos korisnika - HRK]]</f>
        <v>1499585</v>
      </c>
      <c r="Z2162" s="22">
        <f>Ugovori_OPULJP[[#This Row],[UKUPNI PRIHVATLJIVI IZDACI
TOTAL ELIGIBLE EXPENDITURE
= Bespovratna sredstva ukupno + doprinos korisnika
= Ukupni prihvatljivi troškovi
= Ukupna ugovorena vrijednost projekta HRK]]/7.5345</f>
        <v>199029.13265644701</v>
      </c>
      <c r="AA2162" s="13" t="s">
        <v>22</v>
      </c>
      <c r="AB2162" s="13" t="s">
        <v>19</v>
      </c>
      <c r="AC2162" s="12" t="s">
        <v>7928</v>
      </c>
      <c r="AD2162" s="12" t="s">
        <v>2664</v>
      </c>
    </row>
    <row r="2163" spans="1:30" ht="51" customHeight="1" x14ac:dyDescent="0.3">
      <c r="A2163" s="10" t="s">
        <v>7929</v>
      </c>
      <c r="B2163" s="11" t="s">
        <v>139</v>
      </c>
      <c r="C2163" s="12" t="s">
        <v>2736</v>
      </c>
      <c r="D2163" s="12" t="s">
        <v>2737</v>
      </c>
      <c r="E2163" s="13" t="s">
        <v>223</v>
      </c>
      <c r="F2163" s="14" t="s">
        <v>7930</v>
      </c>
      <c r="G2163" s="14" t="s">
        <v>2363</v>
      </c>
      <c r="H2163" s="16">
        <v>43936</v>
      </c>
      <c r="I2163" s="16">
        <v>44666</v>
      </c>
      <c r="J2163" s="17" t="str">
        <f>IF(Ugovori_OPULJP[[#This Row],[DATUM ZAVRŠETKA OPERACIJE]]&gt;DATE(2023,12,31),"u provedbi","završen")</f>
        <v>završen</v>
      </c>
      <c r="K2163" s="15" t="s">
        <v>7931</v>
      </c>
      <c r="L2163" s="15" t="s">
        <v>21</v>
      </c>
      <c r="M2163" s="18">
        <v>0.85</v>
      </c>
      <c r="N2163" s="18">
        <v>0.15</v>
      </c>
      <c r="O2163" s="19">
        <f>Ugovori_OPULJP[[#This Row],[Bespovratna sredstva - Ukupno (EU+Nac) HRK
= Ukupna ugovorena vrijednost bespovratnih sredstava]]*Ugovori_OPULJP[[#This Row],[EU STOPA SUFINANCIRANJA %
EU CO-FINANCING RATE %]]</f>
        <v>1251050.9524999999</v>
      </c>
      <c r="P2163" s="20">
        <f>Ugovori_OPULJP[[#This Row],[Bespovratna sredstva - EU dio - HRK]]/7.5345</f>
        <v>166042.99588559291</v>
      </c>
      <c r="Q2163" s="19">
        <f>Ugovori_OPULJP[[#This Row],[Bespovratna sredstva - Ukupno (EU+Nac) HRK
= Ukupna ugovorena vrijednost bespovratnih sredstava]]*Ugovori_OPULJP[[#This Row],[STOPA NACIONALNOG SUFINANCIRANJA %]]</f>
        <v>220773.69749999998</v>
      </c>
      <c r="R2163" s="20">
        <f>Ugovori_OPULJP[[#This Row],[Bespovratna sredstva - Nacionalni dio - HRK]]/7.5345</f>
        <v>29301.705156281103</v>
      </c>
      <c r="S2163" s="19">
        <v>1471824.65</v>
      </c>
      <c r="T2163" s="20">
        <f>Ugovori_OPULJP[[#This Row],[Bespovratna sredstva - Ukupno (EU+Nac) HRK
= Ukupna ugovorena vrijednost bespovratnih sredstava]]/7.5345</f>
        <v>195344.70104187401</v>
      </c>
      <c r="U2163" s="19">
        <v>0</v>
      </c>
      <c r="V2163" s="20">
        <f>Ugovori_OPULJP[[#This Row],[Javni doprinos korisnika - HRK]]/7.5345</f>
        <v>0</v>
      </c>
      <c r="W2163" s="19">
        <v>0</v>
      </c>
      <c r="X2163" s="20">
        <f>Ugovori_OPULJP[[#This Row],[Privatni doprinos korisnika - HRK]]/7.5345</f>
        <v>0</v>
      </c>
      <c r="Y2163" s="21">
        <f>Ugovori_OPULJP[[#This Row],[Bespovratna sredstva - Ukupno (EU+Nac) HRK
= Ukupna ugovorena vrijednost bespovratnih sredstava]]+Ugovori_OPULJP[[#This Row],[Javni doprinos korisnika - HRK]]+Ugovori_OPULJP[[#This Row],[Privatni doprinos korisnika - HRK]]</f>
        <v>1471824.65</v>
      </c>
      <c r="Z2163" s="22">
        <f>Ugovori_OPULJP[[#This Row],[UKUPNI PRIHVATLJIVI IZDACI
TOTAL ELIGIBLE EXPENDITURE
= Bespovratna sredstva ukupno + doprinos korisnika
= Ukupni prihvatljivi troškovi
= Ukupna ugovorena vrijednost projekta HRK]]/7.5345</f>
        <v>195344.70104187401</v>
      </c>
      <c r="AA2163" s="13" t="s">
        <v>22</v>
      </c>
      <c r="AB2163" s="13" t="s">
        <v>19</v>
      </c>
      <c r="AC2163" s="12" t="s">
        <v>7932</v>
      </c>
      <c r="AD2163" s="12" t="s">
        <v>2664</v>
      </c>
    </row>
    <row r="2164" spans="1:30" ht="51" customHeight="1" x14ac:dyDescent="0.3">
      <c r="A2164" s="10" t="s">
        <v>7933</v>
      </c>
      <c r="B2164" s="11" t="s">
        <v>139</v>
      </c>
      <c r="C2164" s="12" t="s">
        <v>2736</v>
      </c>
      <c r="D2164" s="12" t="s">
        <v>2737</v>
      </c>
      <c r="E2164" s="13" t="s">
        <v>223</v>
      </c>
      <c r="F2164" s="14" t="s">
        <v>7934</v>
      </c>
      <c r="G2164" s="14" t="s">
        <v>2066</v>
      </c>
      <c r="H2164" s="16">
        <v>44109</v>
      </c>
      <c r="I2164" s="16">
        <v>44839</v>
      </c>
      <c r="J2164" s="17" t="str">
        <f>IF(Ugovori_OPULJP[[#This Row],[DATUM ZAVRŠETKA OPERACIJE]]&gt;DATE(2023,12,31),"u provedbi","završen")</f>
        <v>završen</v>
      </c>
      <c r="K2164" s="15" t="s">
        <v>7890</v>
      </c>
      <c r="L2164" s="15" t="s">
        <v>86</v>
      </c>
      <c r="M2164" s="18">
        <v>0.85</v>
      </c>
      <c r="N2164" s="18">
        <v>0.15</v>
      </c>
      <c r="O2164" s="19">
        <f>Ugovori_OPULJP[[#This Row],[Bespovratna sredstva - Ukupno (EU+Nac) HRK
= Ukupna ugovorena vrijednost bespovratnih sredstava]]*Ugovori_OPULJP[[#This Row],[EU STOPA SUFINANCIRANJA %
EU CO-FINANCING RATE %]]</f>
        <v>1273444.5</v>
      </c>
      <c r="P2164" s="20">
        <f>Ugovori_OPULJP[[#This Row],[Bespovratna sredstva - EU dio - HRK]]/7.5345</f>
        <v>169015.13040015925</v>
      </c>
      <c r="Q2164" s="19">
        <f>Ugovori_OPULJP[[#This Row],[Bespovratna sredstva - Ukupno (EU+Nac) HRK
= Ukupna ugovorena vrijednost bespovratnih sredstava]]*Ugovori_OPULJP[[#This Row],[STOPA NACIONALNOG SUFINANCIRANJA %]]</f>
        <v>224725.5</v>
      </c>
      <c r="R2164" s="20">
        <f>Ugovori_OPULJP[[#This Row],[Bespovratna sredstva - Nacionalni dio - HRK]]/7.5345</f>
        <v>29826.199482381046</v>
      </c>
      <c r="S2164" s="19">
        <v>1498170</v>
      </c>
      <c r="T2164" s="20">
        <f>Ugovori_OPULJP[[#This Row],[Bespovratna sredstva - Ukupno (EU+Nac) HRK
= Ukupna ugovorena vrijednost bespovratnih sredstava]]/7.5345</f>
        <v>198841.3298825403</v>
      </c>
      <c r="U2164" s="19">
        <v>0</v>
      </c>
      <c r="V2164" s="20">
        <f>Ugovori_OPULJP[[#This Row],[Javni doprinos korisnika - HRK]]/7.5345</f>
        <v>0</v>
      </c>
      <c r="W2164" s="19">
        <v>0</v>
      </c>
      <c r="X2164" s="20">
        <f>Ugovori_OPULJP[[#This Row],[Privatni doprinos korisnika - HRK]]/7.5345</f>
        <v>0</v>
      </c>
      <c r="Y2164" s="21">
        <f>Ugovori_OPULJP[[#This Row],[Bespovratna sredstva - Ukupno (EU+Nac) HRK
= Ukupna ugovorena vrijednost bespovratnih sredstava]]+Ugovori_OPULJP[[#This Row],[Javni doprinos korisnika - HRK]]+Ugovori_OPULJP[[#This Row],[Privatni doprinos korisnika - HRK]]</f>
        <v>1498170</v>
      </c>
      <c r="Z2164" s="22">
        <f>Ugovori_OPULJP[[#This Row],[UKUPNI PRIHVATLJIVI IZDACI
TOTAL ELIGIBLE EXPENDITURE
= Bespovratna sredstva ukupno + doprinos korisnika
= Ukupni prihvatljivi troškovi
= Ukupna ugovorena vrijednost projekta HRK]]/7.5345</f>
        <v>198841.3298825403</v>
      </c>
      <c r="AA2164" s="13" t="s">
        <v>22</v>
      </c>
      <c r="AB2164" s="13" t="s">
        <v>19</v>
      </c>
      <c r="AC2164" s="12" t="s">
        <v>7935</v>
      </c>
      <c r="AD2164" s="12" t="s">
        <v>2664</v>
      </c>
    </row>
    <row r="2165" spans="1:30" ht="51" customHeight="1" x14ac:dyDescent="0.3">
      <c r="A2165" s="10" t="s">
        <v>7936</v>
      </c>
      <c r="B2165" s="11" t="s">
        <v>139</v>
      </c>
      <c r="C2165" s="12" t="s">
        <v>2736</v>
      </c>
      <c r="D2165" s="12" t="s">
        <v>2737</v>
      </c>
      <c r="E2165" s="13" t="s">
        <v>223</v>
      </c>
      <c r="F2165" s="14" t="s">
        <v>7937</v>
      </c>
      <c r="G2165" s="14" t="s">
        <v>1353</v>
      </c>
      <c r="H2165" s="16">
        <v>44109</v>
      </c>
      <c r="I2165" s="16">
        <v>44839</v>
      </c>
      <c r="J2165" s="17" t="str">
        <f>IF(Ugovori_OPULJP[[#This Row],[DATUM ZAVRŠETKA OPERACIJE]]&gt;DATE(2023,12,31),"u provedbi","završen")</f>
        <v>završen</v>
      </c>
      <c r="K2165" s="15" t="s">
        <v>7890</v>
      </c>
      <c r="L2165" s="15" t="s">
        <v>86</v>
      </c>
      <c r="M2165" s="18">
        <v>0.85</v>
      </c>
      <c r="N2165" s="18">
        <v>0.15</v>
      </c>
      <c r="O2165" s="19">
        <f>Ugovori_OPULJP[[#This Row],[Bespovratna sredstva - Ukupno (EU+Nac) HRK
= Ukupna ugovorena vrijednost bespovratnih sredstava]]*Ugovori_OPULJP[[#This Row],[EU STOPA SUFINANCIRANJA %
EU CO-FINANCING RATE %]]</f>
        <v>1232424.52</v>
      </c>
      <c r="P2165" s="20">
        <f>Ugovori_OPULJP[[#This Row],[Bespovratna sredstva - EU dio - HRK]]/7.5345</f>
        <v>163570.84345344748</v>
      </c>
      <c r="Q2165" s="19">
        <f>Ugovori_OPULJP[[#This Row],[Bespovratna sredstva - Ukupno (EU+Nac) HRK
= Ukupna ugovorena vrijednost bespovratnih sredstava]]*Ugovori_OPULJP[[#This Row],[STOPA NACIONALNOG SUFINANCIRANJA %]]</f>
        <v>217486.68</v>
      </c>
      <c r="R2165" s="20">
        <f>Ugovori_OPULJP[[#This Row],[Bespovratna sredstva - Nacionalni dio - HRK]]/7.5345</f>
        <v>28865.442962373083</v>
      </c>
      <c r="S2165" s="19">
        <v>1449911.2</v>
      </c>
      <c r="T2165" s="20">
        <f>Ugovori_OPULJP[[#This Row],[Bespovratna sredstva - Ukupno (EU+Nac) HRK
= Ukupna ugovorena vrijednost bespovratnih sredstava]]/7.5345</f>
        <v>192436.28641582053</v>
      </c>
      <c r="U2165" s="19">
        <v>0</v>
      </c>
      <c r="V2165" s="20">
        <f>Ugovori_OPULJP[[#This Row],[Javni doprinos korisnika - HRK]]/7.5345</f>
        <v>0</v>
      </c>
      <c r="W2165" s="19">
        <v>0</v>
      </c>
      <c r="X2165" s="20">
        <f>Ugovori_OPULJP[[#This Row],[Privatni doprinos korisnika - HRK]]/7.5345</f>
        <v>0</v>
      </c>
      <c r="Y2165" s="21">
        <f>Ugovori_OPULJP[[#This Row],[Bespovratna sredstva - Ukupno (EU+Nac) HRK
= Ukupna ugovorena vrijednost bespovratnih sredstava]]+Ugovori_OPULJP[[#This Row],[Javni doprinos korisnika - HRK]]+Ugovori_OPULJP[[#This Row],[Privatni doprinos korisnika - HRK]]</f>
        <v>1449911.2</v>
      </c>
      <c r="Z2165" s="22">
        <f>Ugovori_OPULJP[[#This Row],[UKUPNI PRIHVATLJIVI IZDACI
TOTAL ELIGIBLE EXPENDITURE
= Bespovratna sredstva ukupno + doprinos korisnika
= Ukupni prihvatljivi troškovi
= Ukupna ugovorena vrijednost projekta HRK]]/7.5345</f>
        <v>192436.28641582053</v>
      </c>
      <c r="AA2165" s="13" t="s">
        <v>22</v>
      </c>
      <c r="AB2165" s="13" t="s">
        <v>19</v>
      </c>
      <c r="AC2165" s="12" t="s">
        <v>7938</v>
      </c>
      <c r="AD2165" s="12" t="s">
        <v>2664</v>
      </c>
    </row>
    <row r="2166" spans="1:30" ht="51" customHeight="1" x14ac:dyDescent="0.3">
      <c r="A2166" s="10" t="s">
        <v>7939</v>
      </c>
      <c r="B2166" s="11" t="s">
        <v>139</v>
      </c>
      <c r="C2166" s="12" t="s">
        <v>2736</v>
      </c>
      <c r="D2166" s="12" t="s">
        <v>2737</v>
      </c>
      <c r="E2166" s="13" t="s">
        <v>223</v>
      </c>
      <c r="F2166" s="14" t="s">
        <v>7940</v>
      </c>
      <c r="G2166" s="14" t="s">
        <v>1167</v>
      </c>
      <c r="H2166" s="16">
        <v>43955</v>
      </c>
      <c r="I2166" s="16">
        <v>44685</v>
      </c>
      <c r="J2166" s="17" t="str">
        <f>IF(Ugovori_OPULJP[[#This Row],[DATUM ZAVRŠETKA OPERACIJE]]&gt;DATE(2023,12,31),"u provedbi","završen")</f>
        <v>završen</v>
      </c>
      <c r="K2166" s="15" t="s">
        <v>7941</v>
      </c>
      <c r="L2166" s="15" t="s">
        <v>86</v>
      </c>
      <c r="M2166" s="18">
        <v>0.85</v>
      </c>
      <c r="N2166" s="18">
        <v>0.15</v>
      </c>
      <c r="O2166" s="19">
        <f>Ugovori_OPULJP[[#This Row],[Bespovratna sredstva - Ukupno (EU+Nac) HRK
= Ukupna ugovorena vrijednost bespovratnih sredstava]]*Ugovori_OPULJP[[#This Row],[EU STOPA SUFINANCIRANJA %
EU CO-FINANCING RATE %]]</f>
        <v>1181499.8640000001</v>
      </c>
      <c r="P2166" s="20">
        <f>Ugovori_OPULJP[[#This Row],[Bespovratna sredstva - EU dio - HRK]]/7.5345</f>
        <v>156811.98009157873</v>
      </c>
      <c r="Q2166" s="19">
        <f>Ugovori_OPULJP[[#This Row],[Bespovratna sredstva - Ukupno (EU+Nac) HRK
= Ukupna ugovorena vrijednost bespovratnih sredstava]]*Ugovori_OPULJP[[#This Row],[STOPA NACIONALNOG SUFINANCIRANJA %]]</f>
        <v>208499.976</v>
      </c>
      <c r="R2166" s="20">
        <f>Ugovori_OPULJP[[#This Row],[Bespovratna sredstva - Nacionalni dio - HRK]]/7.5345</f>
        <v>27672.702369102128</v>
      </c>
      <c r="S2166" s="19">
        <v>1389999.84</v>
      </c>
      <c r="T2166" s="20">
        <f>Ugovori_OPULJP[[#This Row],[Bespovratna sredstva - Ukupno (EU+Nac) HRK
= Ukupna ugovorena vrijednost bespovratnih sredstava]]/7.5345</f>
        <v>184484.68246068087</v>
      </c>
      <c r="U2166" s="19">
        <v>0</v>
      </c>
      <c r="V2166" s="20">
        <f>Ugovori_OPULJP[[#This Row],[Javni doprinos korisnika - HRK]]/7.5345</f>
        <v>0</v>
      </c>
      <c r="W2166" s="19">
        <v>0</v>
      </c>
      <c r="X2166" s="20">
        <f>Ugovori_OPULJP[[#This Row],[Privatni doprinos korisnika - HRK]]/7.5345</f>
        <v>0</v>
      </c>
      <c r="Y2166" s="21">
        <f>Ugovori_OPULJP[[#This Row],[Bespovratna sredstva - Ukupno (EU+Nac) HRK
= Ukupna ugovorena vrijednost bespovratnih sredstava]]+Ugovori_OPULJP[[#This Row],[Javni doprinos korisnika - HRK]]+Ugovori_OPULJP[[#This Row],[Privatni doprinos korisnika - HRK]]</f>
        <v>1389999.84</v>
      </c>
      <c r="Z2166" s="22">
        <f>Ugovori_OPULJP[[#This Row],[UKUPNI PRIHVATLJIVI IZDACI
TOTAL ELIGIBLE EXPENDITURE
= Bespovratna sredstva ukupno + doprinos korisnika
= Ukupni prihvatljivi troškovi
= Ukupna ugovorena vrijednost projekta HRK]]/7.5345</f>
        <v>184484.68246068087</v>
      </c>
      <c r="AA2166" s="13" t="s">
        <v>22</v>
      </c>
      <c r="AB2166" s="13" t="s">
        <v>19</v>
      </c>
      <c r="AC2166" s="12" t="s">
        <v>7942</v>
      </c>
      <c r="AD2166" s="12" t="s">
        <v>2664</v>
      </c>
    </row>
    <row r="2167" spans="1:30" ht="51" customHeight="1" x14ac:dyDescent="0.3">
      <c r="A2167" s="10" t="s">
        <v>7943</v>
      </c>
      <c r="B2167" s="11" t="s">
        <v>139</v>
      </c>
      <c r="C2167" s="12" t="s">
        <v>2736</v>
      </c>
      <c r="D2167" s="12" t="s">
        <v>2737</v>
      </c>
      <c r="E2167" s="13" t="s">
        <v>223</v>
      </c>
      <c r="F2167" s="14" t="s">
        <v>7944</v>
      </c>
      <c r="G2167" s="14" t="s">
        <v>1648</v>
      </c>
      <c r="H2167" s="16">
        <v>44044</v>
      </c>
      <c r="I2167" s="16">
        <v>44774</v>
      </c>
      <c r="J2167" s="17" t="str">
        <f>IF(Ugovori_OPULJP[[#This Row],[DATUM ZAVRŠETKA OPERACIJE]]&gt;DATE(2023,12,31),"u provedbi","završen")</f>
        <v>završen</v>
      </c>
      <c r="K2167" s="15" t="s">
        <v>7945</v>
      </c>
      <c r="L2167" s="15" t="s">
        <v>380</v>
      </c>
      <c r="M2167" s="18">
        <v>0.85</v>
      </c>
      <c r="N2167" s="18">
        <v>0.15</v>
      </c>
      <c r="O2167" s="19">
        <f>Ugovori_OPULJP[[#This Row],[Bespovratna sredstva - Ukupno (EU+Nac) HRK
= Ukupna ugovorena vrijednost bespovratnih sredstava]]*Ugovori_OPULJP[[#This Row],[EU STOPA SUFINANCIRANJA %
EU CO-FINANCING RATE %]]</f>
        <v>1273790.8665</v>
      </c>
      <c r="P2167" s="20">
        <f>Ugovori_OPULJP[[#This Row],[Bespovratna sredstva - EU dio - HRK]]/7.5345</f>
        <v>169061.10113478001</v>
      </c>
      <c r="Q2167" s="19">
        <f>Ugovori_OPULJP[[#This Row],[Bespovratna sredstva - Ukupno (EU+Nac) HRK
= Ukupna ugovorena vrijednost bespovratnih sredstava]]*Ugovori_OPULJP[[#This Row],[STOPA NACIONALNOG SUFINANCIRANJA %]]</f>
        <v>224786.62349999999</v>
      </c>
      <c r="R2167" s="20">
        <f>Ugovori_OPULJP[[#This Row],[Bespovratna sredstva - Nacionalni dio - HRK]]/7.5345</f>
        <v>29834.311964961176</v>
      </c>
      <c r="S2167" s="19">
        <v>1498577.49</v>
      </c>
      <c r="T2167" s="20">
        <f>Ugovori_OPULJP[[#This Row],[Bespovratna sredstva - Ukupno (EU+Nac) HRK
= Ukupna ugovorena vrijednost bespovratnih sredstava]]/7.5345</f>
        <v>198895.41309974118</v>
      </c>
      <c r="U2167" s="19">
        <v>0</v>
      </c>
      <c r="V2167" s="20">
        <f>Ugovori_OPULJP[[#This Row],[Javni doprinos korisnika - HRK]]/7.5345</f>
        <v>0</v>
      </c>
      <c r="W2167" s="19">
        <v>0</v>
      </c>
      <c r="X2167" s="20">
        <f>Ugovori_OPULJP[[#This Row],[Privatni doprinos korisnika - HRK]]/7.5345</f>
        <v>0</v>
      </c>
      <c r="Y2167" s="21">
        <f>Ugovori_OPULJP[[#This Row],[Bespovratna sredstva - Ukupno (EU+Nac) HRK
= Ukupna ugovorena vrijednost bespovratnih sredstava]]+Ugovori_OPULJP[[#This Row],[Javni doprinos korisnika - HRK]]+Ugovori_OPULJP[[#This Row],[Privatni doprinos korisnika - HRK]]</f>
        <v>1498577.49</v>
      </c>
      <c r="Z2167" s="22">
        <f>Ugovori_OPULJP[[#This Row],[UKUPNI PRIHVATLJIVI IZDACI
TOTAL ELIGIBLE EXPENDITURE
= Bespovratna sredstva ukupno + doprinos korisnika
= Ukupni prihvatljivi troškovi
= Ukupna ugovorena vrijednost projekta HRK]]/7.5345</f>
        <v>198895.41309974118</v>
      </c>
      <c r="AA2167" s="13" t="s">
        <v>22</v>
      </c>
      <c r="AB2167" s="13" t="s">
        <v>19</v>
      </c>
      <c r="AC2167" s="12" t="s">
        <v>7946</v>
      </c>
      <c r="AD2167" s="12" t="s">
        <v>2664</v>
      </c>
    </row>
    <row r="2168" spans="1:30" ht="51" customHeight="1" x14ac:dyDescent="0.3">
      <c r="A2168" s="10" t="s">
        <v>7947</v>
      </c>
      <c r="B2168" s="11" t="s">
        <v>139</v>
      </c>
      <c r="C2168" s="12" t="s">
        <v>2736</v>
      </c>
      <c r="D2168" s="12" t="s">
        <v>2737</v>
      </c>
      <c r="E2168" s="13" t="s">
        <v>223</v>
      </c>
      <c r="F2168" s="14" t="s">
        <v>7948</v>
      </c>
      <c r="G2168" s="14" t="s">
        <v>1167</v>
      </c>
      <c r="H2168" s="16">
        <v>44109</v>
      </c>
      <c r="I2168" s="16">
        <v>44839</v>
      </c>
      <c r="J2168" s="17" t="str">
        <f>IF(Ugovori_OPULJP[[#This Row],[DATUM ZAVRŠETKA OPERACIJE]]&gt;DATE(2023,12,31),"u provedbi","završen")</f>
        <v>završen</v>
      </c>
      <c r="K2168" s="15" t="s">
        <v>7890</v>
      </c>
      <c r="L2168" s="15" t="s">
        <v>86</v>
      </c>
      <c r="M2168" s="18">
        <v>0.85</v>
      </c>
      <c r="N2168" s="18">
        <v>0.15</v>
      </c>
      <c r="O2168" s="19">
        <f>Ugovori_OPULJP[[#This Row],[Bespovratna sredstva - Ukupno (EU+Nac) HRK
= Ukupna ugovorena vrijednost bespovratnih sredstava]]*Ugovori_OPULJP[[#This Row],[EU STOPA SUFINANCIRANJA %
EU CO-FINANCING RATE %]]</f>
        <v>1178689.9765000001</v>
      </c>
      <c r="P2168" s="20">
        <f>Ugovori_OPULJP[[#This Row],[Bespovratna sredstva - EU dio - HRK]]/7.5345</f>
        <v>156439.04393124959</v>
      </c>
      <c r="Q2168" s="19">
        <f>Ugovori_OPULJP[[#This Row],[Bespovratna sredstva - Ukupno (EU+Nac) HRK
= Ukupna ugovorena vrijednost bespovratnih sredstava]]*Ugovori_OPULJP[[#This Row],[STOPA NACIONALNOG SUFINANCIRANJA %]]</f>
        <v>208004.11350000001</v>
      </c>
      <c r="R2168" s="20">
        <f>Ugovori_OPULJP[[#This Row],[Bespovratna sredstva - Nacionalni dio - HRK]]/7.5345</f>
        <v>27606.890105514631</v>
      </c>
      <c r="S2168" s="19">
        <v>1386694.09</v>
      </c>
      <c r="T2168" s="20">
        <f>Ugovori_OPULJP[[#This Row],[Bespovratna sredstva - Ukupno (EU+Nac) HRK
= Ukupna ugovorena vrijednost bespovratnih sredstava]]/7.5345</f>
        <v>184045.93403676423</v>
      </c>
      <c r="U2168" s="19">
        <v>0</v>
      </c>
      <c r="V2168" s="20">
        <f>Ugovori_OPULJP[[#This Row],[Javni doprinos korisnika - HRK]]/7.5345</f>
        <v>0</v>
      </c>
      <c r="W2168" s="19">
        <v>0</v>
      </c>
      <c r="X2168" s="20">
        <f>Ugovori_OPULJP[[#This Row],[Privatni doprinos korisnika - HRK]]/7.5345</f>
        <v>0</v>
      </c>
      <c r="Y2168" s="21">
        <f>Ugovori_OPULJP[[#This Row],[Bespovratna sredstva - Ukupno (EU+Nac) HRK
= Ukupna ugovorena vrijednost bespovratnih sredstava]]+Ugovori_OPULJP[[#This Row],[Javni doprinos korisnika - HRK]]+Ugovori_OPULJP[[#This Row],[Privatni doprinos korisnika - HRK]]</f>
        <v>1386694.09</v>
      </c>
      <c r="Z2168" s="22">
        <f>Ugovori_OPULJP[[#This Row],[UKUPNI PRIHVATLJIVI IZDACI
TOTAL ELIGIBLE EXPENDITURE
= Bespovratna sredstva ukupno + doprinos korisnika
= Ukupni prihvatljivi troškovi
= Ukupna ugovorena vrijednost projekta HRK]]/7.5345</f>
        <v>184045.93403676423</v>
      </c>
      <c r="AA2168" s="13" t="s">
        <v>22</v>
      </c>
      <c r="AB2168" s="13" t="s">
        <v>19</v>
      </c>
      <c r="AC2168" s="12" t="s">
        <v>7949</v>
      </c>
      <c r="AD2168" s="12" t="s">
        <v>2664</v>
      </c>
    </row>
    <row r="2169" spans="1:30" ht="51" customHeight="1" x14ac:dyDescent="0.3">
      <c r="A2169" s="10" t="s">
        <v>7950</v>
      </c>
      <c r="B2169" s="11" t="s">
        <v>139</v>
      </c>
      <c r="C2169" s="12" t="s">
        <v>2736</v>
      </c>
      <c r="D2169" s="12" t="s">
        <v>2737</v>
      </c>
      <c r="E2169" s="13" t="s">
        <v>223</v>
      </c>
      <c r="F2169" s="14" t="s">
        <v>7951</v>
      </c>
      <c r="G2169" s="14" t="s">
        <v>21</v>
      </c>
      <c r="H2169" s="16">
        <v>44096</v>
      </c>
      <c r="I2169" s="16">
        <v>44826</v>
      </c>
      <c r="J2169" s="17" t="str">
        <f>IF(Ugovori_OPULJP[[#This Row],[DATUM ZAVRŠETKA OPERACIJE]]&gt;DATE(2023,12,31),"u provedbi","završen")</f>
        <v>završen</v>
      </c>
      <c r="K2169" s="15" t="s">
        <v>7952</v>
      </c>
      <c r="L2169" s="15" t="s">
        <v>21</v>
      </c>
      <c r="M2169" s="18">
        <v>0.85</v>
      </c>
      <c r="N2169" s="18">
        <v>0.15</v>
      </c>
      <c r="O2169" s="19">
        <f>Ugovori_OPULJP[[#This Row],[Bespovratna sredstva - Ukupno (EU+Nac) HRK
= Ukupna ugovorena vrijednost bespovratnih sredstava]]*Ugovori_OPULJP[[#This Row],[EU STOPA SUFINANCIRANJA %
EU CO-FINANCING RATE %]]</f>
        <v>1208661.4864999999</v>
      </c>
      <c r="P2169" s="20">
        <f>Ugovori_OPULJP[[#This Row],[Bespovratna sredstva - EU dio - HRK]]/7.5345</f>
        <v>160416.94691087661</v>
      </c>
      <c r="Q2169" s="19">
        <f>Ugovori_OPULJP[[#This Row],[Bespovratna sredstva - Ukupno (EU+Nac) HRK
= Ukupna ugovorena vrijednost bespovratnih sredstava]]*Ugovori_OPULJP[[#This Row],[STOPA NACIONALNOG SUFINANCIRANJA %]]</f>
        <v>213293.20349999997</v>
      </c>
      <c r="R2169" s="20">
        <f>Ugovori_OPULJP[[#This Row],[Bespovratna sredstva - Nacionalni dio - HRK]]/7.5345</f>
        <v>28308.872984272341</v>
      </c>
      <c r="S2169" s="19">
        <v>1421954.69</v>
      </c>
      <c r="T2169" s="20">
        <f>Ugovori_OPULJP[[#This Row],[Bespovratna sredstva - Ukupno (EU+Nac) HRK
= Ukupna ugovorena vrijednost bespovratnih sredstava]]/7.5345</f>
        <v>188725.81989514898</v>
      </c>
      <c r="U2169" s="19">
        <v>0</v>
      </c>
      <c r="V2169" s="20">
        <f>Ugovori_OPULJP[[#This Row],[Javni doprinos korisnika - HRK]]/7.5345</f>
        <v>0</v>
      </c>
      <c r="W2169" s="19">
        <v>0</v>
      </c>
      <c r="X2169" s="20">
        <f>Ugovori_OPULJP[[#This Row],[Privatni doprinos korisnika - HRK]]/7.5345</f>
        <v>0</v>
      </c>
      <c r="Y2169" s="21">
        <f>Ugovori_OPULJP[[#This Row],[Bespovratna sredstva - Ukupno (EU+Nac) HRK
= Ukupna ugovorena vrijednost bespovratnih sredstava]]+Ugovori_OPULJP[[#This Row],[Javni doprinos korisnika - HRK]]+Ugovori_OPULJP[[#This Row],[Privatni doprinos korisnika - HRK]]</f>
        <v>1421954.69</v>
      </c>
      <c r="Z2169" s="22">
        <f>Ugovori_OPULJP[[#This Row],[UKUPNI PRIHVATLJIVI IZDACI
TOTAL ELIGIBLE EXPENDITURE
= Bespovratna sredstva ukupno + doprinos korisnika
= Ukupni prihvatljivi troškovi
= Ukupna ugovorena vrijednost projekta HRK]]/7.5345</f>
        <v>188725.81989514898</v>
      </c>
      <c r="AA2169" s="13" t="s">
        <v>22</v>
      </c>
      <c r="AB2169" s="13" t="s">
        <v>19</v>
      </c>
      <c r="AC2169" s="12" t="s">
        <v>7953</v>
      </c>
      <c r="AD2169" s="12" t="s">
        <v>2664</v>
      </c>
    </row>
    <row r="2170" spans="1:30" ht="51" customHeight="1" x14ac:dyDescent="0.3">
      <c r="A2170" s="10" t="s">
        <v>7954</v>
      </c>
      <c r="B2170" s="11" t="s">
        <v>139</v>
      </c>
      <c r="C2170" s="12" t="s">
        <v>2736</v>
      </c>
      <c r="D2170" s="12" t="s">
        <v>2737</v>
      </c>
      <c r="E2170" s="13" t="s">
        <v>223</v>
      </c>
      <c r="F2170" s="14" t="s">
        <v>7955</v>
      </c>
      <c r="G2170" s="14" t="s">
        <v>7956</v>
      </c>
      <c r="H2170" s="16">
        <v>44033</v>
      </c>
      <c r="I2170" s="16">
        <v>44763</v>
      </c>
      <c r="J2170" s="17" t="str">
        <f>IF(Ugovori_OPULJP[[#This Row],[DATUM ZAVRŠETKA OPERACIJE]]&gt;DATE(2023,12,31),"u provedbi","završen")</f>
        <v>završen</v>
      </c>
      <c r="K2170" s="15" t="s">
        <v>7957</v>
      </c>
      <c r="L2170" s="15" t="s">
        <v>164</v>
      </c>
      <c r="M2170" s="18">
        <v>0.85</v>
      </c>
      <c r="N2170" s="18">
        <v>0.15</v>
      </c>
      <c r="O2170" s="19">
        <f>Ugovori_OPULJP[[#This Row],[Bespovratna sredstva - Ukupno (EU+Nac) HRK
= Ukupna ugovorena vrijednost bespovratnih sredstava]]*Ugovori_OPULJP[[#This Row],[EU STOPA SUFINANCIRANJA %
EU CO-FINANCING RATE %]]</f>
        <v>1254620.7145</v>
      </c>
      <c r="P2170" s="20">
        <f>Ugovori_OPULJP[[#This Row],[Bespovratna sredstva - EU dio - HRK]]/7.5345</f>
        <v>166516.78472360474</v>
      </c>
      <c r="Q2170" s="19">
        <f>Ugovori_OPULJP[[#This Row],[Bespovratna sredstva - Ukupno (EU+Nac) HRK
= Ukupna ugovorena vrijednost bespovratnih sredstava]]*Ugovori_OPULJP[[#This Row],[STOPA NACIONALNOG SUFINANCIRANJA %]]</f>
        <v>221403.65550000002</v>
      </c>
      <c r="R2170" s="20">
        <f>Ugovori_OPULJP[[#This Row],[Bespovratna sredstva - Nacionalni dio - HRK]]/7.5345</f>
        <v>29385.314951224369</v>
      </c>
      <c r="S2170" s="19">
        <v>1476024.37</v>
      </c>
      <c r="T2170" s="20">
        <f>Ugovori_OPULJP[[#This Row],[Bespovratna sredstva - Ukupno (EU+Nac) HRK
= Ukupna ugovorena vrijednost bespovratnih sredstava]]/7.5345</f>
        <v>195902.09967482914</v>
      </c>
      <c r="U2170" s="19">
        <v>0</v>
      </c>
      <c r="V2170" s="20">
        <f>Ugovori_OPULJP[[#This Row],[Javni doprinos korisnika - HRK]]/7.5345</f>
        <v>0</v>
      </c>
      <c r="W2170" s="19">
        <v>0</v>
      </c>
      <c r="X2170" s="20">
        <f>Ugovori_OPULJP[[#This Row],[Privatni doprinos korisnika - HRK]]/7.5345</f>
        <v>0</v>
      </c>
      <c r="Y2170" s="21">
        <f>Ugovori_OPULJP[[#This Row],[Bespovratna sredstva - Ukupno (EU+Nac) HRK
= Ukupna ugovorena vrijednost bespovratnih sredstava]]+Ugovori_OPULJP[[#This Row],[Javni doprinos korisnika - HRK]]+Ugovori_OPULJP[[#This Row],[Privatni doprinos korisnika - HRK]]</f>
        <v>1476024.37</v>
      </c>
      <c r="Z2170" s="22">
        <f>Ugovori_OPULJP[[#This Row],[UKUPNI PRIHVATLJIVI IZDACI
TOTAL ELIGIBLE EXPENDITURE
= Bespovratna sredstva ukupno + doprinos korisnika
= Ukupni prihvatljivi troškovi
= Ukupna ugovorena vrijednost projekta HRK]]/7.5345</f>
        <v>195902.09967482914</v>
      </c>
      <c r="AA2170" s="13" t="s">
        <v>22</v>
      </c>
      <c r="AB2170" s="13" t="s">
        <v>19</v>
      </c>
      <c r="AC2170" s="12" t="s">
        <v>7958</v>
      </c>
      <c r="AD2170" s="12" t="s">
        <v>2664</v>
      </c>
    </row>
    <row r="2171" spans="1:30" ht="51" customHeight="1" x14ac:dyDescent="0.3">
      <c r="A2171" s="10" t="s">
        <v>7959</v>
      </c>
      <c r="B2171" s="11" t="s">
        <v>139</v>
      </c>
      <c r="C2171" s="12" t="s">
        <v>2736</v>
      </c>
      <c r="D2171" s="12" t="s">
        <v>2737</v>
      </c>
      <c r="E2171" s="13" t="s">
        <v>223</v>
      </c>
      <c r="F2171" s="14" t="s">
        <v>7960</v>
      </c>
      <c r="G2171" s="14" t="s">
        <v>7961</v>
      </c>
      <c r="H2171" s="16">
        <v>44035</v>
      </c>
      <c r="I2171" s="16">
        <v>44736</v>
      </c>
      <c r="J2171" s="17" t="str">
        <f>IF(Ugovori_OPULJP[[#This Row],[DATUM ZAVRŠETKA OPERACIJE]]&gt;DATE(2023,12,31),"u provedbi","završen")</f>
        <v>završen</v>
      </c>
      <c r="K2171" s="15" t="s">
        <v>7962</v>
      </c>
      <c r="L2171" s="15" t="s">
        <v>144</v>
      </c>
      <c r="M2171" s="18">
        <v>0.85</v>
      </c>
      <c r="N2171" s="18">
        <v>0.15</v>
      </c>
      <c r="O2171" s="19">
        <f>Ugovori_OPULJP[[#This Row],[Bespovratna sredstva - Ukupno (EU+Nac) HRK
= Ukupna ugovorena vrijednost bespovratnih sredstava]]*Ugovori_OPULJP[[#This Row],[EU STOPA SUFINANCIRANJA %
EU CO-FINANCING RATE %]]</f>
        <v>1270503.466</v>
      </c>
      <c r="P2171" s="20">
        <f>Ugovori_OPULJP[[#This Row],[Bespovratna sredstva - EU dio - HRK]]/7.5345</f>
        <v>168624.78810803636</v>
      </c>
      <c r="Q2171" s="19">
        <f>Ugovori_OPULJP[[#This Row],[Bespovratna sredstva - Ukupno (EU+Nac) HRK
= Ukupna ugovorena vrijednost bespovratnih sredstava]]*Ugovori_OPULJP[[#This Row],[STOPA NACIONALNOG SUFINANCIRANJA %]]</f>
        <v>224206.49399999998</v>
      </c>
      <c r="R2171" s="20">
        <f>Ugovori_OPULJP[[#This Row],[Bespovratna sredstva - Nacionalni dio - HRK]]/7.5345</f>
        <v>29757.315548477</v>
      </c>
      <c r="S2171" s="19">
        <v>1494709.96</v>
      </c>
      <c r="T2171" s="20">
        <f>Ugovori_OPULJP[[#This Row],[Bespovratna sredstva - Ukupno (EU+Nac) HRK
= Ukupna ugovorena vrijednost bespovratnih sredstava]]/7.5345</f>
        <v>198382.10365651335</v>
      </c>
      <c r="U2171" s="19">
        <v>0</v>
      </c>
      <c r="V2171" s="20">
        <f>Ugovori_OPULJP[[#This Row],[Javni doprinos korisnika - HRK]]/7.5345</f>
        <v>0</v>
      </c>
      <c r="W2171" s="19">
        <v>0</v>
      </c>
      <c r="X2171" s="20">
        <f>Ugovori_OPULJP[[#This Row],[Privatni doprinos korisnika - HRK]]/7.5345</f>
        <v>0</v>
      </c>
      <c r="Y2171" s="21">
        <f>Ugovori_OPULJP[[#This Row],[Bespovratna sredstva - Ukupno (EU+Nac) HRK
= Ukupna ugovorena vrijednost bespovratnih sredstava]]+Ugovori_OPULJP[[#This Row],[Javni doprinos korisnika - HRK]]+Ugovori_OPULJP[[#This Row],[Privatni doprinos korisnika - HRK]]</f>
        <v>1494709.96</v>
      </c>
      <c r="Z2171" s="22">
        <f>Ugovori_OPULJP[[#This Row],[UKUPNI PRIHVATLJIVI IZDACI
TOTAL ELIGIBLE EXPENDITURE
= Bespovratna sredstva ukupno + doprinos korisnika
= Ukupni prihvatljivi troškovi
= Ukupna ugovorena vrijednost projekta HRK]]/7.5345</f>
        <v>198382.10365651335</v>
      </c>
      <c r="AA2171" s="13" t="s">
        <v>22</v>
      </c>
      <c r="AB2171" s="13" t="s">
        <v>19</v>
      </c>
      <c r="AC2171" s="12" t="s">
        <v>7963</v>
      </c>
      <c r="AD2171" s="12" t="s">
        <v>2664</v>
      </c>
    </row>
    <row r="2172" spans="1:30" ht="51" customHeight="1" x14ac:dyDescent="0.3">
      <c r="A2172" s="10" t="s">
        <v>7964</v>
      </c>
      <c r="B2172" s="11" t="s">
        <v>139</v>
      </c>
      <c r="C2172" s="12" t="s">
        <v>2736</v>
      </c>
      <c r="D2172" s="12" t="s">
        <v>2737</v>
      </c>
      <c r="E2172" s="13" t="s">
        <v>223</v>
      </c>
      <c r="F2172" s="14" t="s">
        <v>7965</v>
      </c>
      <c r="G2172" s="32" t="s">
        <v>5506</v>
      </c>
      <c r="H2172" s="16">
        <v>43986</v>
      </c>
      <c r="I2172" s="16">
        <v>44716</v>
      </c>
      <c r="J2172" s="17" t="str">
        <f>IF(Ugovori_OPULJP[[#This Row],[DATUM ZAVRŠETKA OPERACIJE]]&gt;DATE(2023,12,31),"u provedbi","završen")</f>
        <v>završen</v>
      </c>
      <c r="K2172" s="15" t="s">
        <v>7966</v>
      </c>
      <c r="L2172" s="15" t="s">
        <v>21</v>
      </c>
      <c r="M2172" s="18">
        <v>0.85</v>
      </c>
      <c r="N2172" s="18">
        <v>0.15</v>
      </c>
      <c r="O2172" s="19">
        <f>Ugovori_OPULJP[[#This Row],[Bespovratna sredstva - Ukupno (EU+Nac) HRK
= Ukupna ugovorena vrijednost bespovratnih sredstava]]*Ugovori_OPULJP[[#This Row],[EU STOPA SUFINANCIRANJA %
EU CO-FINANCING RATE %]]</f>
        <v>1237387.5</v>
      </c>
      <c r="P2172" s="20">
        <f>Ugovori_OPULJP[[#This Row],[Bespovratna sredstva - EU dio - HRK]]/7.5345</f>
        <v>164229.54409715309</v>
      </c>
      <c r="Q2172" s="19">
        <f>Ugovori_OPULJP[[#This Row],[Bespovratna sredstva - Ukupno (EU+Nac) HRK
= Ukupna ugovorena vrijednost bespovratnih sredstava]]*Ugovori_OPULJP[[#This Row],[STOPA NACIONALNOG SUFINANCIRANJA %]]</f>
        <v>218362.5</v>
      </c>
      <c r="R2172" s="20">
        <f>Ugovori_OPULJP[[#This Row],[Bespovratna sredstva - Nacionalni dio - HRK]]/7.5345</f>
        <v>28981.684252438779</v>
      </c>
      <c r="S2172" s="19">
        <v>1455750</v>
      </c>
      <c r="T2172" s="20">
        <f>Ugovori_OPULJP[[#This Row],[Bespovratna sredstva - Ukupno (EU+Nac) HRK
= Ukupna ugovorena vrijednost bespovratnih sredstava]]/7.5345</f>
        <v>193211.22834959187</v>
      </c>
      <c r="U2172" s="19">
        <v>0</v>
      </c>
      <c r="V2172" s="20">
        <f>Ugovori_OPULJP[[#This Row],[Javni doprinos korisnika - HRK]]/7.5345</f>
        <v>0</v>
      </c>
      <c r="W2172" s="19">
        <v>0</v>
      </c>
      <c r="X2172" s="20">
        <f>Ugovori_OPULJP[[#This Row],[Privatni doprinos korisnika - HRK]]/7.5345</f>
        <v>0</v>
      </c>
      <c r="Y2172" s="21">
        <f>Ugovori_OPULJP[[#This Row],[Bespovratna sredstva - Ukupno (EU+Nac) HRK
= Ukupna ugovorena vrijednost bespovratnih sredstava]]+Ugovori_OPULJP[[#This Row],[Javni doprinos korisnika - HRK]]+Ugovori_OPULJP[[#This Row],[Privatni doprinos korisnika - HRK]]</f>
        <v>1455750</v>
      </c>
      <c r="Z2172" s="22">
        <f>Ugovori_OPULJP[[#This Row],[UKUPNI PRIHVATLJIVI IZDACI
TOTAL ELIGIBLE EXPENDITURE
= Bespovratna sredstva ukupno + doprinos korisnika
= Ukupni prihvatljivi troškovi
= Ukupna ugovorena vrijednost projekta HRK]]/7.5345</f>
        <v>193211.22834959187</v>
      </c>
      <c r="AA2172" s="13" t="s">
        <v>22</v>
      </c>
      <c r="AB2172" s="13" t="s">
        <v>19</v>
      </c>
      <c r="AC2172" s="12" t="s">
        <v>7967</v>
      </c>
      <c r="AD2172" s="12" t="s">
        <v>2664</v>
      </c>
    </row>
    <row r="2173" spans="1:30" ht="51" customHeight="1" x14ac:dyDescent="0.3">
      <c r="A2173" s="10" t="s">
        <v>7968</v>
      </c>
      <c r="B2173" s="11" t="s">
        <v>139</v>
      </c>
      <c r="C2173" s="12" t="s">
        <v>2736</v>
      </c>
      <c r="D2173" s="12" t="s">
        <v>2737</v>
      </c>
      <c r="E2173" s="13" t="s">
        <v>223</v>
      </c>
      <c r="F2173" s="14" t="s">
        <v>7969</v>
      </c>
      <c r="G2173" s="14" t="s">
        <v>7970</v>
      </c>
      <c r="H2173" s="16">
        <v>44008</v>
      </c>
      <c r="I2173" s="16">
        <v>44738</v>
      </c>
      <c r="J2173" s="17" t="str">
        <f>IF(Ugovori_OPULJP[[#This Row],[DATUM ZAVRŠETKA OPERACIJE]]&gt;DATE(2023,12,31),"u provedbi","završen")</f>
        <v>završen</v>
      </c>
      <c r="K2173" s="15" t="s">
        <v>362</v>
      </c>
      <c r="L2173" s="15" t="s">
        <v>362</v>
      </c>
      <c r="M2173" s="18">
        <v>0.85</v>
      </c>
      <c r="N2173" s="18">
        <v>0.15</v>
      </c>
      <c r="O2173" s="19">
        <f>Ugovori_OPULJP[[#This Row],[Bespovratna sredstva - Ukupno (EU+Nac) HRK
= Ukupna ugovorena vrijednost bespovratnih sredstava]]*Ugovori_OPULJP[[#This Row],[EU STOPA SUFINANCIRANJA %
EU CO-FINANCING RATE %]]</f>
        <v>481661</v>
      </c>
      <c r="P2173" s="20">
        <f>Ugovori_OPULJP[[#This Row],[Bespovratna sredstva - EU dio - HRK]]/7.5345</f>
        <v>63927.400623797199</v>
      </c>
      <c r="Q2173" s="19">
        <f>Ugovori_OPULJP[[#This Row],[Bespovratna sredstva - Ukupno (EU+Nac) HRK
= Ukupna ugovorena vrijednost bespovratnih sredstava]]*Ugovori_OPULJP[[#This Row],[STOPA NACIONALNOG SUFINANCIRANJA %]]</f>
        <v>84999</v>
      </c>
      <c r="R2173" s="20">
        <f>Ugovori_OPULJP[[#This Row],[Bespovratna sredstva - Nacionalni dio - HRK]]/7.5345</f>
        <v>11281.3059924348</v>
      </c>
      <c r="S2173" s="19">
        <v>566660</v>
      </c>
      <c r="T2173" s="20">
        <f>Ugovori_OPULJP[[#This Row],[Bespovratna sredstva - Ukupno (EU+Nac) HRK
= Ukupna ugovorena vrijednost bespovratnih sredstava]]/7.5345</f>
        <v>75208.706616231997</v>
      </c>
      <c r="U2173" s="19">
        <v>0</v>
      </c>
      <c r="V2173" s="20">
        <f>Ugovori_OPULJP[[#This Row],[Javni doprinos korisnika - HRK]]/7.5345</f>
        <v>0</v>
      </c>
      <c r="W2173" s="19">
        <v>0</v>
      </c>
      <c r="X2173" s="20">
        <f>Ugovori_OPULJP[[#This Row],[Privatni doprinos korisnika - HRK]]/7.5345</f>
        <v>0</v>
      </c>
      <c r="Y2173" s="21">
        <f>Ugovori_OPULJP[[#This Row],[Bespovratna sredstva - Ukupno (EU+Nac) HRK
= Ukupna ugovorena vrijednost bespovratnih sredstava]]+Ugovori_OPULJP[[#This Row],[Javni doprinos korisnika - HRK]]+Ugovori_OPULJP[[#This Row],[Privatni doprinos korisnika - HRK]]</f>
        <v>566660</v>
      </c>
      <c r="Z2173" s="22">
        <f>Ugovori_OPULJP[[#This Row],[UKUPNI PRIHVATLJIVI IZDACI
TOTAL ELIGIBLE EXPENDITURE
= Bespovratna sredstva ukupno + doprinos korisnika
= Ukupni prihvatljivi troškovi
= Ukupna ugovorena vrijednost projekta HRK]]/7.5345</f>
        <v>75208.706616231997</v>
      </c>
      <c r="AA2173" s="13" t="s">
        <v>22</v>
      </c>
      <c r="AB2173" s="13" t="s">
        <v>19</v>
      </c>
      <c r="AC2173" s="12" t="s">
        <v>7971</v>
      </c>
      <c r="AD2173" s="12" t="s">
        <v>2664</v>
      </c>
    </row>
    <row r="2174" spans="1:30" ht="51" customHeight="1" x14ac:dyDescent="0.3">
      <c r="A2174" s="10" t="s">
        <v>7972</v>
      </c>
      <c r="B2174" s="11" t="s">
        <v>139</v>
      </c>
      <c r="C2174" s="12" t="s">
        <v>2736</v>
      </c>
      <c r="D2174" s="12" t="s">
        <v>2737</v>
      </c>
      <c r="E2174" s="13" t="s">
        <v>223</v>
      </c>
      <c r="F2174" s="14" t="s">
        <v>7973</v>
      </c>
      <c r="G2174" s="14" t="s">
        <v>1202</v>
      </c>
      <c r="H2174" s="16">
        <v>44032</v>
      </c>
      <c r="I2174" s="16">
        <v>44762</v>
      </c>
      <c r="J2174" s="17" t="str">
        <f>IF(Ugovori_OPULJP[[#This Row],[DATUM ZAVRŠETKA OPERACIJE]]&gt;DATE(2023,12,31),"u provedbi","završen")</f>
        <v>završen</v>
      </c>
      <c r="K2174" s="15" t="s">
        <v>7974</v>
      </c>
      <c r="L2174" s="15" t="s">
        <v>362</v>
      </c>
      <c r="M2174" s="18">
        <v>0.85</v>
      </c>
      <c r="N2174" s="18">
        <v>0.15</v>
      </c>
      <c r="O2174" s="19">
        <f>Ugovori_OPULJP[[#This Row],[Bespovratna sredstva - Ukupno (EU+Nac) HRK
= Ukupna ugovorena vrijednost bespovratnih sredstava]]*Ugovori_OPULJP[[#This Row],[EU STOPA SUFINANCIRANJA %
EU CO-FINANCING RATE %]]</f>
        <v>1230769.7145</v>
      </c>
      <c r="P2174" s="20">
        <f>Ugovori_OPULJP[[#This Row],[Bespovratna sredstva - EU dio - HRK]]/7.5345</f>
        <v>163351.21302010751</v>
      </c>
      <c r="Q2174" s="19">
        <f>Ugovori_OPULJP[[#This Row],[Bespovratna sredstva - Ukupno (EU+Nac) HRK
= Ukupna ugovorena vrijednost bespovratnih sredstava]]*Ugovori_OPULJP[[#This Row],[STOPA NACIONALNOG SUFINANCIRANJA %]]</f>
        <v>217194.65550000002</v>
      </c>
      <c r="R2174" s="20">
        <f>Ugovori_OPULJP[[#This Row],[Bespovratna sredstva - Nacionalni dio - HRK]]/7.5345</f>
        <v>28826.684650607207</v>
      </c>
      <c r="S2174" s="19">
        <v>1447964.37</v>
      </c>
      <c r="T2174" s="20">
        <f>Ugovori_OPULJP[[#This Row],[Bespovratna sredstva - Ukupno (EU+Nac) HRK
= Ukupna ugovorena vrijednost bespovratnih sredstava]]/7.5345</f>
        <v>192177.89767071471</v>
      </c>
      <c r="U2174" s="19">
        <v>0</v>
      </c>
      <c r="V2174" s="20">
        <f>Ugovori_OPULJP[[#This Row],[Javni doprinos korisnika - HRK]]/7.5345</f>
        <v>0</v>
      </c>
      <c r="W2174" s="19">
        <v>0</v>
      </c>
      <c r="X2174" s="20">
        <f>Ugovori_OPULJP[[#This Row],[Privatni doprinos korisnika - HRK]]/7.5345</f>
        <v>0</v>
      </c>
      <c r="Y2174" s="21">
        <f>Ugovori_OPULJP[[#This Row],[Bespovratna sredstva - Ukupno (EU+Nac) HRK
= Ukupna ugovorena vrijednost bespovratnih sredstava]]+Ugovori_OPULJP[[#This Row],[Javni doprinos korisnika - HRK]]+Ugovori_OPULJP[[#This Row],[Privatni doprinos korisnika - HRK]]</f>
        <v>1447964.37</v>
      </c>
      <c r="Z2174" s="22">
        <f>Ugovori_OPULJP[[#This Row],[UKUPNI PRIHVATLJIVI IZDACI
TOTAL ELIGIBLE EXPENDITURE
= Bespovratna sredstva ukupno + doprinos korisnika
= Ukupni prihvatljivi troškovi
= Ukupna ugovorena vrijednost projekta HRK]]/7.5345</f>
        <v>192177.89767071471</v>
      </c>
      <c r="AA2174" s="13" t="s">
        <v>22</v>
      </c>
      <c r="AB2174" s="13" t="s">
        <v>19</v>
      </c>
      <c r="AC2174" s="12" t="s">
        <v>7975</v>
      </c>
      <c r="AD2174" s="12" t="s">
        <v>2664</v>
      </c>
    </row>
    <row r="2175" spans="1:30" ht="51" customHeight="1" x14ac:dyDescent="0.3">
      <c r="A2175" s="10" t="s">
        <v>7976</v>
      </c>
      <c r="B2175" s="11" t="s">
        <v>139</v>
      </c>
      <c r="C2175" s="12" t="s">
        <v>2736</v>
      </c>
      <c r="D2175" s="12" t="s">
        <v>2737</v>
      </c>
      <c r="E2175" s="13" t="s">
        <v>223</v>
      </c>
      <c r="F2175" s="14" t="s">
        <v>7977</v>
      </c>
      <c r="G2175" s="14" t="s">
        <v>7978</v>
      </c>
      <c r="H2175" s="16">
        <v>44005</v>
      </c>
      <c r="I2175" s="16">
        <v>44735</v>
      </c>
      <c r="J2175" s="17" t="str">
        <f>IF(Ugovori_OPULJP[[#This Row],[DATUM ZAVRŠETKA OPERACIJE]]&gt;DATE(2023,12,31),"u provedbi","završen")</f>
        <v>završen</v>
      </c>
      <c r="K2175" s="15" t="s">
        <v>7979</v>
      </c>
      <c r="L2175" s="15" t="s">
        <v>144</v>
      </c>
      <c r="M2175" s="18">
        <v>0.85</v>
      </c>
      <c r="N2175" s="18">
        <v>0.15</v>
      </c>
      <c r="O2175" s="19">
        <f>Ugovori_OPULJP[[#This Row],[Bespovratna sredstva - Ukupno (EU+Nac) HRK
= Ukupna ugovorena vrijednost bespovratnih sredstava]]*Ugovori_OPULJP[[#This Row],[EU STOPA SUFINANCIRANJA %
EU CO-FINANCING RATE %]]</f>
        <v>1235284.192</v>
      </c>
      <c r="P2175" s="20">
        <f>Ugovori_OPULJP[[#This Row],[Bespovratna sredstva - EU dio - HRK]]/7.5345</f>
        <v>163950.38715243214</v>
      </c>
      <c r="Q2175" s="19">
        <f>Ugovori_OPULJP[[#This Row],[Bespovratna sredstva - Ukupno (EU+Nac) HRK
= Ukupna ugovorena vrijednost bespovratnih sredstava]]*Ugovori_OPULJP[[#This Row],[STOPA NACIONALNOG SUFINANCIRANJA %]]</f>
        <v>217991.32800000001</v>
      </c>
      <c r="R2175" s="20">
        <f>Ugovori_OPULJP[[#This Row],[Bespovratna sredstva - Nacionalni dio - HRK]]/7.5345</f>
        <v>28932.421262193908</v>
      </c>
      <c r="S2175" s="19">
        <v>1453275.52</v>
      </c>
      <c r="T2175" s="20">
        <f>Ugovori_OPULJP[[#This Row],[Bespovratna sredstva - Ukupno (EU+Nac) HRK
= Ukupna ugovorena vrijednost bespovratnih sredstava]]/7.5345</f>
        <v>192882.80841462605</v>
      </c>
      <c r="U2175" s="19">
        <v>0</v>
      </c>
      <c r="V2175" s="20">
        <f>Ugovori_OPULJP[[#This Row],[Javni doprinos korisnika - HRK]]/7.5345</f>
        <v>0</v>
      </c>
      <c r="W2175" s="19">
        <v>0</v>
      </c>
      <c r="X2175" s="20">
        <f>Ugovori_OPULJP[[#This Row],[Privatni doprinos korisnika - HRK]]/7.5345</f>
        <v>0</v>
      </c>
      <c r="Y2175" s="21">
        <f>Ugovori_OPULJP[[#This Row],[Bespovratna sredstva - Ukupno (EU+Nac) HRK
= Ukupna ugovorena vrijednost bespovratnih sredstava]]+Ugovori_OPULJP[[#This Row],[Javni doprinos korisnika - HRK]]+Ugovori_OPULJP[[#This Row],[Privatni doprinos korisnika - HRK]]</f>
        <v>1453275.52</v>
      </c>
      <c r="Z2175" s="22">
        <f>Ugovori_OPULJP[[#This Row],[UKUPNI PRIHVATLJIVI IZDACI
TOTAL ELIGIBLE EXPENDITURE
= Bespovratna sredstva ukupno + doprinos korisnika
= Ukupni prihvatljivi troškovi
= Ukupna ugovorena vrijednost projekta HRK]]/7.5345</f>
        <v>192882.80841462605</v>
      </c>
      <c r="AA2175" s="13" t="s">
        <v>22</v>
      </c>
      <c r="AB2175" s="13" t="s">
        <v>19</v>
      </c>
      <c r="AC2175" s="12" t="s">
        <v>7980</v>
      </c>
      <c r="AD2175" s="12" t="s">
        <v>2664</v>
      </c>
    </row>
    <row r="2176" spans="1:30" ht="51" customHeight="1" x14ac:dyDescent="0.3">
      <c r="A2176" s="10" t="s">
        <v>7981</v>
      </c>
      <c r="B2176" s="11" t="s">
        <v>139</v>
      </c>
      <c r="C2176" s="12" t="s">
        <v>2736</v>
      </c>
      <c r="D2176" s="12" t="s">
        <v>2737</v>
      </c>
      <c r="E2176" s="13" t="s">
        <v>223</v>
      </c>
      <c r="F2176" s="14" t="s">
        <v>7982</v>
      </c>
      <c r="G2176" s="14" t="s">
        <v>7983</v>
      </c>
      <c r="H2176" s="16">
        <v>44043</v>
      </c>
      <c r="I2176" s="16">
        <v>44773</v>
      </c>
      <c r="J2176" s="17" t="str">
        <f>IF(Ugovori_OPULJP[[#This Row],[DATUM ZAVRŠETKA OPERACIJE]]&gt;DATE(2023,12,31),"u provedbi","završen")</f>
        <v>završen</v>
      </c>
      <c r="K2176" s="15" t="s">
        <v>7984</v>
      </c>
      <c r="L2176" s="15" t="s">
        <v>21</v>
      </c>
      <c r="M2176" s="18">
        <v>0.85</v>
      </c>
      <c r="N2176" s="18">
        <v>0.15</v>
      </c>
      <c r="O2176" s="19">
        <f>Ugovori_OPULJP[[#This Row],[Bespovratna sredstva - Ukupno (EU+Nac) HRK
= Ukupna ugovorena vrijednost bespovratnih sredstava]]*Ugovori_OPULJP[[#This Row],[EU STOPA SUFINANCIRANJA %
EU CO-FINANCING RATE %]]</f>
        <v>1274236.173</v>
      </c>
      <c r="P2176" s="20">
        <f>Ugovori_OPULJP[[#This Row],[Bespovratna sredstva - EU dio - HRK]]/7.5345</f>
        <v>169120.20346406527</v>
      </c>
      <c r="Q2176" s="19">
        <f>Ugovori_OPULJP[[#This Row],[Bespovratna sredstva - Ukupno (EU+Nac) HRK
= Ukupna ugovorena vrijednost bespovratnih sredstava]]*Ugovori_OPULJP[[#This Row],[STOPA NACIONALNOG SUFINANCIRANJA %]]</f>
        <v>224865.20699999997</v>
      </c>
      <c r="R2176" s="20">
        <f>Ugovori_OPULJP[[#This Row],[Bespovratna sredstva - Nacionalni dio - HRK]]/7.5345</f>
        <v>29844.741787776224</v>
      </c>
      <c r="S2176" s="19">
        <v>1499101.38</v>
      </c>
      <c r="T2176" s="20">
        <f>Ugovori_OPULJP[[#This Row],[Bespovratna sredstva - Ukupno (EU+Nac) HRK
= Ukupna ugovorena vrijednost bespovratnih sredstava]]/7.5345</f>
        <v>198964.94525184151</v>
      </c>
      <c r="U2176" s="19">
        <v>0</v>
      </c>
      <c r="V2176" s="20">
        <f>Ugovori_OPULJP[[#This Row],[Javni doprinos korisnika - HRK]]/7.5345</f>
        <v>0</v>
      </c>
      <c r="W2176" s="19">
        <v>79999.95</v>
      </c>
      <c r="X2176" s="20">
        <f>Ugovori_OPULJP[[#This Row],[Privatni doprinos korisnika - HRK]]/7.5345</f>
        <v>10617.818037029663</v>
      </c>
      <c r="Y2176" s="21">
        <f>Ugovori_OPULJP[[#This Row],[Bespovratna sredstva - Ukupno (EU+Nac) HRK
= Ukupna ugovorena vrijednost bespovratnih sredstava]]+Ugovori_OPULJP[[#This Row],[Javni doprinos korisnika - HRK]]+Ugovori_OPULJP[[#This Row],[Privatni doprinos korisnika - HRK]]</f>
        <v>1579101.3299999998</v>
      </c>
      <c r="Z2176" s="22">
        <f>Ugovori_OPULJP[[#This Row],[UKUPNI PRIHVATLJIVI IZDACI
TOTAL ELIGIBLE EXPENDITURE
= Bespovratna sredstva ukupno + doprinos korisnika
= Ukupni prihvatljivi troškovi
= Ukupna ugovorena vrijednost projekta HRK]]/7.5345</f>
        <v>209582.76328887115</v>
      </c>
      <c r="AA2176" s="13" t="s">
        <v>22</v>
      </c>
      <c r="AB2176" s="13" t="s">
        <v>19</v>
      </c>
      <c r="AC2176" s="12" t="s">
        <v>7985</v>
      </c>
      <c r="AD2176" s="12" t="s">
        <v>2664</v>
      </c>
    </row>
    <row r="2177" spans="1:30" ht="51" customHeight="1" x14ac:dyDescent="0.3">
      <c r="A2177" s="10" t="s">
        <v>7986</v>
      </c>
      <c r="B2177" s="11" t="s">
        <v>139</v>
      </c>
      <c r="C2177" s="12" t="s">
        <v>2736</v>
      </c>
      <c r="D2177" s="12" t="s">
        <v>2737</v>
      </c>
      <c r="E2177" s="13" t="s">
        <v>223</v>
      </c>
      <c r="F2177" s="14" t="s">
        <v>7987</v>
      </c>
      <c r="G2177" s="14" t="s">
        <v>1607</v>
      </c>
      <c r="H2177" s="16">
        <v>43948</v>
      </c>
      <c r="I2177" s="16">
        <v>44678</v>
      </c>
      <c r="J2177" s="17" t="str">
        <f>IF(Ugovori_OPULJP[[#This Row],[DATUM ZAVRŠETKA OPERACIJE]]&gt;DATE(2023,12,31),"u provedbi","završen")</f>
        <v>završen</v>
      </c>
      <c r="K2177" s="15" t="s">
        <v>7988</v>
      </c>
      <c r="L2177" s="15" t="s">
        <v>362</v>
      </c>
      <c r="M2177" s="18">
        <v>0.85</v>
      </c>
      <c r="N2177" s="18">
        <v>0.15</v>
      </c>
      <c r="O2177" s="19">
        <f>Ugovori_OPULJP[[#This Row],[Bespovratna sredstva - Ukupno (EU+Nac) HRK
= Ukupna ugovorena vrijednost bespovratnih sredstava]]*Ugovori_OPULJP[[#This Row],[EU STOPA SUFINANCIRANJA %
EU CO-FINANCING RATE %]]</f>
        <v>1269024.925</v>
      </c>
      <c r="P2177" s="20">
        <f>Ugovori_OPULJP[[#This Row],[Bespovratna sredstva - EU dio - HRK]]/7.5345</f>
        <v>168428.5519941602</v>
      </c>
      <c r="Q2177" s="19">
        <f>Ugovori_OPULJP[[#This Row],[Bespovratna sredstva - Ukupno (EU+Nac) HRK
= Ukupna ugovorena vrijednost bespovratnih sredstava]]*Ugovori_OPULJP[[#This Row],[STOPA NACIONALNOG SUFINANCIRANJA %]]</f>
        <v>223945.57499999998</v>
      </c>
      <c r="R2177" s="20">
        <f>Ugovori_OPULJP[[#This Row],[Bespovratna sredstva - Nacionalni dio - HRK]]/7.5345</f>
        <v>29722.685646028265</v>
      </c>
      <c r="S2177" s="19">
        <v>1492970.5</v>
      </c>
      <c r="T2177" s="20">
        <f>Ugovori_OPULJP[[#This Row],[Bespovratna sredstva - Ukupno (EU+Nac) HRK
= Ukupna ugovorena vrijednost bespovratnih sredstava]]/7.5345</f>
        <v>198151.23764018845</v>
      </c>
      <c r="U2177" s="19">
        <v>0</v>
      </c>
      <c r="V2177" s="20">
        <f>Ugovori_OPULJP[[#This Row],[Javni doprinos korisnika - HRK]]/7.5345</f>
        <v>0</v>
      </c>
      <c r="W2177" s="19">
        <v>0</v>
      </c>
      <c r="X2177" s="20">
        <f>Ugovori_OPULJP[[#This Row],[Privatni doprinos korisnika - HRK]]/7.5345</f>
        <v>0</v>
      </c>
      <c r="Y2177" s="21">
        <f>Ugovori_OPULJP[[#This Row],[Bespovratna sredstva - Ukupno (EU+Nac) HRK
= Ukupna ugovorena vrijednost bespovratnih sredstava]]+Ugovori_OPULJP[[#This Row],[Javni doprinos korisnika - HRK]]+Ugovori_OPULJP[[#This Row],[Privatni doprinos korisnika - HRK]]</f>
        <v>1492970.5</v>
      </c>
      <c r="Z2177" s="22">
        <f>Ugovori_OPULJP[[#This Row],[UKUPNI PRIHVATLJIVI IZDACI
TOTAL ELIGIBLE EXPENDITURE
= Bespovratna sredstva ukupno + doprinos korisnika
= Ukupni prihvatljivi troškovi
= Ukupna ugovorena vrijednost projekta HRK]]/7.5345</f>
        <v>198151.23764018845</v>
      </c>
      <c r="AA2177" s="13" t="s">
        <v>22</v>
      </c>
      <c r="AB2177" s="13" t="s">
        <v>19</v>
      </c>
      <c r="AC2177" s="12" t="s">
        <v>7989</v>
      </c>
      <c r="AD2177" s="12" t="s">
        <v>2664</v>
      </c>
    </row>
    <row r="2178" spans="1:30" ht="51" customHeight="1" x14ac:dyDescent="0.3">
      <c r="A2178" s="10" t="s">
        <v>7990</v>
      </c>
      <c r="B2178" s="11" t="s">
        <v>139</v>
      </c>
      <c r="C2178" s="12" t="s">
        <v>2736</v>
      </c>
      <c r="D2178" s="12" t="s">
        <v>2737</v>
      </c>
      <c r="E2178" s="13" t="s">
        <v>223</v>
      </c>
      <c r="F2178" s="14" t="s">
        <v>7991</v>
      </c>
      <c r="G2178" s="14" t="s">
        <v>1684</v>
      </c>
      <c r="H2178" s="16">
        <v>43983</v>
      </c>
      <c r="I2178" s="16">
        <v>44713</v>
      </c>
      <c r="J2178" s="17" t="str">
        <f>IF(Ugovori_OPULJP[[#This Row],[DATUM ZAVRŠETKA OPERACIJE]]&gt;DATE(2023,12,31),"u provedbi","završen")</f>
        <v>završen</v>
      </c>
      <c r="K2178" s="15" t="s">
        <v>329</v>
      </c>
      <c r="L2178" s="15" t="s">
        <v>329</v>
      </c>
      <c r="M2178" s="18">
        <v>0.85</v>
      </c>
      <c r="N2178" s="18">
        <v>0.15</v>
      </c>
      <c r="O2178" s="19">
        <f>Ugovori_OPULJP[[#This Row],[Bespovratna sredstva - Ukupno (EU+Nac) HRK
= Ukupna ugovorena vrijednost bespovratnih sredstava]]*Ugovori_OPULJP[[#This Row],[EU STOPA SUFINANCIRANJA %
EU CO-FINANCING RATE %]]</f>
        <v>998819.22399999993</v>
      </c>
      <c r="P2178" s="20">
        <f>Ugovori_OPULJP[[#This Row],[Bespovratna sredstva - EU dio - HRK]]/7.5345</f>
        <v>132566.09250779744</v>
      </c>
      <c r="Q2178" s="19">
        <f>Ugovori_OPULJP[[#This Row],[Bespovratna sredstva - Ukupno (EU+Nac) HRK
= Ukupna ugovorena vrijednost bespovratnih sredstava]]*Ugovori_OPULJP[[#This Row],[STOPA NACIONALNOG SUFINANCIRANJA %]]</f>
        <v>176262.21599999999</v>
      </c>
      <c r="R2178" s="20">
        <f>Ugovori_OPULJP[[#This Row],[Bespovratna sredstva - Nacionalni dio - HRK]]/7.5345</f>
        <v>23394.016324905431</v>
      </c>
      <c r="S2178" s="19">
        <v>1175081.44</v>
      </c>
      <c r="T2178" s="20">
        <f>Ugovori_OPULJP[[#This Row],[Bespovratna sredstva - Ukupno (EU+Nac) HRK
= Ukupna ugovorena vrijednost bespovratnih sredstava]]/7.5345</f>
        <v>155960.10883270288</v>
      </c>
      <c r="U2178" s="19">
        <v>0</v>
      </c>
      <c r="V2178" s="20">
        <f>Ugovori_OPULJP[[#This Row],[Javni doprinos korisnika - HRK]]/7.5345</f>
        <v>0</v>
      </c>
      <c r="W2178" s="19">
        <v>0</v>
      </c>
      <c r="X2178" s="20">
        <f>Ugovori_OPULJP[[#This Row],[Privatni doprinos korisnika - HRK]]/7.5345</f>
        <v>0</v>
      </c>
      <c r="Y2178" s="21">
        <f>Ugovori_OPULJP[[#This Row],[Bespovratna sredstva - Ukupno (EU+Nac) HRK
= Ukupna ugovorena vrijednost bespovratnih sredstava]]+Ugovori_OPULJP[[#This Row],[Javni doprinos korisnika - HRK]]+Ugovori_OPULJP[[#This Row],[Privatni doprinos korisnika - HRK]]</f>
        <v>1175081.44</v>
      </c>
      <c r="Z2178" s="22">
        <f>Ugovori_OPULJP[[#This Row],[UKUPNI PRIHVATLJIVI IZDACI
TOTAL ELIGIBLE EXPENDITURE
= Bespovratna sredstva ukupno + doprinos korisnika
= Ukupni prihvatljivi troškovi
= Ukupna ugovorena vrijednost projekta HRK]]/7.5345</f>
        <v>155960.10883270288</v>
      </c>
      <c r="AA2178" s="13" t="s">
        <v>22</v>
      </c>
      <c r="AB2178" s="13" t="s">
        <v>19</v>
      </c>
      <c r="AC2178" s="12" t="s">
        <v>7992</v>
      </c>
      <c r="AD2178" s="12" t="s">
        <v>2664</v>
      </c>
    </row>
    <row r="2179" spans="1:30" ht="51" customHeight="1" x14ac:dyDescent="0.3">
      <c r="A2179" s="10" t="s">
        <v>7993</v>
      </c>
      <c r="B2179" s="11" t="s">
        <v>139</v>
      </c>
      <c r="C2179" s="12" t="s">
        <v>2736</v>
      </c>
      <c r="D2179" s="12" t="s">
        <v>2737</v>
      </c>
      <c r="E2179" s="13" t="s">
        <v>223</v>
      </c>
      <c r="F2179" s="14" t="s">
        <v>7994</v>
      </c>
      <c r="G2179" s="14" t="s">
        <v>7995</v>
      </c>
      <c r="H2179" s="16">
        <v>44136</v>
      </c>
      <c r="I2179" s="16">
        <v>44866</v>
      </c>
      <c r="J2179" s="17" t="str">
        <f>IF(Ugovori_OPULJP[[#This Row],[DATUM ZAVRŠETKA OPERACIJE]]&gt;DATE(2023,12,31),"u provedbi","završen")</f>
        <v>završen</v>
      </c>
      <c r="K2179" s="15" t="s">
        <v>7996</v>
      </c>
      <c r="L2179" s="15" t="s">
        <v>21</v>
      </c>
      <c r="M2179" s="18">
        <v>0.85</v>
      </c>
      <c r="N2179" s="18">
        <v>0.15</v>
      </c>
      <c r="O2179" s="19">
        <f>Ugovori_OPULJP[[#This Row],[Bespovratna sredstva - Ukupno (EU+Nac) HRK
= Ukupna ugovorena vrijednost bespovratnih sredstava]]*Ugovori_OPULJP[[#This Row],[EU STOPA SUFINANCIRANJA %
EU CO-FINANCING RATE %]]</f>
        <v>1219966.852</v>
      </c>
      <c r="P2179" s="20">
        <f>Ugovori_OPULJP[[#This Row],[Bespovratna sredstva - EU dio - HRK]]/7.5345</f>
        <v>161917.42677019045</v>
      </c>
      <c r="Q2179" s="19">
        <f>Ugovori_OPULJP[[#This Row],[Bespovratna sredstva - Ukupno (EU+Nac) HRK
= Ukupna ugovorena vrijednost bespovratnih sredstava]]*Ugovori_OPULJP[[#This Row],[STOPA NACIONALNOG SUFINANCIRANJA %]]</f>
        <v>215288.26800000001</v>
      </c>
      <c r="R2179" s="20">
        <f>Ugovori_OPULJP[[#This Row],[Bespovratna sredstva - Nacionalni dio - HRK]]/7.5345</f>
        <v>28573.66354768067</v>
      </c>
      <c r="S2179" s="19">
        <v>1435255.12</v>
      </c>
      <c r="T2179" s="20">
        <f>Ugovori_OPULJP[[#This Row],[Bespovratna sredstva - Ukupno (EU+Nac) HRK
= Ukupna ugovorena vrijednost bespovratnih sredstava]]/7.5345</f>
        <v>190491.09031787113</v>
      </c>
      <c r="U2179" s="19">
        <v>0</v>
      </c>
      <c r="V2179" s="20">
        <f>Ugovori_OPULJP[[#This Row],[Javni doprinos korisnika - HRK]]/7.5345</f>
        <v>0</v>
      </c>
      <c r="W2179" s="19">
        <v>0</v>
      </c>
      <c r="X2179" s="20">
        <f>Ugovori_OPULJP[[#This Row],[Privatni doprinos korisnika - HRK]]/7.5345</f>
        <v>0</v>
      </c>
      <c r="Y2179" s="21">
        <f>Ugovori_OPULJP[[#This Row],[Bespovratna sredstva - Ukupno (EU+Nac) HRK
= Ukupna ugovorena vrijednost bespovratnih sredstava]]+Ugovori_OPULJP[[#This Row],[Javni doprinos korisnika - HRK]]+Ugovori_OPULJP[[#This Row],[Privatni doprinos korisnika - HRK]]</f>
        <v>1435255.12</v>
      </c>
      <c r="Z2179" s="22">
        <f>Ugovori_OPULJP[[#This Row],[UKUPNI PRIHVATLJIVI IZDACI
TOTAL ELIGIBLE EXPENDITURE
= Bespovratna sredstva ukupno + doprinos korisnika
= Ukupni prihvatljivi troškovi
= Ukupna ugovorena vrijednost projekta HRK]]/7.5345</f>
        <v>190491.09031787113</v>
      </c>
      <c r="AA2179" s="13" t="s">
        <v>22</v>
      </c>
      <c r="AB2179" s="13" t="s">
        <v>19</v>
      </c>
      <c r="AC2179" s="12" t="s">
        <v>7997</v>
      </c>
      <c r="AD2179" s="12" t="s">
        <v>2664</v>
      </c>
    </row>
    <row r="2180" spans="1:30" ht="51" customHeight="1" x14ac:dyDescent="0.3">
      <c r="A2180" s="10" t="s">
        <v>7998</v>
      </c>
      <c r="B2180" s="11" t="s">
        <v>139</v>
      </c>
      <c r="C2180" s="12" t="s">
        <v>2736</v>
      </c>
      <c r="D2180" s="12" t="s">
        <v>2737</v>
      </c>
      <c r="E2180" s="13" t="s">
        <v>223</v>
      </c>
      <c r="F2180" s="14" t="s">
        <v>7999</v>
      </c>
      <c r="G2180" s="14" t="s">
        <v>3106</v>
      </c>
      <c r="H2180" s="16">
        <v>44109</v>
      </c>
      <c r="I2180" s="16">
        <v>44839</v>
      </c>
      <c r="J2180" s="17" t="str">
        <f>IF(Ugovori_OPULJP[[#This Row],[DATUM ZAVRŠETKA OPERACIJE]]&gt;DATE(2023,12,31),"u provedbi","završen")</f>
        <v>završen</v>
      </c>
      <c r="K2180" s="15" t="s">
        <v>7890</v>
      </c>
      <c r="L2180" s="15" t="s">
        <v>86</v>
      </c>
      <c r="M2180" s="18">
        <v>0.85</v>
      </c>
      <c r="N2180" s="18">
        <v>0.15</v>
      </c>
      <c r="O2180" s="19">
        <f>Ugovori_OPULJP[[#This Row],[Bespovratna sredstva - Ukupno (EU+Nac) HRK
= Ukupna ugovorena vrijednost bespovratnih sredstava]]*Ugovori_OPULJP[[#This Row],[EU STOPA SUFINANCIRANJA %
EU CO-FINANCING RATE %]]</f>
        <v>858627.84</v>
      </c>
      <c r="P2180" s="20">
        <f>Ugovori_OPULJP[[#This Row],[Bespovratna sredstva - EU dio - HRK]]/7.5345</f>
        <v>113959.49830778418</v>
      </c>
      <c r="Q2180" s="19">
        <f>Ugovori_OPULJP[[#This Row],[Bespovratna sredstva - Ukupno (EU+Nac) HRK
= Ukupna ugovorena vrijednost bespovratnih sredstava]]*Ugovori_OPULJP[[#This Row],[STOPA NACIONALNOG SUFINANCIRANJA %]]</f>
        <v>151522.56</v>
      </c>
      <c r="R2180" s="20">
        <f>Ugovori_OPULJP[[#This Row],[Bespovratna sredstva - Nacionalni dio - HRK]]/7.5345</f>
        <v>20110.499701373679</v>
      </c>
      <c r="S2180" s="19">
        <v>1010150.4</v>
      </c>
      <c r="T2180" s="20">
        <f>Ugovori_OPULJP[[#This Row],[Bespovratna sredstva - Ukupno (EU+Nac) HRK
= Ukupna ugovorena vrijednost bespovratnih sredstava]]/7.5345</f>
        <v>134069.99800915786</v>
      </c>
      <c r="U2180" s="19">
        <v>0</v>
      </c>
      <c r="V2180" s="20">
        <f>Ugovori_OPULJP[[#This Row],[Javni doprinos korisnika - HRK]]/7.5345</f>
        <v>0</v>
      </c>
      <c r="W2180" s="19">
        <v>0</v>
      </c>
      <c r="X2180" s="20">
        <f>Ugovori_OPULJP[[#This Row],[Privatni doprinos korisnika - HRK]]/7.5345</f>
        <v>0</v>
      </c>
      <c r="Y2180" s="21">
        <f>Ugovori_OPULJP[[#This Row],[Bespovratna sredstva - Ukupno (EU+Nac) HRK
= Ukupna ugovorena vrijednost bespovratnih sredstava]]+Ugovori_OPULJP[[#This Row],[Javni doprinos korisnika - HRK]]+Ugovori_OPULJP[[#This Row],[Privatni doprinos korisnika - HRK]]</f>
        <v>1010150.4</v>
      </c>
      <c r="Z2180" s="22">
        <f>Ugovori_OPULJP[[#This Row],[UKUPNI PRIHVATLJIVI IZDACI
TOTAL ELIGIBLE EXPENDITURE
= Bespovratna sredstva ukupno + doprinos korisnika
= Ukupni prihvatljivi troškovi
= Ukupna ugovorena vrijednost projekta HRK]]/7.5345</f>
        <v>134069.99800915786</v>
      </c>
      <c r="AA2180" s="13" t="s">
        <v>22</v>
      </c>
      <c r="AB2180" s="13" t="s">
        <v>19</v>
      </c>
      <c r="AC2180" s="12" t="s">
        <v>8000</v>
      </c>
      <c r="AD2180" s="12" t="s">
        <v>2664</v>
      </c>
    </row>
    <row r="2181" spans="1:30" ht="51" customHeight="1" x14ac:dyDescent="0.3">
      <c r="A2181" s="10" t="s">
        <v>8001</v>
      </c>
      <c r="B2181" s="11" t="s">
        <v>139</v>
      </c>
      <c r="C2181" s="12" t="s">
        <v>2736</v>
      </c>
      <c r="D2181" s="12" t="s">
        <v>2737</v>
      </c>
      <c r="E2181" s="13" t="s">
        <v>223</v>
      </c>
      <c r="F2181" s="14" t="s">
        <v>8002</v>
      </c>
      <c r="G2181" s="14" t="s">
        <v>8003</v>
      </c>
      <c r="H2181" s="16">
        <v>44013</v>
      </c>
      <c r="I2181" s="16">
        <v>44743</v>
      </c>
      <c r="J2181" s="17" t="str">
        <f>IF(Ugovori_OPULJP[[#This Row],[DATUM ZAVRŠETKA OPERACIJE]]&gt;DATE(2023,12,31),"u provedbi","završen")</f>
        <v>završen</v>
      </c>
      <c r="K2181" s="15" t="s">
        <v>20</v>
      </c>
      <c r="L2181" s="15" t="s">
        <v>21</v>
      </c>
      <c r="M2181" s="18">
        <v>0.85</v>
      </c>
      <c r="N2181" s="18">
        <v>0.15</v>
      </c>
      <c r="O2181" s="19">
        <f>Ugovori_OPULJP[[#This Row],[Bespovratna sredstva - Ukupno (EU+Nac) HRK
= Ukupna ugovorena vrijednost bespovratnih sredstava]]*Ugovori_OPULJP[[#This Row],[EU STOPA SUFINANCIRANJA %
EU CO-FINANCING RATE %]]</f>
        <v>1110375.247</v>
      </c>
      <c r="P2181" s="20">
        <f>Ugovori_OPULJP[[#This Row],[Bespovratna sredstva - EU dio - HRK]]/7.5345</f>
        <v>147372.12117592408</v>
      </c>
      <c r="Q2181" s="19">
        <f>Ugovori_OPULJP[[#This Row],[Bespovratna sredstva - Ukupno (EU+Nac) HRK
= Ukupna ugovorena vrijednost bespovratnih sredstava]]*Ugovori_OPULJP[[#This Row],[STOPA NACIONALNOG SUFINANCIRANJA %]]</f>
        <v>195948.573</v>
      </c>
      <c r="R2181" s="20">
        <f>Ugovori_OPULJP[[#This Row],[Bespovratna sredstva - Nacionalni dio - HRK]]/7.5345</f>
        <v>26006.844913398367</v>
      </c>
      <c r="S2181" s="19">
        <v>1306323.82</v>
      </c>
      <c r="T2181" s="20">
        <f>Ugovori_OPULJP[[#This Row],[Bespovratna sredstva - Ukupno (EU+Nac) HRK
= Ukupna ugovorena vrijednost bespovratnih sredstava]]/7.5345</f>
        <v>173378.96608932244</v>
      </c>
      <c r="U2181" s="19">
        <v>0</v>
      </c>
      <c r="V2181" s="20">
        <f>Ugovori_OPULJP[[#This Row],[Javni doprinos korisnika - HRK]]/7.5345</f>
        <v>0</v>
      </c>
      <c r="W2181" s="19">
        <v>0</v>
      </c>
      <c r="X2181" s="20">
        <f>Ugovori_OPULJP[[#This Row],[Privatni doprinos korisnika - HRK]]/7.5345</f>
        <v>0</v>
      </c>
      <c r="Y2181" s="21">
        <f>Ugovori_OPULJP[[#This Row],[Bespovratna sredstva - Ukupno (EU+Nac) HRK
= Ukupna ugovorena vrijednost bespovratnih sredstava]]+Ugovori_OPULJP[[#This Row],[Javni doprinos korisnika - HRK]]+Ugovori_OPULJP[[#This Row],[Privatni doprinos korisnika - HRK]]</f>
        <v>1306323.82</v>
      </c>
      <c r="Z2181" s="22">
        <f>Ugovori_OPULJP[[#This Row],[UKUPNI PRIHVATLJIVI IZDACI
TOTAL ELIGIBLE EXPENDITURE
= Bespovratna sredstva ukupno + doprinos korisnika
= Ukupni prihvatljivi troškovi
= Ukupna ugovorena vrijednost projekta HRK]]/7.5345</f>
        <v>173378.96608932244</v>
      </c>
      <c r="AA2181" s="13" t="s">
        <v>22</v>
      </c>
      <c r="AB2181" s="13" t="s">
        <v>19</v>
      </c>
      <c r="AC2181" s="12" t="s">
        <v>8004</v>
      </c>
      <c r="AD2181" s="12" t="s">
        <v>2664</v>
      </c>
    </row>
    <row r="2182" spans="1:30" ht="51" customHeight="1" x14ac:dyDescent="0.3">
      <c r="A2182" s="10" t="s">
        <v>8005</v>
      </c>
      <c r="B2182" s="11" t="s">
        <v>139</v>
      </c>
      <c r="C2182" s="12" t="s">
        <v>2736</v>
      </c>
      <c r="D2182" s="12" t="s">
        <v>2737</v>
      </c>
      <c r="E2182" s="13" t="s">
        <v>223</v>
      </c>
      <c r="F2182" s="14" t="s">
        <v>8006</v>
      </c>
      <c r="G2182" s="14" t="s">
        <v>1112</v>
      </c>
      <c r="H2182" s="16">
        <v>44036</v>
      </c>
      <c r="I2182" s="16">
        <v>44766</v>
      </c>
      <c r="J2182" s="17" t="str">
        <f>IF(Ugovori_OPULJP[[#This Row],[DATUM ZAVRŠETKA OPERACIJE]]&gt;DATE(2023,12,31),"u provedbi","završen")</f>
        <v>završen</v>
      </c>
      <c r="K2182" s="15" t="s">
        <v>91</v>
      </c>
      <c r="L2182" s="15" t="s">
        <v>91</v>
      </c>
      <c r="M2182" s="18">
        <v>0.85</v>
      </c>
      <c r="N2182" s="18">
        <v>0.15</v>
      </c>
      <c r="O2182" s="19">
        <f>Ugovori_OPULJP[[#This Row],[Bespovratna sredstva - Ukupno (EU+Nac) HRK
= Ukupna ugovorena vrijednost bespovratnih sredstava]]*Ugovori_OPULJP[[#This Row],[EU STOPA SUFINANCIRANJA %
EU CO-FINANCING RATE %]]</f>
        <v>1148801.8770000001</v>
      </c>
      <c r="P2182" s="20">
        <f>Ugovori_OPULJP[[#This Row],[Bespovratna sredstva - EU dio - HRK]]/7.5345</f>
        <v>152472.21142743379</v>
      </c>
      <c r="Q2182" s="19">
        <f>Ugovori_OPULJP[[#This Row],[Bespovratna sredstva - Ukupno (EU+Nac) HRK
= Ukupna ugovorena vrijednost bespovratnih sredstava]]*Ugovori_OPULJP[[#This Row],[STOPA NACIONALNOG SUFINANCIRANJA %]]</f>
        <v>202729.74300000002</v>
      </c>
      <c r="R2182" s="20">
        <f>Ugovori_OPULJP[[#This Row],[Bespovratna sredstva - Nacionalni dio - HRK]]/7.5345</f>
        <v>26906.860840135378</v>
      </c>
      <c r="S2182" s="19">
        <v>1351531.62</v>
      </c>
      <c r="T2182" s="20">
        <f>Ugovori_OPULJP[[#This Row],[Bespovratna sredstva - Ukupno (EU+Nac) HRK
= Ukupna ugovorena vrijednost bespovratnih sredstava]]/7.5345</f>
        <v>179379.07226756919</v>
      </c>
      <c r="U2182" s="19">
        <v>0</v>
      </c>
      <c r="V2182" s="20">
        <f>Ugovori_OPULJP[[#This Row],[Javni doprinos korisnika - HRK]]/7.5345</f>
        <v>0</v>
      </c>
      <c r="W2182" s="19">
        <v>0</v>
      </c>
      <c r="X2182" s="20">
        <f>Ugovori_OPULJP[[#This Row],[Privatni doprinos korisnika - HRK]]/7.5345</f>
        <v>0</v>
      </c>
      <c r="Y2182" s="21">
        <f>Ugovori_OPULJP[[#This Row],[Bespovratna sredstva - Ukupno (EU+Nac) HRK
= Ukupna ugovorena vrijednost bespovratnih sredstava]]+Ugovori_OPULJP[[#This Row],[Javni doprinos korisnika - HRK]]+Ugovori_OPULJP[[#This Row],[Privatni doprinos korisnika - HRK]]</f>
        <v>1351531.62</v>
      </c>
      <c r="Z2182" s="22">
        <f>Ugovori_OPULJP[[#This Row],[UKUPNI PRIHVATLJIVI IZDACI
TOTAL ELIGIBLE EXPENDITURE
= Bespovratna sredstva ukupno + doprinos korisnika
= Ukupni prihvatljivi troškovi
= Ukupna ugovorena vrijednost projekta HRK]]/7.5345</f>
        <v>179379.07226756919</v>
      </c>
      <c r="AA2182" s="13" t="s">
        <v>22</v>
      </c>
      <c r="AB2182" s="13" t="s">
        <v>19</v>
      </c>
      <c r="AC2182" s="12" t="s">
        <v>8007</v>
      </c>
      <c r="AD2182" s="12" t="s">
        <v>2664</v>
      </c>
    </row>
    <row r="2183" spans="1:30" ht="51" customHeight="1" x14ac:dyDescent="0.3">
      <c r="A2183" s="10" t="s">
        <v>8008</v>
      </c>
      <c r="B2183" s="11" t="s">
        <v>139</v>
      </c>
      <c r="C2183" s="12" t="s">
        <v>2736</v>
      </c>
      <c r="D2183" s="12" t="s">
        <v>2737</v>
      </c>
      <c r="E2183" s="13" t="s">
        <v>223</v>
      </c>
      <c r="F2183" s="14" t="s">
        <v>8009</v>
      </c>
      <c r="G2183" s="14" t="s">
        <v>1717</v>
      </c>
      <c r="H2183" s="16">
        <v>44131</v>
      </c>
      <c r="I2183" s="16">
        <v>44861</v>
      </c>
      <c r="J2183" s="17" t="str">
        <f>IF(Ugovori_OPULJP[[#This Row],[DATUM ZAVRŠETKA OPERACIJE]]&gt;DATE(2023,12,31),"u provedbi","završen")</f>
        <v>završen</v>
      </c>
      <c r="K2183" s="15" t="s">
        <v>329</v>
      </c>
      <c r="L2183" s="15" t="s">
        <v>329</v>
      </c>
      <c r="M2183" s="18">
        <v>0.85</v>
      </c>
      <c r="N2183" s="18">
        <v>0.15</v>
      </c>
      <c r="O2183" s="19">
        <f>Ugovori_OPULJP[[#This Row],[Bespovratna sredstva - Ukupno (EU+Nac) HRK
= Ukupna ugovorena vrijednost bespovratnih sredstava]]*Ugovori_OPULJP[[#This Row],[EU STOPA SUFINANCIRANJA %
EU CO-FINANCING RATE %]]</f>
        <v>1133862.906</v>
      </c>
      <c r="P2183" s="20">
        <f>Ugovori_OPULJP[[#This Row],[Bespovratna sredstva - EU dio - HRK]]/7.5345</f>
        <v>150489.46924148913</v>
      </c>
      <c r="Q2183" s="19">
        <f>Ugovori_OPULJP[[#This Row],[Bespovratna sredstva - Ukupno (EU+Nac) HRK
= Ukupna ugovorena vrijednost bespovratnih sredstava]]*Ugovori_OPULJP[[#This Row],[STOPA NACIONALNOG SUFINANCIRANJA %]]</f>
        <v>200093.454</v>
      </c>
      <c r="R2183" s="20">
        <f>Ugovori_OPULJP[[#This Row],[Bespovratna sredstva - Nacionalni dio - HRK]]/7.5345</f>
        <v>26556.965160262789</v>
      </c>
      <c r="S2183" s="19">
        <v>1333956.3600000001</v>
      </c>
      <c r="T2183" s="20">
        <f>Ugovori_OPULJP[[#This Row],[Bespovratna sredstva - Ukupno (EU+Nac) HRK
= Ukupna ugovorena vrijednost bespovratnih sredstava]]/7.5345</f>
        <v>177046.43440175193</v>
      </c>
      <c r="U2183" s="19">
        <v>0</v>
      </c>
      <c r="V2183" s="20">
        <f>Ugovori_OPULJP[[#This Row],[Javni doprinos korisnika - HRK]]/7.5345</f>
        <v>0</v>
      </c>
      <c r="W2183" s="19">
        <v>0</v>
      </c>
      <c r="X2183" s="20">
        <f>Ugovori_OPULJP[[#This Row],[Privatni doprinos korisnika - HRK]]/7.5345</f>
        <v>0</v>
      </c>
      <c r="Y2183" s="21">
        <f>Ugovori_OPULJP[[#This Row],[Bespovratna sredstva - Ukupno (EU+Nac) HRK
= Ukupna ugovorena vrijednost bespovratnih sredstava]]+Ugovori_OPULJP[[#This Row],[Javni doprinos korisnika - HRK]]+Ugovori_OPULJP[[#This Row],[Privatni doprinos korisnika - HRK]]</f>
        <v>1333956.3600000001</v>
      </c>
      <c r="Z2183" s="22">
        <f>Ugovori_OPULJP[[#This Row],[UKUPNI PRIHVATLJIVI IZDACI
TOTAL ELIGIBLE EXPENDITURE
= Bespovratna sredstva ukupno + doprinos korisnika
= Ukupni prihvatljivi troškovi
= Ukupna ugovorena vrijednost projekta HRK]]/7.5345</f>
        <v>177046.43440175193</v>
      </c>
      <c r="AA2183" s="13" t="s">
        <v>22</v>
      </c>
      <c r="AB2183" s="13" t="s">
        <v>19</v>
      </c>
      <c r="AC2183" s="12" t="s">
        <v>8010</v>
      </c>
      <c r="AD2183" s="12" t="s">
        <v>2664</v>
      </c>
    </row>
    <row r="2184" spans="1:30" ht="51" customHeight="1" x14ac:dyDescent="0.3">
      <c r="A2184" s="10" t="s">
        <v>8011</v>
      </c>
      <c r="B2184" s="11" t="s">
        <v>139</v>
      </c>
      <c r="C2184" s="12" t="s">
        <v>2736</v>
      </c>
      <c r="D2184" s="12" t="s">
        <v>2737</v>
      </c>
      <c r="E2184" s="13" t="s">
        <v>223</v>
      </c>
      <c r="F2184" s="14" t="s">
        <v>8012</v>
      </c>
      <c r="G2184" s="14" t="s">
        <v>946</v>
      </c>
      <c r="H2184" s="16">
        <v>44013</v>
      </c>
      <c r="I2184" s="16">
        <v>44562</v>
      </c>
      <c r="J2184" s="17" t="str">
        <f>IF(Ugovori_OPULJP[[#This Row],[DATUM ZAVRŠETKA OPERACIJE]]&gt;DATE(2023,12,31),"u provedbi","završen")</f>
        <v>završen</v>
      </c>
      <c r="K2184" s="15" t="s">
        <v>8013</v>
      </c>
      <c r="L2184" s="15" t="s">
        <v>21</v>
      </c>
      <c r="M2184" s="18">
        <v>0.85</v>
      </c>
      <c r="N2184" s="18">
        <v>0.15</v>
      </c>
      <c r="O2184" s="19">
        <f>Ugovori_OPULJP[[#This Row],[Bespovratna sredstva - Ukupno (EU+Nac) HRK
= Ukupna ugovorena vrijednost bespovratnih sredstava]]*Ugovori_OPULJP[[#This Row],[EU STOPA SUFINANCIRANJA %
EU CO-FINANCING RATE %]]</f>
        <v>1260263.55</v>
      </c>
      <c r="P2184" s="20">
        <f>Ugovori_OPULJP[[#This Row],[Bespovratna sredstva - EU dio - HRK]]/7.5345</f>
        <v>167265.71769858649</v>
      </c>
      <c r="Q2184" s="19">
        <f>Ugovori_OPULJP[[#This Row],[Bespovratna sredstva - Ukupno (EU+Nac) HRK
= Ukupna ugovorena vrijednost bespovratnih sredstava]]*Ugovori_OPULJP[[#This Row],[STOPA NACIONALNOG SUFINANCIRANJA %]]</f>
        <v>222399.44999999998</v>
      </c>
      <c r="R2184" s="20">
        <f>Ugovori_OPULJP[[#This Row],[Bespovratna sredstva - Nacionalni dio - HRK]]/7.5345</f>
        <v>29517.479593868204</v>
      </c>
      <c r="S2184" s="19">
        <v>1482663</v>
      </c>
      <c r="T2184" s="20">
        <f>Ugovori_OPULJP[[#This Row],[Bespovratna sredstva - Ukupno (EU+Nac) HRK
= Ukupna ugovorena vrijednost bespovratnih sredstava]]/7.5345</f>
        <v>196783.19729245469</v>
      </c>
      <c r="U2184" s="19">
        <v>0</v>
      </c>
      <c r="V2184" s="20">
        <f>Ugovori_OPULJP[[#This Row],[Javni doprinos korisnika - HRK]]/7.5345</f>
        <v>0</v>
      </c>
      <c r="W2184" s="19">
        <v>0</v>
      </c>
      <c r="X2184" s="20">
        <f>Ugovori_OPULJP[[#This Row],[Privatni doprinos korisnika - HRK]]/7.5345</f>
        <v>0</v>
      </c>
      <c r="Y2184" s="21">
        <f>Ugovori_OPULJP[[#This Row],[Bespovratna sredstva - Ukupno (EU+Nac) HRK
= Ukupna ugovorena vrijednost bespovratnih sredstava]]+Ugovori_OPULJP[[#This Row],[Javni doprinos korisnika - HRK]]+Ugovori_OPULJP[[#This Row],[Privatni doprinos korisnika - HRK]]</f>
        <v>1482663</v>
      </c>
      <c r="Z2184" s="22">
        <f>Ugovori_OPULJP[[#This Row],[UKUPNI PRIHVATLJIVI IZDACI
TOTAL ELIGIBLE EXPENDITURE
= Bespovratna sredstva ukupno + doprinos korisnika
= Ukupni prihvatljivi troškovi
= Ukupna ugovorena vrijednost projekta HRK]]/7.5345</f>
        <v>196783.19729245469</v>
      </c>
      <c r="AA2184" s="13" t="s">
        <v>22</v>
      </c>
      <c r="AB2184" s="13" t="s">
        <v>19</v>
      </c>
      <c r="AC2184" s="12" t="s">
        <v>8014</v>
      </c>
      <c r="AD2184" s="12" t="s">
        <v>2664</v>
      </c>
    </row>
    <row r="2185" spans="1:30" ht="51" customHeight="1" x14ac:dyDescent="0.3">
      <c r="A2185" s="10" t="s">
        <v>8015</v>
      </c>
      <c r="B2185" s="11" t="s">
        <v>139</v>
      </c>
      <c r="C2185" s="12" t="s">
        <v>2736</v>
      </c>
      <c r="D2185" s="12" t="s">
        <v>2737</v>
      </c>
      <c r="E2185" s="13" t="s">
        <v>223</v>
      </c>
      <c r="F2185" s="14" t="s">
        <v>8016</v>
      </c>
      <c r="G2185" s="14" t="s">
        <v>8017</v>
      </c>
      <c r="H2185" s="16">
        <v>44013</v>
      </c>
      <c r="I2185" s="16">
        <v>44562</v>
      </c>
      <c r="J2185" s="17" t="str">
        <f>IF(Ugovori_OPULJP[[#This Row],[DATUM ZAVRŠETKA OPERACIJE]]&gt;DATE(2023,12,31),"u provedbi","završen")</f>
        <v>završen</v>
      </c>
      <c r="K2185" s="15" t="s">
        <v>8018</v>
      </c>
      <c r="L2185" s="15" t="s">
        <v>21</v>
      </c>
      <c r="M2185" s="18">
        <v>0.85</v>
      </c>
      <c r="N2185" s="18">
        <v>0.15</v>
      </c>
      <c r="O2185" s="19">
        <f>Ugovori_OPULJP[[#This Row],[Bespovratna sredstva - Ukupno (EU+Nac) HRK
= Ukupna ugovorena vrijednost bespovratnih sredstava]]*Ugovori_OPULJP[[#This Row],[EU STOPA SUFINANCIRANJA %
EU CO-FINANCING RATE %]]</f>
        <v>1274867.3999999999</v>
      </c>
      <c r="P2185" s="20">
        <f>Ugovori_OPULJP[[#This Row],[Bespovratna sredstva - EU dio - HRK]]/7.5345</f>
        <v>169203.98168425242</v>
      </c>
      <c r="Q2185" s="19">
        <f>Ugovori_OPULJP[[#This Row],[Bespovratna sredstva - Ukupno (EU+Nac) HRK
= Ukupna ugovorena vrijednost bespovratnih sredstava]]*Ugovori_OPULJP[[#This Row],[STOPA NACIONALNOG SUFINANCIRANJA %]]</f>
        <v>224976.6</v>
      </c>
      <c r="R2185" s="20">
        <f>Ugovori_OPULJP[[#This Row],[Bespovratna sredstva - Nacionalni dio - HRK]]/7.5345</f>
        <v>29859.526179573961</v>
      </c>
      <c r="S2185" s="19">
        <v>1499844</v>
      </c>
      <c r="T2185" s="20">
        <f>Ugovori_OPULJP[[#This Row],[Bespovratna sredstva - Ukupno (EU+Nac) HRK
= Ukupna ugovorena vrijednost bespovratnih sredstava]]/7.5345</f>
        <v>199063.50786382638</v>
      </c>
      <c r="U2185" s="19">
        <v>0</v>
      </c>
      <c r="V2185" s="20">
        <f>Ugovori_OPULJP[[#This Row],[Javni doprinos korisnika - HRK]]/7.5345</f>
        <v>0</v>
      </c>
      <c r="W2185" s="19">
        <v>0</v>
      </c>
      <c r="X2185" s="20">
        <f>Ugovori_OPULJP[[#This Row],[Privatni doprinos korisnika - HRK]]/7.5345</f>
        <v>0</v>
      </c>
      <c r="Y2185" s="21">
        <f>Ugovori_OPULJP[[#This Row],[Bespovratna sredstva - Ukupno (EU+Nac) HRK
= Ukupna ugovorena vrijednost bespovratnih sredstava]]+Ugovori_OPULJP[[#This Row],[Javni doprinos korisnika - HRK]]+Ugovori_OPULJP[[#This Row],[Privatni doprinos korisnika - HRK]]</f>
        <v>1499844</v>
      </c>
      <c r="Z2185" s="22">
        <f>Ugovori_OPULJP[[#This Row],[UKUPNI PRIHVATLJIVI IZDACI
TOTAL ELIGIBLE EXPENDITURE
= Bespovratna sredstva ukupno + doprinos korisnika
= Ukupni prihvatljivi troškovi
= Ukupna ugovorena vrijednost projekta HRK]]/7.5345</f>
        <v>199063.50786382638</v>
      </c>
      <c r="AA2185" s="13" t="s">
        <v>22</v>
      </c>
      <c r="AB2185" s="13" t="s">
        <v>19</v>
      </c>
      <c r="AC2185" s="12" t="s">
        <v>8019</v>
      </c>
      <c r="AD2185" s="12" t="s">
        <v>2664</v>
      </c>
    </row>
    <row r="2186" spans="1:30" ht="51" customHeight="1" x14ac:dyDescent="0.3">
      <c r="A2186" s="10" t="s">
        <v>8020</v>
      </c>
      <c r="B2186" s="11" t="s">
        <v>139</v>
      </c>
      <c r="C2186" s="12" t="s">
        <v>2736</v>
      </c>
      <c r="D2186" s="12" t="s">
        <v>2737</v>
      </c>
      <c r="E2186" s="13" t="s">
        <v>223</v>
      </c>
      <c r="F2186" s="14" t="s">
        <v>8021</v>
      </c>
      <c r="G2186" s="32" t="s">
        <v>2150</v>
      </c>
      <c r="H2186" s="16">
        <v>44109</v>
      </c>
      <c r="I2186" s="16">
        <v>44839</v>
      </c>
      <c r="J2186" s="17" t="str">
        <f>IF(Ugovori_OPULJP[[#This Row],[DATUM ZAVRŠETKA OPERACIJE]]&gt;DATE(2023,12,31),"u provedbi","završen")</f>
        <v>završen</v>
      </c>
      <c r="K2186" s="15" t="s">
        <v>86</v>
      </c>
      <c r="L2186" s="15" t="s">
        <v>86</v>
      </c>
      <c r="M2186" s="18">
        <v>0.85</v>
      </c>
      <c r="N2186" s="18">
        <v>0.15</v>
      </c>
      <c r="O2186" s="19">
        <f>Ugovori_OPULJP[[#This Row],[Bespovratna sredstva - Ukupno (EU+Nac) HRK
= Ukupna ugovorena vrijednost bespovratnih sredstava]]*Ugovori_OPULJP[[#This Row],[EU STOPA SUFINANCIRANJA %
EU CO-FINANCING RATE %]]</f>
        <v>677654</v>
      </c>
      <c r="P2186" s="20">
        <f>Ugovori_OPULJP[[#This Row],[Bespovratna sredstva - EU dio - HRK]]/7.5345</f>
        <v>89940.142013404999</v>
      </c>
      <c r="Q2186" s="19">
        <f>Ugovori_OPULJP[[#This Row],[Bespovratna sredstva - Ukupno (EU+Nac) HRK
= Ukupna ugovorena vrijednost bespovratnih sredstava]]*Ugovori_OPULJP[[#This Row],[STOPA NACIONALNOG SUFINANCIRANJA %]]</f>
        <v>119586</v>
      </c>
      <c r="R2186" s="20">
        <f>Ugovori_OPULJP[[#This Row],[Bespovratna sredstva - Nacionalni dio - HRK]]/7.5345</f>
        <v>15871.78976707147</v>
      </c>
      <c r="S2186" s="19">
        <v>797240</v>
      </c>
      <c r="T2186" s="20">
        <f>Ugovori_OPULJP[[#This Row],[Bespovratna sredstva - Ukupno (EU+Nac) HRK
= Ukupna ugovorena vrijednost bespovratnih sredstava]]/7.5345</f>
        <v>105811.93178047647</v>
      </c>
      <c r="U2186" s="19">
        <v>0</v>
      </c>
      <c r="V2186" s="20">
        <f>Ugovori_OPULJP[[#This Row],[Javni doprinos korisnika - HRK]]/7.5345</f>
        <v>0</v>
      </c>
      <c r="W2186" s="19">
        <v>0</v>
      </c>
      <c r="X2186" s="20">
        <f>Ugovori_OPULJP[[#This Row],[Privatni doprinos korisnika - HRK]]/7.5345</f>
        <v>0</v>
      </c>
      <c r="Y2186" s="21">
        <f>Ugovori_OPULJP[[#This Row],[Bespovratna sredstva - Ukupno (EU+Nac) HRK
= Ukupna ugovorena vrijednost bespovratnih sredstava]]+Ugovori_OPULJP[[#This Row],[Javni doprinos korisnika - HRK]]+Ugovori_OPULJP[[#This Row],[Privatni doprinos korisnika - HRK]]</f>
        <v>797240</v>
      </c>
      <c r="Z2186" s="22">
        <f>Ugovori_OPULJP[[#This Row],[UKUPNI PRIHVATLJIVI IZDACI
TOTAL ELIGIBLE EXPENDITURE
= Bespovratna sredstva ukupno + doprinos korisnika
= Ukupni prihvatljivi troškovi
= Ukupna ugovorena vrijednost projekta HRK]]/7.5345</f>
        <v>105811.93178047647</v>
      </c>
      <c r="AA2186" s="13" t="s">
        <v>22</v>
      </c>
      <c r="AB2186" s="13" t="s">
        <v>19</v>
      </c>
      <c r="AC2186" s="12" t="s">
        <v>8022</v>
      </c>
      <c r="AD2186" s="12" t="s">
        <v>2664</v>
      </c>
    </row>
    <row r="2187" spans="1:30" ht="51" customHeight="1" x14ac:dyDescent="0.3">
      <c r="A2187" s="10" t="s">
        <v>8023</v>
      </c>
      <c r="B2187" s="11" t="s">
        <v>139</v>
      </c>
      <c r="C2187" s="12" t="s">
        <v>2736</v>
      </c>
      <c r="D2187" s="12" t="s">
        <v>2737</v>
      </c>
      <c r="E2187" s="13" t="s">
        <v>223</v>
      </c>
      <c r="F2187" s="14" t="s">
        <v>8024</v>
      </c>
      <c r="G2187" s="14" t="s">
        <v>1171</v>
      </c>
      <c r="H2187" s="16">
        <v>44043</v>
      </c>
      <c r="I2187" s="16">
        <v>44773</v>
      </c>
      <c r="J2187" s="17" t="str">
        <f>IF(Ugovori_OPULJP[[#This Row],[DATUM ZAVRŠETKA OPERACIJE]]&gt;DATE(2023,12,31),"u provedbi","završen")</f>
        <v>završen</v>
      </c>
      <c r="K2187" s="15" t="s">
        <v>8025</v>
      </c>
      <c r="L2187" s="15" t="s">
        <v>144</v>
      </c>
      <c r="M2187" s="18">
        <v>0.85</v>
      </c>
      <c r="N2187" s="18">
        <v>0.15</v>
      </c>
      <c r="O2187" s="19">
        <f>Ugovori_OPULJP[[#This Row],[Bespovratna sredstva - Ukupno (EU+Nac) HRK
= Ukupna ugovorena vrijednost bespovratnih sredstava]]*Ugovori_OPULJP[[#This Row],[EU STOPA SUFINANCIRANJA %
EU CO-FINANCING RATE %]]</f>
        <v>1270712.8125</v>
      </c>
      <c r="P2187" s="20">
        <f>Ugovori_OPULJP[[#This Row],[Bespovratna sredstva - EU dio - HRK]]/7.5345</f>
        <v>168652.57316344813</v>
      </c>
      <c r="Q2187" s="19">
        <f>Ugovori_OPULJP[[#This Row],[Bespovratna sredstva - Ukupno (EU+Nac) HRK
= Ukupna ugovorena vrijednost bespovratnih sredstava]]*Ugovori_OPULJP[[#This Row],[STOPA NACIONALNOG SUFINANCIRANJA %]]</f>
        <v>224243.4375</v>
      </c>
      <c r="R2187" s="20">
        <f>Ugovori_OPULJP[[#This Row],[Bespovratna sredstva - Nacionalni dio - HRK]]/7.5345</f>
        <v>29762.218793549669</v>
      </c>
      <c r="S2187" s="19">
        <v>1494956.25</v>
      </c>
      <c r="T2187" s="20">
        <f>Ugovori_OPULJP[[#This Row],[Bespovratna sredstva - Ukupno (EU+Nac) HRK
= Ukupna ugovorena vrijednost bespovratnih sredstava]]/7.5345</f>
        <v>198414.7919569978</v>
      </c>
      <c r="U2187" s="19">
        <v>0</v>
      </c>
      <c r="V2187" s="20">
        <f>Ugovori_OPULJP[[#This Row],[Javni doprinos korisnika - HRK]]/7.5345</f>
        <v>0</v>
      </c>
      <c r="W2187" s="19">
        <v>0</v>
      </c>
      <c r="X2187" s="20">
        <f>Ugovori_OPULJP[[#This Row],[Privatni doprinos korisnika - HRK]]/7.5345</f>
        <v>0</v>
      </c>
      <c r="Y2187" s="21">
        <f>Ugovori_OPULJP[[#This Row],[Bespovratna sredstva - Ukupno (EU+Nac) HRK
= Ukupna ugovorena vrijednost bespovratnih sredstava]]+Ugovori_OPULJP[[#This Row],[Javni doprinos korisnika - HRK]]+Ugovori_OPULJP[[#This Row],[Privatni doprinos korisnika - HRK]]</f>
        <v>1494956.25</v>
      </c>
      <c r="Z2187" s="22">
        <f>Ugovori_OPULJP[[#This Row],[UKUPNI PRIHVATLJIVI IZDACI
TOTAL ELIGIBLE EXPENDITURE
= Bespovratna sredstva ukupno + doprinos korisnika
= Ukupni prihvatljivi troškovi
= Ukupna ugovorena vrijednost projekta HRK]]/7.5345</f>
        <v>198414.7919569978</v>
      </c>
      <c r="AA2187" s="13" t="s">
        <v>22</v>
      </c>
      <c r="AB2187" s="13" t="s">
        <v>19</v>
      </c>
      <c r="AC2187" s="12" t="s">
        <v>8026</v>
      </c>
      <c r="AD2187" s="12" t="s">
        <v>2664</v>
      </c>
    </row>
    <row r="2188" spans="1:30" ht="51" customHeight="1" x14ac:dyDescent="0.3">
      <c r="A2188" s="10" t="s">
        <v>8027</v>
      </c>
      <c r="B2188" s="11" t="s">
        <v>139</v>
      </c>
      <c r="C2188" s="12" t="s">
        <v>2736</v>
      </c>
      <c r="D2188" s="12" t="s">
        <v>2737</v>
      </c>
      <c r="E2188" s="13" t="s">
        <v>223</v>
      </c>
      <c r="F2188" s="14" t="s">
        <v>8028</v>
      </c>
      <c r="G2188" s="14" t="s">
        <v>7527</v>
      </c>
      <c r="H2188" s="16">
        <v>43924</v>
      </c>
      <c r="I2188" s="16">
        <v>44654</v>
      </c>
      <c r="J2188" s="17" t="str">
        <f>IF(Ugovori_OPULJP[[#This Row],[DATUM ZAVRŠETKA OPERACIJE]]&gt;DATE(2023,12,31),"u provedbi","završen")</f>
        <v>završen</v>
      </c>
      <c r="K2188" s="15" t="s">
        <v>8029</v>
      </c>
      <c r="L2188" s="15" t="s">
        <v>164</v>
      </c>
      <c r="M2188" s="18">
        <v>0.85</v>
      </c>
      <c r="N2188" s="18">
        <v>0.15</v>
      </c>
      <c r="O2188" s="19">
        <f>Ugovori_OPULJP[[#This Row],[Bespovratna sredstva - Ukupno (EU+Nac) HRK
= Ukupna ugovorena vrijednost bespovratnih sredstava]]*Ugovori_OPULJP[[#This Row],[EU STOPA SUFINANCIRANJA %
EU CO-FINANCING RATE %]]</f>
        <v>1274493.706</v>
      </c>
      <c r="P2188" s="20">
        <f>Ugovori_OPULJP[[#This Row],[Bespovratna sredstva - EU dio - HRK]]/7.5345</f>
        <v>169154.38396708472</v>
      </c>
      <c r="Q2188" s="19">
        <f>Ugovori_OPULJP[[#This Row],[Bespovratna sredstva - Ukupno (EU+Nac) HRK
= Ukupna ugovorena vrijednost bespovratnih sredstava]]*Ugovori_OPULJP[[#This Row],[STOPA NACIONALNOG SUFINANCIRANJA %]]</f>
        <v>224910.65400000001</v>
      </c>
      <c r="R2188" s="20">
        <f>Ugovori_OPULJP[[#This Row],[Bespovratna sredstva - Nacionalni dio - HRK]]/7.5345</f>
        <v>29850.773641250249</v>
      </c>
      <c r="S2188" s="19">
        <v>1499404.36</v>
      </c>
      <c r="T2188" s="20">
        <f>Ugovori_OPULJP[[#This Row],[Bespovratna sredstva - Ukupno (EU+Nac) HRK
= Ukupna ugovorena vrijednost bespovratnih sredstava]]/7.5345</f>
        <v>199005.15760833499</v>
      </c>
      <c r="U2188" s="19">
        <v>0</v>
      </c>
      <c r="V2188" s="20">
        <f>Ugovori_OPULJP[[#This Row],[Javni doprinos korisnika - HRK]]/7.5345</f>
        <v>0</v>
      </c>
      <c r="W2188" s="19">
        <v>0</v>
      </c>
      <c r="X2188" s="20">
        <f>Ugovori_OPULJP[[#This Row],[Privatni doprinos korisnika - HRK]]/7.5345</f>
        <v>0</v>
      </c>
      <c r="Y2188" s="21">
        <f>Ugovori_OPULJP[[#This Row],[Bespovratna sredstva - Ukupno (EU+Nac) HRK
= Ukupna ugovorena vrijednost bespovratnih sredstava]]+Ugovori_OPULJP[[#This Row],[Javni doprinos korisnika - HRK]]+Ugovori_OPULJP[[#This Row],[Privatni doprinos korisnika - HRK]]</f>
        <v>1499404.36</v>
      </c>
      <c r="Z2188" s="22">
        <f>Ugovori_OPULJP[[#This Row],[UKUPNI PRIHVATLJIVI IZDACI
TOTAL ELIGIBLE EXPENDITURE
= Bespovratna sredstva ukupno + doprinos korisnika
= Ukupni prihvatljivi troškovi
= Ukupna ugovorena vrijednost projekta HRK]]/7.5345</f>
        <v>199005.15760833499</v>
      </c>
      <c r="AA2188" s="13" t="s">
        <v>22</v>
      </c>
      <c r="AB2188" s="13" t="s">
        <v>19</v>
      </c>
      <c r="AC2188" s="12" t="s">
        <v>8030</v>
      </c>
      <c r="AD2188" s="12" t="s">
        <v>2664</v>
      </c>
    </row>
    <row r="2189" spans="1:30" ht="51" customHeight="1" x14ac:dyDescent="0.3">
      <c r="A2189" s="10" t="s">
        <v>8031</v>
      </c>
      <c r="B2189" s="11" t="s">
        <v>139</v>
      </c>
      <c r="C2189" s="12" t="s">
        <v>2736</v>
      </c>
      <c r="D2189" s="12" t="s">
        <v>2737</v>
      </c>
      <c r="E2189" s="13" t="s">
        <v>223</v>
      </c>
      <c r="F2189" s="14" t="s">
        <v>8032</v>
      </c>
      <c r="G2189" s="14" t="s">
        <v>122</v>
      </c>
      <c r="H2189" s="16">
        <v>43966</v>
      </c>
      <c r="I2189" s="16">
        <v>44696</v>
      </c>
      <c r="J2189" s="17" t="str">
        <f>IF(Ugovori_OPULJP[[#This Row],[DATUM ZAVRŠETKA OPERACIJE]]&gt;DATE(2023,12,31),"u provedbi","završen")</f>
        <v>završen</v>
      </c>
      <c r="K2189" s="15" t="s">
        <v>20</v>
      </c>
      <c r="L2189" s="15" t="s">
        <v>21</v>
      </c>
      <c r="M2189" s="18">
        <v>0.85</v>
      </c>
      <c r="N2189" s="18">
        <v>0.15</v>
      </c>
      <c r="O2189" s="19">
        <f>Ugovori_OPULJP[[#This Row],[Bespovratna sredstva - Ukupno (EU+Nac) HRK
= Ukupna ugovorena vrijednost bespovratnih sredstava]]*Ugovori_OPULJP[[#This Row],[EU STOPA SUFINANCIRANJA %
EU CO-FINANCING RATE %]]</f>
        <v>1274995.3844999999</v>
      </c>
      <c r="P2189" s="20">
        <f>Ugovori_OPULJP[[#This Row],[Bespovratna sredstva - EU dio - HRK]]/7.5345</f>
        <v>169220.96814652596</v>
      </c>
      <c r="Q2189" s="19">
        <f>Ugovori_OPULJP[[#This Row],[Bespovratna sredstva - Ukupno (EU+Nac) HRK
= Ukupna ugovorena vrijednost bespovratnih sredstava]]*Ugovori_OPULJP[[#This Row],[STOPA NACIONALNOG SUFINANCIRANJA %]]</f>
        <v>224999.18549999999</v>
      </c>
      <c r="R2189" s="20">
        <f>Ugovori_OPULJP[[#This Row],[Bespovratna sredstva - Nacionalni dio - HRK]]/7.5345</f>
        <v>29862.523790563406</v>
      </c>
      <c r="S2189" s="19">
        <v>1499994.57</v>
      </c>
      <c r="T2189" s="20">
        <f>Ugovori_OPULJP[[#This Row],[Bespovratna sredstva - Ukupno (EU+Nac) HRK
= Ukupna ugovorena vrijednost bespovratnih sredstava]]/7.5345</f>
        <v>199083.49193708939</v>
      </c>
      <c r="U2189" s="19">
        <v>0</v>
      </c>
      <c r="V2189" s="20">
        <f>Ugovori_OPULJP[[#This Row],[Javni doprinos korisnika - HRK]]/7.5345</f>
        <v>0</v>
      </c>
      <c r="W2189" s="19">
        <v>0</v>
      </c>
      <c r="X2189" s="20">
        <f>Ugovori_OPULJP[[#This Row],[Privatni doprinos korisnika - HRK]]/7.5345</f>
        <v>0</v>
      </c>
      <c r="Y2189" s="21">
        <f>Ugovori_OPULJP[[#This Row],[Bespovratna sredstva - Ukupno (EU+Nac) HRK
= Ukupna ugovorena vrijednost bespovratnih sredstava]]+Ugovori_OPULJP[[#This Row],[Javni doprinos korisnika - HRK]]+Ugovori_OPULJP[[#This Row],[Privatni doprinos korisnika - HRK]]</f>
        <v>1499994.57</v>
      </c>
      <c r="Z2189" s="22">
        <f>Ugovori_OPULJP[[#This Row],[UKUPNI PRIHVATLJIVI IZDACI
TOTAL ELIGIBLE EXPENDITURE
= Bespovratna sredstva ukupno + doprinos korisnika
= Ukupni prihvatljivi troškovi
= Ukupna ugovorena vrijednost projekta HRK]]/7.5345</f>
        <v>199083.49193708939</v>
      </c>
      <c r="AA2189" s="13" t="s">
        <v>22</v>
      </c>
      <c r="AB2189" s="13" t="s">
        <v>19</v>
      </c>
      <c r="AC2189" s="12" t="s">
        <v>8033</v>
      </c>
      <c r="AD2189" s="12" t="s">
        <v>2664</v>
      </c>
    </row>
    <row r="2190" spans="1:30" ht="51" customHeight="1" x14ac:dyDescent="0.3">
      <c r="A2190" s="10" t="s">
        <v>8034</v>
      </c>
      <c r="B2190" s="11" t="s">
        <v>139</v>
      </c>
      <c r="C2190" s="12" t="s">
        <v>2736</v>
      </c>
      <c r="D2190" s="12" t="s">
        <v>2737</v>
      </c>
      <c r="E2190" s="13" t="s">
        <v>223</v>
      </c>
      <c r="F2190" s="14" t="s">
        <v>8035</v>
      </c>
      <c r="G2190" s="14" t="s">
        <v>122</v>
      </c>
      <c r="H2190" s="16">
        <v>43952</v>
      </c>
      <c r="I2190" s="16">
        <v>44682</v>
      </c>
      <c r="J2190" s="17" t="str">
        <f>IF(Ugovori_OPULJP[[#This Row],[DATUM ZAVRŠETKA OPERACIJE]]&gt;DATE(2023,12,31),"u provedbi","završen")</f>
        <v>završen</v>
      </c>
      <c r="K2190" s="15" t="s">
        <v>8036</v>
      </c>
      <c r="L2190" s="15" t="s">
        <v>21</v>
      </c>
      <c r="M2190" s="18">
        <v>0.85</v>
      </c>
      <c r="N2190" s="18">
        <v>0.15</v>
      </c>
      <c r="O2190" s="19">
        <f>Ugovori_OPULJP[[#This Row],[Bespovratna sredstva - Ukupno (EU+Nac) HRK
= Ukupna ugovorena vrijednost bespovratnih sredstava]]*Ugovori_OPULJP[[#This Row],[EU STOPA SUFINANCIRANJA %
EU CO-FINANCING RATE %]]</f>
        <v>1275000</v>
      </c>
      <c r="P2190" s="20">
        <f>Ugovori_OPULJP[[#This Row],[Bespovratna sredstva - EU dio - HRK]]/7.5345</f>
        <v>169221.5807286482</v>
      </c>
      <c r="Q2190" s="19">
        <f>Ugovori_OPULJP[[#This Row],[Bespovratna sredstva - Ukupno (EU+Nac) HRK
= Ukupna ugovorena vrijednost bespovratnih sredstava]]*Ugovori_OPULJP[[#This Row],[STOPA NACIONALNOG SUFINANCIRANJA %]]</f>
        <v>225000</v>
      </c>
      <c r="R2190" s="20">
        <f>Ugovori_OPULJP[[#This Row],[Bespovratna sredstva - Nacionalni dio - HRK]]/7.5345</f>
        <v>29862.631893290862</v>
      </c>
      <c r="S2190" s="19">
        <v>1500000</v>
      </c>
      <c r="T2190" s="20">
        <f>Ugovori_OPULJP[[#This Row],[Bespovratna sredstva - Ukupno (EU+Nac) HRK
= Ukupna ugovorena vrijednost bespovratnih sredstava]]/7.5345</f>
        <v>199084.21262193908</v>
      </c>
      <c r="U2190" s="19">
        <v>0</v>
      </c>
      <c r="V2190" s="20">
        <f>Ugovori_OPULJP[[#This Row],[Javni doprinos korisnika - HRK]]/7.5345</f>
        <v>0</v>
      </c>
      <c r="W2190" s="19">
        <v>0</v>
      </c>
      <c r="X2190" s="20">
        <f>Ugovori_OPULJP[[#This Row],[Privatni doprinos korisnika - HRK]]/7.5345</f>
        <v>0</v>
      </c>
      <c r="Y2190" s="21">
        <f>Ugovori_OPULJP[[#This Row],[Bespovratna sredstva - Ukupno (EU+Nac) HRK
= Ukupna ugovorena vrijednost bespovratnih sredstava]]+Ugovori_OPULJP[[#This Row],[Javni doprinos korisnika - HRK]]+Ugovori_OPULJP[[#This Row],[Privatni doprinos korisnika - HRK]]</f>
        <v>1500000</v>
      </c>
      <c r="Z2190" s="22">
        <f>Ugovori_OPULJP[[#This Row],[UKUPNI PRIHVATLJIVI IZDACI
TOTAL ELIGIBLE EXPENDITURE
= Bespovratna sredstva ukupno + doprinos korisnika
= Ukupni prihvatljivi troškovi
= Ukupna ugovorena vrijednost projekta HRK]]/7.5345</f>
        <v>199084.21262193908</v>
      </c>
      <c r="AA2190" s="13" t="s">
        <v>22</v>
      </c>
      <c r="AB2190" s="13" t="s">
        <v>19</v>
      </c>
      <c r="AC2190" s="12" t="s">
        <v>8037</v>
      </c>
      <c r="AD2190" s="12" t="s">
        <v>2664</v>
      </c>
    </row>
    <row r="2191" spans="1:30" ht="51" customHeight="1" x14ac:dyDescent="0.3">
      <c r="A2191" s="10" t="s">
        <v>8038</v>
      </c>
      <c r="B2191" s="11" t="s">
        <v>139</v>
      </c>
      <c r="C2191" s="12" t="s">
        <v>2736</v>
      </c>
      <c r="D2191" s="12" t="s">
        <v>2737</v>
      </c>
      <c r="E2191" s="13" t="s">
        <v>223</v>
      </c>
      <c r="F2191" s="14" t="s">
        <v>8039</v>
      </c>
      <c r="G2191" s="14" t="s">
        <v>122</v>
      </c>
      <c r="H2191" s="16">
        <v>44046</v>
      </c>
      <c r="I2191" s="16">
        <v>44776</v>
      </c>
      <c r="J2191" s="17" t="str">
        <f>IF(Ugovori_OPULJP[[#This Row],[DATUM ZAVRŠETKA OPERACIJE]]&gt;DATE(2023,12,31),"u provedbi","završen")</f>
        <v>završen</v>
      </c>
      <c r="K2191" s="15" t="s">
        <v>8040</v>
      </c>
      <c r="L2191" s="15" t="s">
        <v>21</v>
      </c>
      <c r="M2191" s="18">
        <v>0.85</v>
      </c>
      <c r="N2191" s="18">
        <v>0.15</v>
      </c>
      <c r="O2191" s="19">
        <f>Ugovori_OPULJP[[#This Row],[Bespovratna sredstva - Ukupno (EU+Nac) HRK
= Ukupna ugovorena vrijednost bespovratnih sredstava]]*Ugovori_OPULJP[[#This Row],[EU STOPA SUFINANCIRANJA %
EU CO-FINANCING RATE %]]</f>
        <v>1275000</v>
      </c>
      <c r="P2191" s="20">
        <f>Ugovori_OPULJP[[#This Row],[Bespovratna sredstva - EU dio - HRK]]/7.5345</f>
        <v>169221.5807286482</v>
      </c>
      <c r="Q2191" s="19">
        <f>Ugovori_OPULJP[[#This Row],[Bespovratna sredstva - Ukupno (EU+Nac) HRK
= Ukupna ugovorena vrijednost bespovratnih sredstava]]*Ugovori_OPULJP[[#This Row],[STOPA NACIONALNOG SUFINANCIRANJA %]]</f>
        <v>225000</v>
      </c>
      <c r="R2191" s="20">
        <f>Ugovori_OPULJP[[#This Row],[Bespovratna sredstva - Nacionalni dio - HRK]]/7.5345</f>
        <v>29862.631893290862</v>
      </c>
      <c r="S2191" s="19">
        <v>1500000</v>
      </c>
      <c r="T2191" s="20">
        <f>Ugovori_OPULJP[[#This Row],[Bespovratna sredstva - Ukupno (EU+Nac) HRK
= Ukupna ugovorena vrijednost bespovratnih sredstava]]/7.5345</f>
        <v>199084.21262193908</v>
      </c>
      <c r="U2191" s="19">
        <v>0</v>
      </c>
      <c r="V2191" s="20">
        <f>Ugovori_OPULJP[[#This Row],[Javni doprinos korisnika - HRK]]/7.5345</f>
        <v>0</v>
      </c>
      <c r="W2191" s="19">
        <v>0</v>
      </c>
      <c r="X2191" s="20">
        <f>Ugovori_OPULJP[[#This Row],[Privatni doprinos korisnika - HRK]]/7.5345</f>
        <v>0</v>
      </c>
      <c r="Y2191" s="21">
        <f>Ugovori_OPULJP[[#This Row],[Bespovratna sredstva - Ukupno (EU+Nac) HRK
= Ukupna ugovorena vrijednost bespovratnih sredstava]]+Ugovori_OPULJP[[#This Row],[Javni doprinos korisnika - HRK]]+Ugovori_OPULJP[[#This Row],[Privatni doprinos korisnika - HRK]]</f>
        <v>1500000</v>
      </c>
      <c r="Z2191" s="22">
        <f>Ugovori_OPULJP[[#This Row],[UKUPNI PRIHVATLJIVI IZDACI
TOTAL ELIGIBLE EXPENDITURE
= Bespovratna sredstva ukupno + doprinos korisnika
= Ukupni prihvatljivi troškovi
= Ukupna ugovorena vrijednost projekta HRK]]/7.5345</f>
        <v>199084.21262193908</v>
      </c>
      <c r="AA2191" s="13" t="s">
        <v>22</v>
      </c>
      <c r="AB2191" s="13" t="s">
        <v>19</v>
      </c>
      <c r="AC2191" s="12" t="s">
        <v>8041</v>
      </c>
      <c r="AD2191" s="12" t="s">
        <v>2664</v>
      </c>
    </row>
    <row r="2192" spans="1:30" ht="51" customHeight="1" x14ac:dyDescent="0.3">
      <c r="A2192" s="10" t="s">
        <v>8042</v>
      </c>
      <c r="B2192" s="11" t="s">
        <v>139</v>
      </c>
      <c r="C2192" s="12" t="s">
        <v>2736</v>
      </c>
      <c r="D2192" s="12" t="s">
        <v>2737</v>
      </c>
      <c r="E2192" s="13" t="s">
        <v>223</v>
      </c>
      <c r="F2192" s="14" t="s">
        <v>8043</v>
      </c>
      <c r="G2192" s="14" t="s">
        <v>2249</v>
      </c>
      <c r="H2192" s="16">
        <v>43952</v>
      </c>
      <c r="I2192" s="16">
        <v>44771</v>
      </c>
      <c r="J2192" s="17" t="str">
        <f>IF(Ugovori_OPULJP[[#This Row],[DATUM ZAVRŠETKA OPERACIJE]]&gt;DATE(2023,12,31),"u provedbi","završen")</f>
        <v>završen</v>
      </c>
      <c r="K2192" s="15" t="s">
        <v>8044</v>
      </c>
      <c r="L2192" s="15" t="s">
        <v>21</v>
      </c>
      <c r="M2192" s="18">
        <v>0.85</v>
      </c>
      <c r="N2192" s="18">
        <v>0.15</v>
      </c>
      <c r="O2192" s="19">
        <f>Ugovori_OPULJP[[#This Row],[Bespovratna sredstva - Ukupno (EU+Nac) HRK
= Ukupna ugovorena vrijednost bespovratnih sredstava]]*Ugovori_OPULJP[[#This Row],[EU STOPA SUFINANCIRANJA %
EU CO-FINANCING RATE %]]</f>
        <v>1269170.5725</v>
      </c>
      <c r="P2192" s="20">
        <f>Ugovori_OPULJP[[#This Row],[Bespovratna sredstva - EU dio - HRK]]/7.5345</f>
        <v>168447.88273939874</v>
      </c>
      <c r="Q2192" s="19">
        <f>Ugovori_OPULJP[[#This Row],[Bespovratna sredstva - Ukupno (EU+Nac) HRK
= Ukupna ugovorena vrijednost bespovratnih sredstava]]*Ugovori_OPULJP[[#This Row],[STOPA NACIONALNOG SUFINANCIRANJA %]]</f>
        <v>223971.2775</v>
      </c>
      <c r="R2192" s="20">
        <f>Ugovori_OPULJP[[#This Row],[Bespovratna sredstva - Nacionalni dio - HRK]]/7.5345</f>
        <v>29726.096954011544</v>
      </c>
      <c r="S2192" s="19">
        <v>1493141.85</v>
      </c>
      <c r="T2192" s="20">
        <f>Ugovori_OPULJP[[#This Row],[Bespovratna sredstva - Ukupno (EU+Nac) HRK
= Ukupna ugovorena vrijednost bespovratnih sredstava]]/7.5345</f>
        <v>198173.97969341031</v>
      </c>
      <c r="U2192" s="19">
        <v>0</v>
      </c>
      <c r="V2192" s="20">
        <f>Ugovori_OPULJP[[#This Row],[Javni doprinos korisnika - HRK]]/7.5345</f>
        <v>0</v>
      </c>
      <c r="W2192" s="19">
        <v>0</v>
      </c>
      <c r="X2192" s="20">
        <f>Ugovori_OPULJP[[#This Row],[Privatni doprinos korisnika - HRK]]/7.5345</f>
        <v>0</v>
      </c>
      <c r="Y2192" s="21">
        <f>Ugovori_OPULJP[[#This Row],[Bespovratna sredstva - Ukupno (EU+Nac) HRK
= Ukupna ugovorena vrijednost bespovratnih sredstava]]+Ugovori_OPULJP[[#This Row],[Javni doprinos korisnika - HRK]]+Ugovori_OPULJP[[#This Row],[Privatni doprinos korisnika - HRK]]</f>
        <v>1493141.85</v>
      </c>
      <c r="Z2192" s="22">
        <f>Ugovori_OPULJP[[#This Row],[UKUPNI PRIHVATLJIVI IZDACI
TOTAL ELIGIBLE EXPENDITURE
= Bespovratna sredstva ukupno + doprinos korisnika
= Ukupni prihvatljivi troškovi
= Ukupna ugovorena vrijednost projekta HRK]]/7.5345</f>
        <v>198173.97969341031</v>
      </c>
      <c r="AA2192" s="13" t="s">
        <v>22</v>
      </c>
      <c r="AB2192" s="13" t="s">
        <v>19</v>
      </c>
      <c r="AC2192" s="12" t="s">
        <v>8045</v>
      </c>
      <c r="AD2192" s="12" t="s">
        <v>2664</v>
      </c>
    </row>
    <row r="2193" spans="1:30" ht="51" customHeight="1" x14ac:dyDescent="0.3">
      <c r="A2193" s="10" t="s">
        <v>8046</v>
      </c>
      <c r="B2193" s="11" t="s">
        <v>139</v>
      </c>
      <c r="C2193" s="12" t="s">
        <v>2736</v>
      </c>
      <c r="D2193" s="12" t="s">
        <v>2737</v>
      </c>
      <c r="E2193" s="13" t="s">
        <v>223</v>
      </c>
      <c r="F2193" s="14" t="s">
        <v>8047</v>
      </c>
      <c r="G2193" s="14" t="s">
        <v>2249</v>
      </c>
      <c r="H2193" s="16">
        <v>43952</v>
      </c>
      <c r="I2193" s="16">
        <v>44741</v>
      </c>
      <c r="J2193" s="17" t="str">
        <f>IF(Ugovori_OPULJP[[#This Row],[DATUM ZAVRŠETKA OPERACIJE]]&gt;DATE(2023,12,31),"u provedbi","završen")</f>
        <v>završen</v>
      </c>
      <c r="K2193" s="15" t="s">
        <v>8048</v>
      </c>
      <c r="L2193" s="15" t="s">
        <v>21</v>
      </c>
      <c r="M2193" s="18">
        <v>0.85</v>
      </c>
      <c r="N2193" s="18">
        <v>0.15</v>
      </c>
      <c r="O2193" s="19">
        <f>Ugovori_OPULJP[[#This Row],[Bespovratna sredstva - Ukupno (EU+Nac) HRK
= Ukupna ugovorena vrijednost bespovratnih sredstava]]*Ugovori_OPULJP[[#This Row],[EU STOPA SUFINANCIRANJA %
EU CO-FINANCING RATE %]]</f>
        <v>1273885.871</v>
      </c>
      <c r="P2193" s="20">
        <f>Ugovori_OPULJP[[#This Row],[Bespovratna sredstva - EU dio - HRK]]/7.5345</f>
        <v>169073.71039883205</v>
      </c>
      <c r="Q2193" s="19">
        <f>Ugovori_OPULJP[[#This Row],[Bespovratna sredstva - Ukupno (EU+Nac) HRK
= Ukupna ugovorena vrijednost bespovratnih sredstava]]*Ugovori_OPULJP[[#This Row],[STOPA NACIONALNOG SUFINANCIRANJA %]]</f>
        <v>224803.389</v>
      </c>
      <c r="R2193" s="20">
        <f>Ugovori_OPULJP[[#This Row],[Bespovratna sredstva - Nacionalni dio - HRK]]/7.5345</f>
        <v>29836.537129205652</v>
      </c>
      <c r="S2193" s="19">
        <v>1498689.26</v>
      </c>
      <c r="T2193" s="20">
        <f>Ugovori_OPULJP[[#This Row],[Bespovratna sredstva - Ukupno (EU+Nac) HRK
= Ukupna ugovorena vrijednost bespovratnih sredstava]]/7.5345</f>
        <v>198910.2475280377</v>
      </c>
      <c r="U2193" s="19">
        <v>0</v>
      </c>
      <c r="V2193" s="20">
        <f>Ugovori_OPULJP[[#This Row],[Javni doprinos korisnika - HRK]]/7.5345</f>
        <v>0</v>
      </c>
      <c r="W2193" s="19">
        <v>0</v>
      </c>
      <c r="X2193" s="20">
        <f>Ugovori_OPULJP[[#This Row],[Privatni doprinos korisnika - HRK]]/7.5345</f>
        <v>0</v>
      </c>
      <c r="Y2193" s="21">
        <f>Ugovori_OPULJP[[#This Row],[Bespovratna sredstva - Ukupno (EU+Nac) HRK
= Ukupna ugovorena vrijednost bespovratnih sredstava]]+Ugovori_OPULJP[[#This Row],[Javni doprinos korisnika - HRK]]+Ugovori_OPULJP[[#This Row],[Privatni doprinos korisnika - HRK]]</f>
        <v>1498689.26</v>
      </c>
      <c r="Z2193" s="22">
        <f>Ugovori_OPULJP[[#This Row],[UKUPNI PRIHVATLJIVI IZDACI
TOTAL ELIGIBLE EXPENDITURE
= Bespovratna sredstva ukupno + doprinos korisnika
= Ukupni prihvatljivi troškovi
= Ukupna ugovorena vrijednost projekta HRK]]/7.5345</f>
        <v>198910.2475280377</v>
      </c>
      <c r="AA2193" s="13" t="s">
        <v>22</v>
      </c>
      <c r="AB2193" s="13" t="s">
        <v>19</v>
      </c>
      <c r="AC2193" s="12" t="s">
        <v>8049</v>
      </c>
      <c r="AD2193" s="12" t="s">
        <v>2664</v>
      </c>
    </row>
    <row r="2194" spans="1:30" ht="51" customHeight="1" x14ac:dyDescent="0.3">
      <c r="A2194" s="10" t="s">
        <v>8050</v>
      </c>
      <c r="B2194" s="11" t="s">
        <v>139</v>
      </c>
      <c r="C2194" s="12" t="s">
        <v>2736</v>
      </c>
      <c r="D2194" s="12" t="s">
        <v>2737</v>
      </c>
      <c r="E2194" s="13" t="s">
        <v>223</v>
      </c>
      <c r="F2194" s="14" t="s">
        <v>8051</v>
      </c>
      <c r="G2194" s="14" t="s">
        <v>3943</v>
      </c>
      <c r="H2194" s="16">
        <v>44131</v>
      </c>
      <c r="I2194" s="16">
        <v>44861</v>
      </c>
      <c r="J2194" s="17" t="str">
        <f>IF(Ugovori_OPULJP[[#This Row],[DATUM ZAVRŠETKA OPERACIJE]]&gt;DATE(2023,12,31),"u provedbi","završen")</f>
        <v>završen</v>
      </c>
      <c r="K2194" s="15" t="s">
        <v>291</v>
      </c>
      <c r="L2194" s="15" t="s">
        <v>66</v>
      </c>
      <c r="M2194" s="18">
        <v>0.85</v>
      </c>
      <c r="N2194" s="18">
        <v>0.15</v>
      </c>
      <c r="O2194" s="19">
        <f>Ugovori_OPULJP[[#This Row],[Bespovratna sredstva - Ukupno (EU+Nac) HRK
= Ukupna ugovorena vrijednost bespovratnih sredstava]]*Ugovori_OPULJP[[#This Row],[EU STOPA SUFINANCIRANJA %
EU CO-FINANCING RATE %]]</f>
        <v>803573</v>
      </c>
      <c r="P2194" s="20">
        <f>Ugovori_OPULJP[[#This Row],[Bespovratna sredstva - EU dio - HRK]]/7.5345</f>
        <v>106652.46532616629</v>
      </c>
      <c r="Q2194" s="19">
        <f>Ugovori_OPULJP[[#This Row],[Bespovratna sredstva - Ukupno (EU+Nac) HRK
= Ukupna ugovorena vrijednost bespovratnih sredstava]]*Ugovori_OPULJP[[#This Row],[STOPA NACIONALNOG SUFINANCIRANJA %]]</f>
        <v>141807</v>
      </c>
      <c r="R2194" s="20">
        <f>Ugovori_OPULJP[[#This Row],[Bespovratna sredstva - Nacionalni dio - HRK]]/7.5345</f>
        <v>18821.023292852875</v>
      </c>
      <c r="S2194" s="19">
        <v>945380</v>
      </c>
      <c r="T2194" s="20">
        <f>Ugovori_OPULJP[[#This Row],[Bespovratna sredstva - Ukupno (EU+Nac) HRK
= Ukupna ugovorena vrijednost bespovratnih sredstava]]/7.5345</f>
        <v>125473.48861901918</v>
      </c>
      <c r="U2194" s="19">
        <v>0</v>
      </c>
      <c r="V2194" s="20">
        <f>Ugovori_OPULJP[[#This Row],[Javni doprinos korisnika - HRK]]/7.5345</f>
        <v>0</v>
      </c>
      <c r="W2194" s="19">
        <v>0</v>
      </c>
      <c r="X2194" s="20">
        <f>Ugovori_OPULJP[[#This Row],[Privatni doprinos korisnika - HRK]]/7.5345</f>
        <v>0</v>
      </c>
      <c r="Y2194" s="21">
        <f>Ugovori_OPULJP[[#This Row],[Bespovratna sredstva - Ukupno (EU+Nac) HRK
= Ukupna ugovorena vrijednost bespovratnih sredstava]]+Ugovori_OPULJP[[#This Row],[Javni doprinos korisnika - HRK]]+Ugovori_OPULJP[[#This Row],[Privatni doprinos korisnika - HRK]]</f>
        <v>945380</v>
      </c>
      <c r="Z2194" s="22">
        <f>Ugovori_OPULJP[[#This Row],[UKUPNI PRIHVATLJIVI IZDACI
TOTAL ELIGIBLE EXPENDITURE
= Bespovratna sredstva ukupno + doprinos korisnika
= Ukupni prihvatljivi troškovi
= Ukupna ugovorena vrijednost projekta HRK]]/7.5345</f>
        <v>125473.48861901918</v>
      </c>
      <c r="AA2194" s="13" t="s">
        <v>22</v>
      </c>
      <c r="AB2194" s="13" t="s">
        <v>19</v>
      </c>
      <c r="AC2194" s="12" t="s">
        <v>8052</v>
      </c>
      <c r="AD2194" s="12" t="s">
        <v>2664</v>
      </c>
    </row>
    <row r="2195" spans="1:30" ht="51" customHeight="1" x14ac:dyDescent="0.3">
      <c r="A2195" s="10" t="s">
        <v>8053</v>
      </c>
      <c r="B2195" s="11" t="s">
        <v>139</v>
      </c>
      <c r="C2195" s="12" t="s">
        <v>2736</v>
      </c>
      <c r="D2195" s="12" t="s">
        <v>2737</v>
      </c>
      <c r="E2195" s="13" t="s">
        <v>223</v>
      </c>
      <c r="F2195" s="14" t="s">
        <v>8054</v>
      </c>
      <c r="G2195" s="14" t="s">
        <v>1431</v>
      </c>
      <c r="H2195" s="16">
        <v>44032</v>
      </c>
      <c r="I2195" s="16">
        <v>44762</v>
      </c>
      <c r="J2195" s="17" t="str">
        <f>IF(Ugovori_OPULJP[[#This Row],[DATUM ZAVRŠETKA OPERACIJE]]&gt;DATE(2023,12,31),"u provedbi","završen")</f>
        <v>završen</v>
      </c>
      <c r="K2195" s="15" t="s">
        <v>8055</v>
      </c>
      <c r="L2195" s="15" t="s">
        <v>178</v>
      </c>
      <c r="M2195" s="18">
        <v>0.85</v>
      </c>
      <c r="N2195" s="18">
        <v>0.15</v>
      </c>
      <c r="O2195" s="19">
        <f>Ugovori_OPULJP[[#This Row],[Bespovratna sredstva - Ukupno (EU+Nac) HRK
= Ukupna ugovorena vrijednost bespovratnih sredstava]]*Ugovori_OPULJP[[#This Row],[EU STOPA SUFINANCIRANJA %
EU CO-FINANCING RATE %]]</f>
        <v>1264187.6174999999</v>
      </c>
      <c r="P2195" s="20">
        <f>Ugovori_OPULJP[[#This Row],[Bespovratna sredstva - EU dio - HRK]]/7.5345</f>
        <v>167786.53095759504</v>
      </c>
      <c r="Q2195" s="19">
        <f>Ugovori_OPULJP[[#This Row],[Bespovratna sredstva - Ukupno (EU+Nac) HRK
= Ukupna ugovorena vrijednost bespovratnih sredstava]]*Ugovori_OPULJP[[#This Row],[STOPA NACIONALNOG SUFINANCIRANJA %]]</f>
        <v>223091.9325</v>
      </c>
      <c r="R2195" s="20">
        <f>Ugovori_OPULJP[[#This Row],[Bespovratna sredstva - Nacionalni dio - HRK]]/7.5345</f>
        <v>29609.387816046186</v>
      </c>
      <c r="S2195" s="19">
        <v>1487279.55</v>
      </c>
      <c r="T2195" s="20">
        <f>Ugovori_OPULJP[[#This Row],[Bespovratna sredstva - Ukupno (EU+Nac) HRK
= Ukupna ugovorena vrijednost bespovratnih sredstava]]/7.5345</f>
        <v>197395.91877364126</v>
      </c>
      <c r="U2195" s="19">
        <v>0</v>
      </c>
      <c r="V2195" s="20">
        <f>Ugovori_OPULJP[[#This Row],[Javni doprinos korisnika - HRK]]/7.5345</f>
        <v>0</v>
      </c>
      <c r="W2195" s="19">
        <v>0</v>
      </c>
      <c r="X2195" s="20">
        <f>Ugovori_OPULJP[[#This Row],[Privatni doprinos korisnika - HRK]]/7.5345</f>
        <v>0</v>
      </c>
      <c r="Y2195" s="21">
        <f>Ugovori_OPULJP[[#This Row],[Bespovratna sredstva - Ukupno (EU+Nac) HRK
= Ukupna ugovorena vrijednost bespovratnih sredstava]]+Ugovori_OPULJP[[#This Row],[Javni doprinos korisnika - HRK]]+Ugovori_OPULJP[[#This Row],[Privatni doprinos korisnika - HRK]]</f>
        <v>1487279.55</v>
      </c>
      <c r="Z2195" s="22">
        <f>Ugovori_OPULJP[[#This Row],[UKUPNI PRIHVATLJIVI IZDACI
TOTAL ELIGIBLE EXPENDITURE
= Bespovratna sredstva ukupno + doprinos korisnika
= Ukupni prihvatljivi troškovi
= Ukupna ugovorena vrijednost projekta HRK]]/7.5345</f>
        <v>197395.91877364126</v>
      </c>
      <c r="AA2195" s="13" t="s">
        <v>22</v>
      </c>
      <c r="AB2195" s="13" t="s">
        <v>19</v>
      </c>
      <c r="AC2195" s="12" t="s">
        <v>8056</v>
      </c>
      <c r="AD2195" s="12" t="s">
        <v>2664</v>
      </c>
    </row>
    <row r="2196" spans="1:30" ht="51" customHeight="1" x14ac:dyDescent="0.3">
      <c r="A2196" s="10" t="s">
        <v>8057</v>
      </c>
      <c r="B2196" s="11" t="s">
        <v>139</v>
      </c>
      <c r="C2196" s="12" t="s">
        <v>2736</v>
      </c>
      <c r="D2196" s="12" t="s">
        <v>2737</v>
      </c>
      <c r="E2196" s="13" t="s">
        <v>223</v>
      </c>
      <c r="F2196" s="14" t="s">
        <v>8058</v>
      </c>
      <c r="G2196" s="14" t="s">
        <v>1431</v>
      </c>
      <c r="H2196" s="16">
        <v>43924</v>
      </c>
      <c r="I2196" s="16">
        <v>44716</v>
      </c>
      <c r="J2196" s="17" t="str">
        <f>IF(Ugovori_OPULJP[[#This Row],[DATUM ZAVRŠETKA OPERACIJE]]&gt;DATE(2023,12,31),"u provedbi","završen")</f>
        <v>završen</v>
      </c>
      <c r="K2196" s="15" t="s">
        <v>8059</v>
      </c>
      <c r="L2196" s="15" t="s">
        <v>178</v>
      </c>
      <c r="M2196" s="18">
        <v>0.85</v>
      </c>
      <c r="N2196" s="18">
        <v>0.15</v>
      </c>
      <c r="O2196" s="19">
        <f>Ugovori_OPULJP[[#This Row],[Bespovratna sredstva - Ukupno (EU+Nac) HRK
= Ukupna ugovorena vrijednost bespovratnih sredstava]]*Ugovori_OPULJP[[#This Row],[EU STOPA SUFINANCIRANJA %
EU CO-FINANCING RATE %]]</f>
        <v>1272174.2175</v>
      </c>
      <c r="P2196" s="20">
        <f>Ugovori_OPULJP[[#This Row],[Bespovratna sredstva - EU dio - HRK]]/7.5345</f>
        <v>168846.53493927931</v>
      </c>
      <c r="Q2196" s="19">
        <f>Ugovori_OPULJP[[#This Row],[Bespovratna sredstva - Ukupno (EU+Nac) HRK
= Ukupna ugovorena vrijednost bespovratnih sredstava]]*Ugovori_OPULJP[[#This Row],[STOPA NACIONALNOG SUFINANCIRANJA %]]</f>
        <v>224501.33249999999</v>
      </c>
      <c r="R2196" s="20">
        <f>Ugovori_OPULJP[[#This Row],[Bespovratna sredstva - Nacionalni dio - HRK]]/7.5345</f>
        <v>29796.447342225758</v>
      </c>
      <c r="S2196" s="19">
        <v>1496675.55</v>
      </c>
      <c r="T2196" s="20">
        <f>Ugovori_OPULJP[[#This Row],[Bespovratna sredstva - Ukupno (EU+Nac) HRK
= Ukupna ugovorena vrijednost bespovratnih sredstava]]/7.5345</f>
        <v>198642.98228150507</v>
      </c>
      <c r="U2196" s="19">
        <v>0</v>
      </c>
      <c r="V2196" s="20">
        <f>Ugovori_OPULJP[[#This Row],[Javni doprinos korisnika - HRK]]/7.5345</f>
        <v>0</v>
      </c>
      <c r="W2196" s="19">
        <v>0</v>
      </c>
      <c r="X2196" s="20">
        <f>Ugovori_OPULJP[[#This Row],[Privatni doprinos korisnika - HRK]]/7.5345</f>
        <v>0</v>
      </c>
      <c r="Y2196" s="21">
        <f>Ugovori_OPULJP[[#This Row],[Bespovratna sredstva - Ukupno (EU+Nac) HRK
= Ukupna ugovorena vrijednost bespovratnih sredstava]]+Ugovori_OPULJP[[#This Row],[Javni doprinos korisnika - HRK]]+Ugovori_OPULJP[[#This Row],[Privatni doprinos korisnika - HRK]]</f>
        <v>1496675.55</v>
      </c>
      <c r="Z2196" s="22">
        <f>Ugovori_OPULJP[[#This Row],[UKUPNI PRIHVATLJIVI IZDACI
TOTAL ELIGIBLE EXPENDITURE
= Bespovratna sredstva ukupno + doprinos korisnika
= Ukupni prihvatljivi troškovi
= Ukupna ugovorena vrijednost projekta HRK]]/7.5345</f>
        <v>198642.98228150507</v>
      </c>
      <c r="AA2196" s="13" t="s">
        <v>22</v>
      </c>
      <c r="AB2196" s="13" t="s">
        <v>19</v>
      </c>
      <c r="AC2196" s="12" t="s">
        <v>8060</v>
      </c>
      <c r="AD2196" s="12" t="s">
        <v>2664</v>
      </c>
    </row>
    <row r="2197" spans="1:30" ht="51" customHeight="1" x14ac:dyDescent="0.3">
      <c r="A2197" s="10" t="s">
        <v>8061</v>
      </c>
      <c r="B2197" s="11" t="s">
        <v>139</v>
      </c>
      <c r="C2197" s="12" t="s">
        <v>2736</v>
      </c>
      <c r="D2197" s="12" t="s">
        <v>2737</v>
      </c>
      <c r="E2197" s="13" t="s">
        <v>223</v>
      </c>
      <c r="F2197" s="14" t="s">
        <v>8062</v>
      </c>
      <c r="G2197" s="14" t="s">
        <v>2547</v>
      </c>
      <c r="H2197" s="16">
        <v>43922</v>
      </c>
      <c r="I2197" s="16">
        <v>44652</v>
      </c>
      <c r="J2197" s="17" t="str">
        <f>IF(Ugovori_OPULJP[[#This Row],[DATUM ZAVRŠETKA OPERACIJE]]&gt;DATE(2023,12,31),"u provedbi","završen")</f>
        <v>završen</v>
      </c>
      <c r="K2197" s="15" t="s">
        <v>151</v>
      </c>
      <c r="L2197" s="15" t="s">
        <v>240</v>
      </c>
      <c r="M2197" s="18">
        <v>0.85</v>
      </c>
      <c r="N2197" s="18">
        <v>0.15</v>
      </c>
      <c r="O2197" s="19">
        <f>Ugovori_OPULJP[[#This Row],[Bespovratna sredstva - Ukupno (EU+Nac) HRK
= Ukupna ugovorena vrijednost bespovratnih sredstava]]*Ugovori_OPULJP[[#This Row],[EU STOPA SUFINANCIRANJA %
EU CO-FINANCING RATE %]]</f>
        <v>1185706.8370000001</v>
      </c>
      <c r="P2197" s="20">
        <f>Ugovori_OPULJP[[#This Row],[Bespovratna sredstva - EU dio - HRK]]/7.5345</f>
        <v>157370.34136306323</v>
      </c>
      <c r="Q2197" s="19">
        <f>Ugovori_OPULJP[[#This Row],[Bespovratna sredstva - Ukupno (EU+Nac) HRK
= Ukupna ugovorena vrijednost bespovratnih sredstava]]*Ugovori_OPULJP[[#This Row],[STOPA NACIONALNOG SUFINANCIRANJA %]]</f>
        <v>209242.383</v>
      </c>
      <c r="R2197" s="20">
        <f>Ugovori_OPULJP[[#This Row],[Bespovratna sredstva - Nacionalni dio - HRK]]/7.5345</f>
        <v>27771.236711128808</v>
      </c>
      <c r="S2197" s="19">
        <v>1394949.22</v>
      </c>
      <c r="T2197" s="20">
        <f>Ugovori_OPULJP[[#This Row],[Bespovratna sredstva - Ukupno (EU+Nac) HRK
= Ukupna ugovorena vrijednost bespovratnih sredstava]]/7.5345</f>
        <v>185141.57807419205</v>
      </c>
      <c r="U2197" s="19">
        <v>0</v>
      </c>
      <c r="V2197" s="20">
        <f>Ugovori_OPULJP[[#This Row],[Javni doprinos korisnika - HRK]]/7.5345</f>
        <v>0</v>
      </c>
      <c r="W2197" s="19">
        <v>0</v>
      </c>
      <c r="X2197" s="20">
        <f>Ugovori_OPULJP[[#This Row],[Privatni doprinos korisnika - HRK]]/7.5345</f>
        <v>0</v>
      </c>
      <c r="Y2197" s="21">
        <f>Ugovori_OPULJP[[#This Row],[Bespovratna sredstva - Ukupno (EU+Nac) HRK
= Ukupna ugovorena vrijednost bespovratnih sredstava]]+Ugovori_OPULJP[[#This Row],[Javni doprinos korisnika - HRK]]+Ugovori_OPULJP[[#This Row],[Privatni doprinos korisnika - HRK]]</f>
        <v>1394949.22</v>
      </c>
      <c r="Z2197" s="22">
        <f>Ugovori_OPULJP[[#This Row],[UKUPNI PRIHVATLJIVI IZDACI
TOTAL ELIGIBLE EXPENDITURE
= Bespovratna sredstva ukupno + doprinos korisnika
= Ukupni prihvatljivi troškovi
= Ukupna ugovorena vrijednost projekta HRK]]/7.5345</f>
        <v>185141.57807419205</v>
      </c>
      <c r="AA2197" s="13" t="s">
        <v>22</v>
      </c>
      <c r="AB2197" s="13" t="s">
        <v>19</v>
      </c>
      <c r="AC2197" s="12" t="s">
        <v>8063</v>
      </c>
      <c r="AD2197" s="12" t="s">
        <v>2664</v>
      </c>
    </row>
    <row r="2198" spans="1:30" ht="51" customHeight="1" x14ac:dyDescent="0.3">
      <c r="A2198" s="10" t="s">
        <v>8064</v>
      </c>
      <c r="B2198" s="11" t="s">
        <v>139</v>
      </c>
      <c r="C2198" s="12" t="s">
        <v>2736</v>
      </c>
      <c r="D2198" s="12" t="s">
        <v>2737</v>
      </c>
      <c r="E2198" s="13" t="s">
        <v>223</v>
      </c>
      <c r="F2198" s="14" t="s">
        <v>8065</v>
      </c>
      <c r="G2198" s="14" t="s">
        <v>21</v>
      </c>
      <c r="H2198" s="16">
        <v>44011</v>
      </c>
      <c r="I2198" s="16">
        <v>44620</v>
      </c>
      <c r="J2198" s="17" t="str">
        <f>IF(Ugovori_OPULJP[[#This Row],[DATUM ZAVRŠETKA OPERACIJE]]&gt;DATE(2023,12,31),"u provedbi","završen")</f>
        <v>završen</v>
      </c>
      <c r="K2198" s="15" t="s">
        <v>8066</v>
      </c>
      <c r="L2198" s="15" t="s">
        <v>21</v>
      </c>
      <c r="M2198" s="18">
        <v>0.85</v>
      </c>
      <c r="N2198" s="18">
        <v>0.15</v>
      </c>
      <c r="O2198" s="19">
        <f>Ugovori_OPULJP[[#This Row],[Bespovratna sredstva - Ukupno (EU+Nac) HRK
= Ukupna ugovorena vrijednost bespovratnih sredstava]]*Ugovori_OPULJP[[#This Row],[EU STOPA SUFINANCIRANJA %
EU CO-FINANCING RATE %]]</f>
        <v>1251950.125</v>
      </c>
      <c r="P2198" s="20">
        <f>Ugovori_OPULJP[[#This Row],[Bespovratna sredstva - EU dio - HRK]]/7.5345</f>
        <v>166162.33658504213</v>
      </c>
      <c r="Q2198" s="19">
        <f>Ugovori_OPULJP[[#This Row],[Bespovratna sredstva - Ukupno (EU+Nac) HRK
= Ukupna ugovorena vrijednost bespovratnih sredstava]]*Ugovori_OPULJP[[#This Row],[STOPA NACIONALNOG SUFINANCIRANJA %]]</f>
        <v>220932.375</v>
      </c>
      <c r="R2198" s="20">
        <f>Ugovori_OPULJP[[#This Row],[Bespovratna sredstva - Nacionalni dio - HRK]]/7.5345</f>
        <v>29322.765279713316</v>
      </c>
      <c r="S2198" s="19">
        <v>1472882.5</v>
      </c>
      <c r="T2198" s="20">
        <f>Ugovori_OPULJP[[#This Row],[Bespovratna sredstva - Ukupno (EU+Nac) HRK
= Ukupna ugovorena vrijednost bespovratnih sredstava]]/7.5345</f>
        <v>195485.10186475544</v>
      </c>
      <c r="U2198" s="19">
        <v>0</v>
      </c>
      <c r="V2198" s="20">
        <f>Ugovori_OPULJP[[#This Row],[Javni doprinos korisnika - HRK]]/7.5345</f>
        <v>0</v>
      </c>
      <c r="W2198" s="19">
        <v>0</v>
      </c>
      <c r="X2198" s="20">
        <f>Ugovori_OPULJP[[#This Row],[Privatni doprinos korisnika - HRK]]/7.5345</f>
        <v>0</v>
      </c>
      <c r="Y2198" s="21">
        <f>Ugovori_OPULJP[[#This Row],[Bespovratna sredstva - Ukupno (EU+Nac) HRK
= Ukupna ugovorena vrijednost bespovratnih sredstava]]+Ugovori_OPULJP[[#This Row],[Javni doprinos korisnika - HRK]]+Ugovori_OPULJP[[#This Row],[Privatni doprinos korisnika - HRK]]</f>
        <v>1472882.5</v>
      </c>
      <c r="Z2198" s="22">
        <f>Ugovori_OPULJP[[#This Row],[UKUPNI PRIHVATLJIVI IZDACI
TOTAL ELIGIBLE EXPENDITURE
= Bespovratna sredstva ukupno + doprinos korisnika
= Ukupni prihvatljivi troškovi
= Ukupna ugovorena vrijednost projekta HRK]]/7.5345</f>
        <v>195485.10186475544</v>
      </c>
      <c r="AA2198" s="13" t="s">
        <v>22</v>
      </c>
      <c r="AB2198" s="13" t="s">
        <v>19</v>
      </c>
      <c r="AC2198" s="12" t="s">
        <v>8067</v>
      </c>
      <c r="AD2198" s="12" t="s">
        <v>2664</v>
      </c>
    </row>
    <row r="2199" spans="1:30" ht="51" customHeight="1" x14ac:dyDescent="0.3">
      <c r="A2199" s="10" t="s">
        <v>8068</v>
      </c>
      <c r="B2199" s="11" t="s">
        <v>139</v>
      </c>
      <c r="C2199" s="12" t="s">
        <v>2736</v>
      </c>
      <c r="D2199" s="12" t="s">
        <v>2737</v>
      </c>
      <c r="E2199" s="13" t="s">
        <v>223</v>
      </c>
      <c r="F2199" s="14" t="s">
        <v>8069</v>
      </c>
      <c r="G2199" s="32" t="s">
        <v>172</v>
      </c>
      <c r="H2199" s="16">
        <v>43952</v>
      </c>
      <c r="I2199" s="16">
        <v>44682</v>
      </c>
      <c r="J2199" s="17" t="str">
        <f>IF(Ugovori_OPULJP[[#This Row],[DATUM ZAVRŠETKA OPERACIJE]]&gt;DATE(2023,12,31),"u provedbi","završen")</f>
        <v>završen</v>
      </c>
      <c r="K2199" s="15" t="s">
        <v>8070</v>
      </c>
      <c r="L2199" s="15" t="s">
        <v>21</v>
      </c>
      <c r="M2199" s="18">
        <v>0.85</v>
      </c>
      <c r="N2199" s="18">
        <v>0.15</v>
      </c>
      <c r="O2199" s="19">
        <f>Ugovori_OPULJP[[#This Row],[Bespovratna sredstva - Ukupno (EU+Nac) HRK
= Ukupna ugovorena vrijednost bespovratnih sredstava]]*Ugovori_OPULJP[[#This Row],[EU STOPA SUFINANCIRANJA %
EU CO-FINANCING RATE %]]</f>
        <v>1274475.3119999999</v>
      </c>
      <c r="P2199" s="20">
        <f>Ugovori_OPULJP[[#This Row],[Bespovratna sredstva - EU dio - HRK]]/7.5345</f>
        <v>169151.94266374674</v>
      </c>
      <c r="Q2199" s="19">
        <f>Ugovori_OPULJP[[#This Row],[Bespovratna sredstva - Ukupno (EU+Nac) HRK
= Ukupna ugovorena vrijednost bespovratnih sredstava]]*Ugovori_OPULJP[[#This Row],[STOPA NACIONALNOG SUFINANCIRANJA %]]</f>
        <v>224907.408</v>
      </c>
      <c r="R2199" s="20">
        <f>Ugovori_OPULJP[[#This Row],[Bespovratna sredstva - Nacionalni dio - HRK]]/7.5345</f>
        <v>29850.342823014133</v>
      </c>
      <c r="S2199" s="19">
        <v>1499382.72</v>
      </c>
      <c r="T2199" s="20">
        <f>Ugovori_OPULJP[[#This Row],[Bespovratna sredstva - Ukupno (EU+Nac) HRK
= Ukupna ugovorena vrijednost bespovratnih sredstava]]/7.5345</f>
        <v>199002.2854867609</v>
      </c>
      <c r="U2199" s="19">
        <v>0</v>
      </c>
      <c r="V2199" s="20">
        <f>Ugovori_OPULJP[[#This Row],[Javni doprinos korisnika - HRK]]/7.5345</f>
        <v>0</v>
      </c>
      <c r="W2199" s="19">
        <v>0</v>
      </c>
      <c r="X2199" s="20">
        <f>Ugovori_OPULJP[[#This Row],[Privatni doprinos korisnika - HRK]]/7.5345</f>
        <v>0</v>
      </c>
      <c r="Y2199" s="21">
        <f>Ugovori_OPULJP[[#This Row],[Bespovratna sredstva - Ukupno (EU+Nac) HRK
= Ukupna ugovorena vrijednost bespovratnih sredstava]]+Ugovori_OPULJP[[#This Row],[Javni doprinos korisnika - HRK]]+Ugovori_OPULJP[[#This Row],[Privatni doprinos korisnika - HRK]]</f>
        <v>1499382.72</v>
      </c>
      <c r="Z2199" s="22">
        <f>Ugovori_OPULJP[[#This Row],[UKUPNI PRIHVATLJIVI IZDACI
TOTAL ELIGIBLE EXPENDITURE
= Bespovratna sredstva ukupno + doprinos korisnika
= Ukupni prihvatljivi troškovi
= Ukupna ugovorena vrijednost projekta HRK]]/7.5345</f>
        <v>199002.2854867609</v>
      </c>
      <c r="AA2199" s="13" t="s">
        <v>22</v>
      </c>
      <c r="AB2199" s="13" t="s">
        <v>19</v>
      </c>
      <c r="AC2199" s="12" t="s">
        <v>8071</v>
      </c>
      <c r="AD2199" s="12" t="s">
        <v>2664</v>
      </c>
    </row>
    <row r="2200" spans="1:30" ht="51" customHeight="1" x14ac:dyDescent="0.3">
      <c r="A2200" s="10" t="s">
        <v>8072</v>
      </c>
      <c r="B2200" s="11" t="s">
        <v>139</v>
      </c>
      <c r="C2200" s="12" t="s">
        <v>2736</v>
      </c>
      <c r="D2200" s="12" t="s">
        <v>2737</v>
      </c>
      <c r="E2200" s="13" t="s">
        <v>223</v>
      </c>
      <c r="F2200" s="14" t="s">
        <v>8073</v>
      </c>
      <c r="G2200" s="14" t="s">
        <v>7816</v>
      </c>
      <c r="H2200" s="16">
        <v>44001</v>
      </c>
      <c r="I2200" s="16">
        <v>44731</v>
      </c>
      <c r="J2200" s="17" t="str">
        <f>IF(Ugovori_OPULJP[[#This Row],[DATUM ZAVRŠETKA OPERACIJE]]&gt;DATE(2023,12,31),"u provedbi","završen")</f>
        <v>završen</v>
      </c>
      <c r="K2200" s="15" t="s">
        <v>8074</v>
      </c>
      <c r="L2200" s="15" t="s">
        <v>21</v>
      </c>
      <c r="M2200" s="18">
        <v>0.85</v>
      </c>
      <c r="N2200" s="18">
        <v>0.15</v>
      </c>
      <c r="O2200" s="19">
        <f>Ugovori_OPULJP[[#This Row],[Bespovratna sredstva - Ukupno (EU+Nac) HRK
= Ukupna ugovorena vrijednost bespovratnih sredstava]]*Ugovori_OPULJP[[#This Row],[EU STOPA SUFINANCIRANJA %
EU CO-FINANCING RATE %]]</f>
        <v>1249570.8984999999</v>
      </c>
      <c r="P2200" s="20">
        <f>Ugovori_OPULJP[[#This Row],[Bespovratna sredstva - EU dio - HRK]]/7.5345</f>
        <v>165846.55896210761</v>
      </c>
      <c r="Q2200" s="19">
        <f>Ugovori_OPULJP[[#This Row],[Bespovratna sredstva - Ukupno (EU+Nac) HRK
= Ukupna ugovorena vrijednost bespovratnih sredstava]]*Ugovori_OPULJP[[#This Row],[STOPA NACIONALNOG SUFINANCIRANJA %]]</f>
        <v>220512.51149999999</v>
      </c>
      <c r="R2200" s="20">
        <f>Ugovori_OPULJP[[#This Row],[Bespovratna sredstva - Nacionalni dio - HRK]]/7.5345</f>
        <v>29267.039816842524</v>
      </c>
      <c r="S2200" s="19">
        <v>1470083.41</v>
      </c>
      <c r="T2200" s="20">
        <f>Ugovori_OPULJP[[#This Row],[Bespovratna sredstva - Ukupno (EU+Nac) HRK
= Ukupna ugovorena vrijednost bespovratnih sredstava]]/7.5345</f>
        <v>195113.59877895014</v>
      </c>
      <c r="U2200" s="19">
        <v>0</v>
      </c>
      <c r="V2200" s="20">
        <f>Ugovori_OPULJP[[#This Row],[Javni doprinos korisnika - HRK]]/7.5345</f>
        <v>0</v>
      </c>
      <c r="W2200" s="19">
        <v>0</v>
      </c>
      <c r="X2200" s="20">
        <f>Ugovori_OPULJP[[#This Row],[Privatni doprinos korisnika - HRK]]/7.5345</f>
        <v>0</v>
      </c>
      <c r="Y2200" s="21">
        <f>Ugovori_OPULJP[[#This Row],[Bespovratna sredstva - Ukupno (EU+Nac) HRK
= Ukupna ugovorena vrijednost bespovratnih sredstava]]+Ugovori_OPULJP[[#This Row],[Javni doprinos korisnika - HRK]]+Ugovori_OPULJP[[#This Row],[Privatni doprinos korisnika - HRK]]</f>
        <v>1470083.41</v>
      </c>
      <c r="Z2200" s="22">
        <f>Ugovori_OPULJP[[#This Row],[UKUPNI PRIHVATLJIVI IZDACI
TOTAL ELIGIBLE EXPENDITURE
= Bespovratna sredstva ukupno + doprinos korisnika
= Ukupni prihvatljivi troškovi
= Ukupna ugovorena vrijednost projekta HRK]]/7.5345</f>
        <v>195113.59877895014</v>
      </c>
      <c r="AA2200" s="13" t="s">
        <v>22</v>
      </c>
      <c r="AB2200" s="13" t="s">
        <v>19</v>
      </c>
      <c r="AC2200" s="12" t="s">
        <v>8075</v>
      </c>
      <c r="AD2200" s="12" t="s">
        <v>2664</v>
      </c>
    </row>
    <row r="2201" spans="1:30" ht="51" customHeight="1" x14ac:dyDescent="0.3">
      <c r="A2201" s="10" t="s">
        <v>8076</v>
      </c>
      <c r="B2201" s="11" t="s">
        <v>139</v>
      </c>
      <c r="C2201" s="12" t="s">
        <v>2736</v>
      </c>
      <c r="D2201" s="12" t="s">
        <v>2737</v>
      </c>
      <c r="E2201" s="13" t="s">
        <v>223</v>
      </c>
      <c r="F2201" s="14" t="s">
        <v>8077</v>
      </c>
      <c r="G2201" s="14" t="s">
        <v>633</v>
      </c>
      <c r="H2201" s="16">
        <v>44138</v>
      </c>
      <c r="I2201" s="16">
        <v>44868</v>
      </c>
      <c r="J2201" s="17" t="str">
        <f>IF(Ugovori_OPULJP[[#This Row],[DATUM ZAVRŠETKA OPERACIJE]]&gt;DATE(2023,12,31),"u provedbi","završen")</f>
        <v>završen</v>
      </c>
      <c r="K2201" s="15" t="s">
        <v>8078</v>
      </c>
      <c r="L2201" s="15" t="s">
        <v>91</v>
      </c>
      <c r="M2201" s="18">
        <v>0.85</v>
      </c>
      <c r="N2201" s="18">
        <v>0.15</v>
      </c>
      <c r="O2201" s="19">
        <f>Ugovori_OPULJP[[#This Row],[Bespovratna sredstva - Ukupno (EU+Nac) HRK
= Ukupna ugovorena vrijednost bespovratnih sredstava]]*Ugovori_OPULJP[[#This Row],[EU STOPA SUFINANCIRANJA %
EU CO-FINANCING RATE %]]</f>
        <v>1093986.7879999999</v>
      </c>
      <c r="P2201" s="20">
        <f>Ugovori_OPULJP[[#This Row],[Bespovratna sredstva - EU dio - HRK]]/7.5345</f>
        <v>145196.99887185611</v>
      </c>
      <c r="Q2201" s="19">
        <f>Ugovori_OPULJP[[#This Row],[Bespovratna sredstva - Ukupno (EU+Nac) HRK
= Ukupna ugovorena vrijednost bespovratnih sredstava]]*Ugovori_OPULJP[[#This Row],[STOPA NACIONALNOG SUFINANCIRANJA %]]</f>
        <v>193056.492</v>
      </c>
      <c r="R2201" s="20">
        <f>Ugovori_OPULJP[[#This Row],[Bespovratna sredstva - Nacionalni dio - HRK]]/7.5345</f>
        <v>25622.999800915786</v>
      </c>
      <c r="S2201" s="19">
        <v>1287043.28</v>
      </c>
      <c r="T2201" s="20">
        <f>Ugovori_OPULJP[[#This Row],[Bespovratna sredstva - Ukupno (EU+Nac) HRK
= Ukupna ugovorena vrijednost bespovratnih sredstava]]/7.5345</f>
        <v>170819.99867277191</v>
      </c>
      <c r="U2201" s="19">
        <v>0</v>
      </c>
      <c r="V2201" s="20">
        <f>Ugovori_OPULJP[[#This Row],[Javni doprinos korisnika - HRK]]/7.5345</f>
        <v>0</v>
      </c>
      <c r="W2201" s="19">
        <v>0</v>
      </c>
      <c r="X2201" s="20">
        <f>Ugovori_OPULJP[[#This Row],[Privatni doprinos korisnika - HRK]]/7.5345</f>
        <v>0</v>
      </c>
      <c r="Y2201" s="21">
        <f>Ugovori_OPULJP[[#This Row],[Bespovratna sredstva - Ukupno (EU+Nac) HRK
= Ukupna ugovorena vrijednost bespovratnih sredstava]]+Ugovori_OPULJP[[#This Row],[Javni doprinos korisnika - HRK]]+Ugovori_OPULJP[[#This Row],[Privatni doprinos korisnika - HRK]]</f>
        <v>1287043.28</v>
      </c>
      <c r="Z2201" s="22">
        <f>Ugovori_OPULJP[[#This Row],[UKUPNI PRIHVATLJIVI IZDACI
TOTAL ELIGIBLE EXPENDITURE
= Bespovratna sredstva ukupno + doprinos korisnika
= Ukupni prihvatljivi troškovi
= Ukupna ugovorena vrijednost projekta HRK]]/7.5345</f>
        <v>170819.99867277191</v>
      </c>
      <c r="AA2201" s="13" t="s">
        <v>22</v>
      </c>
      <c r="AB2201" s="13" t="s">
        <v>19</v>
      </c>
      <c r="AC2201" s="12" t="s">
        <v>8079</v>
      </c>
      <c r="AD2201" s="12" t="s">
        <v>2664</v>
      </c>
    </row>
    <row r="2202" spans="1:30" ht="51" customHeight="1" x14ac:dyDescent="0.3">
      <c r="A2202" s="10" t="s">
        <v>8080</v>
      </c>
      <c r="B2202" s="11" t="s">
        <v>139</v>
      </c>
      <c r="C2202" s="12" t="s">
        <v>2736</v>
      </c>
      <c r="D2202" s="12" t="s">
        <v>2737</v>
      </c>
      <c r="E2202" s="13" t="s">
        <v>223</v>
      </c>
      <c r="F2202" s="14" t="s">
        <v>8081</v>
      </c>
      <c r="G2202" s="14" t="s">
        <v>2468</v>
      </c>
      <c r="H2202" s="16">
        <v>43927</v>
      </c>
      <c r="I2202" s="16">
        <v>44657</v>
      </c>
      <c r="J2202" s="17" t="str">
        <f>IF(Ugovori_OPULJP[[#This Row],[DATUM ZAVRŠETKA OPERACIJE]]&gt;DATE(2023,12,31),"u provedbi","završen")</f>
        <v>završen</v>
      </c>
      <c r="K2202" s="15" t="s">
        <v>8082</v>
      </c>
      <c r="L2202" s="15" t="s">
        <v>66</v>
      </c>
      <c r="M2202" s="18">
        <v>0.85</v>
      </c>
      <c r="N2202" s="18">
        <v>0.15</v>
      </c>
      <c r="O2202" s="19">
        <f>Ugovori_OPULJP[[#This Row],[Bespovratna sredstva - Ukupno (EU+Nac) HRK
= Ukupna ugovorena vrijednost bespovratnih sredstava]]*Ugovori_OPULJP[[#This Row],[EU STOPA SUFINANCIRANJA %
EU CO-FINANCING RATE %]]</f>
        <v>1039943.3375</v>
      </c>
      <c r="P2202" s="20">
        <f>Ugovori_OPULJP[[#This Row],[Bespovratna sredstva - EU dio - HRK]]/7.5345</f>
        <v>138024.2003450793</v>
      </c>
      <c r="Q2202" s="19">
        <f>Ugovori_OPULJP[[#This Row],[Bespovratna sredstva - Ukupno (EU+Nac) HRK
= Ukupna ugovorena vrijednost bespovratnih sredstava]]*Ugovori_OPULJP[[#This Row],[STOPA NACIONALNOG SUFINANCIRANJA %]]</f>
        <v>183519.41250000001</v>
      </c>
      <c r="R2202" s="20">
        <f>Ugovori_OPULJP[[#This Row],[Bespovratna sredstva - Nacionalni dio - HRK]]/7.5345</f>
        <v>24357.21182560223</v>
      </c>
      <c r="S2202" s="19">
        <v>1223462.75</v>
      </c>
      <c r="T2202" s="20">
        <f>Ugovori_OPULJP[[#This Row],[Bespovratna sredstva - Ukupno (EU+Nac) HRK
= Ukupna ugovorena vrijednost bespovratnih sredstava]]/7.5345</f>
        <v>162381.41217068152</v>
      </c>
      <c r="U2202" s="19">
        <v>0</v>
      </c>
      <c r="V2202" s="20">
        <f>Ugovori_OPULJP[[#This Row],[Javni doprinos korisnika - HRK]]/7.5345</f>
        <v>0</v>
      </c>
      <c r="W2202" s="19">
        <v>0</v>
      </c>
      <c r="X2202" s="20">
        <f>Ugovori_OPULJP[[#This Row],[Privatni doprinos korisnika - HRK]]/7.5345</f>
        <v>0</v>
      </c>
      <c r="Y2202" s="21">
        <f>Ugovori_OPULJP[[#This Row],[Bespovratna sredstva - Ukupno (EU+Nac) HRK
= Ukupna ugovorena vrijednost bespovratnih sredstava]]+Ugovori_OPULJP[[#This Row],[Javni doprinos korisnika - HRK]]+Ugovori_OPULJP[[#This Row],[Privatni doprinos korisnika - HRK]]</f>
        <v>1223462.75</v>
      </c>
      <c r="Z2202" s="22">
        <f>Ugovori_OPULJP[[#This Row],[UKUPNI PRIHVATLJIVI IZDACI
TOTAL ELIGIBLE EXPENDITURE
= Bespovratna sredstva ukupno + doprinos korisnika
= Ukupni prihvatljivi troškovi
= Ukupna ugovorena vrijednost projekta HRK]]/7.5345</f>
        <v>162381.41217068152</v>
      </c>
      <c r="AA2202" s="13" t="s">
        <v>22</v>
      </c>
      <c r="AB2202" s="13" t="s">
        <v>19</v>
      </c>
      <c r="AC2202" s="12" t="s">
        <v>8083</v>
      </c>
      <c r="AD2202" s="12" t="s">
        <v>2664</v>
      </c>
    </row>
    <row r="2203" spans="1:30" ht="51" customHeight="1" x14ac:dyDescent="0.3">
      <c r="A2203" s="10" t="s">
        <v>8084</v>
      </c>
      <c r="B2203" s="11" t="s">
        <v>139</v>
      </c>
      <c r="C2203" s="12" t="s">
        <v>2736</v>
      </c>
      <c r="D2203" s="12" t="s">
        <v>2737</v>
      </c>
      <c r="E2203" s="13" t="s">
        <v>223</v>
      </c>
      <c r="F2203" s="14" t="s">
        <v>8085</v>
      </c>
      <c r="G2203" s="14" t="s">
        <v>8086</v>
      </c>
      <c r="H2203" s="16">
        <v>43941</v>
      </c>
      <c r="I2203" s="16">
        <v>44671</v>
      </c>
      <c r="J2203" s="17" t="str">
        <f>IF(Ugovori_OPULJP[[#This Row],[DATUM ZAVRŠETKA OPERACIJE]]&gt;DATE(2023,12,31),"u provedbi","završen")</f>
        <v>završen</v>
      </c>
      <c r="K2203" s="15" t="s">
        <v>8087</v>
      </c>
      <c r="L2203" s="15" t="s">
        <v>21</v>
      </c>
      <c r="M2203" s="18">
        <v>0.85</v>
      </c>
      <c r="N2203" s="18">
        <v>0.15</v>
      </c>
      <c r="O2203" s="19">
        <f>Ugovori_OPULJP[[#This Row],[Bespovratna sredstva - Ukupno (EU+Nac) HRK
= Ukupna ugovorena vrijednost bespovratnih sredstava]]*Ugovori_OPULJP[[#This Row],[EU STOPA SUFINANCIRANJA %
EU CO-FINANCING RATE %]]</f>
        <v>1274679.193</v>
      </c>
      <c r="P2203" s="20">
        <f>Ugovori_OPULJP[[#This Row],[Bespovratna sredstva - EU dio - HRK]]/7.5345</f>
        <v>169179.00232264915</v>
      </c>
      <c r="Q2203" s="19">
        <f>Ugovori_OPULJP[[#This Row],[Bespovratna sredstva - Ukupno (EU+Nac) HRK
= Ukupna ugovorena vrijednost bespovratnih sredstava]]*Ugovori_OPULJP[[#This Row],[STOPA NACIONALNOG SUFINANCIRANJA %]]</f>
        <v>224943.38700000002</v>
      </c>
      <c r="R2203" s="20">
        <f>Ugovori_OPULJP[[#This Row],[Bespovratna sredstva - Nacionalni dio - HRK]]/7.5345</f>
        <v>29855.118056938085</v>
      </c>
      <c r="S2203" s="19">
        <v>1499622.58</v>
      </c>
      <c r="T2203" s="20">
        <f>Ugovori_OPULJP[[#This Row],[Bespovratna sredstva - Ukupno (EU+Nac) HRK
= Ukupna ugovorena vrijednost bespovratnih sredstava]]/7.5345</f>
        <v>199034.12037958723</v>
      </c>
      <c r="U2203" s="19">
        <v>0</v>
      </c>
      <c r="V2203" s="20">
        <f>Ugovori_OPULJP[[#This Row],[Javni doprinos korisnika - HRK]]/7.5345</f>
        <v>0</v>
      </c>
      <c r="W2203" s="19">
        <v>0</v>
      </c>
      <c r="X2203" s="20">
        <f>Ugovori_OPULJP[[#This Row],[Privatni doprinos korisnika - HRK]]/7.5345</f>
        <v>0</v>
      </c>
      <c r="Y2203" s="21">
        <f>Ugovori_OPULJP[[#This Row],[Bespovratna sredstva - Ukupno (EU+Nac) HRK
= Ukupna ugovorena vrijednost bespovratnih sredstava]]+Ugovori_OPULJP[[#This Row],[Javni doprinos korisnika - HRK]]+Ugovori_OPULJP[[#This Row],[Privatni doprinos korisnika - HRK]]</f>
        <v>1499622.58</v>
      </c>
      <c r="Z2203" s="22">
        <f>Ugovori_OPULJP[[#This Row],[UKUPNI PRIHVATLJIVI IZDACI
TOTAL ELIGIBLE EXPENDITURE
= Bespovratna sredstva ukupno + doprinos korisnika
= Ukupni prihvatljivi troškovi
= Ukupna ugovorena vrijednost projekta HRK]]/7.5345</f>
        <v>199034.12037958723</v>
      </c>
      <c r="AA2203" s="13" t="s">
        <v>22</v>
      </c>
      <c r="AB2203" s="13" t="s">
        <v>19</v>
      </c>
      <c r="AC2203" s="12" t="s">
        <v>8088</v>
      </c>
      <c r="AD2203" s="12" t="s">
        <v>2664</v>
      </c>
    </row>
    <row r="2204" spans="1:30" ht="51" customHeight="1" x14ac:dyDescent="0.3">
      <c r="A2204" s="10" t="s">
        <v>8089</v>
      </c>
      <c r="B2204" s="11" t="s">
        <v>139</v>
      </c>
      <c r="C2204" s="12" t="s">
        <v>2736</v>
      </c>
      <c r="D2204" s="12" t="s">
        <v>2737</v>
      </c>
      <c r="E2204" s="13" t="s">
        <v>223</v>
      </c>
      <c r="F2204" s="14" t="s">
        <v>8090</v>
      </c>
      <c r="G2204" s="14" t="s">
        <v>374</v>
      </c>
      <c r="H2204" s="16">
        <v>43936</v>
      </c>
      <c r="I2204" s="16">
        <v>44666</v>
      </c>
      <c r="J2204" s="17" t="str">
        <f>IF(Ugovori_OPULJP[[#This Row],[DATUM ZAVRŠETKA OPERACIJE]]&gt;DATE(2023,12,31),"u provedbi","završen")</f>
        <v>završen</v>
      </c>
      <c r="K2204" s="15" t="s">
        <v>8091</v>
      </c>
      <c r="L2204" s="15" t="s">
        <v>240</v>
      </c>
      <c r="M2204" s="18">
        <v>0.85</v>
      </c>
      <c r="N2204" s="18">
        <v>0.15</v>
      </c>
      <c r="O2204" s="19">
        <f>Ugovori_OPULJP[[#This Row],[Bespovratna sredstva - Ukupno (EU+Nac) HRK
= Ukupna ugovorena vrijednost bespovratnih sredstava]]*Ugovori_OPULJP[[#This Row],[EU STOPA SUFINANCIRANJA %
EU CO-FINANCING RATE %]]</f>
        <v>1274544.6465</v>
      </c>
      <c r="P2204" s="20">
        <f>Ugovori_OPULJP[[#This Row],[Bespovratna sredstva - EU dio - HRK]]/7.5345</f>
        <v>169161.14493330679</v>
      </c>
      <c r="Q2204" s="19">
        <f>Ugovori_OPULJP[[#This Row],[Bespovratna sredstva - Ukupno (EU+Nac) HRK
= Ukupna ugovorena vrijednost bespovratnih sredstava]]*Ugovori_OPULJP[[#This Row],[STOPA NACIONALNOG SUFINANCIRANJA %]]</f>
        <v>224919.64350000001</v>
      </c>
      <c r="R2204" s="20">
        <f>Ugovori_OPULJP[[#This Row],[Bespovratna sredstva - Nacionalni dio - HRK]]/7.5345</f>
        <v>29851.966752936492</v>
      </c>
      <c r="S2204" s="19">
        <v>1499464.29</v>
      </c>
      <c r="T2204" s="20">
        <f>Ugovori_OPULJP[[#This Row],[Bespovratna sredstva - Ukupno (EU+Nac) HRK
= Ukupna ugovorena vrijednost bespovratnih sredstava]]/7.5345</f>
        <v>199013.11168624327</v>
      </c>
      <c r="U2204" s="19">
        <v>0</v>
      </c>
      <c r="V2204" s="20">
        <f>Ugovori_OPULJP[[#This Row],[Javni doprinos korisnika - HRK]]/7.5345</f>
        <v>0</v>
      </c>
      <c r="W2204" s="19">
        <v>0</v>
      </c>
      <c r="X2204" s="20">
        <f>Ugovori_OPULJP[[#This Row],[Privatni doprinos korisnika - HRK]]/7.5345</f>
        <v>0</v>
      </c>
      <c r="Y2204" s="21">
        <f>Ugovori_OPULJP[[#This Row],[Bespovratna sredstva - Ukupno (EU+Nac) HRK
= Ukupna ugovorena vrijednost bespovratnih sredstava]]+Ugovori_OPULJP[[#This Row],[Javni doprinos korisnika - HRK]]+Ugovori_OPULJP[[#This Row],[Privatni doprinos korisnika - HRK]]</f>
        <v>1499464.29</v>
      </c>
      <c r="Z2204" s="22">
        <f>Ugovori_OPULJP[[#This Row],[UKUPNI PRIHVATLJIVI IZDACI
TOTAL ELIGIBLE EXPENDITURE
= Bespovratna sredstva ukupno + doprinos korisnika
= Ukupni prihvatljivi troškovi
= Ukupna ugovorena vrijednost projekta HRK]]/7.5345</f>
        <v>199013.11168624327</v>
      </c>
      <c r="AA2204" s="13" t="s">
        <v>22</v>
      </c>
      <c r="AB2204" s="13" t="s">
        <v>19</v>
      </c>
      <c r="AC2204" s="12" t="s">
        <v>8092</v>
      </c>
      <c r="AD2204" s="12" t="s">
        <v>2664</v>
      </c>
    </row>
    <row r="2205" spans="1:30" ht="51" customHeight="1" x14ac:dyDescent="0.3">
      <c r="A2205" s="10" t="s">
        <v>8093</v>
      </c>
      <c r="B2205" s="11" t="s">
        <v>139</v>
      </c>
      <c r="C2205" s="12" t="s">
        <v>2736</v>
      </c>
      <c r="D2205" s="12" t="s">
        <v>2737</v>
      </c>
      <c r="E2205" s="13" t="s">
        <v>223</v>
      </c>
      <c r="F2205" s="14" t="s">
        <v>8094</v>
      </c>
      <c r="G2205" s="14" t="s">
        <v>8095</v>
      </c>
      <c r="H2205" s="16">
        <v>44044</v>
      </c>
      <c r="I2205" s="16">
        <v>44774</v>
      </c>
      <c r="J2205" s="17" t="str">
        <f>IF(Ugovori_OPULJP[[#This Row],[DATUM ZAVRŠETKA OPERACIJE]]&gt;DATE(2023,12,31),"u provedbi","završen")</f>
        <v>završen</v>
      </c>
      <c r="K2205" s="15" t="s">
        <v>164</v>
      </c>
      <c r="L2205" s="15" t="s">
        <v>164</v>
      </c>
      <c r="M2205" s="18">
        <v>0.85</v>
      </c>
      <c r="N2205" s="18">
        <v>0.15</v>
      </c>
      <c r="O2205" s="19">
        <f>Ugovori_OPULJP[[#This Row],[Bespovratna sredstva - Ukupno (EU+Nac) HRK
= Ukupna ugovorena vrijednost bespovratnih sredstava]]*Ugovori_OPULJP[[#This Row],[EU STOPA SUFINANCIRANJA %
EU CO-FINANCING RATE %]]</f>
        <v>1206158.7209999999</v>
      </c>
      <c r="P2205" s="20">
        <f>Ugovori_OPULJP[[#This Row],[Bespovratna sredstva - EU dio - HRK]]/7.5345</f>
        <v>160084.77284491339</v>
      </c>
      <c r="Q2205" s="19">
        <f>Ugovori_OPULJP[[#This Row],[Bespovratna sredstva - Ukupno (EU+Nac) HRK
= Ukupna ugovorena vrijednost bespovratnih sredstava]]*Ugovori_OPULJP[[#This Row],[STOPA NACIONALNOG SUFINANCIRANJA %]]</f>
        <v>212851.53899999999</v>
      </c>
      <c r="R2205" s="20">
        <f>Ugovori_OPULJP[[#This Row],[Bespovratna sredstva - Nacionalni dio - HRK]]/7.5345</f>
        <v>28250.254031455304</v>
      </c>
      <c r="S2205" s="19">
        <v>1419010.26</v>
      </c>
      <c r="T2205" s="20">
        <f>Ugovori_OPULJP[[#This Row],[Bespovratna sredstva - Ukupno (EU+Nac) HRK
= Ukupna ugovorena vrijednost bespovratnih sredstava]]/7.5345</f>
        <v>188335.02687636871</v>
      </c>
      <c r="U2205" s="19">
        <v>0</v>
      </c>
      <c r="V2205" s="20">
        <f>Ugovori_OPULJP[[#This Row],[Javni doprinos korisnika - HRK]]/7.5345</f>
        <v>0</v>
      </c>
      <c r="W2205" s="19">
        <v>0</v>
      </c>
      <c r="X2205" s="20">
        <f>Ugovori_OPULJP[[#This Row],[Privatni doprinos korisnika - HRK]]/7.5345</f>
        <v>0</v>
      </c>
      <c r="Y2205" s="21">
        <f>Ugovori_OPULJP[[#This Row],[Bespovratna sredstva - Ukupno (EU+Nac) HRK
= Ukupna ugovorena vrijednost bespovratnih sredstava]]+Ugovori_OPULJP[[#This Row],[Javni doprinos korisnika - HRK]]+Ugovori_OPULJP[[#This Row],[Privatni doprinos korisnika - HRK]]</f>
        <v>1419010.26</v>
      </c>
      <c r="Z2205" s="22">
        <f>Ugovori_OPULJP[[#This Row],[UKUPNI PRIHVATLJIVI IZDACI
TOTAL ELIGIBLE EXPENDITURE
= Bespovratna sredstva ukupno + doprinos korisnika
= Ukupni prihvatljivi troškovi
= Ukupna ugovorena vrijednost projekta HRK]]/7.5345</f>
        <v>188335.02687636871</v>
      </c>
      <c r="AA2205" s="13" t="s">
        <v>22</v>
      </c>
      <c r="AB2205" s="13" t="s">
        <v>19</v>
      </c>
      <c r="AC2205" s="12" t="s">
        <v>8096</v>
      </c>
      <c r="AD2205" s="12" t="s">
        <v>2664</v>
      </c>
    </row>
    <row r="2206" spans="1:30" ht="51" customHeight="1" x14ac:dyDescent="0.3">
      <c r="A2206" s="10" t="s">
        <v>8097</v>
      </c>
      <c r="B2206" s="11" t="s">
        <v>139</v>
      </c>
      <c r="C2206" s="12" t="s">
        <v>2736</v>
      </c>
      <c r="D2206" s="12" t="s">
        <v>2737</v>
      </c>
      <c r="E2206" s="13" t="s">
        <v>223</v>
      </c>
      <c r="F2206" s="14" t="s">
        <v>8098</v>
      </c>
      <c r="G2206" s="14" t="s">
        <v>8099</v>
      </c>
      <c r="H2206" s="16">
        <v>44013</v>
      </c>
      <c r="I2206" s="16">
        <v>44743</v>
      </c>
      <c r="J2206" s="17" t="str">
        <f>IF(Ugovori_OPULJP[[#This Row],[DATUM ZAVRŠETKA OPERACIJE]]&gt;DATE(2023,12,31),"u provedbi","završen")</f>
        <v>završen</v>
      </c>
      <c r="K2206" s="15" t="s">
        <v>8100</v>
      </c>
      <c r="L2206" s="15" t="s">
        <v>21</v>
      </c>
      <c r="M2206" s="18">
        <v>0.85</v>
      </c>
      <c r="N2206" s="18">
        <v>0.15</v>
      </c>
      <c r="O2206" s="19">
        <f>Ugovori_OPULJP[[#This Row],[Bespovratna sredstva - Ukupno (EU+Nac) HRK
= Ukupna ugovorena vrijednost bespovratnih sredstava]]*Ugovori_OPULJP[[#This Row],[EU STOPA SUFINANCIRANJA %
EU CO-FINANCING RATE %]]</f>
        <v>1212825.9935000001</v>
      </c>
      <c r="P2206" s="20">
        <f>Ugovori_OPULJP[[#This Row],[Bespovratna sredstva - EU dio - HRK]]/7.5345</f>
        <v>160969.671975579</v>
      </c>
      <c r="Q2206" s="19">
        <f>Ugovori_OPULJP[[#This Row],[Bespovratna sredstva - Ukupno (EU+Nac) HRK
= Ukupna ugovorena vrijednost bespovratnih sredstava]]*Ugovori_OPULJP[[#This Row],[STOPA NACIONALNOG SUFINANCIRANJA %]]</f>
        <v>214028.1165</v>
      </c>
      <c r="R2206" s="20">
        <f>Ugovori_OPULJP[[#This Row],[Bespovratna sredstva - Nacionalni dio - HRK]]/7.5345</f>
        <v>28406.412701572764</v>
      </c>
      <c r="S2206" s="19">
        <v>1426854.11</v>
      </c>
      <c r="T2206" s="20">
        <f>Ugovori_OPULJP[[#This Row],[Bespovratna sredstva - Ukupno (EU+Nac) HRK
= Ukupna ugovorena vrijednost bespovratnih sredstava]]/7.5345</f>
        <v>189376.08467715178</v>
      </c>
      <c r="U2206" s="19">
        <v>0</v>
      </c>
      <c r="V2206" s="20">
        <f>Ugovori_OPULJP[[#This Row],[Javni doprinos korisnika - HRK]]/7.5345</f>
        <v>0</v>
      </c>
      <c r="W2206" s="19">
        <v>0</v>
      </c>
      <c r="X2206" s="20">
        <f>Ugovori_OPULJP[[#This Row],[Privatni doprinos korisnika - HRK]]/7.5345</f>
        <v>0</v>
      </c>
      <c r="Y2206" s="21">
        <f>Ugovori_OPULJP[[#This Row],[Bespovratna sredstva - Ukupno (EU+Nac) HRK
= Ukupna ugovorena vrijednost bespovratnih sredstava]]+Ugovori_OPULJP[[#This Row],[Javni doprinos korisnika - HRK]]+Ugovori_OPULJP[[#This Row],[Privatni doprinos korisnika - HRK]]</f>
        <v>1426854.11</v>
      </c>
      <c r="Z2206" s="22">
        <f>Ugovori_OPULJP[[#This Row],[UKUPNI PRIHVATLJIVI IZDACI
TOTAL ELIGIBLE EXPENDITURE
= Bespovratna sredstva ukupno + doprinos korisnika
= Ukupni prihvatljivi troškovi
= Ukupna ugovorena vrijednost projekta HRK]]/7.5345</f>
        <v>189376.08467715178</v>
      </c>
      <c r="AA2206" s="13" t="s">
        <v>22</v>
      </c>
      <c r="AB2206" s="13" t="s">
        <v>19</v>
      </c>
      <c r="AC2206" s="12" t="s">
        <v>8101</v>
      </c>
      <c r="AD2206" s="12" t="s">
        <v>2664</v>
      </c>
    </row>
    <row r="2207" spans="1:30" ht="51" customHeight="1" x14ac:dyDescent="0.3">
      <c r="A2207" s="10" t="s">
        <v>8102</v>
      </c>
      <c r="B2207" s="11" t="s">
        <v>139</v>
      </c>
      <c r="C2207" s="12" t="s">
        <v>2736</v>
      </c>
      <c r="D2207" s="12" t="s">
        <v>2737</v>
      </c>
      <c r="E2207" s="13" t="s">
        <v>223</v>
      </c>
      <c r="F2207" s="14" t="s">
        <v>8103</v>
      </c>
      <c r="G2207" s="32" t="s">
        <v>1486</v>
      </c>
      <c r="H2207" s="16">
        <v>44127</v>
      </c>
      <c r="I2207" s="16">
        <v>44857</v>
      </c>
      <c r="J2207" s="17" t="str">
        <f>IF(Ugovori_OPULJP[[#This Row],[DATUM ZAVRŠETKA OPERACIJE]]&gt;DATE(2023,12,31),"u provedbi","završen")</f>
        <v>završen</v>
      </c>
      <c r="K2207" s="15" t="s">
        <v>178</v>
      </c>
      <c r="L2207" s="15" t="s">
        <v>178</v>
      </c>
      <c r="M2207" s="18">
        <v>0.85</v>
      </c>
      <c r="N2207" s="18">
        <v>0.15</v>
      </c>
      <c r="O2207" s="19">
        <f>Ugovori_OPULJP[[#This Row],[Bespovratna sredstva - Ukupno (EU+Nac) HRK
= Ukupna ugovorena vrijednost bespovratnih sredstava]]*Ugovori_OPULJP[[#This Row],[EU STOPA SUFINANCIRANJA %
EU CO-FINANCING RATE %]]</f>
        <v>1246458.2749999999</v>
      </c>
      <c r="P2207" s="20">
        <f>Ugovori_OPULJP[[#This Row],[Bespovratna sredstva - EU dio - HRK]]/7.5345</f>
        <v>165433.44282965024</v>
      </c>
      <c r="Q2207" s="19">
        <f>Ugovori_OPULJP[[#This Row],[Bespovratna sredstva - Ukupno (EU+Nac) HRK
= Ukupna ugovorena vrijednost bespovratnih sredstava]]*Ugovori_OPULJP[[#This Row],[STOPA NACIONALNOG SUFINANCIRANJA %]]</f>
        <v>219963.22500000001</v>
      </c>
      <c r="R2207" s="20">
        <f>Ugovori_OPULJP[[#This Row],[Bespovratna sredstva - Nacionalni dio - HRK]]/7.5345</f>
        <v>29194.136969938281</v>
      </c>
      <c r="S2207" s="19">
        <v>1466421.5</v>
      </c>
      <c r="T2207" s="20">
        <f>Ugovori_OPULJP[[#This Row],[Bespovratna sredstva - Ukupno (EU+Nac) HRK
= Ukupna ugovorena vrijednost bespovratnih sredstava]]/7.5345</f>
        <v>194627.57979958854</v>
      </c>
      <c r="U2207" s="19">
        <v>0</v>
      </c>
      <c r="V2207" s="20">
        <f>Ugovori_OPULJP[[#This Row],[Javni doprinos korisnika - HRK]]/7.5345</f>
        <v>0</v>
      </c>
      <c r="W2207" s="19">
        <v>0</v>
      </c>
      <c r="X2207" s="20">
        <f>Ugovori_OPULJP[[#This Row],[Privatni doprinos korisnika - HRK]]/7.5345</f>
        <v>0</v>
      </c>
      <c r="Y2207" s="21">
        <f>Ugovori_OPULJP[[#This Row],[Bespovratna sredstva - Ukupno (EU+Nac) HRK
= Ukupna ugovorena vrijednost bespovratnih sredstava]]+Ugovori_OPULJP[[#This Row],[Javni doprinos korisnika - HRK]]+Ugovori_OPULJP[[#This Row],[Privatni doprinos korisnika - HRK]]</f>
        <v>1466421.5</v>
      </c>
      <c r="Z2207" s="22">
        <f>Ugovori_OPULJP[[#This Row],[UKUPNI PRIHVATLJIVI IZDACI
TOTAL ELIGIBLE EXPENDITURE
= Bespovratna sredstva ukupno + doprinos korisnika
= Ukupni prihvatljivi troškovi
= Ukupna ugovorena vrijednost projekta HRK]]/7.5345</f>
        <v>194627.57979958854</v>
      </c>
      <c r="AA2207" s="13" t="s">
        <v>22</v>
      </c>
      <c r="AB2207" s="13" t="s">
        <v>19</v>
      </c>
      <c r="AC2207" s="12" t="s">
        <v>8104</v>
      </c>
      <c r="AD2207" s="12" t="s">
        <v>2664</v>
      </c>
    </row>
    <row r="2208" spans="1:30" ht="51" customHeight="1" x14ac:dyDescent="0.3">
      <c r="A2208" s="10" t="s">
        <v>8105</v>
      </c>
      <c r="B2208" s="11" t="s">
        <v>139</v>
      </c>
      <c r="C2208" s="12" t="s">
        <v>2736</v>
      </c>
      <c r="D2208" s="12" t="s">
        <v>2737</v>
      </c>
      <c r="E2208" s="13" t="s">
        <v>223</v>
      </c>
      <c r="F2208" s="14" t="s">
        <v>8106</v>
      </c>
      <c r="G2208" s="14" t="s">
        <v>21</v>
      </c>
      <c r="H2208" s="16">
        <v>43959</v>
      </c>
      <c r="I2208" s="16">
        <v>44689</v>
      </c>
      <c r="J2208" s="17" t="str">
        <f>IF(Ugovori_OPULJP[[#This Row],[DATUM ZAVRŠETKA OPERACIJE]]&gt;DATE(2023,12,31),"u provedbi","završen")</f>
        <v>završen</v>
      </c>
      <c r="K2208" s="15" t="s">
        <v>8107</v>
      </c>
      <c r="L2208" s="15" t="s">
        <v>21</v>
      </c>
      <c r="M2208" s="18">
        <v>0.85</v>
      </c>
      <c r="N2208" s="18">
        <v>0.15</v>
      </c>
      <c r="O2208" s="19">
        <f>Ugovori_OPULJP[[#This Row],[Bespovratna sredstva - Ukupno (EU+Nac) HRK
= Ukupna ugovorena vrijednost bespovratnih sredstava]]*Ugovori_OPULJP[[#This Row],[EU STOPA SUFINANCIRANJA %
EU CO-FINANCING RATE %]]</f>
        <v>1274523.2350000001</v>
      </c>
      <c r="P2208" s="20">
        <f>Ugovori_OPULJP[[#This Row],[Bespovratna sredstva - EU dio - HRK]]/7.5345</f>
        <v>169158.30313889444</v>
      </c>
      <c r="Q2208" s="19">
        <f>Ugovori_OPULJP[[#This Row],[Bespovratna sredstva - Ukupno (EU+Nac) HRK
= Ukupna ugovorena vrijednost bespovratnih sredstava]]*Ugovori_OPULJP[[#This Row],[STOPA NACIONALNOG SUFINANCIRANJA %]]</f>
        <v>224915.86500000002</v>
      </c>
      <c r="R2208" s="20">
        <f>Ugovori_OPULJP[[#This Row],[Bespovratna sredstva - Nacionalni dio - HRK]]/7.5345</f>
        <v>29851.4652598049</v>
      </c>
      <c r="S2208" s="19">
        <v>1499439.1</v>
      </c>
      <c r="T2208" s="20">
        <f>Ugovori_OPULJP[[#This Row],[Bespovratna sredstva - Ukupno (EU+Nac) HRK
= Ukupna ugovorena vrijednost bespovratnih sredstava]]/7.5345</f>
        <v>199009.76839869932</v>
      </c>
      <c r="U2208" s="19">
        <v>0</v>
      </c>
      <c r="V2208" s="20">
        <f>Ugovori_OPULJP[[#This Row],[Javni doprinos korisnika - HRK]]/7.5345</f>
        <v>0</v>
      </c>
      <c r="W2208" s="19">
        <v>0</v>
      </c>
      <c r="X2208" s="20">
        <f>Ugovori_OPULJP[[#This Row],[Privatni doprinos korisnika - HRK]]/7.5345</f>
        <v>0</v>
      </c>
      <c r="Y2208" s="21">
        <f>Ugovori_OPULJP[[#This Row],[Bespovratna sredstva - Ukupno (EU+Nac) HRK
= Ukupna ugovorena vrijednost bespovratnih sredstava]]+Ugovori_OPULJP[[#This Row],[Javni doprinos korisnika - HRK]]+Ugovori_OPULJP[[#This Row],[Privatni doprinos korisnika - HRK]]</f>
        <v>1499439.1</v>
      </c>
      <c r="Z2208" s="22">
        <f>Ugovori_OPULJP[[#This Row],[UKUPNI PRIHVATLJIVI IZDACI
TOTAL ELIGIBLE EXPENDITURE
= Bespovratna sredstva ukupno + doprinos korisnika
= Ukupni prihvatljivi troškovi
= Ukupna ugovorena vrijednost projekta HRK]]/7.5345</f>
        <v>199009.76839869932</v>
      </c>
      <c r="AA2208" s="13" t="s">
        <v>22</v>
      </c>
      <c r="AB2208" s="13" t="s">
        <v>19</v>
      </c>
      <c r="AC2208" s="12" t="s">
        <v>8108</v>
      </c>
      <c r="AD2208" s="12" t="s">
        <v>2664</v>
      </c>
    </row>
    <row r="2209" spans="1:30" ht="51" customHeight="1" x14ac:dyDescent="0.3">
      <c r="A2209" s="10" t="s">
        <v>8109</v>
      </c>
      <c r="B2209" s="11" t="s">
        <v>139</v>
      </c>
      <c r="C2209" s="12" t="s">
        <v>2736</v>
      </c>
      <c r="D2209" s="12" t="s">
        <v>2737</v>
      </c>
      <c r="E2209" s="13" t="s">
        <v>223</v>
      </c>
      <c r="F2209" s="14" t="s">
        <v>8110</v>
      </c>
      <c r="G2209" s="14" t="s">
        <v>21</v>
      </c>
      <c r="H2209" s="16">
        <v>43959</v>
      </c>
      <c r="I2209" s="16">
        <v>44689</v>
      </c>
      <c r="J2209" s="17" t="str">
        <f>IF(Ugovori_OPULJP[[#This Row],[DATUM ZAVRŠETKA OPERACIJE]]&gt;DATE(2023,12,31),"u provedbi","završen")</f>
        <v>završen</v>
      </c>
      <c r="K2209" s="15" t="s">
        <v>8111</v>
      </c>
      <c r="L2209" s="15" t="s">
        <v>21</v>
      </c>
      <c r="M2209" s="18">
        <v>0.85</v>
      </c>
      <c r="N2209" s="18">
        <v>0.15</v>
      </c>
      <c r="O2209" s="19">
        <f>Ugovori_OPULJP[[#This Row],[Bespovratna sredstva - Ukupno (EU+Nac) HRK
= Ukupna ugovorena vrijednost bespovratnih sredstava]]*Ugovori_OPULJP[[#This Row],[EU STOPA SUFINANCIRANJA %
EU CO-FINANCING RATE %]]</f>
        <v>1244200.9640000002</v>
      </c>
      <c r="P2209" s="20">
        <f>Ugovori_OPULJP[[#This Row],[Bespovratna sredstva - EU dio - HRK]]/7.5345</f>
        <v>165133.84617426505</v>
      </c>
      <c r="Q2209" s="19">
        <f>Ugovori_OPULJP[[#This Row],[Bespovratna sredstva - Ukupno (EU+Nac) HRK
= Ukupna ugovorena vrijednost bespovratnih sredstava]]*Ugovori_OPULJP[[#This Row],[STOPA NACIONALNOG SUFINANCIRANJA %]]</f>
        <v>219564.87600000002</v>
      </c>
      <c r="R2209" s="20">
        <f>Ugovori_OPULJP[[#This Row],[Bespovratna sredstva - Nacionalni dio - HRK]]/7.5345</f>
        <v>29141.266971929126</v>
      </c>
      <c r="S2209" s="19">
        <v>1463765.84</v>
      </c>
      <c r="T2209" s="20">
        <f>Ugovori_OPULJP[[#This Row],[Bespovratna sredstva - Ukupno (EU+Nac) HRK
= Ukupna ugovorena vrijednost bespovratnih sredstava]]/7.5345</f>
        <v>194275.11314619417</v>
      </c>
      <c r="U2209" s="19">
        <v>0</v>
      </c>
      <c r="V2209" s="20">
        <f>Ugovori_OPULJP[[#This Row],[Javni doprinos korisnika - HRK]]/7.5345</f>
        <v>0</v>
      </c>
      <c r="W2209" s="19">
        <v>0</v>
      </c>
      <c r="X2209" s="20">
        <f>Ugovori_OPULJP[[#This Row],[Privatni doprinos korisnika - HRK]]/7.5345</f>
        <v>0</v>
      </c>
      <c r="Y2209" s="21">
        <f>Ugovori_OPULJP[[#This Row],[Bespovratna sredstva - Ukupno (EU+Nac) HRK
= Ukupna ugovorena vrijednost bespovratnih sredstava]]+Ugovori_OPULJP[[#This Row],[Javni doprinos korisnika - HRK]]+Ugovori_OPULJP[[#This Row],[Privatni doprinos korisnika - HRK]]</f>
        <v>1463765.84</v>
      </c>
      <c r="Z2209" s="22">
        <f>Ugovori_OPULJP[[#This Row],[UKUPNI PRIHVATLJIVI IZDACI
TOTAL ELIGIBLE EXPENDITURE
= Bespovratna sredstva ukupno + doprinos korisnika
= Ukupni prihvatljivi troškovi
= Ukupna ugovorena vrijednost projekta HRK]]/7.5345</f>
        <v>194275.11314619417</v>
      </c>
      <c r="AA2209" s="13" t="s">
        <v>22</v>
      </c>
      <c r="AB2209" s="13" t="s">
        <v>19</v>
      </c>
      <c r="AC2209" s="12" t="s">
        <v>8112</v>
      </c>
      <c r="AD2209" s="12" t="s">
        <v>2664</v>
      </c>
    </row>
    <row r="2210" spans="1:30" ht="51" customHeight="1" x14ac:dyDescent="0.3">
      <c r="A2210" s="10" t="s">
        <v>8113</v>
      </c>
      <c r="B2210" s="11" t="s">
        <v>139</v>
      </c>
      <c r="C2210" s="12" t="s">
        <v>2736</v>
      </c>
      <c r="D2210" s="12" t="s">
        <v>2737</v>
      </c>
      <c r="E2210" s="13" t="s">
        <v>223</v>
      </c>
      <c r="F2210" s="14" t="s">
        <v>8114</v>
      </c>
      <c r="G2210" s="14" t="s">
        <v>8115</v>
      </c>
      <c r="H2210" s="16">
        <v>43928</v>
      </c>
      <c r="I2210" s="16">
        <v>44658</v>
      </c>
      <c r="J2210" s="17" t="str">
        <f>IF(Ugovori_OPULJP[[#This Row],[DATUM ZAVRŠETKA OPERACIJE]]&gt;DATE(2023,12,31),"u provedbi","završen")</f>
        <v>završen</v>
      </c>
      <c r="K2210" s="15" t="s">
        <v>8116</v>
      </c>
      <c r="L2210" s="15" t="s">
        <v>21</v>
      </c>
      <c r="M2210" s="18">
        <v>0.85</v>
      </c>
      <c r="N2210" s="18">
        <v>0.15</v>
      </c>
      <c r="O2210" s="19">
        <f>Ugovori_OPULJP[[#This Row],[Bespovratna sredstva - Ukupno (EU+Nac) HRK
= Ukupna ugovorena vrijednost bespovratnih sredstava]]*Ugovori_OPULJP[[#This Row],[EU STOPA SUFINANCIRANJA %
EU CO-FINANCING RATE %]]</f>
        <v>909316.66350000002</v>
      </c>
      <c r="P2210" s="20">
        <f>Ugovori_OPULJP[[#This Row],[Bespovratna sredstva - EU dio - HRK]]/7.5345</f>
        <v>120687.06131793748</v>
      </c>
      <c r="Q2210" s="19">
        <f>Ugovori_OPULJP[[#This Row],[Bespovratna sredstva - Ukupno (EU+Nac) HRK
= Ukupna ugovorena vrijednost bespovratnih sredstava]]*Ugovori_OPULJP[[#This Row],[STOPA NACIONALNOG SUFINANCIRANJA %]]</f>
        <v>160467.6465</v>
      </c>
      <c r="R2210" s="20">
        <f>Ugovori_OPULJP[[#This Row],[Bespovratna sredstva - Nacionalni dio - HRK]]/7.5345</f>
        <v>21297.716703165439</v>
      </c>
      <c r="S2210" s="19">
        <v>1069784.31</v>
      </c>
      <c r="T2210" s="20">
        <f>Ugovori_OPULJP[[#This Row],[Bespovratna sredstva - Ukupno (EU+Nac) HRK
= Ukupna ugovorena vrijednost bespovratnih sredstava]]/7.5345</f>
        <v>141984.77802110292</v>
      </c>
      <c r="U2210" s="19">
        <v>0</v>
      </c>
      <c r="V2210" s="20">
        <f>Ugovori_OPULJP[[#This Row],[Javni doprinos korisnika - HRK]]/7.5345</f>
        <v>0</v>
      </c>
      <c r="W2210" s="19">
        <v>0</v>
      </c>
      <c r="X2210" s="20">
        <f>Ugovori_OPULJP[[#This Row],[Privatni doprinos korisnika - HRK]]/7.5345</f>
        <v>0</v>
      </c>
      <c r="Y2210" s="21">
        <f>Ugovori_OPULJP[[#This Row],[Bespovratna sredstva - Ukupno (EU+Nac) HRK
= Ukupna ugovorena vrijednost bespovratnih sredstava]]+Ugovori_OPULJP[[#This Row],[Javni doprinos korisnika - HRK]]+Ugovori_OPULJP[[#This Row],[Privatni doprinos korisnika - HRK]]</f>
        <v>1069784.31</v>
      </c>
      <c r="Z2210" s="22">
        <f>Ugovori_OPULJP[[#This Row],[UKUPNI PRIHVATLJIVI IZDACI
TOTAL ELIGIBLE EXPENDITURE
= Bespovratna sredstva ukupno + doprinos korisnika
= Ukupni prihvatljivi troškovi
= Ukupna ugovorena vrijednost projekta HRK]]/7.5345</f>
        <v>141984.77802110292</v>
      </c>
      <c r="AA2210" s="13" t="s">
        <v>22</v>
      </c>
      <c r="AB2210" s="13" t="s">
        <v>19</v>
      </c>
      <c r="AC2210" s="12" t="s">
        <v>8117</v>
      </c>
      <c r="AD2210" s="12" t="s">
        <v>2664</v>
      </c>
    </row>
    <row r="2211" spans="1:30" ht="51" customHeight="1" x14ac:dyDescent="0.3">
      <c r="A2211" s="10" t="s">
        <v>8118</v>
      </c>
      <c r="B2211" s="11" t="s">
        <v>139</v>
      </c>
      <c r="C2211" s="12" t="s">
        <v>2736</v>
      </c>
      <c r="D2211" s="12" t="s">
        <v>2737</v>
      </c>
      <c r="E2211" s="13" t="s">
        <v>223</v>
      </c>
      <c r="F2211" s="14" t="s">
        <v>8119</v>
      </c>
      <c r="G2211" s="14" t="s">
        <v>458</v>
      </c>
      <c r="H2211" s="16">
        <v>43948</v>
      </c>
      <c r="I2211" s="16">
        <v>44496</v>
      </c>
      <c r="J2211" s="17" t="str">
        <f>IF(Ugovori_OPULJP[[#This Row],[DATUM ZAVRŠETKA OPERACIJE]]&gt;DATE(2023,12,31),"u provedbi","završen")</f>
        <v>završen</v>
      </c>
      <c r="K2211" s="15" t="s">
        <v>8120</v>
      </c>
      <c r="L2211" s="15" t="s">
        <v>81</v>
      </c>
      <c r="M2211" s="18">
        <v>0.85</v>
      </c>
      <c r="N2211" s="18">
        <v>0.15</v>
      </c>
      <c r="O2211" s="19">
        <f>Ugovori_OPULJP[[#This Row],[Bespovratna sredstva - Ukupno (EU+Nac) HRK
= Ukupna ugovorena vrijednost bespovratnih sredstava]]*Ugovori_OPULJP[[#This Row],[EU STOPA SUFINANCIRANJA %
EU CO-FINANCING RATE %]]</f>
        <v>1273353.125</v>
      </c>
      <c r="P2211" s="20">
        <f>Ugovori_OPULJP[[#This Row],[Bespovratna sredstva - EU dio - HRK]]/7.5345</f>
        <v>169003.00285354038</v>
      </c>
      <c r="Q2211" s="19">
        <f>Ugovori_OPULJP[[#This Row],[Bespovratna sredstva - Ukupno (EU+Nac) HRK
= Ukupna ugovorena vrijednost bespovratnih sredstava]]*Ugovori_OPULJP[[#This Row],[STOPA NACIONALNOG SUFINANCIRANJA %]]</f>
        <v>224709.375</v>
      </c>
      <c r="R2211" s="20">
        <f>Ugovori_OPULJP[[#This Row],[Bespovratna sredstva - Nacionalni dio - HRK]]/7.5345</f>
        <v>29824.059327095361</v>
      </c>
      <c r="S2211" s="19">
        <v>1498062.5</v>
      </c>
      <c r="T2211" s="20">
        <f>Ugovori_OPULJP[[#This Row],[Bespovratna sredstva - Ukupno (EU+Nac) HRK
= Ukupna ugovorena vrijednost bespovratnih sredstava]]/7.5345</f>
        <v>198827.06218063572</v>
      </c>
      <c r="U2211" s="19">
        <v>0</v>
      </c>
      <c r="V2211" s="20">
        <f>Ugovori_OPULJP[[#This Row],[Javni doprinos korisnika - HRK]]/7.5345</f>
        <v>0</v>
      </c>
      <c r="W2211" s="19">
        <v>0</v>
      </c>
      <c r="X2211" s="20">
        <f>Ugovori_OPULJP[[#This Row],[Privatni doprinos korisnika - HRK]]/7.5345</f>
        <v>0</v>
      </c>
      <c r="Y2211" s="21">
        <f>Ugovori_OPULJP[[#This Row],[Bespovratna sredstva - Ukupno (EU+Nac) HRK
= Ukupna ugovorena vrijednost bespovratnih sredstava]]+Ugovori_OPULJP[[#This Row],[Javni doprinos korisnika - HRK]]+Ugovori_OPULJP[[#This Row],[Privatni doprinos korisnika - HRK]]</f>
        <v>1498062.5</v>
      </c>
      <c r="Z2211" s="22">
        <f>Ugovori_OPULJP[[#This Row],[UKUPNI PRIHVATLJIVI IZDACI
TOTAL ELIGIBLE EXPENDITURE
= Bespovratna sredstva ukupno + doprinos korisnika
= Ukupni prihvatljivi troškovi
= Ukupna ugovorena vrijednost projekta HRK]]/7.5345</f>
        <v>198827.06218063572</v>
      </c>
      <c r="AA2211" s="13" t="s">
        <v>22</v>
      </c>
      <c r="AB2211" s="13" t="s">
        <v>19</v>
      </c>
      <c r="AC2211" s="12" t="s">
        <v>8121</v>
      </c>
      <c r="AD2211" s="12" t="s">
        <v>2664</v>
      </c>
    </row>
    <row r="2212" spans="1:30" ht="51" customHeight="1" x14ac:dyDescent="0.3">
      <c r="A2212" s="10" t="s">
        <v>8122</v>
      </c>
      <c r="B2212" s="11" t="s">
        <v>139</v>
      </c>
      <c r="C2212" s="12" t="s">
        <v>2736</v>
      </c>
      <c r="D2212" s="12" t="s">
        <v>2737</v>
      </c>
      <c r="E2212" s="13" t="s">
        <v>223</v>
      </c>
      <c r="F2212" s="14" t="s">
        <v>8123</v>
      </c>
      <c r="G2212" s="14" t="s">
        <v>2422</v>
      </c>
      <c r="H2212" s="16">
        <v>43922</v>
      </c>
      <c r="I2212" s="16">
        <v>44652</v>
      </c>
      <c r="J2212" s="17" t="str">
        <f>IF(Ugovori_OPULJP[[#This Row],[DATUM ZAVRŠETKA OPERACIJE]]&gt;DATE(2023,12,31),"u provedbi","završen")</f>
        <v>završen</v>
      </c>
      <c r="K2212" s="15" t="s">
        <v>7255</v>
      </c>
      <c r="L2212" s="15" t="s">
        <v>86</v>
      </c>
      <c r="M2212" s="18">
        <v>0.85</v>
      </c>
      <c r="N2212" s="18">
        <v>0.15</v>
      </c>
      <c r="O2212" s="19">
        <f>Ugovori_OPULJP[[#This Row],[Bespovratna sredstva - Ukupno (EU+Nac) HRK
= Ukupna ugovorena vrijednost bespovratnih sredstava]]*Ugovori_OPULJP[[#This Row],[EU STOPA SUFINANCIRANJA %
EU CO-FINANCING RATE %]]</f>
        <v>1201307.1845</v>
      </c>
      <c r="P2212" s="20">
        <f>Ugovori_OPULJP[[#This Row],[Bespovratna sredstva - EU dio - HRK]]/7.5345</f>
        <v>159440.86329550733</v>
      </c>
      <c r="Q2212" s="19">
        <f>Ugovori_OPULJP[[#This Row],[Bespovratna sredstva - Ukupno (EU+Nac) HRK
= Ukupna ugovorena vrijednost bespovratnih sredstava]]*Ugovori_OPULJP[[#This Row],[STOPA NACIONALNOG SUFINANCIRANJA %]]</f>
        <v>211995.3855</v>
      </c>
      <c r="R2212" s="20">
        <f>Ugovori_OPULJP[[#This Row],[Bespovratna sredstva - Nacionalni dio - HRK]]/7.5345</f>
        <v>28136.622934501294</v>
      </c>
      <c r="S2212" s="19">
        <v>1413302.57</v>
      </c>
      <c r="T2212" s="20">
        <f>Ugovori_OPULJP[[#This Row],[Bespovratna sredstva - Ukupno (EU+Nac) HRK
= Ukupna ugovorena vrijednost bespovratnih sredstava]]/7.5345</f>
        <v>187577.48623000862</v>
      </c>
      <c r="U2212" s="19">
        <v>0</v>
      </c>
      <c r="V2212" s="20">
        <f>Ugovori_OPULJP[[#This Row],[Javni doprinos korisnika - HRK]]/7.5345</f>
        <v>0</v>
      </c>
      <c r="W2212" s="19">
        <v>0</v>
      </c>
      <c r="X2212" s="20">
        <f>Ugovori_OPULJP[[#This Row],[Privatni doprinos korisnika - HRK]]/7.5345</f>
        <v>0</v>
      </c>
      <c r="Y2212" s="21">
        <f>Ugovori_OPULJP[[#This Row],[Bespovratna sredstva - Ukupno (EU+Nac) HRK
= Ukupna ugovorena vrijednost bespovratnih sredstava]]+Ugovori_OPULJP[[#This Row],[Javni doprinos korisnika - HRK]]+Ugovori_OPULJP[[#This Row],[Privatni doprinos korisnika - HRK]]</f>
        <v>1413302.57</v>
      </c>
      <c r="Z2212" s="22">
        <f>Ugovori_OPULJP[[#This Row],[UKUPNI PRIHVATLJIVI IZDACI
TOTAL ELIGIBLE EXPENDITURE
= Bespovratna sredstva ukupno + doprinos korisnika
= Ukupni prihvatljivi troškovi
= Ukupna ugovorena vrijednost projekta HRK]]/7.5345</f>
        <v>187577.48623000862</v>
      </c>
      <c r="AA2212" s="13" t="s">
        <v>22</v>
      </c>
      <c r="AB2212" s="13" t="s">
        <v>19</v>
      </c>
      <c r="AC2212" s="12" t="s">
        <v>8124</v>
      </c>
      <c r="AD2212" s="12" t="s">
        <v>2664</v>
      </c>
    </row>
    <row r="2213" spans="1:30" ht="51" customHeight="1" x14ac:dyDescent="0.3">
      <c r="A2213" s="10" t="s">
        <v>8125</v>
      </c>
      <c r="B2213" s="11" t="s">
        <v>139</v>
      </c>
      <c r="C2213" s="12" t="s">
        <v>2736</v>
      </c>
      <c r="D2213" s="12" t="s">
        <v>2737</v>
      </c>
      <c r="E2213" s="13" t="s">
        <v>223</v>
      </c>
      <c r="F2213" s="14" t="s">
        <v>8126</v>
      </c>
      <c r="G2213" s="14" t="s">
        <v>2940</v>
      </c>
      <c r="H2213" s="16">
        <v>43948</v>
      </c>
      <c r="I2213" s="16">
        <v>44496</v>
      </c>
      <c r="J2213" s="17" t="str">
        <f>IF(Ugovori_OPULJP[[#This Row],[DATUM ZAVRŠETKA OPERACIJE]]&gt;DATE(2023,12,31),"u provedbi","završen")</f>
        <v>završen</v>
      </c>
      <c r="K2213" s="15" t="s">
        <v>8127</v>
      </c>
      <c r="L2213" s="15" t="s">
        <v>81</v>
      </c>
      <c r="M2213" s="18">
        <v>0.85</v>
      </c>
      <c r="N2213" s="18">
        <v>0.15</v>
      </c>
      <c r="O2213" s="19">
        <f>Ugovori_OPULJP[[#This Row],[Bespovratna sredstva - Ukupno (EU+Nac) HRK
= Ukupna ugovorena vrijednost bespovratnih sredstava]]*Ugovori_OPULJP[[#This Row],[EU STOPA SUFINANCIRANJA %
EU CO-FINANCING RATE %]]</f>
        <v>1269976.7635000001</v>
      </c>
      <c r="P2213" s="20">
        <f>Ugovori_OPULJP[[#This Row],[Bespovratna sredstva - EU dio - HRK]]/7.5345</f>
        <v>168554.88267303735</v>
      </c>
      <c r="Q2213" s="19">
        <f>Ugovori_OPULJP[[#This Row],[Bespovratna sredstva - Ukupno (EU+Nac) HRK
= Ukupna ugovorena vrijednost bespovratnih sredstava]]*Ugovori_OPULJP[[#This Row],[STOPA NACIONALNOG SUFINANCIRANJA %]]</f>
        <v>224113.5465</v>
      </c>
      <c r="R2213" s="20">
        <f>Ugovori_OPULJP[[#This Row],[Bespovratna sredstva - Nacionalni dio - HRK]]/7.5345</f>
        <v>29744.979295241887</v>
      </c>
      <c r="S2213" s="19">
        <v>1494090.31</v>
      </c>
      <c r="T2213" s="20">
        <f>Ugovori_OPULJP[[#This Row],[Bespovratna sredstva - Ukupno (EU+Nac) HRK
= Ukupna ugovorena vrijednost bespovratnih sredstava]]/7.5345</f>
        <v>198299.86196827923</v>
      </c>
      <c r="U2213" s="19">
        <v>0</v>
      </c>
      <c r="V2213" s="20">
        <f>Ugovori_OPULJP[[#This Row],[Javni doprinos korisnika - HRK]]/7.5345</f>
        <v>0</v>
      </c>
      <c r="W2213" s="19">
        <v>0</v>
      </c>
      <c r="X2213" s="20">
        <f>Ugovori_OPULJP[[#This Row],[Privatni doprinos korisnika - HRK]]/7.5345</f>
        <v>0</v>
      </c>
      <c r="Y2213" s="21">
        <f>Ugovori_OPULJP[[#This Row],[Bespovratna sredstva - Ukupno (EU+Nac) HRK
= Ukupna ugovorena vrijednost bespovratnih sredstava]]+Ugovori_OPULJP[[#This Row],[Javni doprinos korisnika - HRK]]+Ugovori_OPULJP[[#This Row],[Privatni doprinos korisnika - HRK]]</f>
        <v>1494090.31</v>
      </c>
      <c r="Z2213" s="22">
        <f>Ugovori_OPULJP[[#This Row],[UKUPNI PRIHVATLJIVI IZDACI
TOTAL ELIGIBLE EXPENDITURE
= Bespovratna sredstva ukupno + doprinos korisnika
= Ukupni prihvatljivi troškovi
= Ukupna ugovorena vrijednost projekta HRK]]/7.5345</f>
        <v>198299.86196827923</v>
      </c>
      <c r="AA2213" s="13" t="s">
        <v>22</v>
      </c>
      <c r="AB2213" s="13" t="s">
        <v>19</v>
      </c>
      <c r="AC2213" s="12" t="s">
        <v>8128</v>
      </c>
      <c r="AD2213" s="12" t="s">
        <v>2664</v>
      </c>
    </row>
    <row r="2214" spans="1:30" ht="51" customHeight="1" x14ac:dyDescent="0.3">
      <c r="A2214" s="10" t="s">
        <v>8129</v>
      </c>
      <c r="B2214" s="11" t="s">
        <v>139</v>
      </c>
      <c r="C2214" s="12" t="s">
        <v>2736</v>
      </c>
      <c r="D2214" s="12" t="s">
        <v>2737</v>
      </c>
      <c r="E2214" s="13" t="s">
        <v>223</v>
      </c>
      <c r="F2214" s="14" t="s">
        <v>8130</v>
      </c>
      <c r="G2214" s="14" t="s">
        <v>8131</v>
      </c>
      <c r="H2214" s="16">
        <v>43983</v>
      </c>
      <c r="I2214" s="16">
        <v>44713</v>
      </c>
      <c r="J2214" s="17" t="str">
        <f>IF(Ugovori_OPULJP[[#This Row],[DATUM ZAVRŠETKA OPERACIJE]]&gt;DATE(2023,12,31),"u provedbi","završen")</f>
        <v>završen</v>
      </c>
      <c r="K2214" s="28" t="s">
        <v>21</v>
      </c>
      <c r="L2214" s="15" t="s">
        <v>21</v>
      </c>
      <c r="M2214" s="18">
        <v>0.85</v>
      </c>
      <c r="N2214" s="18">
        <v>0.15</v>
      </c>
      <c r="O2214" s="19">
        <f>Ugovori_OPULJP[[#This Row],[Bespovratna sredstva - Ukupno (EU+Nac) HRK
= Ukupna ugovorena vrijednost bespovratnih sredstava]]*Ugovori_OPULJP[[#This Row],[EU STOPA SUFINANCIRANJA %
EU CO-FINANCING RATE %]]</f>
        <v>1239524.298</v>
      </c>
      <c r="P2214" s="20">
        <f>Ugovori_OPULJP[[#This Row],[Bespovratna sredstva - EU dio - HRK]]/7.5345</f>
        <v>164513.14592872784</v>
      </c>
      <c r="Q2214" s="19">
        <f>Ugovori_OPULJP[[#This Row],[Bespovratna sredstva - Ukupno (EU+Nac) HRK
= Ukupna ugovorena vrijednost bespovratnih sredstava]]*Ugovori_OPULJP[[#This Row],[STOPA NACIONALNOG SUFINANCIRANJA %]]</f>
        <v>218739.58199999997</v>
      </c>
      <c r="R2214" s="20">
        <f>Ugovori_OPULJP[[#This Row],[Bespovratna sredstva - Nacionalni dio - HRK]]/7.5345</f>
        <v>29031.731634481381</v>
      </c>
      <c r="S2214" s="19">
        <v>1458263.88</v>
      </c>
      <c r="T2214" s="20">
        <f>Ugovori_OPULJP[[#This Row],[Bespovratna sredstva - Ukupno (EU+Nac) HRK
= Ukupna ugovorena vrijednost bespovratnih sredstava]]/7.5345</f>
        <v>193544.87756320921</v>
      </c>
      <c r="U2214" s="19">
        <v>0</v>
      </c>
      <c r="V2214" s="20">
        <f>Ugovori_OPULJP[[#This Row],[Javni doprinos korisnika - HRK]]/7.5345</f>
        <v>0</v>
      </c>
      <c r="W2214" s="19">
        <v>0</v>
      </c>
      <c r="X2214" s="20">
        <f>Ugovori_OPULJP[[#This Row],[Privatni doprinos korisnika - HRK]]/7.5345</f>
        <v>0</v>
      </c>
      <c r="Y2214" s="21">
        <f>Ugovori_OPULJP[[#This Row],[Bespovratna sredstva - Ukupno (EU+Nac) HRK
= Ukupna ugovorena vrijednost bespovratnih sredstava]]+Ugovori_OPULJP[[#This Row],[Javni doprinos korisnika - HRK]]+Ugovori_OPULJP[[#This Row],[Privatni doprinos korisnika - HRK]]</f>
        <v>1458263.88</v>
      </c>
      <c r="Z2214" s="22">
        <f>Ugovori_OPULJP[[#This Row],[UKUPNI PRIHVATLJIVI IZDACI
TOTAL ELIGIBLE EXPENDITURE
= Bespovratna sredstva ukupno + doprinos korisnika
= Ukupni prihvatljivi troškovi
= Ukupna ugovorena vrijednost projekta HRK]]/7.5345</f>
        <v>193544.87756320921</v>
      </c>
      <c r="AA2214" s="13" t="s">
        <v>22</v>
      </c>
      <c r="AB2214" s="13" t="s">
        <v>19</v>
      </c>
      <c r="AC2214" s="12" t="s">
        <v>8132</v>
      </c>
      <c r="AD2214" s="12" t="s">
        <v>2664</v>
      </c>
    </row>
    <row r="2215" spans="1:30" ht="51" customHeight="1" x14ac:dyDescent="0.3">
      <c r="A2215" s="10" t="s">
        <v>8133</v>
      </c>
      <c r="B2215" s="11" t="s">
        <v>139</v>
      </c>
      <c r="C2215" s="12" t="s">
        <v>2736</v>
      </c>
      <c r="D2215" s="12" t="s">
        <v>2737</v>
      </c>
      <c r="E2215" s="13" t="s">
        <v>223</v>
      </c>
      <c r="F2215" s="14" t="s">
        <v>8134</v>
      </c>
      <c r="G2215" s="14" t="s">
        <v>1553</v>
      </c>
      <c r="H2215" s="16">
        <v>44109</v>
      </c>
      <c r="I2215" s="16">
        <v>44839</v>
      </c>
      <c r="J2215" s="17" t="str">
        <f>IF(Ugovori_OPULJP[[#This Row],[DATUM ZAVRŠETKA OPERACIJE]]&gt;DATE(2023,12,31),"u provedbi","završen")</f>
        <v>završen</v>
      </c>
      <c r="K2215" s="15" t="s">
        <v>8135</v>
      </c>
      <c r="L2215" s="15" t="s">
        <v>86</v>
      </c>
      <c r="M2215" s="18">
        <v>0.85</v>
      </c>
      <c r="N2215" s="18">
        <v>0.15</v>
      </c>
      <c r="O2215" s="19">
        <f>Ugovori_OPULJP[[#This Row],[Bespovratna sredstva - Ukupno (EU+Nac) HRK
= Ukupna ugovorena vrijednost bespovratnih sredstava]]*Ugovori_OPULJP[[#This Row],[EU STOPA SUFINANCIRANJA %
EU CO-FINANCING RATE %]]</f>
        <v>1275000</v>
      </c>
      <c r="P2215" s="20">
        <f>Ugovori_OPULJP[[#This Row],[Bespovratna sredstva - EU dio - HRK]]/7.5345</f>
        <v>169221.5807286482</v>
      </c>
      <c r="Q2215" s="19">
        <f>Ugovori_OPULJP[[#This Row],[Bespovratna sredstva - Ukupno (EU+Nac) HRK
= Ukupna ugovorena vrijednost bespovratnih sredstava]]*Ugovori_OPULJP[[#This Row],[STOPA NACIONALNOG SUFINANCIRANJA %]]</f>
        <v>225000</v>
      </c>
      <c r="R2215" s="20">
        <f>Ugovori_OPULJP[[#This Row],[Bespovratna sredstva - Nacionalni dio - HRK]]/7.5345</f>
        <v>29862.631893290862</v>
      </c>
      <c r="S2215" s="19">
        <v>1500000</v>
      </c>
      <c r="T2215" s="20">
        <f>Ugovori_OPULJP[[#This Row],[Bespovratna sredstva - Ukupno (EU+Nac) HRK
= Ukupna ugovorena vrijednost bespovratnih sredstava]]/7.5345</f>
        <v>199084.21262193908</v>
      </c>
      <c r="U2215" s="19">
        <v>0</v>
      </c>
      <c r="V2215" s="20">
        <f>Ugovori_OPULJP[[#This Row],[Javni doprinos korisnika - HRK]]/7.5345</f>
        <v>0</v>
      </c>
      <c r="W2215" s="19">
        <v>0</v>
      </c>
      <c r="X2215" s="20">
        <f>Ugovori_OPULJP[[#This Row],[Privatni doprinos korisnika - HRK]]/7.5345</f>
        <v>0</v>
      </c>
      <c r="Y2215" s="21">
        <f>Ugovori_OPULJP[[#This Row],[Bespovratna sredstva - Ukupno (EU+Nac) HRK
= Ukupna ugovorena vrijednost bespovratnih sredstava]]+Ugovori_OPULJP[[#This Row],[Javni doprinos korisnika - HRK]]+Ugovori_OPULJP[[#This Row],[Privatni doprinos korisnika - HRK]]</f>
        <v>1500000</v>
      </c>
      <c r="Z2215" s="22">
        <f>Ugovori_OPULJP[[#This Row],[UKUPNI PRIHVATLJIVI IZDACI
TOTAL ELIGIBLE EXPENDITURE
= Bespovratna sredstva ukupno + doprinos korisnika
= Ukupni prihvatljivi troškovi
= Ukupna ugovorena vrijednost projekta HRK]]/7.5345</f>
        <v>199084.21262193908</v>
      </c>
      <c r="AA2215" s="13" t="s">
        <v>22</v>
      </c>
      <c r="AB2215" s="13" t="s">
        <v>19</v>
      </c>
      <c r="AC2215" s="12" t="s">
        <v>8136</v>
      </c>
      <c r="AD2215" s="12" t="s">
        <v>2664</v>
      </c>
    </row>
    <row r="2216" spans="1:30" ht="51" customHeight="1" x14ac:dyDescent="0.3">
      <c r="A2216" s="10" t="s">
        <v>8137</v>
      </c>
      <c r="B2216" s="11" t="s">
        <v>139</v>
      </c>
      <c r="C2216" s="12" t="s">
        <v>2736</v>
      </c>
      <c r="D2216" s="12" t="s">
        <v>2737</v>
      </c>
      <c r="E2216" s="13" t="s">
        <v>223</v>
      </c>
      <c r="F2216" s="14" t="s">
        <v>8138</v>
      </c>
      <c r="G2216" s="14" t="s">
        <v>8139</v>
      </c>
      <c r="H2216" s="16">
        <v>44131</v>
      </c>
      <c r="I2216" s="16">
        <v>44861</v>
      </c>
      <c r="J2216" s="17" t="str">
        <f>IF(Ugovori_OPULJP[[#This Row],[DATUM ZAVRŠETKA OPERACIJE]]&gt;DATE(2023,12,31),"u provedbi","završen")</f>
        <v>završen</v>
      </c>
      <c r="K2216" s="15" t="s">
        <v>8140</v>
      </c>
      <c r="L2216" s="15" t="s">
        <v>178</v>
      </c>
      <c r="M2216" s="18">
        <v>0.85</v>
      </c>
      <c r="N2216" s="18">
        <v>0.15</v>
      </c>
      <c r="O2216" s="19">
        <f>Ugovori_OPULJP[[#This Row],[Bespovratna sredstva - Ukupno (EU+Nac) HRK
= Ukupna ugovorena vrijednost bespovratnih sredstava]]*Ugovori_OPULJP[[#This Row],[EU STOPA SUFINANCIRANJA %
EU CO-FINANCING RATE %]]</f>
        <v>1115459.4114999999</v>
      </c>
      <c r="P2216" s="20">
        <f>Ugovori_OPULJP[[#This Row],[Bespovratna sredstva - EU dio - HRK]]/7.5345</f>
        <v>148046.90576680601</v>
      </c>
      <c r="Q2216" s="19">
        <f>Ugovori_OPULJP[[#This Row],[Bespovratna sredstva - Ukupno (EU+Nac) HRK
= Ukupna ugovorena vrijednost bespovratnih sredstava]]*Ugovori_OPULJP[[#This Row],[STOPA NACIONALNOG SUFINANCIRANJA %]]</f>
        <v>196845.77849999999</v>
      </c>
      <c r="R2216" s="20">
        <f>Ugovori_OPULJP[[#This Row],[Bespovratna sredstva - Nacionalni dio - HRK]]/7.5345</f>
        <v>26125.924547083414</v>
      </c>
      <c r="S2216" s="19">
        <v>1312305.19</v>
      </c>
      <c r="T2216" s="20">
        <f>Ugovori_OPULJP[[#This Row],[Bespovratna sredstva - Ukupno (EU+Nac) HRK
= Ukupna ugovorena vrijednost bespovratnih sredstava]]/7.5345</f>
        <v>174172.83031388943</v>
      </c>
      <c r="U2216" s="19">
        <v>0</v>
      </c>
      <c r="V2216" s="20">
        <f>Ugovori_OPULJP[[#This Row],[Javni doprinos korisnika - HRK]]/7.5345</f>
        <v>0</v>
      </c>
      <c r="W2216" s="19">
        <v>0</v>
      </c>
      <c r="X2216" s="20">
        <f>Ugovori_OPULJP[[#This Row],[Privatni doprinos korisnika - HRK]]/7.5345</f>
        <v>0</v>
      </c>
      <c r="Y2216" s="21">
        <f>Ugovori_OPULJP[[#This Row],[Bespovratna sredstva - Ukupno (EU+Nac) HRK
= Ukupna ugovorena vrijednost bespovratnih sredstava]]+Ugovori_OPULJP[[#This Row],[Javni doprinos korisnika - HRK]]+Ugovori_OPULJP[[#This Row],[Privatni doprinos korisnika - HRK]]</f>
        <v>1312305.19</v>
      </c>
      <c r="Z2216" s="22">
        <f>Ugovori_OPULJP[[#This Row],[UKUPNI PRIHVATLJIVI IZDACI
TOTAL ELIGIBLE EXPENDITURE
= Bespovratna sredstva ukupno + doprinos korisnika
= Ukupni prihvatljivi troškovi
= Ukupna ugovorena vrijednost projekta HRK]]/7.5345</f>
        <v>174172.83031388943</v>
      </c>
      <c r="AA2216" s="13" t="s">
        <v>22</v>
      </c>
      <c r="AB2216" s="13" t="s">
        <v>19</v>
      </c>
      <c r="AC2216" s="12" t="s">
        <v>8141</v>
      </c>
      <c r="AD2216" s="12" t="s">
        <v>2664</v>
      </c>
    </row>
    <row r="2217" spans="1:30" ht="61.5" customHeight="1" x14ac:dyDescent="0.3">
      <c r="A2217" s="10" t="s">
        <v>8142</v>
      </c>
      <c r="B2217" s="11" t="s">
        <v>139</v>
      </c>
      <c r="C2217" s="12" t="s">
        <v>2736</v>
      </c>
      <c r="D2217" s="12" t="s">
        <v>2737</v>
      </c>
      <c r="E2217" s="13" t="s">
        <v>223</v>
      </c>
      <c r="F2217" s="14" t="s">
        <v>8143</v>
      </c>
      <c r="G2217" s="14" t="s">
        <v>425</v>
      </c>
      <c r="H2217" s="16">
        <v>43924</v>
      </c>
      <c r="I2217" s="16">
        <v>44654</v>
      </c>
      <c r="J2217" s="17" t="str">
        <f>IF(Ugovori_OPULJP[[#This Row],[DATUM ZAVRŠETKA OPERACIJE]]&gt;DATE(2023,12,31),"u provedbi","završen")</f>
        <v>završen</v>
      </c>
      <c r="K2217" s="15" t="s">
        <v>8144</v>
      </c>
      <c r="L2217" s="15" t="s">
        <v>86</v>
      </c>
      <c r="M2217" s="18">
        <v>0.85</v>
      </c>
      <c r="N2217" s="18">
        <v>0.15</v>
      </c>
      <c r="O2217" s="19">
        <f>Ugovori_OPULJP[[#This Row],[Bespovratna sredstva - Ukupno (EU+Nac) HRK
= Ukupna ugovorena vrijednost bespovratnih sredstava]]*Ugovori_OPULJP[[#This Row],[EU STOPA SUFINANCIRANJA %
EU CO-FINANCING RATE %]]</f>
        <v>1022316.0715</v>
      </c>
      <c r="P2217" s="20">
        <f>Ugovori_OPULJP[[#This Row],[Bespovratna sredstva - EU dio - HRK]]/7.5345</f>
        <v>135684.66009688764</v>
      </c>
      <c r="Q2217" s="19">
        <f>Ugovori_OPULJP[[#This Row],[Bespovratna sredstva - Ukupno (EU+Nac) HRK
= Ukupna ugovorena vrijednost bespovratnih sredstava]]*Ugovori_OPULJP[[#This Row],[STOPA NACIONALNOG SUFINANCIRANJA %]]</f>
        <v>180408.71849999999</v>
      </c>
      <c r="R2217" s="20">
        <f>Ugovori_OPULJP[[#This Row],[Bespovratna sredstva - Nacionalni dio - HRK]]/7.5345</f>
        <v>23944.3517818037</v>
      </c>
      <c r="S2217" s="19">
        <v>1202724.79</v>
      </c>
      <c r="T2217" s="20">
        <f>Ugovori_OPULJP[[#This Row],[Bespovratna sredstva - Ukupno (EU+Nac) HRK
= Ukupna ugovorena vrijednost bespovratnih sredstava]]/7.5345</f>
        <v>159629.01187869135</v>
      </c>
      <c r="U2217" s="19">
        <v>0</v>
      </c>
      <c r="V2217" s="20">
        <f>Ugovori_OPULJP[[#This Row],[Javni doprinos korisnika - HRK]]/7.5345</f>
        <v>0</v>
      </c>
      <c r="W2217" s="19">
        <v>0</v>
      </c>
      <c r="X2217" s="20">
        <f>Ugovori_OPULJP[[#This Row],[Privatni doprinos korisnika - HRK]]/7.5345</f>
        <v>0</v>
      </c>
      <c r="Y2217" s="21">
        <f>Ugovori_OPULJP[[#This Row],[Bespovratna sredstva - Ukupno (EU+Nac) HRK
= Ukupna ugovorena vrijednost bespovratnih sredstava]]+Ugovori_OPULJP[[#This Row],[Javni doprinos korisnika - HRK]]+Ugovori_OPULJP[[#This Row],[Privatni doprinos korisnika - HRK]]</f>
        <v>1202724.79</v>
      </c>
      <c r="Z2217" s="22">
        <f>Ugovori_OPULJP[[#This Row],[UKUPNI PRIHVATLJIVI IZDACI
TOTAL ELIGIBLE EXPENDITURE
= Bespovratna sredstva ukupno + doprinos korisnika
= Ukupni prihvatljivi troškovi
= Ukupna ugovorena vrijednost projekta HRK]]/7.5345</f>
        <v>159629.01187869135</v>
      </c>
      <c r="AA2217" s="13" t="s">
        <v>22</v>
      </c>
      <c r="AB2217" s="13" t="s">
        <v>19</v>
      </c>
      <c r="AC2217" s="12" t="s">
        <v>8145</v>
      </c>
      <c r="AD2217" s="12" t="s">
        <v>2664</v>
      </c>
    </row>
    <row r="2218" spans="1:30" ht="51" customHeight="1" x14ac:dyDescent="0.3">
      <c r="A2218" s="10" t="s">
        <v>8146</v>
      </c>
      <c r="B2218" s="11" t="s">
        <v>139</v>
      </c>
      <c r="C2218" s="12" t="s">
        <v>2736</v>
      </c>
      <c r="D2218" s="12" t="s">
        <v>2737</v>
      </c>
      <c r="E2218" s="13" t="s">
        <v>223</v>
      </c>
      <c r="F2218" s="14" t="s">
        <v>8147</v>
      </c>
      <c r="G2218" s="14" t="s">
        <v>677</v>
      </c>
      <c r="H2218" s="16">
        <v>44044</v>
      </c>
      <c r="I2218" s="16">
        <v>44774</v>
      </c>
      <c r="J2218" s="17" t="str">
        <f>IF(Ugovori_OPULJP[[#This Row],[DATUM ZAVRŠETKA OPERACIJE]]&gt;DATE(2023,12,31),"u provedbi","završen")</f>
        <v>završen</v>
      </c>
      <c r="K2218" s="15" t="s">
        <v>8148</v>
      </c>
      <c r="L2218" s="15" t="s">
        <v>144</v>
      </c>
      <c r="M2218" s="18">
        <v>0.85</v>
      </c>
      <c r="N2218" s="18">
        <v>0.15</v>
      </c>
      <c r="O2218" s="19">
        <f>Ugovori_OPULJP[[#This Row],[Bespovratna sredstva - Ukupno (EU+Nac) HRK
= Ukupna ugovorena vrijednost bespovratnih sredstava]]*Ugovori_OPULJP[[#This Row],[EU STOPA SUFINANCIRANJA %
EU CO-FINANCING RATE %]]</f>
        <v>1274567.5625</v>
      </c>
      <c r="P2218" s="20">
        <f>Ugovori_OPULJP[[#This Row],[Bespovratna sredstva - EU dio - HRK]]/7.5345</f>
        <v>169164.18640918442</v>
      </c>
      <c r="Q2218" s="19">
        <f>Ugovori_OPULJP[[#This Row],[Bespovratna sredstva - Ukupno (EU+Nac) HRK
= Ukupna ugovorena vrijednost bespovratnih sredstava]]*Ugovori_OPULJP[[#This Row],[STOPA NACIONALNOG SUFINANCIRANJA %]]</f>
        <v>224923.6875</v>
      </c>
      <c r="R2218" s="20">
        <f>Ugovori_OPULJP[[#This Row],[Bespovratna sredstva - Nacionalni dio - HRK]]/7.5345</f>
        <v>29852.50348397372</v>
      </c>
      <c r="S2218" s="19">
        <v>1499491.25</v>
      </c>
      <c r="T2218" s="20">
        <f>Ugovori_OPULJP[[#This Row],[Bespovratna sredstva - Ukupno (EU+Nac) HRK
= Ukupna ugovorena vrijednost bespovratnih sredstava]]/7.5345</f>
        <v>199016.68989315812</v>
      </c>
      <c r="U2218" s="19">
        <v>0</v>
      </c>
      <c r="V2218" s="20">
        <f>Ugovori_OPULJP[[#This Row],[Javni doprinos korisnika - HRK]]/7.5345</f>
        <v>0</v>
      </c>
      <c r="W2218" s="19">
        <v>0</v>
      </c>
      <c r="X2218" s="20">
        <f>Ugovori_OPULJP[[#This Row],[Privatni doprinos korisnika - HRK]]/7.5345</f>
        <v>0</v>
      </c>
      <c r="Y2218" s="21">
        <f>Ugovori_OPULJP[[#This Row],[Bespovratna sredstva - Ukupno (EU+Nac) HRK
= Ukupna ugovorena vrijednost bespovratnih sredstava]]+Ugovori_OPULJP[[#This Row],[Javni doprinos korisnika - HRK]]+Ugovori_OPULJP[[#This Row],[Privatni doprinos korisnika - HRK]]</f>
        <v>1499491.25</v>
      </c>
      <c r="Z2218" s="22">
        <f>Ugovori_OPULJP[[#This Row],[UKUPNI PRIHVATLJIVI IZDACI
TOTAL ELIGIBLE EXPENDITURE
= Bespovratna sredstva ukupno + doprinos korisnika
= Ukupni prihvatljivi troškovi
= Ukupna ugovorena vrijednost projekta HRK]]/7.5345</f>
        <v>199016.68989315812</v>
      </c>
      <c r="AA2218" s="13" t="s">
        <v>22</v>
      </c>
      <c r="AB2218" s="13" t="s">
        <v>19</v>
      </c>
      <c r="AC2218" s="12" t="s">
        <v>8149</v>
      </c>
      <c r="AD2218" s="12" t="s">
        <v>2664</v>
      </c>
    </row>
    <row r="2219" spans="1:30" ht="51" customHeight="1" x14ac:dyDescent="0.3">
      <c r="A2219" s="10" t="s">
        <v>8150</v>
      </c>
      <c r="B2219" s="11" t="s">
        <v>139</v>
      </c>
      <c r="C2219" s="12" t="s">
        <v>2736</v>
      </c>
      <c r="D2219" s="12" t="s">
        <v>2737</v>
      </c>
      <c r="E2219" s="13" t="s">
        <v>223</v>
      </c>
      <c r="F2219" s="14" t="s">
        <v>8151</v>
      </c>
      <c r="G2219" s="14" t="s">
        <v>740</v>
      </c>
      <c r="H2219" s="16">
        <v>44044</v>
      </c>
      <c r="I2219" s="16">
        <v>44774</v>
      </c>
      <c r="J2219" s="17" t="str">
        <f>IF(Ugovori_OPULJP[[#This Row],[DATUM ZAVRŠETKA OPERACIJE]]&gt;DATE(2023,12,31),"u provedbi","završen")</f>
        <v>završen</v>
      </c>
      <c r="K2219" s="15" t="s">
        <v>91</v>
      </c>
      <c r="L2219" s="15" t="s">
        <v>91</v>
      </c>
      <c r="M2219" s="18">
        <v>0.85</v>
      </c>
      <c r="N2219" s="18">
        <v>0.15</v>
      </c>
      <c r="O2219" s="19">
        <f>Ugovori_OPULJP[[#This Row],[Bespovratna sredstva - Ukupno (EU+Nac) HRK
= Ukupna ugovorena vrijednost bespovratnih sredstava]]*Ugovori_OPULJP[[#This Row],[EU STOPA SUFINANCIRANJA %
EU CO-FINANCING RATE %]]</f>
        <v>1274991.5</v>
      </c>
      <c r="P2219" s="20">
        <f>Ugovori_OPULJP[[#This Row],[Bespovratna sredstva - EU dio - HRK]]/7.5345</f>
        <v>169220.45258477668</v>
      </c>
      <c r="Q2219" s="19">
        <f>Ugovori_OPULJP[[#This Row],[Bespovratna sredstva - Ukupno (EU+Nac) HRK
= Ukupna ugovorena vrijednost bespovratnih sredstava]]*Ugovori_OPULJP[[#This Row],[STOPA NACIONALNOG SUFINANCIRANJA %]]</f>
        <v>224998.5</v>
      </c>
      <c r="R2219" s="20">
        <f>Ugovori_OPULJP[[#This Row],[Bespovratna sredstva - Nacionalni dio - HRK]]/7.5345</f>
        <v>29862.43280907824</v>
      </c>
      <c r="S2219" s="19">
        <v>1499990</v>
      </c>
      <c r="T2219" s="20">
        <f>Ugovori_OPULJP[[#This Row],[Bespovratna sredstva - Ukupno (EU+Nac) HRK
= Ukupna ugovorena vrijednost bespovratnih sredstava]]/7.5345</f>
        <v>199082.88539385493</v>
      </c>
      <c r="U2219" s="19">
        <v>0</v>
      </c>
      <c r="V2219" s="20">
        <f>Ugovori_OPULJP[[#This Row],[Javni doprinos korisnika - HRK]]/7.5345</f>
        <v>0</v>
      </c>
      <c r="W2219" s="19">
        <v>0</v>
      </c>
      <c r="X2219" s="20">
        <f>Ugovori_OPULJP[[#This Row],[Privatni doprinos korisnika - HRK]]/7.5345</f>
        <v>0</v>
      </c>
      <c r="Y2219" s="21">
        <f>Ugovori_OPULJP[[#This Row],[Bespovratna sredstva - Ukupno (EU+Nac) HRK
= Ukupna ugovorena vrijednost bespovratnih sredstava]]+Ugovori_OPULJP[[#This Row],[Javni doprinos korisnika - HRK]]+Ugovori_OPULJP[[#This Row],[Privatni doprinos korisnika - HRK]]</f>
        <v>1499990</v>
      </c>
      <c r="Z2219" s="22">
        <f>Ugovori_OPULJP[[#This Row],[UKUPNI PRIHVATLJIVI IZDACI
TOTAL ELIGIBLE EXPENDITURE
= Bespovratna sredstva ukupno + doprinos korisnika
= Ukupni prihvatljivi troškovi
= Ukupna ugovorena vrijednost projekta HRK]]/7.5345</f>
        <v>199082.88539385493</v>
      </c>
      <c r="AA2219" s="13" t="s">
        <v>22</v>
      </c>
      <c r="AB2219" s="13" t="s">
        <v>19</v>
      </c>
      <c r="AC2219" s="12" t="s">
        <v>8152</v>
      </c>
      <c r="AD2219" s="12" t="s">
        <v>2664</v>
      </c>
    </row>
    <row r="2220" spans="1:30" ht="51" customHeight="1" x14ac:dyDescent="0.3">
      <c r="A2220" s="10" t="s">
        <v>8153</v>
      </c>
      <c r="B2220" s="11" t="s">
        <v>139</v>
      </c>
      <c r="C2220" s="12" t="s">
        <v>2736</v>
      </c>
      <c r="D2220" s="12" t="s">
        <v>2737</v>
      </c>
      <c r="E2220" s="13" t="s">
        <v>223</v>
      </c>
      <c r="F2220" s="14" t="s">
        <v>8154</v>
      </c>
      <c r="G2220" s="14" t="s">
        <v>7474</v>
      </c>
      <c r="H2220" s="16">
        <v>43955</v>
      </c>
      <c r="I2220" s="16">
        <v>44685</v>
      </c>
      <c r="J2220" s="17" t="str">
        <f>IF(Ugovori_OPULJP[[#This Row],[DATUM ZAVRŠETKA OPERACIJE]]&gt;DATE(2023,12,31),"u provedbi","završen")</f>
        <v>završen</v>
      </c>
      <c r="K2220" s="15" t="s">
        <v>8155</v>
      </c>
      <c r="L2220" s="15" t="s">
        <v>21</v>
      </c>
      <c r="M2220" s="18">
        <v>0.85</v>
      </c>
      <c r="N2220" s="18">
        <v>0.15</v>
      </c>
      <c r="O2220" s="19">
        <f>Ugovori_OPULJP[[#This Row],[Bespovratna sredstva - Ukupno (EU+Nac) HRK
= Ukupna ugovorena vrijednost bespovratnih sredstava]]*Ugovori_OPULJP[[#This Row],[EU STOPA SUFINANCIRANJA %
EU CO-FINANCING RATE %]]</f>
        <v>1008020.4909999999</v>
      </c>
      <c r="P2220" s="20">
        <f>Ugovori_OPULJP[[#This Row],[Bespovratna sredstva - EU dio - HRK]]/7.5345</f>
        <v>133787.31050501027</v>
      </c>
      <c r="Q2220" s="19">
        <f>Ugovori_OPULJP[[#This Row],[Bespovratna sredstva - Ukupno (EU+Nac) HRK
= Ukupna ugovorena vrijednost bespovratnih sredstava]]*Ugovori_OPULJP[[#This Row],[STOPA NACIONALNOG SUFINANCIRANJA %]]</f>
        <v>177885.96899999998</v>
      </c>
      <c r="R2220" s="20">
        <f>Ugovori_OPULJP[[#This Row],[Bespovratna sredstva - Nacionalni dio - HRK]]/7.5345</f>
        <v>23609.525383237105</v>
      </c>
      <c r="S2220" s="19">
        <v>1185906.46</v>
      </c>
      <c r="T2220" s="20">
        <f>Ugovori_OPULJP[[#This Row],[Bespovratna sredstva - Ukupno (EU+Nac) HRK
= Ukupna ugovorena vrijednost bespovratnih sredstava]]/7.5345</f>
        <v>157396.83588824738</v>
      </c>
      <c r="U2220" s="19">
        <v>0</v>
      </c>
      <c r="V2220" s="20">
        <f>Ugovori_OPULJP[[#This Row],[Javni doprinos korisnika - HRK]]/7.5345</f>
        <v>0</v>
      </c>
      <c r="W2220" s="19">
        <v>0</v>
      </c>
      <c r="X2220" s="20">
        <f>Ugovori_OPULJP[[#This Row],[Privatni doprinos korisnika - HRK]]/7.5345</f>
        <v>0</v>
      </c>
      <c r="Y2220" s="21">
        <f>Ugovori_OPULJP[[#This Row],[Bespovratna sredstva - Ukupno (EU+Nac) HRK
= Ukupna ugovorena vrijednost bespovratnih sredstava]]+Ugovori_OPULJP[[#This Row],[Javni doprinos korisnika - HRK]]+Ugovori_OPULJP[[#This Row],[Privatni doprinos korisnika - HRK]]</f>
        <v>1185906.46</v>
      </c>
      <c r="Z2220" s="22">
        <f>Ugovori_OPULJP[[#This Row],[UKUPNI PRIHVATLJIVI IZDACI
TOTAL ELIGIBLE EXPENDITURE
= Bespovratna sredstva ukupno + doprinos korisnika
= Ukupni prihvatljivi troškovi
= Ukupna ugovorena vrijednost projekta HRK]]/7.5345</f>
        <v>157396.83588824738</v>
      </c>
      <c r="AA2220" s="13" t="s">
        <v>22</v>
      </c>
      <c r="AB2220" s="13" t="s">
        <v>19</v>
      </c>
      <c r="AC2220" s="12" t="s">
        <v>8156</v>
      </c>
      <c r="AD2220" s="12" t="s">
        <v>2664</v>
      </c>
    </row>
    <row r="2221" spans="1:30" ht="51" customHeight="1" x14ac:dyDescent="0.3">
      <c r="A2221" s="10" t="s">
        <v>2735</v>
      </c>
      <c r="B2221" s="11" t="s">
        <v>139</v>
      </c>
      <c r="C2221" s="12" t="s">
        <v>2736</v>
      </c>
      <c r="D2221" s="12" t="s">
        <v>2737</v>
      </c>
      <c r="E2221" s="13" t="s">
        <v>223</v>
      </c>
      <c r="F2221" s="14" t="s">
        <v>2738</v>
      </c>
      <c r="G2221" s="32" t="s">
        <v>1054</v>
      </c>
      <c r="H2221" s="16">
        <v>43929</v>
      </c>
      <c r="I2221" s="16">
        <v>44477</v>
      </c>
      <c r="J2221" s="17" t="str">
        <f>IF(Ugovori_OPULJP[[#This Row],[DATUM ZAVRŠETKA OPERACIJE]]&gt;DATE(2023,12,31),"u provedbi","završen")</f>
        <v>završen</v>
      </c>
      <c r="K2221" s="15" t="s">
        <v>2739</v>
      </c>
      <c r="L2221" s="15" t="s">
        <v>21</v>
      </c>
      <c r="M2221" s="18">
        <v>0.85</v>
      </c>
      <c r="N2221" s="18">
        <v>0.15</v>
      </c>
      <c r="O2221" s="19">
        <f>Ugovori_OPULJP[[#This Row],[Bespovratna sredstva - Ukupno (EU+Nac) HRK
= Ukupna ugovorena vrijednost bespovratnih sredstava]]*Ugovori_OPULJP[[#This Row],[EU STOPA SUFINANCIRANJA %
EU CO-FINANCING RATE %]]</f>
        <v>1232466</v>
      </c>
      <c r="P2221" s="20">
        <f>Ugovori_OPULJP[[#This Row],[Bespovratna sredstva - EU dio - HRK]]/7.5345</f>
        <v>163576.34879554051</v>
      </c>
      <c r="Q2221" s="19">
        <f>Ugovori_OPULJP[[#This Row],[Bespovratna sredstva - Ukupno (EU+Nac) HRK
= Ukupna ugovorena vrijednost bespovratnih sredstava]]*Ugovori_OPULJP[[#This Row],[STOPA NACIONALNOG SUFINANCIRANJA %]]</f>
        <v>217494</v>
      </c>
      <c r="R2221" s="20">
        <f>Ugovori_OPULJP[[#This Row],[Bespovratna sredstva - Nacionalni dio - HRK]]/7.5345</f>
        <v>28866.414493330678</v>
      </c>
      <c r="S2221" s="19">
        <v>1449960</v>
      </c>
      <c r="T2221" s="20">
        <f>Ugovori_OPULJP[[#This Row],[Bespovratna sredstva - Ukupno (EU+Nac) HRK
= Ukupna ugovorena vrijednost bespovratnih sredstava]]/7.5345</f>
        <v>192442.76328887118</v>
      </c>
      <c r="U2221" s="19">
        <v>0</v>
      </c>
      <c r="V2221" s="20">
        <f>Ugovori_OPULJP[[#This Row],[Javni doprinos korisnika - HRK]]/7.5345</f>
        <v>0</v>
      </c>
      <c r="W2221" s="19">
        <v>0</v>
      </c>
      <c r="X2221" s="20">
        <f>Ugovori_OPULJP[[#This Row],[Privatni doprinos korisnika - HRK]]/7.5345</f>
        <v>0</v>
      </c>
      <c r="Y2221" s="21">
        <f>Ugovori_OPULJP[[#This Row],[Bespovratna sredstva - Ukupno (EU+Nac) HRK
= Ukupna ugovorena vrijednost bespovratnih sredstava]]+Ugovori_OPULJP[[#This Row],[Javni doprinos korisnika - HRK]]+Ugovori_OPULJP[[#This Row],[Privatni doprinos korisnika - HRK]]</f>
        <v>1449960</v>
      </c>
      <c r="Z2221" s="22">
        <f>Ugovori_OPULJP[[#This Row],[UKUPNI PRIHVATLJIVI IZDACI
TOTAL ELIGIBLE EXPENDITURE
= Bespovratna sredstva ukupno + doprinos korisnika
= Ukupni prihvatljivi troškovi
= Ukupna ugovorena vrijednost projekta HRK]]/7.5345</f>
        <v>192442.76328887118</v>
      </c>
      <c r="AA2221" s="13" t="s">
        <v>22</v>
      </c>
      <c r="AB2221" s="13" t="s">
        <v>19</v>
      </c>
      <c r="AC2221" s="12" t="s">
        <v>2740</v>
      </c>
      <c r="AD2221" s="12" t="s">
        <v>2664</v>
      </c>
    </row>
    <row r="2222" spans="1:30" ht="51" customHeight="1" x14ac:dyDescent="0.3">
      <c r="A2222" s="10" t="s">
        <v>8160</v>
      </c>
      <c r="B2222" s="11" t="s">
        <v>139</v>
      </c>
      <c r="C2222" s="12" t="s">
        <v>2736</v>
      </c>
      <c r="D2222" s="12" t="s">
        <v>2737</v>
      </c>
      <c r="E2222" s="13" t="s">
        <v>223</v>
      </c>
      <c r="F2222" s="14" t="s">
        <v>8161</v>
      </c>
      <c r="G2222" s="14" t="s">
        <v>874</v>
      </c>
      <c r="H2222" s="16">
        <v>44013</v>
      </c>
      <c r="I2222" s="16">
        <v>44562</v>
      </c>
      <c r="J2222" s="17" t="str">
        <f>IF(Ugovori_OPULJP[[#This Row],[DATUM ZAVRŠETKA OPERACIJE]]&gt;DATE(2023,12,31),"u provedbi","završen")</f>
        <v>završen</v>
      </c>
      <c r="K2222" s="15" t="s">
        <v>7924</v>
      </c>
      <c r="L2222" s="15" t="s">
        <v>21</v>
      </c>
      <c r="M2222" s="18">
        <v>0.85</v>
      </c>
      <c r="N2222" s="18">
        <v>0.15</v>
      </c>
      <c r="O2222" s="19">
        <f>Ugovori_OPULJP[[#This Row],[Bespovratna sredstva - Ukupno (EU+Nac) HRK
= Ukupna ugovorena vrijednost bespovratnih sredstava]]*Ugovori_OPULJP[[#This Row],[EU STOPA SUFINANCIRANJA %
EU CO-FINANCING RATE %]]</f>
        <v>383116.67499999999</v>
      </c>
      <c r="P2222" s="20">
        <f>Ugovori_OPULJP[[#This Row],[Bespovratna sredstva - EU dio - HRK]]/7.5345</f>
        <v>50848.321056473549</v>
      </c>
      <c r="Q2222" s="19">
        <f>Ugovori_OPULJP[[#This Row],[Bespovratna sredstva - Ukupno (EU+Nac) HRK
= Ukupna ugovorena vrijednost bespovratnih sredstava]]*Ugovori_OPULJP[[#This Row],[STOPA NACIONALNOG SUFINANCIRANJA %]]</f>
        <v>67608.824999999997</v>
      </c>
      <c r="R2222" s="20">
        <f>Ugovori_OPULJP[[#This Row],[Bespovratna sredstva - Nacionalni dio - HRK]]/7.5345</f>
        <v>8973.2331276129789</v>
      </c>
      <c r="S2222" s="19">
        <v>450725.5</v>
      </c>
      <c r="T2222" s="20">
        <f>Ugovori_OPULJP[[#This Row],[Bespovratna sredstva - Ukupno (EU+Nac) HRK
= Ukupna ugovorena vrijednost bespovratnih sredstava]]/7.5345</f>
        <v>59821.554184086533</v>
      </c>
      <c r="U2222" s="19">
        <v>0</v>
      </c>
      <c r="V2222" s="20">
        <f>Ugovori_OPULJP[[#This Row],[Javni doprinos korisnika - HRK]]/7.5345</f>
        <v>0</v>
      </c>
      <c r="W2222" s="19">
        <v>0</v>
      </c>
      <c r="X2222" s="20">
        <f>Ugovori_OPULJP[[#This Row],[Privatni doprinos korisnika - HRK]]/7.5345</f>
        <v>0</v>
      </c>
      <c r="Y2222" s="21">
        <f>Ugovori_OPULJP[[#This Row],[Bespovratna sredstva - Ukupno (EU+Nac) HRK
= Ukupna ugovorena vrijednost bespovratnih sredstava]]+Ugovori_OPULJP[[#This Row],[Javni doprinos korisnika - HRK]]+Ugovori_OPULJP[[#This Row],[Privatni doprinos korisnika - HRK]]</f>
        <v>450725.5</v>
      </c>
      <c r="Z2222" s="22">
        <f>Ugovori_OPULJP[[#This Row],[UKUPNI PRIHVATLJIVI IZDACI
TOTAL ELIGIBLE EXPENDITURE
= Bespovratna sredstva ukupno + doprinos korisnika
= Ukupni prihvatljivi troškovi
= Ukupna ugovorena vrijednost projekta HRK]]/7.5345</f>
        <v>59821.554184086533</v>
      </c>
      <c r="AA2222" s="13" t="s">
        <v>22</v>
      </c>
      <c r="AB2222" s="13" t="s">
        <v>19</v>
      </c>
      <c r="AC2222" s="12" t="s">
        <v>8162</v>
      </c>
      <c r="AD2222" s="12" t="s">
        <v>2664</v>
      </c>
    </row>
    <row r="2223" spans="1:30" ht="110.4" x14ac:dyDescent="0.3">
      <c r="A2223" s="10" t="s">
        <v>8163</v>
      </c>
      <c r="B2223" s="11" t="s">
        <v>139</v>
      </c>
      <c r="C2223" s="12" t="s">
        <v>2736</v>
      </c>
      <c r="D2223" s="12" t="s">
        <v>2737</v>
      </c>
      <c r="E2223" s="13" t="s">
        <v>223</v>
      </c>
      <c r="F2223" s="14" t="s">
        <v>8164</v>
      </c>
      <c r="G2223" s="14" t="s">
        <v>8165</v>
      </c>
      <c r="H2223" s="16">
        <v>43942</v>
      </c>
      <c r="I2223" s="16">
        <v>44701</v>
      </c>
      <c r="J2223" s="17" t="str">
        <f>IF(Ugovori_OPULJP[[#This Row],[DATUM ZAVRŠETKA OPERACIJE]]&gt;DATE(2023,12,31),"u provedbi","završen")</f>
        <v>završen</v>
      </c>
      <c r="K2223" s="15" t="s">
        <v>8166</v>
      </c>
      <c r="L2223" s="15" t="s">
        <v>21</v>
      </c>
      <c r="M2223" s="18">
        <v>0.85</v>
      </c>
      <c r="N2223" s="18">
        <v>0.15</v>
      </c>
      <c r="O2223" s="19">
        <f>Ugovori_OPULJP[[#This Row],[Bespovratna sredstva - Ukupno (EU+Nac) HRK
= Ukupna ugovorena vrijednost bespovratnih sredstava]]*Ugovori_OPULJP[[#This Row],[EU STOPA SUFINANCIRANJA %
EU CO-FINANCING RATE %]]</f>
        <v>1274971.9669999999</v>
      </c>
      <c r="P2223" s="20">
        <f>Ugovori_OPULJP[[#This Row],[Bespovratna sredstva - EU dio - HRK]]/7.5345</f>
        <v>169217.86011015991</v>
      </c>
      <c r="Q2223" s="19">
        <f>Ugovori_OPULJP[[#This Row],[Bespovratna sredstva - Ukupno (EU+Nac) HRK
= Ukupna ugovorena vrijednost bespovratnih sredstava]]*Ugovori_OPULJP[[#This Row],[STOPA NACIONALNOG SUFINANCIRANJA %]]</f>
        <v>224995.05299999999</v>
      </c>
      <c r="R2223" s="20">
        <f>Ugovori_OPULJP[[#This Row],[Bespovratna sredstva - Nacionalni dio - HRK]]/7.5345</f>
        <v>29861.975313557632</v>
      </c>
      <c r="S2223" s="19">
        <v>1499967.02</v>
      </c>
      <c r="T2223" s="20">
        <f>Ugovori_OPULJP[[#This Row],[Bespovratna sredstva - Ukupno (EU+Nac) HRK
= Ukupna ugovorena vrijednost bespovratnih sredstava]]/7.5345</f>
        <v>199079.83542371757</v>
      </c>
      <c r="U2223" s="19">
        <v>0</v>
      </c>
      <c r="V2223" s="20">
        <f>Ugovori_OPULJP[[#This Row],[Javni doprinos korisnika - HRK]]/7.5345</f>
        <v>0</v>
      </c>
      <c r="W2223" s="19">
        <v>0</v>
      </c>
      <c r="X2223" s="20">
        <f>Ugovori_OPULJP[[#This Row],[Privatni doprinos korisnika - HRK]]/7.5345</f>
        <v>0</v>
      </c>
      <c r="Y2223" s="21">
        <f>Ugovori_OPULJP[[#This Row],[Bespovratna sredstva - Ukupno (EU+Nac) HRK
= Ukupna ugovorena vrijednost bespovratnih sredstava]]+Ugovori_OPULJP[[#This Row],[Javni doprinos korisnika - HRK]]+Ugovori_OPULJP[[#This Row],[Privatni doprinos korisnika - HRK]]</f>
        <v>1499967.02</v>
      </c>
      <c r="Z2223" s="22">
        <f>Ugovori_OPULJP[[#This Row],[UKUPNI PRIHVATLJIVI IZDACI
TOTAL ELIGIBLE EXPENDITURE
= Bespovratna sredstva ukupno + doprinos korisnika
= Ukupni prihvatljivi troškovi
= Ukupna ugovorena vrijednost projekta HRK]]/7.5345</f>
        <v>199079.83542371757</v>
      </c>
      <c r="AA2223" s="13" t="s">
        <v>22</v>
      </c>
      <c r="AB2223" s="13" t="s">
        <v>19</v>
      </c>
      <c r="AC2223" s="12" t="s">
        <v>8167</v>
      </c>
      <c r="AD2223" s="12" t="s">
        <v>2664</v>
      </c>
    </row>
    <row r="2224" spans="1:30" ht="110.4" x14ac:dyDescent="0.3">
      <c r="A2224" s="10" t="s">
        <v>8168</v>
      </c>
      <c r="B2224" s="11" t="s">
        <v>139</v>
      </c>
      <c r="C2224" s="12" t="s">
        <v>2736</v>
      </c>
      <c r="D2224" s="12" t="s">
        <v>2737</v>
      </c>
      <c r="E2224" s="13" t="s">
        <v>223</v>
      </c>
      <c r="F2224" s="14" t="s">
        <v>8169</v>
      </c>
      <c r="G2224" s="14" t="s">
        <v>8170</v>
      </c>
      <c r="H2224" s="16">
        <v>44013</v>
      </c>
      <c r="I2224" s="16">
        <v>44621</v>
      </c>
      <c r="J2224" s="17" t="str">
        <f>IF(Ugovori_OPULJP[[#This Row],[DATUM ZAVRŠETKA OPERACIJE]]&gt;DATE(2023,12,31),"u provedbi","završen")</f>
        <v>završen</v>
      </c>
      <c r="K2224" s="15" t="s">
        <v>8171</v>
      </c>
      <c r="L2224" s="15" t="s">
        <v>21</v>
      </c>
      <c r="M2224" s="18">
        <v>0.85</v>
      </c>
      <c r="N2224" s="18">
        <v>0.15</v>
      </c>
      <c r="O2224" s="19">
        <f>Ugovori_OPULJP[[#This Row],[Bespovratna sredstva - Ukupno (EU+Nac) HRK
= Ukupna ugovorena vrijednost bespovratnih sredstava]]*Ugovori_OPULJP[[#This Row],[EU STOPA SUFINANCIRANJA %
EU CO-FINANCING RATE %]]</f>
        <v>1220545.3195</v>
      </c>
      <c r="P2224" s="20">
        <f>Ugovori_OPULJP[[#This Row],[Bespovratna sredstva - EU dio - HRK]]/7.5345</f>
        <v>161994.20260136703</v>
      </c>
      <c r="Q2224" s="19">
        <f>Ugovori_OPULJP[[#This Row],[Bespovratna sredstva - Ukupno (EU+Nac) HRK
= Ukupna ugovorena vrijednost bespovratnih sredstava]]*Ugovori_OPULJP[[#This Row],[STOPA NACIONALNOG SUFINANCIRANJA %]]</f>
        <v>215390.35049999997</v>
      </c>
      <c r="R2224" s="20">
        <f>Ugovori_OPULJP[[#This Row],[Bespovratna sredstva - Nacionalni dio - HRK]]/7.5345</f>
        <v>28587.21222377065</v>
      </c>
      <c r="S2224" s="19">
        <v>1435935.67</v>
      </c>
      <c r="T2224" s="20">
        <f>Ugovori_OPULJP[[#This Row],[Bespovratna sredstva - Ukupno (EU+Nac) HRK
= Ukupna ugovorena vrijednost bespovratnih sredstava]]/7.5345</f>
        <v>190581.41482513768</v>
      </c>
      <c r="U2224" s="19">
        <v>0</v>
      </c>
      <c r="V2224" s="20">
        <f>Ugovori_OPULJP[[#This Row],[Javni doprinos korisnika - HRK]]/7.5345</f>
        <v>0</v>
      </c>
      <c r="W2224" s="19">
        <v>0</v>
      </c>
      <c r="X2224" s="20">
        <f>Ugovori_OPULJP[[#This Row],[Privatni doprinos korisnika - HRK]]/7.5345</f>
        <v>0</v>
      </c>
      <c r="Y2224" s="21">
        <f>Ugovori_OPULJP[[#This Row],[Bespovratna sredstva - Ukupno (EU+Nac) HRK
= Ukupna ugovorena vrijednost bespovratnih sredstava]]+Ugovori_OPULJP[[#This Row],[Javni doprinos korisnika - HRK]]+Ugovori_OPULJP[[#This Row],[Privatni doprinos korisnika - HRK]]</f>
        <v>1435935.67</v>
      </c>
      <c r="Z2224" s="22">
        <f>Ugovori_OPULJP[[#This Row],[UKUPNI PRIHVATLJIVI IZDACI
TOTAL ELIGIBLE EXPENDITURE
= Bespovratna sredstva ukupno + doprinos korisnika
= Ukupni prihvatljivi troškovi
= Ukupna ugovorena vrijednost projekta HRK]]/7.5345</f>
        <v>190581.41482513768</v>
      </c>
      <c r="AA2224" s="13" t="s">
        <v>22</v>
      </c>
      <c r="AB2224" s="13" t="s">
        <v>19</v>
      </c>
      <c r="AC2224" s="12" t="s">
        <v>8172</v>
      </c>
      <c r="AD2224" s="12" t="s">
        <v>2664</v>
      </c>
    </row>
    <row r="2225" spans="1:30" ht="110.4" x14ac:dyDescent="0.3">
      <c r="A2225" s="10" t="s">
        <v>8173</v>
      </c>
      <c r="B2225" s="11" t="s">
        <v>139</v>
      </c>
      <c r="C2225" s="12" t="s">
        <v>2736</v>
      </c>
      <c r="D2225" s="12" t="s">
        <v>2737</v>
      </c>
      <c r="E2225" s="13" t="s">
        <v>223</v>
      </c>
      <c r="F2225" s="14" t="s">
        <v>8174</v>
      </c>
      <c r="G2225" s="14" t="s">
        <v>8175</v>
      </c>
      <c r="H2225" s="16">
        <v>43928</v>
      </c>
      <c r="I2225" s="16">
        <v>44599</v>
      </c>
      <c r="J2225" s="17" t="str">
        <f>IF(Ugovori_OPULJP[[#This Row],[DATUM ZAVRŠETKA OPERACIJE]]&gt;DATE(2023,12,31),"u provedbi","završen")</f>
        <v>završen</v>
      </c>
      <c r="K2225" s="15" t="s">
        <v>8176</v>
      </c>
      <c r="L2225" s="15" t="s">
        <v>21</v>
      </c>
      <c r="M2225" s="18">
        <v>0.85</v>
      </c>
      <c r="N2225" s="18">
        <v>0.15</v>
      </c>
      <c r="O2225" s="19">
        <f>Ugovori_OPULJP[[#This Row],[Bespovratna sredstva - Ukupno (EU+Nac) HRK
= Ukupna ugovorena vrijednost bespovratnih sredstava]]*Ugovori_OPULJP[[#This Row],[EU STOPA SUFINANCIRANJA %
EU CO-FINANCING RATE %]]</f>
        <v>1003013.3365</v>
      </c>
      <c r="P2225" s="20">
        <f>Ugovori_OPULJP[[#This Row],[Bespovratna sredstva - EU dio - HRK]]/7.5345</f>
        <v>133122.74689760435</v>
      </c>
      <c r="Q2225" s="19">
        <f>Ugovori_OPULJP[[#This Row],[Bespovratna sredstva - Ukupno (EU+Nac) HRK
= Ukupna ugovorena vrijednost bespovratnih sredstava]]*Ugovori_OPULJP[[#This Row],[STOPA NACIONALNOG SUFINANCIRANJA %]]</f>
        <v>177002.3535</v>
      </c>
      <c r="R2225" s="20">
        <f>Ugovori_OPULJP[[#This Row],[Bespovratna sredstva - Nacionalni dio - HRK]]/7.5345</f>
        <v>23492.249452518412</v>
      </c>
      <c r="S2225" s="19">
        <v>1180015.69</v>
      </c>
      <c r="T2225" s="20">
        <f>Ugovori_OPULJP[[#This Row],[Bespovratna sredstva - Ukupno (EU+Nac) HRK
= Ukupna ugovorena vrijednost bespovratnih sredstava]]/7.5345</f>
        <v>156614.99635012276</v>
      </c>
      <c r="U2225" s="19">
        <v>0</v>
      </c>
      <c r="V2225" s="20">
        <f>Ugovori_OPULJP[[#This Row],[Javni doprinos korisnika - HRK]]/7.5345</f>
        <v>0</v>
      </c>
      <c r="W2225" s="19">
        <v>0</v>
      </c>
      <c r="X2225" s="20">
        <f>Ugovori_OPULJP[[#This Row],[Privatni doprinos korisnika - HRK]]/7.5345</f>
        <v>0</v>
      </c>
      <c r="Y2225" s="21">
        <f>Ugovori_OPULJP[[#This Row],[Bespovratna sredstva - Ukupno (EU+Nac) HRK
= Ukupna ugovorena vrijednost bespovratnih sredstava]]+Ugovori_OPULJP[[#This Row],[Javni doprinos korisnika - HRK]]+Ugovori_OPULJP[[#This Row],[Privatni doprinos korisnika - HRK]]</f>
        <v>1180015.69</v>
      </c>
      <c r="Z2225" s="22">
        <f>Ugovori_OPULJP[[#This Row],[UKUPNI PRIHVATLJIVI IZDACI
TOTAL ELIGIBLE EXPENDITURE
= Bespovratna sredstva ukupno + doprinos korisnika
= Ukupni prihvatljivi troškovi
= Ukupna ugovorena vrijednost projekta HRK]]/7.5345</f>
        <v>156614.99635012276</v>
      </c>
      <c r="AA2225" s="13" t="s">
        <v>22</v>
      </c>
      <c r="AB2225" s="13" t="s">
        <v>19</v>
      </c>
      <c r="AC2225" s="12" t="s">
        <v>8177</v>
      </c>
      <c r="AD2225" s="12" t="s">
        <v>2664</v>
      </c>
    </row>
    <row r="2226" spans="1:30" ht="124.2" x14ac:dyDescent="0.3">
      <c r="A2226" s="10" t="s">
        <v>8178</v>
      </c>
      <c r="B2226" s="11" t="s">
        <v>139</v>
      </c>
      <c r="C2226" s="12" t="s">
        <v>2736</v>
      </c>
      <c r="D2226" s="12" t="s">
        <v>2737</v>
      </c>
      <c r="E2226" s="13" t="s">
        <v>223</v>
      </c>
      <c r="F2226" s="14" t="s">
        <v>8179</v>
      </c>
      <c r="G2226" s="14" t="s">
        <v>7824</v>
      </c>
      <c r="H2226" s="16">
        <v>43948</v>
      </c>
      <c r="I2226" s="16">
        <v>44678</v>
      </c>
      <c r="J2226" s="17" t="str">
        <f>IF(Ugovori_OPULJP[[#This Row],[DATUM ZAVRŠETKA OPERACIJE]]&gt;DATE(2023,12,31),"u provedbi","završen")</f>
        <v>završen</v>
      </c>
      <c r="K2226" s="15" t="s">
        <v>8180</v>
      </c>
      <c r="L2226" s="15" t="s">
        <v>240</v>
      </c>
      <c r="M2226" s="18">
        <v>0.85</v>
      </c>
      <c r="N2226" s="18">
        <v>0.15</v>
      </c>
      <c r="O2226" s="19">
        <f>Ugovori_OPULJP[[#This Row],[Bespovratna sredstva - Ukupno (EU+Nac) HRK
= Ukupna ugovorena vrijednost bespovratnih sredstava]]*Ugovori_OPULJP[[#This Row],[EU STOPA SUFINANCIRANJA %
EU CO-FINANCING RATE %]]</f>
        <v>789823.35749999993</v>
      </c>
      <c r="P2226" s="20">
        <f>Ugovori_OPULJP[[#This Row],[Bespovratna sredstva - EU dio - HRK]]/7.5345</f>
        <v>104827.57415886919</v>
      </c>
      <c r="Q2226" s="19">
        <f>Ugovori_OPULJP[[#This Row],[Bespovratna sredstva - Ukupno (EU+Nac) HRK
= Ukupna ugovorena vrijednost bespovratnih sredstava]]*Ugovori_OPULJP[[#This Row],[STOPA NACIONALNOG SUFINANCIRANJA %]]</f>
        <v>139380.5925</v>
      </c>
      <c r="R2226" s="20">
        <f>Ugovori_OPULJP[[#This Row],[Bespovratna sredstva - Nacionalni dio - HRK]]/7.5345</f>
        <v>18498.983675094565</v>
      </c>
      <c r="S2226" s="19">
        <v>929203.95</v>
      </c>
      <c r="T2226" s="20">
        <f>Ugovori_OPULJP[[#This Row],[Bespovratna sredstva - Ukupno (EU+Nac) HRK
= Ukupna ugovorena vrijednost bespovratnih sredstava]]/7.5345</f>
        <v>123326.55783396376</v>
      </c>
      <c r="U2226" s="19">
        <v>0</v>
      </c>
      <c r="V2226" s="20">
        <f>Ugovori_OPULJP[[#This Row],[Javni doprinos korisnika - HRK]]/7.5345</f>
        <v>0</v>
      </c>
      <c r="W2226" s="19">
        <v>0</v>
      </c>
      <c r="X2226" s="20">
        <f>Ugovori_OPULJP[[#This Row],[Privatni doprinos korisnika - HRK]]/7.5345</f>
        <v>0</v>
      </c>
      <c r="Y2226" s="21">
        <f>Ugovori_OPULJP[[#This Row],[Bespovratna sredstva - Ukupno (EU+Nac) HRK
= Ukupna ugovorena vrijednost bespovratnih sredstava]]+Ugovori_OPULJP[[#This Row],[Javni doprinos korisnika - HRK]]+Ugovori_OPULJP[[#This Row],[Privatni doprinos korisnika - HRK]]</f>
        <v>929203.95</v>
      </c>
      <c r="Z2226" s="22">
        <f>Ugovori_OPULJP[[#This Row],[UKUPNI PRIHVATLJIVI IZDACI
TOTAL ELIGIBLE EXPENDITURE
= Bespovratna sredstva ukupno + doprinos korisnika
= Ukupni prihvatljivi troškovi
= Ukupna ugovorena vrijednost projekta HRK]]/7.5345</f>
        <v>123326.55783396376</v>
      </c>
      <c r="AA2226" s="13" t="s">
        <v>22</v>
      </c>
      <c r="AB2226" s="13" t="s">
        <v>19</v>
      </c>
      <c r="AC2226" s="12" t="s">
        <v>8181</v>
      </c>
      <c r="AD2226" s="12" t="s">
        <v>2664</v>
      </c>
    </row>
    <row r="2227" spans="1:30" ht="96.6" x14ac:dyDescent="0.3">
      <c r="A2227" s="10" t="s">
        <v>8182</v>
      </c>
      <c r="B2227" s="11" t="s">
        <v>139</v>
      </c>
      <c r="C2227" s="12" t="s">
        <v>2736</v>
      </c>
      <c r="D2227" s="12" t="s">
        <v>2737</v>
      </c>
      <c r="E2227" s="13" t="s">
        <v>223</v>
      </c>
      <c r="F2227" s="14" t="s">
        <v>8183</v>
      </c>
      <c r="G2227" s="14" t="s">
        <v>8184</v>
      </c>
      <c r="H2227" s="16">
        <v>43952</v>
      </c>
      <c r="I2227" s="16">
        <v>44501</v>
      </c>
      <c r="J2227" s="17" t="str">
        <f>IF(Ugovori_OPULJP[[#This Row],[DATUM ZAVRŠETKA OPERACIJE]]&gt;DATE(2023,12,31),"u provedbi","završen")</f>
        <v>završen</v>
      </c>
      <c r="K2227" s="15" t="s">
        <v>8185</v>
      </c>
      <c r="L2227" s="15" t="s">
        <v>586</v>
      </c>
      <c r="M2227" s="18">
        <v>0.85</v>
      </c>
      <c r="N2227" s="18">
        <v>0.15</v>
      </c>
      <c r="O2227" s="19">
        <f>Ugovori_OPULJP[[#This Row],[Bespovratna sredstva - Ukupno (EU+Nac) HRK
= Ukupna ugovorena vrijednost bespovratnih sredstava]]*Ugovori_OPULJP[[#This Row],[EU STOPA SUFINANCIRANJA %
EU CO-FINANCING RATE %]]</f>
        <v>1274978.75</v>
      </c>
      <c r="P2227" s="20">
        <f>Ugovori_OPULJP[[#This Row],[Bespovratna sredstva - EU dio - HRK]]/7.5345</f>
        <v>169218.76036896941</v>
      </c>
      <c r="Q2227" s="19">
        <f>Ugovori_OPULJP[[#This Row],[Bespovratna sredstva - Ukupno (EU+Nac) HRK
= Ukupna ugovorena vrijednost bespovratnih sredstava]]*Ugovori_OPULJP[[#This Row],[STOPA NACIONALNOG SUFINANCIRANJA %]]</f>
        <v>224996.25</v>
      </c>
      <c r="R2227" s="20">
        <f>Ugovori_OPULJP[[#This Row],[Bespovratna sredstva - Nacionalni dio - HRK]]/7.5345</f>
        <v>29862.134182759306</v>
      </c>
      <c r="S2227" s="19">
        <v>1499975</v>
      </c>
      <c r="T2227" s="20">
        <f>Ugovori_OPULJP[[#This Row],[Bespovratna sredstva - Ukupno (EU+Nac) HRK
= Ukupna ugovorena vrijednost bespovratnih sredstava]]/7.5345</f>
        <v>199080.89455172871</v>
      </c>
      <c r="U2227" s="19">
        <v>0</v>
      </c>
      <c r="V2227" s="20">
        <f>Ugovori_OPULJP[[#This Row],[Javni doprinos korisnika - HRK]]/7.5345</f>
        <v>0</v>
      </c>
      <c r="W2227" s="19">
        <v>0</v>
      </c>
      <c r="X2227" s="20">
        <f>Ugovori_OPULJP[[#This Row],[Privatni doprinos korisnika - HRK]]/7.5345</f>
        <v>0</v>
      </c>
      <c r="Y2227" s="21">
        <f>Ugovori_OPULJP[[#This Row],[Bespovratna sredstva - Ukupno (EU+Nac) HRK
= Ukupna ugovorena vrijednost bespovratnih sredstava]]+Ugovori_OPULJP[[#This Row],[Javni doprinos korisnika - HRK]]+Ugovori_OPULJP[[#This Row],[Privatni doprinos korisnika - HRK]]</f>
        <v>1499975</v>
      </c>
      <c r="Z2227" s="22">
        <f>Ugovori_OPULJP[[#This Row],[UKUPNI PRIHVATLJIVI IZDACI
TOTAL ELIGIBLE EXPENDITURE
= Bespovratna sredstva ukupno + doprinos korisnika
= Ukupni prihvatljivi troškovi
= Ukupna ugovorena vrijednost projekta HRK]]/7.5345</f>
        <v>199080.89455172871</v>
      </c>
      <c r="AA2227" s="13" t="s">
        <v>22</v>
      </c>
      <c r="AB2227" s="13" t="s">
        <v>19</v>
      </c>
      <c r="AC2227" s="12" t="s">
        <v>8186</v>
      </c>
      <c r="AD2227" s="12" t="s">
        <v>2664</v>
      </c>
    </row>
    <row r="2228" spans="1:30" ht="110.4" x14ac:dyDescent="0.3">
      <c r="A2228" s="10" t="s">
        <v>8187</v>
      </c>
      <c r="B2228" s="11" t="s">
        <v>139</v>
      </c>
      <c r="C2228" s="12" t="s">
        <v>2736</v>
      </c>
      <c r="D2228" s="12" t="s">
        <v>2737</v>
      </c>
      <c r="E2228" s="13" t="s">
        <v>223</v>
      </c>
      <c r="F2228" s="14" t="s">
        <v>2528</v>
      </c>
      <c r="G2228" s="14" t="s">
        <v>5955</v>
      </c>
      <c r="H2228" s="16">
        <v>44109</v>
      </c>
      <c r="I2228" s="16">
        <v>44839</v>
      </c>
      <c r="J2228" s="17" t="str">
        <f>IF(Ugovori_OPULJP[[#This Row],[DATUM ZAVRŠETKA OPERACIJE]]&gt;DATE(2023,12,31),"u provedbi","završen")</f>
        <v>završen</v>
      </c>
      <c r="K2228" s="15" t="s">
        <v>81</v>
      </c>
      <c r="L2228" s="15" t="s">
        <v>81</v>
      </c>
      <c r="M2228" s="18">
        <v>0.85</v>
      </c>
      <c r="N2228" s="18">
        <v>0.15</v>
      </c>
      <c r="O2228" s="19">
        <f>Ugovori_OPULJP[[#This Row],[Bespovratna sredstva - Ukupno (EU+Nac) HRK
= Ukupna ugovorena vrijednost bespovratnih sredstava]]*Ugovori_OPULJP[[#This Row],[EU STOPA SUFINANCIRANJA %
EU CO-FINANCING RATE %]]</f>
        <v>995179.84700000007</v>
      </c>
      <c r="P2228" s="20">
        <f>Ugovori_OPULJP[[#This Row],[Bespovratna sredstva - EU dio - HRK]]/7.5345</f>
        <v>132083.06417147786</v>
      </c>
      <c r="Q2228" s="19">
        <f>Ugovori_OPULJP[[#This Row],[Bespovratna sredstva - Ukupno (EU+Nac) HRK
= Ukupna ugovorena vrijednost bespovratnih sredstava]]*Ugovori_OPULJP[[#This Row],[STOPA NACIONALNOG SUFINANCIRANJA %]]</f>
        <v>175619.973</v>
      </c>
      <c r="R2228" s="20">
        <f>Ugovori_OPULJP[[#This Row],[Bespovratna sredstva - Nacionalni dio - HRK]]/7.5345</f>
        <v>23308.7760302608</v>
      </c>
      <c r="S2228" s="19">
        <v>1170799.82</v>
      </c>
      <c r="T2228" s="20">
        <f>Ugovori_OPULJP[[#This Row],[Bespovratna sredstva - Ukupno (EU+Nac) HRK
= Ukupna ugovorena vrijednost bespovratnih sredstava]]/7.5345</f>
        <v>155391.84020173867</v>
      </c>
      <c r="U2228" s="19">
        <v>0</v>
      </c>
      <c r="V2228" s="20">
        <f>Ugovori_OPULJP[[#This Row],[Javni doprinos korisnika - HRK]]/7.5345</f>
        <v>0</v>
      </c>
      <c r="W2228" s="19">
        <v>0</v>
      </c>
      <c r="X2228" s="20">
        <f>Ugovori_OPULJP[[#This Row],[Privatni doprinos korisnika - HRK]]/7.5345</f>
        <v>0</v>
      </c>
      <c r="Y2228" s="21">
        <f>Ugovori_OPULJP[[#This Row],[Bespovratna sredstva - Ukupno (EU+Nac) HRK
= Ukupna ugovorena vrijednost bespovratnih sredstava]]+Ugovori_OPULJP[[#This Row],[Javni doprinos korisnika - HRK]]+Ugovori_OPULJP[[#This Row],[Privatni doprinos korisnika - HRK]]</f>
        <v>1170799.82</v>
      </c>
      <c r="Z2228" s="22">
        <f>Ugovori_OPULJP[[#This Row],[UKUPNI PRIHVATLJIVI IZDACI
TOTAL ELIGIBLE EXPENDITURE
= Bespovratna sredstva ukupno + doprinos korisnika
= Ukupni prihvatljivi troškovi
= Ukupna ugovorena vrijednost projekta HRK]]/7.5345</f>
        <v>155391.84020173867</v>
      </c>
      <c r="AA2228" s="13" t="s">
        <v>22</v>
      </c>
      <c r="AB2228" s="13" t="s">
        <v>19</v>
      </c>
      <c r="AC2228" s="12" t="s">
        <v>8188</v>
      </c>
      <c r="AD2228" s="12" t="s">
        <v>2664</v>
      </c>
    </row>
    <row r="2229" spans="1:30" ht="110.4" x14ac:dyDescent="0.3">
      <c r="A2229" s="10" t="s">
        <v>8189</v>
      </c>
      <c r="B2229" s="11" t="s">
        <v>139</v>
      </c>
      <c r="C2229" s="12" t="s">
        <v>2736</v>
      </c>
      <c r="D2229" s="12" t="s">
        <v>2737</v>
      </c>
      <c r="E2229" s="13" t="s">
        <v>223</v>
      </c>
      <c r="F2229" s="14" t="s">
        <v>8190</v>
      </c>
      <c r="G2229" s="14" t="s">
        <v>1163</v>
      </c>
      <c r="H2229" s="16">
        <v>43955</v>
      </c>
      <c r="I2229" s="16">
        <v>44504</v>
      </c>
      <c r="J2229" s="17" t="str">
        <f>IF(Ugovori_OPULJP[[#This Row],[DATUM ZAVRŠETKA OPERACIJE]]&gt;DATE(2023,12,31),"u provedbi","završen")</f>
        <v>završen</v>
      </c>
      <c r="K2229" s="15" t="s">
        <v>8191</v>
      </c>
      <c r="L2229" s="15" t="s">
        <v>324</v>
      </c>
      <c r="M2229" s="18">
        <v>0.85</v>
      </c>
      <c r="N2229" s="18">
        <v>0.15</v>
      </c>
      <c r="O2229" s="19">
        <f>Ugovori_OPULJP[[#This Row],[Bespovratna sredstva - Ukupno (EU+Nac) HRK
= Ukupna ugovorena vrijednost bespovratnih sredstava]]*Ugovori_OPULJP[[#This Row],[EU STOPA SUFINANCIRANJA %
EU CO-FINANCING RATE %]]</f>
        <v>908725.82</v>
      </c>
      <c r="P2229" s="20">
        <f>Ugovori_OPULJP[[#This Row],[Bespovratna sredstva - EU dio - HRK]]/7.5345</f>
        <v>120608.64290928395</v>
      </c>
      <c r="Q2229" s="19">
        <f>Ugovori_OPULJP[[#This Row],[Bespovratna sredstva - Ukupno (EU+Nac) HRK
= Ukupna ugovorena vrijednost bespovratnih sredstava]]*Ugovori_OPULJP[[#This Row],[STOPA NACIONALNOG SUFINANCIRANJA %]]</f>
        <v>160363.37999999998</v>
      </c>
      <c r="R2229" s="20">
        <f>Ugovori_OPULJP[[#This Row],[Bespovratna sredstva - Nacionalni dio - HRK]]/7.5345</f>
        <v>21283.878160461871</v>
      </c>
      <c r="S2229" s="19">
        <v>1069089.2</v>
      </c>
      <c r="T2229" s="20">
        <f>Ugovori_OPULJP[[#This Row],[Bespovratna sredstva - Ukupno (EU+Nac) HRK
= Ukupna ugovorena vrijednost bespovratnih sredstava]]/7.5345</f>
        <v>141892.52106974582</v>
      </c>
      <c r="U2229" s="19">
        <v>0</v>
      </c>
      <c r="V2229" s="20">
        <f>Ugovori_OPULJP[[#This Row],[Javni doprinos korisnika - HRK]]/7.5345</f>
        <v>0</v>
      </c>
      <c r="W2229" s="19">
        <v>0</v>
      </c>
      <c r="X2229" s="20">
        <f>Ugovori_OPULJP[[#This Row],[Privatni doprinos korisnika - HRK]]/7.5345</f>
        <v>0</v>
      </c>
      <c r="Y2229" s="21">
        <f>Ugovori_OPULJP[[#This Row],[Bespovratna sredstva - Ukupno (EU+Nac) HRK
= Ukupna ugovorena vrijednost bespovratnih sredstava]]+Ugovori_OPULJP[[#This Row],[Javni doprinos korisnika - HRK]]+Ugovori_OPULJP[[#This Row],[Privatni doprinos korisnika - HRK]]</f>
        <v>1069089.2</v>
      </c>
      <c r="Z2229" s="22">
        <f>Ugovori_OPULJP[[#This Row],[UKUPNI PRIHVATLJIVI IZDACI
TOTAL ELIGIBLE EXPENDITURE
= Bespovratna sredstva ukupno + doprinos korisnika
= Ukupni prihvatljivi troškovi
= Ukupna ugovorena vrijednost projekta HRK]]/7.5345</f>
        <v>141892.52106974582</v>
      </c>
      <c r="AA2229" s="13" t="s">
        <v>22</v>
      </c>
      <c r="AB2229" s="13" t="s">
        <v>19</v>
      </c>
      <c r="AC2229" s="12" t="s">
        <v>8192</v>
      </c>
      <c r="AD2229" s="12" t="s">
        <v>2664</v>
      </c>
    </row>
    <row r="2230" spans="1:30" ht="82.8" x14ac:dyDescent="0.3">
      <c r="A2230" s="10" t="s">
        <v>8193</v>
      </c>
      <c r="B2230" s="11" t="s">
        <v>139</v>
      </c>
      <c r="C2230" s="12" t="s">
        <v>2736</v>
      </c>
      <c r="D2230" s="12" t="s">
        <v>2737</v>
      </c>
      <c r="E2230" s="13" t="s">
        <v>223</v>
      </c>
      <c r="F2230" s="14" t="s">
        <v>8194</v>
      </c>
      <c r="G2230" s="14" t="s">
        <v>813</v>
      </c>
      <c r="H2230" s="16">
        <v>43929</v>
      </c>
      <c r="I2230" s="16">
        <v>44659</v>
      </c>
      <c r="J2230" s="17" t="str">
        <f>IF(Ugovori_OPULJP[[#This Row],[DATUM ZAVRŠETKA OPERACIJE]]&gt;DATE(2023,12,31),"u provedbi","završen")</f>
        <v>završen</v>
      </c>
      <c r="K2230" s="15" t="s">
        <v>66</v>
      </c>
      <c r="L2230" s="15" t="s">
        <v>66</v>
      </c>
      <c r="M2230" s="18">
        <v>0.85</v>
      </c>
      <c r="N2230" s="18">
        <v>0.15</v>
      </c>
      <c r="O2230" s="19">
        <f>Ugovori_OPULJP[[#This Row],[Bespovratna sredstva - Ukupno (EU+Nac) HRK
= Ukupna ugovorena vrijednost bespovratnih sredstava]]*Ugovori_OPULJP[[#This Row],[EU STOPA SUFINANCIRANJA %
EU CO-FINANCING RATE %]]</f>
        <v>1261356.429</v>
      </c>
      <c r="P2230" s="20">
        <f>Ugovori_OPULJP[[#This Row],[Bespovratna sredstva - EU dio - HRK]]/7.5345</f>
        <v>167410.76766872386</v>
      </c>
      <c r="Q2230" s="19">
        <f>Ugovori_OPULJP[[#This Row],[Bespovratna sredstva - Ukupno (EU+Nac) HRK
= Ukupna ugovorena vrijednost bespovratnih sredstava]]*Ugovori_OPULJP[[#This Row],[STOPA NACIONALNOG SUFINANCIRANJA %]]</f>
        <v>222592.31099999999</v>
      </c>
      <c r="R2230" s="20">
        <f>Ugovori_OPULJP[[#This Row],[Bespovratna sredstva - Nacionalni dio - HRK]]/7.5345</f>
        <v>29543.076647421854</v>
      </c>
      <c r="S2230" s="19">
        <v>1483948.74</v>
      </c>
      <c r="T2230" s="20">
        <f>Ugovori_OPULJP[[#This Row],[Bespovratna sredstva - Ukupno (EU+Nac) HRK
= Ukupna ugovorena vrijednost bespovratnih sredstava]]/7.5345</f>
        <v>196953.84431614573</v>
      </c>
      <c r="U2230" s="19">
        <v>0</v>
      </c>
      <c r="V2230" s="20">
        <f>Ugovori_OPULJP[[#This Row],[Javni doprinos korisnika - HRK]]/7.5345</f>
        <v>0</v>
      </c>
      <c r="W2230" s="19">
        <v>0</v>
      </c>
      <c r="X2230" s="20">
        <f>Ugovori_OPULJP[[#This Row],[Privatni doprinos korisnika - HRK]]/7.5345</f>
        <v>0</v>
      </c>
      <c r="Y2230" s="21">
        <f>Ugovori_OPULJP[[#This Row],[Bespovratna sredstva - Ukupno (EU+Nac) HRK
= Ukupna ugovorena vrijednost bespovratnih sredstava]]+Ugovori_OPULJP[[#This Row],[Javni doprinos korisnika - HRK]]+Ugovori_OPULJP[[#This Row],[Privatni doprinos korisnika - HRK]]</f>
        <v>1483948.74</v>
      </c>
      <c r="Z2230" s="22">
        <f>Ugovori_OPULJP[[#This Row],[UKUPNI PRIHVATLJIVI IZDACI
TOTAL ELIGIBLE EXPENDITURE
= Bespovratna sredstva ukupno + doprinos korisnika
= Ukupni prihvatljivi troškovi
= Ukupna ugovorena vrijednost projekta HRK]]/7.5345</f>
        <v>196953.84431614573</v>
      </c>
      <c r="AA2230" s="13" t="s">
        <v>22</v>
      </c>
      <c r="AB2230" s="13" t="s">
        <v>19</v>
      </c>
      <c r="AC2230" s="12" t="s">
        <v>8195</v>
      </c>
      <c r="AD2230" s="12" t="s">
        <v>2664</v>
      </c>
    </row>
    <row r="2231" spans="1:30" ht="60.75" customHeight="1" x14ac:dyDescent="0.3">
      <c r="A2231" s="74" t="s">
        <v>8196</v>
      </c>
      <c r="B2231" s="75" t="s">
        <v>139</v>
      </c>
      <c r="C2231" s="76" t="s">
        <v>2736</v>
      </c>
      <c r="D2231" s="76" t="s">
        <v>2737</v>
      </c>
      <c r="E2231" s="13" t="s">
        <v>223</v>
      </c>
      <c r="F2231" s="78" t="s">
        <v>8197</v>
      </c>
      <c r="G2231" s="14" t="s">
        <v>8198</v>
      </c>
      <c r="H2231" s="80">
        <v>43942</v>
      </c>
      <c r="I2231" s="80">
        <v>44672</v>
      </c>
      <c r="J2231" s="17" t="str">
        <f>IF(Ugovori_OPULJP[[#This Row],[DATUM ZAVRŠETKA OPERACIJE]]&gt;DATE(2023,12,31),"u provedbi","završen")</f>
        <v>završen</v>
      </c>
      <c r="K2231" s="79" t="s">
        <v>8199</v>
      </c>
      <c r="L2231" s="79" t="s">
        <v>21</v>
      </c>
      <c r="M2231" s="81">
        <v>0.85</v>
      </c>
      <c r="N2231" s="81">
        <v>0.15</v>
      </c>
      <c r="O2231" s="82">
        <f>Ugovori_OPULJP[[#This Row],[Bespovratna sredstva - Ukupno (EU+Nac) HRK
= Ukupna ugovorena vrijednost bespovratnih sredstava]]*Ugovori_OPULJP[[#This Row],[EU STOPA SUFINANCIRANJA %
EU CO-FINANCING RATE %]]</f>
        <v>1274687.9734999998</v>
      </c>
      <c r="P2231" s="83">
        <f>Ugovori_OPULJP[[#This Row],[Bespovratna sredstva - EU dio - HRK]]/7.5345</f>
        <v>169180.16769526841</v>
      </c>
      <c r="Q2231" s="82">
        <f>Ugovori_OPULJP[[#This Row],[Bespovratna sredstva - Ukupno (EU+Nac) HRK
= Ukupna ugovorena vrijednost bespovratnih sredstava]]*Ugovori_OPULJP[[#This Row],[STOPA NACIONALNOG SUFINANCIRANJA %]]</f>
        <v>224944.93649999998</v>
      </c>
      <c r="R2231" s="83">
        <f>Ugovori_OPULJP[[#This Row],[Bespovratna sredstva - Nacionalni dio - HRK]]/7.5345</f>
        <v>29855.323710929719</v>
      </c>
      <c r="S2231" s="82">
        <v>1499632.91</v>
      </c>
      <c r="T2231" s="83">
        <f>Ugovori_OPULJP[[#This Row],[Bespovratna sredstva - Ukupno (EU+Nac) HRK
= Ukupna ugovorena vrijednost bespovratnih sredstava]]/7.5345</f>
        <v>199035.49140619813</v>
      </c>
      <c r="U2231" s="82">
        <v>0</v>
      </c>
      <c r="V2231" s="83">
        <f>Ugovori_OPULJP[[#This Row],[Javni doprinos korisnika - HRK]]/7.5345</f>
        <v>0</v>
      </c>
      <c r="W2231" s="82">
        <v>0</v>
      </c>
      <c r="X2231" s="83">
        <f>Ugovori_OPULJP[[#This Row],[Privatni doprinos korisnika - HRK]]/7.5345</f>
        <v>0</v>
      </c>
      <c r="Y2231" s="84">
        <f>Ugovori_OPULJP[[#This Row],[Bespovratna sredstva - Ukupno (EU+Nac) HRK
= Ukupna ugovorena vrijednost bespovratnih sredstava]]+Ugovori_OPULJP[[#This Row],[Javni doprinos korisnika - HRK]]+Ugovori_OPULJP[[#This Row],[Privatni doprinos korisnika - HRK]]</f>
        <v>1499632.91</v>
      </c>
      <c r="Z2231" s="85">
        <f>Ugovori_OPULJP[[#This Row],[UKUPNI PRIHVATLJIVI IZDACI
TOTAL ELIGIBLE EXPENDITURE
= Bespovratna sredstva ukupno + doprinos korisnika
= Ukupni prihvatljivi troškovi
= Ukupna ugovorena vrijednost projekta HRK]]/7.5345</f>
        <v>199035.49140619813</v>
      </c>
      <c r="AA2231" s="77" t="s">
        <v>22</v>
      </c>
      <c r="AB2231" s="77" t="s">
        <v>19</v>
      </c>
      <c r="AC2231" s="76" t="s">
        <v>8200</v>
      </c>
      <c r="AD2231" s="76" t="s">
        <v>2664</v>
      </c>
    </row>
    <row r="2232" spans="1:30" ht="82.8" x14ac:dyDescent="0.3">
      <c r="A2232" s="10" t="s">
        <v>8201</v>
      </c>
      <c r="B2232" s="11" t="s">
        <v>139</v>
      </c>
      <c r="C2232" s="12" t="s">
        <v>2736</v>
      </c>
      <c r="D2232" s="12" t="s">
        <v>2737</v>
      </c>
      <c r="E2232" s="13" t="s">
        <v>223</v>
      </c>
      <c r="F2232" s="14" t="s">
        <v>8202</v>
      </c>
      <c r="G2232" s="32" t="s">
        <v>112</v>
      </c>
      <c r="H2232" s="16">
        <v>43935</v>
      </c>
      <c r="I2232" s="16">
        <v>44665</v>
      </c>
      <c r="J2232" s="17" t="str">
        <f>IF(Ugovori_OPULJP[[#This Row],[DATUM ZAVRŠETKA OPERACIJE]]&gt;DATE(2023,12,31),"u provedbi","završen")</f>
        <v>završen</v>
      </c>
      <c r="K2232" s="15" t="s">
        <v>8203</v>
      </c>
      <c r="L2232" s="15" t="s">
        <v>21</v>
      </c>
      <c r="M2232" s="81">
        <v>0.85</v>
      </c>
      <c r="N2232" s="81">
        <v>0.15</v>
      </c>
      <c r="O2232" s="19">
        <f>Ugovori_OPULJP[[#This Row],[Bespovratna sredstva - Ukupno (EU+Nac) HRK
= Ukupna ugovorena vrijednost bespovratnih sredstava]]*Ugovori_OPULJP[[#This Row],[EU STOPA SUFINANCIRANJA %
EU CO-FINANCING RATE %]]</f>
        <v>1271220.713</v>
      </c>
      <c r="P2232" s="20">
        <f>Ugovori_OPULJP[[#This Row],[Bespovratna sredstva - EU dio - HRK]]/7.5345</f>
        <v>168719.98314420332</v>
      </c>
      <c r="Q2232" s="19">
        <f>Ugovori_OPULJP[[#This Row],[Bespovratna sredstva - Ukupno (EU+Nac) HRK
= Ukupna ugovorena vrijednost bespovratnih sredstava]]*Ugovori_OPULJP[[#This Row],[STOPA NACIONALNOG SUFINANCIRANJA %]]</f>
        <v>224333.06700000001</v>
      </c>
      <c r="R2232" s="20">
        <f>Ugovori_OPULJP[[#This Row],[Bespovratna sredstva - Nacionalni dio - HRK]]/7.5345</f>
        <v>29774.114672506468</v>
      </c>
      <c r="S2232" s="19">
        <v>1495553.78</v>
      </c>
      <c r="T2232" s="83">
        <f>Ugovori_OPULJP[[#This Row],[Bespovratna sredstva - Ukupno (EU+Nac) HRK
= Ukupna ugovorena vrijednost bespovratnih sredstava]]/7.5345</f>
        <v>198494.09781670981</v>
      </c>
      <c r="U2232" s="82">
        <v>0</v>
      </c>
      <c r="V2232" s="83">
        <f>Ugovori_OPULJP[[#This Row],[Javni doprinos korisnika - HRK]]/7.5345</f>
        <v>0</v>
      </c>
      <c r="W2232" s="82">
        <v>0</v>
      </c>
      <c r="X2232" s="83">
        <f>Ugovori_OPULJP[[#This Row],[Privatni doprinos korisnika - HRK]]/7.5345</f>
        <v>0</v>
      </c>
      <c r="Y2232" s="21">
        <f>Ugovori_OPULJP[[#This Row],[Bespovratna sredstva - Ukupno (EU+Nac) HRK
= Ukupna ugovorena vrijednost bespovratnih sredstava]]+Ugovori_OPULJP[[#This Row],[Javni doprinos korisnika - HRK]]+Ugovori_OPULJP[[#This Row],[Privatni doprinos korisnika - HRK]]</f>
        <v>1495553.78</v>
      </c>
      <c r="Z2232" s="22">
        <f>Ugovori_OPULJP[[#This Row],[UKUPNI PRIHVATLJIVI IZDACI
TOTAL ELIGIBLE EXPENDITURE
= Bespovratna sredstva ukupno + doprinos korisnika
= Ukupni prihvatljivi troškovi
= Ukupna ugovorena vrijednost projekta HRK]]/7.5345</f>
        <v>198494.09781670981</v>
      </c>
      <c r="AA2232" s="13" t="s">
        <v>22</v>
      </c>
      <c r="AB2232" s="13" t="s">
        <v>19</v>
      </c>
      <c r="AC2232" s="12" t="s">
        <v>8204</v>
      </c>
      <c r="AD2232" s="12" t="s">
        <v>2664</v>
      </c>
    </row>
    <row r="2233" spans="1:30" ht="110.4" x14ac:dyDescent="0.3">
      <c r="A2233" s="10" t="s">
        <v>8205</v>
      </c>
      <c r="B2233" s="11" t="s">
        <v>139</v>
      </c>
      <c r="C2233" s="12" t="s">
        <v>2736</v>
      </c>
      <c r="D2233" s="12" t="s">
        <v>2737</v>
      </c>
      <c r="E2233" s="13" t="s">
        <v>223</v>
      </c>
      <c r="F2233" s="14" t="s">
        <v>8206</v>
      </c>
      <c r="G2233" s="14" t="s">
        <v>8207</v>
      </c>
      <c r="H2233" s="16">
        <v>44035</v>
      </c>
      <c r="I2233" s="16">
        <v>44765</v>
      </c>
      <c r="J2233" s="17" t="str">
        <f>IF(Ugovori_OPULJP[[#This Row],[DATUM ZAVRŠETKA OPERACIJE]]&gt;DATE(2023,12,31),"u provedbi","završen")</f>
        <v>završen</v>
      </c>
      <c r="K2233" s="15" t="s">
        <v>8208</v>
      </c>
      <c r="L2233" s="15" t="s">
        <v>362</v>
      </c>
      <c r="M2233" s="81">
        <v>0.85</v>
      </c>
      <c r="N2233" s="81">
        <v>0.15</v>
      </c>
      <c r="O2233" s="19">
        <f>Ugovori_OPULJP[[#This Row],[Bespovratna sredstva - Ukupno (EU+Nac) HRK
= Ukupna ugovorena vrijednost bespovratnih sredstava]]*Ugovori_OPULJP[[#This Row],[EU STOPA SUFINANCIRANJA %
EU CO-FINANCING RATE %]]</f>
        <v>1245385.456</v>
      </c>
      <c r="P2233" s="20">
        <f>Ugovori_OPULJP[[#This Row],[Bespovratna sredstva - EU dio - HRK]]/7.5345</f>
        <v>165291.0552790497</v>
      </c>
      <c r="Q2233" s="19">
        <f>Ugovori_OPULJP[[#This Row],[Bespovratna sredstva - Ukupno (EU+Nac) HRK
= Ukupna ugovorena vrijednost bespovratnih sredstava]]*Ugovori_OPULJP[[#This Row],[STOPA NACIONALNOG SUFINANCIRANJA %]]</f>
        <v>219773.90400000001</v>
      </c>
      <c r="R2233" s="20">
        <f>Ugovori_OPULJP[[#This Row],[Bespovratna sredstva - Nacionalni dio - HRK]]/7.5345</f>
        <v>29169.009755126419</v>
      </c>
      <c r="S2233" s="19">
        <v>1465159.36</v>
      </c>
      <c r="T2233" s="20">
        <f>Ugovori_OPULJP[[#This Row],[Bespovratna sredstva - Ukupno (EU+Nac) HRK
= Ukupna ugovorena vrijednost bespovratnih sredstava]]/7.5345</f>
        <v>194460.06503417614</v>
      </c>
      <c r="U2233" s="19">
        <v>0</v>
      </c>
      <c r="V2233" s="20">
        <f>Ugovori_OPULJP[[#This Row],[Javni doprinos korisnika - HRK]]/7.5345</f>
        <v>0</v>
      </c>
      <c r="W2233" s="19">
        <v>0</v>
      </c>
      <c r="X2233" s="20">
        <f>Ugovori_OPULJP[[#This Row],[Privatni doprinos korisnika - HRK]]/7.5345</f>
        <v>0</v>
      </c>
      <c r="Y2233" s="21">
        <f>Ugovori_OPULJP[[#This Row],[Bespovratna sredstva - Ukupno (EU+Nac) HRK
= Ukupna ugovorena vrijednost bespovratnih sredstava]]+Ugovori_OPULJP[[#This Row],[Javni doprinos korisnika - HRK]]+Ugovori_OPULJP[[#This Row],[Privatni doprinos korisnika - HRK]]</f>
        <v>1465159.36</v>
      </c>
      <c r="Z2233" s="22">
        <f>Ugovori_OPULJP[[#This Row],[UKUPNI PRIHVATLJIVI IZDACI
TOTAL ELIGIBLE EXPENDITURE
= Bespovratna sredstva ukupno + doprinos korisnika
= Ukupni prihvatljivi troškovi
= Ukupna ugovorena vrijednost projekta HRK]]/7.5345</f>
        <v>194460.06503417614</v>
      </c>
      <c r="AA2233" s="13" t="s">
        <v>22</v>
      </c>
      <c r="AB2233" s="13" t="s">
        <v>19</v>
      </c>
      <c r="AC2233" s="12" t="s">
        <v>8209</v>
      </c>
      <c r="AD2233" s="12" t="s">
        <v>2664</v>
      </c>
    </row>
    <row r="2234" spans="1:30" ht="124.2" x14ac:dyDescent="0.3">
      <c r="A2234" s="10" t="s">
        <v>8210</v>
      </c>
      <c r="B2234" s="11" t="s">
        <v>139</v>
      </c>
      <c r="C2234" s="12" t="s">
        <v>2736</v>
      </c>
      <c r="D2234" s="12" t="s">
        <v>2737</v>
      </c>
      <c r="E2234" s="13" t="s">
        <v>223</v>
      </c>
      <c r="F2234" s="14" t="s">
        <v>8211</v>
      </c>
      <c r="G2234" s="14" t="s">
        <v>8207</v>
      </c>
      <c r="H2234" s="16">
        <v>44001</v>
      </c>
      <c r="I2234" s="16">
        <v>44731</v>
      </c>
      <c r="J2234" s="17" t="str">
        <f>IF(Ugovori_OPULJP[[#This Row],[DATUM ZAVRŠETKA OPERACIJE]]&gt;DATE(2023,12,31),"u provedbi","završen")</f>
        <v>završen</v>
      </c>
      <c r="K2234" s="15" t="s">
        <v>8212</v>
      </c>
      <c r="L2234" s="15" t="s">
        <v>362</v>
      </c>
      <c r="M2234" s="81">
        <v>0.85</v>
      </c>
      <c r="N2234" s="81">
        <v>0.15</v>
      </c>
      <c r="O2234" s="19">
        <f>Ugovori_OPULJP[[#This Row],[Bespovratna sredstva - Ukupno (EU+Nac) HRK
= Ukupna ugovorena vrijednost bespovratnih sredstava]]*Ugovori_OPULJP[[#This Row],[EU STOPA SUFINANCIRANJA %
EU CO-FINANCING RATE %]]</f>
        <v>1211777.51</v>
      </c>
      <c r="P2234" s="20">
        <f>Ugovori_OPULJP[[#This Row],[Bespovratna sredstva - EU dio - HRK]]/7.5345</f>
        <v>160830.51430088261</v>
      </c>
      <c r="Q2234" s="19">
        <f>Ugovori_OPULJP[[#This Row],[Bespovratna sredstva - Ukupno (EU+Nac) HRK
= Ukupna ugovorena vrijednost bespovratnih sredstava]]*Ugovori_OPULJP[[#This Row],[STOPA NACIONALNOG SUFINANCIRANJA %]]</f>
        <v>213843.09</v>
      </c>
      <c r="R2234" s="20">
        <f>Ugovori_OPULJP[[#This Row],[Bespovratna sredstva - Nacionalni dio - HRK]]/7.5345</f>
        <v>28381.855464861634</v>
      </c>
      <c r="S2234" s="19">
        <v>1425620.6</v>
      </c>
      <c r="T2234" s="83">
        <f>Ugovori_OPULJP[[#This Row],[Bespovratna sredstva - Ukupno (EU+Nac) HRK
= Ukupna ugovorena vrijednost bespovratnih sredstava]]/7.5345</f>
        <v>189212.36976574425</v>
      </c>
      <c r="U2234" s="82">
        <v>0</v>
      </c>
      <c r="V2234" s="83">
        <f>Ugovori_OPULJP[[#This Row],[Javni doprinos korisnika - HRK]]/7.5345</f>
        <v>0</v>
      </c>
      <c r="W2234" s="82">
        <v>0</v>
      </c>
      <c r="X2234" s="83">
        <f>Ugovori_OPULJP[[#This Row],[Privatni doprinos korisnika - HRK]]/7.5345</f>
        <v>0</v>
      </c>
      <c r="Y2234" s="21">
        <f>Ugovori_OPULJP[[#This Row],[Bespovratna sredstva - Ukupno (EU+Nac) HRK
= Ukupna ugovorena vrijednost bespovratnih sredstava]]+Ugovori_OPULJP[[#This Row],[Javni doprinos korisnika - HRK]]+Ugovori_OPULJP[[#This Row],[Privatni doprinos korisnika - HRK]]</f>
        <v>1425620.6</v>
      </c>
      <c r="Z2234" s="22">
        <f>Ugovori_OPULJP[[#This Row],[UKUPNI PRIHVATLJIVI IZDACI
TOTAL ELIGIBLE EXPENDITURE
= Bespovratna sredstva ukupno + doprinos korisnika
= Ukupni prihvatljivi troškovi
= Ukupna ugovorena vrijednost projekta HRK]]/7.5345</f>
        <v>189212.36976574425</v>
      </c>
      <c r="AA2234" s="13" t="s">
        <v>22</v>
      </c>
      <c r="AB2234" s="13" t="s">
        <v>19</v>
      </c>
      <c r="AC2234" s="12" t="s">
        <v>8213</v>
      </c>
      <c r="AD2234" s="12" t="s">
        <v>2664</v>
      </c>
    </row>
    <row r="2235" spans="1:30" ht="50.25" customHeight="1" x14ac:dyDescent="0.3">
      <c r="A2235" s="10" t="s">
        <v>8214</v>
      </c>
      <c r="B2235" s="11" t="s">
        <v>139</v>
      </c>
      <c r="C2235" s="12" t="s">
        <v>2736</v>
      </c>
      <c r="D2235" s="12" t="s">
        <v>2737</v>
      </c>
      <c r="E2235" s="13" t="s">
        <v>223</v>
      </c>
      <c r="F2235" s="14" t="s">
        <v>8215</v>
      </c>
      <c r="G2235" s="14" t="s">
        <v>825</v>
      </c>
      <c r="H2235" s="16">
        <v>44040</v>
      </c>
      <c r="I2235" s="16">
        <v>44832</v>
      </c>
      <c r="J2235" s="17" t="str">
        <f>IF(Ugovori_OPULJP[[#This Row],[DATUM ZAVRŠETKA OPERACIJE]]&gt;DATE(2023,12,31),"u provedbi","završen")</f>
        <v>završen</v>
      </c>
      <c r="K2235" s="15" t="s">
        <v>8216</v>
      </c>
      <c r="L2235" s="15" t="s">
        <v>586</v>
      </c>
      <c r="M2235" s="81">
        <v>0.85</v>
      </c>
      <c r="N2235" s="81">
        <v>0.15</v>
      </c>
      <c r="O2235" s="19">
        <f>Ugovori_OPULJP[[#This Row],[Bespovratna sredstva - Ukupno (EU+Nac) HRK
= Ukupna ugovorena vrijednost bespovratnih sredstava]]*Ugovori_OPULJP[[#This Row],[EU STOPA SUFINANCIRANJA %
EU CO-FINANCING RATE %]]</f>
        <v>1274884.281</v>
      </c>
      <c r="P2235" s="20">
        <f>Ugovori_OPULJP[[#This Row],[Bespovratna sredstva - EU dio - HRK]]/7.5345</f>
        <v>169206.22217798128</v>
      </c>
      <c r="Q2235" s="19">
        <f>Ugovori_OPULJP[[#This Row],[Bespovratna sredstva - Ukupno (EU+Nac) HRK
= Ukupna ugovorena vrijednost bespovratnih sredstava]]*Ugovori_OPULJP[[#This Row],[STOPA NACIONALNOG SUFINANCIRANJA %]]</f>
        <v>224979.579</v>
      </c>
      <c r="R2235" s="20">
        <f>Ugovori_OPULJP[[#This Row],[Bespovratna sredstva - Nacionalni dio - HRK]]/7.5345</f>
        <v>29859.921560820225</v>
      </c>
      <c r="S2235" s="19">
        <v>1499863.86</v>
      </c>
      <c r="T2235" s="20">
        <f>Ugovori_OPULJP[[#This Row],[Bespovratna sredstva - Ukupno (EU+Nac) HRK
= Ukupna ugovorena vrijednost bespovratnih sredstava]]/7.5345</f>
        <v>199066.1437388015</v>
      </c>
      <c r="U2235" s="19">
        <v>0</v>
      </c>
      <c r="V2235" s="20">
        <f>Ugovori_OPULJP[[#This Row],[Javni doprinos korisnika - HRK]]/7.5345</f>
        <v>0</v>
      </c>
      <c r="W2235" s="19">
        <v>0</v>
      </c>
      <c r="X2235" s="20">
        <f>Ugovori_OPULJP[[#This Row],[Privatni doprinos korisnika - HRK]]/7.5345</f>
        <v>0</v>
      </c>
      <c r="Y2235" s="21">
        <f>Ugovori_OPULJP[[#This Row],[Bespovratna sredstva - Ukupno (EU+Nac) HRK
= Ukupna ugovorena vrijednost bespovratnih sredstava]]+Ugovori_OPULJP[[#This Row],[Javni doprinos korisnika - HRK]]+Ugovori_OPULJP[[#This Row],[Privatni doprinos korisnika - HRK]]</f>
        <v>1499863.86</v>
      </c>
      <c r="Z2235" s="22">
        <f>Ugovori_OPULJP[[#This Row],[UKUPNI PRIHVATLJIVI IZDACI
TOTAL ELIGIBLE EXPENDITURE
= Bespovratna sredstva ukupno + doprinos korisnika
= Ukupni prihvatljivi troškovi
= Ukupna ugovorena vrijednost projekta HRK]]/7.5345</f>
        <v>199066.1437388015</v>
      </c>
      <c r="AA2235" s="13" t="s">
        <v>22</v>
      </c>
      <c r="AB2235" s="13" t="s">
        <v>19</v>
      </c>
      <c r="AC2235" s="12" t="s">
        <v>8217</v>
      </c>
      <c r="AD2235" s="12" t="s">
        <v>2664</v>
      </c>
    </row>
    <row r="2236" spans="1:30" ht="96.6" x14ac:dyDescent="0.3">
      <c r="A2236" s="10" t="s">
        <v>8218</v>
      </c>
      <c r="B2236" s="11" t="s">
        <v>139</v>
      </c>
      <c r="C2236" s="12" t="s">
        <v>2736</v>
      </c>
      <c r="D2236" s="12" t="s">
        <v>2737</v>
      </c>
      <c r="E2236" s="13" t="s">
        <v>223</v>
      </c>
      <c r="F2236" s="14" t="s">
        <v>8219</v>
      </c>
      <c r="G2236" s="14" t="s">
        <v>1419</v>
      </c>
      <c r="H2236" s="16">
        <v>44109</v>
      </c>
      <c r="I2236" s="16">
        <v>44997</v>
      </c>
      <c r="J2236" s="17" t="str">
        <f>IF(Ugovori_OPULJP[[#This Row],[DATUM ZAVRŠETKA OPERACIJE]]&gt;DATE(2023,12,31),"u provedbi","završen")</f>
        <v>završen</v>
      </c>
      <c r="K2236" s="15" t="s">
        <v>8220</v>
      </c>
      <c r="L2236" s="15" t="s">
        <v>86</v>
      </c>
      <c r="M2236" s="81">
        <v>0.85</v>
      </c>
      <c r="N2236" s="81">
        <v>0.15</v>
      </c>
      <c r="O2236" s="19">
        <f>Ugovori_OPULJP[[#This Row],[Bespovratna sredstva - Ukupno (EU+Nac) HRK
= Ukupna ugovorena vrijednost bespovratnih sredstava]]*Ugovori_OPULJP[[#This Row],[EU STOPA SUFINANCIRANJA %
EU CO-FINANCING RATE %]]</f>
        <v>1200086.6100000001</v>
      </c>
      <c r="P2236" s="20">
        <f>Ugovori_OPULJP[[#This Row],[Bespovratna sredstva - EU dio - HRK]]/7.5345</f>
        <v>159278.86521998805</v>
      </c>
      <c r="Q2236" s="19">
        <f>Ugovori_OPULJP[[#This Row],[Bespovratna sredstva - Ukupno (EU+Nac) HRK
= Ukupna ugovorena vrijednost bespovratnih sredstava]]*Ugovori_OPULJP[[#This Row],[STOPA NACIONALNOG SUFINANCIRANJA %]]</f>
        <v>211779.99000000002</v>
      </c>
      <c r="R2236" s="20">
        <f>Ugovori_OPULJP[[#This Row],[Bespovratna sredstva - Nacionalni dio - HRK]]/7.5345</f>
        <v>28108.035038821421</v>
      </c>
      <c r="S2236" s="19">
        <v>1411866.6</v>
      </c>
      <c r="T2236" s="83">
        <f>Ugovori_OPULJP[[#This Row],[Bespovratna sredstva - Ukupno (EU+Nac) HRK
= Ukupna ugovorena vrijednost bespovratnih sredstava]]/7.5345</f>
        <v>187386.90025880947</v>
      </c>
      <c r="U2236" s="82">
        <v>0</v>
      </c>
      <c r="V2236" s="83">
        <f>Ugovori_OPULJP[[#This Row],[Javni doprinos korisnika - HRK]]/7.5345</f>
        <v>0</v>
      </c>
      <c r="W2236" s="82">
        <v>0</v>
      </c>
      <c r="X2236" s="83">
        <f>Ugovori_OPULJP[[#This Row],[Privatni doprinos korisnika - HRK]]/7.5345</f>
        <v>0</v>
      </c>
      <c r="Y2236" s="21">
        <f>Ugovori_OPULJP[[#This Row],[Bespovratna sredstva - Ukupno (EU+Nac) HRK
= Ukupna ugovorena vrijednost bespovratnih sredstava]]+Ugovori_OPULJP[[#This Row],[Javni doprinos korisnika - HRK]]+Ugovori_OPULJP[[#This Row],[Privatni doprinos korisnika - HRK]]</f>
        <v>1411866.6</v>
      </c>
      <c r="Z2236" s="22">
        <f>Ugovori_OPULJP[[#This Row],[UKUPNI PRIHVATLJIVI IZDACI
TOTAL ELIGIBLE EXPENDITURE
= Bespovratna sredstva ukupno + doprinos korisnika
= Ukupni prihvatljivi troškovi
= Ukupna ugovorena vrijednost projekta HRK]]/7.5345</f>
        <v>187386.90025880947</v>
      </c>
      <c r="AA2236" s="13" t="s">
        <v>22</v>
      </c>
      <c r="AB2236" s="13" t="s">
        <v>19</v>
      </c>
      <c r="AC2236" s="12" t="s">
        <v>8221</v>
      </c>
      <c r="AD2236" s="12" t="s">
        <v>2664</v>
      </c>
    </row>
    <row r="2237" spans="1:30" ht="96.6" x14ac:dyDescent="0.3">
      <c r="A2237" s="10" t="s">
        <v>8222</v>
      </c>
      <c r="B2237" s="11" t="s">
        <v>139</v>
      </c>
      <c r="C2237" s="12" t="s">
        <v>2736</v>
      </c>
      <c r="D2237" s="12" t="s">
        <v>2737</v>
      </c>
      <c r="E2237" s="13" t="s">
        <v>223</v>
      </c>
      <c r="F2237" s="14" t="s">
        <v>8223</v>
      </c>
      <c r="G2237" s="14" t="s">
        <v>1593</v>
      </c>
      <c r="H2237" s="16">
        <v>44109</v>
      </c>
      <c r="I2237" s="16">
        <v>44839</v>
      </c>
      <c r="J2237" s="17" t="str">
        <f>IF(Ugovori_OPULJP[[#This Row],[DATUM ZAVRŠETKA OPERACIJE]]&gt;DATE(2023,12,31),"u provedbi","završen")</f>
        <v>završen</v>
      </c>
      <c r="K2237" s="15" t="s">
        <v>8135</v>
      </c>
      <c r="L2237" s="15" t="s">
        <v>86</v>
      </c>
      <c r="M2237" s="81">
        <v>0.85</v>
      </c>
      <c r="N2237" s="81">
        <v>0.15</v>
      </c>
      <c r="O2237" s="19">
        <f>Ugovori_OPULJP[[#This Row],[Bespovratna sredstva - Ukupno (EU+Nac) HRK
= Ukupna ugovorena vrijednost bespovratnih sredstava]]*Ugovori_OPULJP[[#This Row],[EU STOPA SUFINANCIRANJA %
EU CO-FINANCING RATE %]]</f>
        <v>1273278.75</v>
      </c>
      <c r="P2237" s="20">
        <f>Ugovori_OPULJP[[#This Row],[Bespovratna sredstva - EU dio - HRK]]/7.5345</f>
        <v>168993.13159466453</v>
      </c>
      <c r="Q2237" s="19">
        <f>Ugovori_OPULJP[[#This Row],[Bespovratna sredstva - Ukupno (EU+Nac) HRK
= Ukupna ugovorena vrijednost bespovratnih sredstava]]*Ugovori_OPULJP[[#This Row],[STOPA NACIONALNOG SUFINANCIRANJA %]]</f>
        <v>224696.25</v>
      </c>
      <c r="R2237" s="20">
        <f>Ugovori_OPULJP[[#This Row],[Bespovratna sredstva - Nacionalni dio - HRK]]/7.5345</f>
        <v>29822.317340234917</v>
      </c>
      <c r="S2237" s="19">
        <v>1497975</v>
      </c>
      <c r="T2237" s="20">
        <f>Ugovori_OPULJP[[#This Row],[Bespovratna sredstva - Ukupno (EU+Nac) HRK
= Ukupna ugovorena vrijednost bespovratnih sredstava]]/7.5345</f>
        <v>198815.44893489944</v>
      </c>
      <c r="U2237" s="19">
        <v>0</v>
      </c>
      <c r="V2237" s="20">
        <f>Ugovori_OPULJP[[#This Row],[Javni doprinos korisnika - HRK]]/7.5345</f>
        <v>0</v>
      </c>
      <c r="W2237" s="19">
        <v>0</v>
      </c>
      <c r="X2237" s="20">
        <f>Ugovori_OPULJP[[#This Row],[Privatni doprinos korisnika - HRK]]/7.5345</f>
        <v>0</v>
      </c>
      <c r="Y2237" s="21">
        <f>Ugovori_OPULJP[[#This Row],[Bespovratna sredstva - Ukupno (EU+Nac) HRK
= Ukupna ugovorena vrijednost bespovratnih sredstava]]+Ugovori_OPULJP[[#This Row],[Javni doprinos korisnika - HRK]]+Ugovori_OPULJP[[#This Row],[Privatni doprinos korisnika - HRK]]</f>
        <v>1497975</v>
      </c>
      <c r="Z2237" s="22">
        <f>Ugovori_OPULJP[[#This Row],[UKUPNI PRIHVATLJIVI IZDACI
TOTAL ELIGIBLE EXPENDITURE
= Bespovratna sredstva ukupno + doprinos korisnika
= Ukupni prihvatljivi troškovi
= Ukupna ugovorena vrijednost projekta HRK]]/7.5345</f>
        <v>198815.44893489944</v>
      </c>
      <c r="AA2237" s="13" t="s">
        <v>22</v>
      </c>
      <c r="AB2237" s="13" t="s">
        <v>19</v>
      </c>
      <c r="AC2237" s="12" t="s">
        <v>8224</v>
      </c>
      <c r="AD2237" s="12" t="s">
        <v>2664</v>
      </c>
    </row>
    <row r="2238" spans="1:30" ht="96.6" x14ac:dyDescent="0.3">
      <c r="A2238" s="10" t="s">
        <v>8225</v>
      </c>
      <c r="B2238" s="11" t="s">
        <v>139</v>
      </c>
      <c r="C2238" s="12" t="s">
        <v>2736</v>
      </c>
      <c r="D2238" s="12" t="s">
        <v>2737</v>
      </c>
      <c r="E2238" s="13" t="s">
        <v>223</v>
      </c>
      <c r="F2238" s="14" t="s">
        <v>8226</v>
      </c>
      <c r="G2238" s="32" t="s">
        <v>4224</v>
      </c>
      <c r="H2238" s="16">
        <v>43963</v>
      </c>
      <c r="I2238" s="16">
        <v>44693</v>
      </c>
      <c r="J2238" s="17" t="str">
        <f>IF(Ugovori_OPULJP[[#This Row],[DATUM ZAVRŠETKA OPERACIJE]]&gt;DATE(2023,12,31),"u provedbi","završen")</f>
        <v>završen</v>
      </c>
      <c r="K2238" s="15" t="s">
        <v>8227</v>
      </c>
      <c r="L2238" s="15" t="s">
        <v>240</v>
      </c>
      <c r="M2238" s="18">
        <v>0.85</v>
      </c>
      <c r="N2238" s="18">
        <v>0.15</v>
      </c>
      <c r="O2238" s="19">
        <f>Ugovori_OPULJP[[#This Row],[Bespovratna sredstva - Ukupno (EU+Nac) HRK
= Ukupna ugovorena vrijednost bespovratnih sredstava]]*Ugovori_OPULJP[[#This Row],[EU STOPA SUFINANCIRANJA %
EU CO-FINANCING RATE %]]</f>
        <v>977082.91350000002</v>
      </c>
      <c r="P2238" s="20">
        <f>Ugovori_OPULJP[[#This Row],[Bespovratna sredstva - EU dio - HRK]]/7.5345</f>
        <v>129681.18833366514</v>
      </c>
      <c r="Q2238" s="19">
        <f>Ugovori_OPULJP[[#This Row],[Bespovratna sredstva - Ukupno (EU+Nac) HRK
= Ukupna ugovorena vrijednost bespovratnih sredstava]]*Ugovori_OPULJP[[#This Row],[STOPA NACIONALNOG SUFINANCIRANJA %]]</f>
        <v>172426.3965</v>
      </c>
      <c r="R2238" s="20">
        <f>Ugovori_OPULJP[[#This Row],[Bespovratna sredstva - Nacionalni dio - HRK]]/7.5345</f>
        <v>22884.915588293847</v>
      </c>
      <c r="S2238" s="19">
        <v>1149509.31</v>
      </c>
      <c r="T2238" s="83">
        <f>Ugovori_OPULJP[[#This Row],[Bespovratna sredstva - Ukupno (EU+Nac) HRK
= Ukupna ugovorena vrijednost bespovratnih sredstava]]/7.5345</f>
        <v>152566.103921959</v>
      </c>
      <c r="U2238" s="82">
        <v>0</v>
      </c>
      <c r="V2238" s="83">
        <f>Ugovori_OPULJP[[#This Row],[Javni doprinos korisnika - HRK]]/7.5345</f>
        <v>0</v>
      </c>
      <c r="W2238" s="82">
        <v>0</v>
      </c>
      <c r="X2238" s="83">
        <f>Ugovori_OPULJP[[#This Row],[Privatni doprinos korisnika - HRK]]/7.5345</f>
        <v>0</v>
      </c>
      <c r="Y2238" s="21">
        <f>Ugovori_OPULJP[[#This Row],[Bespovratna sredstva - Ukupno (EU+Nac) HRK
= Ukupna ugovorena vrijednost bespovratnih sredstava]]+Ugovori_OPULJP[[#This Row],[Javni doprinos korisnika - HRK]]+Ugovori_OPULJP[[#This Row],[Privatni doprinos korisnika - HRK]]</f>
        <v>1149509.31</v>
      </c>
      <c r="Z2238" s="22">
        <f>Ugovori_OPULJP[[#This Row],[UKUPNI PRIHVATLJIVI IZDACI
TOTAL ELIGIBLE EXPENDITURE
= Bespovratna sredstva ukupno + doprinos korisnika
= Ukupni prihvatljivi troškovi
= Ukupna ugovorena vrijednost projekta HRK]]/7.5345</f>
        <v>152566.103921959</v>
      </c>
      <c r="AA2238" s="13" t="s">
        <v>22</v>
      </c>
      <c r="AB2238" s="13" t="s">
        <v>19</v>
      </c>
      <c r="AC2238" s="12" t="s">
        <v>8228</v>
      </c>
      <c r="AD2238" s="12" t="s">
        <v>2664</v>
      </c>
    </row>
    <row r="2239" spans="1:30" ht="110.4" x14ac:dyDescent="0.3">
      <c r="A2239" s="10" t="s">
        <v>8229</v>
      </c>
      <c r="B2239" s="11" t="s">
        <v>139</v>
      </c>
      <c r="C2239" s="12" t="s">
        <v>2736</v>
      </c>
      <c r="D2239" s="12" t="s">
        <v>2737</v>
      </c>
      <c r="E2239" s="13" t="s">
        <v>223</v>
      </c>
      <c r="F2239" s="14" t="s">
        <v>8230</v>
      </c>
      <c r="G2239" s="14" t="s">
        <v>1411</v>
      </c>
      <c r="H2239" s="16">
        <v>44130</v>
      </c>
      <c r="I2239" s="16">
        <v>44860</v>
      </c>
      <c r="J2239" s="17" t="str">
        <f>IF(Ugovori_OPULJP[[#This Row],[DATUM ZAVRŠETKA OPERACIJE]]&gt;DATE(2023,12,31),"u provedbi","završen")</f>
        <v>završen</v>
      </c>
      <c r="K2239" s="15" t="s">
        <v>144</v>
      </c>
      <c r="L2239" s="15" t="s">
        <v>144</v>
      </c>
      <c r="M2239" s="81">
        <v>0.85</v>
      </c>
      <c r="N2239" s="81">
        <v>0.15</v>
      </c>
      <c r="O2239" s="19">
        <f>Ugovori_OPULJP[[#This Row],[Bespovratna sredstva - Ukupno (EU+Nac) HRK
= Ukupna ugovorena vrijednost bespovratnih sredstava]]*Ugovori_OPULJP[[#This Row],[EU STOPA SUFINANCIRANJA %
EU CO-FINANCING RATE %]]</f>
        <v>448273.62049999996</v>
      </c>
      <c r="P2239" s="20">
        <f>Ugovori_OPULJP[[#This Row],[Bespovratna sredstva - EU dio - HRK]]/7.5345</f>
        <v>59496.133850952276</v>
      </c>
      <c r="Q2239" s="19">
        <f>Ugovori_OPULJP[[#This Row],[Bespovratna sredstva - Ukupno (EU+Nac) HRK
= Ukupna ugovorena vrijednost bespovratnih sredstava]]*Ugovori_OPULJP[[#This Row],[STOPA NACIONALNOG SUFINANCIRANJA %]]</f>
        <v>79107.109499999991</v>
      </c>
      <c r="R2239" s="20">
        <f>Ugovori_OPULJP[[#This Row],[Bespovratna sredstva - Nacionalni dio - HRK]]/7.5345</f>
        <v>10499.317738403342</v>
      </c>
      <c r="S2239" s="19">
        <v>527380.73</v>
      </c>
      <c r="T2239" s="20">
        <f>Ugovori_OPULJP[[#This Row],[Bespovratna sredstva - Ukupno (EU+Nac) HRK
= Ukupna ugovorena vrijednost bespovratnih sredstava]]/7.5345</f>
        <v>69995.451589355624</v>
      </c>
      <c r="U2239" s="19">
        <v>0</v>
      </c>
      <c r="V2239" s="20">
        <f>Ugovori_OPULJP[[#This Row],[Javni doprinos korisnika - HRK]]/7.5345</f>
        <v>0</v>
      </c>
      <c r="W2239" s="19">
        <v>0</v>
      </c>
      <c r="X2239" s="20">
        <f>Ugovori_OPULJP[[#This Row],[Privatni doprinos korisnika - HRK]]/7.5345</f>
        <v>0</v>
      </c>
      <c r="Y2239" s="21">
        <f>Ugovori_OPULJP[[#This Row],[Bespovratna sredstva - Ukupno (EU+Nac) HRK
= Ukupna ugovorena vrijednost bespovratnih sredstava]]+Ugovori_OPULJP[[#This Row],[Javni doprinos korisnika - HRK]]+Ugovori_OPULJP[[#This Row],[Privatni doprinos korisnika - HRK]]</f>
        <v>527380.73</v>
      </c>
      <c r="Z2239" s="22">
        <f>Ugovori_OPULJP[[#This Row],[UKUPNI PRIHVATLJIVI IZDACI
TOTAL ELIGIBLE EXPENDITURE
= Bespovratna sredstva ukupno + doprinos korisnika
= Ukupni prihvatljivi troškovi
= Ukupna ugovorena vrijednost projekta HRK]]/7.5345</f>
        <v>69995.451589355624</v>
      </c>
      <c r="AA2239" s="13" t="s">
        <v>22</v>
      </c>
      <c r="AB2239" s="13" t="s">
        <v>19</v>
      </c>
      <c r="AC2239" s="12" t="s">
        <v>8231</v>
      </c>
      <c r="AD2239" s="12" t="s">
        <v>2664</v>
      </c>
    </row>
    <row r="2240" spans="1:30" ht="110.4" x14ac:dyDescent="0.3">
      <c r="A2240" s="10" t="s">
        <v>8232</v>
      </c>
      <c r="B2240" s="11" t="s">
        <v>139</v>
      </c>
      <c r="C2240" s="12" t="s">
        <v>2736</v>
      </c>
      <c r="D2240" s="12" t="s">
        <v>2737</v>
      </c>
      <c r="E2240" s="13" t="s">
        <v>223</v>
      </c>
      <c r="F2240" s="14" t="s">
        <v>8233</v>
      </c>
      <c r="G2240" s="14" t="s">
        <v>1411</v>
      </c>
      <c r="H2240" s="16">
        <v>43927</v>
      </c>
      <c r="I2240" s="16">
        <v>44657</v>
      </c>
      <c r="J2240" s="17" t="str">
        <f>IF(Ugovori_OPULJP[[#This Row],[DATUM ZAVRŠETKA OPERACIJE]]&gt;DATE(2023,12,31),"u provedbi","završen")</f>
        <v>završen</v>
      </c>
      <c r="K2240" s="15" t="s">
        <v>8234</v>
      </c>
      <c r="L2240" s="15" t="s">
        <v>144</v>
      </c>
      <c r="M2240" s="81">
        <v>0.85</v>
      </c>
      <c r="N2240" s="81">
        <v>0.15</v>
      </c>
      <c r="O2240" s="19">
        <f>Ugovori_OPULJP[[#This Row],[Bespovratna sredstva - Ukupno (EU+Nac) HRK
= Ukupna ugovorena vrijednost bespovratnih sredstava]]*Ugovori_OPULJP[[#This Row],[EU STOPA SUFINANCIRANJA %
EU CO-FINANCING RATE %]]</f>
        <v>1191727.7015</v>
      </c>
      <c r="P2240" s="20">
        <f>Ugovori_OPULJP[[#This Row],[Bespovratna sredstva - EU dio - HRK]]/7.5345</f>
        <v>158169.44740858715</v>
      </c>
      <c r="Q2240" s="19">
        <f>Ugovori_OPULJP[[#This Row],[Bespovratna sredstva - Ukupno (EU+Nac) HRK
= Ukupna ugovorena vrijednost bespovratnih sredstava]]*Ugovori_OPULJP[[#This Row],[STOPA NACIONALNOG SUFINANCIRANJA %]]</f>
        <v>210304.8885</v>
      </c>
      <c r="R2240" s="20">
        <f>Ugovori_OPULJP[[#This Row],[Bespovratna sredstva - Nacionalni dio - HRK]]/7.5345</f>
        <v>27912.255425044794</v>
      </c>
      <c r="S2240" s="19">
        <v>1402032.59</v>
      </c>
      <c r="T2240" s="83">
        <f>Ugovori_OPULJP[[#This Row],[Bespovratna sredstva - Ukupno (EU+Nac) HRK
= Ukupna ugovorena vrijednost bespovratnih sredstava]]/7.5345</f>
        <v>186081.70283363195</v>
      </c>
      <c r="U2240" s="82">
        <v>0</v>
      </c>
      <c r="V2240" s="83">
        <f>Ugovori_OPULJP[[#This Row],[Javni doprinos korisnika - HRK]]/7.5345</f>
        <v>0</v>
      </c>
      <c r="W2240" s="82">
        <v>0</v>
      </c>
      <c r="X2240" s="83">
        <f>Ugovori_OPULJP[[#This Row],[Privatni doprinos korisnika - HRK]]/7.5345</f>
        <v>0</v>
      </c>
      <c r="Y2240" s="21">
        <f>Ugovori_OPULJP[[#This Row],[Bespovratna sredstva - Ukupno (EU+Nac) HRK
= Ukupna ugovorena vrijednost bespovratnih sredstava]]+Ugovori_OPULJP[[#This Row],[Javni doprinos korisnika - HRK]]+Ugovori_OPULJP[[#This Row],[Privatni doprinos korisnika - HRK]]</f>
        <v>1402032.59</v>
      </c>
      <c r="Z2240" s="22">
        <f>Ugovori_OPULJP[[#This Row],[UKUPNI PRIHVATLJIVI IZDACI
TOTAL ELIGIBLE EXPENDITURE
= Bespovratna sredstva ukupno + doprinos korisnika
= Ukupni prihvatljivi troškovi
= Ukupna ugovorena vrijednost projekta HRK]]/7.5345</f>
        <v>186081.70283363195</v>
      </c>
      <c r="AA2240" s="13" t="s">
        <v>22</v>
      </c>
      <c r="AB2240" s="13" t="s">
        <v>19</v>
      </c>
      <c r="AC2240" s="12" t="s">
        <v>8235</v>
      </c>
      <c r="AD2240" s="12" t="s">
        <v>2664</v>
      </c>
    </row>
    <row r="2241" spans="1:30" ht="110.4" x14ac:dyDescent="0.3">
      <c r="A2241" s="10" t="s">
        <v>8236</v>
      </c>
      <c r="B2241" s="11" t="s">
        <v>139</v>
      </c>
      <c r="C2241" s="12" t="s">
        <v>2736</v>
      </c>
      <c r="D2241" s="12" t="s">
        <v>2737</v>
      </c>
      <c r="E2241" s="13" t="s">
        <v>223</v>
      </c>
      <c r="F2241" s="14" t="s">
        <v>8237</v>
      </c>
      <c r="G2241" s="14" t="s">
        <v>2641</v>
      </c>
      <c r="H2241" s="16">
        <v>43966</v>
      </c>
      <c r="I2241" s="16">
        <v>44696</v>
      </c>
      <c r="J2241" s="17" t="str">
        <f>IF(Ugovori_OPULJP[[#This Row],[DATUM ZAVRŠETKA OPERACIJE]]&gt;DATE(2023,12,31),"u provedbi","završen")</f>
        <v>završen</v>
      </c>
      <c r="K2241" s="15" t="s">
        <v>8238</v>
      </c>
      <c r="L2241" s="15" t="s">
        <v>21</v>
      </c>
      <c r="M2241" s="81">
        <v>0.85</v>
      </c>
      <c r="N2241" s="81">
        <v>0.15</v>
      </c>
      <c r="O2241" s="19">
        <f>Ugovori_OPULJP[[#This Row],[Bespovratna sredstva - Ukupno (EU+Nac) HRK
= Ukupna ugovorena vrijednost bespovratnih sredstava]]*Ugovori_OPULJP[[#This Row],[EU STOPA SUFINANCIRANJA %
EU CO-FINANCING RATE %]]</f>
        <v>1270056.247</v>
      </c>
      <c r="P2241" s="20">
        <f>Ugovori_OPULJP[[#This Row],[Bespovratna sredstva - EU dio - HRK]]/7.5345</f>
        <v>168565.43194637998</v>
      </c>
      <c r="Q2241" s="19">
        <f>Ugovori_OPULJP[[#This Row],[Bespovratna sredstva - Ukupno (EU+Nac) HRK
= Ukupna ugovorena vrijednost bespovratnih sredstava]]*Ugovori_OPULJP[[#This Row],[STOPA NACIONALNOG SUFINANCIRANJA %]]</f>
        <v>224127.573</v>
      </c>
      <c r="R2241" s="20">
        <f>Ugovori_OPULJP[[#This Row],[Bespovratna sredstva - Nacionalni dio - HRK]]/7.5345</f>
        <v>29746.840931714112</v>
      </c>
      <c r="S2241" s="19">
        <v>1494183.82</v>
      </c>
      <c r="T2241" s="20">
        <f>Ugovori_OPULJP[[#This Row],[Bespovratna sredstva - Ukupno (EU+Nac) HRK
= Ukupna ugovorena vrijednost bespovratnih sredstava]]/7.5345</f>
        <v>198312.27287809411</v>
      </c>
      <c r="U2241" s="19">
        <v>0</v>
      </c>
      <c r="V2241" s="20">
        <f>Ugovori_OPULJP[[#This Row],[Javni doprinos korisnika - HRK]]/7.5345</f>
        <v>0</v>
      </c>
      <c r="W2241" s="19">
        <v>0</v>
      </c>
      <c r="X2241" s="20">
        <f>Ugovori_OPULJP[[#This Row],[Privatni doprinos korisnika - HRK]]/7.5345</f>
        <v>0</v>
      </c>
      <c r="Y2241" s="21">
        <f>Ugovori_OPULJP[[#This Row],[Bespovratna sredstva - Ukupno (EU+Nac) HRK
= Ukupna ugovorena vrijednost bespovratnih sredstava]]+Ugovori_OPULJP[[#This Row],[Javni doprinos korisnika - HRK]]+Ugovori_OPULJP[[#This Row],[Privatni doprinos korisnika - HRK]]</f>
        <v>1494183.82</v>
      </c>
      <c r="Z2241" s="22">
        <f>Ugovori_OPULJP[[#This Row],[UKUPNI PRIHVATLJIVI IZDACI
TOTAL ELIGIBLE EXPENDITURE
= Bespovratna sredstva ukupno + doprinos korisnika
= Ukupni prihvatljivi troškovi
= Ukupna ugovorena vrijednost projekta HRK]]/7.5345</f>
        <v>198312.27287809411</v>
      </c>
      <c r="AA2241" s="13" t="s">
        <v>22</v>
      </c>
      <c r="AB2241" s="13" t="s">
        <v>19</v>
      </c>
      <c r="AC2241" s="12" t="s">
        <v>8239</v>
      </c>
      <c r="AD2241" s="12" t="s">
        <v>2664</v>
      </c>
    </row>
    <row r="2242" spans="1:30" ht="124.2" x14ac:dyDescent="0.3">
      <c r="A2242" s="10" t="s">
        <v>8240</v>
      </c>
      <c r="B2242" s="11" t="s">
        <v>139</v>
      </c>
      <c r="C2242" s="12" t="s">
        <v>2736</v>
      </c>
      <c r="D2242" s="12" t="s">
        <v>2737</v>
      </c>
      <c r="E2242" s="13" t="s">
        <v>223</v>
      </c>
      <c r="F2242" s="14" t="s">
        <v>8241</v>
      </c>
      <c r="G2242" s="14" t="s">
        <v>8242</v>
      </c>
      <c r="H2242" s="16">
        <v>43958</v>
      </c>
      <c r="I2242" s="16">
        <v>44507</v>
      </c>
      <c r="J2242" s="17" t="str">
        <f>IF(Ugovori_OPULJP[[#This Row],[DATUM ZAVRŠETKA OPERACIJE]]&gt;DATE(2023,12,31),"u provedbi","završen")</f>
        <v>završen</v>
      </c>
      <c r="K2242" s="15" t="s">
        <v>8243</v>
      </c>
      <c r="L2242" s="15" t="s">
        <v>21</v>
      </c>
      <c r="M2242" s="81">
        <v>0.85</v>
      </c>
      <c r="N2242" s="81">
        <v>0.15</v>
      </c>
      <c r="O2242" s="19">
        <f>Ugovori_OPULJP[[#This Row],[Bespovratna sredstva - Ukupno (EU+Nac) HRK
= Ukupna ugovorena vrijednost bespovratnih sredstava]]*Ugovori_OPULJP[[#This Row],[EU STOPA SUFINANCIRANJA %
EU CO-FINANCING RATE %]]</f>
        <v>1273235.4935000001</v>
      </c>
      <c r="P2242" s="20">
        <f>Ugovori_OPULJP[[#This Row],[Bespovratna sredstva - EU dio - HRK]]/7.5345</f>
        <v>168987.39047050235</v>
      </c>
      <c r="Q2242" s="19">
        <f>Ugovori_OPULJP[[#This Row],[Bespovratna sredstva - Ukupno (EU+Nac) HRK
= Ukupna ugovorena vrijednost bespovratnih sredstava]]*Ugovori_OPULJP[[#This Row],[STOPA NACIONALNOG SUFINANCIRANJA %]]</f>
        <v>224688.6165</v>
      </c>
      <c r="R2242" s="20">
        <f>Ugovori_OPULJP[[#This Row],[Bespovratna sredstva - Nacionalni dio - HRK]]/7.5345</f>
        <v>29821.304200676885</v>
      </c>
      <c r="S2242" s="19">
        <v>1497924.11</v>
      </c>
      <c r="T2242" s="83">
        <f>Ugovori_OPULJP[[#This Row],[Bespovratna sredstva - Ukupno (EU+Nac) HRK
= Ukupna ugovorena vrijednost bespovratnih sredstava]]/7.5345</f>
        <v>198808.69467117926</v>
      </c>
      <c r="U2242" s="82">
        <v>0</v>
      </c>
      <c r="V2242" s="83">
        <f>Ugovori_OPULJP[[#This Row],[Javni doprinos korisnika - HRK]]/7.5345</f>
        <v>0</v>
      </c>
      <c r="W2242" s="82">
        <v>0</v>
      </c>
      <c r="X2242" s="83">
        <f>Ugovori_OPULJP[[#This Row],[Privatni doprinos korisnika - HRK]]/7.5345</f>
        <v>0</v>
      </c>
      <c r="Y2242" s="21">
        <f>Ugovori_OPULJP[[#This Row],[Bespovratna sredstva - Ukupno (EU+Nac) HRK
= Ukupna ugovorena vrijednost bespovratnih sredstava]]+Ugovori_OPULJP[[#This Row],[Javni doprinos korisnika - HRK]]+Ugovori_OPULJP[[#This Row],[Privatni doprinos korisnika - HRK]]</f>
        <v>1497924.11</v>
      </c>
      <c r="Z2242" s="22">
        <f>Ugovori_OPULJP[[#This Row],[UKUPNI PRIHVATLJIVI IZDACI
TOTAL ELIGIBLE EXPENDITURE
= Bespovratna sredstva ukupno + doprinos korisnika
= Ukupni prihvatljivi troškovi
= Ukupna ugovorena vrijednost projekta HRK]]/7.5345</f>
        <v>198808.69467117926</v>
      </c>
      <c r="AA2242" s="13" t="s">
        <v>22</v>
      </c>
      <c r="AB2242" s="13" t="s">
        <v>19</v>
      </c>
      <c r="AC2242" s="12" t="s">
        <v>8244</v>
      </c>
      <c r="AD2242" s="12" t="s">
        <v>2664</v>
      </c>
    </row>
    <row r="2243" spans="1:30" ht="124.2" x14ac:dyDescent="0.3">
      <c r="A2243" s="10" t="s">
        <v>8245</v>
      </c>
      <c r="B2243" s="11" t="s">
        <v>139</v>
      </c>
      <c r="C2243" s="12" t="s">
        <v>2736</v>
      </c>
      <c r="D2243" s="12" t="s">
        <v>2737</v>
      </c>
      <c r="E2243" s="13" t="s">
        <v>223</v>
      </c>
      <c r="F2243" s="14" t="s">
        <v>8246</v>
      </c>
      <c r="G2243" s="14" t="s">
        <v>1545</v>
      </c>
      <c r="H2243" s="16">
        <v>43983</v>
      </c>
      <c r="I2243" s="16">
        <v>44713</v>
      </c>
      <c r="J2243" s="17" t="str">
        <f>IF(Ugovori_OPULJP[[#This Row],[DATUM ZAVRŠETKA OPERACIJE]]&gt;DATE(2023,12,31),"u provedbi","završen")</f>
        <v>završen</v>
      </c>
      <c r="K2243" s="15" t="s">
        <v>71</v>
      </c>
      <c r="L2243" s="15" t="s">
        <v>71</v>
      </c>
      <c r="M2243" s="81">
        <v>0.85</v>
      </c>
      <c r="N2243" s="81">
        <v>0.15</v>
      </c>
      <c r="O2243" s="19">
        <f>Ugovori_OPULJP[[#This Row],[Bespovratna sredstva - Ukupno (EU+Nac) HRK
= Ukupna ugovorena vrijednost bespovratnih sredstava]]*Ugovori_OPULJP[[#This Row],[EU STOPA SUFINANCIRANJA %
EU CO-FINANCING RATE %]]</f>
        <v>1242110.6270000001</v>
      </c>
      <c r="P2243" s="20">
        <f>Ugovori_OPULJP[[#This Row],[Bespovratna sredstva - EU dio - HRK]]/7.5345</f>
        <v>164856.41077709204</v>
      </c>
      <c r="Q2243" s="19">
        <f>Ugovori_OPULJP[[#This Row],[Bespovratna sredstva - Ukupno (EU+Nac) HRK
= Ukupna ugovorena vrijednost bespovratnih sredstava]]*Ugovori_OPULJP[[#This Row],[STOPA NACIONALNOG SUFINANCIRANJA %]]</f>
        <v>219195.99300000002</v>
      </c>
      <c r="R2243" s="20">
        <f>Ugovori_OPULJP[[#This Row],[Bespovratna sredstva - Nacionalni dio - HRK]]/7.5345</f>
        <v>29092.307784192715</v>
      </c>
      <c r="S2243" s="19">
        <v>1461306.62</v>
      </c>
      <c r="T2243" s="20">
        <f>Ugovori_OPULJP[[#This Row],[Bespovratna sredstva - Ukupno (EU+Nac) HRK
= Ukupna ugovorena vrijednost bespovratnih sredstava]]/7.5345</f>
        <v>193948.71856128477</v>
      </c>
      <c r="U2243" s="19">
        <v>0</v>
      </c>
      <c r="V2243" s="20">
        <f>Ugovori_OPULJP[[#This Row],[Javni doprinos korisnika - HRK]]/7.5345</f>
        <v>0</v>
      </c>
      <c r="W2243" s="19">
        <v>0</v>
      </c>
      <c r="X2243" s="20">
        <f>Ugovori_OPULJP[[#This Row],[Privatni doprinos korisnika - HRK]]/7.5345</f>
        <v>0</v>
      </c>
      <c r="Y2243" s="21">
        <f>Ugovori_OPULJP[[#This Row],[Bespovratna sredstva - Ukupno (EU+Nac) HRK
= Ukupna ugovorena vrijednost bespovratnih sredstava]]+Ugovori_OPULJP[[#This Row],[Javni doprinos korisnika - HRK]]+Ugovori_OPULJP[[#This Row],[Privatni doprinos korisnika - HRK]]</f>
        <v>1461306.62</v>
      </c>
      <c r="Z2243" s="22">
        <f>Ugovori_OPULJP[[#This Row],[UKUPNI PRIHVATLJIVI IZDACI
TOTAL ELIGIBLE EXPENDITURE
= Bespovratna sredstva ukupno + doprinos korisnika
= Ukupni prihvatljivi troškovi
= Ukupna ugovorena vrijednost projekta HRK]]/7.5345</f>
        <v>193948.71856128477</v>
      </c>
      <c r="AA2243" s="13" t="s">
        <v>22</v>
      </c>
      <c r="AB2243" s="13" t="s">
        <v>19</v>
      </c>
      <c r="AC2243" s="12" t="s">
        <v>8247</v>
      </c>
      <c r="AD2243" s="12" t="s">
        <v>2664</v>
      </c>
    </row>
    <row r="2244" spans="1:30" ht="80.25" customHeight="1" x14ac:dyDescent="0.3">
      <c r="A2244" s="10" t="s">
        <v>8248</v>
      </c>
      <c r="B2244" s="11" t="s">
        <v>139</v>
      </c>
      <c r="C2244" s="12" t="s">
        <v>2736</v>
      </c>
      <c r="D2244" s="12" t="s">
        <v>2737</v>
      </c>
      <c r="E2244" s="13" t="s">
        <v>223</v>
      </c>
      <c r="F2244" s="14" t="s">
        <v>8249</v>
      </c>
      <c r="G2244" s="14" t="s">
        <v>2543</v>
      </c>
      <c r="H2244" s="16">
        <v>43943</v>
      </c>
      <c r="I2244" s="16">
        <v>44673</v>
      </c>
      <c r="J2244" s="17" t="str">
        <f>IF(Ugovori_OPULJP[[#This Row],[DATUM ZAVRŠETKA OPERACIJE]]&gt;DATE(2023,12,31),"u provedbi","završen")</f>
        <v>završen</v>
      </c>
      <c r="K2244" s="15" t="s">
        <v>20</v>
      </c>
      <c r="L2244" s="15" t="s">
        <v>71</v>
      </c>
      <c r="M2244" s="81">
        <v>0.85</v>
      </c>
      <c r="N2244" s="81">
        <v>0.15</v>
      </c>
      <c r="O2244" s="19">
        <f>Ugovori_OPULJP[[#This Row],[Bespovratna sredstva - Ukupno (EU+Nac) HRK
= Ukupna ugovorena vrijednost bespovratnih sredstava]]*Ugovori_OPULJP[[#This Row],[EU STOPA SUFINANCIRANJA %
EU CO-FINANCING RATE %]]</f>
        <v>1255522.675</v>
      </c>
      <c r="P2244" s="20">
        <f>Ugovori_OPULJP[[#This Row],[Bespovratna sredstva - EU dio - HRK]]/7.5345</f>
        <v>166636.49545424382</v>
      </c>
      <c r="Q2244" s="19">
        <f>Ugovori_OPULJP[[#This Row],[Bespovratna sredstva - Ukupno (EU+Nac) HRK
= Ukupna ugovorena vrijednost bespovratnih sredstava]]*Ugovori_OPULJP[[#This Row],[STOPA NACIONALNOG SUFINANCIRANJA %]]</f>
        <v>221562.82499999998</v>
      </c>
      <c r="R2244" s="20">
        <f>Ugovori_OPULJP[[#This Row],[Bespovratna sredstva - Nacionalni dio - HRK]]/7.5345</f>
        <v>29406.440374278314</v>
      </c>
      <c r="S2244" s="19">
        <v>1477085.5</v>
      </c>
      <c r="T2244" s="20">
        <f>Ugovori_OPULJP[[#This Row],[Bespovratna sredstva - Ukupno (EU+Nac) HRK
= Ukupna ugovorena vrijednost bespovratnih sredstava]]/7.5345</f>
        <v>196042.93582852211</v>
      </c>
      <c r="U2244" s="19">
        <v>0</v>
      </c>
      <c r="V2244" s="20">
        <f>Ugovori_OPULJP[[#This Row],[Javni doprinos korisnika - HRK]]/7.5345</f>
        <v>0</v>
      </c>
      <c r="W2244" s="19">
        <v>0</v>
      </c>
      <c r="X2244" s="20">
        <f>Ugovori_OPULJP[[#This Row],[Privatni doprinos korisnika - HRK]]/7.5345</f>
        <v>0</v>
      </c>
      <c r="Y2244" s="21">
        <f>Ugovori_OPULJP[[#This Row],[Bespovratna sredstva - Ukupno (EU+Nac) HRK
= Ukupna ugovorena vrijednost bespovratnih sredstava]]+Ugovori_OPULJP[[#This Row],[Javni doprinos korisnika - HRK]]+Ugovori_OPULJP[[#This Row],[Privatni doprinos korisnika - HRK]]</f>
        <v>1477085.5</v>
      </c>
      <c r="Z2244" s="22">
        <f>Ugovori_OPULJP[[#This Row],[UKUPNI PRIHVATLJIVI IZDACI
TOTAL ELIGIBLE EXPENDITURE
= Bespovratna sredstva ukupno + doprinos korisnika
= Ukupni prihvatljivi troškovi
= Ukupna ugovorena vrijednost projekta HRK]]/7.5345</f>
        <v>196042.93582852211</v>
      </c>
      <c r="AA2244" s="13" t="s">
        <v>22</v>
      </c>
      <c r="AB2244" s="13" t="s">
        <v>19</v>
      </c>
      <c r="AC2244" s="12" t="s">
        <v>8250</v>
      </c>
      <c r="AD2244" s="12" t="s">
        <v>2664</v>
      </c>
    </row>
    <row r="2245" spans="1:30" ht="124.2" x14ac:dyDescent="0.3">
      <c r="A2245" s="10" t="s">
        <v>8251</v>
      </c>
      <c r="B2245" s="86" t="s">
        <v>139</v>
      </c>
      <c r="C2245" s="12" t="s">
        <v>2736</v>
      </c>
      <c r="D2245" s="87" t="s">
        <v>2737</v>
      </c>
      <c r="E2245" s="13" t="s">
        <v>223</v>
      </c>
      <c r="F2245" s="14" t="s">
        <v>8252</v>
      </c>
      <c r="G2245" s="14" t="s">
        <v>8253</v>
      </c>
      <c r="H2245" s="16">
        <v>43952</v>
      </c>
      <c r="I2245" s="16">
        <v>44682</v>
      </c>
      <c r="J2245" s="17" t="str">
        <f>IF(Ugovori_OPULJP[[#This Row],[DATUM ZAVRŠETKA OPERACIJE]]&gt;DATE(2023,12,31),"u provedbi","završen")</f>
        <v>završen</v>
      </c>
      <c r="K2245" s="15" t="s">
        <v>8254</v>
      </c>
      <c r="L2245" s="15" t="s">
        <v>192</v>
      </c>
      <c r="M2245" s="18">
        <v>0.85</v>
      </c>
      <c r="N2245" s="18">
        <v>0.15</v>
      </c>
      <c r="O2245" s="19">
        <f>Ugovori_OPULJP[[#This Row],[Bespovratna sredstva - Ukupno (EU+Nac) HRK
= Ukupna ugovorena vrijednost bespovratnih sredstava]]*Ugovori_OPULJP[[#This Row],[EU STOPA SUFINANCIRANJA %
EU CO-FINANCING RATE %]]</f>
        <v>1264540.2995</v>
      </c>
      <c r="P2245" s="20">
        <f>Ugovori_OPULJP[[#This Row],[Bespovratna sredstva - EU dio - HRK]]/7.5345</f>
        <v>167833.33990311233</v>
      </c>
      <c r="Q2245" s="19">
        <f>Ugovori_OPULJP[[#This Row],[Bespovratna sredstva - Ukupno (EU+Nac) HRK
= Ukupna ugovorena vrijednost bespovratnih sredstava]]*Ugovori_OPULJP[[#This Row],[STOPA NACIONALNOG SUFINANCIRANJA %]]</f>
        <v>223154.17049999998</v>
      </c>
      <c r="R2245" s="20">
        <f>Ugovori_OPULJP[[#This Row],[Bespovratna sredstva - Nacionalni dio - HRK]]/7.5345</f>
        <v>29617.648218196293</v>
      </c>
      <c r="S2245" s="19">
        <v>1487694.47</v>
      </c>
      <c r="T2245" s="20">
        <f>Ugovori_OPULJP[[#This Row],[Bespovratna sredstva - Ukupno (EU+Nac) HRK
= Ukupna ugovorena vrijednost bespovratnih sredstava]]/7.5345</f>
        <v>197450.98812130862</v>
      </c>
      <c r="U2245" s="19">
        <v>0</v>
      </c>
      <c r="V2245" s="20">
        <f>Ugovori_OPULJP[[#This Row],[Javni doprinos korisnika - HRK]]/7.5345</f>
        <v>0</v>
      </c>
      <c r="W2245" s="19">
        <v>0</v>
      </c>
      <c r="X2245" s="20">
        <f>Ugovori_OPULJP[[#This Row],[Privatni doprinos korisnika - HRK]]/7.5345</f>
        <v>0</v>
      </c>
      <c r="Y2245" s="21">
        <f>Ugovori_OPULJP[[#This Row],[Bespovratna sredstva - Ukupno (EU+Nac) HRK
= Ukupna ugovorena vrijednost bespovratnih sredstava]]+Ugovori_OPULJP[[#This Row],[Javni doprinos korisnika - HRK]]+Ugovori_OPULJP[[#This Row],[Privatni doprinos korisnika - HRK]]</f>
        <v>1487694.47</v>
      </c>
      <c r="Z2245" s="22">
        <f>Ugovori_OPULJP[[#This Row],[UKUPNI PRIHVATLJIVI IZDACI
TOTAL ELIGIBLE EXPENDITURE
= Bespovratna sredstva ukupno + doprinos korisnika
= Ukupni prihvatljivi troškovi
= Ukupna ugovorena vrijednost projekta HRK]]/7.5345</f>
        <v>197450.98812130862</v>
      </c>
      <c r="AA2245" s="13" t="s">
        <v>22</v>
      </c>
      <c r="AB2245" s="13" t="s">
        <v>19</v>
      </c>
      <c r="AC2245" s="12" t="s">
        <v>8255</v>
      </c>
      <c r="AD2245" s="12" t="s">
        <v>2664</v>
      </c>
    </row>
    <row r="2246" spans="1:30" ht="96.6" x14ac:dyDescent="0.3">
      <c r="A2246" s="10" t="s">
        <v>8256</v>
      </c>
      <c r="B2246" s="86" t="s">
        <v>139</v>
      </c>
      <c r="C2246" s="12" t="s">
        <v>2736</v>
      </c>
      <c r="D2246" s="12" t="s">
        <v>2737</v>
      </c>
      <c r="E2246" s="13" t="s">
        <v>223</v>
      </c>
      <c r="F2246" s="14" t="s">
        <v>8257</v>
      </c>
      <c r="G2246" s="14" t="s">
        <v>2581</v>
      </c>
      <c r="H2246" s="16">
        <v>43948</v>
      </c>
      <c r="I2246" s="16">
        <v>44678</v>
      </c>
      <c r="J2246" s="17" t="str">
        <f>IF(Ugovori_OPULJP[[#This Row],[DATUM ZAVRŠETKA OPERACIJE]]&gt;DATE(2023,12,31),"u provedbi","završen")</f>
        <v>završen</v>
      </c>
      <c r="K2246" s="15" t="s">
        <v>8258</v>
      </c>
      <c r="L2246" s="15" t="s">
        <v>71</v>
      </c>
      <c r="M2246" s="18">
        <v>0.85</v>
      </c>
      <c r="N2246" s="18">
        <v>0.15</v>
      </c>
      <c r="O2246" s="19">
        <f>Ugovori_OPULJP[[#This Row],[Bespovratna sredstva - Ukupno (EU+Nac) HRK
= Ukupna ugovorena vrijednost bespovratnih sredstava]]*Ugovori_OPULJP[[#This Row],[EU STOPA SUFINANCIRANJA %
EU CO-FINANCING RATE %]]</f>
        <v>1274940.602</v>
      </c>
      <c r="P2246" s="20">
        <f>Ugovori_OPULJP[[#This Row],[Bespovratna sredstva - EU dio - HRK]]/7.5345</f>
        <v>169213.69725927399</v>
      </c>
      <c r="Q2246" s="19">
        <f>Ugovori_OPULJP[[#This Row],[Bespovratna sredstva - Ukupno (EU+Nac) HRK
= Ukupna ugovorena vrijednost bespovratnih sredstava]]*Ugovori_OPULJP[[#This Row],[STOPA NACIONALNOG SUFINANCIRANJA %]]</f>
        <v>224989.51800000001</v>
      </c>
      <c r="R2246" s="20">
        <f>Ugovori_OPULJP[[#This Row],[Bespovratna sredstva - Nacionalni dio - HRK]]/7.5345</f>
        <v>29861.240692813059</v>
      </c>
      <c r="S2246" s="19">
        <v>1499930.12</v>
      </c>
      <c r="T2246" s="20">
        <f>Ugovori_OPULJP[[#This Row],[Bespovratna sredstva - Ukupno (EU+Nac) HRK
= Ukupna ugovorena vrijednost bespovratnih sredstava]]/7.5345</f>
        <v>199074.93795208706</v>
      </c>
      <c r="U2246" s="19">
        <v>0</v>
      </c>
      <c r="V2246" s="20">
        <f>Ugovori_OPULJP[[#This Row],[Javni doprinos korisnika - HRK]]/7.5345</f>
        <v>0</v>
      </c>
      <c r="W2246" s="19">
        <v>0</v>
      </c>
      <c r="X2246" s="20">
        <f>Ugovori_OPULJP[[#This Row],[Privatni doprinos korisnika - HRK]]/7.5345</f>
        <v>0</v>
      </c>
      <c r="Y2246" s="21">
        <f>Ugovori_OPULJP[[#This Row],[Bespovratna sredstva - Ukupno (EU+Nac) HRK
= Ukupna ugovorena vrijednost bespovratnih sredstava]]+Ugovori_OPULJP[[#This Row],[Javni doprinos korisnika - HRK]]+Ugovori_OPULJP[[#This Row],[Privatni doprinos korisnika - HRK]]</f>
        <v>1499930.12</v>
      </c>
      <c r="Z2246" s="22">
        <f>Ugovori_OPULJP[[#This Row],[UKUPNI PRIHVATLJIVI IZDACI
TOTAL ELIGIBLE EXPENDITURE
= Bespovratna sredstva ukupno + doprinos korisnika
= Ukupni prihvatljivi troškovi
= Ukupna ugovorena vrijednost projekta HRK]]/7.5345</f>
        <v>199074.93795208706</v>
      </c>
      <c r="AA2246" s="13" t="s">
        <v>22</v>
      </c>
      <c r="AB2246" s="13" t="s">
        <v>19</v>
      </c>
      <c r="AC2246" s="12" t="s">
        <v>8259</v>
      </c>
      <c r="AD2246" s="12" t="s">
        <v>2664</v>
      </c>
    </row>
    <row r="2247" spans="1:30" ht="110.4" x14ac:dyDescent="0.3">
      <c r="A2247" s="10" t="s">
        <v>8260</v>
      </c>
      <c r="B2247" s="86" t="s">
        <v>139</v>
      </c>
      <c r="C2247" s="12" t="s">
        <v>2736</v>
      </c>
      <c r="D2247" s="12" t="s">
        <v>2737</v>
      </c>
      <c r="E2247" s="13" t="s">
        <v>223</v>
      </c>
      <c r="F2247" s="14" t="s">
        <v>8261</v>
      </c>
      <c r="G2247" s="14" t="s">
        <v>645</v>
      </c>
      <c r="H2247" s="16">
        <v>44091</v>
      </c>
      <c r="I2247" s="16">
        <v>44821</v>
      </c>
      <c r="J2247" s="17" t="str">
        <f>IF(Ugovori_OPULJP[[#This Row],[DATUM ZAVRŠETKA OPERACIJE]]&gt;DATE(2023,12,31),"u provedbi","završen")</f>
        <v>završen</v>
      </c>
      <c r="K2247" s="15" t="s">
        <v>71</v>
      </c>
      <c r="L2247" s="15" t="s">
        <v>71</v>
      </c>
      <c r="M2247" s="18">
        <v>0.85</v>
      </c>
      <c r="N2247" s="18">
        <v>0.15</v>
      </c>
      <c r="O2247" s="19">
        <f>Ugovori_OPULJP[[#This Row],[Bespovratna sredstva - Ukupno (EU+Nac) HRK
= Ukupna ugovorena vrijednost bespovratnih sredstava]]*Ugovori_OPULJP[[#This Row],[EU STOPA SUFINANCIRANJA %
EU CO-FINANCING RATE %]]</f>
        <v>1243507.5</v>
      </c>
      <c r="P2247" s="20">
        <f>Ugovori_OPULJP[[#This Row],[Bespovratna sredstva - EU dio - HRK]]/7.5345</f>
        <v>165041.80768465059</v>
      </c>
      <c r="Q2247" s="19">
        <f>Ugovori_OPULJP[[#This Row],[Bespovratna sredstva - Ukupno (EU+Nac) HRK
= Ukupna ugovorena vrijednost bespovratnih sredstava]]*Ugovori_OPULJP[[#This Row],[STOPA NACIONALNOG SUFINANCIRANJA %]]</f>
        <v>219442.5</v>
      </c>
      <c r="R2247" s="20">
        <f>Ugovori_OPULJP[[#This Row],[Bespovratna sredstva - Nacionalni dio - HRK]]/7.5345</f>
        <v>29125.024885526575</v>
      </c>
      <c r="S2247" s="19">
        <v>1462950</v>
      </c>
      <c r="T2247" s="20">
        <f>Ugovori_OPULJP[[#This Row],[Bespovratna sredstva - Ukupno (EU+Nac) HRK
= Ukupna ugovorena vrijednost bespovratnih sredstava]]/7.5345</f>
        <v>194166.83257017718</v>
      </c>
      <c r="U2247" s="19">
        <v>0</v>
      </c>
      <c r="V2247" s="20">
        <f>Ugovori_OPULJP[[#This Row],[Javni doprinos korisnika - HRK]]/7.5345</f>
        <v>0</v>
      </c>
      <c r="W2247" s="19">
        <v>0</v>
      </c>
      <c r="X2247" s="20">
        <f>Ugovori_OPULJP[[#This Row],[Privatni doprinos korisnika - HRK]]/7.5345</f>
        <v>0</v>
      </c>
      <c r="Y2247" s="21">
        <f>Ugovori_OPULJP[[#This Row],[Bespovratna sredstva - Ukupno (EU+Nac) HRK
= Ukupna ugovorena vrijednost bespovratnih sredstava]]+Ugovori_OPULJP[[#This Row],[Javni doprinos korisnika - HRK]]+Ugovori_OPULJP[[#This Row],[Privatni doprinos korisnika - HRK]]</f>
        <v>1462950</v>
      </c>
      <c r="Z2247" s="22">
        <f>Ugovori_OPULJP[[#This Row],[UKUPNI PRIHVATLJIVI IZDACI
TOTAL ELIGIBLE EXPENDITURE
= Bespovratna sredstva ukupno + doprinos korisnika
= Ukupni prihvatljivi troškovi
= Ukupna ugovorena vrijednost projekta HRK]]/7.5345</f>
        <v>194166.83257017718</v>
      </c>
      <c r="AA2247" s="13" t="s">
        <v>22</v>
      </c>
      <c r="AB2247" s="13" t="s">
        <v>19</v>
      </c>
      <c r="AC2247" s="12" t="s">
        <v>8262</v>
      </c>
      <c r="AD2247" s="12" t="s">
        <v>2664</v>
      </c>
    </row>
    <row r="2248" spans="1:30" ht="96.6" x14ac:dyDescent="0.3">
      <c r="A2248" s="10" t="s">
        <v>8263</v>
      </c>
      <c r="B2248" s="86" t="s">
        <v>139</v>
      </c>
      <c r="C2248" s="12" t="s">
        <v>2736</v>
      </c>
      <c r="D2248" s="12" t="s">
        <v>2737</v>
      </c>
      <c r="E2248" s="13" t="s">
        <v>223</v>
      </c>
      <c r="F2248" s="14" t="s">
        <v>8264</v>
      </c>
      <c r="G2248" s="14" t="s">
        <v>8265</v>
      </c>
      <c r="H2248" s="16">
        <v>44013</v>
      </c>
      <c r="I2248" s="16">
        <v>44652</v>
      </c>
      <c r="J2248" s="17" t="str">
        <f>IF(Ugovori_OPULJP[[#This Row],[DATUM ZAVRŠETKA OPERACIJE]]&gt;DATE(2023,12,31),"u provedbi","završen")</f>
        <v>završen</v>
      </c>
      <c r="K2248" s="15" t="s">
        <v>8266</v>
      </c>
      <c r="L2248" s="15" t="s">
        <v>192</v>
      </c>
      <c r="M2248" s="18">
        <v>0.85</v>
      </c>
      <c r="N2248" s="18">
        <v>0.15</v>
      </c>
      <c r="O2248" s="19">
        <f>Ugovori_OPULJP[[#This Row],[Bespovratna sredstva - Ukupno (EU+Nac) HRK
= Ukupna ugovorena vrijednost bespovratnih sredstava]]*Ugovori_OPULJP[[#This Row],[EU STOPA SUFINANCIRANJA %
EU CO-FINANCING RATE %]]</f>
        <v>1247432.3069999998</v>
      </c>
      <c r="P2248" s="20">
        <f>Ugovori_OPULJP[[#This Row],[Bespovratna sredstva - EU dio - HRK]]/7.5345</f>
        <v>165562.71909217595</v>
      </c>
      <c r="Q2248" s="19">
        <f>Ugovori_OPULJP[[#This Row],[Bespovratna sredstva - Ukupno (EU+Nac) HRK
= Ukupna ugovorena vrijednost bespovratnih sredstava]]*Ugovori_OPULJP[[#This Row],[STOPA NACIONALNOG SUFINANCIRANJA %]]</f>
        <v>220135.11299999998</v>
      </c>
      <c r="R2248" s="20">
        <f>Ugovori_OPULJP[[#This Row],[Bespovratna sredstva - Nacionalni dio - HRK]]/7.5345</f>
        <v>29216.950428031054</v>
      </c>
      <c r="S2248" s="19">
        <v>1467567.42</v>
      </c>
      <c r="T2248" s="20">
        <f>Ugovori_OPULJP[[#This Row],[Bespovratna sredstva - Ukupno (EU+Nac) HRK
= Ukupna ugovorena vrijednost bespovratnih sredstava]]/7.5345</f>
        <v>194779.66952020704</v>
      </c>
      <c r="U2248" s="19">
        <v>0</v>
      </c>
      <c r="V2248" s="20">
        <f>Ugovori_OPULJP[[#This Row],[Javni doprinos korisnika - HRK]]/7.5345</f>
        <v>0</v>
      </c>
      <c r="W2248" s="19">
        <v>0</v>
      </c>
      <c r="X2248" s="20">
        <f>Ugovori_OPULJP[[#This Row],[Privatni doprinos korisnika - HRK]]/7.5345</f>
        <v>0</v>
      </c>
      <c r="Y2248" s="21">
        <f>Ugovori_OPULJP[[#This Row],[Bespovratna sredstva - Ukupno (EU+Nac) HRK
= Ukupna ugovorena vrijednost bespovratnih sredstava]]+Ugovori_OPULJP[[#This Row],[Javni doprinos korisnika - HRK]]+Ugovori_OPULJP[[#This Row],[Privatni doprinos korisnika - HRK]]</f>
        <v>1467567.42</v>
      </c>
      <c r="Z2248" s="22">
        <f>Ugovori_OPULJP[[#This Row],[UKUPNI PRIHVATLJIVI IZDACI
TOTAL ELIGIBLE EXPENDITURE
= Bespovratna sredstva ukupno + doprinos korisnika
= Ukupni prihvatljivi troškovi
= Ukupna ugovorena vrijednost projekta HRK]]/7.5345</f>
        <v>194779.66952020704</v>
      </c>
      <c r="AA2248" s="13" t="s">
        <v>22</v>
      </c>
      <c r="AB2248" s="13" t="s">
        <v>19</v>
      </c>
      <c r="AC2248" s="12" t="s">
        <v>8267</v>
      </c>
      <c r="AD2248" s="12" t="s">
        <v>2664</v>
      </c>
    </row>
    <row r="2249" spans="1:30" ht="72.75" customHeight="1" x14ac:dyDescent="0.3">
      <c r="A2249" s="10" t="s">
        <v>8268</v>
      </c>
      <c r="B2249" s="86" t="s">
        <v>139</v>
      </c>
      <c r="C2249" s="12" t="s">
        <v>2736</v>
      </c>
      <c r="D2249" s="12" t="s">
        <v>2737</v>
      </c>
      <c r="E2249" s="13" t="s">
        <v>223</v>
      </c>
      <c r="F2249" s="14" t="s">
        <v>8269</v>
      </c>
      <c r="G2249" s="14" t="s">
        <v>5927</v>
      </c>
      <c r="H2249" s="16">
        <v>43927</v>
      </c>
      <c r="I2249" s="16">
        <v>44657</v>
      </c>
      <c r="J2249" s="17" t="str">
        <f>IF(Ugovori_OPULJP[[#This Row],[DATUM ZAVRŠETKA OPERACIJE]]&gt;DATE(2023,12,31),"u provedbi","završen")</f>
        <v>završen</v>
      </c>
      <c r="K2249" s="15" t="s">
        <v>20</v>
      </c>
      <c r="L2249" s="15" t="s">
        <v>81</v>
      </c>
      <c r="M2249" s="18">
        <v>0.85</v>
      </c>
      <c r="N2249" s="18">
        <v>0.15</v>
      </c>
      <c r="O2249" s="19">
        <f>Ugovori_OPULJP[[#This Row],[Bespovratna sredstva - Ukupno (EU+Nac) HRK
= Ukupna ugovorena vrijednost bespovratnih sredstava]]*Ugovori_OPULJP[[#This Row],[EU STOPA SUFINANCIRANJA %
EU CO-FINANCING RATE %]]</f>
        <v>1249849.3499999999</v>
      </c>
      <c r="P2249" s="20">
        <f>Ugovori_OPULJP[[#This Row],[Bespovratna sredstva - EU dio - HRK]]/7.5345</f>
        <v>165883.51582719487</v>
      </c>
      <c r="Q2249" s="19">
        <f>Ugovori_OPULJP[[#This Row],[Bespovratna sredstva - Ukupno (EU+Nac) HRK
= Ukupna ugovorena vrijednost bespovratnih sredstava]]*Ugovori_OPULJP[[#This Row],[STOPA NACIONALNOG SUFINANCIRANJA %]]</f>
        <v>220561.65</v>
      </c>
      <c r="R2249" s="20">
        <f>Ugovori_OPULJP[[#This Row],[Bespovratna sredstva - Nacionalni dio - HRK]]/7.5345</f>
        <v>29273.561616563806</v>
      </c>
      <c r="S2249" s="19">
        <v>1470411</v>
      </c>
      <c r="T2249" s="20">
        <f>Ugovori_OPULJP[[#This Row],[Bespovratna sredstva - Ukupno (EU+Nac) HRK
= Ukupna ugovorena vrijednost bespovratnih sredstava]]/7.5345</f>
        <v>195157.0774437587</v>
      </c>
      <c r="U2249" s="19">
        <v>0</v>
      </c>
      <c r="V2249" s="20">
        <f>Ugovori_OPULJP[[#This Row],[Javni doprinos korisnika - HRK]]/7.5345</f>
        <v>0</v>
      </c>
      <c r="W2249" s="19">
        <v>0</v>
      </c>
      <c r="X2249" s="20">
        <f>Ugovori_OPULJP[[#This Row],[Privatni doprinos korisnika - HRK]]/7.5345</f>
        <v>0</v>
      </c>
      <c r="Y2249" s="21">
        <f>Ugovori_OPULJP[[#This Row],[Bespovratna sredstva - Ukupno (EU+Nac) HRK
= Ukupna ugovorena vrijednost bespovratnih sredstava]]+Ugovori_OPULJP[[#This Row],[Javni doprinos korisnika - HRK]]+Ugovori_OPULJP[[#This Row],[Privatni doprinos korisnika - HRK]]</f>
        <v>1470411</v>
      </c>
      <c r="Z2249" s="22">
        <f>Ugovori_OPULJP[[#This Row],[UKUPNI PRIHVATLJIVI IZDACI
TOTAL ELIGIBLE EXPENDITURE
= Bespovratna sredstva ukupno + doprinos korisnika
= Ukupni prihvatljivi troškovi
= Ukupna ugovorena vrijednost projekta HRK]]/7.5345</f>
        <v>195157.0774437587</v>
      </c>
      <c r="AA2249" s="13" t="s">
        <v>22</v>
      </c>
      <c r="AB2249" s="13" t="s">
        <v>19</v>
      </c>
      <c r="AC2249" s="12" t="s">
        <v>8270</v>
      </c>
      <c r="AD2249" s="12" t="s">
        <v>2664</v>
      </c>
    </row>
    <row r="2250" spans="1:30" ht="82.5" customHeight="1" x14ac:dyDescent="0.3">
      <c r="A2250" s="10" t="s">
        <v>8271</v>
      </c>
      <c r="B2250" s="86" t="s">
        <v>139</v>
      </c>
      <c r="C2250" s="12" t="s">
        <v>2736</v>
      </c>
      <c r="D2250" s="12" t="s">
        <v>2737</v>
      </c>
      <c r="E2250" s="13" t="s">
        <v>223</v>
      </c>
      <c r="F2250" s="14" t="s">
        <v>8272</v>
      </c>
      <c r="G2250" s="14" t="s">
        <v>3027</v>
      </c>
      <c r="H2250" s="16">
        <v>44044</v>
      </c>
      <c r="I2250" s="16">
        <v>44774</v>
      </c>
      <c r="J2250" s="17" t="str">
        <f>IF(Ugovori_OPULJP[[#This Row],[DATUM ZAVRŠETKA OPERACIJE]]&gt;DATE(2023,12,31),"u provedbi","završen")</f>
        <v>završen</v>
      </c>
      <c r="K2250" s="15" t="s">
        <v>8273</v>
      </c>
      <c r="L2250" s="15" t="s">
        <v>81</v>
      </c>
      <c r="M2250" s="18">
        <v>0.85</v>
      </c>
      <c r="N2250" s="18">
        <v>0.15</v>
      </c>
      <c r="O2250" s="19">
        <f>Ugovori_OPULJP[[#This Row],[Bespovratna sredstva - Ukupno (EU+Nac) HRK
= Ukupna ugovorena vrijednost bespovratnih sredstava]]*Ugovori_OPULJP[[#This Row],[EU STOPA SUFINANCIRANJA %
EU CO-FINANCING RATE %]]</f>
        <v>1274999.9915</v>
      </c>
      <c r="P2250" s="20">
        <f>Ugovori_OPULJP[[#This Row],[Bespovratna sredstva - EU dio - HRK]]/7.5345</f>
        <v>169221.57960050434</v>
      </c>
      <c r="Q2250" s="19">
        <f>Ugovori_OPULJP[[#This Row],[Bespovratna sredstva - Ukupno (EU+Nac) HRK
= Ukupna ugovorena vrijednost bespovratnih sredstava]]*Ugovori_OPULJP[[#This Row],[STOPA NACIONALNOG SUFINANCIRANJA %]]</f>
        <v>224999.99849999999</v>
      </c>
      <c r="R2250" s="20">
        <f>Ugovori_OPULJP[[#This Row],[Bespovratna sredstva - Nacionalni dio - HRK]]/7.5345</f>
        <v>29862.631694206648</v>
      </c>
      <c r="S2250" s="19">
        <v>1499999.99</v>
      </c>
      <c r="T2250" s="20">
        <f>Ugovori_OPULJP[[#This Row],[Bespovratna sredstva - Ukupno (EU+Nac) HRK
= Ukupna ugovorena vrijednost bespovratnih sredstava]]/7.5345</f>
        <v>199084.21129471099</v>
      </c>
      <c r="U2250" s="19">
        <v>0</v>
      </c>
      <c r="V2250" s="20">
        <f>Ugovori_OPULJP[[#This Row],[Javni doprinos korisnika - HRK]]/7.5345</f>
        <v>0</v>
      </c>
      <c r="W2250" s="19">
        <v>0</v>
      </c>
      <c r="X2250" s="20">
        <f>Ugovori_OPULJP[[#This Row],[Privatni doprinos korisnika - HRK]]/7.5345</f>
        <v>0</v>
      </c>
      <c r="Y2250" s="21">
        <f>Ugovori_OPULJP[[#This Row],[Bespovratna sredstva - Ukupno (EU+Nac) HRK
= Ukupna ugovorena vrijednost bespovratnih sredstava]]+Ugovori_OPULJP[[#This Row],[Javni doprinos korisnika - HRK]]+Ugovori_OPULJP[[#This Row],[Privatni doprinos korisnika - HRK]]</f>
        <v>1499999.99</v>
      </c>
      <c r="Z2250" s="22">
        <f>Ugovori_OPULJP[[#This Row],[UKUPNI PRIHVATLJIVI IZDACI
TOTAL ELIGIBLE EXPENDITURE
= Bespovratna sredstva ukupno + doprinos korisnika
= Ukupni prihvatljivi troškovi
= Ukupna ugovorena vrijednost projekta HRK]]/7.5345</f>
        <v>199084.21129471099</v>
      </c>
      <c r="AA2250" s="13" t="s">
        <v>22</v>
      </c>
      <c r="AB2250" s="13" t="s">
        <v>19</v>
      </c>
      <c r="AC2250" s="12" t="s">
        <v>8274</v>
      </c>
      <c r="AD2250" s="12" t="s">
        <v>2664</v>
      </c>
    </row>
    <row r="2251" spans="1:30" ht="110.4" x14ac:dyDescent="0.3">
      <c r="A2251" s="10" t="s">
        <v>8275</v>
      </c>
      <c r="B2251" s="86" t="s">
        <v>139</v>
      </c>
      <c r="C2251" s="12" t="s">
        <v>2736</v>
      </c>
      <c r="D2251" s="12" t="s">
        <v>2737</v>
      </c>
      <c r="E2251" s="13" t="s">
        <v>223</v>
      </c>
      <c r="F2251" s="14" t="s">
        <v>8276</v>
      </c>
      <c r="G2251" s="14" t="s">
        <v>8277</v>
      </c>
      <c r="H2251" s="16">
        <v>44109</v>
      </c>
      <c r="I2251" s="16">
        <v>44839</v>
      </c>
      <c r="J2251" s="17" t="str">
        <f>IF(Ugovori_OPULJP[[#This Row],[DATUM ZAVRŠETKA OPERACIJE]]&gt;DATE(2023,12,31),"u provedbi","završen")</f>
        <v>završen</v>
      </c>
      <c r="K2251" s="15" t="s">
        <v>8278</v>
      </c>
      <c r="L2251" s="15" t="s">
        <v>324</v>
      </c>
      <c r="M2251" s="18">
        <v>0.85</v>
      </c>
      <c r="N2251" s="18">
        <v>0.15</v>
      </c>
      <c r="O2251" s="19">
        <f>Ugovori_OPULJP[[#This Row],[Bespovratna sredstva - Ukupno (EU+Nac) HRK
= Ukupna ugovorena vrijednost bespovratnih sredstava]]*Ugovori_OPULJP[[#This Row],[EU STOPA SUFINANCIRANJA %
EU CO-FINANCING RATE %]]</f>
        <v>1094389.6880000001</v>
      </c>
      <c r="P2251" s="20">
        <f>Ugovori_OPULJP[[#This Row],[Bespovratna sredstva - EU dio - HRK]]/7.5345</f>
        <v>145250.47289136637</v>
      </c>
      <c r="Q2251" s="19">
        <f>Ugovori_OPULJP[[#This Row],[Bespovratna sredstva - Ukupno (EU+Nac) HRK
= Ukupna ugovorena vrijednost bespovratnih sredstava]]*Ugovori_OPULJP[[#This Row],[STOPA NACIONALNOG SUFINANCIRANJA %]]</f>
        <v>193127.592</v>
      </c>
      <c r="R2251" s="20">
        <f>Ugovori_OPULJP[[#This Row],[Bespovratna sredstva - Nacionalni dio - HRK]]/7.5345</f>
        <v>25632.436392594067</v>
      </c>
      <c r="S2251" s="19">
        <v>1287517.28</v>
      </c>
      <c r="T2251" s="20">
        <f>Ugovori_OPULJP[[#This Row],[Bespovratna sredstva - Ukupno (EU+Nac) HRK
= Ukupna ugovorena vrijednost bespovratnih sredstava]]/7.5345</f>
        <v>170882.90928396044</v>
      </c>
      <c r="U2251" s="19">
        <v>0</v>
      </c>
      <c r="V2251" s="20">
        <f>Ugovori_OPULJP[[#This Row],[Javni doprinos korisnika - HRK]]/7.5345</f>
        <v>0</v>
      </c>
      <c r="W2251" s="19">
        <v>0</v>
      </c>
      <c r="X2251" s="20">
        <f>Ugovori_OPULJP[[#This Row],[Privatni doprinos korisnika - HRK]]/7.5345</f>
        <v>0</v>
      </c>
      <c r="Y2251" s="21">
        <f>Ugovori_OPULJP[[#This Row],[Bespovratna sredstva - Ukupno (EU+Nac) HRK
= Ukupna ugovorena vrijednost bespovratnih sredstava]]+Ugovori_OPULJP[[#This Row],[Javni doprinos korisnika - HRK]]+Ugovori_OPULJP[[#This Row],[Privatni doprinos korisnika - HRK]]</f>
        <v>1287517.28</v>
      </c>
      <c r="Z2251" s="22">
        <f>Ugovori_OPULJP[[#This Row],[UKUPNI PRIHVATLJIVI IZDACI
TOTAL ELIGIBLE EXPENDITURE
= Bespovratna sredstva ukupno + doprinos korisnika
= Ukupni prihvatljivi troškovi
= Ukupna ugovorena vrijednost projekta HRK]]/7.5345</f>
        <v>170882.90928396044</v>
      </c>
      <c r="AA2251" s="13" t="s">
        <v>22</v>
      </c>
      <c r="AB2251" s="13" t="s">
        <v>19</v>
      </c>
      <c r="AC2251" s="12" t="s">
        <v>8279</v>
      </c>
      <c r="AD2251" s="12" t="s">
        <v>2664</v>
      </c>
    </row>
    <row r="2252" spans="1:30" ht="70.5" customHeight="1" x14ac:dyDescent="0.3">
      <c r="A2252" s="10" t="s">
        <v>8280</v>
      </c>
      <c r="B2252" s="86" t="s">
        <v>139</v>
      </c>
      <c r="C2252" s="12" t="s">
        <v>2736</v>
      </c>
      <c r="D2252" s="12" t="s">
        <v>2737</v>
      </c>
      <c r="E2252" s="13" t="s">
        <v>223</v>
      </c>
      <c r="F2252" s="14" t="s">
        <v>8281</v>
      </c>
      <c r="G2252" s="14" t="s">
        <v>624</v>
      </c>
      <c r="H2252" s="16">
        <v>44032</v>
      </c>
      <c r="I2252" s="16">
        <v>44762</v>
      </c>
      <c r="J2252" s="17" t="str">
        <f>IF(Ugovori_OPULJP[[#This Row],[DATUM ZAVRŠETKA OPERACIJE]]&gt;DATE(2023,12,31),"u provedbi","završen")</f>
        <v>završen</v>
      </c>
      <c r="K2252" s="15" t="s">
        <v>8282</v>
      </c>
      <c r="L2252" s="15" t="s">
        <v>324</v>
      </c>
      <c r="M2252" s="18">
        <v>0.85</v>
      </c>
      <c r="N2252" s="18">
        <v>0.15</v>
      </c>
      <c r="O2252" s="19">
        <f>Ugovori_OPULJP[[#This Row],[Bespovratna sredstva - Ukupno (EU+Nac) HRK
= Ukupna ugovorena vrijednost bespovratnih sredstava]]*Ugovori_OPULJP[[#This Row],[EU STOPA SUFINANCIRANJA %
EU CO-FINANCING RATE %]]</f>
        <v>1273745.3999999999</v>
      </c>
      <c r="P2252" s="20">
        <f>Ugovori_OPULJP[[#This Row],[Bespovratna sredstva - EU dio - HRK]]/7.5345</f>
        <v>169055.06669321121</v>
      </c>
      <c r="Q2252" s="19">
        <f>Ugovori_OPULJP[[#This Row],[Bespovratna sredstva - Ukupno (EU+Nac) HRK
= Ukupna ugovorena vrijednost bespovratnih sredstava]]*Ugovori_OPULJP[[#This Row],[STOPA NACIONALNOG SUFINANCIRANJA %]]</f>
        <v>224778.6</v>
      </c>
      <c r="R2252" s="20">
        <f>Ugovori_OPULJP[[#This Row],[Bespovratna sredstva - Nacionalni dio - HRK]]/7.5345</f>
        <v>29833.247063507864</v>
      </c>
      <c r="S2252" s="19">
        <v>1498524</v>
      </c>
      <c r="T2252" s="20">
        <f>Ugovori_OPULJP[[#This Row],[Bespovratna sredstva - Ukupno (EU+Nac) HRK
= Ukupna ugovorena vrijednost bespovratnih sredstava]]/7.5345</f>
        <v>198888.31375671909</v>
      </c>
      <c r="U2252" s="19">
        <v>0</v>
      </c>
      <c r="V2252" s="20">
        <f>Ugovori_OPULJP[[#This Row],[Javni doprinos korisnika - HRK]]/7.5345</f>
        <v>0</v>
      </c>
      <c r="W2252" s="19">
        <v>0</v>
      </c>
      <c r="X2252" s="20">
        <f>Ugovori_OPULJP[[#This Row],[Privatni doprinos korisnika - HRK]]/7.5345</f>
        <v>0</v>
      </c>
      <c r="Y2252" s="21">
        <f>Ugovori_OPULJP[[#This Row],[Bespovratna sredstva - Ukupno (EU+Nac) HRK
= Ukupna ugovorena vrijednost bespovratnih sredstava]]+Ugovori_OPULJP[[#This Row],[Javni doprinos korisnika - HRK]]+Ugovori_OPULJP[[#This Row],[Privatni doprinos korisnika - HRK]]</f>
        <v>1498524</v>
      </c>
      <c r="Z2252" s="22">
        <f>Ugovori_OPULJP[[#This Row],[UKUPNI PRIHVATLJIVI IZDACI
TOTAL ELIGIBLE EXPENDITURE
= Bespovratna sredstva ukupno + doprinos korisnika
= Ukupni prihvatljivi troškovi
= Ukupna ugovorena vrijednost projekta HRK]]/7.5345</f>
        <v>198888.31375671909</v>
      </c>
      <c r="AA2252" s="13" t="s">
        <v>22</v>
      </c>
      <c r="AB2252" s="13" t="s">
        <v>19</v>
      </c>
      <c r="AC2252" s="12" t="s">
        <v>8283</v>
      </c>
      <c r="AD2252" s="12" t="s">
        <v>2664</v>
      </c>
    </row>
    <row r="2253" spans="1:30" ht="110.4" x14ac:dyDescent="0.3">
      <c r="A2253" s="10" t="s">
        <v>8284</v>
      </c>
      <c r="B2253" s="86" t="s">
        <v>139</v>
      </c>
      <c r="C2253" s="12" t="s">
        <v>2736</v>
      </c>
      <c r="D2253" s="12" t="s">
        <v>2737</v>
      </c>
      <c r="E2253" s="13" t="s">
        <v>223</v>
      </c>
      <c r="F2253" s="14" t="s">
        <v>8285</v>
      </c>
      <c r="G2253" s="14" t="s">
        <v>8286</v>
      </c>
      <c r="H2253" s="16">
        <v>44132</v>
      </c>
      <c r="I2253" s="16">
        <v>44862</v>
      </c>
      <c r="J2253" s="17" t="str">
        <f>IF(Ugovori_OPULJP[[#This Row],[DATUM ZAVRŠETKA OPERACIJE]]&gt;DATE(2023,12,31),"u provedbi","završen")</f>
        <v>završen</v>
      </c>
      <c r="K2253" s="15" t="s">
        <v>8287</v>
      </c>
      <c r="L2253" s="15" t="s">
        <v>21</v>
      </c>
      <c r="M2253" s="18">
        <v>0.85</v>
      </c>
      <c r="N2253" s="18">
        <v>0.15</v>
      </c>
      <c r="O2253" s="19">
        <f>Ugovori_OPULJP[[#This Row],[Bespovratna sredstva - Ukupno (EU+Nac) HRK
= Ukupna ugovorena vrijednost bespovratnih sredstava]]*Ugovori_OPULJP[[#This Row],[EU STOPA SUFINANCIRANJA %
EU CO-FINANCING RATE %]]</f>
        <v>1044803.051</v>
      </c>
      <c r="P2253" s="20">
        <f>Ugovori_OPULJP[[#This Row],[Bespovratna sredstva - EU dio - HRK]]/7.5345</f>
        <v>138669.19516888977</v>
      </c>
      <c r="Q2253" s="19">
        <f>Ugovori_OPULJP[[#This Row],[Bespovratna sredstva - Ukupno (EU+Nac) HRK
= Ukupna ugovorena vrijednost bespovratnih sredstava]]*Ugovori_OPULJP[[#This Row],[STOPA NACIONALNOG SUFINANCIRANJA %]]</f>
        <v>184377.00899999999</v>
      </c>
      <c r="R2253" s="20">
        <f>Ugovori_OPULJP[[#This Row],[Bespovratna sredstva - Nacionalni dio - HRK]]/7.5345</f>
        <v>24471.03444156878</v>
      </c>
      <c r="S2253" s="19">
        <v>1229180.06</v>
      </c>
      <c r="T2253" s="20">
        <f>Ugovori_OPULJP[[#This Row],[Bespovratna sredstva - Ukupno (EU+Nac) HRK
= Ukupna ugovorena vrijednost bespovratnih sredstava]]/7.5345</f>
        <v>163140.22961045857</v>
      </c>
      <c r="U2253" s="19">
        <v>0</v>
      </c>
      <c r="V2253" s="20">
        <f>Ugovori_OPULJP[[#This Row],[Javni doprinos korisnika - HRK]]/7.5345</f>
        <v>0</v>
      </c>
      <c r="W2253" s="19">
        <v>0</v>
      </c>
      <c r="X2253" s="20">
        <f>Ugovori_OPULJP[[#This Row],[Privatni doprinos korisnika - HRK]]/7.5345</f>
        <v>0</v>
      </c>
      <c r="Y2253" s="21">
        <f>Ugovori_OPULJP[[#This Row],[Bespovratna sredstva - Ukupno (EU+Nac) HRK
= Ukupna ugovorena vrijednost bespovratnih sredstava]]+Ugovori_OPULJP[[#This Row],[Javni doprinos korisnika - HRK]]+Ugovori_OPULJP[[#This Row],[Privatni doprinos korisnika - HRK]]</f>
        <v>1229180.06</v>
      </c>
      <c r="Z2253" s="22">
        <f>Ugovori_OPULJP[[#This Row],[UKUPNI PRIHVATLJIVI IZDACI
TOTAL ELIGIBLE EXPENDITURE
= Bespovratna sredstva ukupno + doprinos korisnika
= Ukupni prihvatljivi troškovi
= Ukupna ugovorena vrijednost projekta HRK]]/7.5345</f>
        <v>163140.22961045857</v>
      </c>
      <c r="AA2253" s="13" t="s">
        <v>22</v>
      </c>
      <c r="AB2253" s="13" t="s">
        <v>19</v>
      </c>
      <c r="AC2253" s="12" t="s">
        <v>8288</v>
      </c>
      <c r="AD2253" s="12" t="s">
        <v>2664</v>
      </c>
    </row>
    <row r="2254" spans="1:30" ht="110.4" x14ac:dyDescent="0.3">
      <c r="A2254" s="10" t="s">
        <v>8289</v>
      </c>
      <c r="B2254" s="86" t="s">
        <v>139</v>
      </c>
      <c r="C2254" s="12" t="s">
        <v>2736</v>
      </c>
      <c r="D2254" s="12" t="s">
        <v>8290</v>
      </c>
      <c r="E2254" s="13" t="s">
        <v>18</v>
      </c>
      <c r="F2254" s="14" t="s">
        <v>8290</v>
      </c>
      <c r="G2254" s="14" t="s">
        <v>40</v>
      </c>
      <c r="H2254" s="16">
        <v>43221</v>
      </c>
      <c r="I2254" s="16">
        <v>44061</v>
      </c>
      <c r="J2254" s="17" t="str">
        <f>IF(Ugovori_OPULJP[[#This Row],[DATUM ZAVRŠETKA OPERACIJE]]&gt;DATE(2023,12,31),"u provedbi","završen")</f>
        <v>završen</v>
      </c>
      <c r="K2254" s="15" t="s">
        <v>197</v>
      </c>
      <c r="L2254" s="15" t="s">
        <v>21</v>
      </c>
      <c r="M2254" s="18">
        <v>0.85</v>
      </c>
      <c r="N2254" s="18">
        <v>0.15</v>
      </c>
      <c r="O2254" s="19">
        <f>Ugovori_OPULJP[[#This Row],[Bespovratna sredstva - Ukupno (EU+Nac) HRK
= Ukupna ugovorena vrijednost bespovratnih sredstava]]*Ugovori_OPULJP[[#This Row],[EU STOPA SUFINANCIRANJA %
EU CO-FINANCING RATE %]]</f>
        <v>5436770</v>
      </c>
      <c r="P2254" s="20">
        <f>Ugovori_OPULJP[[#This Row],[Bespovratna sredstva - EU dio - HRK]]/7.5345</f>
        <v>721583.38310438651</v>
      </c>
      <c r="Q2254" s="19">
        <f>Ugovori_OPULJP[[#This Row],[Bespovratna sredstva - Ukupno (EU+Nac) HRK
= Ukupna ugovorena vrijednost bespovratnih sredstava]]*Ugovori_OPULJP[[#This Row],[STOPA NACIONALNOG SUFINANCIRANJA %]]</f>
        <v>959430</v>
      </c>
      <c r="R2254" s="20">
        <f>Ugovori_OPULJP[[#This Row],[Bespovratna sredstva - Nacionalni dio - HRK]]/7.5345</f>
        <v>127338.24407724467</v>
      </c>
      <c r="S2254" s="19">
        <v>6396200</v>
      </c>
      <c r="T2254" s="20">
        <f>Ugovori_OPULJP[[#This Row],[Bespovratna sredstva - Ukupno (EU+Nac) HRK
= Ukupna ugovorena vrijednost bespovratnih sredstava]]/7.5345</f>
        <v>848921.62718163116</v>
      </c>
      <c r="U2254" s="19">
        <v>0</v>
      </c>
      <c r="V2254" s="20">
        <f>Ugovori_OPULJP[[#This Row],[Javni doprinos korisnika - HRK]]/7.5345</f>
        <v>0</v>
      </c>
      <c r="W2254" s="19">
        <v>0</v>
      </c>
      <c r="X2254" s="20">
        <f>Ugovori_OPULJP[[#This Row],[Privatni doprinos korisnika - HRK]]/7.5345</f>
        <v>0</v>
      </c>
      <c r="Y2254" s="21">
        <f>Ugovori_OPULJP[[#This Row],[Bespovratna sredstva - Ukupno (EU+Nac) HRK
= Ukupna ugovorena vrijednost bespovratnih sredstava]]+Ugovori_OPULJP[[#This Row],[Javni doprinos korisnika - HRK]]+Ugovori_OPULJP[[#This Row],[Privatni doprinos korisnika - HRK]]</f>
        <v>6396200</v>
      </c>
      <c r="Z2254" s="22">
        <f>Ugovori_OPULJP[[#This Row],[UKUPNI PRIHVATLJIVI IZDACI
TOTAL ELIGIBLE EXPENDITURE
= Bespovratna sredstva ukupno + doprinos korisnika
= Ukupni prihvatljivi troškovi
= Ukupna ugovorena vrijednost projekta HRK]]/7.5345</f>
        <v>848921.62718163116</v>
      </c>
      <c r="AA2254" s="13" t="s">
        <v>22</v>
      </c>
      <c r="AB2254" s="13" t="s">
        <v>19</v>
      </c>
      <c r="AC2254" s="12" t="s">
        <v>8291</v>
      </c>
      <c r="AD2254" s="12" t="s">
        <v>2664</v>
      </c>
    </row>
    <row r="2255" spans="1:30" ht="96.6" x14ac:dyDescent="0.3">
      <c r="A2255" s="10" t="s">
        <v>8292</v>
      </c>
      <c r="B2255" s="86" t="s">
        <v>139</v>
      </c>
      <c r="C2255" s="12" t="s">
        <v>2736</v>
      </c>
      <c r="D2255" s="12" t="s">
        <v>8293</v>
      </c>
      <c r="E2255" s="13" t="s">
        <v>63</v>
      </c>
      <c r="F2255" s="14" t="s">
        <v>8294</v>
      </c>
      <c r="G2255" s="14" t="s">
        <v>1306</v>
      </c>
      <c r="H2255" s="16">
        <v>43298</v>
      </c>
      <c r="I2255" s="16">
        <v>44213</v>
      </c>
      <c r="J2255" s="17" t="str">
        <f>IF(Ugovori_OPULJP[[#This Row],[DATUM ZAVRŠETKA OPERACIJE]]&gt;DATE(2023,12,31),"u provedbi","završen")</f>
        <v>završen</v>
      </c>
      <c r="K2255" s="15" t="s">
        <v>71</v>
      </c>
      <c r="L2255" s="15" t="s">
        <v>71</v>
      </c>
      <c r="M2255" s="18">
        <v>0.85</v>
      </c>
      <c r="N2255" s="18">
        <v>0.15</v>
      </c>
      <c r="O2255" s="19">
        <f>Ugovori_OPULJP[[#This Row],[Bespovratna sredstva - Ukupno (EU+Nac) HRK
= Ukupna ugovorena vrijednost bespovratnih sredstava]]*Ugovori_OPULJP[[#This Row],[EU STOPA SUFINANCIRANJA %
EU CO-FINANCING RATE %]]</f>
        <v>1481304.3499999999</v>
      </c>
      <c r="P2255" s="20">
        <f>Ugovori_OPULJP[[#This Row],[Bespovratna sredstva - EU dio - HRK]]/7.5345</f>
        <v>196602.87344880216</v>
      </c>
      <c r="Q2255" s="19">
        <f>Ugovori_OPULJP[[#This Row],[Bespovratna sredstva - Ukupno (EU+Nac) HRK
= Ukupna ugovorena vrijednost bespovratnih sredstava]]*Ugovori_OPULJP[[#This Row],[STOPA NACIONALNOG SUFINANCIRANJA %]]</f>
        <v>261406.65</v>
      </c>
      <c r="R2255" s="20">
        <f>Ugovori_OPULJP[[#This Row],[Bespovratna sredstva - Nacionalni dio - HRK]]/7.5345</f>
        <v>34694.624726259208</v>
      </c>
      <c r="S2255" s="19">
        <v>1742711</v>
      </c>
      <c r="T2255" s="20">
        <f>Ugovori_OPULJP[[#This Row],[Bespovratna sredstva - Ukupno (EU+Nac) HRK
= Ukupna ugovorena vrijednost bespovratnih sredstava]]/7.5345</f>
        <v>231297.49817506137</v>
      </c>
      <c r="U2255" s="19">
        <v>0</v>
      </c>
      <c r="V2255" s="20">
        <f>Ugovori_OPULJP[[#This Row],[Javni doprinos korisnika - HRK]]/7.5345</f>
        <v>0</v>
      </c>
      <c r="W2255" s="19">
        <v>0</v>
      </c>
      <c r="X2255" s="20">
        <f>Ugovori_OPULJP[[#This Row],[Privatni doprinos korisnika - HRK]]/7.5345</f>
        <v>0</v>
      </c>
      <c r="Y2255" s="21">
        <f>Ugovori_OPULJP[[#This Row],[Bespovratna sredstva - Ukupno (EU+Nac) HRK
= Ukupna ugovorena vrijednost bespovratnih sredstava]]+Ugovori_OPULJP[[#This Row],[Javni doprinos korisnika - HRK]]+Ugovori_OPULJP[[#This Row],[Privatni doprinos korisnika - HRK]]</f>
        <v>1742711</v>
      </c>
      <c r="Z2255" s="22">
        <f>Ugovori_OPULJP[[#This Row],[UKUPNI PRIHVATLJIVI IZDACI
TOTAL ELIGIBLE EXPENDITURE
= Bespovratna sredstva ukupno + doprinos korisnika
= Ukupni prihvatljivi troškovi
= Ukupna ugovorena vrijednost projekta HRK]]/7.5345</f>
        <v>231297.49817506137</v>
      </c>
      <c r="AA2255" s="13" t="s">
        <v>22</v>
      </c>
      <c r="AB2255" s="13" t="s">
        <v>19</v>
      </c>
      <c r="AC2255" s="12" t="s">
        <v>8295</v>
      </c>
      <c r="AD2255" s="12" t="s">
        <v>2664</v>
      </c>
    </row>
    <row r="2256" spans="1:30" ht="82.8" x14ac:dyDescent="0.3">
      <c r="A2256" s="10" t="s">
        <v>8296</v>
      </c>
      <c r="B2256" s="86" t="s">
        <v>139</v>
      </c>
      <c r="C2256" s="12" t="s">
        <v>2736</v>
      </c>
      <c r="D2256" s="12" t="s">
        <v>8293</v>
      </c>
      <c r="E2256" s="13" t="s">
        <v>63</v>
      </c>
      <c r="F2256" s="14" t="s">
        <v>8297</v>
      </c>
      <c r="G2256" s="14" t="s">
        <v>8298</v>
      </c>
      <c r="H2256" s="16">
        <v>43332</v>
      </c>
      <c r="I2256" s="16">
        <v>44247</v>
      </c>
      <c r="J2256" s="17" t="str">
        <f>IF(Ugovori_OPULJP[[#This Row],[DATUM ZAVRŠETKA OPERACIJE]]&gt;DATE(2023,12,31),"u provedbi","završen")</f>
        <v>završen</v>
      </c>
      <c r="K2256" s="15" t="s">
        <v>117</v>
      </c>
      <c r="L2256" s="15" t="s">
        <v>117</v>
      </c>
      <c r="M2256" s="18">
        <v>0.85</v>
      </c>
      <c r="N2256" s="18">
        <v>0.15</v>
      </c>
      <c r="O2256" s="19">
        <f>Ugovori_OPULJP[[#This Row],[Bespovratna sredstva - Ukupno (EU+Nac) HRK
= Ukupna ugovorena vrijednost bespovratnih sredstava]]*Ugovori_OPULJP[[#This Row],[EU STOPA SUFINANCIRANJA %
EU CO-FINANCING RATE %]]</f>
        <v>2173158.3565000002</v>
      </c>
      <c r="P2256" s="20">
        <f>Ugovori_OPULJP[[#This Row],[Bespovratna sredstva - EU dio - HRK]]/7.5345</f>
        <v>288427.68020439317</v>
      </c>
      <c r="Q2256" s="19">
        <f>Ugovori_OPULJP[[#This Row],[Bespovratna sredstva - Ukupno (EU+Nac) HRK
= Ukupna ugovorena vrijednost bespovratnih sredstava]]*Ugovori_OPULJP[[#This Row],[STOPA NACIONALNOG SUFINANCIRANJA %]]</f>
        <v>383498.53350000002</v>
      </c>
      <c r="R2256" s="20">
        <f>Ugovori_OPULJP[[#This Row],[Bespovratna sredstva - Nacionalni dio - HRK]]/7.5345</f>
        <v>50899.002389010551</v>
      </c>
      <c r="S2256" s="19">
        <v>2556656.89</v>
      </c>
      <c r="T2256" s="20">
        <f>Ugovori_OPULJP[[#This Row],[Bespovratna sredstva - Ukupno (EU+Nac) HRK
= Ukupna ugovorena vrijednost bespovratnih sredstava]]/7.5345</f>
        <v>339326.68259340368</v>
      </c>
      <c r="U2256" s="19">
        <v>0</v>
      </c>
      <c r="V2256" s="20">
        <f>Ugovori_OPULJP[[#This Row],[Javni doprinos korisnika - HRK]]/7.5345</f>
        <v>0</v>
      </c>
      <c r="W2256" s="19">
        <v>0</v>
      </c>
      <c r="X2256" s="20">
        <f>Ugovori_OPULJP[[#This Row],[Privatni doprinos korisnika - HRK]]/7.5345</f>
        <v>0</v>
      </c>
      <c r="Y2256" s="21">
        <f>Ugovori_OPULJP[[#This Row],[Bespovratna sredstva - Ukupno (EU+Nac) HRK
= Ukupna ugovorena vrijednost bespovratnih sredstava]]+Ugovori_OPULJP[[#This Row],[Javni doprinos korisnika - HRK]]+Ugovori_OPULJP[[#This Row],[Privatni doprinos korisnika - HRK]]</f>
        <v>2556656.89</v>
      </c>
      <c r="Z2256" s="22">
        <f>Ugovori_OPULJP[[#This Row],[UKUPNI PRIHVATLJIVI IZDACI
TOTAL ELIGIBLE EXPENDITURE
= Bespovratna sredstva ukupno + doprinos korisnika
= Ukupni prihvatljivi troškovi
= Ukupna ugovorena vrijednost projekta HRK]]/7.5345</f>
        <v>339326.68259340368</v>
      </c>
      <c r="AA2256" s="13" t="s">
        <v>22</v>
      </c>
      <c r="AB2256" s="13" t="s">
        <v>19</v>
      </c>
      <c r="AC2256" s="12" t="s">
        <v>8299</v>
      </c>
      <c r="AD2256" s="12" t="s">
        <v>2664</v>
      </c>
    </row>
    <row r="2257" spans="1:30" ht="96.6" x14ac:dyDescent="0.3">
      <c r="A2257" s="10" t="s">
        <v>8300</v>
      </c>
      <c r="B2257" s="86" t="s">
        <v>139</v>
      </c>
      <c r="C2257" s="12" t="s">
        <v>2736</v>
      </c>
      <c r="D2257" s="12" t="s">
        <v>8293</v>
      </c>
      <c r="E2257" s="13" t="s">
        <v>63</v>
      </c>
      <c r="F2257" s="14" t="s">
        <v>8301</v>
      </c>
      <c r="G2257" s="14" t="s">
        <v>2253</v>
      </c>
      <c r="H2257" s="16">
        <v>43298</v>
      </c>
      <c r="I2257" s="16">
        <v>44213</v>
      </c>
      <c r="J2257" s="17" t="str">
        <f>IF(Ugovori_OPULJP[[#This Row],[DATUM ZAVRŠETKA OPERACIJE]]&gt;DATE(2023,12,31),"u provedbi","završen")</f>
        <v>završen</v>
      </c>
      <c r="K2257" s="15" t="s">
        <v>71</v>
      </c>
      <c r="L2257" s="15" t="s">
        <v>71</v>
      </c>
      <c r="M2257" s="18">
        <v>0.85</v>
      </c>
      <c r="N2257" s="18">
        <v>0.15</v>
      </c>
      <c r="O2257" s="19">
        <f>Ugovori_OPULJP[[#This Row],[Bespovratna sredstva - Ukupno (EU+Nac) HRK
= Ukupna ugovorena vrijednost bespovratnih sredstava]]*Ugovori_OPULJP[[#This Row],[EU STOPA SUFINANCIRANJA %
EU CO-FINANCING RATE %]]</f>
        <v>1555415.068</v>
      </c>
      <c r="P2257" s="20">
        <f>Ugovori_OPULJP[[#This Row],[Bespovratna sredstva - EU dio - HRK]]/7.5345</f>
        <v>206439.05607538653</v>
      </c>
      <c r="Q2257" s="19">
        <f>Ugovori_OPULJP[[#This Row],[Bespovratna sredstva - Ukupno (EU+Nac) HRK
= Ukupna ugovorena vrijednost bespovratnih sredstava]]*Ugovori_OPULJP[[#This Row],[STOPA NACIONALNOG SUFINANCIRANJA %]]</f>
        <v>274485.01199999999</v>
      </c>
      <c r="R2257" s="20">
        <f>Ugovori_OPULJP[[#This Row],[Bespovratna sredstva - Nacionalni dio - HRK]]/7.5345</f>
        <v>36430.421660362328</v>
      </c>
      <c r="S2257" s="19">
        <v>1829900.08</v>
      </c>
      <c r="T2257" s="20">
        <f>Ugovori_OPULJP[[#This Row],[Bespovratna sredstva - Ukupno (EU+Nac) HRK
= Ukupna ugovorena vrijednost bespovratnih sredstava]]/7.5345</f>
        <v>242869.47773574889</v>
      </c>
      <c r="U2257" s="19">
        <v>0</v>
      </c>
      <c r="V2257" s="20">
        <f>Ugovori_OPULJP[[#This Row],[Javni doprinos korisnika - HRK]]/7.5345</f>
        <v>0</v>
      </c>
      <c r="W2257" s="19">
        <v>0</v>
      </c>
      <c r="X2257" s="20">
        <f>Ugovori_OPULJP[[#This Row],[Privatni doprinos korisnika - HRK]]/7.5345</f>
        <v>0</v>
      </c>
      <c r="Y2257" s="21">
        <f>Ugovori_OPULJP[[#This Row],[Bespovratna sredstva - Ukupno (EU+Nac) HRK
= Ukupna ugovorena vrijednost bespovratnih sredstava]]+Ugovori_OPULJP[[#This Row],[Javni doprinos korisnika - HRK]]+Ugovori_OPULJP[[#This Row],[Privatni doprinos korisnika - HRK]]</f>
        <v>1829900.08</v>
      </c>
      <c r="Z2257" s="22">
        <f>Ugovori_OPULJP[[#This Row],[UKUPNI PRIHVATLJIVI IZDACI
TOTAL ELIGIBLE EXPENDITURE
= Bespovratna sredstva ukupno + doprinos korisnika
= Ukupni prihvatljivi troškovi
= Ukupna ugovorena vrijednost projekta HRK]]/7.5345</f>
        <v>242869.47773574889</v>
      </c>
      <c r="AA2257" s="13" t="s">
        <v>22</v>
      </c>
      <c r="AB2257" s="13" t="s">
        <v>19</v>
      </c>
      <c r="AC2257" s="12" t="s">
        <v>8302</v>
      </c>
      <c r="AD2257" s="12" t="s">
        <v>2664</v>
      </c>
    </row>
    <row r="2258" spans="1:30" ht="110.4" x14ac:dyDescent="0.3">
      <c r="A2258" s="10" t="s">
        <v>8303</v>
      </c>
      <c r="B2258" s="86" t="s">
        <v>139</v>
      </c>
      <c r="C2258" s="12" t="s">
        <v>2736</v>
      </c>
      <c r="D2258" s="12" t="s">
        <v>8293</v>
      </c>
      <c r="E2258" s="13" t="s">
        <v>63</v>
      </c>
      <c r="F2258" s="14" t="s">
        <v>8304</v>
      </c>
      <c r="G2258" s="14" t="s">
        <v>8305</v>
      </c>
      <c r="H2258" s="16">
        <v>43340</v>
      </c>
      <c r="I2258" s="16">
        <v>44255</v>
      </c>
      <c r="J2258" s="17" t="str">
        <f>IF(Ugovori_OPULJP[[#This Row],[DATUM ZAVRŠETKA OPERACIJE]]&gt;DATE(2023,12,31),"u provedbi","završen")</f>
        <v>završen</v>
      </c>
      <c r="K2258" s="15" t="s">
        <v>362</v>
      </c>
      <c r="L2258" s="15" t="s">
        <v>362</v>
      </c>
      <c r="M2258" s="18">
        <v>0.85</v>
      </c>
      <c r="N2258" s="18">
        <v>0.15</v>
      </c>
      <c r="O2258" s="19">
        <f>Ugovori_OPULJP[[#This Row],[Bespovratna sredstva - Ukupno (EU+Nac) HRK
= Ukupna ugovorena vrijednost bespovratnih sredstava]]*Ugovori_OPULJP[[#This Row],[EU STOPA SUFINANCIRANJA %
EU CO-FINANCING RATE %]]</f>
        <v>1397835.7609999999</v>
      </c>
      <c r="P2258" s="20">
        <f>Ugovori_OPULJP[[#This Row],[Bespovratna sredstva - EU dio - HRK]]/7.5345</f>
        <v>185524.68790231599</v>
      </c>
      <c r="Q2258" s="19">
        <f>Ugovori_OPULJP[[#This Row],[Bespovratna sredstva - Ukupno (EU+Nac) HRK
= Ukupna ugovorena vrijednost bespovratnih sredstava]]*Ugovori_OPULJP[[#This Row],[STOPA NACIONALNOG SUFINANCIRANJA %]]</f>
        <v>246676.89899999998</v>
      </c>
      <c r="R2258" s="20">
        <f>Ugovori_OPULJP[[#This Row],[Bespovratna sredstva - Nacionalni dio - HRK]]/7.5345</f>
        <v>32739.650806291054</v>
      </c>
      <c r="S2258" s="19">
        <v>1644512.66</v>
      </c>
      <c r="T2258" s="20">
        <f>Ugovori_OPULJP[[#This Row],[Bespovratna sredstva - Ukupno (EU+Nac) HRK
= Ukupna ugovorena vrijednost bespovratnih sredstava]]/7.5345</f>
        <v>218264.33870860704</v>
      </c>
      <c r="U2258" s="19">
        <v>0</v>
      </c>
      <c r="V2258" s="20">
        <f>Ugovori_OPULJP[[#This Row],[Javni doprinos korisnika - HRK]]/7.5345</f>
        <v>0</v>
      </c>
      <c r="W2258" s="19">
        <v>0</v>
      </c>
      <c r="X2258" s="20">
        <f>Ugovori_OPULJP[[#This Row],[Privatni doprinos korisnika - HRK]]/7.5345</f>
        <v>0</v>
      </c>
      <c r="Y2258" s="21">
        <f>Ugovori_OPULJP[[#This Row],[Bespovratna sredstva - Ukupno (EU+Nac) HRK
= Ukupna ugovorena vrijednost bespovratnih sredstava]]+Ugovori_OPULJP[[#This Row],[Javni doprinos korisnika - HRK]]+Ugovori_OPULJP[[#This Row],[Privatni doprinos korisnika - HRK]]</f>
        <v>1644512.66</v>
      </c>
      <c r="Z2258" s="22">
        <f>Ugovori_OPULJP[[#This Row],[UKUPNI PRIHVATLJIVI IZDACI
TOTAL ELIGIBLE EXPENDITURE
= Bespovratna sredstva ukupno + doprinos korisnika
= Ukupni prihvatljivi troškovi
= Ukupna ugovorena vrijednost projekta HRK]]/7.5345</f>
        <v>218264.33870860704</v>
      </c>
      <c r="AA2258" s="13" t="s">
        <v>22</v>
      </c>
      <c r="AB2258" s="13" t="s">
        <v>19</v>
      </c>
      <c r="AC2258" s="12" t="s">
        <v>8306</v>
      </c>
      <c r="AD2258" s="12" t="s">
        <v>2664</v>
      </c>
    </row>
    <row r="2259" spans="1:30" ht="124.2" x14ac:dyDescent="0.3">
      <c r="A2259" s="10" t="s">
        <v>8307</v>
      </c>
      <c r="B2259" s="86" t="s">
        <v>139</v>
      </c>
      <c r="C2259" s="12" t="s">
        <v>2736</v>
      </c>
      <c r="D2259" s="12" t="s">
        <v>8293</v>
      </c>
      <c r="E2259" s="13" t="s">
        <v>63</v>
      </c>
      <c r="F2259" s="14" t="s">
        <v>8308</v>
      </c>
      <c r="G2259" s="14" t="s">
        <v>1190</v>
      </c>
      <c r="H2259" s="16">
        <v>43298</v>
      </c>
      <c r="I2259" s="16">
        <v>44213</v>
      </c>
      <c r="J2259" s="17" t="str">
        <f>IF(Ugovori_OPULJP[[#This Row],[DATUM ZAVRŠETKA OPERACIJE]]&gt;DATE(2023,12,31),"u provedbi","završen")</f>
        <v>završen</v>
      </c>
      <c r="K2259" s="15" t="s">
        <v>240</v>
      </c>
      <c r="L2259" s="15" t="s">
        <v>240</v>
      </c>
      <c r="M2259" s="18">
        <v>0.85</v>
      </c>
      <c r="N2259" s="18">
        <v>0.15</v>
      </c>
      <c r="O2259" s="19">
        <f>Ugovori_OPULJP[[#This Row],[Bespovratna sredstva - Ukupno (EU+Nac) HRK
= Ukupna ugovorena vrijednost bespovratnih sredstava]]*Ugovori_OPULJP[[#This Row],[EU STOPA SUFINANCIRANJA %
EU CO-FINANCING RATE %]]</f>
        <v>4798894.2575000003</v>
      </c>
      <c r="P2259" s="20">
        <f>Ugovori_OPULJP[[#This Row],[Bespovratna sredstva - EU dio - HRK]]/7.5345</f>
        <v>636922.72314022167</v>
      </c>
      <c r="Q2259" s="19">
        <f>Ugovori_OPULJP[[#This Row],[Bespovratna sredstva - Ukupno (EU+Nac) HRK
= Ukupna ugovorena vrijednost bespovratnih sredstava]]*Ugovori_OPULJP[[#This Row],[STOPA NACIONALNOG SUFINANCIRANJA %]]</f>
        <v>846863.6925</v>
      </c>
      <c r="R2259" s="20">
        <f>Ugovori_OPULJP[[#This Row],[Bespovratna sredstva - Nacionalni dio - HRK]]/7.5345</f>
        <v>112398.12761298029</v>
      </c>
      <c r="S2259" s="19">
        <v>5645757.9500000002</v>
      </c>
      <c r="T2259" s="20">
        <f>Ugovori_OPULJP[[#This Row],[Bespovratna sredstva - Ukupno (EU+Nac) HRK
= Ukupna ugovorena vrijednost bespovratnih sredstava]]/7.5345</f>
        <v>749320.85075320187</v>
      </c>
      <c r="U2259" s="19">
        <v>0</v>
      </c>
      <c r="V2259" s="20">
        <f>Ugovori_OPULJP[[#This Row],[Javni doprinos korisnika - HRK]]/7.5345</f>
        <v>0</v>
      </c>
      <c r="W2259" s="19">
        <v>0</v>
      </c>
      <c r="X2259" s="20">
        <f>Ugovori_OPULJP[[#This Row],[Privatni doprinos korisnika - HRK]]/7.5345</f>
        <v>0</v>
      </c>
      <c r="Y2259" s="21">
        <f>Ugovori_OPULJP[[#This Row],[Bespovratna sredstva - Ukupno (EU+Nac) HRK
= Ukupna ugovorena vrijednost bespovratnih sredstava]]+Ugovori_OPULJP[[#This Row],[Javni doprinos korisnika - HRK]]+Ugovori_OPULJP[[#This Row],[Privatni doprinos korisnika - HRK]]</f>
        <v>5645757.9500000002</v>
      </c>
      <c r="Z2259" s="22">
        <f>Ugovori_OPULJP[[#This Row],[UKUPNI PRIHVATLJIVI IZDACI
TOTAL ELIGIBLE EXPENDITURE
= Bespovratna sredstva ukupno + doprinos korisnika
= Ukupni prihvatljivi troškovi
= Ukupna ugovorena vrijednost projekta HRK]]/7.5345</f>
        <v>749320.85075320187</v>
      </c>
      <c r="AA2259" s="13" t="s">
        <v>22</v>
      </c>
      <c r="AB2259" s="13" t="s">
        <v>19</v>
      </c>
      <c r="AC2259" s="12" t="s">
        <v>8309</v>
      </c>
      <c r="AD2259" s="12" t="s">
        <v>2664</v>
      </c>
    </row>
    <row r="2260" spans="1:30" ht="124.2" x14ac:dyDescent="0.3">
      <c r="A2260" s="10" t="s">
        <v>8310</v>
      </c>
      <c r="B2260" s="86" t="s">
        <v>139</v>
      </c>
      <c r="C2260" s="12" t="s">
        <v>2736</v>
      </c>
      <c r="D2260" s="12" t="s">
        <v>8293</v>
      </c>
      <c r="E2260" s="13" t="s">
        <v>63</v>
      </c>
      <c r="F2260" s="14" t="s">
        <v>8311</v>
      </c>
      <c r="G2260" s="14" t="s">
        <v>8312</v>
      </c>
      <c r="H2260" s="16">
        <v>43347</v>
      </c>
      <c r="I2260" s="16">
        <v>44169</v>
      </c>
      <c r="J2260" s="17" t="str">
        <f>IF(Ugovori_OPULJP[[#This Row],[DATUM ZAVRŠETKA OPERACIJE]]&gt;DATE(2023,12,31),"u provedbi","završen")</f>
        <v>završen</v>
      </c>
      <c r="K2260" s="15" t="s">
        <v>21</v>
      </c>
      <c r="L2260" s="15" t="s">
        <v>21</v>
      </c>
      <c r="M2260" s="18">
        <v>0.85</v>
      </c>
      <c r="N2260" s="18">
        <v>0.15</v>
      </c>
      <c r="O2260" s="19">
        <f>Ugovori_OPULJP[[#This Row],[Bespovratna sredstva - Ukupno (EU+Nac) HRK
= Ukupna ugovorena vrijednost bespovratnih sredstava]]*Ugovori_OPULJP[[#This Row],[EU STOPA SUFINANCIRANJA %
EU CO-FINANCING RATE %]]</f>
        <v>3281297.2110000001</v>
      </c>
      <c r="P2260" s="20">
        <f>Ugovori_OPULJP[[#This Row],[Bespovratna sredstva - EU dio - HRK]]/7.5345</f>
        <v>435502.98108699982</v>
      </c>
      <c r="Q2260" s="19">
        <f>Ugovori_OPULJP[[#This Row],[Bespovratna sredstva - Ukupno (EU+Nac) HRK
= Ukupna ugovorena vrijednost bespovratnih sredstava]]*Ugovori_OPULJP[[#This Row],[STOPA NACIONALNOG SUFINANCIRANJA %]]</f>
        <v>579052.44900000002</v>
      </c>
      <c r="R2260" s="20">
        <f>Ugovori_OPULJP[[#This Row],[Bespovratna sredstva - Nacionalni dio - HRK]]/7.5345</f>
        <v>76853.467250647023</v>
      </c>
      <c r="S2260" s="19">
        <v>3860349.66</v>
      </c>
      <c r="T2260" s="20">
        <f>Ugovori_OPULJP[[#This Row],[Bespovratna sredstva - Ukupno (EU+Nac) HRK
= Ukupna ugovorena vrijednost bespovratnih sredstava]]/7.5345</f>
        <v>512356.44833764684</v>
      </c>
      <c r="U2260" s="19">
        <v>0</v>
      </c>
      <c r="V2260" s="20">
        <f>Ugovori_OPULJP[[#This Row],[Javni doprinos korisnika - HRK]]/7.5345</f>
        <v>0</v>
      </c>
      <c r="W2260" s="19">
        <v>0</v>
      </c>
      <c r="X2260" s="20">
        <f>Ugovori_OPULJP[[#This Row],[Privatni doprinos korisnika - HRK]]/7.5345</f>
        <v>0</v>
      </c>
      <c r="Y2260" s="21">
        <f>Ugovori_OPULJP[[#This Row],[Bespovratna sredstva - Ukupno (EU+Nac) HRK
= Ukupna ugovorena vrijednost bespovratnih sredstava]]+Ugovori_OPULJP[[#This Row],[Javni doprinos korisnika - HRK]]+Ugovori_OPULJP[[#This Row],[Privatni doprinos korisnika - HRK]]</f>
        <v>3860349.66</v>
      </c>
      <c r="Z2260" s="22">
        <f>Ugovori_OPULJP[[#This Row],[UKUPNI PRIHVATLJIVI IZDACI
TOTAL ELIGIBLE EXPENDITURE
= Bespovratna sredstva ukupno + doprinos korisnika
= Ukupni prihvatljivi troškovi
= Ukupna ugovorena vrijednost projekta HRK]]/7.5345</f>
        <v>512356.44833764684</v>
      </c>
      <c r="AA2260" s="13" t="s">
        <v>22</v>
      </c>
      <c r="AB2260" s="13" t="s">
        <v>19</v>
      </c>
      <c r="AC2260" s="12" t="s">
        <v>8313</v>
      </c>
      <c r="AD2260" s="12" t="s">
        <v>2664</v>
      </c>
    </row>
    <row r="2261" spans="1:30" ht="96.6" x14ac:dyDescent="0.3">
      <c r="A2261" s="10" t="s">
        <v>8314</v>
      </c>
      <c r="B2261" s="86" t="s">
        <v>139</v>
      </c>
      <c r="C2261" s="12" t="s">
        <v>2736</v>
      </c>
      <c r="D2261" s="12" t="s">
        <v>8293</v>
      </c>
      <c r="E2261" s="13" t="s">
        <v>63</v>
      </c>
      <c r="F2261" s="14" t="s">
        <v>8315</v>
      </c>
      <c r="G2261" s="14" t="s">
        <v>3043</v>
      </c>
      <c r="H2261" s="16">
        <v>43347</v>
      </c>
      <c r="I2261" s="16">
        <v>44259</v>
      </c>
      <c r="J2261" s="17" t="str">
        <f>IF(Ugovori_OPULJP[[#This Row],[DATUM ZAVRŠETKA OPERACIJE]]&gt;DATE(2023,12,31),"u provedbi","završen")</f>
        <v>završen</v>
      </c>
      <c r="K2261" s="15" t="s">
        <v>417</v>
      </c>
      <c r="L2261" s="15" t="s">
        <v>417</v>
      </c>
      <c r="M2261" s="18">
        <v>0.85</v>
      </c>
      <c r="N2261" s="18">
        <v>0.15</v>
      </c>
      <c r="O2261" s="19">
        <f>Ugovori_OPULJP[[#This Row],[Bespovratna sredstva - Ukupno (EU+Nac) HRK
= Ukupna ugovorena vrijednost bespovratnih sredstava]]*Ugovori_OPULJP[[#This Row],[EU STOPA SUFINANCIRANJA %
EU CO-FINANCING RATE %]]</f>
        <v>1948253.2610000002</v>
      </c>
      <c r="P2261" s="20">
        <f>Ugovori_OPULJP[[#This Row],[Bespovratna sredstva - EU dio - HRK]]/7.5345</f>
        <v>258577.64430287346</v>
      </c>
      <c r="Q2261" s="19">
        <f>Ugovori_OPULJP[[#This Row],[Bespovratna sredstva - Ukupno (EU+Nac) HRK
= Ukupna ugovorena vrijednost bespovratnih sredstava]]*Ugovori_OPULJP[[#This Row],[STOPA NACIONALNOG SUFINANCIRANJA %]]</f>
        <v>343809.39900000003</v>
      </c>
      <c r="R2261" s="20">
        <f>Ugovori_OPULJP[[#This Row],[Bespovratna sredstva - Nacionalni dio - HRK]]/7.5345</f>
        <v>45631.348994624728</v>
      </c>
      <c r="S2261" s="19">
        <v>2292062.66</v>
      </c>
      <c r="T2261" s="20">
        <f>Ugovori_OPULJP[[#This Row],[Bespovratna sredstva - Ukupno (EU+Nac) HRK
= Ukupna ugovorena vrijednost bespovratnih sredstava]]/7.5345</f>
        <v>304208.99329749815</v>
      </c>
      <c r="U2261" s="19">
        <v>0</v>
      </c>
      <c r="V2261" s="20">
        <f>Ugovori_OPULJP[[#This Row],[Javni doprinos korisnika - HRK]]/7.5345</f>
        <v>0</v>
      </c>
      <c r="W2261" s="19">
        <v>0</v>
      </c>
      <c r="X2261" s="20">
        <f>Ugovori_OPULJP[[#This Row],[Privatni doprinos korisnika - HRK]]/7.5345</f>
        <v>0</v>
      </c>
      <c r="Y2261" s="21">
        <f>Ugovori_OPULJP[[#This Row],[Bespovratna sredstva - Ukupno (EU+Nac) HRK
= Ukupna ugovorena vrijednost bespovratnih sredstava]]+Ugovori_OPULJP[[#This Row],[Javni doprinos korisnika - HRK]]+Ugovori_OPULJP[[#This Row],[Privatni doprinos korisnika - HRK]]</f>
        <v>2292062.66</v>
      </c>
      <c r="Z2261" s="22">
        <f>Ugovori_OPULJP[[#This Row],[UKUPNI PRIHVATLJIVI IZDACI
TOTAL ELIGIBLE EXPENDITURE
= Bespovratna sredstva ukupno + doprinos korisnika
= Ukupni prihvatljivi troškovi
= Ukupna ugovorena vrijednost projekta HRK]]/7.5345</f>
        <v>304208.99329749815</v>
      </c>
      <c r="AA2261" s="13" t="s">
        <v>22</v>
      </c>
      <c r="AB2261" s="13" t="s">
        <v>19</v>
      </c>
      <c r="AC2261" s="12" t="s">
        <v>8316</v>
      </c>
      <c r="AD2261" s="12" t="s">
        <v>2664</v>
      </c>
    </row>
    <row r="2262" spans="1:30" ht="124.2" x14ac:dyDescent="0.3">
      <c r="A2262" s="10" t="s">
        <v>8317</v>
      </c>
      <c r="B2262" s="86" t="s">
        <v>139</v>
      </c>
      <c r="C2262" s="12" t="s">
        <v>2736</v>
      </c>
      <c r="D2262" s="12" t="s">
        <v>8293</v>
      </c>
      <c r="E2262" s="13" t="s">
        <v>63</v>
      </c>
      <c r="F2262" s="14" t="s">
        <v>8318</v>
      </c>
      <c r="G2262" s="14" t="s">
        <v>8319</v>
      </c>
      <c r="H2262" s="16">
        <v>43298</v>
      </c>
      <c r="I2262" s="16">
        <v>44290</v>
      </c>
      <c r="J2262" s="17" t="str">
        <f>IF(Ugovori_OPULJP[[#This Row],[DATUM ZAVRŠETKA OPERACIJE]]&gt;DATE(2023,12,31),"u provedbi","završen")</f>
        <v>završen</v>
      </c>
      <c r="K2262" s="15" t="s">
        <v>240</v>
      </c>
      <c r="L2262" s="15" t="s">
        <v>240</v>
      </c>
      <c r="M2262" s="18">
        <v>0.85</v>
      </c>
      <c r="N2262" s="18">
        <v>0.15</v>
      </c>
      <c r="O2262" s="19">
        <f>Ugovori_OPULJP[[#This Row],[Bespovratna sredstva - Ukupno (EU+Nac) HRK
= Ukupna ugovorena vrijednost bespovratnih sredstava]]*Ugovori_OPULJP[[#This Row],[EU STOPA SUFINANCIRANJA %
EU CO-FINANCING RATE %]]</f>
        <v>2364298.29</v>
      </c>
      <c r="P2262" s="20">
        <f>Ugovori_OPULJP[[#This Row],[Bespovratna sredstva - EU dio - HRK]]/7.5345</f>
        <v>313796.30897869798</v>
      </c>
      <c r="Q2262" s="19">
        <f>Ugovori_OPULJP[[#This Row],[Bespovratna sredstva - Ukupno (EU+Nac) HRK
= Ukupna ugovorena vrijednost bespovratnih sredstava]]*Ugovori_OPULJP[[#This Row],[STOPA NACIONALNOG SUFINANCIRANJA %]]</f>
        <v>417229.11</v>
      </c>
      <c r="R2262" s="20">
        <f>Ugovori_OPULJP[[#This Row],[Bespovratna sredstva - Nacionalni dio - HRK]]/7.5345</f>
        <v>55375.819231534937</v>
      </c>
      <c r="S2262" s="19">
        <v>2781527.4</v>
      </c>
      <c r="T2262" s="20">
        <f>Ugovori_OPULJP[[#This Row],[Bespovratna sredstva - Ukupno (EU+Nac) HRK
= Ukupna ugovorena vrijednost bespovratnih sredstava]]/7.5345</f>
        <v>369172.12821023288</v>
      </c>
      <c r="U2262" s="19">
        <v>0</v>
      </c>
      <c r="V2262" s="20">
        <f>Ugovori_OPULJP[[#This Row],[Javni doprinos korisnika - HRK]]/7.5345</f>
        <v>0</v>
      </c>
      <c r="W2262" s="19">
        <v>0</v>
      </c>
      <c r="X2262" s="20">
        <f>Ugovori_OPULJP[[#This Row],[Privatni doprinos korisnika - HRK]]/7.5345</f>
        <v>0</v>
      </c>
      <c r="Y2262" s="21">
        <f>Ugovori_OPULJP[[#This Row],[Bespovratna sredstva - Ukupno (EU+Nac) HRK
= Ukupna ugovorena vrijednost bespovratnih sredstava]]+Ugovori_OPULJP[[#This Row],[Javni doprinos korisnika - HRK]]+Ugovori_OPULJP[[#This Row],[Privatni doprinos korisnika - HRK]]</f>
        <v>2781527.4</v>
      </c>
      <c r="Z2262" s="22">
        <f>Ugovori_OPULJP[[#This Row],[UKUPNI PRIHVATLJIVI IZDACI
TOTAL ELIGIBLE EXPENDITURE
= Bespovratna sredstva ukupno + doprinos korisnika
= Ukupni prihvatljivi troškovi
= Ukupna ugovorena vrijednost projekta HRK]]/7.5345</f>
        <v>369172.12821023288</v>
      </c>
      <c r="AA2262" s="13" t="s">
        <v>22</v>
      </c>
      <c r="AB2262" s="13" t="s">
        <v>19</v>
      </c>
      <c r="AC2262" s="12" t="s">
        <v>8320</v>
      </c>
      <c r="AD2262" s="12" t="s">
        <v>2664</v>
      </c>
    </row>
    <row r="2263" spans="1:30" ht="110.4" x14ac:dyDescent="0.3">
      <c r="A2263" s="10" t="s">
        <v>8321</v>
      </c>
      <c r="B2263" s="86" t="s">
        <v>139</v>
      </c>
      <c r="C2263" s="12" t="s">
        <v>2736</v>
      </c>
      <c r="D2263" s="12" t="s">
        <v>8293</v>
      </c>
      <c r="E2263" s="13" t="s">
        <v>63</v>
      </c>
      <c r="F2263" s="14" t="s">
        <v>8322</v>
      </c>
      <c r="G2263" s="14" t="s">
        <v>8323</v>
      </c>
      <c r="H2263" s="16">
        <v>43319</v>
      </c>
      <c r="I2263" s="16">
        <v>44311</v>
      </c>
      <c r="J2263" s="17" t="str">
        <f>IF(Ugovori_OPULJP[[#This Row],[DATUM ZAVRŠETKA OPERACIJE]]&gt;DATE(2023,12,31),"u provedbi","završen")</f>
        <v>završen</v>
      </c>
      <c r="K2263" s="15" t="s">
        <v>240</v>
      </c>
      <c r="L2263" s="15" t="s">
        <v>240</v>
      </c>
      <c r="M2263" s="18">
        <v>0.85</v>
      </c>
      <c r="N2263" s="18">
        <v>0.15</v>
      </c>
      <c r="O2263" s="19">
        <f>Ugovori_OPULJP[[#This Row],[Bespovratna sredstva - Ukupno (EU+Nac) HRK
= Ukupna ugovorena vrijednost bespovratnih sredstava]]*Ugovori_OPULJP[[#This Row],[EU STOPA SUFINANCIRANJA %
EU CO-FINANCING RATE %]]</f>
        <v>3290213.7280000001</v>
      </c>
      <c r="P2263" s="20">
        <f>Ugovori_OPULJP[[#This Row],[Bespovratna sredstva - EU dio - HRK]]/7.5345</f>
        <v>436686.40626451652</v>
      </c>
      <c r="Q2263" s="19">
        <f>Ugovori_OPULJP[[#This Row],[Bespovratna sredstva - Ukupno (EU+Nac) HRK
= Ukupna ugovorena vrijednost bespovratnih sredstava]]*Ugovori_OPULJP[[#This Row],[STOPA NACIONALNOG SUFINANCIRANJA %]]</f>
        <v>580625.95200000005</v>
      </c>
      <c r="R2263" s="20">
        <f>Ugovori_OPULJP[[#This Row],[Bespovratna sredstva - Nacionalni dio - HRK]]/7.5345</f>
        <v>77062.30698785586</v>
      </c>
      <c r="S2263" s="19">
        <v>3870839.68</v>
      </c>
      <c r="T2263" s="20">
        <f>Ugovori_OPULJP[[#This Row],[Bespovratna sredstva - Ukupno (EU+Nac) HRK
= Ukupna ugovorena vrijednost bespovratnih sredstava]]/7.5345</f>
        <v>513748.7132523724</v>
      </c>
      <c r="U2263" s="19">
        <v>0</v>
      </c>
      <c r="V2263" s="20">
        <f>Ugovori_OPULJP[[#This Row],[Javni doprinos korisnika - HRK]]/7.5345</f>
        <v>0</v>
      </c>
      <c r="W2263" s="19">
        <v>0</v>
      </c>
      <c r="X2263" s="20">
        <f>Ugovori_OPULJP[[#This Row],[Privatni doprinos korisnika - HRK]]/7.5345</f>
        <v>0</v>
      </c>
      <c r="Y2263" s="21">
        <f>Ugovori_OPULJP[[#This Row],[Bespovratna sredstva - Ukupno (EU+Nac) HRK
= Ukupna ugovorena vrijednost bespovratnih sredstava]]+Ugovori_OPULJP[[#This Row],[Javni doprinos korisnika - HRK]]+Ugovori_OPULJP[[#This Row],[Privatni doprinos korisnika - HRK]]</f>
        <v>3870839.68</v>
      </c>
      <c r="Z2263" s="22">
        <f>Ugovori_OPULJP[[#This Row],[UKUPNI PRIHVATLJIVI IZDACI
TOTAL ELIGIBLE EXPENDITURE
= Bespovratna sredstva ukupno + doprinos korisnika
= Ukupni prihvatljivi troškovi
= Ukupna ugovorena vrijednost projekta HRK]]/7.5345</f>
        <v>513748.7132523724</v>
      </c>
      <c r="AA2263" s="13" t="s">
        <v>22</v>
      </c>
      <c r="AB2263" s="13" t="s">
        <v>19</v>
      </c>
      <c r="AC2263" s="12" t="s">
        <v>8324</v>
      </c>
      <c r="AD2263" s="12" t="s">
        <v>2664</v>
      </c>
    </row>
    <row r="2264" spans="1:30" ht="96.6" x14ac:dyDescent="0.3">
      <c r="A2264" s="10" t="s">
        <v>8325</v>
      </c>
      <c r="B2264" s="86" t="s">
        <v>139</v>
      </c>
      <c r="C2264" s="12" t="s">
        <v>2736</v>
      </c>
      <c r="D2264" s="12" t="s">
        <v>8293</v>
      </c>
      <c r="E2264" s="13" t="s">
        <v>63</v>
      </c>
      <c r="F2264" s="14" t="s">
        <v>8326</v>
      </c>
      <c r="G2264" s="14" t="s">
        <v>3051</v>
      </c>
      <c r="H2264" s="16">
        <v>43328</v>
      </c>
      <c r="I2264" s="16">
        <v>44286</v>
      </c>
      <c r="J2264" s="17" t="str">
        <f>IF(Ugovori_OPULJP[[#This Row],[DATUM ZAVRŠETKA OPERACIJE]]&gt;DATE(2023,12,31),"u provedbi","završen")</f>
        <v>završen</v>
      </c>
      <c r="K2264" s="15" t="s">
        <v>66</v>
      </c>
      <c r="L2264" s="15" t="s">
        <v>66</v>
      </c>
      <c r="M2264" s="18">
        <v>0.85</v>
      </c>
      <c r="N2264" s="18">
        <v>0.15</v>
      </c>
      <c r="O2264" s="19">
        <f>Ugovori_OPULJP[[#This Row],[Bespovratna sredstva - Ukupno (EU+Nac) HRK
= Ukupna ugovorena vrijednost bespovratnih sredstava]]*Ugovori_OPULJP[[#This Row],[EU STOPA SUFINANCIRANJA %
EU CO-FINANCING RATE %]]</f>
        <v>1590137.6274999999</v>
      </c>
      <c r="P2264" s="20">
        <f>Ugovori_OPULJP[[#This Row],[Bespovratna sredstva - EU dio - HRK]]/7.5345</f>
        <v>211047.5316875705</v>
      </c>
      <c r="Q2264" s="19">
        <f>Ugovori_OPULJP[[#This Row],[Bespovratna sredstva - Ukupno (EU+Nac) HRK
= Ukupna ugovorena vrijednost bespovratnih sredstava]]*Ugovori_OPULJP[[#This Row],[STOPA NACIONALNOG SUFINANCIRANJA %]]</f>
        <v>280612.52249999996</v>
      </c>
      <c r="R2264" s="20">
        <f>Ugovori_OPULJP[[#This Row],[Bespovratna sredstva - Nacionalni dio - HRK]]/7.5345</f>
        <v>37243.682062512438</v>
      </c>
      <c r="S2264" s="19">
        <v>1870750.15</v>
      </c>
      <c r="T2264" s="20">
        <f>Ugovori_OPULJP[[#This Row],[Bespovratna sredstva - Ukupno (EU+Nac) HRK
= Ukupna ugovorena vrijednost bespovratnih sredstava]]/7.5345</f>
        <v>248291.21375008291</v>
      </c>
      <c r="U2264" s="19">
        <v>0</v>
      </c>
      <c r="V2264" s="20">
        <f>Ugovori_OPULJP[[#This Row],[Javni doprinos korisnika - HRK]]/7.5345</f>
        <v>0</v>
      </c>
      <c r="W2264" s="19">
        <v>0</v>
      </c>
      <c r="X2264" s="20">
        <f>Ugovori_OPULJP[[#This Row],[Privatni doprinos korisnika - HRK]]/7.5345</f>
        <v>0</v>
      </c>
      <c r="Y2264" s="21">
        <f>Ugovori_OPULJP[[#This Row],[Bespovratna sredstva - Ukupno (EU+Nac) HRK
= Ukupna ugovorena vrijednost bespovratnih sredstava]]+Ugovori_OPULJP[[#This Row],[Javni doprinos korisnika - HRK]]+Ugovori_OPULJP[[#This Row],[Privatni doprinos korisnika - HRK]]</f>
        <v>1870750.15</v>
      </c>
      <c r="Z2264" s="22">
        <f>Ugovori_OPULJP[[#This Row],[UKUPNI PRIHVATLJIVI IZDACI
TOTAL ELIGIBLE EXPENDITURE
= Bespovratna sredstva ukupno + doprinos korisnika
= Ukupni prihvatljivi troškovi
= Ukupna ugovorena vrijednost projekta HRK]]/7.5345</f>
        <v>248291.21375008291</v>
      </c>
      <c r="AA2264" s="13" t="s">
        <v>22</v>
      </c>
      <c r="AB2264" s="13" t="s">
        <v>19</v>
      </c>
      <c r="AC2264" s="12" t="s">
        <v>8327</v>
      </c>
      <c r="AD2264" s="12" t="s">
        <v>2664</v>
      </c>
    </row>
    <row r="2265" spans="1:30" ht="96.6" x14ac:dyDescent="0.3">
      <c r="A2265" s="10" t="s">
        <v>8328</v>
      </c>
      <c r="B2265" s="86" t="s">
        <v>139</v>
      </c>
      <c r="C2265" s="12" t="s">
        <v>2736</v>
      </c>
      <c r="D2265" s="12" t="s">
        <v>8293</v>
      </c>
      <c r="E2265" s="13" t="s">
        <v>63</v>
      </c>
      <c r="F2265" s="14" t="s">
        <v>8329</v>
      </c>
      <c r="G2265" s="14" t="s">
        <v>1912</v>
      </c>
      <c r="H2265" s="16">
        <v>43320</v>
      </c>
      <c r="I2265" s="16">
        <v>44235</v>
      </c>
      <c r="J2265" s="17" t="str">
        <f>IF(Ugovori_OPULJP[[#This Row],[DATUM ZAVRŠETKA OPERACIJE]]&gt;DATE(2023,12,31),"u provedbi","završen")</f>
        <v>završen</v>
      </c>
      <c r="K2265" s="15" t="s">
        <v>240</v>
      </c>
      <c r="L2265" s="15" t="s">
        <v>240</v>
      </c>
      <c r="M2265" s="18">
        <v>0.85</v>
      </c>
      <c r="N2265" s="18">
        <v>0.15</v>
      </c>
      <c r="O2265" s="19">
        <f>Ugovori_OPULJP[[#This Row],[Bespovratna sredstva - Ukupno (EU+Nac) HRK
= Ukupna ugovorena vrijednost bespovratnih sredstava]]*Ugovori_OPULJP[[#This Row],[EU STOPA SUFINANCIRANJA %
EU CO-FINANCING RATE %]]</f>
        <v>11494693.9475</v>
      </c>
      <c r="P2265" s="20">
        <f>Ugovori_OPULJP[[#This Row],[Bespovratna sredstva - EU dio - HRK]]/7.5345</f>
        <v>1525608.0625788041</v>
      </c>
      <c r="Q2265" s="19">
        <f>Ugovori_OPULJP[[#This Row],[Bespovratna sredstva - Ukupno (EU+Nac) HRK
= Ukupna ugovorena vrijednost bespovratnih sredstava]]*Ugovori_OPULJP[[#This Row],[STOPA NACIONALNOG SUFINANCIRANJA %]]</f>
        <v>2028475.4024999999</v>
      </c>
      <c r="R2265" s="20">
        <f>Ugovori_OPULJP[[#This Row],[Bespovratna sredstva - Nacionalni dio - HRK]]/7.5345</f>
        <v>269224.95221978892</v>
      </c>
      <c r="S2265" s="19">
        <v>13523169.35</v>
      </c>
      <c r="T2265" s="20">
        <f>Ugovori_OPULJP[[#This Row],[Bespovratna sredstva - Ukupno (EU+Nac) HRK
= Ukupna ugovorena vrijednost bespovratnih sredstava]]/7.5345</f>
        <v>1794833.014798593</v>
      </c>
      <c r="U2265" s="19">
        <v>0</v>
      </c>
      <c r="V2265" s="20">
        <f>Ugovori_OPULJP[[#This Row],[Javni doprinos korisnika - HRK]]/7.5345</f>
        <v>0</v>
      </c>
      <c r="W2265" s="19">
        <v>0</v>
      </c>
      <c r="X2265" s="20">
        <f>Ugovori_OPULJP[[#This Row],[Privatni doprinos korisnika - HRK]]/7.5345</f>
        <v>0</v>
      </c>
      <c r="Y2265" s="21">
        <f>Ugovori_OPULJP[[#This Row],[Bespovratna sredstva - Ukupno (EU+Nac) HRK
= Ukupna ugovorena vrijednost bespovratnih sredstava]]+Ugovori_OPULJP[[#This Row],[Javni doprinos korisnika - HRK]]+Ugovori_OPULJP[[#This Row],[Privatni doprinos korisnika - HRK]]</f>
        <v>13523169.35</v>
      </c>
      <c r="Z2265" s="22">
        <f>Ugovori_OPULJP[[#This Row],[UKUPNI PRIHVATLJIVI IZDACI
TOTAL ELIGIBLE EXPENDITURE
= Bespovratna sredstva ukupno + doprinos korisnika
= Ukupni prihvatljivi troškovi
= Ukupna ugovorena vrijednost projekta HRK]]/7.5345</f>
        <v>1794833.014798593</v>
      </c>
      <c r="AA2265" s="13" t="s">
        <v>22</v>
      </c>
      <c r="AB2265" s="13" t="s">
        <v>19</v>
      </c>
      <c r="AC2265" s="12" t="s">
        <v>8330</v>
      </c>
      <c r="AD2265" s="12" t="s">
        <v>2664</v>
      </c>
    </row>
    <row r="2266" spans="1:30" ht="124.2" x14ac:dyDescent="0.3">
      <c r="A2266" s="10" t="s">
        <v>8331</v>
      </c>
      <c r="B2266" s="86" t="s">
        <v>139</v>
      </c>
      <c r="C2266" s="12" t="s">
        <v>2736</v>
      </c>
      <c r="D2266" s="12" t="s">
        <v>8293</v>
      </c>
      <c r="E2266" s="13" t="s">
        <v>63</v>
      </c>
      <c r="F2266" s="14" t="s">
        <v>8332</v>
      </c>
      <c r="G2266" s="14" t="s">
        <v>3413</v>
      </c>
      <c r="H2266" s="16">
        <v>43298</v>
      </c>
      <c r="I2266" s="16">
        <v>44213</v>
      </c>
      <c r="J2266" s="17" t="str">
        <f>IF(Ugovori_OPULJP[[#This Row],[DATUM ZAVRŠETKA OPERACIJE]]&gt;DATE(2023,12,31),"u provedbi","završen")</f>
        <v>završen</v>
      </c>
      <c r="K2266" s="15" t="s">
        <v>240</v>
      </c>
      <c r="L2266" s="15" t="s">
        <v>240</v>
      </c>
      <c r="M2266" s="18">
        <v>0.85</v>
      </c>
      <c r="N2266" s="18">
        <v>0.15</v>
      </c>
      <c r="O2266" s="19">
        <f>Ugovori_OPULJP[[#This Row],[Bespovratna sredstva - Ukupno (EU+Nac) HRK
= Ukupna ugovorena vrijednost bespovratnih sredstava]]*Ugovori_OPULJP[[#This Row],[EU STOPA SUFINANCIRANJA %
EU CO-FINANCING RATE %]]</f>
        <v>1006137.095</v>
      </c>
      <c r="P2266" s="20">
        <f>Ugovori_OPULJP[[#This Row],[Bespovratna sredstva - EU dio - HRK]]/7.5345</f>
        <v>133537.34089853341</v>
      </c>
      <c r="Q2266" s="19">
        <f>Ugovori_OPULJP[[#This Row],[Bespovratna sredstva - Ukupno (EU+Nac) HRK
= Ukupna ugovorena vrijednost bespovratnih sredstava]]*Ugovori_OPULJP[[#This Row],[STOPA NACIONALNOG SUFINANCIRANJA %]]</f>
        <v>177553.60499999998</v>
      </c>
      <c r="R2266" s="20">
        <f>Ugovori_OPULJP[[#This Row],[Bespovratna sredstva - Nacionalni dio - HRK]]/7.5345</f>
        <v>23565.413099741188</v>
      </c>
      <c r="S2266" s="19">
        <v>1183690.7</v>
      </c>
      <c r="T2266" s="20">
        <f>Ugovori_OPULJP[[#This Row],[Bespovratna sredstva - Ukupno (EU+Nac) HRK
= Ukupna ugovorena vrijednost bespovratnih sredstava]]/7.5345</f>
        <v>157102.75399827459</v>
      </c>
      <c r="U2266" s="19">
        <v>0</v>
      </c>
      <c r="V2266" s="20">
        <f>Ugovori_OPULJP[[#This Row],[Javni doprinos korisnika - HRK]]/7.5345</f>
        <v>0</v>
      </c>
      <c r="W2266" s="19">
        <v>0</v>
      </c>
      <c r="X2266" s="20">
        <f>Ugovori_OPULJP[[#This Row],[Privatni doprinos korisnika - HRK]]/7.5345</f>
        <v>0</v>
      </c>
      <c r="Y2266" s="21">
        <f>Ugovori_OPULJP[[#This Row],[Bespovratna sredstva - Ukupno (EU+Nac) HRK
= Ukupna ugovorena vrijednost bespovratnih sredstava]]+Ugovori_OPULJP[[#This Row],[Javni doprinos korisnika - HRK]]+Ugovori_OPULJP[[#This Row],[Privatni doprinos korisnika - HRK]]</f>
        <v>1183690.7</v>
      </c>
      <c r="Z2266" s="22">
        <f>Ugovori_OPULJP[[#This Row],[UKUPNI PRIHVATLJIVI IZDACI
TOTAL ELIGIBLE EXPENDITURE
= Bespovratna sredstva ukupno + doprinos korisnika
= Ukupni prihvatljivi troškovi
= Ukupna ugovorena vrijednost projekta HRK]]/7.5345</f>
        <v>157102.75399827459</v>
      </c>
      <c r="AA2266" s="13" t="s">
        <v>22</v>
      </c>
      <c r="AB2266" s="13" t="s">
        <v>19</v>
      </c>
      <c r="AC2266" s="12" t="s">
        <v>8333</v>
      </c>
      <c r="AD2266" s="12" t="s">
        <v>2664</v>
      </c>
    </row>
    <row r="2267" spans="1:30" ht="82.8" x14ac:dyDescent="0.3">
      <c r="A2267" s="10" t="s">
        <v>8334</v>
      </c>
      <c r="B2267" s="86" t="s">
        <v>139</v>
      </c>
      <c r="C2267" s="12" t="s">
        <v>2736</v>
      </c>
      <c r="D2267" s="12" t="s">
        <v>8293</v>
      </c>
      <c r="E2267" s="13" t="s">
        <v>63</v>
      </c>
      <c r="F2267" s="14" t="s">
        <v>8335</v>
      </c>
      <c r="G2267" s="14" t="s">
        <v>8336</v>
      </c>
      <c r="H2267" s="16">
        <v>43397</v>
      </c>
      <c r="I2267" s="16">
        <v>44310</v>
      </c>
      <c r="J2267" s="17" t="str">
        <f>IF(Ugovori_OPULJP[[#This Row],[DATUM ZAVRŠETKA OPERACIJE]]&gt;DATE(2023,12,31),"u provedbi","završen")</f>
        <v>završen</v>
      </c>
      <c r="K2267" s="15" t="s">
        <v>71</v>
      </c>
      <c r="L2267" s="15" t="s">
        <v>71</v>
      </c>
      <c r="M2267" s="18">
        <v>0.85</v>
      </c>
      <c r="N2267" s="18">
        <v>0.15</v>
      </c>
      <c r="O2267" s="19">
        <f>Ugovori_OPULJP[[#This Row],[Bespovratna sredstva - Ukupno (EU+Nac) HRK
= Ukupna ugovorena vrijednost bespovratnih sredstava]]*Ugovori_OPULJP[[#This Row],[EU STOPA SUFINANCIRANJA %
EU CO-FINANCING RATE %]]</f>
        <v>1605795.8345000001</v>
      </c>
      <c r="P2267" s="20">
        <f>Ugovori_OPULJP[[#This Row],[Bespovratna sredstva - EU dio - HRK]]/7.5345</f>
        <v>213125.73289534808</v>
      </c>
      <c r="Q2267" s="19">
        <f>Ugovori_OPULJP[[#This Row],[Bespovratna sredstva - Ukupno (EU+Nac) HRK
= Ukupna ugovorena vrijednost bespovratnih sredstava]]*Ugovori_OPULJP[[#This Row],[STOPA NACIONALNOG SUFINANCIRANJA %]]</f>
        <v>283375.73550000001</v>
      </c>
      <c r="R2267" s="20">
        <f>Ugovori_OPULJP[[#This Row],[Bespovratna sredstva - Nacionalni dio - HRK]]/7.5345</f>
        <v>37610.423452120245</v>
      </c>
      <c r="S2267" s="19">
        <v>1889171.57</v>
      </c>
      <c r="T2267" s="20">
        <f>Ugovori_OPULJP[[#This Row],[Bespovratna sredstva - Ukupno (EU+Nac) HRK
= Ukupna ugovorena vrijednost bespovratnih sredstava]]/7.5345</f>
        <v>250736.15634746832</v>
      </c>
      <c r="U2267" s="19">
        <v>0</v>
      </c>
      <c r="V2267" s="20">
        <f>Ugovori_OPULJP[[#This Row],[Javni doprinos korisnika - HRK]]/7.5345</f>
        <v>0</v>
      </c>
      <c r="W2267" s="19">
        <v>0</v>
      </c>
      <c r="X2267" s="20">
        <f>Ugovori_OPULJP[[#This Row],[Privatni doprinos korisnika - HRK]]/7.5345</f>
        <v>0</v>
      </c>
      <c r="Y2267" s="21">
        <f>Ugovori_OPULJP[[#This Row],[Bespovratna sredstva - Ukupno (EU+Nac) HRK
= Ukupna ugovorena vrijednost bespovratnih sredstava]]+Ugovori_OPULJP[[#This Row],[Javni doprinos korisnika - HRK]]+Ugovori_OPULJP[[#This Row],[Privatni doprinos korisnika - HRK]]</f>
        <v>1889171.57</v>
      </c>
      <c r="Z2267" s="22">
        <f>Ugovori_OPULJP[[#This Row],[UKUPNI PRIHVATLJIVI IZDACI
TOTAL ELIGIBLE EXPENDITURE
= Bespovratna sredstva ukupno + doprinos korisnika
= Ukupni prihvatljivi troškovi
= Ukupna ugovorena vrijednost projekta HRK]]/7.5345</f>
        <v>250736.15634746832</v>
      </c>
      <c r="AA2267" s="13" t="s">
        <v>22</v>
      </c>
      <c r="AB2267" s="13" t="s">
        <v>19</v>
      </c>
      <c r="AC2267" s="12" t="s">
        <v>8337</v>
      </c>
      <c r="AD2267" s="12" t="s">
        <v>2664</v>
      </c>
    </row>
    <row r="2268" spans="1:30" ht="82.8" x14ac:dyDescent="0.3">
      <c r="A2268" s="10" t="s">
        <v>8338</v>
      </c>
      <c r="B2268" s="86" t="s">
        <v>139</v>
      </c>
      <c r="C2268" s="12" t="s">
        <v>2736</v>
      </c>
      <c r="D2268" s="12" t="s">
        <v>8293</v>
      </c>
      <c r="E2268" s="13" t="s">
        <v>63</v>
      </c>
      <c r="F2268" s="14" t="s">
        <v>8339</v>
      </c>
      <c r="G2268" s="14" t="s">
        <v>8340</v>
      </c>
      <c r="H2268" s="16">
        <v>43347</v>
      </c>
      <c r="I2268" s="16">
        <v>44200</v>
      </c>
      <c r="J2268" s="17" t="str">
        <f>IF(Ugovori_OPULJP[[#This Row],[DATUM ZAVRŠETKA OPERACIJE]]&gt;DATE(2023,12,31),"u provedbi","završen")</f>
        <v>završen</v>
      </c>
      <c r="K2268" s="15" t="s">
        <v>240</v>
      </c>
      <c r="L2268" s="15" t="s">
        <v>240</v>
      </c>
      <c r="M2268" s="18">
        <v>0.85</v>
      </c>
      <c r="N2268" s="18">
        <v>0.15</v>
      </c>
      <c r="O2268" s="19">
        <f>Ugovori_OPULJP[[#This Row],[Bespovratna sredstva - Ukupno (EU+Nac) HRK
= Ukupna ugovorena vrijednost bespovratnih sredstava]]*Ugovori_OPULJP[[#This Row],[EU STOPA SUFINANCIRANJA %
EU CO-FINANCING RATE %]]</f>
        <v>11688720.787</v>
      </c>
      <c r="P2268" s="20">
        <f>Ugovori_OPULJP[[#This Row],[Bespovratna sredstva - EU dio - HRK]]/7.5345</f>
        <v>1551359.849625058</v>
      </c>
      <c r="Q2268" s="19">
        <f>Ugovori_OPULJP[[#This Row],[Bespovratna sredstva - Ukupno (EU+Nac) HRK
= Ukupna ugovorena vrijednost bespovratnih sredstava]]*Ugovori_OPULJP[[#This Row],[STOPA NACIONALNOG SUFINANCIRANJA %]]</f>
        <v>2062715.433</v>
      </c>
      <c r="R2268" s="20">
        <f>Ugovori_OPULJP[[#This Row],[Bespovratna sredstva - Nacionalni dio - HRK]]/7.5345</f>
        <v>273769.3852279514</v>
      </c>
      <c r="S2268" s="19">
        <v>13751436.220000001</v>
      </c>
      <c r="T2268" s="20">
        <f>Ugovori_OPULJP[[#This Row],[Bespovratna sredstva - Ukupno (EU+Nac) HRK
= Ukupna ugovorena vrijednost bespovratnih sredstava]]/7.5345</f>
        <v>1825129.2348530095</v>
      </c>
      <c r="U2268" s="19">
        <v>0</v>
      </c>
      <c r="V2268" s="20">
        <f>Ugovori_OPULJP[[#This Row],[Javni doprinos korisnika - HRK]]/7.5345</f>
        <v>0</v>
      </c>
      <c r="W2268" s="19">
        <v>0</v>
      </c>
      <c r="X2268" s="20">
        <f>Ugovori_OPULJP[[#This Row],[Privatni doprinos korisnika - HRK]]/7.5345</f>
        <v>0</v>
      </c>
      <c r="Y2268" s="21">
        <f>Ugovori_OPULJP[[#This Row],[Bespovratna sredstva - Ukupno (EU+Nac) HRK
= Ukupna ugovorena vrijednost bespovratnih sredstava]]+Ugovori_OPULJP[[#This Row],[Javni doprinos korisnika - HRK]]+Ugovori_OPULJP[[#This Row],[Privatni doprinos korisnika - HRK]]</f>
        <v>13751436.220000001</v>
      </c>
      <c r="Z2268" s="22">
        <f>Ugovori_OPULJP[[#This Row],[UKUPNI PRIHVATLJIVI IZDACI
TOTAL ELIGIBLE EXPENDITURE
= Bespovratna sredstva ukupno + doprinos korisnika
= Ukupni prihvatljivi troškovi
= Ukupna ugovorena vrijednost projekta HRK]]/7.5345</f>
        <v>1825129.2348530095</v>
      </c>
      <c r="AA2268" s="13" t="s">
        <v>22</v>
      </c>
      <c r="AB2268" s="13" t="s">
        <v>19</v>
      </c>
      <c r="AC2268" s="12" t="s">
        <v>8341</v>
      </c>
      <c r="AD2268" s="12" t="s">
        <v>2664</v>
      </c>
    </row>
    <row r="2269" spans="1:30" ht="96.6" x14ac:dyDescent="0.3">
      <c r="A2269" s="10" t="s">
        <v>8342</v>
      </c>
      <c r="B2269" s="86" t="s">
        <v>139</v>
      </c>
      <c r="C2269" s="12" t="s">
        <v>2736</v>
      </c>
      <c r="D2269" s="12" t="s">
        <v>8293</v>
      </c>
      <c r="E2269" s="13" t="s">
        <v>63</v>
      </c>
      <c r="F2269" s="14" t="s">
        <v>8343</v>
      </c>
      <c r="G2269" s="14" t="s">
        <v>8344</v>
      </c>
      <c r="H2269" s="16">
        <v>43347</v>
      </c>
      <c r="I2269" s="16">
        <v>44200</v>
      </c>
      <c r="J2269" s="17" t="str">
        <f>IF(Ugovori_OPULJP[[#This Row],[DATUM ZAVRŠETKA OPERACIJE]]&gt;DATE(2023,12,31),"u provedbi","završen")</f>
        <v>završen</v>
      </c>
      <c r="K2269" s="15" t="s">
        <v>240</v>
      </c>
      <c r="L2269" s="15" t="s">
        <v>240</v>
      </c>
      <c r="M2269" s="18">
        <v>0.85</v>
      </c>
      <c r="N2269" s="18">
        <v>0.15</v>
      </c>
      <c r="O2269" s="19">
        <f>Ugovori_OPULJP[[#This Row],[Bespovratna sredstva - Ukupno (EU+Nac) HRK
= Ukupna ugovorena vrijednost bespovratnih sredstava]]*Ugovori_OPULJP[[#This Row],[EU STOPA SUFINANCIRANJA %
EU CO-FINANCING RATE %]]</f>
        <v>11876029.932</v>
      </c>
      <c r="P2269" s="20">
        <f>Ugovori_OPULJP[[#This Row],[Bespovratna sredstva - EU dio - HRK]]/7.5345</f>
        <v>1576220.0453912003</v>
      </c>
      <c r="Q2269" s="19">
        <f>Ugovori_OPULJP[[#This Row],[Bespovratna sredstva - Ukupno (EU+Nac) HRK
= Ukupna ugovorena vrijednost bespovratnih sredstava]]*Ugovori_OPULJP[[#This Row],[STOPA NACIONALNOG SUFINANCIRANJA %]]</f>
        <v>2095769.9879999999</v>
      </c>
      <c r="R2269" s="20">
        <f>Ugovori_OPULJP[[#This Row],[Bespovratna sredstva - Nacionalni dio - HRK]]/7.5345</f>
        <v>278156.47859844711</v>
      </c>
      <c r="S2269" s="19">
        <v>13971799.92</v>
      </c>
      <c r="T2269" s="20">
        <f>Ugovori_OPULJP[[#This Row],[Bespovratna sredstva - Ukupno (EU+Nac) HRK
= Ukupna ugovorena vrijednost bespovratnih sredstava]]/7.5345</f>
        <v>1854376.5239896474</v>
      </c>
      <c r="U2269" s="19">
        <v>0</v>
      </c>
      <c r="V2269" s="20">
        <f>Ugovori_OPULJP[[#This Row],[Javni doprinos korisnika - HRK]]/7.5345</f>
        <v>0</v>
      </c>
      <c r="W2269" s="19">
        <v>0</v>
      </c>
      <c r="X2269" s="20">
        <f>Ugovori_OPULJP[[#This Row],[Privatni doprinos korisnika - HRK]]/7.5345</f>
        <v>0</v>
      </c>
      <c r="Y2269" s="21">
        <f>Ugovori_OPULJP[[#This Row],[Bespovratna sredstva - Ukupno (EU+Nac) HRK
= Ukupna ugovorena vrijednost bespovratnih sredstava]]+Ugovori_OPULJP[[#This Row],[Javni doprinos korisnika - HRK]]+Ugovori_OPULJP[[#This Row],[Privatni doprinos korisnika - HRK]]</f>
        <v>13971799.92</v>
      </c>
      <c r="Z2269" s="22">
        <f>Ugovori_OPULJP[[#This Row],[UKUPNI PRIHVATLJIVI IZDACI
TOTAL ELIGIBLE EXPENDITURE
= Bespovratna sredstva ukupno + doprinos korisnika
= Ukupni prihvatljivi troškovi
= Ukupna ugovorena vrijednost projekta HRK]]/7.5345</f>
        <v>1854376.5239896474</v>
      </c>
      <c r="AA2269" s="13" t="s">
        <v>22</v>
      </c>
      <c r="AB2269" s="13" t="s">
        <v>19</v>
      </c>
      <c r="AC2269" s="12" t="s">
        <v>8345</v>
      </c>
      <c r="AD2269" s="12" t="s">
        <v>2664</v>
      </c>
    </row>
    <row r="2270" spans="1:30" ht="96.6" x14ac:dyDescent="0.3">
      <c r="A2270" s="10" t="s">
        <v>8346</v>
      </c>
      <c r="B2270" s="86" t="s">
        <v>139</v>
      </c>
      <c r="C2270" s="12" t="s">
        <v>2736</v>
      </c>
      <c r="D2270" s="12" t="s">
        <v>8293</v>
      </c>
      <c r="E2270" s="13" t="s">
        <v>63</v>
      </c>
      <c r="F2270" s="14" t="s">
        <v>8347</v>
      </c>
      <c r="G2270" s="14" t="s">
        <v>8348</v>
      </c>
      <c r="H2270" s="16">
        <v>43347</v>
      </c>
      <c r="I2270" s="16">
        <v>44259</v>
      </c>
      <c r="J2270" s="17" t="str">
        <f>IF(Ugovori_OPULJP[[#This Row],[DATUM ZAVRŠETKA OPERACIJE]]&gt;DATE(2023,12,31),"u provedbi","završen")</f>
        <v>završen</v>
      </c>
      <c r="K2270" s="15" t="s">
        <v>240</v>
      </c>
      <c r="L2270" s="15" t="s">
        <v>240</v>
      </c>
      <c r="M2270" s="18">
        <v>0.85</v>
      </c>
      <c r="N2270" s="18">
        <v>0.15</v>
      </c>
      <c r="O2270" s="19">
        <f>Ugovori_OPULJP[[#This Row],[Bespovratna sredstva - Ukupno (EU+Nac) HRK
= Ukupna ugovorena vrijednost bespovratnih sredstava]]*Ugovori_OPULJP[[#This Row],[EU STOPA SUFINANCIRANJA %
EU CO-FINANCING RATE %]]</f>
        <v>12557720.564999999</v>
      </c>
      <c r="P2270" s="20">
        <f>Ugovori_OPULJP[[#This Row],[Bespovratna sredstva - EU dio - HRK]]/7.5345</f>
        <v>1666695.9406729045</v>
      </c>
      <c r="Q2270" s="19">
        <f>Ugovori_OPULJP[[#This Row],[Bespovratna sredstva - Ukupno (EU+Nac) HRK
= Ukupna ugovorena vrijednost bespovratnih sredstava]]*Ugovori_OPULJP[[#This Row],[STOPA NACIONALNOG SUFINANCIRANJA %]]</f>
        <v>2216068.335</v>
      </c>
      <c r="R2270" s="20">
        <f>Ugovori_OPULJP[[#This Row],[Bespovratna sredstva - Nacionalni dio - HRK]]/7.5345</f>
        <v>294122.81305992434</v>
      </c>
      <c r="S2270" s="19">
        <v>14773788.9</v>
      </c>
      <c r="T2270" s="20">
        <f>Ugovori_OPULJP[[#This Row],[Bespovratna sredstva - Ukupno (EU+Nac) HRK
= Ukupna ugovorena vrijednost bespovratnih sredstava]]/7.5345</f>
        <v>1960818.7537328289</v>
      </c>
      <c r="U2270" s="19">
        <v>0</v>
      </c>
      <c r="V2270" s="20">
        <f>Ugovori_OPULJP[[#This Row],[Javni doprinos korisnika - HRK]]/7.5345</f>
        <v>0</v>
      </c>
      <c r="W2270" s="19">
        <v>0</v>
      </c>
      <c r="X2270" s="20">
        <f>Ugovori_OPULJP[[#This Row],[Privatni doprinos korisnika - HRK]]/7.5345</f>
        <v>0</v>
      </c>
      <c r="Y2270" s="21">
        <f>Ugovori_OPULJP[[#This Row],[Bespovratna sredstva - Ukupno (EU+Nac) HRK
= Ukupna ugovorena vrijednost bespovratnih sredstava]]+Ugovori_OPULJP[[#This Row],[Javni doprinos korisnika - HRK]]+Ugovori_OPULJP[[#This Row],[Privatni doprinos korisnika - HRK]]</f>
        <v>14773788.9</v>
      </c>
      <c r="Z2270" s="22">
        <f>Ugovori_OPULJP[[#This Row],[UKUPNI PRIHVATLJIVI IZDACI
TOTAL ELIGIBLE EXPENDITURE
= Bespovratna sredstva ukupno + doprinos korisnika
= Ukupni prihvatljivi troškovi
= Ukupna ugovorena vrijednost projekta HRK]]/7.5345</f>
        <v>1960818.7537328289</v>
      </c>
      <c r="AA2270" s="13" t="s">
        <v>22</v>
      </c>
      <c r="AB2270" s="13" t="s">
        <v>19</v>
      </c>
      <c r="AC2270" s="12" t="s">
        <v>8349</v>
      </c>
      <c r="AD2270" s="12" t="s">
        <v>2664</v>
      </c>
    </row>
    <row r="2271" spans="1:30" ht="96.6" x14ac:dyDescent="0.3">
      <c r="A2271" s="10" t="s">
        <v>8350</v>
      </c>
      <c r="B2271" s="86" t="s">
        <v>139</v>
      </c>
      <c r="C2271" s="12" t="s">
        <v>2736</v>
      </c>
      <c r="D2271" s="12" t="s">
        <v>8293</v>
      </c>
      <c r="E2271" s="13" t="s">
        <v>63</v>
      </c>
      <c r="F2271" s="14" t="s">
        <v>8351</v>
      </c>
      <c r="G2271" s="14" t="s">
        <v>8352</v>
      </c>
      <c r="H2271" s="16">
        <v>43347</v>
      </c>
      <c r="I2271" s="16">
        <v>44259</v>
      </c>
      <c r="J2271" s="17" t="str">
        <f>IF(Ugovori_OPULJP[[#This Row],[DATUM ZAVRŠETKA OPERACIJE]]&gt;DATE(2023,12,31),"u provedbi","završen")</f>
        <v>završen</v>
      </c>
      <c r="K2271" s="15" t="s">
        <v>324</v>
      </c>
      <c r="L2271" s="15" t="s">
        <v>324</v>
      </c>
      <c r="M2271" s="18">
        <v>0.85</v>
      </c>
      <c r="N2271" s="18">
        <v>0.15</v>
      </c>
      <c r="O2271" s="19">
        <f>Ugovori_OPULJP[[#This Row],[Bespovratna sredstva - Ukupno (EU+Nac) HRK
= Ukupna ugovorena vrijednost bespovratnih sredstava]]*Ugovori_OPULJP[[#This Row],[EU STOPA SUFINANCIRANJA %
EU CO-FINANCING RATE %]]</f>
        <v>820876.93449999997</v>
      </c>
      <c r="P2271" s="20">
        <f>Ugovori_OPULJP[[#This Row],[Bespovratna sredstva - EU dio - HRK]]/7.5345</f>
        <v>108949.09210962903</v>
      </c>
      <c r="Q2271" s="19">
        <f>Ugovori_OPULJP[[#This Row],[Bespovratna sredstva - Ukupno (EU+Nac) HRK
= Ukupna ugovorena vrijednost bespovratnih sredstava]]*Ugovori_OPULJP[[#This Row],[STOPA NACIONALNOG SUFINANCIRANJA %]]</f>
        <v>144860.63549999997</v>
      </c>
      <c r="R2271" s="20">
        <f>Ugovori_OPULJP[[#This Row],[Bespovratna sredstva - Nacionalni dio - HRK]]/7.5345</f>
        <v>19226.310372287473</v>
      </c>
      <c r="S2271" s="19">
        <v>965737.57</v>
      </c>
      <c r="T2271" s="20">
        <f>Ugovori_OPULJP[[#This Row],[Bespovratna sredstva - Ukupno (EU+Nac) HRK
= Ukupna ugovorena vrijednost bespovratnih sredstava]]/7.5345</f>
        <v>128175.40248191651</v>
      </c>
      <c r="U2271" s="19">
        <v>0</v>
      </c>
      <c r="V2271" s="20">
        <f>Ugovori_OPULJP[[#This Row],[Javni doprinos korisnika - HRK]]/7.5345</f>
        <v>0</v>
      </c>
      <c r="W2271" s="19">
        <v>0</v>
      </c>
      <c r="X2271" s="20">
        <f>Ugovori_OPULJP[[#This Row],[Privatni doprinos korisnika - HRK]]/7.5345</f>
        <v>0</v>
      </c>
      <c r="Y2271" s="21">
        <f>Ugovori_OPULJP[[#This Row],[Bespovratna sredstva - Ukupno (EU+Nac) HRK
= Ukupna ugovorena vrijednost bespovratnih sredstava]]+Ugovori_OPULJP[[#This Row],[Javni doprinos korisnika - HRK]]+Ugovori_OPULJP[[#This Row],[Privatni doprinos korisnika - HRK]]</f>
        <v>965737.57</v>
      </c>
      <c r="Z2271" s="22">
        <f>Ugovori_OPULJP[[#This Row],[UKUPNI PRIHVATLJIVI IZDACI
TOTAL ELIGIBLE EXPENDITURE
= Bespovratna sredstva ukupno + doprinos korisnika
= Ukupni prihvatljivi troškovi
= Ukupna ugovorena vrijednost projekta HRK]]/7.5345</f>
        <v>128175.40248191651</v>
      </c>
      <c r="AA2271" s="13" t="s">
        <v>22</v>
      </c>
      <c r="AB2271" s="13" t="s">
        <v>19</v>
      </c>
      <c r="AC2271" s="12" t="s">
        <v>8353</v>
      </c>
      <c r="AD2271" s="12" t="s">
        <v>2664</v>
      </c>
    </row>
    <row r="2272" spans="1:30" ht="96.6" x14ac:dyDescent="0.3">
      <c r="A2272" s="10" t="s">
        <v>8354</v>
      </c>
      <c r="B2272" s="86" t="s">
        <v>139</v>
      </c>
      <c r="C2272" s="12" t="s">
        <v>2736</v>
      </c>
      <c r="D2272" s="12" t="s">
        <v>8293</v>
      </c>
      <c r="E2272" s="13" t="s">
        <v>63</v>
      </c>
      <c r="F2272" s="14" t="s">
        <v>8355</v>
      </c>
      <c r="G2272" s="14" t="s">
        <v>1684</v>
      </c>
      <c r="H2272" s="16">
        <v>43364</v>
      </c>
      <c r="I2272" s="16">
        <v>44276</v>
      </c>
      <c r="J2272" s="17" t="str">
        <f>IF(Ugovori_OPULJP[[#This Row],[DATUM ZAVRŠETKA OPERACIJE]]&gt;DATE(2023,12,31),"u provedbi","završen")</f>
        <v>završen</v>
      </c>
      <c r="K2272" s="15" t="s">
        <v>329</v>
      </c>
      <c r="L2272" s="15" t="s">
        <v>329</v>
      </c>
      <c r="M2272" s="18">
        <v>0.85</v>
      </c>
      <c r="N2272" s="18">
        <v>0.15</v>
      </c>
      <c r="O2272" s="19">
        <f>Ugovori_OPULJP[[#This Row],[Bespovratna sredstva - Ukupno (EU+Nac) HRK
= Ukupna ugovorena vrijednost bespovratnih sredstava]]*Ugovori_OPULJP[[#This Row],[EU STOPA SUFINANCIRANJA %
EU CO-FINANCING RATE %]]</f>
        <v>4364547.0200000005</v>
      </c>
      <c r="P2272" s="20">
        <f>Ugovori_OPULJP[[#This Row],[Bespovratna sredstva - EU dio - HRK]]/7.5345</f>
        <v>579274.93795208714</v>
      </c>
      <c r="Q2272" s="19">
        <f>Ugovori_OPULJP[[#This Row],[Bespovratna sredstva - Ukupno (EU+Nac) HRK
= Ukupna ugovorena vrijednost bespovratnih sredstava]]*Ugovori_OPULJP[[#This Row],[STOPA NACIONALNOG SUFINANCIRANJA %]]</f>
        <v>770214.18</v>
      </c>
      <c r="R2272" s="20">
        <f>Ugovori_OPULJP[[#This Row],[Bespovratna sredstva - Nacionalni dio - HRK]]/7.5345</f>
        <v>102224.98905036831</v>
      </c>
      <c r="S2272" s="19">
        <v>5134761.2</v>
      </c>
      <c r="T2272" s="20">
        <f>Ugovori_OPULJP[[#This Row],[Bespovratna sredstva - Ukupno (EU+Nac) HRK
= Ukupna ugovorena vrijednost bespovratnih sredstava]]/7.5345</f>
        <v>681499.92700245534</v>
      </c>
      <c r="U2272" s="19">
        <v>0</v>
      </c>
      <c r="V2272" s="20">
        <f>Ugovori_OPULJP[[#This Row],[Javni doprinos korisnika - HRK]]/7.5345</f>
        <v>0</v>
      </c>
      <c r="W2272" s="19">
        <v>0</v>
      </c>
      <c r="X2272" s="20">
        <f>Ugovori_OPULJP[[#This Row],[Privatni doprinos korisnika - HRK]]/7.5345</f>
        <v>0</v>
      </c>
      <c r="Y2272" s="21">
        <f>Ugovori_OPULJP[[#This Row],[Bespovratna sredstva - Ukupno (EU+Nac) HRK
= Ukupna ugovorena vrijednost bespovratnih sredstava]]+Ugovori_OPULJP[[#This Row],[Javni doprinos korisnika - HRK]]+Ugovori_OPULJP[[#This Row],[Privatni doprinos korisnika - HRK]]</f>
        <v>5134761.2</v>
      </c>
      <c r="Z2272" s="22">
        <f>Ugovori_OPULJP[[#This Row],[UKUPNI PRIHVATLJIVI IZDACI
TOTAL ELIGIBLE EXPENDITURE
= Bespovratna sredstva ukupno + doprinos korisnika
= Ukupni prihvatljivi troškovi
= Ukupna ugovorena vrijednost projekta HRK]]/7.5345</f>
        <v>681499.92700245534</v>
      </c>
      <c r="AA2272" s="13" t="s">
        <v>22</v>
      </c>
      <c r="AB2272" s="13" t="s">
        <v>19</v>
      </c>
      <c r="AC2272" s="12" t="s">
        <v>8356</v>
      </c>
      <c r="AD2272" s="12" t="s">
        <v>2664</v>
      </c>
    </row>
    <row r="2273" spans="1:30" ht="110.4" x14ac:dyDescent="0.3">
      <c r="A2273" s="10" t="s">
        <v>8357</v>
      </c>
      <c r="B2273" s="86" t="s">
        <v>139</v>
      </c>
      <c r="C2273" s="12" t="s">
        <v>2736</v>
      </c>
      <c r="D2273" s="12" t="s">
        <v>8293</v>
      </c>
      <c r="E2273" s="13" t="s">
        <v>63</v>
      </c>
      <c r="F2273" s="14" t="s">
        <v>8358</v>
      </c>
      <c r="G2273" s="14" t="s">
        <v>653</v>
      </c>
      <c r="H2273" s="16">
        <v>43347</v>
      </c>
      <c r="I2273" s="16">
        <v>44259</v>
      </c>
      <c r="J2273" s="17" t="str">
        <f>IF(Ugovori_OPULJP[[#This Row],[DATUM ZAVRŠETKA OPERACIJE]]&gt;DATE(2023,12,31),"u provedbi","završen")</f>
        <v>završen</v>
      </c>
      <c r="K2273" s="15" t="s">
        <v>235</v>
      </c>
      <c r="L2273" s="15" t="s">
        <v>235</v>
      </c>
      <c r="M2273" s="18">
        <v>0.85</v>
      </c>
      <c r="N2273" s="18">
        <v>0.15</v>
      </c>
      <c r="O2273" s="19">
        <f>Ugovori_OPULJP[[#This Row],[Bespovratna sredstva - Ukupno (EU+Nac) HRK
= Ukupna ugovorena vrijednost bespovratnih sredstava]]*Ugovori_OPULJP[[#This Row],[EU STOPA SUFINANCIRANJA %
EU CO-FINANCING RATE %]]</f>
        <v>5171303.6524999999</v>
      </c>
      <c r="P2273" s="20">
        <f>Ugovori_OPULJP[[#This Row],[Bespovratna sredstva - EU dio - HRK]]/7.5345</f>
        <v>686349.94392461341</v>
      </c>
      <c r="Q2273" s="19">
        <f>Ugovori_OPULJP[[#This Row],[Bespovratna sredstva - Ukupno (EU+Nac) HRK
= Ukupna ugovorena vrijednost bespovratnih sredstava]]*Ugovori_OPULJP[[#This Row],[STOPA NACIONALNOG SUFINANCIRANJA %]]</f>
        <v>912582.99750000006</v>
      </c>
      <c r="R2273" s="20">
        <f>Ugovori_OPULJP[[#This Row],[Bespovratna sredstva - Nacionalni dio - HRK]]/7.5345</f>
        <v>121120.57833963766</v>
      </c>
      <c r="S2273" s="19">
        <v>6083886.6500000004</v>
      </c>
      <c r="T2273" s="20">
        <f>Ugovori_OPULJP[[#This Row],[Bespovratna sredstva - Ukupno (EU+Nac) HRK
= Ukupna ugovorena vrijednost bespovratnih sredstava]]/7.5345</f>
        <v>807470.52226425114</v>
      </c>
      <c r="U2273" s="19">
        <v>0</v>
      </c>
      <c r="V2273" s="20">
        <f>Ugovori_OPULJP[[#This Row],[Javni doprinos korisnika - HRK]]/7.5345</f>
        <v>0</v>
      </c>
      <c r="W2273" s="19">
        <v>0</v>
      </c>
      <c r="X2273" s="20">
        <f>Ugovori_OPULJP[[#This Row],[Privatni doprinos korisnika - HRK]]/7.5345</f>
        <v>0</v>
      </c>
      <c r="Y2273" s="21">
        <f>Ugovori_OPULJP[[#This Row],[Bespovratna sredstva - Ukupno (EU+Nac) HRK
= Ukupna ugovorena vrijednost bespovratnih sredstava]]+Ugovori_OPULJP[[#This Row],[Javni doprinos korisnika - HRK]]+Ugovori_OPULJP[[#This Row],[Privatni doprinos korisnika - HRK]]</f>
        <v>6083886.6500000004</v>
      </c>
      <c r="Z2273" s="22">
        <f>Ugovori_OPULJP[[#This Row],[UKUPNI PRIHVATLJIVI IZDACI
TOTAL ELIGIBLE EXPENDITURE
= Bespovratna sredstva ukupno + doprinos korisnika
= Ukupni prihvatljivi troškovi
= Ukupna ugovorena vrijednost projekta HRK]]/7.5345</f>
        <v>807470.52226425114</v>
      </c>
      <c r="AA2273" s="13" t="s">
        <v>22</v>
      </c>
      <c r="AB2273" s="13" t="s">
        <v>19</v>
      </c>
      <c r="AC2273" s="12" t="s">
        <v>8359</v>
      </c>
      <c r="AD2273" s="12" t="s">
        <v>2664</v>
      </c>
    </row>
    <row r="2274" spans="1:30" ht="110.4" x14ac:dyDescent="0.3">
      <c r="A2274" s="10" t="s">
        <v>8360</v>
      </c>
      <c r="B2274" s="86" t="s">
        <v>139</v>
      </c>
      <c r="C2274" s="12" t="s">
        <v>2736</v>
      </c>
      <c r="D2274" s="12" t="s">
        <v>8293</v>
      </c>
      <c r="E2274" s="13" t="s">
        <v>63</v>
      </c>
      <c r="F2274" s="14" t="s">
        <v>8361</v>
      </c>
      <c r="G2274" s="14" t="s">
        <v>8362</v>
      </c>
      <c r="H2274" s="16">
        <v>43347</v>
      </c>
      <c r="I2274" s="16">
        <v>44259</v>
      </c>
      <c r="J2274" s="17" t="str">
        <f>IF(Ugovori_OPULJP[[#This Row],[DATUM ZAVRŠETKA OPERACIJE]]&gt;DATE(2023,12,31),"u provedbi","završen")</f>
        <v>završen</v>
      </c>
      <c r="K2274" s="15" t="s">
        <v>164</v>
      </c>
      <c r="L2274" s="15" t="s">
        <v>164</v>
      </c>
      <c r="M2274" s="18">
        <v>0.85</v>
      </c>
      <c r="N2274" s="18">
        <v>0.15</v>
      </c>
      <c r="O2274" s="19">
        <f>Ugovori_OPULJP[[#This Row],[Bespovratna sredstva - Ukupno (EU+Nac) HRK
= Ukupna ugovorena vrijednost bespovratnih sredstava]]*Ugovori_OPULJP[[#This Row],[EU STOPA SUFINANCIRANJA %
EU CO-FINANCING RATE %]]</f>
        <v>1735398.233</v>
      </c>
      <c r="P2274" s="20">
        <f>Ugovori_OPULJP[[#This Row],[Bespovratna sredstva - EU dio - HRK]]/7.5345</f>
        <v>230326.92720153957</v>
      </c>
      <c r="Q2274" s="19">
        <f>Ugovori_OPULJP[[#This Row],[Bespovratna sredstva - Ukupno (EU+Nac) HRK
= Ukupna ugovorena vrijednost bespovratnih sredstava]]*Ugovori_OPULJP[[#This Row],[STOPA NACIONALNOG SUFINANCIRANJA %]]</f>
        <v>306246.74699999997</v>
      </c>
      <c r="R2274" s="20">
        <f>Ugovori_OPULJP[[#This Row],[Bespovratna sredstva - Nacionalni dio - HRK]]/7.5345</f>
        <v>40645.928329683447</v>
      </c>
      <c r="S2274" s="19">
        <v>2041644.98</v>
      </c>
      <c r="T2274" s="20">
        <f>Ugovori_OPULJP[[#This Row],[Bespovratna sredstva - Ukupno (EU+Nac) HRK
= Ukupna ugovorena vrijednost bespovratnih sredstava]]/7.5345</f>
        <v>270972.855531223</v>
      </c>
      <c r="U2274" s="19">
        <v>0</v>
      </c>
      <c r="V2274" s="20">
        <f>Ugovori_OPULJP[[#This Row],[Javni doprinos korisnika - HRK]]/7.5345</f>
        <v>0</v>
      </c>
      <c r="W2274" s="19">
        <v>0</v>
      </c>
      <c r="X2274" s="20">
        <f>Ugovori_OPULJP[[#This Row],[Privatni doprinos korisnika - HRK]]/7.5345</f>
        <v>0</v>
      </c>
      <c r="Y2274" s="21">
        <f>Ugovori_OPULJP[[#This Row],[Bespovratna sredstva - Ukupno (EU+Nac) HRK
= Ukupna ugovorena vrijednost bespovratnih sredstava]]+Ugovori_OPULJP[[#This Row],[Javni doprinos korisnika - HRK]]+Ugovori_OPULJP[[#This Row],[Privatni doprinos korisnika - HRK]]</f>
        <v>2041644.98</v>
      </c>
      <c r="Z2274" s="22">
        <f>Ugovori_OPULJP[[#This Row],[UKUPNI PRIHVATLJIVI IZDACI
TOTAL ELIGIBLE EXPENDITURE
= Bespovratna sredstva ukupno + doprinos korisnika
= Ukupni prihvatljivi troškovi
= Ukupna ugovorena vrijednost projekta HRK]]/7.5345</f>
        <v>270972.855531223</v>
      </c>
      <c r="AA2274" s="13" t="s">
        <v>22</v>
      </c>
      <c r="AB2274" s="13" t="s">
        <v>19</v>
      </c>
      <c r="AC2274" s="12" t="s">
        <v>8363</v>
      </c>
      <c r="AD2274" s="12" t="s">
        <v>2664</v>
      </c>
    </row>
    <row r="2275" spans="1:30" ht="110.4" x14ac:dyDescent="0.3">
      <c r="A2275" s="10" t="s">
        <v>8364</v>
      </c>
      <c r="B2275" s="86" t="s">
        <v>139</v>
      </c>
      <c r="C2275" s="12" t="s">
        <v>2736</v>
      </c>
      <c r="D2275" s="12" t="s">
        <v>8293</v>
      </c>
      <c r="E2275" s="13" t="s">
        <v>63</v>
      </c>
      <c r="F2275" s="14" t="s">
        <v>8365</v>
      </c>
      <c r="G2275" s="14" t="s">
        <v>8366</v>
      </c>
      <c r="H2275" s="16">
        <v>43356</v>
      </c>
      <c r="I2275" s="16">
        <v>44268</v>
      </c>
      <c r="J2275" s="17" t="str">
        <f>IF(Ugovori_OPULJP[[#This Row],[DATUM ZAVRŠETKA OPERACIJE]]&gt;DATE(2023,12,31),"u provedbi","završen")</f>
        <v>završen</v>
      </c>
      <c r="K2275" s="15" t="s">
        <v>178</v>
      </c>
      <c r="L2275" s="15" t="s">
        <v>178</v>
      </c>
      <c r="M2275" s="18">
        <v>0.85</v>
      </c>
      <c r="N2275" s="18">
        <v>0.15</v>
      </c>
      <c r="O2275" s="19">
        <f>Ugovori_OPULJP[[#This Row],[Bespovratna sredstva - Ukupno (EU+Nac) HRK
= Ukupna ugovorena vrijednost bespovratnih sredstava]]*Ugovori_OPULJP[[#This Row],[EU STOPA SUFINANCIRANJA %
EU CO-FINANCING RATE %]]</f>
        <v>2476521.2739999997</v>
      </c>
      <c r="P2275" s="20">
        <f>Ugovori_OPULJP[[#This Row],[Bespovratna sredstva - EU dio - HRK]]/7.5345</f>
        <v>328690.85858384758</v>
      </c>
      <c r="Q2275" s="19">
        <f>Ugovori_OPULJP[[#This Row],[Bespovratna sredstva - Ukupno (EU+Nac) HRK
= Ukupna ugovorena vrijednost bespovratnih sredstava]]*Ugovori_OPULJP[[#This Row],[STOPA NACIONALNOG SUFINANCIRANJA %]]</f>
        <v>437033.16599999997</v>
      </c>
      <c r="R2275" s="20">
        <f>Ugovori_OPULJP[[#This Row],[Bespovratna sredstva - Nacionalni dio - HRK]]/7.5345</f>
        <v>58004.26916185546</v>
      </c>
      <c r="S2275" s="19">
        <v>2913554.44</v>
      </c>
      <c r="T2275" s="20">
        <f>Ugovori_OPULJP[[#This Row],[Bespovratna sredstva - Ukupno (EU+Nac) HRK
= Ukupna ugovorena vrijednost bespovratnih sredstava]]/7.5345</f>
        <v>386695.1277457031</v>
      </c>
      <c r="U2275" s="19">
        <v>0</v>
      </c>
      <c r="V2275" s="20">
        <f>Ugovori_OPULJP[[#This Row],[Javni doprinos korisnika - HRK]]/7.5345</f>
        <v>0</v>
      </c>
      <c r="W2275" s="19">
        <v>0</v>
      </c>
      <c r="X2275" s="20">
        <f>Ugovori_OPULJP[[#This Row],[Privatni doprinos korisnika - HRK]]/7.5345</f>
        <v>0</v>
      </c>
      <c r="Y2275" s="21">
        <f>Ugovori_OPULJP[[#This Row],[Bespovratna sredstva - Ukupno (EU+Nac) HRK
= Ukupna ugovorena vrijednost bespovratnih sredstava]]+Ugovori_OPULJP[[#This Row],[Javni doprinos korisnika - HRK]]+Ugovori_OPULJP[[#This Row],[Privatni doprinos korisnika - HRK]]</f>
        <v>2913554.44</v>
      </c>
      <c r="Z2275" s="22">
        <f>Ugovori_OPULJP[[#This Row],[UKUPNI PRIHVATLJIVI IZDACI
TOTAL ELIGIBLE EXPENDITURE
= Bespovratna sredstva ukupno + doprinos korisnika
= Ukupni prihvatljivi troškovi
= Ukupna ugovorena vrijednost projekta HRK]]/7.5345</f>
        <v>386695.1277457031</v>
      </c>
      <c r="AA2275" s="13" t="s">
        <v>22</v>
      </c>
      <c r="AB2275" s="13" t="s">
        <v>19</v>
      </c>
      <c r="AC2275" s="12" t="s">
        <v>8367</v>
      </c>
      <c r="AD2275" s="12" t="s">
        <v>2664</v>
      </c>
    </row>
    <row r="2276" spans="1:30" ht="82.8" x14ac:dyDescent="0.3">
      <c r="A2276" s="10" t="s">
        <v>8368</v>
      </c>
      <c r="B2276" s="86" t="s">
        <v>139</v>
      </c>
      <c r="C2276" s="12" t="s">
        <v>2736</v>
      </c>
      <c r="D2276" s="12" t="s">
        <v>8293</v>
      </c>
      <c r="E2276" s="13" t="s">
        <v>63</v>
      </c>
      <c r="F2276" s="14" t="s">
        <v>8369</v>
      </c>
      <c r="G2276" s="14" t="s">
        <v>1159</v>
      </c>
      <c r="H2276" s="16">
        <v>43397</v>
      </c>
      <c r="I2276" s="16">
        <v>44310</v>
      </c>
      <c r="J2276" s="17" t="str">
        <f>IF(Ugovori_OPULJP[[#This Row],[DATUM ZAVRŠETKA OPERACIJE]]&gt;DATE(2023,12,31),"u provedbi","završen")</f>
        <v>završen</v>
      </c>
      <c r="K2276" s="15" t="s">
        <v>324</v>
      </c>
      <c r="L2276" s="15" t="s">
        <v>324</v>
      </c>
      <c r="M2276" s="18">
        <v>0.85</v>
      </c>
      <c r="N2276" s="18">
        <v>0.15</v>
      </c>
      <c r="O2276" s="19">
        <f>Ugovori_OPULJP[[#This Row],[Bespovratna sredstva - Ukupno (EU+Nac) HRK
= Ukupna ugovorena vrijednost bespovratnih sredstava]]*Ugovori_OPULJP[[#This Row],[EU STOPA SUFINANCIRANJA %
EU CO-FINANCING RATE %]]</f>
        <v>1436846.4515</v>
      </c>
      <c r="P2276" s="20">
        <f>Ugovori_OPULJP[[#This Row],[Bespovratna sredstva - EU dio - HRK]]/7.5345</f>
        <v>190702.29630366978</v>
      </c>
      <c r="Q2276" s="19">
        <f>Ugovori_OPULJP[[#This Row],[Bespovratna sredstva - Ukupno (EU+Nac) HRK
= Ukupna ugovorena vrijednost bespovratnih sredstava]]*Ugovori_OPULJP[[#This Row],[STOPA NACIONALNOG SUFINANCIRANJA %]]</f>
        <v>253561.1385</v>
      </c>
      <c r="R2276" s="20">
        <f>Ugovori_OPULJP[[#This Row],[Bespovratna sredstva - Nacionalni dio - HRK]]/7.5345</f>
        <v>33653.346406529963</v>
      </c>
      <c r="S2276" s="19">
        <v>1690407.59</v>
      </c>
      <c r="T2276" s="20">
        <f>Ugovori_OPULJP[[#This Row],[Bespovratna sredstva - Ukupno (EU+Nac) HRK
= Ukupna ugovorena vrijednost bespovratnih sredstava]]/7.5345</f>
        <v>224355.64271019975</v>
      </c>
      <c r="U2276" s="19">
        <v>0</v>
      </c>
      <c r="V2276" s="20">
        <f>Ugovori_OPULJP[[#This Row],[Javni doprinos korisnika - HRK]]/7.5345</f>
        <v>0</v>
      </c>
      <c r="W2276" s="19">
        <v>0</v>
      </c>
      <c r="X2276" s="20">
        <f>Ugovori_OPULJP[[#This Row],[Privatni doprinos korisnika - HRK]]/7.5345</f>
        <v>0</v>
      </c>
      <c r="Y2276" s="21">
        <f>Ugovori_OPULJP[[#This Row],[Bespovratna sredstva - Ukupno (EU+Nac) HRK
= Ukupna ugovorena vrijednost bespovratnih sredstava]]+Ugovori_OPULJP[[#This Row],[Javni doprinos korisnika - HRK]]+Ugovori_OPULJP[[#This Row],[Privatni doprinos korisnika - HRK]]</f>
        <v>1690407.59</v>
      </c>
      <c r="Z2276" s="22">
        <f>Ugovori_OPULJP[[#This Row],[UKUPNI PRIHVATLJIVI IZDACI
TOTAL ELIGIBLE EXPENDITURE
= Bespovratna sredstva ukupno + doprinos korisnika
= Ukupni prihvatljivi troškovi
= Ukupna ugovorena vrijednost projekta HRK]]/7.5345</f>
        <v>224355.64271019975</v>
      </c>
      <c r="AA2276" s="13" t="s">
        <v>22</v>
      </c>
      <c r="AB2276" s="13" t="s">
        <v>19</v>
      </c>
      <c r="AC2276" s="12" t="s">
        <v>8370</v>
      </c>
      <c r="AD2276" s="12" t="s">
        <v>2664</v>
      </c>
    </row>
    <row r="2277" spans="1:30" ht="82.8" x14ac:dyDescent="0.3">
      <c r="A2277" s="10" t="s">
        <v>8371</v>
      </c>
      <c r="B2277" s="86" t="s">
        <v>139</v>
      </c>
      <c r="C2277" s="12" t="s">
        <v>2736</v>
      </c>
      <c r="D2277" s="12" t="s">
        <v>8293</v>
      </c>
      <c r="E2277" s="13" t="s">
        <v>63</v>
      </c>
      <c r="F2277" s="14" t="s">
        <v>8372</v>
      </c>
      <c r="G2277" s="14" t="s">
        <v>8373</v>
      </c>
      <c r="H2277" s="16">
        <v>43347</v>
      </c>
      <c r="I2277" s="16">
        <v>44259</v>
      </c>
      <c r="J2277" s="17" t="str">
        <f>IF(Ugovori_OPULJP[[#This Row],[DATUM ZAVRŠETKA OPERACIJE]]&gt;DATE(2023,12,31),"u provedbi","završen")</f>
        <v>završen</v>
      </c>
      <c r="K2277" s="15" t="s">
        <v>240</v>
      </c>
      <c r="L2277" s="15" t="s">
        <v>240</v>
      </c>
      <c r="M2277" s="18">
        <v>0.85</v>
      </c>
      <c r="N2277" s="18">
        <v>0.15</v>
      </c>
      <c r="O2277" s="19">
        <f>Ugovori_OPULJP[[#This Row],[Bespovratna sredstva - Ukupno (EU+Nac) HRK
= Ukupna ugovorena vrijednost bespovratnih sredstava]]*Ugovori_OPULJP[[#This Row],[EU STOPA SUFINANCIRANJA %
EU CO-FINANCING RATE %]]</f>
        <v>3156725.0784999998</v>
      </c>
      <c r="P2277" s="20">
        <f>Ugovori_OPULJP[[#This Row],[Bespovratna sredstva - EU dio - HRK]]/7.5345</f>
        <v>418969.41781140084</v>
      </c>
      <c r="Q2277" s="19">
        <f>Ugovori_OPULJP[[#This Row],[Bespovratna sredstva - Ukupno (EU+Nac) HRK
= Ukupna ugovorena vrijednost bespovratnih sredstava]]*Ugovori_OPULJP[[#This Row],[STOPA NACIONALNOG SUFINANCIRANJA %]]</f>
        <v>557069.13150000002</v>
      </c>
      <c r="R2277" s="20">
        <f>Ugovori_OPULJP[[#This Row],[Bespovratna sredstva - Nacionalni dio - HRK]]/7.5345</f>
        <v>73935.779613776627</v>
      </c>
      <c r="S2277" s="19">
        <v>3713794.21</v>
      </c>
      <c r="T2277" s="20">
        <f>Ugovori_OPULJP[[#This Row],[Bespovratna sredstva - Ukupno (EU+Nac) HRK
= Ukupna ugovorena vrijednost bespovratnih sredstava]]/7.5345</f>
        <v>492905.1974251775</v>
      </c>
      <c r="U2277" s="19">
        <v>0</v>
      </c>
      <c r="V2277" s="20">
        <f>Ugovori_OPULJP[[#This Row],[Javni doprinos korisnika - HRK]]/7.5345</f>
        <v>0</v>
      </c>
      <c r="W2277" s="19">
        <v>0</v>
      </c>
      <c r="X2277" s="20">
        <f>Ugovori_OPULJP[[#This Row],[Privatni doprinos korisnika - HRK]]/7.5345</f>
        <v>0</v>
      </c>
      <c r="Y2277" s="21">
        <f>Ugovori_OPULJP[[#This Row],[Bespovratna sredstva - Ukupno (EU+Nac) HRK
= Ukupna ugovorena vrijednost bespovratnih sredstava]]+Ugovori_OPULJP[[#This Row],[Javni doprinos korisnika - HRK]]+Ugovori_OPULJP[[#This Row],[Privatni doprinos korisnika - HRK]]</f>
        <v>3713794.21</v>
      </c>
      <c r="Z2277" s="22">
        <f>Ugovori_OPULJP[[#This Row],[UKUPNI PRIHVATLJIVI IZDACI
TOTAL ELIGIBLE EXPENDITURE
= Bespovratna sredstva ukupno + doprinos korisnika
= Ukupni prihvatljivi troškovi
= Ukupna ugovorena vrijednost projekta HRK]]/7.5345</f>
        <v>492905.1974251775</v>
      </c>
      <c r="AA2277" s="13" t="s">
        <v>22</v>
      </c>
      <c r="AB2277" s="13" t="s">
        <v>19</v>
      </c>
      <c r="AC2277" s="12" t="s">
        <v>8374</v>
      </c>
      <c r="AD2277" s="12" t="s">
        <v>2664</v>
      </c>
    </row>
    <row r="2278" spans="1:30" ht="96.6" x14ac:dyDescent="0.3">
      <c r="A2278" s="10" t="s">
        <v>8375</v>
      </c>
      <c r="B2278" s="86" t="s">
        <v>139</v>
      </c>
      <c r="C2278" s="12" t="s">
        <v>2736</v>
      </c>
      <c r="D2278" s="12" t="s">
        <v>8293</v>
      </c>
      <c r="E2278" s="13" t="s">
        <v>63</v>
      </c>
      <c r="F2278" s="14" t="s">
        <v>8376</v>
      </c>
      <c r="G2278" s="14" t="s">
        <v>8377</v>
      </c>
      <c r="H2278" s="16">
        <v>43423</v>
      </c>
      <c r="I2278" s="16">
        <v>44335</v>
      </c>
      <c r="J2278" s="17" t="str">
        <f>IF(Ugovori_OPULJP[[#This Row],[DATUM ZAVRŠETKA OPERACIJE]]&gt;DATE(2023,12,31),"u provedbi","završen")</f>
        <v>završen</v>
      </c>
      <c r="K2278" s="15" t="s">
        <v>71</v>
      </c>
      <c r="L2278" s="15" t="s">
        <v>21</v>
      </c>
      <c r="M2278" s="18">
        <v>0.85</v>
      </c>
      <c r="N2278" s="18">
        <v>0.15</v>
      </c>
      <c r="O2278" s="19">
        <f>Ugovori_OPULJP[[#This Row],[Bespovratna sredstva - Ukupno (EU+Nac) HRK
= Ukupna ugovorena vrijednost bespovratnih sredstava]]*Ugovori_OPULJP[[#This Row],[EU STOPA SUFINANCIRANJA %
EU CO-FINANCING RATE %]]</f>
        <v>1820237.753</v>
      </c>
      <c r="P2278" s="20">
        <f>Ugovori_OPULJP[[#This Row],[Bespovratna sredstva - EU dio - HRK]]/7.5345</f>
        <v>241587.0665604884</v>
      </c>
      <c r="Q2278" s="19">
        <f>Ugovori_OPULJP[[#This Row],[Bespovratna sredstva - Ukupno (EU+Nac) HRK
= Ukupna ugovorena vrijednost bespovratnih sredstava]]*Ugovori_OPULJP[[#This Row],[STOPA NACIONALNOG SUFINANCIRANJA %]]</f>
        <v>321218.42700000003</v>
      </c>
      <c r="R2278" s="20">
        <f>Ugovori_OPULJP[[#This Row],[Bespovratna sredstva - Nacionalni dio - HRK]]/7.5345</f>
        <v>42633.011745968543</v>
      </c>
      <c r="S2278" s="19">
        <v>2141456.1800000002</v>
      </c>
      <c r="T2278" s="20">
        <f>Ugovori_OPULJP[[#This Row],[Bespovratna sredstva - Ukupno (EU+Nac) HRK
= Ukupna ugovorena vrijednost bespovratnih sredstava]]/7.5345</f>
        <v>284220.07830645697</v>
      </c>
      <c r="U2278" s="19">
        <v>0</v>
      </c>
      <c r="V2278" s="20">
        <f>Ugovori_OPULJP[[#This Row],[Javni doprinos korisnika - HRK]]/7.5345</f>
        <v>0</v>
      </c>
      <c r="W2278" s="19">
        <v>0</v>
      </c>
      <c r="X2278" s="20">
        <f>Ugovori_OPULJP[[#This Row],[Privatni doprinos korisnika - HRK]]/7.5345</f>
        <v>0</v>
      </c>
      <c r="Y2278" s="21">
        <f>Ugovori_OPULJP[[#This Row],[Bespovratna sredstva - Ukupno (EU+Nac) HRK
= Ukupna ugovorena vrijednost bespovratnih sredstava]]+Ugovori_OPULJP[[#This Row],[Javni doprinos korisnika - HRK]]+Ugovori_OPULJP[[#This Row],[Privatni doprinos korisnika - HRK]]</f>
        <v>2141456.1800000002</v>
      </c>
      <c r="Z2278" s="22">
        <f>Ugovori_OPULJP[[#This Row],[UKUPNI PRIHVATLJIVI IZDACI
TOTAL ELIGIBLE EXPENDITURE
= Bespovratna sredstva ukupno + doprinos korisnika
= Ukupni prihvatljivi troškovi
= Ukupna ugovorena vrijednost projekta HRK]]/7.5345</f>
        <v>284220.07830645697</v>
      </c>
      <c r="AA2278" s="13" t="s">
        <v>22</v>
      </c>
      <c r="AB2278" s="13" t="s">
        <v>19</v>
      </c>
      <c r="AC2278" s="12" t="s">
        <v>8378</v>
      </c>
      <c r="AD2278" s="12" t="s">
        <v>2664</v>
      </c>
    </row>
    <row r="2279" spans="1:30" ht="82.8" x14ac:dyDescent="0.3">
      <c r="A2279" s="10" t="s">
        <v>8379</v>
      </c>
      <c r="B2279" s="86" t="s">
        <v>139</v>
      </c>
      <c r="C2279" s="12" t="s">
        <v>2736</v>
      </c>
      <c r="D2279" s="12" t="s">
        <v>8293</v>
      </c>
      <c r="E2279" s="13" t="s">
        <v>63</v>
      </c>
      <c r="F2279" s="14" t="s">
        <v>8380</v>
      </c>
      <c r="G2279" s="32" t="s">
        <v>8381</v>
      </c>
      <c r="H2279" s="16">
        <v>43480</v>
      </c>
      <c r="I2279" s="16">
        <v>44392</v>
      </c>
      <c r="J2279" s="17" t="str">
        <f>IF(Ugovori_OPULJP[[#This Row],[DATUM ZAVRŠETKA OPERACIJE]]&gt;DATE(2023,12,31),"u provedbi","završen")</f>
        <v>završen</v>
      </c>
      <c r="K2279" s="15" t="s">
        <v>240</v>
      </c>
      <c r="L2279" s="15" t="s">
        <v>240</v>
      </c>
      <c r="M2279" s="18">
        <v>0.85</v>
      </c>
      <c r="N2279" s="18">
        <v>0.15</v>
      </c>
      <c r="O2279" s="19">
        <f>Ugovori_OPULJP[[#This Row],[Bespovratna sredstva - Ukupno (EU+Nac) HRK
= Ukupna ugovorena vrijednost bespovratnih sredstava]]*Ugovori_OPULJP[[#This Row],[EU STOPA SUFINANCIRANJA %
EU CO-FINANCING RATE %]]</f>
        <v>3731950.6359999999</v>
      </c>
      <c r="P2279" s="20">
        <f>Ugovori_OPULJP[[#This Row],[Bespovratna sredstva - EU dio - HRK]]/7.5345</f>
        <v>495314.96927466983</v>
      </c>
      <c r="Q2279" s="19">
        <f>Ugovori_OPULJP[[#This Row],[Bespovratna sredstva - Ukupno (EU+Nac) HRK
= Ukupna ugovorena vrijednost bespovratnih sredstava]]*Ugovori_OPULJP[[#This Row],[STOPA NACIONALNOG SUFINANCIRANJA %]]</f>
        <v>658579.52399999998</v>
      </c>
      <c r="R2279" s="20">
        <f>Ugovori_OPULJP[[#This Row],[Bespovratna sredstva - Nacionalni dio - HRK]]/7.5345</f>
        <v>87408.523989647612</v>
      </c>
      <c r="S2279" s="19">
        <v>4390530.16</v>
      </c>
      <c r="T2279" s="20">
        <f>Ugovori_OPULJP[[#This Row],[Bespovratna sredstva - Ukupno (EU+Nac) HRK
= Ukupna ugovorena vrijednost bespovratnih sredstava]]/7.5345</f>
        <v>582723.49326431751</v>
      </c>
      <c r="U2279" s="19">
        <v>0</v>
      </c>
      <c r="V2279" s="20">
        <f>Ugovori_OPULJP[[#This Row],[Javni doprinos korisnika - HRK]]/7.5345</f>
        <v>0</v>
      </c>
      <c r="W2279" s="19">
        <v>0</v>
      </c>
      <c r="X2279" s="20">
        <f>Ugovori_OPULJP[[#This Row],[Privatni doprinos korisnika - HRK]]/7.5345</f>
        <v>0</v>
      </c>
      <c r="Y2279" s="21">
        <f>Ugovori_OPULJP[[#This Row],[Bespovratna sredstva - Ukupno (EU+Nac) HRK
= Ukupna ugovorena vrijednost bespovratnih sredstava]]+Ugovori_OPULJP[[#This Row],[Javni doprinos korisnika - HRK]]+Ugovori_OPULJP[[#This Row],[Privatni doprinos korisnika - HRK]]</f>
        <v>4390530.16</v>
      </c>
      <c r="Z2279" s="22">
        <f>Ugovori_OPULJP[[#This Row],[UKUPNI PRIHVATLJIVI IZDACI
TOTAL ELIGIBLE EXPENDITURE
= Bespovratna sredstva ukupno + doprinos korisnika
= Ukupni prihvatljivi troškovi
= Ukupna ugovorena vrijednost projekta HRK]]/7.5345</f>
        <v>582723.49326431751</v>
      </c>
      <c r="AA2279" s="13" t="s">
        <v>22</v>
      </c>
      <c r="AB2279" s="13" t="s">
        <v>19</v>
      </c>
      <c r="AC2279" s="12" t="s">
        <v>8382</v>
      </c>
      <c r="AD2279" s="12" t="s">
        <v>2664</v>
      </c>
    </row>
    <row r="2280" spans="1:30" ht="96.6" x14ac:dyDescent="0.3">
      <c r="A2280" s="10" t="s">
        <v>8383</v>
      </c>
      <c r="B2280" s="86" t="s">
        <v>139</v>
      </c>
      <c r="C2280" s="12" t="s">
        <v>2736</v>
      </c>
      <c r="D2280" s="12" t="s">
        <v>8293</v>
      </c>
      <c r="E2280" s="13" t="s">
        <v>63</v>
      </c>
      <c r="F2280" s="14" t="s">
        <v>8384</v>
      </c>
      <c r="G2280" s="14" t="s">
        <v>8385</v>
      </c>
      <c r="H2280" s="16">
        <v>43353</v>
      </c>
      <c r="I2280" s="16">
        <v>44265</v>
      </c>
      <c r="J2280" s="17" t="str">
        <f>IF(Ugovori_OPULJP[[#This Row],[DATUM ZAVRŠETKA OPERACIJE]]&gt;DATE(2023,12,31),"u provedbi","završen")</f>
        <v>završen</v>
      </c>
      <c r="K2280" s="15" t="s">
        <v>192</v>
      </c>
      <c r="L2280" s="15" t="s">
        <v>192</v>
      </c>
      <c r="M2280" s="18">
        <v>0.85</v>
      </c>
      <c r="N2280" s="18">
        <v>0.15</v>
      </c>
      <c r="O2280" s="19">
        <f>Ugovori_OPULJP[[#This Row],[Bespovratna sredstva - Ukupno (EU+Nac) HRK
= Ukupna ugovorena vrijednost bespovratnih sredstava]]*Ugovori_OPULJP[[#This Row],[EU STOPA SUFINANCIRANJA %
EU CO-FINANCING RATE %]]</f>
        <v>2465715.9805000001</v>
      </c>
      <c r="P2280" s="20">
        <f>Ugovori_OPULJP[[#This Row],[Bespovratna sredstva - EU dio - HRK]]/7.5345</f>
        <v>327256.74968478334</v>
      </c>
      <c r="Q2280" s="19">
        <f>Ugovori_OPULJP[[#This Row],[Bespovratna sredstva - Ukupno (EU+Nac) HRK
= Ukupna ugovorena vrijednost bespovratnih sredstava]]*Ugovori_OPULJP[[#This Row],[STOPA NACIONALNOG SUFINANCIRANJA %]]</f>
        <v>435126.34950000001</v>
      </c>
      <c r="R2280" s="20">
        <f>Ugovori_OPULJP[[#This Row],[Bespovratna sredstva - Nacionalni dio - HRK]]/7.5345</f>
        <v>57751.191120844116</v>
      </c>
      <c r="S2280" s="19">
        <v>2900842.33</v>
      </c>
      <c r="T2280" s="20">
        <f>Ugovori_OPULJP[[#This Row],[Bespovratna sredstva - Ukupno (EU+Nac) HRK
= Ukupna ugovorena vrijednost bespovratnih sredstava]]/7.5345</f>
        <v>385007.94080562744</v>
      </c>
      <c r="U2280" s="19">
        <v>0</v>
      </c>
      <c r="V2280" s="20">
        <f>Ugovori_OPULJP[[#This Row],[Javni doprinos korisnika - HRK]]/7.5345</f>
        <v>0</v>
      </c>
      <c r="W2280" s="19">
        <v>0</v>
      </c>
      <c r="X2280" s="20">
        <f>Ugovori_OPULJP[[#This Row],[Privatni doprinos korisnika - HRK]]/7.5345</f>
        <v>0</v>
      </c>
      <c r="Y2280" s="21">
        <f>Ugovori_OPULJP[[#This Row],[Bespovratna sredstva - Ukupno (EU+Nac) HRK
= Ukupna ugovorena vrijednost bespovratnih sredstava]]+Ugovori_OPULJP[[#This Row],[Javni doprinos korisnika - HRK]]+Ugovori_OPULJP[[#This Row],[Privatni doprinos korisnika - HRK]]</f>
        <v>2900842.33</v>
      </c>
      <c r="Z2280" s="22">
        <f>Ugovori_OPULJP[[#This Row],[UKUPNI PRIHVATLJIVI IZDACI
TOTAL ELIGIBLE EXPENDITURE
= Bespovratna sredstva ukupno + doprinos korisnika
= Ukupni prihvatljivi troškovi
= Ukupna ugovorena vrijednost projekta HRK]]/7.5345</f>
        <v>385007.94080562744</v>
      </c>
      <c r="AA2280" s="13" t="s">
        <v>22</v>
      </c>
      <c r="AB2280" s="13" t="s">
        <v>19</v>
      </c>
      <c r="AC2280" s="12" t="s">
        <v>8386</v>
      </c>
      <c r="AD2280" s="12" t="s">
        <v>2664</v>
      </c>
    </row>
    <row r="2281" spans="1:30" ht="110.4" x14ac:dyDescent="0.3">
      <c r="A2281" s="10" t="s">
        <v>8387</v>
      </c>
      <c r="B2281" s="86" t="s">
        <v>139</v>
      </c>
      <c r="C2281" s="12" t="s">
        <v>2736</v>
      </c>
      <c r="D2281" s="12" t="s">
        <v>8293</v>
      </c>
      <c r="E2281" s="13" t="s">
        <v>63</v>
      </c>
      <c r="F2281" s="14" t="s">
        <v>8388</v>
      </c>
      <c r="G2281" s="14" t="s">
        <v>901</v>
      </c>
      <c r="H2281" s="16">
        <v>43347</v>
      </c>
      <c r="I2281" s="16">
        <v>44259</v>
      </c>
      <c r="J2281" s="17" t="str">
        <f>IF(Ugovori_OPULJP[[#This Row],[DATUM ZAVRŠETKA OPERACIJE]]&gt;DATE(2023,12,31),"u provedbi","završen")</f>
        <v>završen</v>
      </c>
      <c r="K2281" s="15" t="s">
        <v>586</v>
      </c>
      <c r="L2281" s="15" t="s">
        <v>586</v>
      </c>
      <c r="M2281" s="18">
        <v>0.85</v>
      </c>
      <c r="N2281" s="18">
        <v>0.15</v>
      </c>
      <c r="O2281" s="19">
        <f>Ugovori_OPULJP[[#This Row],[Bespovratna sredstva - Ukupno (EU+Nac) HRK
= Ukupna ugovorena vrijednost bespovratnih sredstava]]*Ugovori_OPULJP[[#This Row],[EU STOPA SUFINANCIRANJA %
EU CO-FINANCING RATE %]]</f>
        <v>10098618.579</v>
      </c>
      <c r="P2281" s="20">
        <f>Ugovori_OPULJP[[#This Row],[Bespovratna sredstva - EU dio - HRK]]/7.5345</f>
        <v>1340317.0189130001</v>
      </c>
      <c r="Q2281" s="19">
        <f>Ugovori_OPULJP[[#This Row],[Bespovratna sredstva - Ukupno (EU+Nac) HRK
= Ukupna ugovorena vrijednost bespovratnih sredstava]]*Ugovori_OPULJP[[#This Row],[STOPA NACIONALNOG SUFINANCIRANJA %]]</f>
        <v>1782109.1610000001</v>
      </c>
      <c r="R2281" s="20">
        <f>Ugovori_OPULJP[[#This Row],[Bespovratna sredstva - Nacionalni dio - HRK]]/7.5345</f>
        <v>236526.53274935298</v>
      </c>
      <c r="S2281" s="19">
        <v>11880727.74</v>
      </c>
      <c r="T2281" s="20">
        <f>Ugovori_OPULJP[[#This Row],[Bespovratna sredstva - Ukupno (EU+Nac) HRK
= Ukupna ugovorena vrijednost bespovratnih sredstava]]/7.5345</f>
        <v>1576843.5516623531</v>
      </c>
      <c r="U2281" s="19">
        <v>0</v>
      </c>
      <c r="V2281" s="20">
        <f>Ugovori_OPULJP[[#This Row],[Javni doprinos korisnika - HRK]]/7.5345</f>
        <v>0</v>
      </c>
      <c r="W2281" s="19">
        <v>0</v>
      </c>
      <c r="X2281" s="20">
        <f>Ugovori_OPULJP[[#This Row],[Privatni doprinos korisnika - HRK]]/7.5345</f>
        <v>0</v>
      </c>
      <c r="Y2281" s="21">
        <f>Ugovori_OPULJP[[#This Row],[Bespovratna sredstva - Ukupno (EU+Nac) HRK
= Ukupna ugovorena vrijednost bespovratnih sredstava]]+Ugovori_OPULJP[[#This Row],[Javni doprinos korisnika - HRK]]+Ugovori_OPULJP[[#This Row],[Privatni doprinos korisnika - HRK]]</f>
        <v>11880727.74</v>
      </c>
      <c r="Z2281" s="22">
        <f>Ugovori_OPULJP[[#This Row],[UKUPNI PRIHVATLJIVI IZDACI
TOTAL ELIGIBLE EXPENDITURE
= Bespovratna sredstva ukupno + doprinos korisnika
= Ukupni prihvatljivi troškovi
= Ukupna ugovorena vrijednost projekta HRK]]/7.5345</f>
        <v>1576843.5516623531</v>
      </c>
      <c r="AA2281" s="13" t="s">
        <v>22</v>
      </c>
      <c r="AB2281" s="13" t="s">
        <v>19</v>
      </c>
      <c r="AC2281" s="12" t="s">
        <v>8389</v>
      </c>
      <c r="AD2281" s="12" t="s">
        <v>2664</v>
      </c>
    </row>
    <row r="2282" spans="1:30" ht="110.4" x14ac:dyDescent="0.3">
      <c r="A2282" s="10" t="s">
        <v>8390</v>
      </c>
      <c r="B2282" s="86" t="s">
        <v>139</v>
      </c>
      <c r="C2282" s="12" t="s">
        <v>2736</v>
      </c>
      <c r="D2282" s="12" t="s">
        <v>8293</v>
      </c>
      <c r="E2282" s="13" t="s">
        <v>63</v>
      </c>
      <c r="F2282" s="14" t="s">
        <v>8391</v>
      </c>
      <c r="G2282" s="14" t="s">
        <v>1431</v>
      </c>
      <c r="H2282" s="16">
        <v>43480</v>
      </c>
      <c r="I2282" s="16">
        <v>44392</v>
      </c>
      <c r="J2282" s="17" t="str">
        <f>IF(Ugovori_OPULJP[[#This Row],[DATUM ZAVRŠETKA OPERACIJE]]&gt;DATE(2023,12,31),"u provedbi","završen")</f>
        <v>završen</v>
      </c>
      <c r="K2282" s="15" t="s">
        <v>178</v>
      </c>
      <c r="L2282" s="15" t="s">
        <v>178</v>
      </c>
      <c r="M2282" s="18">
        <v>0.85</v>
      </c>
      <c r="N2282" s="18">
        <v>0.15</v>
      </c>
      <c r="O2282" s="19">
        <f>Ugovori_OPULJP[[#This Row],[Bespovratna sredstva - Ukupno (EU+Nac) HRK
= Ukupna ugovorena vrijednost bespovratnih sredstava]]*Ugovori_OPULJP[[#This Row],[EU STOPA SUFINANCIRANJA %
EU CO-FINANCING RATE %]]</f>
        <v>11797182.877999999</v>
      </c>
      <c r="P2282" s="20">
        <f>Ugovori_OPULJP[[#This Row],[Bespovratna sredstva - EU dio - HRK]]/7.5345</f>
        <v>1565755.2429491004</v>
      </c>
      <c r="Q2282" s="19">
        <f>Ugovori_OPULJP[[#This Row],[Bespovratna sredstva - Ukupno (EU+Nac) HRK
= Ukupna ugovorena vrijednost bespovratnih sredstava]]*Ugovori_OPULJP[[#This Row],[STOPA NACIONALNOG SUFINANCIRANJA %]]</f>
        <v>2081855.8019999999</v>
      </c>
      <c r="R2282" s="20">
        <f>Ugovori_OPULJP[[#This Row],[Bespovratna sredstva - Nacionalni dio - HRK]]/7.5345</f>
        <v>276309.74875572365</v>
      </c>
      <c r="S2282" s="19">
        <v>13879038.68</v>
      </c>
      <c r="T2282" s="20">
        <f>Ugovori_OPULJP[[#This Row],[Bespovratna sredstva - Ukupno (EU+Nac) HRK
= Ukupna ugovorena vrijednost bespovratnih sredstava]]/7.5345</f>
        <v>1842064.9917048244</v>
      </c>
      <c r="U2282" s="19">
        <v>0</v>
      </c>
      <c r="V2282" s="20">
        <f>Ugovori_OPULJP[[#This Row],[Javni doprinos korisnika - HRK]]/7.5345</f>
        <v>0</v>
      </c>
      <c r="W2282" s="19">
        <v>0</v>
      </c>
      <c r="X2282" s="20">
        <f>Ugovori_OPULJP[[#This Row],[Privatni doprinos korisnika - HRK]]/7.5345</f>
        <v>0</v>
      </c>
      <c r="Y2282" s="21">
        <f>Ugovori_OPULJP[[#This Row],[Bespovratna sredstva - Ukupno (EU+Nac) HRK
= Ukupna ugovorena vrijednost bespovratnih sredstava]]+Ugovori_OPULJP[[#This Row],[Javni doprinos korisnika - HRK]]+Ugovori_OPULJP[[#This Row],[Privatni doprinos korisnika - HRK]]</f>
        <v>13879038.68</v>
      </c>
      <c r="Z2282" s="22">
        <f>Ugovori_OPULJP[[#This Row],[UKUPNI PRIHVATLJIVI IZDACI
TOTAL ELIGIBLE EXPENDITURE
= Bespovratna sredstva ukupno + doprinos korisnika
= Ukupni prihvatljivi troškovi
= Ukupna ugovorena vrijednost projekta HRK]]/7.5345</f>
        <v>1842064.9917048244</v>
      </c>
      <c r="AA2282" s="13" t="s">
        <v>22</v>
      </c>
      <c r="AB2282" s="13" t="s">
        <v>19</v>
      </c>
      <c r="AC2282" s="12" t="s">
        <v>8392</v>
      </c>
      <c r="AD2282" s="12" t="s">
        <v>2664</v>
      </c>
    </row>
    <row r="2283" spans="1:30" ht="96.6" x14ac:dyDescent="0.3">
      <c r="A2283" s="10" t="s">
        <v>8393</v>
      </c>
      <c r="B2283" s="86" t="s">
        <v>139</v>
      </c>
      <c r="C2283" s="12" t="s">
        <v>2736</v>
      </c>
      <c r="D2283" s="12" t="s">
        <v>8293</v>
      </c>
      <c r="E2283" s="13" t="s">
        <v>63</v>
      </c>
      <c r="F2283" s="14" t="s">
        <v>8394</v>
      </c>
      <c r="G2283" s="14" t="s">
        <v>8395</v>
      </c>
      <c r="H2283" s="16">
        <v>43347</v>
      </c>
      <c r="I2283" s="16">
        <v>44259</v>
      </c>
      <c r="J2283" s="17" t="str">
        <f>IF(Ugovori_OPULJP[[#This Row],[DATUM ZAVRŠETKA OPERACIJE]]&gt;DATE(2023,12,31),"u provedbi","završen")</f>
        <v>završen</v>
      </c>
      <c r="K2283" s="15" t="s">
        <v>21</v>
      </c>
      <c r="L2283" s="15" t="s">
        <v>21</v>
      </c>
      <c r="M2283" s="18">
        <v>0.85</v>
      </c>
      <c r="N2283" s="18">
        <v>0.15</v>
      </c>
      <c r="O2283" s="19">
        <f>Ugovori_OPULJP[[#This Row],[Bespovratna sredstva - Ukupno (EU+Nac) HRK
= Ukupna ugovorena vrijednost bespovratnih sredstava]]*Ugovori_OPULJP[[#This Row],[EU STOPA SUFINANCIRANJA %
EU CO-FINANCING RATE %]]</f>
        <v>2609408.625</v>
      </c>
      <c r="P2283" s="20">
        <f>Ugovori_OPULJP[[#This Row],[Bespovratna sredstva - EU dio - HRK]]/7.5345</f>
        <v>346328.04101134778</v>
      </c>
      <c r="Q2283" s="19">
        <f>Ugovori_OPULJP[[#This Row],[Bespovratna sredstva - Ukupno (EU+Nac) HRK
= Ukupna ugovorena vrijednost bespovratnih sredstava]]*Ugovori_OPULJP[[#This Row],[STOPA NACIONALNOG SUFINANCIRANJA %]]</f>
        <v>460483.875</v>
      </c>
      <c r="R2283" s="20">
        <f>Ugovori_OPULJP[[#This Row],[Bespovratna sredstva - Nacionalni dio - HRK]]/7.5345</f>
        <v>61116.713119649605</v>
      </c>
      <c r="S2283" s="19">
        <v>3069892.5</v>
      </c>
      <c r="T2283" s="20">
        <f>Ugovori_OPULJP[[#This Row],[Bespovratna sredstva - Ukupno (EU+Nac) HRK
= Ukupna ugovorena vrijednost bespovratnih sredstava]]/7.5345</f>
        <v>407444.7541309974</v>
      </c>
      <c r="U2283" s="19">
        <v>0</v>
      </c>
      <c r="V2283" s="20">
        <f>Ugovori_OPULJP[[#This Row],[Javni doprinos korisnika - HRK]]/7.5345</f>
        <v>0</v>
      </c>
      <c r="W2283" s="19">
        <v>0</v>
      </c>
      <c r="X2283" s="20">
        <f>Ugovori_OPULJP[[#This Row],[Privatni doprinos korisnika - HRK]]/7.5345</f>
        <v>0</v>
      </c>
      <c r="Y2283" s="21">
        <f>Ugovori_OPULJP[[#This Row],[Bespovratna sredstva - Ukupno (EU+Nac) HRK
= Ukupna ugovorena vrijednost bespovratnih sredstava]]+Ugovori_OPULJP[[#This Row],[Javni doprinos korisnika - HRK]]+Ugovori_OPULJP[[#This Row],[Privatni doprinos korisnika - HRK]]</f>
        <v>3069892.5</v>
      </c>
      <c r="Z2283" s="22">
        <f>Ugovori_OPULJP[[#This Row],[UKUPNI PRIHVATLJIVI IZDACI
TOTAL ELIGIBLE EXPENDITURE
= Bespovratna sredstva ukupno + doprinos korisnika
= Ukupni prihvatljivi troškovi
= Ukupna ugovorena vrijednost projekta HRK]]/7.5345</f>
        <v>407444.7541309974</v>
      </c>
      <c r="AA2283" s="13" t="s">
        <v>22</v>
      </c>
      <c r="AB2283" s="13" t="s">
        <v>19</v>
      </c>
      <c r="AC2283" s="12" t="s">
        <v>8396</v>
      </c>
      <c r="AD2283" s="12" t="s">
        <v>2664</v>
      </c>
    </row>
    <row r="2284" spans="1:30" ht="82.8" x14ac:dyDescent="0.3">
      <c r="A2284" s="10" t="s">
        <v>8397</v>
      </c>
      <c r="B2284" s="86" t="s">
        <v>139</v>
      </c>
      <c r="C2284" s="12" t="s">
        <v>2736</v>
      </c>
      <c r="D2284" s="12" t="s">
        <v>8293</v>
      </c>
      <c r="E2284" s="13" t="s">
        <v>63</v>
      </c>
      <c r="F2284" s="14" t="s">
        <v>8398</v>
      </c>
      <c r="G2284" s="14" t="s">
        <v>1951</v>
      </c>
      <c r="H2284" s="16">
        <v>43566</v>
      </c>
      <c r="I2284" s="16">
        <v>44480</v>
      </c>
      <c r="J2284" s="17" t="str">
        <f>IF(Ugovori_OPULJP[[#This Row],[DATUM ZAVRŠETKA OPERACIJE]]&gt;DATE(2023,12,31),"u provedbi","završen")</f>
        <v>završen</v>
      </c>
      <c r="K2284" s="15" t="s">
        <v>240</v>
      </c>
      <c r="L2284" s="15" t="s">
        <v>240</v>
      </c>
      <c r="M2284" s="18">
        <v>0.85</v>
      </c>
      <c r="N2284" s="18">
        <v>0.15</v>
      </c>
      <c r="O2284" s="19">
        <f>Ugovori_OPULJP[[#This Row],[Bespovratna sredstva - Ukupno (EU+Nac) HRK
= Ukupna ugovorena vrijednost bespovratnih sredstava]]*Ugovori_OPULJP[[#This Row],[EU STOPA SUFINANCIRANJA %
EU CO-FINANCING RATE %]]</f>
        <v>2283883.3854999999</v>
      </c>
      <c r="P2284" s="20">
        <f>Ugovori_OPULJP[[#This Row],[Bespovratna sredstva - EU dio - HRK]]/7.5345</f>
        <v>303123.41701506398</v>
      </c>
      <c r="Q2284" s="19">
        <f>Ugovori_OPULJP[[#This Row],[Bespovratna sredstva - Ukupno (EU+Nac) HRK
= Ukupna ugovorena vrijednost bespovratnih sredstava]]*Ugovori_OPULJP[[#This Row],[STOPA NACIONALNOG SUFINANCIRANJA %]]</f>
        <v>403038.24449999997</v>
      </c>
      <c r="R2284" s="20">
        <f>Ugovori_OPULJP[[#This Row],[Bespovratna sredstva - Nacionalni dio - HRK]]/7.5345</f>
        <v>53492.367708540703</v>
      </c>
      <c r="S2284" s="19">
        <v>2686921.63</v>
      </c>
      <c r="T2284" s="20">
        <f>Ugovori_OPULJP[[#This Row],[Bespovratna sredstva - Ukupno (EU+Nac) HRK
= Ukupna ugovorena vrijednost bespovratnih sredstava]]/7.5345</f>
        <v>356615.78472360474</v>
      </c>
      <c r="U2284" s="19">
        <v>0</v>
      </c>
      <c r="V2284" s="20">
        <f>Ugovori_OPULJP[[#This Row],[Javni doprinos korisnika - HRK]]/7.5345</f>
        <v>0</v>
      </c>
      <c r="W2284" s="19">
        <v>0</v>
      </c>
      <c r="X2284" s="20">
        <f>Ugovori_OPULJP[[#This Row],[Privatni doprinos korisnika - HRK]]/7.5345</f>
        <v>0</v>
      </c>
      <c r="Y2284" s="21">
        <f>Ugovori_OPULJP[[#This Row],[Bespovratna sredstva - Ukupno (EU+Nac) HRK
= Ukupna ugovorena vrijednost bespovratnih sredstava]]+Ugovori_OPULJP[[#This Row],[Javni doprinos korisnika - HRK]]+Ugovori_OPULJP[[#This Row],[Privatni doprinos korisnika - HRK]]</f>
        <v>2686921.63</v>
      </c>
      <c r="Z2284" s="22">
        <f>Ugovori_OPULJP[[#This Row],[UKUPNI PRIHVATLJIVI IZDACI
TOTAL ELIGIBLE EXPENDITURE
= Bespovratna sredstva ukupno + doprinos korisnika
= Ukupni prihvatljivi troškovi
= Ukupna ugovorena vrijednost projekta HRK]]/7.5345</f>
        <v>356615.78472360474</v>
      </c>
      <c r="AA2284" s="13" t="s">
        <v>22</v>
      </c>
      <c r="AB2284" s="13" t="s">
        <v>19</v>
      </c>
      <c r="AC2284" s="12" t="s">
        <v>8399</v>
      </c>
      <c r="AD2284" s="12" t="s">
        <v>2664</v>
      </c>
    </row>
    <row r="2285" spans="1:30" ht="82.8" x14ac:dyDescent="0.3">
      <c r="A2285" s="10" t="s">
        <v>8400</v>
      </c>
      <c r="B2285" s="86" t="s">
        <v>139</v>
      </c>
      <c r="C2285" s="12" t="s">
        <v>2736</v>
      </c>
      <c r="D2285" s="12" t="s">
        <v>8293</v>
      </c>
      <c r="E2285" s="13" t="s">
        <v>63</v>
      </c>
      <c r="F2285" s="14" t="s">
        <v>8401</v>
      </c>
      <c r="G2285" s="14" t="s">
        <v>8402</v>
      </c>
      <c r="H2285" s="16">
        <v>43347</v>
      </c>
      <c r="I2285" s="16">
        <v>44259</v>
      </c>
      <c r="J2285" s="17" t="str">
        <f>IF(Ugovori_OPULJP[[#This Row],[DATUM ZAVRŠETKA OPERACIJE]]&gt;DATE(2023,12,31),"u provedbi","završen")</f>
        <v>završen</v>
      </c>
      <c r="K2285" s="15" t="s">
        <v>21</v>
      </c>
      <c r="L2285" s="15" t="s">
        <v>21</v>
      </c>
      <c r="M2285" s="18">
        <v>0.85</v>
      </c>
      <c r="N2285" s="18">
        <v>0.15</v>
      </c>
      <c r="O2285" s="19">
        <f>Ugovori_OPULJP[[#This Row],[Bespovratna sredstva - Ukupno (EU+Nac) HRK
= Ukupna ugovorena vrijednost bespovratnih sredstava]]*Ugovori_OPULJP[[#This Row],[EU STOPA SUFINANCIRANJA %
EU CO-FINANCING RATE %]]</f>
        <v>2491082.4624999999</v>
      </c>
      <c r="P2285" s="20">
        <f>Ugovori_OPULJP[[#This Row],[Bespovratna sredstva - EU dio - HRK]]/7.5345</f>
        <v>330623.46041542233</v>
      </c>
      <c r="Q2285" s="19">
        <f>Ugovori_OPULJP[[#This Row],[Bespovratna sredstva - Ukupno (EU+Nac) HRK
= Ukupna ugovorena vrijednost bespovratnih sredstava]]*Ugovori_OPULJP[[#This Row],[STOPA NACIONALNOG SUFINANCIRANJA %]]</f>
        <v>439602.78749999998</v>
      </c>
      <c r="R2285" s="20">
        <f>Ugovori_OPULJP[[#This Row],[Bespovratna sredstva - Nacionalni dio - HRK]]/7.5345</f>
        <v>58345.316543898065</v>
      </c>
      <c r="S2285" s="19">
        <v>2930685.25</v>
      </c>
      <c r="T2285" s="20">
        <f>Ugovori_OPULJP[[#This Row],[Bespovratna sredstva - Ukupno (EU+Nac) HRK
= Ukupna ugovorena vrijednost bespovratnih sredstava]]/7.5345</f>
        <v>388968.77695932041</v>
      </c>
      <c r="U2285" s="19">
        <v>0</v>
      </c>
      <c r="V2285" s="20">
        <f>Ugovori_OPULJP[[#This Row],[Javni doprinos korisnika - HRK]]/7.5345</f>
        <v>0</v>
      </c>
      <c r="W2285" s="19">
        <v>0</v>
      </c>
      <c r="X2285" s="20">
        <f>Ugovori_OPULJP[[#This Row],[Privatni doprinos korisnika - HRK]]/7.5345</f>
        <v>0</v>
      </c>
      <c r="Y2285" s="21">
        <f>Ugovori_OPULJP[[#This Row],[Bespovratna sredstva - Ukupno (EU+Nac) HRK
= Ukupna ugovorena vrijednost bespovratnih sredstava]]+Ugovori_OPULJP[[#This Row],[Javni doprinos korisnika - HRK]]+Ugovori_OPULJP[[#This Row],[Privatni doprinos korisnika - HRK]]</f>
        <v>2930685.25</v>
      </c>
      <c r="Z2285" s="22">
        <f>Ugovori_OPULJP[[#This Row],[UKUPNI PRIHVATLJIVI IZDACI
TOTAL ELIGIBLE EXPENDITURE
= Bespovratna sredstva ukupno + doprinos korisnika
= Ukupni prihvatljivi troškovi
= Ukupna ugovorena vrijednost projekta HRK]]/7.5345</f>
        <v>388968.77695932041</v>
      </c>
      <c r="AA2285" s="13" t="s">
        <v>22</v>
      </c>
      <c r="AB2285" s="13" t="s">
        <v>19</v>
      </c>
      <c r="AC2285" s="12" t="s">
        <v>8403</v>
      </c>
      <c r="AD2285" s="12" t="s">
        <v>2664</v>
      </c>
    </row>
    <row r="2286" spans="1:30" ht="110.4" x14ac:dyDescent="0.3">
      <c r="A2286" s="10" t="s">
        <v>8404</v>
      </c>
      <c r="B2286" s="86" t="s">
        <v>139</v>
      </c>
      <c r="C2286" s="12" t="s">
        <v>2736</v>
      </c>
      <c r="D2286" s="12" t="s">
        <v>8293</v>
      </c>
      <c r="E2286" s="13" t="s">
        <v>63</v>
      </c>
      <c r="F2286" s="14" t="s">
        <v>8405</v>
      </c>
      <c r="G2286" s="14" t="s">
        <v>8406</v>
      </c>
      <c r="H2286" s="16">
        <v>43364</v>
      </c>
      <c r="I2286" s="16">
        <v>44095</v>
      </c>
      <c r="J2286" s="17" t="str">
        <f>IF(Ugovori_OPULJP[[#This Row],[DATUM ZAVRŠETKA OPERACIJE]]&gt;DATE(2023,12,31),"u provedbi","završen")</f>
        <v>završen</v>
      </c>
      <c r="K2286" s="15" t="s">
        <v>178</v>
      </c>
      <c r="L2286" s="15" t="s">
        <v>178</v>
      </c>
      <c r="M2286" s="18">
        <v>0.85</v>
      </c>
      <c r="N2286" s="18">
        <v>0.15</v>
      </c>
      <c r="O2286" s="19">
        <f>Ugovori_OPULJP[[#This Row],[Bespovratna sredstva - Ukupno (EU+Nac) HRK
= Ukupna ugovorena vrijednost bespovratnih sredstava]]*Ugovori_OPULJP[[#This Row],[EU STOPA SUFINANCIRANJA %
EU CO-FINANCING RATE %]]</f>
        <v>645177.54850000003</v>
      </c>
      <c r="P2286" s="20">
        <f>Ugovori_OPULJP[[#This Row],[Bespovratna sredstva - EU dio - HRK]]/7.5345</f>
        <v>85629.776162983602</v>
      </c>
      <c r="Q2286" s="19">
        <f>Ugovori_OPULJP[[#This Row],[Bespovratna sredstva - Ukupno (EU+Nac) HRK
= Ukupna ugovorena vrijednost bespovratnih sredstava]]*Ugovori_OPULJP[[#This Row],[STOPA NACIONALNOG SUFINANCIRANJA %]]</f>
        <v>113854.8615</v>
      </c>
      <c r="R2286" s="20">
        <f>Ugovori_OPULJP[[#This Row],[Bespovratna sredstva - Nacionalni dio - HRK]]/7.5345</f>
        <v>15111.136969938283</v>
      </c>
      <c r="S2286" s="19">
        <v>759032.41</v>
      </c>
      <c r="T2286" s="20">
        <f>Ugovori_OPULJP[[#This Row],[Bespovratna sredstva - Ukupno (EU+Nac) HRK
= Ukupna ugovorena vrijednost bespovratnih sredstava]]/7.5345</f>
        <v>100740.91313292189</v>
      </c>
      <c r="U2286" s="19">
        <v>0</v>
      </c>
      <c r="V2286" s="20">
        <f>Ugovori_OPULJP[[#This Row],[Javni doprinos korisnika - HRK]]/7.5345</f>
        <v>0</v>
      </c>
      <c r="W2286" s="19">
        <v>0</v>
      </c>
      <c r="X2286" s="20">
        <f>Ugovori_OPULJP[[#This Row],[Privatni doprinos korisnika - HRK]]/7.5345</f>
        <v>0</v>
      </c>
      <c r="Y2286" s="21">
        <f>Ugovori_OPULJP[[#This Row],[Bespovratna sredstva - Ukupno (EU+Nac) HRK
= Ukupna ugovorena vrijednost bespovratnih sredstava]]+Ugovori_OPULJP[[#This Row],[Javni doprinos korisnika - HRK]]+Ugovori_OPULJP[[#This Row],[Privatni doprinos korisnika - HRK]]</f>
        <v>759032.41</v>
      </c>
      <c r="Z2286" s="22">
        <f>Ugovori_OPULJP[[#This Row],[UKUPNI PRIHVATLJIVI IZDACI
TOTAL ELIGIBLE EXPENDITURE
= Bespovratna sredstva ukupno + doprinos korisnika
= Ukupni prihvatljivi troškovi
= Ukupna ugovorena vrijednost projekta HRK]]/7.5345</f>
        <v>100740.91313292189</v>
      </c>
      <c r="AA2286" s="13" t="s">
        <v>22</v>
      </c>
      <c r="AB2286" s="13" t="s">
        <v>19</v>
      </c>
      <c r="AC2286" s="12" t="s">
        <v>8407</v>
      </c>
      <c r="AD2286" s="12" t="s">
        <v>2664</v>
      </c>
    </row>
    <row r="2287" spans="1:30" ht="69" x14ac:dyDescent="0.3">
      <c r="A2287" s="10" t="s">
        <v>8408</v>
      </c>
      <c r="B2287" s="86" t="s">
        <v>139</v>
      </c>
      <c r="C2287" s="12" t="s">
        <v>2736</v>
      </c>
      <c r="D2287" s="12" t="s">
        <v>8293</v>
      </c>
      <c r="E2287" s="13" t="s">
        <v>63</v>
      </c>
      <c r="F2287" s="14" t="s">
        <v>8409</v>
      </c>
      <c r="G2287" s="14" t="s">
        <v>8410</v>
      </c>
      <c r="H2287" s="16">
        <v>43557</v>
      </c>
      <c r="I2287" s="16">
        <v>44471</v>
      </c>
      <c r="J2287" s="17" t="str">
        <f>IF(Ugovori_OPULJP[[#This Row],[DATUM ZAVRŠETKA OPERACIJE]]&gt;DATE(2023,12,31),"u provedbi","završen")</f>
        <v>završen</v>
      </c>
      <c r="K2287" s="15" t="s">
        <v>71</v>
      </c>
      <c r="L2287" s="15" t="s">
        <v>71</v>
      </c>
      <c r="M2287" s="18">
        <v>0.85</v>
      </c>
      <c r="N2287" s="18">
        <v>0.15</v>
      </c>
      <c r="O2287" s="19">
        <f>Ugovori_OPULJP[[#This Row],[Bespovratna sredstva - Ukupno (EU+Nac) HRK
= Ukupna ugovorena vrijednost bespovratnih sredstava]]*Ugovori_OPULJP[[#This Row],[EU STOPA SUFINANCIRANJA %
EU CO-FINANCING RATE %]]</f>
        <v>2035240.085</v>
      </c>
      <c r="P2287" s="20">
        <f>Ugovori_OPULJP[[#This Row],[Bespovratna sredstva - EU dio - HRK]]/7.5345</f>
        <v>270122.77987922222</v>
      </c>
      <c r="Q2287" s="19">
        <f>Ugovori_OPULJP[[#This Row],[Bespovratna sredstva - Ukupno (EU+Nac) HRK
= Ukupna ugovorena vrijednost bespovratnih sredstava]]*Ugovori_OPULJP[[#This Row],[STOPA NACIONALNOG SUFINANCIRANJA %]]</f>
        <v>359160.01500000001</v>
      </c>
      <c r="R2287" s="20">
        <f>Ugovori_OPULJP[[#This Row],[Bespovratna sredstva - Nacionalni dio - HRK]]/7.5345</f>
        <v>47668.725861039216</v>
      </c>
      <c r="S2287" s="19">
        <v>2394400.1</v>
      </c>
      <c r="T2287" s="20">
        <f>Ugovori_OPULJP[[#This Row],[Bespovratna sredstva - Ukupno (EU+Nac) HRK
= Ukupna ugovorena vrijednost bespovratnih sredstava]]/7.5345</f>
        <v>317791.50574026146</v>
      </c>
      <c r="U2287" s="19">
        <v>0</v>
      </c>
      <c r="V2287" s="20">
        <f>Ugovori_OPULJP[[#This Row],[Javni doprinos korisnika - HRK]]/7.5345</f>
        <v>0</v>
      </c>
      <c r="W2287" s="19">
        <v>0</v>
      </c>
      <c r="X2287" s="20">
        <f>Ugovori_OPULJP[[#This Row],[Privatni doprinos korisnika - HRK]]/7.5345</f>
        <v>0</v>
      </c>
      <c r="Y2287" s="21">
        <f>Ugovori_OPULJP[[#This Row],[Bespovratna sredstva - Ukupno (EU+Nac) HRK
= Ukupna ugovorena vrijednost bespovratnih sredstava]]+Ugovori_OPULJP[[#This Row],[Javni doprinos korisnika - HRK]]+Ugovori_OPULJP[[#This Row],[Privatni doprinos korisnika - HRK]]</f>
        <v>2394400.1</v>
      </c>
      <c r="Z2287" s="22">
        <f>Ugovori_OPULJP[[#This Row],[UKUPNI PRIHVATLJIVI IZDACI
TOTAL ELIGIBLE EXPENDITURE
= Bespovratna sredstva ukupno + doprinos korisnika
= Ukupni prihvatljivi troškovi
= Ukupna ugovorena vrijednost projekta HRK]]/7.5345</f>
        <v>317791.50574026146</v>
      </c>
      <c r="AA2287" s="13" t="s">
        <v>22</v>
      </c>
      <c r="AB2287" s="13" t="s">
        <v>19</v>
      </c>
      <c r="AC2287" s="12" t="s">
        <v>8411</v>
      </c>
      <c r="AD2287" s="12" t="s">
        <v>2664</v>
      </c>
    </row>
    <row r="2288" spans="1:30" ht="82.8" x14ac:dyDescent="0.3">
      <c r="A2288" s="10" t="s">
        <v>8412</v>
      </c>
      <c r="B2288" s="86" t="s">
        <v>139</v>
      </c>
      <c r="C2288" s="12" t="s">
        <v>2736</v>
      </c>
      <c r="D2288" s="12" t="s">
        <v>8293</v>
      </c>
      <c r="E2288" s="13" t="s">
        <v>63</v>
      </c>
      <c r="F2288" s="14" t="s">
        <v>8413</v>
      </c>
      <c r="G2288" s="14" t="s">
        <v>8414</v>
      </c>
      <c r="H2288" s="16">
        <v>43347</v>
      </c>
      <c r="I2288" s="16">
        <v>44259</v>
      </c>
      <c r="J2288" s="17" t="str">
        <f>IF(Ugovori_OPULJP[[#This Row],[DATUM ZAVRŠETKA OPERACIJE]]&gt;DATE(2023,12,31),"u provedbi","završen")</f>
        <v>završen</v>
      </c>
      <c r="K2288" s="15" t="s">
        <v>240</v>
      </c>
      <c r="L2288" s="15" t="s">
        <v>240</v>
      </c>
      <c r="M2288" s="18">
        <v>0.85</v>
      </c>
      <c r="N2288" s="18">
        <v>0.15</v>
      </c>
      <c r="O2288" s="19">
        <f>Ugovori_OPULJP[[#This Row],[Bespovratna sredstva - Ukupno (EU+Nac) HRK
= Ukupna ugovorena vrijednost bespovratnih sredstava]]*Ugovori_OPULJP[[#This Row],[EU STOPA SUFINANCIRANJA %
EU CO-FINANCING RATE %]]</f>
        <v>2654724.8110000002</v>
      </c>
      <c r="P2288" s="20">
        <f>Ugovori_OPULJP[[#This Row],[Bespovratna sredstva - EU dio - HRK]]/7.5345</f>
        <v>352342.53248390736</v>
      </c>
      <c r="Q2288" s="19">
        <f>Ugovori_OPULJP[[#This Row],[Bespovratna sredstva - Ukupno (EU+Nac) HRK
= Ukupna ugovorena vrijednost bespovratnih sredstava]]*Ugovori_OPULJP[[#This Row],[STOPA NACIONALNOG SUFINANCIRANJA %]]</f>
        <v>468480.84899999999</v>
      </c>
      <c r="R2288" s="20">
        <f>Ugovori_OPULJP[[#This Row],[Bespovratna sredstva - Nacionalni dio - HRK]]/7.5345</f>
        <v>62178.093967748355</v>
      </c>
      <c r="S2288" s="19">
        <v>3123205.66</v>
      </c>
      <c r="T2288" s="20">
        <f>Ugovori_OPULJP[[#This Row],[Bespovratna sredstva - Ukupno (EU+Nac) HRK
= Ukupna ugovorena vrijednost bespovratnih sredstava]]/7.5345</f>
        <v>414520.6264516557</v>
      </c>
      <c r="U2288" s="19">
        <v>0</v>
      </c>
      <c r="V2288" s="20">
        <f>Ugovori_OPULJP[[#This Row],[Javni doprinos korisnika - HRK]]/7.5345</f>
        <v>0</v>
      </c>
      <c r="W2288" s="19">
        <v>0</v>
      </c>
      <c r="X2288" s="20">
        <f>Ugovori_OPULJP[[#This Row],[Privatni doprinos korisnika - HRK]]/7.5345</f>
        <v>0</v>
      </c>
      <c r="Y2288" s="21">
        <f>Ugovori_OPULJP[[#This Row],[Bespovratna sredstva - Ukupno (EU+Nac) HRK
= Ukupna ugovorena vrijednost bespovratnih sredstava]]+Ugovori_OPULJP[[#This Row],[Javni doprinos korisnika - HRK]]+Ugovori_OPULJP[[#This Row],[Privatni doprinos korisnika - HRK]]</f>
        <v>3123205.66</v>
      </c>
      <c r="Z2288" s="22">
        <f>Ugovori_OPULJP[[#This Row],[UKUPNI PRIHVATLJIVI IZDACI
TOTAL ELIGIBLE EXPENDITURE
= Bespovratna sredstva ukupno + doprinos korisnika
= Ukupni prihvatljivi troškovi
= Ukupna ugovorena vrijednost projekta HRK]]/7.5345</f>
        <v>414520.6264516557</v>
      </c>
      <c r="AA2288" s="13" t="s">
        <v>22</v>
      </c>
      <c r="AB2288" s="13" t="s">
        <v>19</v>
      </c>
      <c r="AC2288" s="12" t="s">
        <v>8415</v>
      </c>
      <c r="AD2288" s="12" t="s">
        <v>2664</v>
      </c>
    </row>
    <row r="2289" spans="1:30" ht="110.4" x14ac:dyDescent="0.3">
      <c r="A2289" s="10" t="s">
        <v>8416</v>
      </c>
      <c r="B2289" s="86" t="s">
        <v>139</v>
      </c>
      <c r="C2289" s="12" t="s">
        <v>2736</v>
      </c>
      <c r="D2289" s="12" t="s">
        <v>8293</v>
      </c>
      <c r="E2289" s="13" t="s">
        <v>63</v>
      </c>
      <c r="F2289" s="14" t="s">
        <v>8417</v>
      </c>
      <c r="G2289" s="14" t="s">
        <v>8418</v>
      </c>
      <c r="H2289" s="16">
        <v>43480</v>
      </c>
      <c r="I2289" s="16">
        <v>44392</v>
      </c>
      <c r="J2289" s="17" t="str">
        <f>IF(Ugovori_OPULJP[[#This Row],[DATUM ZAVRŠETKA OPERACIJE]]&gt;DATE(2023,12,31),"u provedbi","završen")</f>
        <v>završen</v>
      </c>
      <c r="K2289" s="15" t="s">
        <v>164</v>
      </c>
      <c r="L2289" s="15" t="s">
        <v>164</v>
      </c>
      <c r="M2289" s="18">
        <v>0.85</v>
      </c>
      <c r="N2289" s="18">
        <v>0.15</v>
      </c>
      <c r="O2289" s="19">
        <f>Ugovori_OPULJP[[#This Row],[Bespovratna sredstva - Ukupno (EU+Nac) HRK
= Ukupna ugovorena vrijednost bespovratnih sredstava]]*Ugovori_OPULJP[[#This Row],[EU STOPA SUFINANCIRANJA %
EU CO-FINANCING RATE %]]</f>
        <v>2180723.4329999997</v>
      </c>
      <c r="P2289" s="20">
        <f>Ugovori_OPULJP[[#This Row],[Bespovratna sredstva - EU dio - HRK]]/7.5345</f>
        <v>289431.73840334459</v>
      </c>
      <c r="Q2289" s="19">
        <f>Ugovori_OPULJP[[#This Row],[Bespovratna sredstva - Ukupno (EU+Nac) HRK
= Ukupna ugovorena vrijednost bespovratnih sredstava]]*Ugovori_OPULJP[[#This Row],[STOPA NACIONALNOG SUFINANCIRANJA %]]</f>
        <v>384833.54699999996</v>
      </c>
      <c r="R2289" s="20">
        <f>Ugovori_OPULJP[[#This Row],[Bespovratna sredstva - Nacionalni dio - HRK]]/7.5345</f>
        <v>51076.189130001985</v>
      </c>
      <c r="S2289" s="19">
        <v>2565556.98</v>
      </c>
      <c r="T2289" s="20">
        <f>Ugovori_OPULJP[[#This Row],[Bespovratna sredstva - Ukupno (EU+Nac) HRK
= Ukupna ugovorena vrijednost bespovratnih sredstava]]/7.5345</f>
        <v>340507.92753334658</v>
      </c>
      <c r="U2289" s="19">
        <v>0</v>
      </c>
      <c r="V2289" s="20">
        <f>Ugovori_OPULJP[[#This Row],[Javni doprinos korisnika - HRK]]/7.5345</f>
        <v>0</v>
      </c>
      <c r="W2289" s="19">
        <v>0</v>
      </c>
      <c r="X2289" s="20">
        <f>Ugovori_OPULJP[[#This Row],[Privatni doprinos korisnika - HRK]]/7.5345</f>
        <v>0</v>
      </c>
      <c r="Y2289" s="21">
        <f>Ugovori_OPULJP[[#This Row],[Bespovratna sredstva - Ukupno (EU+Nac) HRK
= Ukupna ugovorena vrijednost bespovratnih sredstava]]+Ugovori_OPULJP[[#This Row],[Javni doprinos korisnika - HRK]]+Ugovori_OPULJP[[#This Row],[Privatni doprinos korisnika - HRK]]</f>
        <v>2565556.98</v>
      </c>
      <c r="Z2289" s="22">
        <f>Ugovori_OPULJP[[#This Row],[UKUPNI PRIHVATLJIVI IZDACI
TOTAL ELIGIBLE EXPENDITURE
= Bespovratna sredstva ukupno + doprinos korisnika
= Ukupni prihvatljivi troškovi
= Ukupna ugovorena vrijednost projekta HRK]]/7.5345</f>
        <v>340507.92753334658</v>
      </c>
      <c r="AA2289" s="13" t="s">
        <v>22</v>
      </c>
      <c r="AB2289" s="13" t="s">
        <v>19</v>
      </c>
      <c r="AC2289" s="12" t="s">
        <v>8419</v>
      </c>
      <c r="AD2289" s="12" t="s">
        <v>2664</v>
      </c>
    </row>
    <row r="2290" spans="1:30" ht="124.2" x14ac:dyDescent="0.3">
      <c r="A2290" s="10" t="s">
        <v>8420</v>
      </c>
      <c r="B2290" s="86" t="s">
        <v>139</v>
      </c>
      <c r="C2290" s="12" t="s">
        <v>2736</v>
      </c>
      <c r="D2290" s="12" t="s">
        <v>8293</v>
      </c>
      <c r="E2290" s="13" t="s">
        <v>63</v>
      </c>
      <c r="F2290" s="14" t="s">
        <v>8421</v>
      </c>
      <c r="G2290" s="14" t="s">
        <v>8422</v>
      </c>
      <c r="H2290" s="16">
        <v>43347</v>
      </c>
      <c r="I2290" s="16">
        <v>44078</v>
      </c>
      <c r="J2290" s="17" t="str">
        <f>IF(Ugovori_OPULJP[[#This Row],[DATUM ZAVRŠETKA OPERACIJE]]&gt;DATE(2023,12,31),"u provedbi","završen")</f>
        <v>završen</v>
      </c>
      <c r="K2290" s="15" t="s">
        <v>8423</v>
      </c>
      <c r="L2290" s="15" t="s">
        <v>117</v>
      </c>
      <c r="M2290" s="18">
        <v>0.85</v>
      </c>
      <c r="N2290" s="18">
        <v>0.15</v>
      </c>
      <c r="O2290" s="19">
        <f>Ugovori_OPULJP[[#This Row],[Bespovratna sredstva - Ukupno (EU+Nac) HRK
= Ukupna ugovorena vrijednost bespovratnih sredstava]]*Ugovori_OPULJP[[#This Row],[EU STOPA SUFINANCIRANJA %
EU CO-FINANCING RATE %]]</f>
        <v>2264180.7850000001</v>
      </c>
      <c r="P2290" s="20">
        <f>Ugovori_OPULJP[[#This Row],[Bespovratna sredstva - EU dio - HRK]]/7.5345</f>
        <v>300508.43254363263</v>
      </c>
      <c r="Q2290" s="19">
        <f>Ugovori_OPULJP[[#This Row],[Bespovratna sredstva - Ukupno (EU+Nac) HRK
= Ukupna ugovorena vrijednost bespovratnih sredstava]]*Ugovori_OPULJP[[#This Row],[STOPA NACIONALNOG SUFINANCIRANJA %]]</f>
        <v>399561.315</v>
      </c>
      <c r="R2290" s="20">
        <f>Ugovori_OPULJP[[#This Row],[Bespovratna sredstva - Nacionalni dio - HRK]]/7.5345</f>
        <v>53030.899860641046</v>
      </c>
      <c r="S2290" s="19">
        <v>2663742.1</v>
      </c>
      <c r="T2290" s="20">
        <f>Ugovori_OPULJP[[#This Row],[Bespovratna sredstva - Ukupno (EU+Nac) HRK
= Ukupna ugovorena vrijednost bespovratnih sredstava]]/7.5345</f>
        <v>353539.33240427368</v>
      </c>
      <c r="U2290" s="19">
        <v>0</v>
      </c>
      <c r="V2290" s="20">
        <f>Ugovori_OPULJP[[#This Row],[Javni doprinos korisnika - HRK]]/7.5345</f>
        <v>0</v>
      </c>
      <c r="W2290" s="19">
        <v>0</v>
      </c>
      <c r="X2290" s="20">
        <f>Ugovori_OPULJP[[#This Row],[Privatni doprinos korisnika - HRK]]/7.5345</f>
        <v>0</v>
      </c>
      <c r="Y2290" s="21">
        <f>Ugovori_OPULJP[[#This Row],[Bespovratna sredstva - Ukupno (EU+Nac) HRK
= Ukupna ugovorena vrijednost bespovratnih sredstava]]+Ugovori_OPULJP[[#This Row],[Javni doprinos korisnika - HRK]]+Ugovori_OPULJP[[#This Row],[Privatni doprinos korisnika - HRK]]</f>
        <v>2663742.1</v>
      </c>
      <c r="Z2290" s="22">
        <f>Ugovori_OPULJP[[#This Row],[UKUPNI PRIHVATLJIVI IZDACI
TOTAL ELIGIBLE EXPENDITURE
= Bespovratna sredstva ukupno + doprinos korisnika
= Ukupni prihvatljivi troškovi
= Ukupna ugovorena vrijednost projekta HRK]]/7.5345</f>
        <v>353539.33240427368</v>
      </c>
      <c r="AA2290" s="13" t="s">
        <v>22</v>
      </c>
      <c r="AB2290" s="13" t="s">
        <v>19</v>
      </c>
      <c r="AC2290" s="12" t="s">
        <v>8424</v>
      </c>
      <c r="AD2290" s="12" t="s">
        <v>2664</v>
      </c>
    </row>
    <row r="2291" spans="1:30" ht="82.8" x14ac:dyDescent="0.3">
      <c r="A2291" s="10" t="s">
        <v>8425</v>
      </c>
      <c r="B2291" s="86" t="s">
        <v>139</v>
      </c>
      <c r="C2291" s="12" t="s">
        <v>2736</v>
      </c>
      <c r="D2291" s="12" t="s">
        <v>8293</v>
      </c>
      <c r="E2291" s="13" t="s">
        <v>63</v>
      </c>
      <c r="F2291" s="14" t="s">
        <v>8426</v>
      </c>
      <c r="G2291" s="14" t="s">
        <v>8427</v>
      </c>
      <c r="H2291" s="16">
        <v>43557</v>
      </c>
      <c r="I2291" s="16">
        <v>44471</v>
      </c>
      <c r="J2291" s="17" t="str">
        <f>IF(Ugovori_OPULJP[[#This Row],[DATUM ZAVRŠETKA OPERACIJE]]&gt;DATE(2023,12,31),"u provedbi","završen")</f>
        <v>završen</v>
      </c>
      <c r="K2291" s="15" t="s">
        <v>117</v>
      </c>
      <c r="L2291" s="15" t="s">
        <v>117</v>
      </c>
      <c r="M2291" s="18">
        <v>0.85</v>
      </c>
      <c r="N2291" s="18">
        <v>0.15</v>
      </c>
      <c r="O2291" s="19">
        <f>Ugovori_OPULJP[[#This Row],[Bespovratna sredstva - Ukupno (EU+Nac) HRK
= Ukupna ugovorena vrijednost bespovratnih sredstava]]*Ugovori_OPULJP[[#This Row],[EU STOPA SUFINANCIRANJA %
EU CO-FINANCING RATE %]]</f>
        <v>2310393.3045000001</v>
      </c>
      <c r="P2291" s="20">
        <f>Ugovori_OPULJP[[#This Row],[Bespovratna sredstva - EU dio - HRK]]/7.5345</f>
        <v>306641.88791558828</v>
      </c>
      <c r="Q2291" s="19">
        <f>Ugovori_OPULJP[[#This Row],[Bespovratna sredstva - Ukupno (EU+Nac) HRK
= Ukupna ugovorena vrijednost bespovratnih sredstava]]*Ugovori_OPULJP[[#This Row],[STOPA NACIONALNOG SUFINANCIRANJA %]]</f>
        <v>407716.46549999999</v>
      </c>
      <c r="R2291" s="20">
        <f>Ugovori_OPULJP[[#This Row],[Bespovratna sredstva - Nacionalni dio - HRK]]/7.5345</f>
        <v>54113.27433804499</v>
      </c>
      <c r="S2291" s="19">
        <v>2718109.77</v>
      </c>
      <c r="T2291" s="20">
        <f>Ugovori_OPULJP[[#This Row],[Bespovratna sredstva - Ukupno (EU+Nac) HRK
= Ukupna ugovorena vrijednost bespovratnih sredstava]]/7.5345</f>
        <v>360755.16225363326</v>
      </c>
      <c r="U2291" s="19">
        <v>0</v>
      </c>
      <c r="V2291" s="20">
        <f>Ugovori_OPULJP[[#This Row],[Javni doprinos korisnika - HRK]]/7.5345</f>
        <v>0</v>
      </c>
      <c r="W2291" s="19">
        <v>0</v>
      </c>
      <c r="X2291" s="20">
        <f>Ugovori_OPULJP[[#This Row],[Privatni doprinos korisnika - HRK]]/7.5345</f>
        <v>0</v>
      </c>
      <c r="Y2291" s="21">
        <f>Ugovori_OPULJP[[#This Row],[Bespovratna sredstva - Ukupno (EU+Nac) HRK
= Ukupna ugovorena vrijednost bespovratnih sredstava]]+Ugovori_OPULJP[[#This Row],[Javni doprinos korisnika - HRK]]+Ugovori_OPULJP[[#This Row],[Privatni doprinos korisnika - HRK]]</f>
        <v>2718109.77</v>
      </c>
      <c r="Z2291" s="22">
        <f>Ugovori_OPULJP[[#This Row],[UKUPNI PRIHVATLJIVI IZDACI
TOTAL ELIGIBLE EXPENDITURE
= Bespovratna sredstva ukupno + doprinos korisnika
= Ukupni prihvatljivi troškovi
= Ukupna ugovorena vrijednost projekta HRK]]/7.5345</f>
        <v>360755.16225363326</v>
      </c>
      <c r="AA2291" s="13" t="s">
        <v>22</v>
      </c>
      <c r="AB2291" s="13" t="s">
        <v>19</v>
      </c>
      <c r="AC2291" s="12" t="s">
        <v>8428</v>
      </c>
      <c r="AD2291" s="12" t="s">
        <v>2664</v>
      </c>
    </row>
    <row r="2292" spans="1:30" ht="110.4" x14ac:dyDescent="0.3">
      <c r="A2292" s="10" t="s">
        <v>8429</v>
      </c>
      <c r="B2292" s="86" t="s">
        <v>139</v>
      </c>
      <c r="C2292" s="12" t="s">
        <v>2736</v>
      </c>
      <c r="D2292" s="12" t="s">
        <v>8293</v>
      </c>
      <c r="E2292" s="13" t="s">
        <v>63</v>
      </c>
      <c r="F2292" s="14" t="s">
        <v>8430</v>
      </c>
      <c r="G2292" s="14" t="s">
        <v>2430</v>
      </c>
      <c r="H2292" s="16">
        <v>43397</v>
      </c>
      <c r="I2292" s="16">
        <v>44128</v>
      </c>
      <c r="J2292" s="17" t="str">
        <f>IF(Ugovori_OPULJP[[#This Row],[DATUM ZAVRŠETKA OPERACIJE]]&gt;DATE(2023,12,31),"u provedbi","završen")</f>
        <v>završen</v>
      </c>
      <c r="K2292" s="15" t="s">
        <v>262</v>
      </c>
      <c r="L2292" s="15" t="s">
        <v>262</v>
      </c>
      <c r="M2292" s="18">
        <v>0.85</v>
      </c>
      <c r="N2292" s="18">
        <v>0.15</v>
      </c>
      <c r="O2292" s="19">
        <f>Ugovori_OPULJP[[#This Row],[Bespovratna sredstva - Ukupno (EU+Nac) HRK
= Ukupna ugovorena vrijednost bespovratnih sredstava]]*Ugovori_OPULJP[[#This Row],[EU STOPA SUFINANCIRANJA %
EU CO-FINANCING RATE %]]</f>
        <v>7577129.8059999989</v>
      </c>
      <c r="P2292" s="20">
        <f>Ugovori_OPULJP[[#This Row],[Bespovratna sredstva - EU dio - HRK]]/7.5345</f>
        <v>1005657.9475744904</v>
      </c>
      <c r="Q2292" s="19">
        <f>Ugovori_OPULJP[[#This Row],[Bespovratna sredstva - Ukupno (EU+Nac) HRK
= Ukupna ugovorena vrijednost bespovratnih sredstava]]*Ugovori_OPULJP[[#This Row],[STOPA NACIONALNOG SUFINANCIRANJA %]]</f>
        <v>1337140.5539999998</v>
      </c>
      <c r="R2292" s="20">
        <f>Ugovori_OPULJP[[#This Row],[Bespovratna sredstva - Nacionalni dio - HRK]]/7.5345</f>
        <v>177469.04957196891</v>
      </c>
      <c r="S2292" s="19">
        <v>8914270.3599999994</v>
      </c>
      <c r="T2292" s="20">
        <f>Ugovori_OPULJP[[#This Row],[Bespovratna sredstva - Ukupno (EU+Nac) HRK
= Ukupna ugovorena vrijednost bespovratnih sredstava]]/7.5345</f>
        <v>1183126.9971464595</v>
      </c>
      <c r="U2292" s="19">
        <v>0</v>
      </c>
      <c r="V2292" s="20">
        <f>Ugovori_OPULJP[[#This Row],[Javni doprinos korisnika - HRK]]/7.5345</f>
        <v>0</v>
      </c>
      <c r="W2292" s="19">
        <v>0</v>
      </c>
      <c r="X2292" s="20">
        <f>Ugovori_OPULJP[[#This Row],[Privatni doprinos korisnika - HRK]]/7.5345</f>
        <v>0</v>
      </c>
      <c r="Y2292" s="21">
        <f>Ugovori_OPULJP[[#This Row],[Bespovratna sredstva - Ukupno (EU+Nac) HRK
= Ukupna ugovorena vrijednost bespovratnih sredstava]]+Ugovori_OPULJP[[#This Row],[Javni doprinos korisnika - HRK]]+Ugovori_OPULJP[[#This Row],[Privatni doprinos korisnika - HRK]]</f>
        <v>8914270.3599999994</v>
      </c>
      <c r="Z2292" s="22">
        <f>Ugovori_OPULJP[[#This Row],[UKUPNI PRIHVATLJIVI IZDACI
TOTAL ELIGIBLE EXPENDITURE
= Bespovratna sredstva ukupno + doprinos korisnika
= Ukupni prihvatljivi troškovi
= Ukupna ugovorena vrijednost projekta HRK]]/7.5345</f>
        <v>1183126.9971464595</v>
      </c>
      <c r="AA2292" s="13" t="s">
        <v>22</v>
      </c>
      <c r="AB2292" s="13" t="s">
        <v>19</v>
      </c>
      <c r="AC2292" s="12" t="s">
        <v>8431</v>
      </c>
      <c r="AD2292" s="12" t="s">
        <v>2664</v>
      </c>
    </row>
    <row r="2293" spans="1:30" ht="96.6" x14ac:dyDescent="0.3">
      <c r="A2293" s="10" t="s">
        <v>8432</v>
      </c>
      <c r="B2293" s="86" t="s">
        <v>139</v>
      </c>
      <c r="C2293" s="12" t="s">
        <v>2736</v>
      </c>
      <c r="D2293" s="12" t="s">
        <v>8293</v>
      </c>
      <c r="E2293" s="13" t="s">
        <v>63</v>
      </c>
      <c r="F2293" s="14" t="s">
        <v>8433</v>
      </c>
      <c r="G2293" s="14" t="s">
        <v>657</v>
      </c>
      <c r="H2293" s="16">
        <v>43480</v>
      </c>
      <c r="I2293" s="16">
        <v>44392</v>
      </c>
      <c r="J2293" s="17" t="str">
        <f>IF(Ugovori_OPULJP[[#This Row],[DATUM ZAVRŠETKA OPERACIJE]]&gt;DATE(2023,12,31),"u provedbi","završen")</f>
        <v>završen</v>
      </c>
      <c r="K2293" s="15" t="s">
        <v>235</v>
      </c>
      <c r="L2293" s="15" t="s">
        <v>235</v>
      </c>
      <c r="M2293" s="18">
        <v>0.85</v>
      </c>
      <c r="N2293" s="18">
        <v>0.15</v>
      </c>
      <c r="O2293" s="19">
        <f>Ugovori_OPULJP[[#This Row],[Bespovratna sredstva - Ukupno (EU+Nac) HRK
= Ukupna ugovorena vrijednost bespovratnih sredstava]]*Ugovori_OPULJP[[#This Row],[EU STOPA SUFINANCIRANJA %
EU CO-FINANCING RATE %]]</f>
        <v>4514004.4749999996</v>
      </c>
      <c r="P2293" s="20">
        <f>Ugovori_OPULJP[[#This Row],[Bespovratna sredstva - EU dio - HRK]]/7.5345</f>
        <v>599111.35111818963</v>
      </c>
      <c r="Q2293" s="19">
        <f>Ugovori_OPULJP[[#This Row],[Bespovratna sredstva - Ukupno (EU+Nac) HRK
= Ukupna ugovorena vrijednost bespovratnih sredstava]]*Ugovori_OPULJP[[#This Row],[STOPA NACIONALNOG SUFINANCIRANJA %]]</f>
        <v>796589.02500000002</v>
      </c>
      <c r="R2293" s="20">
        <f>Ugovori_OPULJP[[#This Row],[Bespovratna sredstva - Nacionalni dio - HRK]]/7.5345</f>
        <v>105725.53255026876</v>
      </c>
      <c r="S2293" s="19">
        <v>5310593.5</v>
      </c>
      <c r="T2293" s="20">
        <f>Ugovori_OPULJP[[#This Row],[Bespovratna sredstva - Ukupno (EU+Nac) HRK
= Ukupna ugovorena vrijednost bespovratnih sredstava]]/7.5345</f>
        <v>704836.88366845844</v>
      </c>
      <c r="U2293" s="19">
        <v>0</v>
      </c>
      <c r="V2293" s="20">
        <f>Ugovori_OPULJP[[#This Row],[Javni doprinos korisnika - HRK]]/7.5345</f>
        <v>0</v>
      </c>
      <c r="W2293" s="19">
        <v>0</v>
      </c>
      <c r="X2293" s="20">
        <f>Ugovori_OPULJP[[#This Row],[Privatni doprinos korisnika - HRK]]/7.5345</f>
        <v>0</v>
      </c>
      <c r="Y2293" s="21">
        <f>Ugovori_OPULJP[[#This Row],[Bespovratna sredstva - Ukupno (EU+Nac) HRK
= Ukupna ugovorena vrijednost bespovratnih sredstava]]+Ugovori_OPULJP[[#This Row],[Javni doprinos korisnika - HRK]]+Ugovori_OPULJP[[#This Row],[Privatni doprinos korisnika - HRK]]</f>
        <v>5310593.5</v>
      </c>
      <c r="Z2293" s="22">
        <f>Ugovori_OPULJP[[#This Row],[UKUPNI PRIHVATLJIVI IZDACI
TOTAL ELIGIBLE EXPENDITURE
= Bespovratna sredstva ukupno + doprinos korisnika
= Ukupni prihvatljivi troškovi
= Ukupna ugovorena vrijednost projekta HRK]]/7.5345</f>
        <v>704836.88366845844</v>
      </c>
      <c r="AA2293" s="13" t="s">
        <v>22</v>
      </c>
      <c r="AB2293" s="13" t="s">
        <v>19</v>
      </c>
      <c r="AC2293" s="12" t="s">
        <v>8434</v>
      </c>
      <c r="AD2293" s="12" t="s">
        <v>2664</v>
      </c>
    </row>
    <row r="2294" spans="1:30" ht="124.2" x14ac:dyDescent="0.3">
      <c r="A2294" s="10" t="s">
        <v>8435</v>
      </c>
      <c r="B2294" s="86" t="s">
        <v>139</v>
      </c>
      <c r="C2294" s="12" t="s">
        <v>2736</v>
      </c>
      <c r="D2294" s="12" t="s">
        <v>8293</v>
      </c>
      <c r="E2294" s="13" t="s">
        <v>63</v>
      </c>
      <c r="F2294" s="14" t="s">
        <v>8436</v>
      </c>
      <c r="G2294" s="14" t="s">
        <v>8437</v>
      </c>
      <c r="H2294" s="16">
        <v>43557</v>
      </c>
      <c r="I2294" s="16">
        <v>44349</v>
      </c>
      <c r="J2294" s="17" t="str">
        <f>IF(Ugovori_OPULJP[[#This Row],[DATUM ZAVRŠETKA OPERACIJE]]&gt;DATE(2023,12,31),"u provedbi","završen")</f>
        <v>završen</v>
      </c>
      <c r="K2294" s="15" t="s">
        <v>71</v>
      </c>
      <c r="L2294" s="15" t="s">
        <v>71</v>
      </c>
      <c r="M2294" s="18">
        <v>0.85</v>
      </c>
      <c r="N2294" s="18">
        <v>0.15</v>
      </c>
      <c r="O2294" s="19">
        <f>Ugovori_OPULJP[[#This Row],[Bespovratna sredstva - Ukupno (EU+Nac) HRK
= Ukupna ugovorena vrijednost bespovratnih sredstava]]*Ugovori_OPULJP[[#This Row],[EU STOPA SUFINANCIRANJA %
EU CO-FINANCING RATE %]]</f>
        <v>3513188.6434999998</v>
      </c>
      <c r="P2294" s="20">
        <f>Ugovori_OPULJP[[#This Row],[Bespovratna sredstva - EU dio - HRK]]/7.5345</f>
        <v>466280.26325569046</v>
      </c>
      <c r="Q2294" s="19">
        <f>Ugovori_OPULJP[[#This Row],[Bespovratna sredstva - Ukupno (EU+Nac) HRK
= Ukupna ugovorena vrijednost bespovratnih sredstava]]*Ugovori_OPULJP[[#This Row],[STOPA NACIONALNOG SUFINANCIRANJA %]]</f>
        <v>619974.46649999998</v>
      </c>
      <c r="R2294" s="20">
        <f>Ugovori_OPULJP[[#This Row],[Bespovratna sredstva - Nacionalni dio - HRK]]/7.5345</f>
        <v>82284.752339239494</v>
      </c>
      <c r="S2294" s="19">
        <v>4133163.11</v>
      </c>
      <c r="T2294" s="20">
        <f>Ugovori_OPULJP[[#This Row],[Bespovratna sredstva - Ukupno (EU+Nac) HRK
= Ukupna ugovorena vrijednost bespovratnih sredstava]]/7.5345</f>
        <v>548565.01559492992</v>
      </c>
      <c r="U2294" s="19">
        <v>0</v>
      </c>
      <c r="V2294" s="20">
        <f>Ugovori_OPULJP[[#This Row],[Javni doprinos korisnika - HRK]]/7.5345</f>
        <v>0</v>
      </c>
      <c r="W2294" s="19">
        <v>0</v>
      </c>
      <c r="X2294" s="20">
        <f>Ugovori_OPULJP[[#This Row],[Privatni doprinos korisnika - HRK]]/7.5345</f>
        <v>0</v>
      </c>
      <c r="Y2294" s="21">
        <f>Ugovori_OPULJP[[#This Row],[Bespovratna sredstva - Ukupno (EU+Nac) HRK
= Ukupna ugovorena vrijednost bespovratnih sredstava]]+Ugovori_OPULJP[[#This Row],[Javni doprinos korisnika - HRK]]+Ugovori_OPULJP[[#This Row],[Privatni doprinos korisnika - HRK]]</f>
        <v>4133163.11</v>
      </c>
      <c r="Z2294" s="22">
        <f>Ugovori_OPULJP[[#This Row],[UKUPNI PRIHVATLJIVI IZDACI
TOTAL ELIGIBLE EXPENDITURE
= Bespovratna sredstva ukupno + doprinos korisnika
= Ukupni prihvatljivi troškovi
= Ukupna ugovorena vrijednost projekta HRK]]/7.5345</f>
        <v>548565.01559492992</v>
      </c>
      <c r="AA2294" s="13" t="s">
        <v>22</v>
      </c>
      <c r="AB2294" s="13" t="s">
        <v>19</v>
      </c>
      <c r="AC2294" s="12" t="s">
        <v>8438</v>
      </c>
      <c r="AD2294" s="12" t="s">
        <v>2664</v>
      </c>
    </row>
    <row r="2295" spans="1:30" ht="82.8" x14ac:dyDescent="0.3">
      <c r="A2295" s="10" t="s">
        <v>8439</v>
      </c>
      <c r="B2295" s="86" t="s">
        <v>139</v>
      </c>
      <c r="C2295" s="12" t="s">
        <v>2736</v>
      </c>
      <c r="D2295" s="12" t="s">
        <v>8293</v>
      </c>
      <c r="E2295" s="13" t="s">
        <v>63</v>
      </c>
      <c r="F2295" s="14" t="s">
        <v>8440</v>
      </c>
      <c r="G2295" s="14" t="s">
        <v>8441</v>
      </c>
      <c r="H2295" s="16">
        <v>43480</v>
      </c>
      <c r="I2295" s="16">
        <v>44392</v>
      </c>
      <c r="J2295" s="17" t="str">
        <f>IF(Ugovori_OPULJP[[#This Row],[DATUM ZAVRŠETKA OPERACIJE]]&gt;DATE(2023,12,31),"u provedbi","završen")</f>
        <v>završen</v>
      </c>
      <c r="K2295" s="15" t="s">
        <v>71</v>
      </c>
      <c r="L2295" s="15" t="s">
        <v>71</v>
      </c>
      <c r="M2295" s="18">
        <v>0.85</v>
      </c>
      <c r="N2295" s="18">
        <v>0.15</v>
      </c>
      <c r="O2295" s="19">
        <f>Ugovori_OPULJP[[#This Row],[Bespovratna sredstva - Ukupno (EU+Nac) HRK
= Ukupna ugovorena vrijednost bespovratnih sredstava]]*Ugovori_OPULJP[[#This Row],[EU STOPA SUFINANCIRANJA %
EU CO-FINANCING RATE %]]</f>
        <v>3929314.4819999998</v>
      </c>
      <c r="P2295" s="20">
        <f>Ugovori_OPULJP[[#This Row],[Bespovratna sredstva - EU dio - HRK]]/7.5345</f>
        <v>521509.65319530154</v>
      </c>
      <c r="Q2295" s="19">
        <f>Ugovori_OPULJP[[#This Row],[Bespovratna sredstva - Ukupno (EU+Nac) HRK
= Ukupna ugovorena vrijednost bespovratnih sredstava]]*Ugovori_OPULJP[[#This Row],[STOPA NACIONALNOG SUFINANCIRANJA %]]</f>
        <v>693408.43799999997</v>
      </c>
      <c r="R2295" s="20">
        <f>Ugovori_OPULJP[[#This Row],[Bespovratna sredstva - Nacionalni dio - HRK]]/7.5345</f>
        <v>92031.115269759102</v>
      </c>
      <c r="S2295" s="19">
        <v>4622722.92</v>
      </c>
      <c r="T2295" s="20">
        <f>Ugovori_OPULJP[[#This Row],[Bespovratna sredstva - Ukupno (EU+Nac) HRK
= Ukupna ugovorena vrijednost bespovratnih sredstava]]/7.5345</f>
        <v>613540.76846506062</v>
      </c>
      <c r="U2295" s="19">
        <v>0</v>
      </c>
      <c r="V2295" s="20">
        <f>Ugovori_OPULJP[[#This Row],[Javni doprinos korisnika - HRK]]/7.5345</f>
        <v>0</v>
      </c>
      <c r="W2295" s="19">
        <v>0</v>
      </c>
      <c r="X2295" s="20">
        <f>Ugovori_OPULJP[[#This Row],[Privatni doprinos korisnika - HRK]]/7.5345</f>
        <v>0</v>
      </c>
      <c r="Y2295" s="21">
        <f>Ugovori_OPULJP[[#This Row],[Bespovratna sredstva - Ukupno (EU+Nac) HRK
= Ukupna ugovorena vrijednost bespovratnih sredstava]]+Ugovori_OPULJP[[#This Row],[Javni doprinos korisnika - HRK]]+Ugovori_OPULJP[[#This Row],[Privatni doprinos korisnika - HRK]]</f>
        <v>4622722.92</v>
      </c>
      <c r="Z2295" s="22">
        <f>Ugovori_OPULJP[[#This Row],[UKUPNI PRIHVATLJIVI IZDACI
TOTAL ELIGIBLE EXPENDITURE
= Bespovratna sredstva ukupno + doprinos korisnika
= Ukupni prihvatljivi troškovi
= Ukupna ugovorena vrijednost projekta HRK]]/7.5345</f>
        <v>613540.76846506062</v>
      </c>
      <c r="AA2295" s="13" t="s">
        <v>22</v>
      </c>
      <c r="AB2295" s="13" t="s">
        <v>19</v>
      </c>
      <c r="AC2295" s="12" t="s">
        <v>8442</v>
      </c>
      <c r="AD2295" s="12" t="s">
        <v>2664</v>
      </c>
    </row>
    <row r="2296" spans="1:30" ht="96.6" x14ac:dyDescent="0.3">
      <c r="A2296" s="10" t="s">
        <v>8443</v>
      </c>
      <c r="B2296" s="86" t="s">
        <v>139</v>
      </c>
      <c r="C2296" s="12" t="s">
        <v>2736</v>
      </c>
      <c r="D2296" s="12" t="s">
        <v>8293</v>
      </c>
      <c r="E2296" s="13" t="s">
        <v>63</v>
      </c>
      <c r="F2296" s="14" t="s">
        <v>8444</v>
      </c>
      <c r="G2296" s="14" t="s">
        <v>1760</v>
      </c>
      <c r="H2296" s="16">
        <v>43423</v>
      </c>
      <c r="I2296" s="16">
        <v>44335</v>
      </c>
      <c r="J2296" s="17" t="str">
        <f>IF(Ugovori_OPULJP[[#This Row],[DATUM ZAVRŠETKA OPERACIJE]]&gt;DATE(2023,12,31),"u provedbi","završen")</f>
        <v>završen</v>
      </c>
      <c r="K2296" s="15" t="s">
        <v>262</v>
      </c>
      <c r="L2296" s="15" t="s">
        <v>262</v>
      </c>
      <c r="M2296" s="18">
        <v>0.85</v>
      </c>
      <c r="N2296" s="18">
        <v>0.15</v>
      </c>
      <c r="O2296" s="19">
        <f>Ugovori_OPULJP[[#This Row],[Bespovratna sredstva - Ukupno (EU+Nac) HRK
= Ukupna ugovorena vrijednost bespovratnih sredstava]]*Ugovori_OPULJP[[#This Row],[EU STOPA SUFINANCIRANJA %
EU CO-FINANCING RATE %]]</f>
        <v>2142801.5499999998</v>
      </c>
      <c r="P2296" s="20">
        <f>Ugovori_OPULJP[[#This Row],[Bespovratna sredstva - EU dio - HRK]]/7.5345</f>
        <v>284398.63959121372</v>
      </c>
      <c r="Q2296" s="19">
        <f>Ugovori_OPULJP[[#This Row],[Bespovratna sredstva - Ukupno (EU+Nac) HRK
= Ukupna ugovorena vrijednost bespovratnih sredstava]]*Ugovori_OPULJP[[#This Row],[STOPA NACIONALNOG SUFINANCIRANJA %]]</f>
        <v>378141.45</v>
      </c>
      <c r="R2296" s="20">
        <f>Ugovori_OPULJP[[#This Row],[Bespovratna sredstva - Nacionalni dio - HRK]]/7.5345</f>
        <v>50187.995221978897</v>
      </c>
      <c r="S2296" s="19">
        <v>2520943</v>
      </c>
      <c r="T2296" s="20">
        <f>Ugovori_OPULJP[[#This Row],[Bespovratna sredstva - Ukupno (EU+Nac) HRK
= Ukupna ugovorena vrijednost bespovratnih sredstava]]/7.5345</f>
        <v>334586.63481319265</v>
      </c>
      <c r="U2296" s="19">
        <v>0</v>
      </c>
      <c r="V2296" s="20">
        <f>Ugovori_OPULJP[[#This Row],[Javni doprinos korisnika - HRK]]/7.5345</f>
        <v>0</v>
      </c>
      <c r="W2296" s="19">
        <v>0</v>
      </c>
      <c r="X2296" s="20">
        <f>Ugovori_OPULJP[[#This Row],[Privatni doprinos korisnika - HRK]]/7.5345</f>
        <v>0</v>
      </c>
      <c r="Y2296" s="21">
        <f>Ugovori_OPULJP[[#This Row],[Bespovratna sredstva - Ukupno (EU+Nac) HRK
= Ukupna ugovorena vrijednost bespovratnih sredstava]]+Ugovori_OPULJP[[#This Row],[Javni doprinos korisnika - HRK]]+Ugovori_OPULJP[[#This Row],[Privatni doprinos korisnika - HRK]]</f>
        <v>2520943</v>
      </c>
      <c r="Z2296" s="22">
        <f>Ugovori_OPULJP[[#This Row],[UKUPNI PRIHVATLJIVI IZDACI
TOTAL ELIGIBLE EXPENDITURE
= Bespovratna sredstva ukupno + doprinos korisnika
= Ukupni prihvatljivi troškovi
= Ukupna ugovorena vrijednost projekta HRK]]/7.5345</f>
        <v>334586.63481319265</v>
      </c>
      <c r="AA2296" s="13" t="s">
        <v>22</v>
      </c>
      <c r="AB2296" s="13" t="s">
        <v>19</v>
      </c>
      <c r="AC2296" s="12" t="s">
        <v>8445</v>
      </c>
      <c r="AD2296" s="12" t="s">
        <v>2664</v>
      </c>
    </row>
    <row r="2297" spans="1:30" ht="96.6" x14ac:dyDescent="0.3">
      <c r="A2297" s="10" t="s">
        <v>8446</v>
      </c>
      <c r="B2297" s="86" t="s">
        <v>139</v>
      </c>
      <c r="C2297" s="12" t="s">
        <v>2736</v>
      </c>
      <c r="D2297" s="12" t="s">
        <v>8293</v>
      </c>
      <c r="E2297" s="13" t="s">
        <v>63</v>
      </c>
      <c r="F2297" s="14" t="s">
        <v>8447</v>
      </c>
      <c r="G2297" s="14" t="s">
        <v>8448</v>
      </c>
      <c r="H2297" s="16">
        <v>43557</v>
      </c>
      <c r="I2297" s="16">
        <v>44521</v>
      </c>
      <c r="J2297" s="17" t="str">
        <f>IF(Ugovori_OPULJP[[#This Row],[DATUM ZAVRŠETKA OPERACIJE]]&gt;DATE(2023,12,31),"u provedbi","završen")</f>
        <v>završen</v>
      </c>
      <c r="K2297" s="15" t="s">
        <v>21</v>
      </c>
      <c r="L2297" s="15" t="s">
        <v>21</v>
      </c>
      <c r="M2297" s="18">
        <v>0.85</v>
      </c>
      <c r="N2297" s="18">
        <v>0.15</v>
      </c>
      <c r="O2297" s="19">
        <f>Ugovori_OPULJP[[#This Row],[Bespovratna sredstva - Ukupno (EU+Nac) HRK
= Ukupna ugovorena vrijednost bespovratnih sredstava]]*Ugovori_OPULJP[[#This Row],[EU STOPA SUFINANCIRANJA %
EU CO-FINANCING RATE %]]</f>
        <v>4238153.2949999999</v>
      </c>
      <c r="P2297" s="20">
        <f>Ugovori_OPULJP[[#This Row],[Bespovratna sredstva - EU dio - HRK]]/7.5345</f>
        <v>562499.60780410108</v>
      </c>
      <c r="Q2297" s="19">
        <f>Ugovori_OPULJP[[#This Row],[Bespovratna sredstva - Ukupno (EU+Nac) HRK
= Ukupna ugovorena vrijednost bespovratnih sredstava]]*Ugovori_OPULJP[[#This Row],[STOPA NACIONALNOG SUFINANCIRANJA %]]</f>
        <v>747909.40500000003</v>
      </c>
      <c r="R2297" s="20">
        <f>Ugovori_OPULJP[[#This Row],[Bespovratna sredstva - Nacionalni dio - HRK]]/7.5345</f>
        <v>99264.636671311964</v>
      </c>
      <c r="S2297" s="19">
        <v>4986062.7</v>
      </c>
      <c r="T2297" s="20">
        <f>Ugovori_OPULJP[[#This Row],[Bespovratna sredstva - Ukupno (EU+Nac) HRK
= Ukupna ugovorena vrijednost bespovratnih sredstava]]/7.5345</f>
        <v>661764.24447541311</v>
      </c>
      <c r="U2297" s="19">
        <v>0</v>
      </c>
      <c r="V2297" s="20">
        <f>Ugovori_OPULJP[[#This Row],[Javni doprinos korisnika - HRK]]/7.5345</f>
        <v>0</v>
      </c>
      <c r="W2297" s="19">
        <v>0</v>
      </c>
      <c r="X2297" s="20">
        <f>Ugovori_OPULJP[[#This Row],[Privatni doprinos korisnika - HRK]]/7.5345</f>
        <v>0</v>
      </c>
      <c r="Y2297" s="21">
        <f>Ugovori_OPULJP[[#This Row],[Bespovratna sredstva - Ukupno (EU+Nac) HRK
= Ukupna ugovorena vrijednost bespovratnih sredstava]]+Ugovori_OPULJP[[#This Row],[Javni doprinos korisnika - HRK]]+Ugovori_OPULJP[[#This Row],[Privatni doprinos korisnika - HRK]]</f>
        <v>4986062.7</v>
      </c>
      <c r="Z2297" s="22">
        <f>Ugovori_OPULJP[[#This Row],[UKUPNI PRIHVATLJIVI IZDACI
TOTAL ELIGIBLE EXPENDITURE
= Bespovratna sredstva ukupno + doprinos korisnika
= Ukupni prihvatljivi troškovi
= Ukupna ugovorena vrijednost projekta HRK]]/7.5345</f>
        <v>661764.24447541311</v>
      </c>
      <c r="AA2297" s="13" t="s">
        <v>22</v>
      </c>
      <c r="AB2297" s="13" t="s">
        <v>19</v>
      </c>
      <c r="AC2297" s="12" t="s">
        <v>8449</v>
      </c>
      <c r="AD2297" s="12" t="s">
        <v>2664</v>
      </c>
    </row>
    <row r="2298" spans="1:30" ht="110.4" x14ac:dyDescent="0.3">
      <c r="A2298" s="10" t="s">
        <v>8450</v>
      </c>
      <c r="B2298" s="86" t="s">
        <v>139</v>
      </c>
      <c r="C2298" s="12" t="s">
        <v>2736</v>
      </c>
      <c r="D2298" s="12" t="s">
        <v>8293</v>
      </c>
      <c r="E2298" s="13" t="s">
        <v>63</v>
      </c>
      <c r="F2298" s="14" t="s">
        <v>8451</v>
      </c>
      <c r="G2298" s="14" t="s">
        <v>1163</v>
      </c>
      <c r="H2298" s="16">
        <v>43423</v>
      </c>
      <c r="I2298" s="16">
        <v>44335</v>
      </c>
      <c r="J2298" s="17" t="str">
        <f>IF(Ugovori_OPULJP[[#This Row],[DATUM ZAVRŠETKA OPERACIJE]]&gt;DATE(2023,12,31),"u provedbi","završen")</f>
        <v>završen</v>
      </c>
      <c r="K2298" s="15" t="s">
        <v>324</v>
      </c>
      <c r="L2298" s="15" t="s">
        <v>324</v>
      </c>
      <c r="M2298" s="18">
        <v>0.85</v>
      </c>
      <c r="N2298" s="18">
        <v>0.15</v>
      </c>
      <c r="O2298" s="19">
        <f>Ugovori_OPULJP[[#This Row],[Bespovratna sredstva - Ukupno (EU+Nac) HRK
= Ukupna ugovorena vrijednost bespovratnih sredstava]]*Ugovori_OPULJP[[#This Row],[EU STOPA SUFINANCIRANJA %
EU CO-FINANCING RATE %]]</f>
        <v>2282558.5075000003</v>
      </c>
      <c r="P2298" s="20">
        <f>Ugovori_OPULJP[[#This Row],[Bespovratna sredstva - EU dio - HRK]]/7.5345</f>
        <v>302947.57548609731</v>
      </c>
      <c r="Q2298" s="19">
        <f>Ugovori_OPULJP[[#This Row],[Bespovratna sredstva - Ukupno (EU+Nac) HRK
= Ukupna ugovorena vrijednost bespovratnih sredstava]]*Ugovori_OPULJP[[#This Row],[STOPA NACIONALNOG SUFINANCIRANJA %]]</f>
        <v>402804.4425</v>
      </c>
      <c r="R2298" s="20">
        <f>Ugovori_OPULJP[[#This Row],[Bespovratna sredstva - Nacionalni dio - HRK]]/7.5345</f>
        <v>53461.336850487751</v>
      </c>
      <c r="S2298" s="19">
        <v>2685362.95</v>
      </c>
      <c r="T2298" s="20">
        <f>Ugovori_OPULJP[[#This Row],[Bespovratna sredstva - Ukupno (EU+Nac) HRK
= Ukupna ugovorena vrijednost bespovratnih sredstava]]/7.5345</f>
        <v>356408.91233658505</v>
      </c>
      <c r="U2298" s="19">
        <v>0</v>
      </c>
      <c r="V2298" s="20">
        <f>Ugovori_OPULJP[[#This Row],[Javni doprinos korisnika - HRK]]/7.5345</f>
        <v>0</v>
      </c>
      <c r="W2298" s="19">
        <v>0</v>
      </c>
      <c r="X2298" s="20">
        <f>Ugovori_OPULJP[[#This Row],[Privatni doprinos korisnika - HRK]]/7.5345</f>
        <v>0</v>
      </c>
      <c r="Y2298" s="21">
        <f>Ugovori_OPULJP[[#This Row],[Bespovratna sredstva - Ukupno (EU+Nac) HRK
= Ukupna ugovorena vrijednost bespovratnih sredstava]]+Ugovori_OPULJP[[#This Row],[Javni doprinos korisnika - HRK]]+Ugovori_OPULJP[[#This Row],[Privatni doprinos korisnika - HRK]]</f>
        <v>2685362.95</v>
      </c>
      <c r="Z2298" s="22">
        <f>Ugovori_OPULJP[[#This Row],[UKUPNI PRIHVATLJIVI IZDACI
TOTAL ELIGIBLE EXPENDITURE
= Bespovratna sredstva ukupno + doprinos korisnika
= Ukupni prihvatljivi troškovi
= Ukupna ugovorena vrijednost projekta HRK]]/7.5345</f>
        <v>356408.91233658505</v>
      </c>
      <c r="AA2298" s="13" t="s">
        <v>22</v>
      </c>
      <c r="AB2298" s="13" t="s">
        <v>19</v>
      </c>
      <c r="AC2298" s="12" t="s">
        <v>8452</v>
      </c>
      <c r="AD2298" s="12" t="s">
        <v>2664</v>
      </c>
    </row>
    <row r="2299" spans="1:30" ht="110.4" x14ac:dyDescent="0.3">
      <c r="A2299" s="10" t="s">
        <v>8453</v>
      </c>
      <c r="B2299" s="86" t="s">
        <v>139</v>
      </c>
      <c r="C2299" s="12" t="s">
        <v>2736</v>
      </c>
      <c r="D2299" s="12" t="s">
        <v>8293</v>
      </c>
      <c r="E2299" s="13" t="s">
        <v>63</v>
      </c>
      <c r="F2299" s="14" t="s">
        <v>8454</v>
      </c>
      <c r="G2299" s="14" t="s">
        <v>792</v>
      </c>
      <c r="H2299" s="16">
        <v>43347</v>
      </c>
      <c r="I2299" s="16">
        <v>44259</v>
      </c>
      <c r="J2299" s="17" t="str">
        <f>IF(Ugovori_OPULJP[[#This Row],[DATUM ZAVRŠETKA OPERACIJE]]&gt;DATE(2023,12,31),"u provedbi","završen")</f>
        <v>završen</v>
      </c>
      <c r="K2299" s="15" t="s">
        <v>586</v>
      </c>
      <c r="L2299" s="15" t="s">
        <v>586</v>
      </c>
      <c r="M2299" s="18">
        <v>0.85</v>
      </c>
      <c r="N2299" s="18">
        <v>0.15</v>
      </c>
      <c r="O2299" s="19">
        <f>Ugovori_OPULJP[[#This Row],[Bespovratna sredstva - Ukupno (EU+Nac) HRK
= Ukupna ugovorena vrijednost bespovratnih sredstava]]*Ugovori_OPULJP[[#This Row],[EU STOPA SUFINANCIRANJA %
EU CO-FINANCING RATE %]]</f>
        <v>2577652.6165</v>
      </c>
      <c r="P2299" s="20">
        <f>Ugovori_OPULJP[[#This Row],[Bespovratna sredstva - EU dio - HRK]]/7.5345</f>
        <v>342113.29437918903</v>
      </c>
      <c r="Q2299" s="19">
        <f>Ugovori_OPULJP[[#This Row],[Bespovratna sredstva - Ukupno (EU+Nac) HRK
= Ukupna ugovorena vrijednost bespovratnih sredstava]]*Ugovori_OPULJP[[#This Row],[STOPA NACIONALNOG SUFINANCIRANJA %]]</f>
        <v>454879.87350000005</v>
      </c>
      <c r="R2299" s="20">
        <f>Ugovori_OPULJP[[#This Row],[Bespovratna sredstva - Nacionalni dio - HRK]]/7.5345</f>
        <v>60372.93430220984</v>
      </c>
      <c r="S2299" s="19">
        <v>3032532.49</v>
      </c>
      <c r="T2299" s="20">
        <f>Ugovori_OPULJP[[#This Row],[Bespovratna sredstva - Ukupno (EU+Nac) HRK
= Ukupna ugovorena vrijednost bespovratnih sredstava]]/7.5345</f>
        <v>402486.2286813989</v>
      </c>
      <c r="U2299" s="19">
        <v>0</v>
      </c>
      <c r="V2299" s="20">
        <f>Ugovori_OPULJP[[#This Row],[Javni doprinos korisnika - HRK]]/7.5345</f>
        <v>0</v>
      </c>
      <c r="W2299" s="19">
        <v>0</v>
      </c>
      <c r="X2299" s="20">
        <f>Ugovori_OPULJP[[#This Row],[Privatni doprinos korisnika - HRK]]/7.5345</f>
        <v>0</v>
      </c>
      <c r="Y2299" s="21">
        <f>Ugovori_OPULJP[[#This Row],[Bespovratna sredstva - Ukupno (EU+Nac) HRK
= Ukupna ugovorena vrijednost bespovratnih sredstava]]+Ugovori_OPULJP[[#This Row],[Javni doprinos korisnika - HRK]]+Ugovori_OPULJP[[#This Row],[Privatni doprinos korisnika - HRK]]</f>
        <v>3032532.49</v>
      </c>
      <c r="Z2299" s="22">
        <f>Ugovori_OPULJP[[#This Row],[UKUPNI PRIHVATLJIVI IZDACI
TOTAL ELIGIBLE EXPENDITURE
= Bespovratna sredstva ukupno + doprinos korisnika
= Ukupni prihvatljivi troškovi
= Ukupna ugovorena vrijednost projekta HRK]]/7.5345</f>
        <v>402486.2286813989</v>
      </c>
      <c r="AA2299" s="13" t="s">
        <v>22</v>
      </c>
      <c r="AB2299" s="13" t="s">
        <v>19</v>
      </c>
      <c r="AC2299" s="12" t="s">
        <v>8455</v>
      </c>
      <c r="AD2299" s="12" t="s">
        <v>2664</v>
      </c>
    </row>
    <row r="2300" spans="1:30" ht="96.6" x14ac:dyDescent="0.3">
      <c r="A2300" s="10" t="s">
        <v>8456</v>
      </c>
      <c r="B2300" s="86" t="s">
        <v>139</v>
      </c>
      <c r="C2300" s="12" t="s">
        <v>2736</v>
      </c>
      <c r="D2300" s="12" t="s">
        <v>8293</v>
      </c>
      <c r="E2300" s="13" t="s">
        <v>63</v>
      </c>
      <c r="F2300" s="14" t="s">
        <v>8457</v>
      </c>
      <c r="G2300" s="14" t="s">
        <v>1407</v>
      </c>
      <c r="H2300" s="16">
        <v>43370</v>
      </c>
      <c r="I2300" s="16">
        <v>44282</v>
      </c>
      <c r="J2300" s="17" t="str">
        <f>IF(Ugovori_OPULJP[[#This Row],[DATUM ZAVRŠETKA OPERACIJE]]&gt;DATE(2023,12,31),"u provedbi","završen")</f>
        <v>završen</v>
      </c>
      <c r="K2300" s="15" t="s">
        <v>136</v>
      </c>
      <c r="L2300" s="15" t="s">
        <v>586</v>
      </c>
      <c r="M2300" s="18">
        <v>0.85</v>
      </c>
      <c r="N2300" s="18">
        <v>0.15</v>
      </c>
      <c r="O2300" s="19">
        <f>Ugovori_OPULJP[[#This Row],[Bespovratna sredstva - Ukupno (EU+Nac) HRK
= Ukupna ugovorena vrijednost bespovratnih sredstava]]*Ugovori_OPULJP[[#This Row],[EU STOPA SUFINANCIRANJA %
EU CO-FINANCING RATE %]]</f>
        <v>11202991.2535</v>
      </c>
      <c r="P2300" s="20">
        <f>Ugovori_OPULJP[[#This Row],[Bespovratna sredstva - EU dio - HRK]]/7.5345</f>
        <v>1486892.4618090116</v>
      </c>
      <c r="Q2300" s="19">
        <f>Ugovori_OPULJP[[#This Row],[Bespovratna sredstva - Ukupno (EU+Nac) HRK
= Ukupna ugovorena vrijednost bespovratnih sredstava]]*Ugovori_OPULJP[[#This Row],[STOPA NACIONALNOG SUFINANCIRANJA %]]</f>
        <v>1976998.4565000001</v>
      </c>
      <c r="R2300" s="20">
        <f>Ugovori_OPULJP[[#This Row],[Bespovratna sredstva - Nacionalni dio - HRK]]/7.5345</f>
        <v>262392.78737806092</v>
      </c>
      <c r="S2300" s="19">
        <v>13179989.710000001</v>
      </c>
      <c r="T2300" s="20">
        <f>Ugovori_OPULJP[[#This Row],[Bespovratna sredstva - Ukupno (EU+Nac) HRK
= Ukupna ugovorena vrijednost bespovratnih sredstava]]/7.5345</f>
        <v>1749285.2491870727</v>
      </c>
      <c r="U2300" s="19">
        <v>0</v>
      </c>
      <c r="V2300" s="20">
        <f>Ugovori_OPULJP[[#This Row],[Javni doprinos korisnika - HRK]]/7.5345</f>
        <v>0</v>
      </c>
      <c r="W2300" s="19">
        <v>0</v>
      </c>
      <c r="X2300" s="20">
        <f>Ugovori_OPULJP[[#This Row],[Privatni doprinos korisnika - HRK]]/7.5345</f>
        <v>0</v>
      </c>
      <c r="Y2300" s="21">
        <f>Ugovori_OPULJP[[#This Row],[Bespovratna sredstva - Ukupno (EU+Nac) HRK
= Ukupna ugovorena vrijednost bespovratnih sredstava]]+Ugovori_OPULJP[[#This Row],[Javni doprinos korisnika - HRK]]+Ugovori_OPULJP[[#This Row],[Privatni doprinos korisnika - HRK]]</f>
        <v>13179989.710000001</v>
      </c>
      <c r="Z2300" s="22">
        <f>Ugovori_OPULJP[[#This Row],[UKUPNI PRIHVATLJIVI IZDACI
TOTAL ELIGIBLE EXPENDITURE
= Bespovratna sredstva ukupno + doprinos korisnika
= Ukupni prihvatljivi troškovi
= Ukupna ugovorena vrijednost projekta HRK]]/7.5345</f>
        <v>1749285.2491870727</v>
      </c>
      <c r="AA2300" s="13" t="s">
        <v>22</v>
      </c>
      <c r="AB2300" s="13" t="s">
        <v>19</v>
      </c>
      <c r="AC2300" s="12" t="s">
        <v>8458</v>
      </c>
      <c r="AD2300" s="12" t="s">
        <v>2664</v>
      </c>
    </row>
    <row r="2301" spans="1:30" ht="124.2" x14ac:dyDescent="0.3">
      <c r="A2301" s="10" t="s">
        <v>8459</v>
      </c>
      <c r="B2301" s="86" t="s">
        <v>139</v>
      </c>
      <c r="C2301" s="12" t="s">
        <v>2736</v>
      </c>
      <c r="D2301" s="12" t="s">
        <v>8293</v>
      </c>
      <c r="E2301" s="13" t="s">
        <v>63</v>
      </c>
      <c r="F2301" s="14" t="s">
        <v>8460</v>
      </c>
      <c r="G2301" s="14" t="s">
        <v>8461</v>
      </c>
      <c r="H2301" s="16">
        <v>43423</v>
      </c>
      <c r="I2301" s="16">
        <v>44335</v>
      </c>
      <c r="J2301" s="17" t="str">
        <f>IF(Ugovori_OPULJP[[#This Row],[DATUM ZAVRŠETKA OPERACIJE]]&gt;DATE(2023,12,31),"u provedbi","završen")</f>
        <v>završen</v>
      </c>
      <c r="K2301" s="15" t="s">
        <v>362</v>
      </c>
      <c r="L2301" s="15" t="s">
        <v>362</v>
      </c>
      <c r="M2301" s="18">
        <v>0.85</v>
      </c>
      <c r="N2301" s="18">
        <v>0.15</v>
      </c>
      <c r="O2301" s="19">
        <f>Ugovori_OPULJP[[#This Row],[Bespovratna sredstva - Ukupno (EU+Nac) HRK
= Ukupna ugovorena vrijednost bespovratnih sredstava]]*Ugovori_OPULJP[[#This Row],[EU STOPA SUFINANCIRANJA %
EU CO-FINANCING RATE %]]</f>
        <v>681518.61849999998</v>
      </c>
      <c r="P2301" s="20">
        <f>Ugovori_OPULJP[[#This Row],[Bespovratna sredstva - EU dio - HRK]]/7.5345</f>
        <v>90453.065034176121</v>
      </c>
      <c r="Q2301" s="19">
        <f>Ugovori_OPULJP[[#This Row],[Bespovratna sredstva - Ukupno (EU+Nac) HRK
= Ukupna ugovorena vrijednost bespovratnih sredstava]]*Ugovori_OPULJP[[#This Row],[STOPA NACIONALNOG SUFINANCIRANJA %]]</f>
        <v>120267.99149999999</v>
      </c>
      <c r="R2301" s="20">
        <f>Ugovori_OPULJP[[#This Row],[Bespovratna sredstva - Nacionalni dio - HRK]]/7.5345</f>
        <v>15962.305594266372</v>
      </c>
      <c r="S2301" s="19">
        <v>801786.61</v>
      </c>
      <c r="T2301" s="20">
        <f>Ugovori_OPULJP[[#This Row],[Bespovratna sredstva - Ukupno (EU+Nac) HRK
= Ukupna ugovorena vrijednost bespovratnih sredstava]]/7.5345</f>
        <v>106415.37062844248</v>
      </c>
      <c r="U2301" s="19">
        <v>0</v>
      </c>
      <c r="V2301" s="20">
        <f>Ugovori_OPULJP[[#This Row],[Javni doprinos korisnika - HRK]]/7.5345</f>
        <v>0</v>
      </c>
      <c r="W2301" s="19">
        <v>0</v>
      </c>
      <c r="X2301" s="20">
        <f>Ugovori_OPULJP[[#This Row],[Privatni doprinos korisnika - HRK]]/7.5345</f>
        <v>0</v>
      </c>
      <c r="Y2301" s="21">
        <f>Ugovori_OPULJP[[#This Row],[Bespovratna sredstva - Ukupno (EU+Nac) HRK
= Ukupna ugovorena vrijednost bespovratnih sredstava]]+Ugovori_OPULJP[[#This Row],[Javni doprinos korisnika - HRK]]+Ugovori_OPULJP[[#This Row],[Privatni doprinos korisnika - HRK]]</f>
        <v>801786.61</v>
      </c>
      <c r="Z2301" s="22">
        <f>Ugovori_OPULJP[[#This Row],[UKUPNI PRIHVATLJIVI IZDACI
TOTAL ELIGIBLE EXPENDITURE
= Bespovratna sredstva ukupno + doprinos korisnika
= Ukupni prihvatljivi troškovi
= Ukupna ugovorena vrijednost projekta HRK]]/7.5345</f>
        <v>106415.37062844248</v>
      </c>
      <c r="AA2301" s="13" t="s">
        <v>22</v>
      </c>
      <c r="AB2301" s="13" t="s">
        <v>19</v>
      </c>
      <c r="AC2301" s="12" t="s">
        <v>8462</v>
      </c>
      <c r="AD2301" s="12" t="s">
        <v>2664</v>
      </c>
    </row>
    <row r="2302" spans="1:30" ht="96.6" x14ac:dyDescent="0.3">
      <c r="A2302" s="10" t="s">
        <v>8463</v>
      </c>
      <c r="B2302" s="86" t="s">
        <v>139</v>
      </c>
      <c r="C2302" s="12" t="s">
        <v>2736</v>
      </c>
      <c r="D2302" s="12" t="s">
        <v>8293</v>
      </c>
      <c r="E2302" s="13" t="s">
        <v>63</v>
      </c>
      <c r="F2302" s="14" t="s">
        <v>8464</v>
      </c>
      <c r="G2302" s="14" t="s">
        <v>8465</v>
      </c>
      <c r="H2302" s="16">
        <v>43347</v>
      </c>
      <c r="I2302" s="16">
        <v>44259</v>
      </c>
      <c r="J2302" s="17" t="str">
        <f>IF(Ugovori_OPULJP[[#This Row],[DATUM ZAVRŠETKA OPERACIJE]]&gt;DATE(2023,12,31),"u provedbi","završen")</f>
        <v>završen</v>
      </c>
      <c r="K2302" s="15" t="s">
        <v>66</v>
      </c>
      <c r="L2302" s="15" t="s">
        <v>66</v>
      </c>
      <c r="M2302" s="18">
        <v>0.85</v>
      </c>
      <c r="N2302" s="18">
        <v>0.15</v>
      </c>
      <c r="O2302" s="19">
        <f>Ugovori_OPULJP[[#This Row],[Bespovratna sredstva - Ukupno (EU+Nac) HRK
= Ukupna ugovorena vrijednost bespovratnih sredstava]]*Ugovori_OPULJP[[#This Row],[EU STOPA SUFINANCIRANJA %
EU CO-FINANCING RATE %]]</f>
        <v>2451976.13</v>
      </c>
      <c r="P2302" s="20">
        <f>Ugovori_OPULJP[[#This Row],[Bespovratna sredstva - EU dio - HRK]]/7.5345</f>
        <v>325433.1581392262</v>
      </c>
      <c r="Q2302" s="19">
        <f>Ugovori_OPULJP[[#This Row],[Bespovratna sredstva - Ukupno (EU+Nac) HRK
= Ukupna ugovorena vrijednost bespovratnih sredstava]]*Ugovori_OPULJP[[#This Row],[STOPA NACIONALNOG SUFINANCIRANJA %]]</f>
        <v>432701.67</v>
      </c>
      <c r="R2302" s="20">
        <f>Ugovori_OPULJP[[#This Row],[Bespovratna sredstva - Nacionalni dio - HRK]]/7.5345</f>
        <v>57429.380848098743</v>
      </c>
      <c r="S2302" s="19">
        <v>2884677.8</v>
      </c>
      <c r="T2302" s="20">
        <f>Ugovori_OPULJP[[#This Row],[Bespovratna sredstva - Ukupno (EU+Nac) HRK
= Ukupna ugovorena vrijednost bespovratnih sredstava]]/7.5345</f>
        <v>382862.53898732492</v>
      </c>
      <c r="U2302" s="19">
        <v>0</v>
      </c>
      <c r="V2302" s="20">
        <f>Ugovori_OPULJP[[#This Row],[Javni doprinos korisnika - HRK]]/7.5345</f>
        <v>0</v>
      </c>
      <c r="W2302" s="19">
        <v>0</v>
      </c>
      <c r="X2302" s="20">
        <f>Ugovori_OPULJP[[#This Row],[Privatni doprinos korisnika - HRK]]/7.5345</f>
        <v>0</v>
      </c>
      <c r="Y2302" s="21">
        <f>Ugovori_OPULJP[[#This Row],[Bespovratna sredstva - Ukupno (EU+Nac) HRK
= Ukupna ugovorena vrijednost bespovratnih sredstava]]+Ugovori_OPULJP[[#This Row],[Javni doprinos korisnika - HRK]]+Ugovori_OPULJP[[#This Row],[Privatni doprinos korisnika - HRK]]</f>
        <v>2884677.8</v>
      </c>
      <c r="Z2302" s="22">
        <f>Ugovori_OPULJP[[#This Row],[UKUPNI PRIHVATLJIVI IZDACI
TOTAL ELIGIBLE EXPENDITURE
= Bespovratna sredstva ukupno + doprinos korisnika
= Ukupni prihvatljivi troškovi
= Ukupna ugovorena vrijednost projekta HRK]]/7.5345</f>
        <v>382862.53898732492</v>
      </c>
      <c r="AA2302" s="13" t="s">
        <v>22</v>
      </c>
      <c r="AB2302" s="13" t="s">
        <v>19</v>
      </c>
      <c r="AC2302" s="12" t="s">
        <v>8466</v>
      </c>
      <c r="AD2302" s="12" t="s">
        <v>2664</v>
      </c>
    </row>
    <row r="2303" spans="1:30" ht="82.8" x14ac:dyDescent="0.3">
      <c r="A2303" s="10" t="s">
        <v>8467</v>
      </c>
      <c r="B2303" s="86" t="s">
        <v>139</v>
      </c>
      <c r="C2303" s="12" t="s">
        <v>2736</v>
      </c>
      <c r="D2303" s="12" t="s">
        <v>8293</v>
      </c>
      <c r="E2303" s="13" t="s">
        <v>63</v>
      </c>
      <c r="F2303" s="14" t="s">
        <v>8468</v>
      </c>
      <c r="G2303" s="14" t="s">
        <v>8469</v>
      </c>
      <c r="H2303" s="16">
        <v>43480</v>
      </c>
      <c r="I2303" s="16">
        <v>44392</v>
      </c>
      <c r="J2303" s="17" t="str">
        <f>IF(Ugovori_OPULJP[[#This Row],[DATUM ZAVRŠETKA OPERACIJE]]&gt;DATE(2023,12,31),"u provedbi","završen")</f>
        <v>završen</v>
      </c>
      <c r="K2303" s="15" t="s">
        <v>66</v>
      </c>
      <c r="L2303" s="15" t="s">
        <v>66</v>
      </c>
      <c r="M2303" s="18">
        <v>0.85</v>
      </c>
      <c r="N2303" s="18">
        <v>0.15</v>
      </c>
      <c r="O2303" s="19">
        <f>Ugovori_OPULJP[[#This Row],[Bespovratna sredstva - Ukupno (EU+Nac) HRK
= Ukupna ugovorena vrijednost bespovratnih sredstava]]*Ugovori_OPULJP[[#This Row],[EU STOPA SUFINANCIRANJA %
EU CO-FINANCING RATE %]]</f>
        <v>3600166.0665000002</v>
      </c>
      <c r="P2303" s="20">
        <f>Ugovori_OPULJP[[#This Row],[Bespovratna sredstva - EU dio - HRK]]/7.5345</f>
        <v>477824.1511049174</v>
      </c>
      <c r="Q2303" s="19">
        <f>Ugovori_OPULJP[[#This Row],[Bespovratna sredstva - Ukupno (EU+Nac) HRK
= Ukupna ugovorena vrijednost bespovratnih sredstava]]*Ugovori_OPULJP[[#This Row],[STOPA NACIONALNOG SUFINANCIRANJA %]]</f>
        <v>635323.42350000003</v>
      </c>
      <c r="R2303" s="20">
        <f>Ugovori_OPULJP[[#This Row],[Bespovratna sredstva - Nacionalni dio - HRK]]/7.5345</f>
        <v>84321.909018514838</v>
      </c>
      <c r="S2303" s="19">
        <v>4235489.49</v>
      </c>
      <c r="T2303" s="20">
        <f>Ugovori_OPULJP[[#This Row],[Bespovratna sredstva - Ukupno (EU+Nac) HRK
= Ukupna ugovorena vrijednost bespovratnih sredstava]]/7.5345</f>
        <v>562146.06012343219</v>
      </c>
      <c r="U2303" s="19">
        <v>0</v>
      </c>
      <c r="V2303" s="20">
        <f>Ugovori_OPULJP[[#This Row],[Javni doprinos korisnika - HRK]]/7.5345</f>
        <v>0</v>
      </c>
      <c r="W2303" s="19">
        <v>0</v>
      </c>
      <c r="X2303" s="20">
        <f>Ugovori_OPULJP[[#This Row],[Privatni doprinos korisnika - HRK]]/7.5345</f>
        <v>0</v>
      </c>
      <c r="Y2303" s="21">
        <f>Ugovori_OPULJP[[#This Row],[Bespovratna sredstva - Ukupno (EU+Nac) HRK
= Ukupna ugovorena vrijednost bespovratnih sredstava]]+Ugovori_OPULJP[[#This Row],[Javni doprinos korisnika - HRK]]+Ugovori_OPULJP[[#This Row],[Privatni doprinos korisnika - HRK]]</f>
        <v>4235489.49</v>
      </c>
      <c r="Z2303" s="22">
        <f>Ugovori_OPULJP[[#This Row],[UKUPNI PRIHVATLJIVI IZDACI
TOTAL ELIGIBLE EXPENDITURE
= Bespovratna sredstva ukupno + doprinos korisnika
= Ukupni prihvatljivi troškovi
= Ukupna ugovorena vrijednost projekta HRK]]/7.5345</f>
        <v>562146.06012343219</v>
      </c>
      <c r="AA2303" s="13" t="s">
        <v>22</v>
      </c>
      <c r="AB2303" s="13" t="s">
        <v>19</v>
      </c>
      <c r="AC2303" s="12" t="s">
        <v>8470</v>
      </c>
      <c r="AD2303" s="12" t="s">
        <v>2664</v>
      </c>
    </row>
    <row r="2304" spans="1:30" ht="110.4" x14ac:dyDescent="0.3">
      <c r="A2304" s="10" t="s">
        <v>8471</v>
      </c>
      <c r="B2304" s="86" t="s">
        <v>139</v>
      </c>
      <c r="C2304" s="12" t="s">
        <v>2736</v>
      </c>
      <c r="D2304" s="12" t="s">
        <v>8293</v>
      </c>
      <c r="E2304" s="13" t="s">
        <v>63</v>
      </c>
      <c r="F2304" s="14" t="s">
        <v>8472</v>
      </c>
      <c r="G2304" s="14" t="s">
        <v>8473</v>
      </c>
      <c r="H2304" s="16">
        <v>43423</v>
      </c>
      <c r="I2304" s="16">
        <v>44335</v>
      </c>
      <c r="J2304" s="17" t="str">
        <f>IF(Ugovori_OPULJP[[#This Row],[DATUM ZAVRŠETKA OPERACIJE]]&gt;DATE(2023,12,31),"u provedbi","završen")</f>
        <v>završen</v>
      </c>
      <c r="K2304" s="15" t="s">
        <v>235</v>
      </c>
      <c r="L2304" s="15" t="s">
        <v>235</v>
      </c>
      <c r="M2304" s="18">
        <v>0.85</v>
      </c>
      <c r="N2304" s="18">
        <v>0.15</v>
      </c>
      <c r="O2304" s="19">
        <f>Ugovori_OPULJP[[#This Row],[Bespovratna sredstva - Ukupno (EU+Nac) HRK
= Ukupna ugovorena vrijednost bespovratnih sredstava]]*Ugovori_OPULJP[[#This Row],[EU STOPA SUFINANCIRANJA %
EU CO-FINANCING RATE %]]</f>
        <v>1563886.95</v>
      </c>
      <c r="P2304" s="20">
        <f>Ugovori_OPULJP[[#This Row],[Bespovratna sredstva - EU dio - HRK]]/7.5345</f>
        <v>207563.46804698385</v>
      </c>
      <c r="Q2304" s="19">
        <f>Ugovori_OPULJP[[#This Row],[Bespovratna sredstva - Ukupno (EU+Nac) HRK
= Ukupna ugovorena vrijednost bespovratnih sredstava]]*Ugovori_OPULJP[[#This Row],[STOPA NACIONALNOG SUFINANCIRANJA %]]</f>
        <v>275980.05</v>
      </c>
      <c r="R2304" s="20">
        <f>Ugovori_OPULJP[[#This Row],[Bespovratna sredstva - Nacionalni dio - HRK]]/7.5345</f>
        <v>36628.847302408918</v>
      </c>
      <c r="S2304" s="19">
        <v>1839867</v>
      </c>
      <c r="T2304" s="20">
        <f>Ugovori_OPULJP[[#This Row],[Bespovratna sredstva - Ukupno (EU+Nac) HRK
= Ukupna ugovorena vrijednost bespovratnih sredstava]]/7.5345</f>
        <v>244192.31534939277</v>
      </c>
      <c r="U2304" s="19">
        <v>0</v>
      </c>
      <c r="V2304" s="20">
        <f>Ugovori_OPULJP[[#This Row],[Javni doprinos korisnika - HRK]]/7.5345</f>
        <v>0</v>
      </c>
      <c r="W2304" s="19">
        <v>0</v>
      </c>
      <c r="X2304" s="20">
        <f>Ugovori_OPULJP[[#This Row],[Privatni doprinos korisnika - HRK]]/7.5345</f>
        <v>0</v>
      </c>
      <c r="Y2304" s="21">
        <f>Ugovori_OPULJP[[#This Row],[Bespovratna sredstva - Ukupno (EU+Nac) HRK
= Ukupna ugovorena vrijednost bespovratnih sredstava]]+Ugovori_OPULJP[[#This Row],[Javni doprinos korisnika - HRK]]+Ugovori_OPULJP[[#This Row],[Privatni doprinos korisnika - HRK]]</f>
        <v>1839867</v>
      </c>
      <c r="Z2304" s="22">
        <f>Ugovori_OPULJP[[#This Row],[UKUPNI PRIHVATLJIVI IZDACI
TOTAL ELIGIBLE EXPENDITURE
= Bespovratna sredstva ukupno + doprinos korisnika
= Ukupni prihvatljivi troškovi
= Ukupna ugovorena vrijednost projekta HRK]]/7.5345</f>
        <v>244192.31534939277</v>
      </c>
      <c r="AA2304" s="13" t="s">
        <v>22</v>
      </c>
      <c r="AB2304" s="13" t="s">
        <v>19</v>
      </c>
      <c r="AC2304" s="12" t="s">
        <v>8474</v>
      </c>
      <c r="AD2304" s="12" t="s">
        <v>2664</v>
      </c>
    </row>
    <row r="2305" spans="1:30" ht="124.2" x14ac:dyDescent="0.3">
      <c r="A2305" s="10" t="s">
        <v>8475</v>
      </c>
      <c r="B2305" s="86" t="s">
        <v>139</v>
      </c>
      <c r="C2305" s="12" t="s">
        <v>2736</v>
      </c>
      <c r="D2305" s="12" t="s">
        <v>8293</v>
      </c>
      <c r="E2305" s="13" t="s">
        <v>63</v>
      </c>
      <c r="F2305" s="14" t="s">
        <v>8476</v>
      </c>
      <c r="G2305" s="14" t="s">
        <v>2002</v>
      </c>
      <c r="H2305" s="16">
        <v>43423</v>
      </c>
      <c r="I2305" s="16">
        <v>44335</v>
      </c>
      <c r="J2305" s="17" t="str">
        <f>IF(Ugovori_OPULJP[[#This Row],[DATUM ZAVRŠETKA OPERACIJE]]&gt;DATE(2023,12,31),"u provedbi","završen")</f>
        <v>završen</v>
      </c>
      <c r="K2305" s="15" t="s">
        <v>240</v>
      </c>
      <c r="L2305" s="15" t="s">
        <v>240</v>
      </c>
      <c r="M2305" s="18">
        <v>0.85</v>
      </c>
      <c r="N2305" s="18">
        <v>0.15</v>
      </c>
      <c r="O2305" s="19">
        <f>Ugovori_OPULJP[[#This Row],[Bespovratna sredstva - Ukupno (EU+Nac) HRK
= Ukupna ugovorena vrijednost bespovratnih sredstava]]*Ugovori_OPULJP[[#This Row],[EU STOPA SUFINANCIRANJA %
EU CO-FINANCING RATE %]]</f>
        <v>1818362.5</v>
      </c>
      <c r="P2305" s="20">
        <f>Ugovori_OPULJP[[#This Row],[Bespovratna sredstva - EU dio - HRK]]/7.5345</f>
        <v>241338.17771584046</v>
      </c>
      <c r="Q2305" s="19">
        <f>Ugovori_OPULJP[[#This Row],[Bespovratna sredstva - Ukupno (EU+Nac) HRK
= Ukupna ugovorena vrijednost bespovratnih sredstava]]*Ugovori_OPULJP[[#This Row],[STOPA NACIONALNOG SUFINANCIRANJA %]]</f>
        <v>320887.5</v>
      </c>
      <c r="R2305" s="20">
        <f>Ugovori_OPULJP[[#This Row],[Bespovratna sredstva - Nacionalni dio - HRK]]/7.5345</f>
        <v>42589.090185148314</v>
      </c>
      <c r="S2305" s="19">
        <v>2139250</v>
      </c>
      <c r="T2305" s="20">
        <f>Ugovori_OPULJP[[#This Row],[Bespovratna sredstva - Ukupno (EU+Nac) HRK
= Ukupna ugovorena vrijednost bespovratnih sredstava]]/7.5345</f>
        <v>283927.26790098875</v>
      </c>
      <c r="U2305" s="19">
        <v>0</v>
      </c>
      <c r="V2305" s="20">
        <f>Ugovori_OPULJP[[#This Row],[Javni doprinos korisnika - HRK]]/7.5345</f>
        <v>0</v>
      </c>
      <c r="W2305" s="19">
        <v>0</v>
      </c>
      <c r="X2305" s="20">
        <f>Ugovori_OPULJP[[#This Row],[Privatni doprinos korisnika - HRK]]/7.5345</f>
        <v>0</v>
      </c>
      <c r="Y2305" s="21">
        <f>Ugovori_OPULJP[[#This Row],[Bespovratna sredstva - Ukupno (EU+Nac) HRK
= Ukupna ugovorena vrijednost bespovratnih sredstava]]+Ugovori_OPULJP[[#This Row],[Javni doprinos korisnika - HRK]]+Ugovori_OPULJP[[#This Row],[Privatni doprinos korisnika - HRK]]</f>
        <v>2139250</v>
      </c>
      <c r="Z2305" s="22">
        <f>Ugovori_OPULJP[[#This Row],[UKUPNI PRIHVATLJIVI IZDACI
TOTAL ELIGIBLE EXPENDITURE
= Bespovratna sredstva ukupno + doprinos korisnika
= Ukupni prihvatljivi troškovi
= Ukupna ugovorena vrijednost projekta HRK]]/7.5345</f>
        <v>283927.26790098875</v>
      </c>
      <c r="AA2305" s="13" t="s">
        <v>22</v>
      </c>
      <c r="AB2305" s="13" t="s">
        <v>19</v>
      </c>
      <c r="AC2305" s="12" t="s">
        <v>8309</v>
      </c>
      <c r="AD2305" s="12" t="s">
        <v>2664</v>
      </c>
    </row>
    <row r="2306" spans="1:30" ht="110.4" x14ac:dyDescent="0.3">
      <c r="A2306" s="10" t="s">
        <v>8477</v>
      </c>
      <c r="B2306" s="86" t="s">
        <v>139</v>
      </c>
      <c r="C2306" s="12" t="s">
        <v>2736</v>
      </c>
      <c r="D2306" s="12" t="s">
        <v>8293</v>
      </c>
      <c r="E2306" s="13" t="s">
        <v>63</v>
      </c>
      <c r="F2306" s="14" t="s">
        <v>8478</v>
      </c>
      <c r="G2306" s="14" t="s">
        <v>1067</v>
      </c>
      <c r="H2306" s="16">
        <v>43480</v>
      </c>
      <c r="I2306" s="16">
        <v>44392</v>
      </c>
      <c r="J2306" s="17" t="str">
        <f>IF(Ugovori_OPULJP[[#This Row],[DATUM ZAVRŠETKA OPERACIJE]]&gt;DATE(2023,12,31),"u provedbi","završen")</f>
        <v>završen</v>
      </c>
      <c r="K2306" s="15" t="s">
        <v>417</v>
      </c>
      <c r="L2306" s="15" t="s">
        <v>417</v>
      </c>
      <c r="M2306" s="18">
        <v>0.85</v>
      </c>
      <c r="N2306" s="18">
        <v>0.15</v>
      </c>
      <c r="O2306" s="19">
        <f>Ugovori_OPULJP[[#This Row],[Bespovratna sredstva - Ukupno (EU+Nac) HRK
= Ukupna ugovorena vrijednost bespovratnih sredstava]]*Ugovori_OPULJP[[#This Row],[EU STOPA SUFINANCIRANJA %
EU CO-FINANCING RATE %]]</f>
        <v>12129086.559999999</v>
      </c>
      <c r="P2306" s="20">
        <f>Ugovori_OPULJP[[#This Row],[Bespovratna sredstva - EU dio - HRK]]/7.5345</f>
        <v>1609806.4317472954</v>
      </c>
      <c r="Q2306" s="19">
        <f>Ugovori_OPULJP[[#This Row],[Bespovratna sredstva - Ukupno (EU+Nac) HRK
= Ukupna ugovorena vrijednost bespovratnih sredstava]]*Ugovori_OPULJP[[#This Row],[STOPA NACIONALNOG SUFINANCIRANJA %]]</f>
        <v>2140427.04</v>
      </c>
      <c r="R2306" s="20">
        <f>Ugovori_OPULJP[[#This Row],[Bespovratna sredstva - Nacionalni dio - HRK]]/7.5345</f>
        <v>284083.48795540514</v>
      </c>
      <c r="S2306" s="19">
        <v>14269513.6</v>
      </c>
      <c r="T2306" s="20">
        <f>Ugovori_OPULJP[[#This Row],[Bespovratna sredstva - Ukupno (EU+Nac) HRK
= Ukupna ugovorena vrijednost bespovratnih sredstava]]/7.5345</f>
        <v>1893889.9197027008</v>
      </c>
      <c r="U2306" s="19">
        <v>0</v>
      </c>
      <c r="V2306" s="20">
        <f>Ugovori_OPULJP[[#This Row],[Javni doprinos korisnika - HRK]]/7.5345</f>
        <v>0</v>
      </c>
      <c r="W2306" s="19">
        <v>0</v>
      </c>
      <c r="X2306" s="20">
        <f>Ugovori_OPULJP[[#This Row],[Privatni doprinos korisnika - HRK]]/7.5345</f>
        <v>0</v>
      </c>
      <c r="Y2306" s="21">
        <f>Ugovori_OPULJP[[#This Row],[Bespovratna sredstva - Ukupno (EU+Nac) HRK
= Ukupna ugovorena vrijednost bespovratnih sredstava]]+Ugovori_OPULJP[[#This Row],[Javni doprinos korisnika - HRK]]+Ugovori_OPULJP[[#This Row],[Privatni doprinos korisnika - HRK]]</f>
        <v>14269513.6</v>
      </c>
      <c r="Z2306" s="22">
        <f>Ugovori_OPULJP[[#This Row],[UKUPNI PRIHVATLJIVI IZDACI
TOTAL ELIGIBLE EXPENDITURE
= Bespovratna sredstva ukupno + doprinos korisnika
= Ukupni prihvatljivi troškovi
= Ukupna ugovorena vrijednost projekta HRK]]/7.5345</f>
        <v>1893889.9197027008</v>
      </c>
      <c r="AA2306" s="13" t="s">
        <v>22</v>
      </c>
      <c r="AB2306" s="13" t="s">
        <v>19</v>
      </c>
      <c r="AC2306" s="12" t="s">
        <v>8479</v>
      </c>
      <c r="AD2306" s="12" t="s">
        <v>2664</v>
      </c>
    </row>
    <row r="2307" spans="1:30" ht="110.4" x14ac:dyDescent="0.3">
      <c r="A2307" s="10" t="s">
        <v>8480</v>
      </c>
      <c r="B2307" s="86" t="s">
        <v>139</v>
      </c>
      <c r="C2307" s="12" t="s">
        <v>2736</v>
      </c>
      <c r="D2307" s="12" t="s">
        <v>8293</v>
      </c>
      <c r="E2307" s="13" t="s">
        <v>63</v>
      </c>
      <c r="F2307" s="14" t="s">
        <v>8481</v>
      </c>
      <c r="G2307" s="14" t="s">
        <v>1834</v>
      </c>
      <c r="H2307" s="16">
        <v>43556</v>
      </c>
      <c r="I2307" s="16">
        <v>44470</v>
      </c>
      <c r="J2307" s="17" t="str">
        <f>IF(Ugovori_OPULJP[[#This Row],[DATUM ZAVRŠETKA OPERACIJE]]&gt;DATE(2023,12,31),"u provedbi","završen")</f>
        <v>završen</v>
      </c>
      <c r="K2307" s="15" t="s">
        <v>586</v>
      </c>
      <c r="L2307" s="15" t="s">
        <v>586</v>
      </c>
      <c r="M2307" s="18">
        <v>0.85</v>
      </c>
      <c r="N2307" s="18">
        <v>0.15</v>
      </c>
      <c r="O2307" s="19">
        <f>Ugovori_OPULJP[[#This Row],[Bespovratna sredstva - Ukupno (EU+Nac) HRK
= Ukupna ugovorena vrijednost bespovratnih sredstava]]*Ugovori_OPULJP[[#This Row],[EU STOPA SUFINANCIRANJA %
EU CO-FINANCING RATE %]]</f>
        <v>2915289.8374999999</v>
      </c>
      <c r="P2307" s="20">
        <f>Ugovori_OPULJP[[#This Row],[Bespovratna sredstva - EU dio - HRK]]/7.5345</f>
        <v>386925.45457561879</v>
      </c>
      <c r="Q2307" s="19">
        <f>Ugovori_OPULJP[[#This Row],[Bespovratna sredstva - Ukupno (EU+Nac) HRK
= Ukupna ugovorena vrijednost bespovratnih sredstava]]*Ugovori_OPULJP[[#This Row],[STOPA NACIONALNOG SUFINANCIRANJA %]]</f>
        <v>514462.91249999998</v>
      </c>
      <c r="R2307" s="20">
        <f>Ugovori_OPULJP[[#This Row],[Bespovratna sredstva - Nacionalni dio - HRK]]/7.5345</f>
        <v>68280.96257216802</v>
      </c>
      <c r="S2307" s="19">
        <v>3429752.75</v>
      </c>
      <c r="T2307" s="20">
        <f>Ugovori_OPULJP[[#This Row],[Bespovratna sredstva - Ukupno (EU+Nac) HRK
= Ukupna ugovorena vrijednost bespovratnih sredstava]]/7.5345</f>
        <v>455206.41714778682</v>
      </c>
      <c r="U2307" s="19">
        <v>0</v>
      </c>
      <c r="V2307" s="20">
        <f>Ugovori_OPULJP[[#This Row],[Javni doprinos korisnika - HRK]]/7.5345</f>
        <v>0</v>
      </c>
      <c r="W2307" s="19">
        <v>0</v>
      </c>
      <c r="X2307" s="20">
        <f>Ugovori_OPULJP[[#This Row],[Privatni doprinos korisnika - HRK]]/7.5345</f>
        <v>0</v>
      </c>
      <c r="Y2307" s="21">
        <f>Ugovori_OPULJP[[#This Row],[Bespovratna sredstva - Ukupno (EU+Nac) HRK
= Ukupna ugovorena vrijednost bespovratnih sredstava]]+Ugovori_OPULJP[[#This Row],[Javni doprinos korisnika - HRK]]+Ugovori_OPULJP[[#This Row],[Privatni doprinos korisnika - HRK]]</f>
        <v>3429752.75</v>
      </c>
      <c r="Z2307" s="22">
        <f>Ugovori_OPULJP[[#This Row],[UKUPNI PRIHVATLJIVI IZDACI
TOTAL ELIGIBLE EXPENDITURE
= Bespovratna sredstva ukupno + doprinos korisnika
= Ukupni prihvatljivi troškovi
= Ukupna ugovorena vrijednost projekta HRK]]/7.5345</f>
        <v>455206.41714778682</v>
      </c>
      <c r="AA2307" s="13" t="s">
        <v>22</v>
      </c>
      <c r="AB2307" s="13" t="s">
        <v>19</v>
      </c>
      <c r="AC2307" s="12" t="s">
        <v>8482</v>
      </c>
      <c r="AD2307" s="12" t="s">
        <v>2664</v>
      </c>
    </row>
    <row r="2308" spans="1:30" ht="96.6" x14ac:dyDescent="0.3">
      <c r="A2308" s="10" t="s">
        <v>8483</v>
      </c>
      <c r="B2308" s="86" t="s">
        <v>139</v>
      </c>
      <c r="C2308" s="12" t="s">
        <v>2736</v>
      </c>
      <c r="D2308" s="12" t="s">
        <v>8293</v>
      </c>
      <c r="E2308" s="13" t="s">
        <v>63</v>
      </c>
      <c r="F2308" s="14" t="s">
        <v>8484</v>
      </c>
      <c r="G2308" s="14" t="s">
        <v>8485</v>
      </c>
      <c r="H2308" s="16">
        <v>43370</v>
      </c>
      <c r="I2308" s="16">
        <v>44101</v>
      </c>
      <c r="J2308" s="17" t="str">
        <f>IF(Ugovori_OPULJP[[#This Row],[DATUM ZAVRŠETKA OPERACIJE]]&gt;DATE(2023,12,31),"u provedbi","završen")</f>
        <v>završen</v>
      </c>
      <c r="K2308" s="15" t="s">
        <v>380</v>
      </c>
      <c r="L2308" s="15" t="s">
        <v>380</v>
      </c>
      <c r="M2308" s="18">
        <v>0.85</v>
      </c>
      <c r="N2308" s="18">
        <v>0.15</v>
      </c>
      <c r="O2308" s="19">
        <f>Ugovori_OPULJP[[#This Row],[Bespovratna sredstva - Ukupno (EU+Nac) HRK
= Ukupna ugovorena vrijednost bespovratnih sredstava]]*Ugovori_OPULJP[[#This Row],[EU STOPA SUFINANCIRANJA %
EU CO-FINANCING RATE %]]</f>
        <v>886013.14</v>
      </c>
      <c r="P2308" s="20">
        <f>Ugovori_OPULJP[[#This Row],[Bespovratna sredstva - EU dio - HRK]]/7.5345</f>
        <v>117594.15223306125</v>
      </c>
      <c r="Q2308" s="19">
        <f>Ugovori_OPULJP[[#This Row],[Bespovratna sredstva - Ukupno (EU+Nac) HRK
= Ukupna ugovorena vrijednost bespovratnih sredstava]]*Ugovori_OPULJP[[#This Row],[STOPA NACIONALNOG SUFINANCIRANJA %]]</f>
        <v>156355.26</v>
      </c>
      <c r="R2308" s="20">
        <f>Ugovori_OPULJP[[#This Row],[Bespovratna sredstva - Nacionalni dio - HRK]]/7.5345</f>
        <v>20751.909217599044</v>
      </c>
      <c r="S2308" s="19">
        <v>1042368.4</v>
      </c>
      <c r="T2308" s="20">
        <f>Ugovori_OPULJP[[#This Row],[Bespovratna sredstva - Ukupno (EU+Nac) HRK
= Ukupna ugovorena vrijednost bespovratnih sredstava]]/7.5345</f>
        <v>138346.06145066029</v>
      </c>
      <c r="U2308" s="19">
        <v>0</v>
      </c>
      <c r="V2308" s="20">
        <f>Ugovori_OPULJP[[#This Row],[Javni doprinos korisnika - HRK]]/7.5345</f>
        <v>0</v>
      </c>
      <c r="W2308" s="19">
        <v>0</v>
      </c>
      <c r="X2308" s="20">
        <f>Ugovori_OPULJP[[#This Row],[Privatni doprinos korisnika - HRK]]/7.5345</f>
        <v>0</v>
      </c>
      <c r="Y2308" s="21">
        <f>Ugovori_OPULJP[[#This Row],[Bespovratna sredstva - Ukupno (EU+Nac) HRK
= Ukupna ugovorena vrijednost bespovratnih sredstava]]+Ugovori_OPULJP[[#This Row],[Javni doprinos korisnika - HRK]]+Ugovori_OPULJP[[#This Row],[Privatni doprinos korisnika - HRK]]</f>
        <v>1042368.4</v>
      </c>
      <c r="Z2308" s="22">
        <f>Ugovori_OPULJP[[#This Row],[UKUPNI PRIHVATLJIVI IZDACI
TOTAL ELIGIBLE EXPENDITURE
= Bespovratna sredstva ukupno + doprinos korisnika
= Ukupni prihvatljivi troškovi
= Ukupna ugovorena vrijednost projekta HRK]]/7.5345</f>
        <v>138346.06145066029</v>
      </c>
      <c r="AA2308" s="13" t="s">
        <v>22</v>
      </c>
      <c r="AB2308" s="13" t="s">
        <v>19</v>
      </c>
      <c r="AC2308" s="12" t="s">
        <v>8486</v>
      </c>
      <c r="AD2308" s="12" t="s">
        <v>2664</v>
      </c>
    </row>
    <row r="2309" spans="1:30" ht="82.8" x14ac:dyDescent="0.3">
      <c r="A2309" s="10" t="s">
        <v>8487</v>
      </c>
      <c r="B2309" s="86" t="s">
        <v>139</v>
      </c>
      <c r="C2309" s="12" t="s">
        <v>2736</v>
      </c>
      <c r="D2309" s="12" t="s">
        <v>8293</v>
      </c>
      <c r="E2309" s="13" t="s">
        <v>63</v>
      </c>
      <c r="F2309" s="14" t="s">
        <v>8488</v>
      </c>
      <c r="G2309" s="14" t="s">
        <v>8489</v>
      </c>
      <c r="H2309" s="16">
        <v>43397</v>
      </c>
      <c r="I2309" s="16">
        <v>44310</v>
      </c>
      <c r="J2309" s="17" t="str">
        <f>IF(Ugovori_OPULJP[[#This Row],[DATUM ZAVRŠETKA OPERACIJE]]&gt;DATE(2023,12,31),"u provedbi","završen")</f>
        <v>završen</v>
      </c>
      <c r="K2309" s="15" t="s">
        <v>262</v>
      </c>
      <c r="L2309" s="15" t="s">
        <v>262</v>
      </c>
      <c r="M2309" s="18">
        <v>0.85</v>
      </c>
      <c r="N2309" s="18">
        <v>0.15</v>
      </c>
      <c r="O2309" s="19">
        <f>Ugovori_OPULJP[[#This Row],[Bespovratna sredstva - Ukupno (EU+Nac) HRK
= Ukupna ugovorena vrijednost bespovratnih sredstava]]*Ugovori_OPULJP[[#This Row],[EU STOPA SUFINANCIRANJA %
EU CO-FINANCING RATE %]]</f>
        <v>726941.49650000001</v>
      </c>
      <c r="P2309" s="20">
        <f>Ugovori_OPULJP[[#This Row],[Bespovratna sredstva - EU dio - HRK]]/7.5345</f>
        <v>96481.716968611057</v>
      </c>
      <c r="Q2309" s="19">
        <f>Ugovori_OPULJP[[#This Row],[Bespovratna sredstva - Ukupno (EU+Nac) HRK
= Ukupna ugovorena vrijednost bespovratnih sredstava]]*Ugovori_OPULJP[[#This Row],[STOPA NACIONALNOG SUFINANCIRANJA %]]</f>
        <v>128283.7935</v>
      </c>
      <c r="R2309" s="20">
        <f>Ugovori_OPULJP[[#This Row],[Bespovratna sredstva - Nacionalni dio - HRK]]/7.5345</f>
        <v>17026.185347401952</v>
      </c>
      <c r="S2309" s="19">
        <v>855225.29</v>
      </c>
      <c r="T2309" s="20">
        <f>Ugovori_OPULJP[[#This Row],[Bespovratna sredstva - Ukupno (EU+Nac) HRK
= Ukupna ugovorena vrijednost bespovratnih sredstava]]/7.5345</f>
        <v>113507.902316013</v>
      </c>
      <c r="U2309" s="19">
        <v>0</v>
      </c>
      <c r="V2309" s="20">
        <f>Ugovori_OPULJP[[#This Row],[Javni doprinos korisnika - HRK]]/7.5345</f>
        <v>0</v>
      </c>
      <c r="W2309" s="19">
        <v>0</v>
      </c>
      <c r="X2309" s="20">
        <f>Ugovori_OPULJP[[#This Row],[Privatni doprinos korisnika - HRK]]/7.5345</f>
        <v>0</v>
      </c>
      <c r="Y2309" s="21">
        <f>Ugovori_OPULJP[[#This Row],[Bespovratna sredstva - Ukupno (EU+Nac) HRK
= Ukupna ugovorena vrijednost bespovratnih sredstava]]+Ugovori_OPULJP[[#This Row],[Javni doprinos korisnika - HRK]]+Ugovori_OPULJP[[#This Row],[Privatni doprinos korisnika - HRK]]</f>
        <v>855225.29</v>
      </c>
      <c r="Z2309" s="22">
        <f>Ugovori_OPULJP[[#This Row],[UKUPNI PRIHVATLJIVI IZDACI
TOTAL ELIGIBLE EXPENDITURE
= Bespovratna sredstva ukupno + doprinos korisnika
= Ukupni prihvatljivi troškovi
= Ukupna ugovorena vrijednost projekta HRK]]/7.5345</f>
        <v>113507.902316013</v>
      </c>
      <c r="AA2309" s="13" t="s">
        <v>22</v>
      </c>
      <c r="AB2309" s="13" t="s">
        <v>19</v>
      </c>
      <c r="AC2309" s="12" t="s">
        <v>8490</v>
      </c>
      <c r="AD2309" s="12" t="s">
        <v>2664</v>
      </c>
    </row>
    <row r="2310" spans="1:30" ht="96.6" x14ac:dyDescent="0.3">
      <c r="A2310" s="10" t="s">
        <v>8491</v>
      </c>
      <c r="B2310" s="86" t="s">
        <v>139</v>
      </c>
      <c r="C2310" s="12" t="s">
        <v>2736</v>
      </c>
      <c r="D2310" s="12" t="s">
        <v>8293</v>
      </c>
      <c r="E2310" s="13" t="s">
        <v>63</v>
      </c>
      <c r="F2310" s="14" t="s">
        <v>8492</v>
      </c>
      <c r="G2310" s="14" t="s">
        <v>8493</v>
      </c>
      <c r="H2310" s="16">
        <v>43480</v>
      </c>
      <c r="I2310" s="16">
        <v>44392</v>
      </c>
      <c r="J2310" s="17" t="str">
        <f>IF(Ugovori_OPULJP[[#This Row],[DATUM ZAVRŠETKA OPERACIJE]]&gt;DATE(2023,12,31),"u provedbi","završen")</f>
        <v>završen</v>
      </c>
      <c r="K2310" s="15" t="s">
        <v>86</v>
      </c>
      <c r="L2310" s="15" t="s">
        <v>86</v>
      </c>
      <c r="M2310" s="18">
        <v>0.85</v>
      </c>
      <c r="N2310" s="18">
        <v>0.15</v>
      </c>
      <c r="O2310" s="19">
        <f>Ugovori_OPULJP[[#This Row],[Bespovratna sredstva - Ukupno (EU+Nac) HRK
= Ukupna ugovorena vrijednost bespovratnih sredstava]]*Ugovori_OPULJP[[#This Row],[EU STOPA SUFINANCIRANJA %
EU CO-FINANCING RATE %]]</f>
        <v>2701507.4509999999</v>
      </c>
      <c r="P2310" s="20">
        <f>Ugovori_OPULJP[[#This Row],[Bespovratna sredstva - EU dio - HRK]]/7.5345</f>
        <v>358551.65584975772</v>
      </c>
      <c r="Q2310" s="19">
        <f>Ugovori_OPULJP[[#This Row],[Bespovratna sredstva - Ukupno (EU+Nac) HRK
= Ukupna ugovorena vrijednost bespovratnih sredstava]]*Ugovori_OPULJP[[#This Row],[STOPA NACIONALNOG SUFINANCIRANJA %]]</f>
        <v>476736.609</v>
      </c>
      <c r="R2310" s="20">
        <f>Ugovori_OPULJP[[#This Row],[Bespovratna sredstva - Nacionalni dio - HRK]]/7.5345</f>
        <v>63273.821620545488</v>
      </c>
      <c r="S2310" s="19">
        <v>3178244.06</v>
      </c>
      <c r="T2310" s="20">
        <f>Ugovori_OPULJP[[#This Row],[Bespovratna sredstva - Ukupno (EU+Nac) HRK
= Ukupna ugovorena vrijednost bespovratnih sredstava]]/7.5345</f>
        <v>421825.47747030325</v>
      </c>
      <c r="U2310" s="19">
        <v>0</v>
      </c>
      <c r="V2310" s="20">
        <f>Ugovori_OPULJP[[#This Row],[Javni doprinos korisnika - HRK]]/7.5345</f>
        <v>0</v>
      </c>
      <c r="W2310" s="19">
        <v>0</v>
      </c>
      <c r="X2310" s="20">
        <f>Ugovori_OPULJP[[#This Row],[Privatni doprinos korisnika - HRK]]/7.5345</f>
        <v>0</v>
      </c>
      <c r="Y2310" s="21">
        <f>Ugovori_OPULJP[[#This Row],[Bespovratna sredstva - Ukupno (EU+Nac) HRK
= Ukupna ugovorena vrijednost bespovratnih sredstava]]+Ugovori_OPULJP[[#This Row],[Javni doprinos korisnika - HRK]]+Ugovori_OPULJP[[#This Row],[Privatni doprinos korisnika - HRK]]</f>
        <v>3178244.06</v>
      </c>
      <c r="Z2310" s="22">
        <f>Ugovori_OPULJP[[#This Row],[UKUPNI PRIHVATLJIVI IZDACI
TOTAL ELIGIBLE EXPENDITURE
= Bespovratna sredstva ukupno + doprinos korisnika
= Ukupni prihvatljivi troškovi
= Ukupna ugovorena vrijednost projekta HRK]]/7.5345</f>
        <v>421825.47747030325</v>
      </c>
      <c r="AA2310" s="13" t="s">
        <v>22</v>
      </c>
      <c r="AB2310" s="13" t="s">
        <v>19</v>
      </c>
      <c r="AC2310" s="12" t="s">
        <v>8494</v>
      </c>
      <c r="AD2310" s="12" t="s">
        <v>2664</v>
      </c>
    </row>
    <row r="2311" spans="1:30" ht="114.75" customHeight="1" x14ac:dyDescent="0.3">
      <c r="A2311" s="10" t="s">
        <v>8495</v>
      </c>
      <c r="B2311" s="86" t="s">
        <v>139</v>
      </c>
      <c r="C2311" s="12" t="s">
        <v>2736</v>
      </c>
      <c r="D2311" s="12" t="s">
        <v>8293</v>
      </c>
      <c r="E2311" s="13" t="s">
        <v>63</v>
      </c>
      <c r="F2311" s="14" t="s">
        <v>8496</v>
      </c>
      <c r="G2311" s="14" t="s">
        <v>8497</v>
      </c>
      <c r="H2311" s="16">
        <v>43397</v>
      </c>
      <c r="I2311" s="16">
        <v>44310</v>
      </c>
      <c r="J2311" s="17" t="str">
        <f>IF(Ugovori_OPULJP[[#This Row],[DATUM ZAVRŠETKA OPERACIJE]]&gt;DATE(2023,12,31),"u provedbi","završen")</f>
        <v>završen</v>
      </c>
      <c r="K2311" s="15" t="s">
        <v>235</v>
      </c>
      <c r="L2311" s="15" t="s">
        <v>235</v>
      </c>
      <c r="M2311" s="18">
        <v>0.85</v>
      </c>
      <c r="N2311" s="18">
        <v>0.15</v>
      </c>
      <c r="O2311" s="19">
        <f>Ugovori_OPULJP[[#This Row],[Bespovratna sredstva - Ukupno (EU+Nac) HRK
= Ukupna ugovorena vrijednost bespovratnih sredstava]]*Ugovori_OPULJP[[#This Row],[EU STOPA SUFINANCIRANJA %
EU CO-FINANCING RATE %]]</f>
        <v>11968838.184999999</v>
      </c>
      <c r="P2311" s="20">
        <f>Ugovori_OPULJP[[#This Row],[Bespovratna sredstva - EU dio - HRK]]/7.5345</f>
        <v>1588537.8173734155</v>
      </c>
      <c r="Q2311" s="19">
        <f>Ugovori_OPULJP[[#This Row],[Bespovratna sredstva - Ukupno (EU+Nac) HRK
= Ukupna ugovorena vrijednost bespovratnih sredstava]]*Ugovori_OPULJP[[#This Row],[STOPA NACIONALNOG SUFINANCIRANJA %]]</f>
        <v>2112147.915</v>
      </c>
      <c r="R2311" s="20">
        <f>Ugovori_OPULJP[[#This Row],[Bespovratna sredstva - Nacionalni dio - HRK]]/7.5345</f>
        <v>280330.20306589687</v>
      </c>
      <c r="S2311" s="19">
        <v>14080986.1</v>
      </c>
      <c r="T2311" s="20">
        <f>Ugovori_OPULJP[[#This Row],[Bespovratna sredstva - Ukupno (EU+Nac) HRK
= Ukupna ugovorena vrijednost bespovratnih sredstava]]/7.5345</f>
        <v>1868868.0204393123</v>
      </c>
      <c r="U2311" s="19">
        <v>0</v>
      </c>
      <c r="V2311" s="20">
        <f>Ugovori_OPULJP[[#This Row],[Javni doprinos korisnika - HRK]]/7.5345</f>
        <v>0</v>
      </c>
      <c r="W2311" s="19">
        <v>0</v>
      </c>
      <c r="X2311" s="20">
        <f>Ugovori_OPULJP[[#This Row],[Privatni doprinos korisnika - HRK]]/7.5345</f>
        <v>0</v>
      </c>
      <c r="Y2311" s="21">
        <f>Ugovori_OPULJP[[#This Row],[Bespovratna sredstva - Ukupno (EU+Nac) HRK
= Ukupna ugovorena vrijednost bespovratnih sredstava]]+Ugovori_OPULJP[[#This Row],[Javni doprinos korisnika - HRK]]+Ugovori_OPULJP[[#This Row],[Privatni doprinos korisnika - HRK]]</f>
        <v>14080986.1</v>
      </c>
      <c r="Z2311" s="22">
        <f>Ugovori_OPULJP[[#This Row],[UKUPNI PRIHVATLJIVI IZDACI
TOTAL ELIGIBLE EXPENDITURE
= Bespovratna sredstva ukupno + doprinos korisnika
= Ukupni prihvatljivi troškovi
= Ukupna ugovorena vrijednost projekta HRK]]/7.5345</f>
        <v>1868868.0204393123</v>
      </c>
      <c r="AA2311" s="13" t="s">
        <v>22</v>
      </c>
      <c r="AB2311" s="13" t="s">
        <v>19</v>
      </c>
      <c r="AC2311" s="12" t="s">
        <v>8498</v>
      </c>
      <c r="AD2311" s="12" t="s">
        <v>2664</v>
      </c>
    </row>
    <row r="2312" spans="1:30" ht="124.2" x14ac:dyDescent="0.3">
      <c r="A2312" s="10" t="s">
        <v>8499</v>
      </c>
      <c r="B2312" s="86" t="s">
        <v>139</v>
      </c>
      <c r="C2312" s="12" t="s">
        <v>2736</v>
      </c>
      <c r="D2312" s="12" t="s">
        <v>8293</v>
      </c>
      <c r="E2312" s="13" t="s">
        <v>63</v>
      </c>
      <c r="F2312" s="14" t="s">
        <v>8500</v>
      </c>
      <c r="G2312" s="14" t="s">
        <v>8501</v>
      </c>
      <c r="H2312" s="16">
        <v>43423</v>
      </c>
      <c r="I2312" s="16">
        <v>44335</v>
      </c>
      <c r="J2312" s="17" t="str">
        <f>IF(Ugovori_OPULJP[[#This Row],[DATUM ZAVRŠETKA OPERACIJE]]&gt;DATE(2023,12,31),"u provedbi","završen")</f>
        <v>završen</v>
      </c>
      <c r="K2312" s="15" t="s">
        <v>21</v>
      </c>
      <c r="L2312" s="15" t="s">
        <v>21</v>
      </c>
      <c r="M2312" s="18">
        <v>0.85</v>
      </c>
      <c r="N2312" s="18">
        <v>0.15</v>
      </c>
      <c r="O2312" s="19">
        <f>Ugovori_OPULJP[[#This Row],[Bespovratna sredstva - Ukupno (EU+Nac) HRK
= Ukupna ugovorena vrijednost bespovratnih sredstava]]*Ugovori_OPULJP[[#This Row],[EU STOPA SUFINANCIRANJA %
EU CO-FINANCING RATE %]]</f>
        <v>5569300.3509999998</v>
      </c>
      <c r="P2312" s="20">
        <f>Ugovori_OPULJP[[#This Row],[Bespovratna sredstva - EU dio - HRK]]/7.5345</f>
        <v>739173.18348928262</v>
      </c>
      <c r="Q2312" s="19">
        <f>Ugovori_OPULJP[[#This Row],[Bespovratna sredstva - Ukupno (EU+Nac) HRK
= Ukupna ugovorena vrijednost bespovratnih sredstava]]*Ugovori_OPULJP[[#This Row],[STOPA NACIONALNOG SUFINANCIRANJA %]]</f>
        <v>982817.70899999992</v>
      </c>
      <c r="R2312" s="20">
        <f>Ugovori_OPULJP[[#This Row],[Bespovratna sredstva - Nacionalni dio - HRK]]/7.5345</f>
        <v>130442.32649810868</v>
      </c>
      <c r="S2312" s="19">
        <v>6552118.0599999996</v>
      </c>
      <c r="T2312" s="20">
        <f>Ugovori_OPULJP[[#This Row],[Bespovratna sredstva - Ukupno (EU+Nac) HRK
= Ukupna ugovorena vrijednost bespovratnih sredstava]]/7.5345</f>
        <v>869615.50998739118</v>
      </c>
      <c r="U2312" s="19">
        <v>0</v>
      </c>
      <c r="V2312" s="20">
        <f>Ugovori_OPULJP[[#This Row],[Javni doprinos korisnika - HRK]]/7.5345</f>
        <v>0</v>
      </c>
      <c r="W2312" s="19">
        <v>0</v>
      </c>
      <c r="X2312" s="20">
        <f>Ugovori_OPULJP[[#This Row],[Privatni doprinos korisnika - HRK]]/7.5345</f>
        <v>0</v>
      </c>
      <c r="Y2312" s="21">
        <f>Ugovori_OPULJP[[#This Row],[Bespovratna sredstva - Ukupno (EU+Nac) HRK
= Ukupna ugovorena vrijednost bespovratnih sredstava]]+Ugovori_OPULJP[[#This Row],[Javni doprinos korisnika - HRK]]+Ugovori_OPULJP[[#This Row],[Privatni doprinos korisnika - HRK]]</f>
        <v>6552118.0599999996</v>
      </c>
      <c r="Z2312" s="22">
        <f>Ugovori_OPULJP[[#This Row],[UKUPNI PRIHVATLJIVI IZDACI
TOTAL ELIGIBLE EXPENDITURE
= Bespovratna sredstva ukupno + doprinos korisnika
= Ukupni prihvatljivi troškovi
= Ukupna ugovorena vrijednost projekta HRK]]/7.5345</f>
        <v>869615.50998739118</v>
      </c>
      <c r="AA2312" s="13" t="s">
        <v>22</v>
      </c>
      <c r="AB2312" s="13" t="s">
        <v>19</v>
      </c>
      <c r="AC2312" s="12" t="s">
        <v>8502</v>
      </c>
      <c r="AD2312" s="12" t="s">
        <v>2664</v>
      </c>
    </row>
    <row r="2313" spans="1:30" ht="124.2" x14ac:dyDescent="0.3">
      <c r="A2313" s="10" t="s">
        <v>8503</v>
      </c>
      <c r="B2313" s="86" t="s">
        <v>139</v>
      </c>
      <c r="C2313" s="12" t="s">
        <v>2736</v>
      </c>
      <c r="D2313" s="12" t="s">
        <v>8293</v>
      </c>
      <c r="E2313" s="13" t="s">
        <v>63</v>
      </c>
      <c r="F2313" s="14" t="s">
        <v>8504</v>
      </c>
      <c r="G2313" s="14" t="s">
        <v>8505</v>
      </c>
      <c r="H2313" s="16">
        <v>43370</v>
      </c>
      <c r="I2313" s="16">
        <v>44282</v>
      </c>
      <c r="J2313" s="17" t="str">
        <f>IF(Ugovori_OPULJP[[#This Row],[DATUM ZAVRŠETKA OPERACIJE]]&gt;DATE(2023,12,31),"u provedbi","završen")</f>
        <v>završen</v>
      </c>
      <c r="K2313" s="15" t="s">
        <v>66</v>
      </c>
      <c r="L2313" s="15" t="s">
        <v>66</v>
      </c>
      <c r="M2313" s="18">
        <v>0.85</v>
      </c>
      <c r="N2313" s="18">
        <v>0.15</v>
      </c>
      <c r="O2313" s="19">
        <f>Ugovori_OPULJP[[#This Row],[Bespovratna sredstva - Ukupno (EU+Nac) HRK
= Ukupna ugovorena vrijednost bespovratnih sredstava]]*Ugovori_OPULJP[[#This Row],[EU STOPA SUFINANCIRANJA %
EU CO-FINANCING RATE %]]</f>
        <v>2800556.5655</v>
      </c>
      <c r="P2313" s="20">
        <f>Ugovori_OPULJP[[#This Row],[Bespovratna sredstva - EU dio - HRK]]/7.5345</f>
        <v>371697.73249717965</v>
      </c>
      <c r="Q2313" s="19">
        <f>Ugovori_OPULJP[[#This Row],[Bespovratna sredstva - Ukupno (EU+Nac) HRK
= Ukupna ugovorena vrijednost bespovratnih sredstava]]*Ugovori_OPULJP[[#This Row],[STOPA NACIONALNOG SUFINANCIRANJA %]]</f>
        <v>494215.86450000003</v>
      </c>
      <c r="R2313" s="20">
        <f>Ugovori_OPULJP[[#This Row],[Bespovratna sredstva - Nacionalni dio - HRK]]/7.5345</f>
        <v>65593.717499502294</v>
      </c>
      <c r="S2313" s="19">
        <v>3294772.43</v>
      </c>
      <c r="T2313" s="20">
        <f>Ugovori_OPULJP[[#This Row],[Bespovratna sredstva - Ukupno (EU+Nac) HRK
= Ukupna ugovorena vrijednost bespovratnih sredstava]]/7.5345</f>
        <v>437291.44999668194</v>
      </c>
      <c r="U2313" s="19">
        <v>0</v>
      </c>
      <c r="V2313" s="20">
        <f>Ugovori_OPULJP[[#This Row],[Javni doprinos korisnika - HRK]]/7.5345</f>
        <v>0</v>
      </c>
      <c r="W2313" s="19">
        <v>0</v>
      </c>
      <c r="X2313" s="20">
        <f>Ugovori_OPULJP[[#This Row],[Privatni doprinos korisnika - HRK]]/7.5345</f>
        <v>0</v>
      </c>
      <c r="Y2313" s="21">
        <f>Ugovori_OPULJP[[#This Row],[Bespovratna sredstva - Ukupno (EU+Nac) HRK
= Ukupna ugovorena vrijednost bespovratnih sredstava]]+Ugovori_OPULJP[[#This Row],[Javni doprinos korisnika - HRK]]+Ugovori_OPULJP[[#This Row],[Privatni doprinos korisnika - HRK]]</f>
        <v>3294772.43</v>
      </c>
      <c r="Z2313" s="22">
        <f>Ugovori_OPULJP[[#This Row],[UKUPNI PRIHVATLJIVI IZDACI
TOTAL ELIGIBLE EXPENDITURE
= Bespovratna sredstva ukupno + doprinos korisnika
= Ukupni prihvatljivi troškovi
= Ukupna ugovorena vrijednost projekta HRK]]/7.5345</f>
        <v>437291.44999668194</v>
      </c>
      <c r="AA2313" s="13" t="s">
        <v>22</v>
      </c>
      <c r="AB2313" s="13" t="s">
        <v>19</v>
      </c>
      <c r="AC2313" s="12" t="s">
        <v>8506</v>
      </c>
      <c r="AD2313" s="12" t="s">
        <v>2664</v>
      </c>
    </row>
    <row r="2314" spans="1:30" ht="110.4" x14ac:dyDescent="0.3">
      <c r="A2314" s="10" t="s">
        <v>8507</v>
      </c>
      <c r="B2314" s="86" t="s">
        <v>139</v>
      </c>
      <c r="C2314" s="12" t="s">
        <v>2736</v>
      </c>
      <c r="D2314" s="12" t="s">
        <v>8293</v>
      </c>
      <c r="E2314" s="13" t="s">
        <v>63</v>
      </c>
      <c r="F2314" s="14" t="s">
        <v>8508</v>
      </c>
      <c r="G2314" s="14" t="s">
        <v>3943</v>
      </c>
      <c r="H2314" s="16">
        <v>43370</v>
      </c>
      <c r="I2314" s="16">
        <v>44282</v>
      </c>
      <c r="J2314" s="17" t="str">
        <f>IF(Ugovori_OPULJP[[#This Row],[DATUM ZAVRŠETKA OPERACIJE]]&gt;DATE(2023,12,31),"u provedbi","završen")</f>
        <v>završen</v>
      </c>
      <c r="K2314" s="15" t="s">
        <v>66</v>
      </c>
      <c r="L2314" s="15" t="s">
        <v>66</v>
      </c>
      <c r="M2314" s="18">
        <v>0.85</v>
      </c>
      <c r="N2314" s="18">
        <v>0.15</v>
      </c>
      <c r="O2314" s="19">
        <f>Ugovori_OPULJP[[#This Row],[Bespovratna sredstva - Ukupno (EU+Nac) HRK
= Ukupna ugovorena vrijednost bespovratnih sredstava]]*Ugovori_OPULJP[[#This Row],[EU STOPA SUFINANCIRANJA %
EU CO-FINANCING RATE %]]</f>
        <v>2899555.3004999999</v>
      </c>
      <c r="P2314" s="20">
        <f>Ugovori_OPULJP[[#This Row],[Bespovratna sredstva - EU dio - HRK]]/7.5345</f>
        <v>384837.12263587496</v>
      </c>
      <c r="Q2314" s="19">
        <f>Ugovori_OPULJP[[#This Row],[Bespovratna sredstva - Ukupno (EU+Nac) HRK
= Ukupna ugovorena vrijednost bespovratnih sredstava]]*Ugovori_OPULJP[[#This Row],[STOPA NACIONALNOG SUFINANCIRANJA %]]</f>
        <v>511686.22949999996</v>
      </c>
      <c r="R2314" s="20">
        <f>Ugovori_OPULJP[[#This Row],[Bespovratna sredstva - Nacionalni dio - HRK]]/7.5345</f>
        <v>67912.433406330863</v>
      </c>
      <c r="S2314" s="19">
        <v>3411241.53</v>
      </c>
      <c r="T2314" s="20">
        <f>Ugovori_OPULJP[[#This Row],[Bespovratna sredstva - Ukupno (EU+Nac) HRK
= Ukupna ugovorena vrijednost bespovratnih sredstava]]/7.5345</f>
        <v>452749.55604220578</v>
      </c>
      <c r="U2314" s="19">
        <v>0</v>
      </c>
      <c r="V2314" s="20">
        <f>Ugovori_OPULJP[[#This Row],[Javni doprinos korisnika - HRK]]/7.5345</f>
        <v>0</v>
      </c>
      <c r="W2314" s="19">
        <v>0</v>
      </c>
      <c r="X2314" s="20">
        <f>Ugovori_OPULJP[[#This Row],[Privatni doprinos korisnika - HRK]]/7.5345</f>
        <v>0</v>
      </c>
      <c r="Y2314" s="21">
        <f>Ugovori_OPULJP[[#This Row],[Bespovratna sredstva - Ukupno (EU+Nac) HRK
= Ukupna ugovorena vrijednost bespovratnih sredstava]]+Ugovori_OPULJP[[#This Row],[Javni doprinos korisnika - HRK]]+Ugovori_OPULJP[[#This Row],[Privatni doprinos korisnika - HRK]]</f>
        <v>3411241.53</v>
      </c>
      <c r="Z2314" s="22">
        <f>Ugovori_OPULJP[[#This Row],[UKUPNI PRIHVATLJIVI IZDACI
TOTAL ELIGIBLE EXPENDITURE
= Bespovratna sredstva ukupno + doprinos korisnika
= Ukupni prihvatljivi troškovi
= Ukupna ugovorena vrijednost projekta HRK]]/7.5345</f>
        <v>452749.55604220578</v>
      </c>
      <c r="AA2314" s="13" t="s">
        <v>22</v>
      </c>
      <c r="AB2314" s="13" t="s">
        <v>19</v>
      </c>
      <c r="AC2314" s="12" t="s">
        <v>8509</v>
      </c>
      <c r="AD2314" s="12" t="s">
        <v>2664</v>
      </c>
    </row>
    <row r="2315" spans="1:30" ht="110.4" x14ac:dyDescent="0.3">
      <c r="A2315" s="10" t="s">
        <v>8510</v>
      </c>
      <c r="B2315" s="86" t="s">
        <v>139</v>
      </c>
      <c r="C2315" s="12" t="s">
        <v>2736</v>
      </c>
      <c r="D2315" s="12" t="s">
        <v>8293</v>
      </c>
      <c r="E2315" s="13" t="s">
        <v>63</v>
      </c>
      <c r="F2315" s="14" t="s">
        <v>8511</v>
      </c>
      <c r="G2315" s="14" t="s">
        <v>8512</v>
      </c>
      <c r="H2315" s="16">
        <v>43423</v>
      </c>
      <c r="I2315" s="16">
        <v>44335</v>
      </c>
      <c r="J2315" s="17" t="str">
        <f>IF(Ugovori_OPULJP[[#This Row],[DATUM ZAVRŠETKA OPERACIJE]]&gt;DATE(2023,12,31),"u provedbi","završen")</f>
        <v>završen</v>
      </c>
      <c r="K2315" s="15" t="s">
        <v>21</v>
      </c>
      <c r="L2315" s="15" t="s">
        <v>21</v>
      </c>
      <c r="M2315" s="18">
        <v>0.85</v>
      </c>
      <c r="N2315" s="18">
        <v>0.15</v>
      </c>
      <c r="O2315" s="19">
        <f>Ugovori_OPULJP[[#This Row],[Bespovratna sredstva - Ukupno (EU+Nac) HRK
= Ukupna ugovorena vrijednost bespovratnih sredstava]]*Ugovori_OPULJP[[#This Row],[EU STOPA SUFINANCIRANJA %
EU CO-FINANCING RATE %]]</f>
        <v>8388059.6834999993</v>
      </c>
      <c r="P2315" s="20">
        <f>Ugovori_OPULJP[[#This Row],[Bespovratna sredstva - EU dio - HRK]]/7.5345</f>
        <v>1113286.8383436191</v>
      </c>
      <c r="Q2315" s="19">
        <f>Ugovori_OPULJP[[#This Row],[Bespovratna sredstva - Ukupno (EU+Nac) HRK
= Ukupna ugovorena vrijednost bespovratnih sredstava]]*Ugovori_OPULJP[[#This Row],[STOPA NACIONALNOG SUFINANCIRANJA %]]</f>
        <v>1480245.8265</v>
      </c>
      <c r="R2315" s="20">
        <f>Ugovori_OPULJP[[#This Row],[Bespovratna sredstva - Nacionalni dio - HRK]]/7.5345</f>
        <v>196462.38323710929</v>
      </c>
      <c r="S2315" s="19">
        <v>9868305.5099999998</v>
      </c>
      <c r="T2315" s="20">
        <f>Ugovori_OPULJP[[#This Row],[Bespovratna sredstva - Ukupno (EU+Nac) HRK
= Ukupna ugovorena vrijednost bespovratnih sredstava]]/7.5345</f>
        <v>1309749.2215807287</v>
      </c>
      <c r="U2315" s="19">
        <v>0</v>
      </c>
      <c r="V2315" s="20">
        <f>Ugovori_OPULJP[[#This Row],[Javni doprinos korisnika - HRK]]/7.5345</f>
        <v>0</v>
      </c>
      <c r="W2315" s="19">
        <v>0</v>
      </c>
      <c r="X2315" s="20">
        <f>Ugovori_OPULJP[[#This Row],[Privatni doprinos korisnika - HRK]]/7.5345</f>
        <v>0</v>
      </c>
      <c r="Y2315" s="21">
        <f>Ugovori_OPULJP[[#This Row],[Bespovratna sredstva - Ukupno (EU+Nac) HRK
= Ukupna ugovorena vrijednost bespovratnih sredstava]]+Ugovori_OPULJP[[#This Row],[Javni doprinos korisnika - HRK]]+Ugovori_OPULJP[[#This Row],[Privatni doprinos korisnika - HRK]]</f>
        <v>9868305.5099999998</v>
      </c>
      <c r="Z2315" s="22">
        <f>Ugovori_OPULJP[[#This Row],[UKUPNI PRIHVATLJIVI IZDACI
TOTAL ELIGIBLE EXPENDITURE
= Bespovratna sredstva ukupno + doprinos korisnika
= Ukupni prihvatljivi troškovi
= Ukupna ugovorena vrijednost projekta HRK]]/7.5345</f>
        <v>1309749.2215807287</v>
      </c>
      <c r="AA2315" s="13" t="s">
        <v>22</v>
      </c>
      <c r="AB2315" s="13" t="s">
        <v>19</v>
      </c>
      <c r="AC2315" s="12" t="s">
        <v>8513</v>
      </c>
      <c r="AD2315" s="12" t="s">
        <v>2664</v>
      </c>
    </row>
    <row r="2316" spans="1:30" ht="124.2" x14ac:dyDescent="0.3">
      <c r="A2316" s="10" t="s">
        <v>8514</v>
      </c>
      <c r="B2316" s="86" t="s">
        <v>139</v>
      </c>
      <c r="C2316" s="12" t="s">
        <v>2736</v>
      </c>
      <c r="D2316" s="12" t="s">
        <v>8293</v>
      </c>
      <c r="E2316" s="13" t="s">
        <v>63</v>
      </c>
      <c r="F2316" s="14" t="s">
        <v>8515</v>
      </c>
      <c r="G2316" s="14" t="s">
        <v>8516</v>
      </c>
      <c r="H2316" s="16">
        <v>43497</v>
      </c>
      <c r="I2316" s="16">
        <v>44409</v>
      </c>
      <c r="J2316" s="17" t="str">
        <f>IF(Ugovori_OPULJP[[#This Row],[DATUM ZAVRŠETKA OPERACIJE]]&gt;DATE(2023,12,31),"u provedbi","završen")</f>
        <v>završen</v>
      </c>
      <c r="K2316" s="15" t="s">
        <v>235</v>
      </c>
      <c r="L2316" s="15" t="s">
        <v>235</v>
      </c>
      <c r="M2316" s="18">
        <v>0.85</v>
      </c>
      <c r="N2316" s="18">
        <v>0.15</v>
      </c>
      <c r="O2316" s="19">
        <f>Ugovori_OPULJP[[#This Row],[Bespovratna sredstva - Ukupno (EU+Nac) HRK
= Ukupna ugovorena vrijednost bespovratnih sredstava]]*Ugovori_OPULJP[[#This Row],[EU STOPA SUFINANCIRANJA %
EU CO-FINANCING RATE %]]</f>
        <v>6298874.0084999995</v>
      </c>
      <c r="P2316" s="20">
        <f>Ugovori_OPULJP[[#This Row],[Bespovratna sredstva - EU dio - HRK]]/7.5345</f>
        <v>836004.24825801305</v>
      </c>
      <c r="Q2316" s="19">
        <f>Ugovori_OPULJP[[#This Row],[Bespovratna sredstva - Ukupno (EU+Nac) HRK
= Ukupna ugovorena vrijednost bespovratnih sredstava]]*Ugovori_OPULJP[[#This Row],[STOPA NACIONALNOG SUFINANCIRANJA %]]</f>
        <v>1111566.0015</v>
      </c>
      <c r="R2316" s="20">
        <f>Ugovori_OPULJP[[#This Row],[Bespovratna sredstva - Nacionalni dio - HRK]]/7.5345</f>
        <v>147530.16145729643</v>
      </c>
      <c r="S2316" s="19">
        <v>7410440.0099999998</v>
      </c>
      <c r="T2316" s="20">
        <f>Ugovori_OPULJP[[#This Row],[Bespovratna sredstva - Ukupno (EU+Nac) HRK
= Ukupna ugovorena vrijednost bespovratnih sredstava]]/7.5345</f>
        <v>983534.40971530951</v>
      </c>
      <c r="U2316" s="19">
        <v>0</v>
      </c>
      <c r="V2316" s="20">
        <f>Ugovori_OPULJP[[#This Row],[Javni doprinos korisnika - HRK]]/7.5345</f>
        <v>0</v>
      </c>
      <c r="W2316" s="19">
        <v>0</v>
      </c>
      <c r="X2316" s="20">
        <f>Ugovori_OPULJP[[#This Row],[Privatni doprinos korisnika - HRK]]/7.5345</f>
        <v>0</v>
      </c>
      <c r="Y2316" s="21">
        <f>Ugovori_OPULJP[[#This Row],[Bespovratna sredstva - Ukupno (EU+Nac) HRK
= Ukupna ugovorena vrijednost bespovratnih sredstava]]+Ugovori_OPULJP[[#This Row],[Javni doprinos korisnika - HRK]]+Ugovori_OPULJP[[#This Row],[Privatni doprinos korisnika - HRK]]</f>
        <v>7410440.0099999998</v>
      </c>
      <c r="Z2316" s="22">
        <f>Ugovori_OPULJP[[#This Row],[UKUPNI PRIHVATLJIVI IZDACI
TOTAL ELIGIBLE EXPENDITURE
= Bespovratna sredstva ukupno + doprinos korisnika
= Ukupni prihvatljivi troškovi
= Ukupna ugovorena vrijednost projekta HRK]]/7.5345</f>
        <v>983534.40971530951</v>
      </c>
      <c r="AA2316" s="13" t="s">
        <v>22</v>
      </c>
      <c r="AB2316" s="13" t="s">
        <v>19</v>
      </c>
      <c r="AC2316" s="12" t="s">
        <v>8517</v>
      </c>
      <c r="AD2316" s="12" t="s">
        <v>2664</v>
      </c>
    </row>
    <row r="2317" spans="1:30" ht="96.6" x14ac:dyDescent="0.3">
      <c r="A2317" s="10" t="s">
        <v>8518</v>
      </c>
      <c r="B2317" s="86" t="s">
        <v>139</v>
      </c>
      <c r="C2317" s="12" t="s">
        <v>2736</v>
      </c>
      <c r="D2317" s="12" t="s">
        <v>8293</v>
      </c>
      <c r="E2317" s="13" t="s">
        <v>63</v>
      </c>
      <c r="F2317" s="14" t="s">
        <v>8519</v>
      </c>
      <c r="G2317" s="14" t="s">
        <v>4586</v>
      </c>
      <c r="H2317" s="16">
        <v>43557</v>
      </c>
      <c r="I2317" s="16">
        <v>44471</v>
      </c>
      <c r="J2317" s="17" t="str">
        <f>IF(Ugovori_OPULJP[[#This Row],[DATUM ZAVRŠETKA OPERACIJE]]&gt;DATE(2023,12,31),"u provedbi","završen")</f>
        <v>završen</v>
      </c>
      <c r="K2317" s="15" t="s">
        <v>240</v>
      </c>
      <c r="L2317" s="15" t="s">
        <v>240</v>
      </c>
      <c r="M2317" s="18">
        <v>0.85</v>
      </c>
      <c r="N2317" s="18">
        <v>0.15</v>
      </c>
      <c r="O2317" s="19">
        <f>Ugovori_OPULJP[[#This Row],[Bespovratna sredstva - Ukupno (EU+Nac) HRK
= Ukupna ugovorena vrijednost bespovratnih sredstava]]*Ugovori_OPULJP[[#This Row],[EU STOPA SUFINANCIRANJA %
EU CO-FINANCING RATE %]]</f>
        <v>1261303.5504999999</v>
      </c>
      <c r="P2317" s="20">
        <f>Ugovori_OPULJP[[#This Row],[Bespovratna sredstva - EU dio - HRK]]/7.5345</f>
        <v>167403.74948569908</v>
      </c>
      <c r="Q2317" s="19">
        <f>Ugovori_OPULJP[[#This Row],[Bespovratna sredstva - Ukupno (EU+Nac) HRK
= Ukupna ugovorena vrijednost bespovratnih sredstava]]*Ugovori_OPULJP[[#This Row],[STOPA NACIONALNOG SUFINANCIRANJA %]]</f>
        <v>222582.97949999999</v>
      </c>
      <c r="R2317" s="20">
        <f>Ugovori_OPULJP[[#This Row],[Bespovratna sredstva - Nacionalni dio - HRK]]/7.5345</f>
        <v>29541.838144535133</v>
      </c>
      <c r="S2317" s="19">
        <v>1483886.53</v>
      </c>
      <c r="T2317" s="20">
        <f>Ugovori_OPULJP[[#This Row],[Bespovratna sredstva - Ukupno (EU+Nac) HRK
= Ukupna ugovorena vrijednost bespovratnih sredstava]]/7.5345</f>
        <v>196945.58763023425</v>
      </c>
      <c r="U2317" s="19">
        <v>0</v>
      </c>
      <c r="V2317" s="20">
        <f>Ugovori_OPULJP[[#This Row],[Javni doprinos korisnika - HRK]]/7.5345</f>
        <v>0</v>
      </c>
      <c r="W2317" s="19">
        <v>0</v>
      </c>
      <c r="X2317" s="20">
        <f>Ugovori_OPULJP[[#This Row],[Privatni doprinos korisnika - HRK]]/7.5345</f>
        <v>0</v>
      </c>
      <c r="Y2317" s="21">
        <f>Ugovori_OPULJP[[#This Row],[Bespovratna sredstva - Ukupno (EU+Nac) HRK
= Ukupna ugovorena vrijednost bespovratnih sredstava]]+Ugovori_OPULJP[[#This Row],[Javni doprinos korisnika - HRK]]+Ugovori_OPULJP[[#This Row],[Privatni doprinos korisnika - HRK]]</f>
        <v>1483886.53</v>
      </c>
      <c r="Z2317" s="22">
        <f>Ugovori_OPULJP[[#This Row],[UKUPNI PRIHVATLJIVI IZDACI
TOTAL ELIGIBLE EXPENDITURE
= Bespovratna sredstva ukupno + doprinos korisnika
= Ukupni prihvatljivi troškovi
= Ukupna ugovorena vrijednost projekta HRK]]/7.5345</f>
        <v>196945.58763023425</v>
      </c>
      <c r="AA2317" s="13" t="s">
        <v>22</v>
      </c>
      <c r="AB2317" s="13" t="s">
        <v>19</v>
      </c>
      <c r="AC2317" s="12" t="s">
        <v>8520</v>
      </c>
      <c r="AD2317" s="12" t="s">
        <v>2664</v>
      </c>
    </row>
    <row r="2318" spans="1:30" ht="82.8" x14ac:dyDescent="0.3">
      <c r="A2318" s="10" t="s">
        <v>8521</v>
      </c>
      <c r="B2318" s="86" t="s">
        <v>139</v>
      </c>
      <c r="C2318" s="12" t="s">
        <v>2736</v>
      </c>
      <c r="D2318" s="12" t="s">
        <v>8293</v>
      </c>
      <c r="E2318" s="13" t="s">
        <v>63</v>
      </c>
      <c r="F2318" s="14" t="s">
        <v>8522</v>
      </c>
      <c r="G2318" s="14" t="s">
        <v>8523</v>
      </c>
      <c r="H2318" s="16">
        <v>43557</v>
      </c>
      <c r="I2318" s="16">
        <v>44471</v>
      </c>
      <c r="J2318" s="17" t="str">
        <f>IF(Ugovori_OPULJP[[#This Row],[DATUM ZAVRŠETKA OPERACIJE]]&gt;DATE(2023,12,31),"u provedbi","završen")</f>
        <v>završen</v>
      </c>
      <c r="K2318" s="15" t="s">
        <v>240</v>
      </c>
      <c r="L2318" s="15" t="s">
        <v>240</v>
      </c>
      <c r="M2318" s="18">
        <v>0.85</v>
      </c>
      <c r="N2318" s="18">
        <v>0.15</v>
      </c>
      <c r="O2318" s="19">
        <f>Ugovori_OPULJP[[#This Row],[Bespovratna sredstva - Ukupno (EU+Nac) HRK
= Ukupna ugovorena vrijednost bespovratnih sredstava]]*Ugovori_OPULJP[[#This Row],[EU STOPA SUFINANCIRANJA %
EU CO-FINANCING RATE %]]</f>
        <v>802281.07649999997</v>
      </c>
      <c r="P2318" s="20">
        <f>Ugovori_OPULJP[[#This Row],[Bespovratna sredstva - EU dio - HRK]]/7.5345</f>
        <v>106480.99761098943</v>
      </c>
      <c r="Q2318" s="19">
        <f>Ugovori_OPULJP[[#This Row],[Bespovratna sredstva - Ukupno (EU+Nac) HRK
= Ukupna ugovorena vrijednost bespovratnih sredstava]]*Ugovori_OPULJP[[#This Row],[STOPA NACIONALNOG SUFINANCIRANJA %]]</f>
        <v>141579.0135</v>
      </c>
      <c r="R2318" s="20">
        <f>Ugovori_OPULJP[[#This Row],[Bespovratna sredstva - Nacionalni dio - HRK]]/7.5345</f>
        <v>18790.764284292254</v>
      </c>
      <c r="S2318" s="19">
        <v>943860.09</v>
      </c>
      <c r="T2318" s="20">
        <f>Ugovori_OPULJP[[#This Row],[Bespovratna sredstva - Ukupno (EU+Nac) HRK
= Ukupna ugovorena vrijednost bespovratnih sredstava]]/7.5345</f>
        <v>125271.7618952817</v>
      </c>
      <c r="U2318" s="19">
        <v>0</v>
      </c>
      <c r="V2318" s="20">
        <f>Ugovori_OPULJP[[#This Row],[Javni doprinos korisnika - HRK]]/7.5345</f>
        <v>0</v>
      </c>
      <c r="W2318" s="19">
        <v>0</v>
      </c>
      <c r="X2318" s="20">
        <f>Ugovori_OPULJP[[#This Row],[Privatni doprinos korisnika - HRK]]/7.5345</f>
        <v>0</v>
      </c>
      <c r="Y2318" s="21">
        <f>Ugovori_OPULJP[[#This Row],[Bespovratna sredstva - Ukupno (EU+Nac) HRK
= Ukupna ugovorena vrijednost bespovratnih sredstava]]+Ugovori_OPULJP[[#This Row],[Javni doprinos korisnika - HRK]]+Ugovori_OPULJP[[#This Row],[Privatni doprinos korisnika - HRK]]</f>
        <v>943860.09</v>
      </c>
      <c r="Z2318" s="22">
        <f>Ugovori_OPULJP[[#This Row],[UKUPNI PRIHVATLJIVI IZDACI
TOTAL ELIGIBLE EXPENDITURE
= Bespovratna sredstva ukupno + doprinos korisnika
= Ukupni prihvatljivi troškovi
= Ukupna ugovorena vrijednost projekta HRK]]/7.5345</f>
        <v>125271.7618952817</v>
      </c>
      <c r="AA2318" s="13" t="s">
        <v>22</v>
      </c>
      <c r="AB2318" s="13" t="s">
        <v>19</v>
      </c>
      <c r="AC2318" s="12" t="s">
        <v>8524</v>
      </c>
      <c r="AD2318" s="12" t="s">
        <v>2664</v>
      </c>
    </row>
    <row r="2319" spans="1:30" ht="110.4" x14ac:dyDescent="0.3">
      <c r="A2319" s="10" t="s">
        <v>8525</v>
      </c>
      <c r="B2319" s="86" t="s">
        <v>139</v>
      </c>
      <c r="C2319" s="12" t="s">
        <v>2736</v>
      </c>
      <c r="D2319" s="12" t="s">
        <v>8293</v>
      </c>
      <c r="E2319" s="13" t="s">
        <v>63</v>
      </c>
      <c r="F2319" s="14" t="s">
        <v>8526</v>
      </c>
      <c r="G2319" s="32" t="s">
        <v>8527</v>
      </c>
      <c r="H2319" s="16">
        <v>43370</v>
      </c>
      <c r="I2319" s="16">
        <v>44162</v>
      </c>
      <c r="J2319" s="17" t="str">
        <f>IF(Ugovori_OPULJP[[#This Row],[DATUM ZAVRŠETKA OPERACIJE]]&gt;DATE(2023,12,31),"u provedbi","završen")</f>
        <v>završen</v>
      </c>
      <c r="K2319" s="15" t="s">
        <v>192</v>
      </c>
      <c r="L2319" s="15" t="s">
        <v>192</v>
      </c>
      <c r="M2319" s="18">
        <v>0.85</v>
      </c>
      <c r="N2319" s="18">
        <v>0.15</v>
      </c>
      <c r="O2319" s="19">
        <f>Ugovori_OPULJP[[#This Row],[Bespovratna sredstva - Ukupno (EU+Nac) HRK
= Ukupna ugovorena vrijednost bespovratnih sredstava]]*Ugovori_OPULJP[[#This Row],[EU STOPA SUFINANCIRANJA %
EU CO-FINANCING RATE %]]</f>
        <v>653465.22699999996</v>
      </c>
      <c r="P2319" s="20">
        <f>Ugovori_OPULJP[[#This Row],[Bespovratna sredstva - EU dio - HRK]]/7.5345</f>
        <v>86729.740128741119</v>
      </c>
      <c r="Q2319" s="19">
        <f>Ugovori_OPULJP[[#This Row],[Bespovratna sredstva - Ukupno (EU+Nac) HRK
= Ukupna ugovorena vrijednost bespovratnih sredstava]]*Ugovori_OPULJP[[#This Row],[STOPA NACIONALNOG SUFINANCIRANJA %]]</f>
        <v>115317.393</v>
      </c>
      <c r="R2319" s="20">
        <f>Ugovori_OPULJP[[#This Row],[Bespovratna sredstva - Nacionalni dio - HRK]]/7.5345</f>
        <v>15305.248258013138</v>
      </c>
      <c r="S2319" s="19">
        <v>768782.62</v>
      </c>
      <c r="T2319" s="20">
        <f>Ugovori_OPULJP[[#This Row],[Bespovratna sredstva - Ukupno (EU+Nac) HRK
= Ukupna ugovorena vrijednost bespovratnih sredstava]]/7.5345</f>
        <v>102034.98838675425</v>
      </c>
      <c r="U2319" s="19">
        <v>0</v>
      </c>
      <c r="V2319" s="20">
        <f>Ugovori_OPULJP[[#This Row],[Javni doprinos korisnika - HRK]]/7.5345</f>
        <v>0</v>
      </c>
      <c r="W2319" s="19">
        <v>0</v>
      </c>
      <c r="X2319" s="20">
        <f>Ugovori_OPULJP[[#This Row],[Privatni doprinos korisnika - HRK]]/7.5345</f>
        <v>0</v>
      </c>
      <c r="Y2319" s="21">
        <f>Ugovori_OPULJP[[#This Row],[Bespovratna sredstva - Ukupno (EU+Nac) HRK
= Ukupna ugovorena vrijednost bespovratnih sredstava]]+Ugovori_OPULJP[[#This Row],[Javni doprinos korisnika - HRK]]+Ugovori_OPULJP[[#This Row],[Privatni doprinos korisnika - HRK]]</f>
        <v>768782.62</v>
      </c>
      <c r="Z2319" s="22">
        <f>Ugovori_OPULJP[[#This Row],[UKUPNI PRIHVATLJIVI IZDACI
TOTAL ELIGIBLE EXPENDITURE
= Bespovratna sredstva ukupno + doprinos korisnika
= Ukupni prihvatljivi troškovi
= Ukupna ugovorena vrijednost projekta HRK]]/7.5345</f>
        <v>102034.98838675425</v>
      </c>
      <c r="AA2319" s="13" t="s">
        <v>22</v>
      </c>
      <c r="AB2319" s="13" t="s">
        <v>19</v>
      </c>
      <c r="AC2319" s="12" t="s">
        <v>8528</v>
      </c>
      <c r="AD2319" s="12" t="s">
        <v>2664</v>
      </c>
    </row>
    <row r="2320" spans="1:30" ht="82.8" x14ac:dyDescent="0.3">
      <c r="A2320" s="10" t="s">
        <v>8529</v>
      </c>
      <c r="B2320" s="86" t="s">
        <v>139</v>
      </c>
      <c r="C2320" s="12" t="s">
        <v>2736</v>
      </c>
      <c r="D2320" s="12" t="s">
        <v>8293</v>
      </c>
      <c r="E2320" s="13" t="s">
        <v>63</v>
      </c>
      <c r="F2320" s="14" t="s">
        <v>8530</v>
      </c>
      <c r="G2320" s="14" t="s">
        <v>8531</v>
      </c>
      <c r="H2320" s="16">
        <v>43424</v>
      </c>
      <c r="I2320" s="16">
        <v>44336</v>
      </c>
      <c r="J2320" s="17" t="str">
        <f>IF(Ugovori_OPULJP[[#This Row],[DATUM ZAVRŠETKA OPERACIJE]]&gt;DATE(2023,12,31),"u provedbi","završen")</f>
        <v>završen</v>
      </c>
      <c r="K2320" s="15" t="s">
        <v>66</v>
      </c>
      <c r="L2320" s="15" t="s">
        <v>66</v>
      </c>
      <c r="M2320" s="18">
        <v>0.85</v>
      </c>
      <c r="N2320" s="18">
        <v>0.15</v>
      </c>
      <c r="O2320" s="19">
        <f>Ugovori_OPULJP[[#This Row],[Bespovratna sredstva - Ukupno (EU+Nac) HRK
= Ukupna ugovorena vrijednost bespovratnih sredstava]]*Ugovori_OPULJP[[#This Row],[EU STOPA SUFINANCIRANJA %
EU CO-FINANCING RATE %]]</f>
        <v>4210437.9060000004</v>
      </c>
      <c r="P2320" s="20">
        <f>Ugovori_OPULJP[[#This Row],[Bespovratna sredstva - EU dio - HRK]]/7.5345</f>
        <v>558821.1435397173</v>
      </c>
      <c r="Q2320" s="19">
        <f>Ugovori_OPULJP[[#This Row],[Bespovratna sredstva - Ukupno (EU+Nac) HRK
= Ukupna ugovorena vrijednost bespovratnih sredstava]]*Ugovori_OPULJP[[#This Row],[STOPA NACIONALNOG SUFINANCIRANJA %]]</f>
        <v>743018.45400000003</v>
      </c>
      <c r="R2320" s="20">
        <f>Ugovori_OPULJP[[#This Row],[Bespovratna sredstva - Nacionalni dio - HRK]]/7.5345</f>
        <v>98615.495918773639</v>
      </c>
      <c r="S2320" s="19">
        <v>4953456.3600000003</v>
      </c>
      <c r="T2320" s="20">
        <f>Ugovori_OPULJP[[#This Row],[Bespovratna sredstva - Ukupno (EU+Nac) HRK
= Ukupna ugovorena vrijednost bespovratnih sredstava]]/7.5345</f>
        <v>657436.639458491</v>
      </c>
      <c r="U2320" s="19">
        <v>0</v>
      </c>
      <c r="V2320" s="20">
        <f>Ugovori_OPULJP[[#This Row],[Javni doprinos korisnika - HRK]]/7.5345</f>
        <v>0</v>
      </c>
      <c r="W2320" s="19">
        <v>0</v>
      </c>
      <c r="X2320" s="20">
        <f>Ugovori_OPULJP[[#This Row],[Privatni doprinos korisnika - HRK]]/7.5345</f>
        <v>0</v>
      </c>
      <c r="Y2320" s="21">
        <f>Ugovori_OPULJP[[#This Row],[Bespovratna sredstva - Ukupno (EU+Nac) HRK
= Ukupna ugovorena vrijednost bespovratnih sredstava]]+Ugovori_OPULJP[[#This Row],[Javni doprinos korisnika - HRK]]+Ugovori_OPULJP[[#This Row],[Privatni doprinos korisnika - HRK]]</f>
        <v>4953456.3600000003</v>
      </c>
      <c r="Z2320" s="22">
        <f>Ugovori_OPULJP[[#This Row],[UKUPNI PRIHVATLJIVI IZDACI
TOTAL ELIGIBLE EXPENDITURE
= Bespovratna sredstva ukupno + doprinos korisnika
= Ukupni prihvatljivi troškovi
= Ukupna ugovorena vrijednost projekta HRK]]/7.5345</f>
        <v>657436.639458491</v>
      </c>
      <c r="AA2320" s="13" t="s">
        <v>22</v>
      </c>
      <c r="AB2320" s="13" t="s">
        <v>19</v>
      </c>
      <c r="AC2320" s="12" t="s">
        <v>8532</v>
      </c>
      <c r="AD2320" s="12" t="s">
        <v>2664</v>
      </c>
    </row>
    <row r="2321" spans="1:30" ht="55.2" x14ac:dyDescent="0.3">
      <c r="A2321" s="10" t="s">
        <v>8533</v>
      </c>
      <c r="B2321" s="86" t="s">
        <v>139</v>
      </c>
      <c r="C2321" s="12" t="s">
        <v>2736</v>
      </c>
      <c r="D2321" s="12" t="s">
        <v>8293</v>
      </c>
      <c r="E2321" s="13" t="s">
        <v>63</v>
      </c>
      <c r="F2321" s="14" t="s">
        <v>8534</v>
      </c>
      <c r="G2321" s="14" t="s">
        <v>8535</v>
      </c>
      <c r="H2321" s="16">
        <v>43423</v>
      </c>
      <c r="I2321" s="16">
        <v>44335</v>
      </c>
      <c r="J2321" s="17" t="str">
        <f>IF(Ugovori_OPULJP[[#This Row],[DATUM ZAVRŠETKA OPERACIJE]]&gt;DATE(2023,12,31),"u provedbi","završen")</f>
        <v>završen</v>
      </c>
      <c r="K2321" s="15" t="s">
        <v>164</v>
      </c>
      <c r="L2321" s="15" t="s">
        <v>164</v>
      </c>
      <c r="M2321" s="18">
        <v>0.85</v>
      </c>
      <c r="N2321" s="18">
        <v>0.15</v>
      </c>
      <c r="O2321" s="19">
        <f>Ugovori_OPULJP[[#This Row],[Bespovratna sredstva - Ukupno (EU+Nac) HRK
= Ukupna ugovorena vrijednost bespovratnih sredstava]]*Ugovori_OPULJP[[#This Row],[EU STOPA SUFINANCIRANJA %
EU CO-FINANCING RATE %]]</f>
        <v>1030062.2574999999</v>
      </c>
      <c r="P2321" s="20">
        <f>Ugovori_OPULJP[[#This Row],[Bespovratna sredstva - EU dio - HRK]]/7.5345</f>
        <v>136712.7556573097</v>
      </c>
      <c r="Q2321" s="19">
        <f>Ugovori_OPULJP[[#This Row],[Bespovratna sredstva - Ukupno (EU+Nac) HRK
= Ukupna ugovorena vrijednost bespovratnih sredstava]]*Ugovori_OPULJP[[#This Row],[STOPA NACIONALNOG SUFINANCIRANJA %]]</f>
        <v>181775.69249999998</v>
      </c>
      <c r="R2321" s="20">
        <f>Ugovori_OPULJP[[#This Row],[Bespovratna sredstva - Nacionalni dio - HRK]]/7.5345</f>
        <v>24125.780410113475</v>
      </c>
      <c r="S2321" s="19">
        <v>1211837.95</v>
      </c>
      <c r="T2321" s="20">
        <f>Ugovori_OPULJP[[#This Row],[Bespovratna sredstva - Ukupno (EU+Nac) HRK
= Ukupna ugovorena vrijednost bespovratnih sredstava]]/7.5345</f>
        <v>160838.53606742318</v>
      </c>
      <c r="U2321" s="19">
        <v>0</v>
      </c>
      <c r="V2321" s="20">
        <f>Ugovori_OPULJP[[#This Row],[Javni doprinos korisnika - HRK]]/7.5345</f>
        <v>0</v>
      </c>
      <c r="W2321" s="19">
        <v>0</v>
      </c>
      <c r="X2321" s="20">
        <f>Ugovori_OPULJP[[#This Row],[Privatni doprinos korisnika - HRK]]/7.5345</f>
        <v>0</v>
      </c>
      <c r="Y2321" s="21">
        <f>Ugovori_OPULJP[[#This Row],[Bespovratna sredstva - Ukupno (EU+Nac) HRK
= Ukupna ugovorena vrijednost bespovratnih sredstava]]+Ugovori_OPULJP[[#This Row],[Javni doprinos korisnika - HRK]]+Ugovori_OPULJP[[#This Row],[Privatni doprinos korisnika - HRK]]</f>
        <v>1211837.95</v>
      </c>
      <c r="Z2321" s="22">
        <f>Ugovori_OPULJP[[#This Row],[UKUPNI PRIHVATLJIVI IZDACI
TOTAL ELIGIBLE EXPENDITURE
= Bespovratna sredstva ukupno + doprinos korisnika
= Ukupni prihvatljivi troškovi
= Ukupna ugovorena vrijednost projekta HRK]]/7.5345</f>
        <v>160838.53606742318</v>
      </c>
      <c r="AA2321" s="13" t="s">
        <v>22</v>
      </c>
      <c r="AB2321" s="13" t="s">
        <v>19</v>
      </c>
      <c r="AC2321" s="12" t="s">
        <v>8536</v>
      </c>
      <c r="AD2321" s="12" t="s">
        <v>2664</v>
      </c>
    </row>
    <row r="2322" spans="1:30" ht="96.6" x14ac:dyDescent="0.3">
      <c r="A2322" s="10" t="s">
        <v>8537</v>
      </c>
      <c r="B2322" s="86" t="s">
        <v>139</v>
      </c>
      <c r="C2322" s="12" t="s">
        <v>2736</v>
      </c>
      <c r="D2322" s="12" t="s">
        <v>8293</v>
      </c>
      <c r="E2322" s="13" t="s">
        <v>63</v>
      </c>
      <c r="F2322" s="14" t="s">
        <v>8538</v>
      </c>
      <c r="G2322" s="14" t="s">
        <v>8539</v>
      </c>
      <c r="H2322" s="16">
        <v>43497</v>
      </c>
      <c r="I2322" s="16">
        <v>44409</v>
      </c>
      <c r="J2322" s="17" t="str">
        <f>IF(Ugovori_OPULJP[[#This Row],[DATUM ZAVRŠETKA OPERACIJE]]&gt;DATE(2023,12,31),"u provedbi","završen")</f>
        <v>završen</v>
      </c>
      <c r="K2322" s="15" t="s">
        <v>235</v>
      </c>
      <c r="L2322" s="15" t="s">
        <v>235</v>
      </c>
      <c r="M2322" s="18">
        <v>0.85</v>
      </c>
      <c r="N2322" s="18">
        <v>0.15</v>
      </c>
      <c r="O2322" s="19">
        <f>Ugovori_OPULJP[[#This Row],[Bespovratna sredstva - Ukupno (EU+Nac) HRK
= Ukupna ugovorena vrijednost bespovratnih sredstava]]*Ugovori_OPULJP[[#This Row],[EU STOPA SUFINANCIRANJA %
EU CO-FINANCING RATE %]]</f>
        <v>10819483.620999999</v>
      </c>
      <c r="P2322" s="20">
        <f>Ugovori_OPULJP[[#This Row],[Bespovratna sredstva - EU dio - HRK]]/7.5345</f>
        <v>1435992.2517751674</v>
      </c>
      <c r="Q2322" s="19">
        <f>Ugovori_OPULJP[[#This Row],[Bespovratna sredstva - Ukupno (EU+Nac) HRK
= Ukupna ugovorena vrijednost bespovratnih sredstava]]*Ugovori_OPULJP[[#This Row],[STOPA NACIONALNOG SUFINANCIRANJA %]]</f>
        <v>1909320.639</v>
      </c>
      <c r="R2322" s="20">
        <f>Ugovori_OPULJP[[#This Row],[Bespovratna sredstva - Nacionalni dio - HRK]]/7.5345</f>
        <v>253410.39737208837</v>
      </c>
      <c r="S2322" s="19">
        <v>12728804.26</v>
      </c>
      <c r="T2322" s="20">
        <f>Ugovori_OPULJP[[#This Row],[Bespovratna sredstva - Ukupno (EU+Nac) HRK
= Ukupna ugovorena vrijednost bespovratnih sredstava]]/7.5345</f>
        <v>1689402.6491472558</v>
      </c>
      <c r="U2322" s="19">
        <v>0</v>
      </c>
      <c r="V2322" s="20">
        <f>Ugovori_OPULJP[[#This Row],[Javni doprinos korisnika - HRK]]/7.5345</f>
        <v>0</v>
      </c>
      <c r="W2322" s="19">
        <v>0</v>
      </c>
      <c r="X2322" s="20">
        <f>Ugovori_OPULJP[[#This Row],[Privatni doprinos korisnika - HRK]]/7.5345</f>
        <v>0</v>
      </c>
      <c r="Y2322" s="21">
        <f>Ugovori_OPULJP[[#This Row],[Bespovratna sredstva - Ukupno (EU+Nac) HRK
= Ukupna ugovorena vrijednost bespovratnih sredstava]]+Ugovori_OPULJP[[#This Row],[Javni doprinos korisnika - HRK]]+Ugovori_OPULJP[[#This Row],[Privatni doprinos korisnika - HRK]]</f>
        <v>12728804.26</v>
      </c>
      <c r="Z2322" s="22">
        <f>Ugovori_OPULJP[[#This Row],[UKUPNI PRIHVATLJIVI IZDACI
TOTAL ELIGIBLE EXPENDITURE
= Bespovratna sredstva ukupno + doprinos korisnika
= Ukupni prihvatljivi troškovi
= Ukupna ugovorena vrijednost projekta HRK]]/7.5345</f>
        <v>1689402.6491472558</v>
      </c>
      <c r="AA2322" s="13" t="s">
        <v>22</v>
      </c>
      <c r="AB2322" s="13" t="s">
        <v>19</v>
      </c>
      <c r="AC2322" s="12" t="s">
        <v>8540</v>
      </c>
      <c r="AD2322" s="12" t="s">
        <v>2664</v>
      </c>
    </row>
    <row r="2323" spans="1:30" ht="69" x14ac:dyDescent="0.3">
      <c r="A2323" s="10" t="s">
        <v>8541</v>
      </c>
      <c r="B2323" s="86" t="s">
        <v>139</v>
      </c>
      <c r="C2323" s="12" t="s">
        <v>2736</v>
      </c>
      <c r="D2323" s="12" t="s">
        <v>8542</v>
      </c>
      <c r="E2323" s="13" t="s">
        <v>63</v>
      </c>
      <c r="F2323" s="14" t="s">
        <v>8543</v>
      </c>
      <c r="G2323" s="14" t="s">
        <v>2191</v>
      </c>
      <c r="H2323" s="16">
        <v>43545</v>
      </c>
      <c r="I2323" s="16">
        <v>44337</v>
      </c>
      <c r="J2323" s="17" t="str">
        <f>IF(Ugovori_OPULJP[[#This Row],[DATUM ZAVRŠETKA OPERACIJE]]&gt;DATE(2023,12,31),"u provedbi","završen")</f>
        <v>završen</v>
      </c>
      <c r="K2323" s="15" t="s">
        <v>173</v>
      </c>
      <c r="L2323" s="15" t="s">
        <v>21</v>
      </c>
      <c r="M2323" s="18">
        <v>0.85</v>
      </c>
      <c r="N2323" s="18">
        <v>0.15</v>
      </c>
      <c r="O2323" s="19">
        <f>Ugovori_OPULJP[[#This Row],[Bespovratna sredstva - Ukupno (EU+Nac) HRK
= Ukupna ugovorena vrijednost bespovratnih sredstava]]*Ugovori_OPULJP[[#This Row],[EU STOPA SUFINANCIRANJA %
EU CO-FINANCING RATE %]]</f>
        <v>934931.15</v>
      </c>
      <c r="P2323" s="20">
        <f>Ugovori_OPULJP[[#This Row],[Bespovratna sredstva - EU dio - HRK]]/7.5345</f>
        <v>124086.68790231601</v>
      </c>
      <c r="Q2323" s="19">
        <f>Ugovori_OPULJP[[#This Row],[Bespovratna sredstva - Ukupno (EU+Nac) HRK
= Ukupna ugovorena vrijednost bespovratnih sredstava]]*Ugovori_OPULJP[[#This Row],[STOPA NACIONALNOG SUFINANCIRANJA %]]</f>
        <v>164987.85</v>
      </c>
      <c r="R2323" s="20">
        <f>Ugovori_OPULJP[[#This Row],[Bespovratna sredstva - Nacionalni dio - HRK]]/7.5345</f>
        <v>21897.650806291062</v>
      </c>
      <c r="S2323" s="19">
        <v>1099919</v>
      </c>
      <c r="T2323" s="20">
        <f>Ugovori_OPULJP[[#This Row],[Bespovratna sredstva - Ukupno (EU+Nac) HRK
= Ukupna ugovorena vrijednost bespovratnih sredstava]]/7.5345</f>
        <v>145984.33870860707</v>
      </c>
      <c r="U2323" s="19">
        <v>0</v>
      </c>
      <c r="V2323" s="20">
        <f>Ugovori_OPULJP[[#This Row],[Javni doprinos korisnika - HRK]]/7.5345</f>
        <v>0</v>
      </c>
      <c r="W2323" s="19">
        <v>0</v>
      </c>
      <c r="X2323" s="20">
        <f>Ugovori_OPULJP[[#This Row],[Privatni doprinos korisnika - HRK]]/7.5345</f>
        <v>0</v>
      </c>
      <c r="Y2323" s="21">
        <f>Ugovori_OPULJP[[#This Row],[Bespovratna sredstva - Ukupno (EU+Nac) HRK
= Ukupna ugovorena vrijednost bespovratnih sredstava]]+Ugovori_OPULJP[[#This Row],[Javni doprinos korisnika - HRK]]+Ugovori_OPULJP[[#This Row],[Privatni doprinos korisnika - HRK]]</f>
        <v>1099919</v>
      </c>
      <c r="Z2323" s="22">
        <f>Ugovori_OPULJP[[#This Row],[UKUPNI PRIHVATLJIVI IZDACI
TOTAL ELIGIBLE EXPENDITURE
= Bespovratna sredstva ukupno + doprinos korisnika
= Ukupni prihvatljivi troškovi
= Ukupna ugovorena vrijednost projekta HRK]]/7.5345</f>
        <v>145984.33870860707</v>
      </c>
      <c r="AA2323" s="13" t="s">
        <v>22</v>
      </c>
      <c r="AB2323" s="13" t="s">
        <v>19</v>
      </c>
      <c r="AC2323" s="12" t="s">
        <v>8544</v>
      </c>
      <c r="AD2323" s="12" t="s">
        <v>2664</v>
      </c>
    </row>
    <row r="2324" spans="1:30" ht="55.2" x14ac:dyDescent="0.3">
      <c r="A2324" s="10" t="s">
        <v>8545</v>
      </c>
      <c r="B2324" s="86" t="s">
        <v>139</v>
      </c>
      <c r="C2324" s="12" t="s">
        <v>2736</v>
      </c>
      <c r="D2324" s="12" t="s">
        <v>8542</v>
      </c>
      <c r="E2324" s="13" t="s">
        <v>63</v>
      </c>
      <c r="F2324" s="14" t="s">
        <v>8546</v>
      </c>
      <c r="G2324" s="14" t="s">
        <v>266</v>
      </c>
      <c r="H2324" s="16">
        <v>43542</v>
      </c>
      <c r="I2324" s="16">
        <v>44395</v>
      </c>
      <c r="J2324" s="17" t="str">
        <f>IF(Ugovori_OPULJP[[#This Row],[DATUM ZAVRŠETKA OPERACIJE]]&gt;DATE(2023,12,31),"u provedbi","završen")</f>
        <v>završen</v>
      </c>
      <c r="K2324" s="15" t="s">
        <v>2408</v>
      </c>
      <c r="L2324" s="15" t="s">
        <v>81</v>
      </c>
      <c r="M2324" s="18">
        <v>0.85</v>
      </c>
      <c r="N2324" s="18">
        <v>0.15</v>
      </c>
      <c r="O2324" s="19">
        <f>Ugovori_OPULJP[[#This Row],[Bespovratna sredstva - Ukupno (EU+Nac) HRK
= Ukupna ugovorena vrijednost bespovratnih sredstava]]*Ugovori_OPULJP[[#This Row],[EU STOPA SUFINANCIRANJA %
EU CO-FINANCING RATE %]]</f>
        <v>825885.5</v>
      </c>
      <c r="P2324" s="20">
        <f>Ugovori_OPULJP[[#This Row],[Bespovratna sredstva - EU dio - HRK]]/7.5345</f>
        <v>109613.84298891763</v>
      </c>
      <c r="Q2324" s="19">
        <f>Ugovori_OPULJP[[#This Row],[Bespovratna sredstva - Ukupno (EU+Nac) HRK
= Ukupna ugovorena vrijednost bespovratnih sredstava]]*Ugovori_OPULJP[[#This Row],[STOPA NACIONALNOG SUFINANCIRANJA %]]</f>
        <v>145744.5</v>
      </c>
      <c r="R2324" s="20">
        <f>Ugovori_OPULJP[[#This Row],[Bespovratna sredstva - Nacionalni dio - HRK]]/7.5345</f>
        <v>19343.619350985467</v>
      </c>
      <c r="S2324" s="19">
        <v>971630</v>
      </c>
      <c r="T2324" s="20">
        <f>Ugovori_OPULJP[[#This Row],[Bespovratna sredstva - Ukupno (EU+Nac) HRK
= Ukupna ugovorena vrijednost bespovratnih sredstava]]/7.5345</f>
        <v>128957.46233990311</v>
      </c>
      <c r="U2324" s="19">
        <v>0</v>
      </c>
      <c r="V2324" s="20">
        <f>Ugovori_OPULJP[[#This Row],[Javni doprinos korisnika - HRK]]/7.5345</f>
        <v>0</v>
      </c>
      <c r="W2324" s="19">
        <v>0</v>
      </c>
      <c r="X2324" s="20">
        <f>Ugovori_OPULJP[[#This Row],[Privatni doprinos korisnika - HRK]]/7.5345</f>
        <v>0</v>
      </c>
      <c r="Y2324" s="21">
        <f>Ugovori_OPULJP[[#This Row],[Bespovratna sredstva - Ukupno (EU+Nac) HRK
= Ukupna ugovorena vrijednost bespovratnih sredstava]]+Ugovori_OPULJP[[#This Row],[Javni doprinos korisnika - HRK]]+Ugovori_OPULJP[[#This Row],[Privatni doprinos korisnika - HRK]]</f>
        <v>971630</v>
      </c>
      <c r="Z2324" s="22">
        <f>Ugovori_OPULJP[[#This Row],[UKUPNI PRIHVATLJIVI IZDACI
TOTAL ELIGIBLE EXPENDITURE
= Bespovratna sredstva ukupno + doprinos korisnika
= Ukupni prihvatljivi troškovi
= Ukupna ugovorena vrijednost projekta HRK]]/7.5345</f>
        <v>128957.46233990311</v>
      </c>
      <c r="AA2324" s="13" t="s">
        <v>22</v>
      </c>
      <c r="AB2324" s="13" t="s">
        <v>19</v>
      </c>
      <c r="AC2324" s="12" t="s">
        <v>8547</v>
      </c>
      <c r="AD2324" s="12" t="s">
        <v>2664</v>
      </c>
    </row>
    <row r="2325" spans="1:30" ht="110.4" x14ac:dyDescent="0.3">
      <c r="A2325" s="10" t="s">
        <v>8548</v>
      </c>
      <c r="B2325" s="86" t="s">
        <v>139</v>
      </c>
      <c r="C2325" s="12" t="s">
        <v>2736</v>
      </c>
      <c r="D2325" s="12" t="s">
        <v>8542</v>
      </c>
      <c r="E2325" s="13" t="s">
        <v>63</v>
      </c>
      <c r="F2325" s="14" t="s">
        <v>8549</v>
      </c>
      <c r="G2325" s="14" t="s">
        <v>8550</v>
      </c>
      <c r="H2325" s="16">
        <v>43545</v>
      </c>
      <c r="I2325" s="16">
        <v>44337</v>
      </c>
      <c r="J2325" s="17" t="str">
        <f>IF(Ugovori_OPULJP[[#This Row],[DATUM ZAVRŠETKA OPERACIJE]]&gt;DATE(2023,12,31),"u provedbi","završen")</f>
        <v>završen</v>
      </c>
      <c r="K2325" s="15" t="s">
        <v>173</v>
      </c>
      <c r="L2325" s="15" t="s">
        <v>21</v>
      </c>
      <c r="M2325" s="18">
        <v>0.85</v>
      </c>
      <c r="N2325" s="18">
        <v>0.15</v>
      </c>
      <c r="O2325" s="19">
        <f>Ugovori_OPULJP[[#This Row],[Bespovratna sredstva - Ukupno (EU+Nac) HRK
= Ukupna ugovorena vrijednost bespovratnih sredstava]]*Ugovori_OPULJP[[#This Row],[EU STOPA SUFINANCIRANJA %
EU CO-FINANCING RATE %]]</f>
        <v>536105.19999999995</v>
      </c>
      <c r="P2325" s="20">
        <f>Ugovori_OPULJP[[#This Row],[Bespovratna sredstva - EU dio - HRK]]/7.5345</f>
        <v>71153.387749684771</v>
      </c>
      <c r="Q2325" s="19">
        <f>Ugovori_OPULJP[[#This Row],[Bespovratna sredstva - Ukupno (EU+Nac) HRK
= Ukupna ugovorena vrijednost bespovratnih sredstava]]*Ugovori_OPULJP[[#This Row],[STOPA NACIONALNOG SUFINANCIRANJA %]]</f>
        <v>94606.8</v>
      </c>
      <c r="R2325" s="20">
        <f>Ugovori_OPULJP[[#This Row],[Bespovratna sredstva - Nacionalni dio - HRK]]/7.5345</f>
        <v>12556.480191120843</v>
      </c>
      <c r="S2325" s="19">
        <v>630712</v>
      </c>
      <c r="T2325" s="20">
        <f>Ugovori_OPULJP[[#This Row],[Bespovratna sredstva - Ukupno (EU+Nac) HRK
= Ukupna ugovorena vrijednost bespovratnih sredstava]]/7.5345</f>
        <v>83709.86794080562</v>
      </c>
      <c r="U2325" s="19">
        <v>0</v>
      </c>
      <c r="V2325" s="20">
        <f>Ugovori_OPULJP[[#This Row],[Javni doprinos korisnika - HRK]]/7.5345</f>
        <v>0</v>
      </c>
      <c r="W2325" s="19">
        <v>0</v>
      </c>
      <c r="X2325" s="20">
        <f>Ugovori_OPULJP[[#This Row],[Privatni doprinos korisnika - HRK]]/7.5345</f>
        <v>0</v>
      </c>
      <c r="Y2325" s="21">
        <f>Ugovori_OPULJP[[#This Row],[Bespovratna sredstva - Ukupno (EU+Nac) HRK
= Ukupna ugovorena vrijednost bespovratnih sredstava]]+Ugovori_OPULJP[[#This Row],[Javni doprinos korisnika - HRK]]+Ugovori_OPULJP[[#This Row],[Privatni doprinos korisnika - HRK]]</f>
        <v>630712</v>
      </c>
      <c r="Z2325" s="22">
        <f>Ugovori_OPULJP[[#This Row],[UKUPNI PRIHVATLJIVI IZDACI
TOTAL ELIGIBLE EXPENDITURE
= Bespovratna sredstva ukupno + doprinos korisnika
= Ukupni prihvatljivi troškovi
= Ukupna ugovorena vrijednost projekta HRK]]/7.5345</f>
        <v>83709.86794080562</v>
      </c>
      <c r="AA2325" s="13" t="s">
        <v>22</v>
      </c>
      <c r="AB2325" s="13" t="s">
        <v>19</v>
      </c>
      <c r="AC2325" s="12" t="s">
        <v>8551</v>
      </c>
      <c r="AD2325" s="12" t="s">
        <v>2664</v>
      </c>
    </row>
    <row r="2326" spans="1:30" ht="55.2" x14ac:dyDescent="0.3">
      <c r="A2326" s="10" t="s">
        <v>8552</v>
      </c>
      <c r="B2326" s="86" t="s">
        <v>139</v>
      </c>
      <c r="C2326" s="12" t="s">
        <v>2736</v>
      </c>
      <c r="D2326" s="12" t="s">
        <v>8542</v>
      </c>
      <c r="E2326" s="13" t="s">
        <v>63</v>
      </c>
      <c r="F2326" s="14" t="s">
        <v>8553</v>
      </c>
      <c r="G2326" s="14" t="s">
        <v>1206</v>
      </c>
      <c r="H2326" s="16">
        <v>43434</v>
      </c>
      <c r="I2326" s="16">
        <v>44195</v>
      </c>
      <c r="J2326" s="17" t="str">
        <f>IF(Ugovori_OPULJP[[#This Row],[DATUM ZAVRŠETKA OPERACIJE]]&gt;DATE(2023,12,31),"u provedbi","završen")</f>
        <v>završen</v>
      </c>
      <c r="K2326" s="15" t="s">
        <v>240</v>
      </c>
      <c r="L2326" s="15" t="s">
        <v>240</v>
      </c>
      <c r="M2326" s="18">
        <v>0.85</v>
      </c>
      <c r="N2326" s="18">
        <v>0.15</v>
      </c>
      <c r="O2326" s="19">
        <f>Ugovori_OPULJP[[#This Row],[Bespovratna sredstva - Ukupno (EU+Nac) HRK
= Ukupna ugovorena vrijednost bespovratnih sredstava]]*Ugovori_OPULJP[[#This Row],[EU STOPA SUFINANCIRANJA %
EU CO-FINANCING RATE %]]</f>
        <v>1990472.2</v>
      </c>
      <c r="P2326" s="20">
        <f>Ugovori_OPULJP[[#This Row],[Bespovratna sredstva - EU dio - HRK]]/7.5345</f>
        <v>264181.0604552392</v>
      </c>
      <c r="Q2326" s="19">
        <f>Ugovori_OPULJP[[#This Row],[Bespovratna sredstva - Ukupno (EU+Nac) HRK
= Ukupna ugovorena vrijednost bespovratnih sredstava]]*Ugovori_OPULJP[[#This Row],[STOPA NACIONALNOG SUFINANCIRANJA %]]</f>
        <v>351259.8</v>
      </c>
      <c r="R2326" s="20">
        <f>Ugovori_OPULJP[[#This Row],[Bespovratna sredstva - Nacionalni dio - HRK]]/7.5345</f>
        <v>46620.187139159862</v>
      </c>
      <c r="S2326" s="19">
        <v>2341732</v>
      </c>
      <c r="T2326" s="20">
        <f>Ugovori_OPULJP[[#This Row],[Bespovratna sredstva - Ukupno (EU+Nac) HRK
= Ukupna ugovorena vrijednost bespovratnih sredstava]]/7.5345</f>
        <v>310801.24759439909</v>
      </c>
      <c r="U2326" s="19">
        <v>0</v>
      </c>
      <c r="V2326" s="20">
        <f>Ugovori_OPULJP[[#This Row],[Javni doprinos korisnika - HRK]]/7.5345</f>
        <v>0</v>
      </c>
      <c r="W2326" s="19">
        <v>158266.95000000001</v>
      </c>
      <c r="X2326" s="20">
        <f>Ugovori_OPULJP[[#This Row],[Privatni doprinos korisnika - HRK]]/7.5345</f>
        <v>21005.634083217203</v>
      </c>
      <c r="Y2326" s="21">
        <f>Ugovori_OPULJP[[#This Row],[Bespovratna sredstva - Ukupno (EU+Nac) HRK
= Ukupna ugovorena vrijednost bespovratnih sredstava]]+Ugovori_OPULJP[[#This Row],[Javni doprinos korisnika - HRK]]+Ugovori_OPULJP[[#This Row],[Privatni doprinos korisnika - HRK]]</f>
        <v>2499998.9500000002</v>
      </c>
      <c r="Z2326" s="22">
        <f>Ugovori_OPULJP[[#This Row],[UKUPNI PRIHVATLJIVI IZDACI
TOTAL ELIGIBLE EXPENDITURE
= Bespovratna sredstva ukupno + doprinos korisnika
= Ukupni prihvatljivi troškovi
= Ukupna ugovorena vrijednost projekta HRK]]/7.5345</f>
        <v>331806.88167761633</v>
      </c>
      <c r="AA2326" s="13" t="s">
        <v>22</v>
      </c>
      <c r="AB2326" s="13" t="s">
        <v>19</v>
      </c>
      <c r="AC2326" s="12" t="s">
        <v>8554</v>
      </c>
      <c r="AD2326" s="12" t="s">
        <v>2664</v>
      </c>
    </row>
    <row r="2327" spans="1:30" ht="96.6" x14ac:dyDescent="0.3">
      <c r="A2327" s="10" t="s">
        <v>8555</v>
      </c>
      <c r="B2327" s="86" t="s">
        <v>139</v>
      </c>
      <c r="C2327" s="12" t="s">
        <v>2736</v>
      </c>
      <c r="D2327" s="12" t="s">
        <v>8542</v>
      </c>
      <c r="E2327" s="13" t="s">
        <v>63</v>
      </c>
      <c r="F2327" s="14" t="s">
        <v>8556</v>
      </c>
      <c r="G2327" s="14" t="s">
        <v>3147</v>
      </c>
      <c r="H2327" s="16">
        <v>43542</v>
      </c>
      <c r="I2327" s="16">
        <v>44273</v>
      </c>
      <c r="J2327" s="17" t="str">
        <f>IF(Ugovori_OPULJP[[#This Row],[DATUM ZAVRŠETKA OPERACIJE]]&gt;DATE(2023,12,31),"u provedbi","završen")</f>
        <v>završen</v>
      </c>
      <c r="K2327" s="15" t="s">
        <v>71</v>
      </c>
      <c r="L2327" s="15" t="s">
        <v>71</v>
      </c>
      <c r="M2327" s="18">
        <v>0.85</v>
      </c>
      <c r="N2327" s="18">
        <v>0.15</v>
      </c>
      <c r="O2327" s="19">
        <f>Ugovori_OPULJP[[#This Row],[Bespovratna sredstva - Ukupno (EU+Nac) HRK
= Ukupna ugovorena vrijednost bespovratnih sredstava]]*Ugovori_OPULJP[[#This Row],[EU STOPA SUFINANCIRANJA %
EU CO-FINANCING RATE %]]</f>
        <v>424998.3</v>
      </c>
      <c r="P2327" s="20">
        <f>Ugovori_OPULJP[[#This Row],[Bespovratna sredstva - EU dio - HRK]]/7.5345</f>
        <v>56406.967947441764</v>
      </c>
      <c r="Q2327" s="19">
        <f>Ugovori_OPULJP[[#This Row],[Bespovratna sredstva - Ukupno (EU+Nac) HRK
= Ukupna ugovorena vrijednost bespovratnih sredstava]]*Ugovori_OPULJP[[#This Row],[STOPA NACIONALNOG SUFINANCIRANJA %]]</f>
        <v>74999.7</v>
      </c>
      <c r="R2327" s="20">
        <f>Ugovori_OPULJP[[#This Row],[Bespovratna sredstva - Nacionalni dio - HRK]]/7.5345</f>
        <v>9954.1708142544285</v>
      </c>
      <c r="S2327" s="19">
        <v>499998</v>
      </c>
      <c r="T2327" s="20">
        <f>Ugovori_OPULJP[[#This Row],[Bespovratna sredstva - Ukupno (EU+Nac) HRK
= Ukupna ugovorena vrijednost bespovratnih sredstava]]/7.5345</f>
        <v>66361.138761696187</v>
      </c>
      <c r="U2327" s="19">
        <v>0</v>
      </c>
      <c r="V2327" s="20">
        <f>Ugovori_OPULJP[[#This Row],[Javni doprinos korisnika - HRK]]/7.5345</f>
        <v>0</v>
      </c>
      <c r="W2327" s="19">
        <v>0</v>
      </c>
      <c r="X2327" s="20">
        <f>Ugovori_OPULJP[[#This Row],[Privatni doprinos korisnika - HRK]]/7.5345</f>
        <v>0</v>
      </c>
      <c r="Y2327" s="21">
        <f>Ugovori_OPULJP[[#This Row],[Bespovratna sredstva - Ukupno (EU+Nac) HRK
= Ukupna ugovorena vrijednost bespovratnih sredstava]]+Ugovori_OPULJP[[#This Row],[Javni doprinos korisnika - HRK]]+Ugovori_OPULJP[[#This Row],[Privatni doprinos korisnika - HRK]]</f>
        <v>499998</v>
      </c>
      <c r="Z2327" s="22">
        <f>Ugovori_OPULJP[[#This Row],[UKUPNI PRIHVATLJIVI IZDACI
TOTAL ELIGIBLE EXPENDITURE
= Bespovratna sredstva ukupno + doprinos korisnika
= Ukupni prihvatljivi troškovi
= Ukupna ugovorena vrijednost projekta HRK]]/7.5345</f>
        <v>66361.138761696187</v>
      </c>
      <c r="AA2327" s="13" t="s">
        <v>22</v>
      </c>
      <c r="AB2327" s="13" t="s">
        <v>19</v>
      </c>
      <c r="AC2327" s="12" t="s">
        <v>8557</v>
      </c>
      <c r="AD2327" s="12" t="s">
        <v>2664</v>
      </c>
    </row>
    <row r="2328" spans="1:30" ht="55.2" x14ac:dyDescent="0.3">
      <c r="A2328" s="10" t="s">
        <v>8558</v>
      </c>
      <c r="B2328" s="86" t="s">
        <v>139</v>
      </c>
      <c r="C2328" s="12" t="s">
        <v>2736</v>
      </c>
      <c r="D2328" s="12" t="s">
        <v>8542</v>
      </c>
      <c r="E2328" s="13" t="s">
        <v>63</v>
      </c>
      <c r="F2328" s="14" t="s">
        <v>8559</v>
      </c>
      <c r="G2328" s="14" t="s">
        <v>3471</v>
      </c>
      <c r="H2328" s="16">
        <v>43539</v>
      </c>
      <c r="I2328" s="16">
        <v>44331</v>
      </c>
      <c r="J2328" s="17" t="str">
        <f>IF(Ugovori_OPULJP[[#This Row],[DATUM ZAVRŠETKA OPERACIJE]]&gt;DATE(2023,12,31),"u provedbi","završen")</f>
        <v>završen</v>
      </c>
      <c r="K2328" s="15" t="s">
        <v>81</v>
      </c>
      <c r="L2328" s="15" t="s">
        <v>81</v>
      </c>
      <c r="M2328" s="18">
        <v>0.85</v>
      </c>
      <c r="N2328" s="18">
        <v>0.15</v>
      </c>
      <c r="O2328" s="19">
        <f>Ugovori_OPULJP[[#This Row],[Bespovratna sredstva - Ukupno (EU+Nac) HRK
= Ukupna ugovorena vrijednost bespovratnih sredstava]]*Ugovori_OPULJP[[#This Row],[EU STOPA SUFINANCIRANJA %
EU CO-FINANCING RATE %]]</f>
        <v>567409</v>
      </c>
      <c r="P2328" s="20">
        <f>Ugovori_OPULJP[[#This Row],[Bespovratna sredstva - EU dio - HRK]]/7.5345</f>
        <v>75308.115999734553</v>
      </c>
      <c r="Q2328" s="19">
        <f>Ugovori_OPULJP[[#This Row],[Bespovratna sredstva - Ukupno (EU+Nac) HRK
= Ukupna ugovorena vrijednost bespovratnih sredstava]]*Ugovori_OPULJP[[#This Row],[STOPA NACIONALNOG SUFINANCIRANJA %]]</f>
        <v>100131</v>
      </c>
      <c r="R2328" s="20">
        <f>Ugovori_OPULJP[[#This Row],[Bespovratna sredstva - Nacionalni dio - HRK]]/7.5345</f>
        <v>13289.66752936492</v>
      </c>
      <c r="S2328" s="19">
        <v>667540</v>
      </c>
      <c r="T2328" s="20">
        <f>Ugovori_OPULJP[[#This Row],[Bespovratna sredstva - Ukupno (EU+Nac) HRK
= Ukupna ugovorena vrijednost bespovratnih sredstava]]/7.5345</f>
        <v>88597.78352909947</v>
      </c>
      <c r="U2328" s="19">
        <v>0</v>
      </c>
      <c r="V2328" s="20">
        <f>Ugovori_OPULJP[[#This Row],[Javni doprinos korisnika - HRK]]/7.5345</f>
        <v>0</v>
      </c>
      <c r="W2328" s="19">
        <v>0</v>
      </c>
      <c r="X2328" s="20">
        <f>Ugovori_OPULJP[[#This Row],[Privatni doprinos korisnika - HRK]]/7.5345</f>
        <v>0</v>
      </c>
      <c r="Y2328" s="21">
        <f>Ugovori_OPULJP[[#This Row],[Bespovratna sredstva - Ukupno (EU+Nac) HRK
= Ukupna ugovorena vrijednost bespovratnih sredstava]]+Ugovori_OPULJP[[#This Row],[Javni doprinos korisnika - HRK]]+Ugovori_OPULJP[[#This Row],[Privatni doprinos korisnika - HRK]]</f>
        <v>667540</v>
      </c>
      <c r="Z2328" s="22">
        <f>Ugovori_OPULJP[[#This Row],[UKUPNI PRIHVATLJIVI IZDACI
TOTAL ELIGIBLE EXPENDITURE
= Bespovratna sredstva ukupno + doprinos korisnika
= Ukupni prihvatljivi troškovi
= Ukupna ugovorena vrijednost projekta HRK]]/7.5345</f>
        <v>88597.78352909947</v>
      </c>
      <c r="AA2328" s="13" t="s">
        <v>22</v>
      </c>
      <c r="AB2328" s="13" t="s">
        <v>19</v>
      </c>
      <c r="AC2328" s="12" t="s">
        <v>8560</v>
      </c>
      <c r="AD2328" s="12" t="s">
        <v>2664</v>
      </c>
    </row>
    <row r="2329" spans="1:30" ht="82.8" x14ac:dyDescent="0.3">
      <c r="A2329" s="10" t="s">
        <v>8561</v>
      </c>
      <c r="B2329" s="86" t="s">
        <v>139</v>
      </c>
      <c r="C2329" s="12" t="s">
        <v>2736</v>
      </c>
      <c r="D2329" s="12" t="s">
        <v>8542</v>
      </c>
      <c r="E2329" s="13" t="s">
        <v>63</v>
      </c>
      <c r="F2329" s="14" t="s">
        <v>8562</v>
      </c>
      <c r="G2329" s="32" t="s">
        <v>172</v>
      </c>
      <c r="H2329" s="16">
        <v>43570</v>
      </c>
      <c r="I2329" s="16">
        <v>44423</v>
      </c>
      <c r="J2329" s="17" t="str">
        <f>IF(Ugovori_OPULJP[[#This Row],[DATUM ZAVRŠETKA OPERACIJE]]&gt;DATE(2023,12,31),"u provedbi","završen")</f>
        <v>završen</v>
      </c>
      <c r="K2329" s="15" t="s">
        <v>8563</v>
      </c>
      <c r="L2329" s="15" t="s">
        <v>21</v>
      </c>
      <c r="M2329" s="18">
        <v>0.85</v>
      </c>
      <c r="N2329" s="18">
        <v>0.15</v>
      </c>
      <c r="O2329" s="19">
        <f>Ugovori_OPULJP[[#This Row],[Bespovratna sredstva - Ukupno (EU+Nac) HRK
= Ukupna ugovorena vrijednost bespovratnih sredstava]]*Ugovori_OPULJP[[#This Row],[EU STOPA SUFINANCIRANJA %
EU CO-FINANCING RATE %]]</f>
        <v>772078.62150000001</v>
      </c>
      <c r="P2329" s="20">
        <f>Ugovori_OPULJP[[#This Row],[Bespovratna sredstva - EU dio - HRK]]/7.5345</f>
        <v>102472.44296237308</v>
      </c>
      <c r="Q2329" s="19">
        <f>Ugovori_OPULJP[[#This Row],[Bespovratna sredstva - Ukupno (EU+Nac) HRK
= Ukupna ugovorena vrijednost bespovratnih sredstava]]*Ugovori_OPULJP[[#This Row],[STOPA NACIONALNOG SUFINANCIRANJA %]]</f>
        <v>136249.1685</v>
      </c>
      <c r="R2329" s="20">
        <f>Ugovori_OPULJP[[#This Row],[Bespovratna sredstva - Nacionalni dio - HRK]]/7.5345</f>
        <v>18083.372287477603</v>
      </c>
      <c r="S2329" s="19">
        <v>908327.79</v>
      </c>
      <c r="T2329" s="20">
        <f>Ugovori_OPULJP[[#This Row],[Bespovratna sredstva - Ukupno (EU+Nac) HRK
= Ukupna ugovorena vrijednost bespovratnih sredstava]]/7.5345</f>
        <v>120555.81524985068</v>
      </c>
      <c r="U2329" s="19">
        <v>0</v>
      </c>
      <c r="V2329" s="20">
        <f>Ugovori_OPULJP[[#This Row],[Javni doprinos korisnika - HRK]]/7.5345</f>
        <v>0</v>
      </c>
      <c r="W2329" s="19">
        <v>0</v>
      </c>
      <c r="X2329" s="20">
        <f>Ugovori_OPULJP[[#This Row],[Privatni doprinos korisnika - HRK]]/7.5345</f>
        <v>0</v>
      </c>
      <c r="Y2329" s="21">
        <f>Ugovori_OPULJP[[#This Row],[Bespovratna sredstva - Ukupno (EU+Nac) HRK
= Ukupna ugovorena vrijednost bespovratnih sredstava]]+Ugovori_OPULJP[[#This Row],[Javni doprinos korisnika - HRK]]+Ugovori_OPULJP[[#This Row],[Privatni doprinos korisnika - HRK]]</f>
        <v>908327.79</v>
      </c>
      <c r="Z2329" s="22">
        <f>Ugovori_OPULJP[[#This Row],[UKUPNI PRIHVATLJIVI IZDACI
TOTAL ELIGIBLE EXPENDITURE
= Bespovratna sredstva ukupno + doprinos korisnika
= Ukupni prihvatljivi troškovi
= Ukupna ugovorena vrijednost projekta HRK]]/7.5345</f>
        <v>120555.81524985068</v>
      </c>
      <c r="AA2329" s="13" t="s">
        <v>22</v>
      </c>
      <c r="AB2329" s="13" t="s">
        <v>19</v>
      </c>
      <c r="AC2329" s="12" t="s">
        <v>8564</v>
      </c>
      <c r="AD2329" s="12" t="s">
        <v>2664</v>
      </c>
    </row>
    <row r="2330" spans="1:30" ht="55.2" x14ac:dyDescent="0.3">
      <c r="A2330" s="10" t="s">
        <v>8565</v>
      </c>
      <c r="B2330" s="86" t="s">
        <v>139</v>
      </c>
      <c r="C2330" s="12" t="s">
        <v>2736</v>
      </c>
      <c r="D2330" s="12" t="s">
        <v>8542</v>
      </c>
      <c r="E2330" s="13" t="s">
        <v>63</v>
      </c>
      <c r="F2330" s="14" t="s">
        <v>8566</v>
      </c>
      <c r="G2330" s="14" t="s">
        <v>8567</v>
      </c>
      <c r="H2330" s="16">
        <v>43538</v>
      </c>
      <c r="I2330" s="16">
        <v>44300</v>
      </c>
      <c r="J2330" s="17" t="str">
        <f>IF(Ugovori_OPULJP[[#This Row],[DATUM ZAVRŠETKA OPERACIJE]]&gt;DATE(2023,12,31),"u provedbi","završen")</f>
        <v>završen</v>
      </c>
      <c r="K2330" s="15" t="s">
        <v>86</v>
      </c>
      <c r="L2330" s="15" t="s">
        <v>86</v>
      </c>
      <c r="M2330" s="18">
        <v>0.85</v>
      </c>
      <c r="N2330" s="18">
        <v>0.15</v>
      </c>
      <c r="O2330" s="19">
        <f>Ugovori_OPULJP[[#This Row],[Bespovratna sredstva - Ukupno (EU+Nac) HRK
= Ukupna ugovorena vrijednost bespovratnih sredstava]]*Ugovori_OPULJP[[#This Row],[EU STOPA SUFINANCIRANJA %
EU CO-FINANCING RATE %]]</f>
        <v>598835.19999999995</v>
      </c>
      <c r="P2330" s="20">
        <f>Ugovori_OPULJP[[#This Row],[Bespovratna sredstva - EU dio - HRK]]/7.5345</f>
        <v>79479.089521534261</v>
      </c>
      <c r="Q2330" s="19">
        <f>Ugovori_OPULJP[[#This Row],[Bespovratna sredstva - Ukupno (EU+Nac) HRK
= Ukupna ugovorena vrijednost bespovratnih sredstava]]*Ugovori_OPULJP[[#This Row],[STOPA NACIONALNOG SUFINANCIRANJA %]]</f>
        <v>105676.8</v>
      </c>
      <c r="R2330" s="20">
        <f>Ugovori_OPULJP[[#This Row],[Bespovratna sredstva - Nacionalni dio - HRK]]/7.5345</f>
        <v>14025.721680270753</v>
      </c>
      <c r="S2330" s="19">
        <v>704512</v>
      </c>
      <c r="T2330" s="20">
        <f>Ugovori_OPULJP[[#This Row],[Bespovratna sredstva - Ukupno (EU+Nac) HRK
= Ukupna ugovorena vrijednost bespovratnih sredstava]]/7.5345</f>
        <v>93504.811201805031</v>
      </c>
      <c r="U2330" s="19">
        <v>0</v>
      </c>
      <c r="V2330" s="20">
        <f>Ugovori_OPULJP[[#This Row],[Javni doprinos korisnika - HRK]]/7.5345</f>
        <v>0</v>
      </c>
      <c r="W2330" s="19">
        <v>0</v>
      </c>
      <c r="X2330" s="20">
        <f>Ugovori_OPULJP[[#This Row],[Privatni doprinos korisnika - HRK]]/7.5345</f>
        <v>0</v>
      </c>
      <c r="Y2330" s="21">
        <f>Ugovori_OPULJP[[#This Row],[Bespovratna sredstva - Ukupno (EU+Nac) HRK
= Ukupna ugovorena vrijednost bespovratnih sredstava]]+Ugovori_OPULJP[[#This Row],[Javni doprinos korisnika - HRK]]+Ugovori_OPULJP[[#This Row],[Privatni doprinos korisnika - HRK]]</f>
        <v>704512</v>
      </c>
      <c r="Z2330" s="22">
        <f>Ugovori_OPULJP[[#This Row],[UKUPNI PRIHVATLJIVI IZDACI
TOTAL ELIGIBLE EXPENDITURE
= Bespovratna sredstva ukupno + doprinos korisnika
= Ukupni prihvatljivi troškovi
= Ukupna ugovorena vrijednost projekta HRK]]/7.5345</f>
        <v>93504.811201805031</v>
      </c>
      <c r="AA2330" s="13" t="s">
        <v>22</v>
      </c>
      <c r="AB2330" s="13" t="s">
        <v>19</v>
      </c>
      <c r="AC2330" s="12" t="s">
        <v>8568</v>
      </c>
      <c r="AD2330" s="12" t="s">
        <v>2664</v>
      </c>
    </row>
    <row r="2331" spans="1:30" ht="41.4" x14ac:dyDescent="0.3">
      <c r="A2331" s="10" t="s">
        <v>8569</v>
      </c>
      <c r="B2331" s="86" t="s">
        <v>139</v>
      </c>
      <c r="C2331" s="12" t="s">
        <v>2736</v>
      </c>
      <c r="D2331" s="12" t="s">
        <v>8542</v>
      </c>
      <c r="E2331" s="13" t="s">
        <v>63</v>
      </c>
      <c r="F2331" s="14" t="s">
        <v>8570</v>
      </c>
      <c r="G2331" s="14" t="s">
        <v>2146</v>
      </c>
      <c r="H2331" s="16">
        <v>43570</v>
      </c>
      <c r="I2331" s="16">
        <v>44331</v>
      </c>
      <c r="J2331" s="17" t="str">
        <f>IF(Ugovori_OPULJP[[#This Row],[DATUM ZAVRŠETKA OPERACIJE]]&gt;DATE(2023,12,31),"u provedbi","završen")</f>
        <v>završen</v>
      </c>
      <c r="K2331" s="15" t="s">
        <v>86</v>
      </c>
      <c r="L2331" s="15" t="s">
        <v>86</v>
      </c>
      <c r="M2331" s="18">
        <v>0.85</v>
      </c>
      <c r="N2331" s="18">
        <v>0.15</v>
      </c>
      <c r="O2331" s="19">
        <f>Ugovori_OPULJP[[#This Row],[Bespovratna sredstva - Ukupno (EU+Nac) HRK
= Ukupna ugovorena vrijednost bespovratnih sredstava]]*Ugovori_OPULJP[[#This Row],[EU STOPA SUFINANCIRANJA %
EU CO-FINANCING RATE %]]</f>
        <v>545812.19999999995</v>
      </c>
      <c r="P2331" s="20">
        <f>Ugovori_OPULJP[[#This Row],[Bespovratna sredstva - EU dio - HRK]]/7.5345</f>
        <v>72441.728050965554</v>
      </c>
      <c r="Q2331" s="19">
        <f>Ugovori_OPULJP[[#This Row],[Bespovratna sredstva - Ukupno (EU+Nac) HRK
= Ukupna ugovorena vrijednost bespovratnih sredstava]]*Ugovori_OPULJP[[#This Row],[STOPA NACIONALNOG SUFINANCIRANJA %]]</f>
        <v>96319.8</v>
      </c>
      <c r="R2331" s="20">
        <f>Ugovori_OPULJP[[#This Row],[Bespovratna sredstva - Nacionalni dio - HRK]]/7.5345</f>
        <v>12783.834361935098</v>
      </c>
      <c r="S2331" s="19">
        <v>642132</v>
      </c>
      <c r="T2331" s="20">
        <f>Ugovori_OPULJP[[#This Row],[Bespovratna sredstva - Ukupno (EU+Nac) HRK
= Ukupna ugovorena vrijednost bespovratnih sredstava]]/7.5345</f>
        <v>85225.562412900646</v>
      </c>
      <c r="U2331" s="19">
        <v>0</v>
      </c>
      <c r="V2331" s="20">
        <f>Ugovori_OPULJP[[#This Row],[Javni doprinos korisnika - HRK]]/7.5345</f>
        <v>0</v>
      </c>
      <c r="W2331" s="19">
        <v>0</v>
      </c>
      <c r="X2331" s="20">
        <f>Ugovori_OPULJP[[#This Row],[Privatni doprinos korisnika - HRK]]/7.5345</f>
        <v>0</v>
      </c>
      <c r="Y2331" s="21">
        <f>Ugovori_OPULJP[[#This Row],[Bespovratna sredstva - Ukupno (EU+Nac) HRK
= Ukupna ugovorena vrijednost bespovratnih sredstava]]+Ugovori_OPULJP[[#This Row],[Javni doprinos korisnika - HRK]]+Ugovori_OPULJP[[#This Row],[Privatni doprinos korisnika - HRK]]</f>
        <v>642132</v>
      </c>
      <c r="Z2331" s="22">
        <f>Ugovori_OPULJP[[#This Row],[UKUPNI PRIHVATLJIVI IZDACI
TOTAL ELIGIBLE EXPENDITURE
= Bespovratna sredstva ukupno + doprinos korisnika
= Ukupni prihvatljivi troškovi
= Ukupna ugovorena vrijednost projekta HRK]]/7.5345</f>
        <v>85225.562412900646</v>
      </c>
      <c r="AA2331" s="13" t="s">
        <v>22</v>
      </c>
      <c r="AB2331" s="13" t="s">
        <v>19</v>
      </c>
      <c r="AC2331" s="12" t="s">
        <v>8571</v>
      </c>
      <c r="AD2331" s="12" t="s">
        <v>2664</v>
      </c>
    </row>
    <row r="2332" spans="1:30" ht="96.6" x14ac:dyDescent="0.3">
      <c r="A2332" s="10" t="s">
        <v>8572</v>
      </c>
      <c r="B2332" s="86" t="s">
        <v>139</v>
      </c>
      <c r="C2332" s="12" t="s">
        <v>2736</v>
      </c>
      <c r="D2332" s="12" t="s">
        <v>8542</v>
      </c>
      <c r="E2332" s="13" t="s">
        <v>63</v>
      </c>
      <c r="F2332" s="14" t="s">
        <v>8573</v>
      </c>
      <c r="G2332" s="14" t="s">
        <v>7318</v>
      </c>
      <c r="H2332" s="16">
        <v>43538</v>
      </c>
      <c r="I2332" s="16">
        <v>44300</v>
      </c>
      <c r="J2332" s="17" t="str">
        <f>IF(Ugovori_OPULJP[[#This Row],[DATUM ZAVRŠETKA OPERACIJE]]&gt;DATE(2023,12,31),"u provedbi","završen")</f>
        <v>završen</v>
      </c>
      <c r="K2332" s="15" t="s">
        <v>240</v>
      </c>
      <c r="L2332" s="15" t="s">
        <v>240</v>
      </c>
      <c r="M2332" s="18">
        <v>0.85</v>
      </c>
      <c r="N2332" s="18">
        <v>0.15</v>
      </c>
      <c r="O2332" s="19">
        <f>Ugovori_OPULJP[[#This Row],[Bespovratna sredstva - Ukupno (EU+Nac) HRK
= Ukupna ugovorena vrijednost bespovratnih sredstava]]*Ugovori_OPULJP[[#This Row],[EU STOPA SUFINANCIRANJA %
EU CO-FINANCING RATE %]]</f>
        <v>1728437.175</v>
      </c>
      <c r="P2332" s="20">
        <f>Ugovori_OPULJP[[#This Row],[Bespovratna sredstva - EU dio - HRK]]/7.5345</f>
        <v>229403.03603424248</v>
      </c>
      <c r="Q2332" s="19">
        <f>Ugovori_OPULJP[[#This Row],[Bespovratna sredstva - Ukupno (EU+Nac) HRK
= Ukupna ugovorena vrijednost bespovratnih sredstava]]*Ugovori_OPULJP[[#This Row],[STOPA NACIONALNOG SUFINANCIRANJA %]]</f>
        <v>305018.32500000001</v>
      </c>
      <c r="R2332" s="20">
        <f>Ugovori_OPULJP[[#This Row],[Bespovratna sredstva - Nacionalni dio - HRK]]/7.5345</f>
        <v>40482.888711925145</v>
      </c>
      <c r="S2332" s="19">
        <v>2033455.5</v>
      </c>
      <c r="T2332" s="20">
        <f>Ugovori_OPULJP[[#This Row],[Bespovratna sredstva - Ukupno (EU+Nac) HRK
= Ukupna ugovorena vrijednost bespovratnih sredstava]]/7.5345</f>
        <v>269885.92474616761</v>
      </c>
      <c r="U2332" s="19">
        <v>0</v>
      </c>
      <c r="V2332" s="20">
        <f>Ugovori_OPULJP[[#This Row],[Javni doprinos korisnika - HRK]]/7.5345</f>
        <v>0</v>
      </c>
      <c r="W2332" s="19">
        <v>0</v>
      </c>
      <c r="X2332" s="20">
        <f>Ugovori_OPULJP[[#This Row],[Privatni doprinos korisnika - HRK]]/7.5345</f>
        <v>0</v>
      </c>
      <c r="Y2332" s="21">
        <f>Ugovori_OPULJP[[#This Row],[Bespovratna sredstva - Ukupno (EU+Nac) HRK
= Ukupna ugovorena vrijednost bespovratnih sredstava]]+Ugovori_OPULJP[[#This Row],[Javni doprinos korisnika - HRK]]+Ugovori_OPULJP[[#This Row],[Privatni doprinos korisnika - HRK]]</f>
        <v>2033455.5</v>
      </c>
      <c r="Z2332" s="22">
        <f>Ugovori_OPULJP[[#This Row],[UKUPNI PRIHVATLJIVI IZDACI
TOTAL ELIGIBLE EXPENDITURE
= Bespovratna sredstva ukupno + doprinos korisnika
= Ukupni prihvatljivi troškovi
= Ukupna ugovorena vrijednost projekta HRK]]/7.5345</f>
        <v>269885.92474616761</v>
      </c>
      <c r="AA2332" s="13" t="s">
        <v>22</v>
      </c>
      <c r="AB2332" s="13" t="s">
        <v>19</v>
      </c>
      <c r="AC2332" s="12" t="s">
        <v>8574</v>
      </c>
      <c r="AD2332" s="12" t="s">
        <v>2664</v>
      </c>
    </row>
    <row r="2333" spans="1:30" ht="69" x14ac:dyDescent="0.3">
      <c r="A2333" s="10" t="s">
        <v>8575</v>
      </c>
      <c r="B2333" s="86" t="s">
        <v>139</v>
      </c>
      <c r="C2333" s="12" t="s">
        <v>2736</v>
      </c>
      <c r="D2333" s="12" t="s">
        <v>8542</v>
      </c>
      <c r="E2333" s="13" t="s">
        <v>63</v>
      </c>
      <c r="F2333" s="14" t="s">
        <v>8576</v>
      </c>
      <c r="G2333" s="14" t="s">
        <v>2586</v>
      </c>
      <c r="H2333" s="16">
        <v>43539</v>
      </c>
      <c r="I2333" s="16">
        <v>44270</v>
      </c>
      <c r="J2333" s="17" t="str">
        <f>IF(Ugovori_OPULJP[[#This Row],[DATUM ZAVRŠETKA OPERACIJE]]&gt;DATE(2023,12,31),"u provedbi","završen")</f>
        <v>završen</v>
      </c>
      <c r="K2333" s="15" t="s">
        <v>173</v>
      </c>
      <c r="L2333" s="15" t="s">
        <v>21</v>
      </c>
      <c r="M2333" s="18">
        <v>0.85</v>
      </c>
      <c r="N2333" s="18">
        <v>0.15</v>
      </c>
      <c r="O2333" s="19">
        <f>Ugovori_OPULJP[[#This Row],[Bespovratna sredstva - Ukupno (EU+Nac) HRK
= Ukupna ugovorena vrijednost bespovratnih sredstava]]*Ugovori_OPULJP[[#This Row],[EU STOPA SUFINANCIRANJA %
EU CO-FINANCING RATE %]]</f>
        <v>424581.8</v>
      </c>
      <c r="P2333" s="20">
        <f>Ugovori_OPULJP[[#This Row],[Bespovratna sredstva - EU dio - HRK]]/7.5345</f>
        <v>56351.688897737069</v>
      </c>
      <c r="Q2333" s="19">
        <f>Ugovori_OPULJP[[#This Row],[Bespovratna sredstva - Ukupno (EU+Nac) HRK
= Ukupna ugovorena vrijednost bespovratnih sredstava]]*Ugovori_OPULJP[[#This Row],[STOPA NACIONALNOG SUFINANCIRANJA %]]</f>
        <v>74926.2</v>
      </c>
      <c r="R2333" s="20">
        <f>Ugovori_OPULJP[[#This Row],[Bespovratna sredstva - Nacionalni dio - HRK]]/7.5345</f>
        <v>9944.4156878359536</v>
      </c>
      <c r="S2333" s="19">
        <v>499508</v>
      </c>
      <c r="T2333" s="20">
        <f>Ugovori_OPULJP[[#This Row],[Bespovratna sredstva - Ukupno (EU+Nac) HRK
= Ukupna ugovorena vrijednost bespovratnih sredstava]]/7.5345</f>
        <v>66296.104585573034</v>
      </c>
      <c r="U2333" s="19">
        <v>0</v>
      </c>
      <c r="V2333" s="20">
        <f>Ugovori_OPULJP[[#This Row],[Javni doprinos korisnika - HRK]]/7.5345</f>
        <v>0</v>
      </c>
      <c r="W2333" s="19">
        <v>0</v>
      </c>
      <c r="X2333" s="20">
        <f>Ugovori_OPULJP[[#This Row],[Privatni doprinos korisnika - HRK]]/7.5345</f>
        <v>0</v>
      </c>
      <c r="Y2333" s="21">
        <f>Ugovori_OPULJP[[#This Row],[Bespovratna sredstva - Ukupno (EU+Nac) HRK
= Ukupna ugovorena vrijednost bespovratnih sredstava]]+Ugovori_OPULJP[[#This Row],[Javni doprinos korisnika - HRK]]+Ugovori_OPULJP[[#This Row],[Privatni doprinos korisnika - HRK]]</f>
        <v>499508</v>
      </c>
      <c r="Z2333" s="22">
        <f>Ugovori_OPULJP[[#This Row],[UKUPNI PRIHVATLJIVI IZDACI
TOTAL ELIGIBLE EXPENDITURE
= Bespovratna sredstva ukupno + doprinos korisnika
= Ukupni prihvatljivi troškovi
= Ukupna ugovorena vrijednost projekta HRK]]/7.5345</f>
        <v>66296.104585573034</v>
      </c>
      <c r="AA2333" s="13" t="s">
        <v>22</v>
      </c>
      <c r="AB2333" s="13" t="s">
        <v>19</v>
      </c>
      <c r="AC2333" s="12" t="s">
        <v>8577</v>
      </c>
      <c r="AD2333" s="12" t="s">
        <v>2664</v>
      </c>
    </row>
    <row r="2334" spans="1:30" ht="55.2" x14ac:dyDescent="0.3">
      <c r="A2334" s="10" t="s">
        <v>8578</v>
      </c>
      <c r="B2334" s="86" t="s">
        <v>139</v>
      </c>
      <c r="C2334" s="12" t="s">
        <v>2736</v>
      </c>
      <c r="D2334" s="12" t="s">
        <v>8542</v>
      </c>
      <c r="E2334" s="13" t="s">
        <v>63</v>
      </c>
      <c r="F2334" s="14" t="s">
        <v>8579</v>
      </c>
      <c r="G2334" s="14" t="s">
        <v>8580</v>
      </c>
      <c r="H2334" s="16">
        <v>43565</v>
      </c>
      <c r="I2334" s="16">
        <v>44326</v>
      </c>
      <c r="J2334" s="17" t="str">
        <f>IF(Ugovori_OPULJP[[#This Row],[DATUM ZAVRŠETKA OPERACIJE]]&gt;DATE(2023,12,31),"u provedbi","završen")</f>
        <v>završen</v>
      </c>
      <c r="K2334" s="15" t="s">
        <v>20</v>
      </c>
      <c r="L2334" s="15" t="s">
        <v>21</v>
      </c>
      <c r="M2334" s="18">
        <v>0.85</v>
      </c>
      <c r="N2334" s="18">
        <v>0.15</v>
      </c>
      <c r="O2334" s="19">
        <f>Ugovori_OPULJP[[#This Row],[Bespovratna sredstva - Ukupno (EU+Nac) HRK
= Ukupna ugovorena vrijednost bespovratnih sredstava]]*Ugovori_OPULJP[[#This Row],[EU STOPA SUFINANCIRANJA %
EU CO-FINANCING RATE %]]</f>
        <v>554817.1</v>
      </c>
      <c r="P2334" s="20">
        <f>Ugovori_OPULJP[[#This Row],[Bespovratna sredstva - EU dio - HRK]]/7.5345</f>
        <v>73636.883668458424</v>
      </c>
      <c r="Q2334" s="19">
        <f>Ugovori_OPULJP[[#This Row],[Bespovratna sredstva - Ukupno (EU+Nac) HRK
= Ukupna ugovorena vrijednost bespovratnih sredstava]]*Ugovori_OPULJP[[#This Row],[STOPA NACIONALNOG SUFINANCIRANJA %]]</f>
        <v>97908.9</v>
      </c>
      <c r="R2334" s="20">
        <f>Ugovori_OPULJP[[#This Row],[Bespovratna sredstva - Nacionalni dio - HRK]]/7.5345</f>
        <v>12994.744176786779</v>
      </c>
      <c r="S2334" s="19">
        <v>652726</v>
      </c>
      <c r="T2334" s="20">
        <f>Ugovori_OPULJP[[#This Row],[Bespovratna sredstva - Ukupno (EU+Nac) HRK
= Ukupna ugovorena vrijednost bespovratnih sredstava]]/7.5345</f>
        <v>86631.627845245195</v>
      </c>
      <c r="U2334" s="19">
        <v>0</v>
      </c>
      <c r="V2334" s="20">
        <f>Ugovori_OPULJP[[#This Row],[Javni doprinos korisnika - HRK]]/7.5345</f>
        <v>0</v>
      </c>
      <c r="W2334" s="19">
        <v>0</v>
      </c>
      <c r="X2334" s="20">
        <f>Ugovori_OPULJP[[#This Row],[Privatni doprinos korisnika - HRK]]/7.5345</f>
        <v>0</v>
      </c>
      <c r="Y2334" s="21">
        <f>Ugovori_OPULJP[[#This Row],[Bespovratna sredstva - Ukupno (EU+Nac) HRK
= Ukupna ugovorena vrijednost bespovratnih sredstava]]+Ugovori_OPULJP[[#This Row],[Javni doprinos korisnika - HRK]]+Ugovori_OPULJP[[#This Row],[Privatni doprinos korisnika - HRK]]</f>
        <v>652726</v>
      </c>
      <c r="Z2334" s="22">
        <f>Ugovori_OPULJP[[#This Row],[UKUPNI PRIHVATLJIVI IZDACI
TOTAL ELIGIBLE EXPENDITURE
= Bespovratna sredstva ukupno + doprinos korisnika
= Ukupni prihvatljivi troškovi
= Ukupna ugovorena vrijednost projekta HRK]]/7.5345</f>
        <v>86631.627845245195</v>
      </c>
      <c r="AA2334" s="13" t="s">
        <v>22</v>
      </c>
      <c r="AB2334" s="13" t="s">
        <v>19</v>
      </c>
      <c r="AC2334" s="12" t="s">
        <v>8581</v>
      </c>
      <c r="AD2334" s="12" t="s">
        <v>2664</v>
      </c>
    </row>
    <row r="2335" spans="1:30" ht="96.6" x14ac:dyDescent="0.3">
      <c r="A2335" s="10" t="s">
        <v>8582</v>
      </c>
      <c r="B2335" s="86" t="s">
        <v>139</v>
      </c>
      <c r="C2335" s="12" t="s">
        <v>2736</v>
      </c>
      <c r="D2335" s="12" t="s">
        <v>8542</v>
      </c>
      <c r="E2335" s="13" t="s">
        <v>63</v>
      </c>
      <c r="F2335" s="14" t="s">
        <v>8583</v>
      </c>
      <c r="G2335" s="14" t="s">
        <v>2573</v>
      </c>
      <c r="H2335" s="16">
        <v>43768</v>
      </c>
      <c r="I2335" s="16">
        <v>44681</v>
      </c>
      <c r="J2335" s="17" t="str">
        <f>IF(Ugovori_OPULJP[[#This Row],[DATUM ZAVRŠETKA OPERACIJE]]&gt;DATE(2023,12,31),"u provedbi","završen")</f>
        <v>završen</v>
      </c>
      <c r="K2335" s="15" t="s">
        <v>21</v>
      </c>
      <c r="L2335" s="15" t="s">
        <v>21</v>
      </c>
      <c r="M2335" s="18">
        <v>0.85</v>
      </c>
      <c r="N2335" s="18">
        <v>0.15</v>
      </c>
      <c r="O2335" s="19">
        <f>Ugovori_OPULJP[[#This Row],[Bespovratna sredstva - Ukupno (EU+Nac) HRK
= Ukupna ugovorena vrijednost bespovratnih sredstava]]*Ugovori_OPULJP[[#This Row],[EU STOPA SUFINANCIRANJA %
EU CO-FINANCING RATE %]]</f>
        <v>931180.95</v>
      </c>
      <c r="P2335" s="20">
        <f>Ugovori_OPULJP[[#This Row],[Bespovratna sredstva - EU dio - HRK]]/7.5345</f>
        <v>123588.95082619946</v>
      </c>
      <c r="Q2335" s="19">
        <f>Ugovori_OPULJP[[#This Row],[Bespovratna sredstva - Ukupno (EU+Nac) HRK
= Ukupna ugovorena vrijednost bespovratnih sredstava]]*Ugovori_OPULJP[[#This Row],[STOPA NACIONALNOG SUFINANCIRANJA %]]</f>
        <v>164326.04999999999</v>
      </c>
      <c r="R2335" s="20">
        <f>Ugovori_OPULJP[[#This Row],[Bespovratna sredstva - Nacionalni dio - HRK]]/7.5345</f>
        <v>21809.814851682258</v>
      </c>
      <c r="S2335" s="19">
        <v>1095507</v>
      </c>
      <c r="T2335" s="20">
        <f>Ugovori_OPULJP[[#This Row],[Bespovratna sredstva - Ukupno (EU+Nac) HRK
= Ukupna ugovorena vrijednost bespovratnih sredstava]]/7.5345</f>
        <v>145398.76567788175</v>
      </c>
      <c r="U2335" s="19">
        <v>0</v>
      </c>
      <c r="V2335" s="20">
        <f>Ugovori_OPULJP[[#This Row],[Javni doprinos korisnika - HRK]]/7.5345</f>
        <v>0</v>
      </c>
      <c r="W2335" s="19">
        <v>0</v>
      </c>
      <c r="X2335" s="20">
        <f>Ugovori_OPULJP[[#This Row],[Privatni doprinos korisnika - HRK]]/7.5345</f>
        <v>0</v>
      </c>
      <c r="Y2335" s="21">
        <f>Ugovori_OPULJP[[#This Row],[Bespovratna sredstva - Ukupno (EU+Nac) HRK
= Ukupna ugovorena vrijednost bespovratnih sredstava]]+Ugovori_OPULJP[[#This Row],[Javni doprinos korisnika - HRK]]+Ugovori_OPULJP[[#This Row],[Privatni doprinos korisnika - HRK]]</f>
        <v>1095507</v>
      </c>
      <c r="Z2335" s="22">
        <f>Ugovori_OPULJP[[#This Row],[UKUPNI PRIHVATLJIVI IZDACI
TOTAL ELIGIBLE EXPENDITURE
= Bespovratna sredstva ukupno + doprinos korisnika
= Ukupni prihvatljivi troškovi
= Ukupna ugovorena vrijednost projekta HRK]]/7.5345</f>
        <v>145398.76567788175</v>
      </c>
      <c r="AA2335" s="13" t="s">
        <v>22</v>
      </c>
      <c r="AB2335" s="13" t="s">
        <v>19</v>
      </c>
      <c r="AC2335" s="12" t="s">
        <v>8584</v>
      </c>
      <c r="AD2335" s="12" t="s">
        <v>2664</v>
      </c>
    </row>
    <row r="2336" spans="1:30" ht="124.2" x14ac:dyDescent="0.3">
      <c r="A2336" s="10" t="s">
        <v>8585</v>
      </c>
      <c r="B2336" s="86" t="s">
        <v>139</v>
      </c>
      <c r="C2336" s="12" t="s">
        <v>2736</v>
      </c>
      <c r="D2336" s="12" t="s">
        <v>8542</v>
      </c>
      <c r="E2336" s="13" t="s">
        <v>63</v>
      </c>
      <c r="F2336" s="14" t="s">
        <v>8586</v>
      </c>
      <c r="G2336" s="14" t="s">
        <v>1545</v>
      </c>
      <c r="H2336" s="16">
        <v>43431</v>
      </c>
      <c r="I2336" s="16">
        <v>44343</v>
      </c>
      <c r="J2336" s="17" t="str">
        <f>IF(Ugovori_OPULJP[[#This Row],[DATUM ZAVRŠETKA OPERACIJE]]&gt;DATE(2023,12,31),"u provedbi","završen")</f>
        <v>završen</v>
      </c>
      <c r="K2336" s="15" t="s">
        <v>71</v>
      </c>
      <c r="L2336" s="15" t="s">
        <v>71</v>
      </c>
      <c r="M2336" s="18">
        <v>0.85</v>
      </c>
      <c r="N2336" s="18">
        <v>0.15</v>
      </c>
      <c r="O2336" s="19">
        <f>Ugovori_OPULJP[[#This Row],[Bespovratna sredstva - Ukupno (EU+Nac) HRK
= Ukupna ugovorena vrijednost bespovratnih sredstava]]*Ugovori_OPULJP[[#This Row],[EU STOPA SUFINANCIRANJA %
EU CO-FINANCING RATE %]]</f>
        <v>2122091.6315000001</v>
      </c>
      <c r="P2336" s="20">
        <f>Ugovori_OPULJP[[#This Row],[Bespovratna sredstva - EU dio - HRK]]/7.5345</f>
        <v>281649.96104585571</v>
      </c>
      <c r="Q2336" s="19">
        <f>Ugovori_OPULJP[[#This Row],[Bespovratna sredstva - Ukupno (EU+Nac) HRK
= Ukupna ugovorena vrijednost bespovratnih sredstava]]*Ugovori_OPULJP[[#This Row],[STOPA NACIONALNOG SUFINANCIRANJA %]]</f>
        <v>374486.7585</v>
      </c>
      <c r="R2336" s="20">
        <f>Ugovori_OPULJP[[#This Row],[Bespovratna sredstva - Nacionalni dio - HRK]]/7.5345</f>
        <v>49702.934302209833</v>
      </c>
      <c r="S2336" s="19">
        <v>2496578.39</v>
      </c>
      <c r="T2336" s="20">
        <f>Ugovori_OPULJP[[#This Row],[Bespovratna sredstva - Ukupno (EU+Nac) HRK
= Ukupna ugovorena vrijednost bespovratnih sredstava]]/7.5345</f>
        <v>331352.89534806559</v>
      </c>
      <c r="U2336" s="19">
        <v>0</v>
      </c>
      <c r="V2336" s="20">
        <f>Ugovori_OPULJP[[#This Row],[Javni doprinos korisnika - HRK]]/7.5345</f>
        <v>0</v>
      </c>
      <c r="W2336" s="19">
        <v>0</v>
      </c>
      <c r="X2336" s="20">
        <f>Ugovori_OPULJP[[#This Row],[Privatni doprinos korisnika - HRK]]/7.5345</f>
        <v>0</v>
      </c>
      <c r="Y2336" s="21">
        <f>Ugovori_OPULJP[[#This Row],[Bespovratna sredstva - Ukupno (EU+Nac) HRK
= Ukupna ugovorena vrijednost bespovratnih sredstava]]+Ugovori_OPULJP[[#This Row],[Javni doprinos korisnika - HRK]]+Ugovori_OPULJP[[#This Row],[Privatni doprinos korisnika - HRK]]</f>
        <v>2496578.39</v>
      </c>
      <c r="Z2336" s="22">
        <f>Ugovori_OPULJP[[#This Row],[UKUPNI PRIHVATLJIVI IZDACI
TOTAL ELIGIBLE EXPENDITURE
= Bespovratna sredstva ukupno + doprinos korisnika
= Ukupni prihvatljivi troškovi
= Ukupna ugovorena vrijednost projekta HRK]]/7.5345</f>
        <v>331352.89534806559</v>
      </c>
      <c r="AA2336" s="13" t="s">
        <v>22</v>
      </c>
      <c r="AB2336" s="13" t="s">
        <v>19</v>
      </c>
      <c r="AC2336" s="12" t="s">
        <v>8587</v>
      </c>
      <c r="AD2336" s="12" t="s">
        <v>2664</v>
      </c>
    </row>
    <row r="2337" spans="1:30" ht="82.8" x14ac:dyDescent="0.3">
      <c r="A2337" s="10" t="s">
        <v>8588</v>
      </c>
      <c r="B2337" s="86" t="s">
        <v>139</v>
      </c>
      <c r="C2337" s="12" t="s">
        <v>2736</v>
      </c>
      <c r="D2337" s="12" t="s">
        <v>8542</v>
      </c>
      <c r="E2337" s="13" t="s">
        <v>63</v>
      </c>
      <c r="F2337" s="14" t="s">
        <v>8589</v>
      </c>
      <c r="G2337" s="14" t="s">
        <v>804</v>
      </c>
      <c r="H2337" s="16">
        <v>43430</v>
      </c>
      <c r="I2337" s="16">
        <v>44312</v>
      </c>
      <c r="J2337" s="17" t="str">
        <f>IF(Ugovori_OPULJP[[#This Row],[DATUM ZAVRŠETKA OPERACIJE]]&gt;DATE(2023,12,31),"u provedbi","završen")</f>
        <v>završen</v>
      </c>
      <c r="K2337" s="15" t="s">
        <v>117</v>
      </c>
      <c r="L2337" s="15" t="s">
        <v>117</v>
      </c>
      <c r="M2337" s="18">
        <v>0.85</v>
      </c>
      <c r="N2337" s="18">
        <v>0.15</v>
      </c>
      <c r="O2337" s="19">
        <f>Ugovori_OPULJP[[#This Row],[Bespovratna sredstva - Ukupno (EU+Nac) HRK
= Ukupna ugovorena vrijednost bespovratnih sredstava]]*Ugovori_OPULJP[[#This Row],[EU STOPA SUFINANCIRANJA %
EU CO-FINANCING RATE %]]</f>
        <v>2124883.3969999999</v>
      </c>
      <c r="P2337" s="20">
        <f>Ugovori_OPULJP[[#This Row],[Bespovratna sredstva - EU dio - HRK]]/7.5345</f>
        <v>282020.49200345075</v>
      </c>
      <c r="Q2337" s="19">
        <f>Ugovori_OPULJP[[#This Row],[Bespovratna sredstva - Ukupno (EU+Nac) HRK
= Ukupna ugovorena vrijednost bespovratnih sredstava]]*Ugovori_OPULJP[[#This Row],[STOPA NACIONALNOG SUFINANCIRANJA %]]</f>
        <v>374979.42299999995</v>
      </c>
      <c r="R2337" s="20">
        <f>Ugovori_OPULJP[[#This Row],[Bespovratna sredstva - Nacionalni dio - HRK]]/7.5345</f>
        <v>49768.322118256016</v>
      </c>
      <c r="S2337" s="19">
        <v>2499862.8199999998</v>
      </c>
      <c r="T2337" s="20">
        <f>Ugovori_OPULJP[[#This Row],[Bespovratna sredstva - Ukupno (EU+Nac) HRK
= Ukupna ugovorena vrijednost bespovratnih sredstava]]/7.5345</f>
        <v>331788.81412170676</v>
      </c>
      <c r="U2337" s="19">
        <v>0</v>
      </c>
      <c r="V2337" s="20">
        <f>Ugovori_OPULJP[[#This Row],[Javni doprinos korisnika - HRK]]/7.5345</f>
        <v>0</v>
      </c>
      <c r="W2337" s="19">
        <v>0</v>
      </c>
      <c r="X2337" s="20">
        <f>Ugovori_OPULJP[[#This Row],[Privatni doprinos korisnika - HRK]]/7.5345</f>
        <v>0</v>
      </c>
      <c r="Y2337" s="21">
        <f>Ugovori_OPULJP[[#This Row],[Bespovratna sredstva - Ukupno (EU+Nac) HRK
= Ukupna ugovorena vrijednost bespovratnih sredstava]]+Ugovori_OPULJP[[#This Row],[Javni doprinos korisnika - HRK]]+Ugovori_OPULJP[[#This Row],[Privatni doprinos korisnika - HRK]]</f>
        <v>2499862.8199999998</v>
      </c>
      <c r="Z2337" s="22">
        <f>Ugovori_OPULJP[[#This Row],[UKUPNI PRIHVATLJIVI IZDACI
TOTAL ELIGIBLE EXPENDITURE
= Bespovratna sredstva ukupno + doprinos korisnika
= Ukupni prihvatljivi troškovi
= Ukupna ugovorena vrijednost projekta HRK]]/7.5345</f>
        <v>331788.81412170676</v>
      </c>
      <c r="AA2337" s="13" t="s">
        <v>22</v>
      </c>
      <c r="AB2337" s="13" t="s">
        <v>19</v>
      </c>
      <c r="AC2337" s="12" t="s">
        <v>8590</v>
      </c>
      <c r="AD2337" s="12" t="s">
        <v>2664</v>
      </c>
    </row>
    <row r="2338" spans="1:30" ht="82.8" x14ac:dyDescent="0.3">
      <c r="A2338" s="10" t="s">
        <v>8591</v>
      </c>
      <c r="B2338" s="86" t="s">
        <v>139</v>
      </c>
      <c r="C2338" s="12" t="s">
        <v>2736</v>
      </c>
      <c r="D2338" s="12" t="s">
        <v>8542</v>
      </c>
      <c r="E2338" s="13" t="s">
        <v>63</v>
      </c>
      <c r="F2338" s="14" t="s">
        <v>8592</v>
      </c>
      <c r="G2338" s="14" t="s">
        <v>7311</v>
      </c>
      <c r="H2338" s="16">
        <v>43431</v>
      </c>
      <c r="I2338" s="16">
        <v>44162</v>
      </c>
      <c r="J2338" s="17" t="str">
        <f>IF(Ugovori_OPULJP[[#This Row],[DATUM ZAVRŠETKA OPERACIJE]]&gt;DATE(2023,12,31),"u provedbi","završen")</f>
        <v>završen</v>
      </c>
      <c r="K2338" s="15" t="s">
        <v>417</v>
      </c>
      <c r="L2338" s="15" t="s">
        <v>417</v>
      </c>
      <c r="M2338" s="18">
        <v>0.85</v>
      </c>
      <c r="N2338" s="18">
        <v>0.15</v>
      </c>
      <c r="O2338" s="19">
        <f>Ugovori_OPULJP[[#This Row],[Bespovratna sredstva - Ukupno (EU+Nac) HRK
= Ukupna ugovorena vrijednost bespovratnih sredstava]]*Ugovori_OPULJP[[#This Row],[EU STOPA SUFINANCIRANJA %
EU CO-FINANCING RATE %]]</f>
        <v>1169391.5630000001</v>
      </c>
      <c r="P2338" s="20">
        <f>Ugovori_OPULJP[[#This Row],[Bespovratna sredstva - EU dio - HRK]]/7.5345</f>
        <v>155204.93237772913</v>
      </c>
      <c r="Q2338" s="19">
        <f>Ugovori_OPULJP[[#This Row],[Bespovratna sredstva - Ukupno (EU+Nac) HRK
= Ukupna ugovorena vrijednost bespovratnih sredstava]]*Ugovori_OPULJP[[#This Row],[STOPA NACIONALNOG SUFINANCIRANJA %]]</f>
        <v>206363.217</v>
      </c>
      <c r="R2338" s="20">
        <f>Ugovori_OPULJP[[#This Row],[Bespovratna sredstva - Nacionalni dio - HRK]]/7.5345</f>
        <v>27389.105713716901</v>
      </c>
      <c r="S2338" s="19">
        <v>1375754.78</v>
      </c>
      <c r="T2338" s="20">
        <f>Ugovori_OPULJP[[#This Row],[Bespovratna sredstva - Ukupno (EU+Nac) HRK
= Ukupna ugovorena vrijednost bespovratnih sredstava]]/7.5345</f>
        <v>182594.03809144601</v>
      </c>
      <c r="U2338" s="19">
        <v>0</v>
      </c>
      <c r="V2338" s="20">
        <f>Ugovori_OPULJP[[#This Row],[Javni doprinos korisnika - HRK]]/7.5345</f>
        <v>0</v>
      </c>
      <c r="W2338" s="19">
        <v>0</v>
      </c>
      <c r="X2338" s="20">
        <f>Ugovori_OPULJP[[#This Row],[Privatni doprinos korisnika - HRK]]/7.5345</f>
        <v>0</v>
      </c>
      <c r="Y2338" s="21">
        <f>Ugovori_OPULJP[[#This Row],[Bespovratna sredstva - Ukupno (EU+Nac) HRK
= Ukupna ugovorena vrijednost bespovratnih sredstava]]+Ugovori_OPULJP[[#This Row],[Javni doprinos korisnika - HRK]]+Ugovori_OPULJP[[#This Row],[Privatni doprinos korisnika - HRK]]</f>
        <v>1375754.78</v>
      </c>
      <c r="Z2338" s="22">
        <f>Ugovori_OPULJP[[#This Row],[UKUPNI PRIHVATLJIVI IZDACI
TOTAL ELIGIBLE EXPENDITURE
= Bespovratna sredstva ukupno + doprinos korisnika
= Ukupni prihvatljivi troškovi
= Ukupna ugovorena vrijednost projekta HRK]]/7.5345</f>
        <v>182594.03809144601</v>
      </c>
      <c r="AA2338" s="13" t="s">
        <v>22</v>
      </c>
      <c r="AB2338" s="13" t="s">
        <v>19</v>
      </c>
      <c r="AC2338" s="12" t="s">
        <v>8593</v>
      </c>
      <c r="AD2338" s="12" t="s">
        <v>2664</v>
      </c>
    </row>
    <row r="2339" spans="1:30" ht="55.2" x14ac:dyDescent="0.3">
      <c r="A2339" s="10" t="s">
        <v>8594</v>
      </c>
      <c r="B2339" s="86" t="s">
        <v>139</v>
      </c>
      <c r="C2339" s="12" t="s">
        <v>2736</v>
      </c>
      <c r="D2339" s="12" t="s">
        <v>8542</v>
      </c>
      <c r="E2339" s="13" t="s">
        <v>63</v>
      </c>
      <c r="F2339" s="14" t="s">
        <v>8595</v>
      </c>
      <c r="G2339" s="14" t="s">
        <v>1545</v>
      </c>
      <c r="H2339" s="16">
        <v>43544</v>
      </c>
      <c r="I2339" s="16">
        <v>44275</v>
      </c>
      <c r="J2339" s="17" t="str">
        <f>IF(Ugovori_OPULJP[[#This Row],[DATUM ZAVRŠETKA OPERACIJE]]&gt;DATE(2023,12,31),"u provedbi","završen")</f>
        <v>završen</v>
      </c>
      <c r="K2339" s="15" t="s">
        <v>71</v>
      </c>
      <c r="L2339" s="15" t="s">
        <v>71</v>
      </c>
      <c r="M2339" s="18">
        <v>0.85</v>
      </c>
      <c r="N2339" s="18">
        <v>0.15</v>
      </c>
      <c r="O2339" s="19">
        <f>Ugovori_OPULJP[[#This Row],[Bespovratna sredstva - Ukupno (EU+Nac) HRK
= Ukupna ugovorena vrijednost bespovratnih sredstava]]*Ugovori_OPULJP[[#This Row],[EU STOPA SUFINANCIRANJA %
EU CO-FINANCING RATE %]]</f>
        <v>423901.39199999999</v>
      </c>
      <c r="P2339" s="20">
        <f>Ugovori_OPULJP[[#This Row],[Bespovratna sredstva - EU dio - HRK]]/7.5345</f>
        <v>56261.383237109294</v>
      </c>
      <c r="Q2339" s="19">
        <f>Ugovori_OPULJP[[#This Row],[Bespovratna sredstva - Ukupno (EU+Nac) HRK
= Ukupna ugovorena vrijednost bespovratnih sredstava]]*Ugovori_OPULJP[[#This Row],[STOPA NACIONALNOG SUFINANCIRANJA %]]</f>
        <v>74806.127999999997</v>
      </c>
      <c r="R2339" s="20">
        <f>Ugovori_OPULJP[[#This Row],[Bespovratna sredstva - Nacionalni dio - HRK]]/7.5345</f>
        <v>9928.4793947839935</v>
      </c>
      <c r="S2339" s="19">
        <v>498707.52</v>
      </c>
      <c r="T2339" s="20">
        <f>Ugovori_OPULJP[[#This Row],[Bespovratna sredstva - Ukupno (EU+Nac) HRK
= Ukupna ugovorena vrijednost bespovratnih sredstava]]/7.5345</f>
        <v>66189.862631893295</v>
      </c>
      <c r="U2339" s="19">
        <v>0</v>
      </c>
      <c r="V2339" s="20">
        <f>Ugovori_OPULJP[[#This Row],[Javni doprinos korisnika - HRK]]/7.5345</f>
        <v>0</v>
      </c>
      <c r="W2339" s="19">
        <v>0</v>
      </c>
      <c r="X2339" s="20">
        <f>Ugovori_OPULJP[[#This Row],[Privatni doprinos korisnika - HRK]]/7.5345</f>
        <v>0</v>
      </c>
      <c r="Y2339" s="21">
        <f>Ugovori_OPULJP[[#This Row],[Bespovratna sredstva - Ukupno (EU+Nac) HRK
= Ukupna ugovorena vrijednost bespovratnih sredstava]]+Ugovori_OPULJP[[#This Row],[Javni doprinos korisnika - HRK]]+Ugovori_OPULJP[[#This Row],[Privatni doprinos korisnika - HRK]]</f>
        <v>498707.52</v>
      </c>
      <c r="Z2339" s="22">
        <f>Ugovori_OPULJP[[#This Row],[UKUPNI PRIHVATLJIVI IZDACI
TOTAL ELIGIBLE EXPENDITURE
= Bespovratna sredstva ukupno + doprinos korisnika
= Ukupni prihvatljivi troškovi
= Ukupna ugovorena vrijednost projekta HRK]]/7.5345</f>
        <v>66189.862631893295</v>
      </c>
      <c r="AA2339" s="13" t="s">
        <v>22</v>
      </c>
      <c r="AB2339" s="13" t="s">
        <v>19</v>
      </c>
      <c r="AC2339" s="12" t="s">
        <v>8596</v>
      </c>
      <c r="AD2339" s="12" t="s">
        <v>2664</v>
      </c>
    </row>
    <row r="2340" spans="1:30" ht="69" x14ac:dyDescent="0.3">
      <c r="A2340" s="10" t="s">
        <v>8597</v>
      </c>
      <c r="B2340" s="86" t="s">
        <v>139</v>
      </c>
      <c r="C2340" s="12" t="s">
        <v>2736</v>
      </c>
      <c r="D2340" s="12" t="s">
        <v>8542</v>
      </c>
      <c r="E2340" s="13" t="s">
        <v>63</v>
      </c>
      <c r="F2340" s="14" t="s">
        <v>8598</v>
      </c>
      <c r="G2340" s="14" t="s">
        <v>1186</v>
      </c>
      <c r="H2340" s="16">
        <v>43539</v>
      </c>
      <c r="I2340" s="16">
        <v>44331</v>
      </c>
      <c r="J2340" s="17" t="str">
        <f>IF(Ugovori_OPULJP[[#This Row],[DATUM ZAVRŠETKA OPERACIJE]]&gt;DATE(2023,12,31),"u provedbi","završen")</f>
        <v>završen</v>
      </c>
      <c r="K2340" s="15" t="s">
        <v>144</v>
      </c>
      <c r="L2340" s="15" t="s">
        <v>144</v>
      </c>
      <c r="M2340" s="18">
        <v>0.85</v>
      </c>
      <c r="N2340" s="18">
        <v>0.15</v>
      </c>
      <c r="O2340" s="19">
        <f>Ugovori_OPULJP[[#This Row],[Bespovratna sredstva - Ukupno (EU+Nac) HRK
= Ukupna ugovorena vrijednost bespovratnih sredstava]]*Ugovori_OPULJP[[#This Row],[EU STOPA SUFINANCIRANJA %
EU CO-FINANCING RATE %]]</f>
        <v>1313811.9435000001</v>
      </c>
      <c r="P2340" s="20">
        <f>Ugovori_OPULJP[[#This Row],[Bespovratna sredstva - EU dio - HRK]]/7.5345</f>
        <v>174372.81086999801</v>
      </c>
      <c r="Q2340" s="19">
        <f>Ugovori_OPULJP[[#This Row],[Bespovratna sredstva - Ukupno (EU+Nac) HRK
= Ukupna ugovorena vrijednost bespovratnih sredstava]]*Ugovori_OPULJP[[#This Row],[STOPA NACIONALNOG SUFINANCIRANJA %]]</f>
        <v>231849.16650000002</v>
      </c>
      <c r="R2340" s="20">
        <f>Ugovori_OPULJP[[#This Row],[Bespovratna sredstva - Nacionalni dio - HRK]]/7.5345</f>
        <v>30771.672506470237</v>
      </c>
      <c r="S2340" s="19">
        <v>1545661.11</v>
      </c>
      <c r="T2340" s="20">
        <f>Ugovori_OPULJP[[#This Row],[Bespovratna sredstva - Ukupno (EU+Nac) HRK
= Ukupna ugovorena vrijednost bespovratnih sredstava]]/7.5345</f>
        <v>205144.48337646824</v>
      </c>
      <c r="U2340" s="19">
        <v>0</v>
      </c>
      <c r="V2340" s="20">
        <f>Ugovori_OPULJP[[#This Row],[Javni doprinos korisnika - HRK]]/7.5345</f>
        <v>0</v>
      </c>
      <c r="W2340" s="19">
        <v>0</v>
      </c>
      <c r="X2340" s="20">
        <f>Ugovori_OPULJP[[#This Row],[Privatni doprinos korisnika - HRK]]/7.5345</f>
        <v>0</v>
      </c>
      <c r="Y2340" s="21">
        <f>Ugovori_OPULJP[[#This Row],[Bespovratna sredstva - Ukupno (EU+Nac) HRK
= Ukupna ugovorena vrijednost bespovratnih sredstava]]+Ugovori_OPULJP[[#This Row],[Javni doprinos korisnika - HRK]]+Ugovori_OPULJP[[#This Row],[Privatni doprinos korisnika - HRK]]</f>
        <v>1545661.11</v>
      </c>
      <c r="Z2340" s="22">
        <f>Ugovori_OPULJP[[#This Row],[UKUPNI PRIHVATLJIVI IZDACI
TOTAL ELIGIBLE EXPENDITURE
= Bespovratna sredstva ukupno + doprinos korisnika
= Ukupni prihvatljivi troškovi
= Ukupna ugovorena vrijednost projekta HRK]]/7.5345</f>
        <v>205144.48337646824</v>
      </c>
      <c r="AA2340" s="13" t="s">
        <v>22</v>
      </c>
      <c r="AB2340" s="13" t="s">
        <v>19</v>
      </c>
      <c r="AC2340" s="12" t="s">
        <v>8599</v>
      </c>
      <c r="AD2340" s="12" t="s">
        <v>2664</v>
      </c>
    </row>
    <row r="2341" spans="1:30" ht="55.2" x14ac:dyDescent="0.3">
      <c r="A2341" s="10" t="s">
        <v>8600</v>
      </c>
      <c r="B2341" s="86" t="s">
        <v>139</v>
      </c>
      <c r="C2341" s="12" t="s">
        <v>2736</v>
      </c>
      <c r="D2341" s="12" t="s">
        <v>8542</v>
      </c>
      <c r="E2341" s="13" t="s">
        <v>63</v>
      </c>
      <c r="F2341" s="14" t="s">
        <v>8601</v>
      </c>
      <c r="G2341" s="14" t="s">
        <v>7563</v>
      </c>
      <c r="H2341" s="16">
        <v>43542</v>
      </c>
      <c r="I2341" s="16">
        <v>44457</v>
      </c>
      <c r="J2341" s="17" t="str">
        <f>IF(Ugovori_OPULJP[[#This Row],[DATUM ZAVRŠETKA OPERACIJE]]&gt;DATE(2023,12,31),"u provedbi","završen")</f>
        <v>završen</v>
      </c>
      <c r="K2341" s="15" t="s">
        <v>117</v>
      </c>
      <c r="L2341" s="15" t="s">
        <v>117</v>
      </c>
      <c r="M2341" s="18">
        <v>0.85</v>
      </c>
      <c r="N2341" s="18">
        <v>0.15</v>
      </c>
      <c r="O2341" s="19">
        <f>Ugovori_OPULJP[[#This Row],[Bespovratna sredstva - Ukupno (EU+Nac) HRK
= Ukupna ugovorena vrijednost bespovratnih sredstava]]*Ugovori_OPULJP[[#This Row],[EU STOPA SUFINANCIRANJA %
EU CO-FINANCING RATE %]]</f>
        <v>408578</v>
      </c>
      <c r="P2341" s="20">
        <f>Ugovori_OPULJP[[#This Row],[Bespovratna sredstva - EU dio - HRK]]/7.5345</f>
        <v>54227.619616431082</v>
      </c>
      <c r="Q2341" s="19">
        <f>Ugovori_OPULJP[[#This Row],[Bespovratna sredstva - Ukupno (EU+Nac) HRK
= Ukupna ugovorena vrijednost bespovratnih sredstava]]*Ugovori_OPULJP[[#This Row],[STOPA NACIONALNOG SUFINANCIRANJA %]]</f>
        <v>72102</v>
      </c>
      <c r="R2341" s="20">
        <f>Ugovori_OPULJP[[#This Row],[Bespovratna sredstva - Nacionalni dio - HRK]]/7.5345</f>
        <v>9569.5799323113679</v>
      </c>
      <c r="S2341" s="19">
        <v>480680</v>
      </c>
      <c r="T2341" s="20">
        <f>Ugovori_OPULJP[[#This Row],[Bespovratna sredstva - Ukupno (EU+Nac) HRK
= Ukupna ugovorena vrijednost bespovratnih sredstava]]/7.5345</f>
        <v>63797.19954874245</v>
      </c>
      <c r="U2341" s="19">
        <v>0</v>
      </c>
      <c r="V2341" s="20">
        <f>Ugovori_OPULJP[[#This Row],[Javni doprinos korisnika - HRK]]/7.5345</f>
        <v>0</v>
      </c>
      <c r="W2341" s="19">
        <v>0</v>
      </c>
      <c r="X2341" s="20">
        <f>Ugovori_OPULJP[[#This Row],[Privatni doprinos korisnika - HRK]]/7.5345</f>
        <v>0</v>
      </c>
      <c r="Y2341" s="21">
        <f>Ugovori_OPULJP[[#This Row],[Bespovratna sredstva - Ukupno (EU+Nac) HRK
= Ukupna ugovorena vrijednost bespovratnih sredstava]]+Ugovori_OPULJP[[#This Row],[Javni doprinos korisnika - HRK]]+Ugovori_OPULJP[[#This Row],[Privatni doprinos korisnika - HRK]]</f>
        <v>480680</v>
      </c>
      <c r="Z2341" s="22">
        <f>Ugovori_OPULJP[[#This Row],[UKUPNI PRIHVATLJIVI IZDACI
TOTAL ELIGIBLE EXPENDITURE
= Bespovratna sredstva ukupno + doprinos korisnika
= Ukupni prihvatljivi troškovi
= Ukupna ugovorena vrijednost projekta HRK]]/7.5345</f>
        <v>63797.19954874245</v>
      </c>
      <c r="AA2341" s="13" t="s">
        <v>22</v>
      </c>
      <c r="AB2341" s="13" t="s">
        <v>19</v>
      </c>
      <c r="AC2341" s="12" t="s">
        <v>8602</v>
      </c>
      <c r="AD2341" s="12" t="s">
        <v>2664</v>
      </c>
    </row>
    <row r="2342" spans="1:30" ht="124.2" x14ac:dyDescent="0.3">
      <c r="A2342" s="10" t="s">
        <v>8603</v>
      </c>
      <c r="B2342" s="86" t="s">
        <v>139</v>
      </c>
      <c r="C2342" s="12" t="s">
        <v>2736</v>
      </c>
      <c r="D2342" s="12" t="s">
        <v>8542</v>
      </c>
      <c r="E2342" s="13" t="s">
        <v>63</v>
      </c>
      <c r="F2342" s="14" t="s">
        <v>8604</v>
      </c>
      <c r="G2342" s="14" t="s">
        <v>8605</v>
      </c>
      <c r="H2342" s="16">
        <v>43544</v>
      </c>
      <c r="I2342" s="16">
        <v>44275</v>
      </c>
      <c r="J2342" s="17" t="str">
        <f>IF(Ugovori_OPULJP[[#This Row],[DATUM ZAVRŠETKA OPERACIJE]]&gt;DATE(2023,12,31),"u provedbi","završen")</f>
        <v>završen</v>
      </c>
      <c r="K2342" s="15" t="s">
        <v>20</v>
      </c>
      <c r="L2342" s="15" t="s">
        <v>21</v>
      </c>
      <c r="M2342" s="18">
        <v>0.85</v>
      </c>
      <c r="N2342" s="18">
        <v>0.15</v>
      </c>
      <c r="O2342" s="19">
        <f>Ugovori_OPULJP[[#This Row],[Bespovratna sredstva - Ukupno (EU+Nac) HRK
= Ukupna ugovorena vrijednost bespovratnih sredstava]]*Ugovori_OPULJP[[#This Row],[EU STOPA SUFINANCIRANJA %
EU CO-FINANCING RATE %]]</f>
        <v>323824.08350000001</v>
      </c>
      <c r="P2342" s="20">
        <f>Ugovori_OPULJP[[#This Row],[Bespovratna sredstva - EU dio - HRK]]/7.5345</f>
        <v>42978.841794412365</v>
      </c>
      <c r="Q2342" s="19">
        <f>Ugovori_OPULJP[[#This Row],[Bespovratna sredstva - Ukupno (EU+Nac) HRK
= Ukupna ugovorena vrijednost bespovratnih sredstava]]*Ugovori_OPULJP[[#This Row],[STOPA NACIONALNOG SUFINANCIRANJA %]]</f>
        <v>57145.426500000001</v>
      </c>
      <c r="R2342" s="20">
        <f>Ugovori_OPULJP[[#This Row],[Bespovratna sredstva - Nacionalni dio - HRK]]/7.5345</f>
        <v>7584.5014931315945</v>
      </c>
      <c r="S2342" s="19">
        <v>380969.51</v>
      </c>
      <c r="T2342" s="20">
        <f>Ugovori_OPULJP[[#This Row],[Bespovratna sredstva - Ukupno (EU+Nac) HRK
= Ukupna ugovorena vrijednost bespovratnih sredstava]]/7.5345</f>
        <v>50563.343287543961</v>
      </c>
      <c r="U2342" s="19">
        <v>0</v>
      </c>
      <c r="V2342" s="20">
        <f>Ugovori_OPULJP[[#This Row],[Javni doprinos korisnika - HRK]]/7.5345</f>
        <v>0</v>
      </c>
      <c r="W2342" s="19">
        <v>0</v>
      </c>
      <c r="X2342" s="20">
        <f>Ugovori_OPULJP[[#This Row],[Privatni doprinos korisnika - HRK]]/7.5345</f>
        <v>0</v>
      </c>
      <c r="Y2342" s="21">
        <f>Ugovori_OPULJP[[#This Row],[Bespovratna sredstva - Ukupno (EU+Nac) HRK
= Ukupna ugovorena vrijednost bespovratnih sredstava]]+Ugovori_OPULJP[[#This Row],[Javni doprinos korisnika - HRK]]+Ugovori_OPULJP[[#This Row],[Privatni doprinos korisnika - HRK]]</f>
        <v>380969.51</v>
      </c>
      <c r="Z2342" s="22">
        <f>Ugovori_OPULJP[[#This Row],[UKUPNI PRIHVATLJIVI IZDACI
TOTAL ELIGIBLE EXPENDITURE
= Bespovratna sredstva ukupno + doprinos korisnika
= Ukupni prihvatljivi troškovi
= Ukupna ugovorena vrijednost projekta HRK]]/7.5345</f>
        <v>50563.343287543961</v>
      </c>
      <c r="AA2342" s="13" t="s">
        <v>22</v>
      </c>
      <c r="AB2342" s="13" t="s">
        <v>19</v>
      </c>
      <c r="AC2342" s="12" t="s">
        <v>8606</v>
      </c>
      <c r="AD2342" s="12" t="s">
        <v>2664</v>
      </c>
    </row>
    <row r="2343" spans="1:30" ht="41.4" x14ac:dyDescent="0.3">
      <c r="A2343" s="10" t="s">
        <v>8607</v>
      </c>
      <c r="B2343" s="86" t="s">
        <v>139</v>
      </c>
      <c r="C2343" s="12" t="s">
        <v>2736</v>
      </c>
      <c r="D2343" s="12" t="s">
        <v>8542</v>
      </c>
      <c r="E2343" s="13" t="s">
        <v>63</v>
      </c>
      <c r="F2343" s="14" t="s">
        <v>8608</v>
      </c>
      <c r="G2343" s="14" t="s">
        <v>1919</v>
      </c>
      <c r="H2343" s="16">
        <v>43435</v>
      </c>
      <c r="I2343" s="16">
        <v>44348</v>
      </c>
      <c r="J2343" s="17" t="str">
        <f>IF(Ugovori_OPULJP[[#This Row],[DATUM ZAVRŠETKA OPERACIJE]]&gt;DATE(2023,12,31),"u provedbi","završen")</f>
        <v>završen</v>
      </c>
      <c r="K2343" s="15" t="s">
        <v>240</v>
      </c>
      <c r="L2343" s="15" t="s">
        <v>240</v>
      </c>
      <c r="M2343" s="18">
        <v>0.85</v>
      </c>
      <c r="N2343" s="18">
        <v>0.15</v>
      </c>
      <c r="O2343" s="19">
        <f>Ugovori_OPULJP[[#This Row],[Bespovratna sredstva - Ukupno (EU+Nac) HRK
= Ukupna ugovorena vrijednost bespovratnih sredstava]]*Ugovori_OPULJP[[#This Row],[EU STOPA SUFINANCIRANJA %
EU CO-FINANCING RATE %]]</f>
        <v>1969003.6989999998</v>
      </c>
      <c r="P2343" s="20">
        <f>Ugovori_OPULJP[[#This Row],[Bespovratna sredstva - EU dio - HRK]]/7.5345</f>
        <v>261331.70071006697</v>
      </c>
      <c r="Q2343" s="19">
        <f>Ugovori_OPULJP[[#This Row],[Bespovratna sredstva - Ukupno (EU+Nac) HRK
= Ukupna ugovorena vrijednost bespovratnih sredstava]]*Ugovori_OPULJP[[#This Row],[STOPA NACIONALNOG SUFINANCIRANJA %]]</f>
        <v>347471.24099999998</v>
      </c>
      <c r="R2343" s="20">
        <f>Ugovori_OPULJP[[#This Row],[Bespovratna sredstva - Nacionalni dio - HRK]]/7.5345</f>
        <v>46117.358948835354</v>
      </c>
      <c r="S2343" s="19">
        <v>2316474.94</v>
      </c>
      <c r="T2343" s="20">
        <f>Ugovori_OPULJP[[#This Row],[Bespovratna sredstva - Ukupno (EU+Nac) HRK
= Ukupna ugovorena vrijednost bespovratnih sredstava]]/7.5345</f>
        <v>307449.05965890235</v>
      </c>
      <c r="U2343" s="19">
        <v>0</v>
      </c>
      <c r="V2343" s="20">
        <f>Ugovori_OPULJP[[#This Row],[Javni doprinos korisnika - HRK]]/7.5345</f>
        <v>0</v>
      </c>
      <c r="W2343" s="19">
        <v>0</v>
      </c>
      <c r="X2343" s="20">
        <f>Ugovori_OPULJP[[#This Row],[Privatni doprinos korisnika - HRK]]/7.5345</f>
        <v>0</v>
      </c>
      <c r="Y2343" s="21">
        <f>Ugovori_OPULJP[[#This Row],[Bespovratna sredstva - Ukupno (EU+Nac) HRK
= Ukupna ugovorena vrijednost bespovratnih sredstava]]+Ugovori_OPULJP[[#This Row],[Javni doprinos korisnika - HRK]]+Ugovori_OPULJP[[#This Row],[Privatni doprinos korisnika - HRK]]</f>
        <v>2316474.94</v>
      </c>
      <c r="Z2343" s="22">
        <f>Ugovori_OPULJP[[#This Row],[UKUPNI PRIHVATLJIVI IZDACI
TOTAL ELIGIBLE EXPENDITURE
= Bespovratna sredstva ukupno + doprinos korisnika
= Ukupni prihvatljivi troškovi
= Ukupna ugovorena vrijednost projekta HRK]]/7.5345</f>
        <v>307449.05965890235</v>
      </c>
      <c r="AA2343" s="13" t="s">
        <v>22</v>
      </c>
      <c r="AB2343" s="13" t="s">
        <v>19</v>
      </c>
      <c r="AC2343" s="12" t="s">
        <v>8609</v>
      </c>
      <c r="AD2343" s="12" t="s">
        <v>2664</v>
      </c>
    </row>
    <row r="2344" spans="1:30" ht="55.2" x14ac:dyDescent="0.3">
      <c r="A2344" s="10" t="s">
        <v>8610</v>
      </c>
      <c r="B2344" s="86" t="s">
        <v>139</v>
      </c>
      <c r="C2344" s="12" t="s">
        <v>2736</v>
      </c>
      <c r="D2344" s="12" t="s">
        <v>8542</v>
      </c>
      <c r="E2344" s="13" t="s">
        <v>63</v>
      </c>
      <c r="F2344" s="14" t="s">
        <v>7429</v>
      </c>
      <c r="G2344" s="14" t="s">
        <v>2615</v>
      </c>
      <c r="H2344" s="16">
        <v>43546</v>
      </c>
      <c r="I2344" s="16">
        <v>44277</v>
      </c>
      <c r="J2344" s="17" t="str">
        <f>IF(Ugovori_OPULJP[[#This Row],[DATUM ZAVRŠETKA OPERACIJE]]&gt;DATE(2023,12,31),"u provedbi","završen")</f>
        <v>završen</v>
      </c>
      <c r="K2344" s="15" t="s">
        <v>380</v>
      </c>
      <c r="L2344" s="15" t="s">
        <v>380</v>
      </c>
      <c r="M2344" s="18">
        <v>0.85</v>
      </c>
      <c r="N2344" s="18">
        <v>0.15</v>
      </c>
      <c r="O2344" s="19">
        <f>Ugovori_OPULJP[[#This Row],[Bespovratna sredstva - Ukupno (EU+Nac) HRK
= Ukupna ugovorena vrijednost bespovratnih sredstava]]*Ugovori_OPULJP[[#This Row],[EU STOPA SUFINANCIRANJA %
EU CO-FINANCING RATE %]]</f>
        <v>1558771.905</v>
      </c>
      <c r="P2344" s="20">
        <f>Ugovori_OPULJP[[#This Row],[Bespovratna sredstva - EU dio - HRK]]/7.5345</f>
        <v>206884.58490941668</v>
      </c>
      <c r="Q2344" s="19">
        <f>Ugovori_OPULJP[[#This Row],[Bespovratna sredstva - Ukupno (EU+Nac) HRK
= Ukupna ugovorena vrijednost bespovratnih sredstava]]*Ugovori_OPULJP[[#This Row],[STOPA NACIONALNOG SUFINANCIRANJA %]]</f>
        <v>275077.39500000002</v>
      </c>
      <c r="R2344" s="20">
        <f>Ugovori_OPULJP[[#This Row],[Bespovratna sredstva - Nacionalni dio - HRK]]/7.5345</f>
        <v>36509.044395779412</v>
      </c>
      <c r="S2344" s="19">
        <v>1833849.3</v>
      </c>
      <c r="T2344" s="20">
        <f>Ugovori_OPULJP[[#This Row],[Bespovratna sredstva - Ukupno (EU+Nac) HRK
= Ukupna ugovorena vrijednost bespovratnih sredstava]]/7.5345</f>
        <v>243393.62930519608</v>
      </c>
      <c r="U2344" s="19">
        <v>0</v>
      </c>
      <c r="V2344" s="20">
        <f>Ugovori_OPULJP[[#This Row],[Javni doprinos korisnika - HRK]]/7.5345</f>
        <v>0</v>
      </c>
      <c r="W2344" s="19">
        <v>0</v>
      </c>
      <c r="X2344" s="20">
        <f>Ugovori_OPULJP[[#This Row],[Privatni doprinos korisnika - HRK]]/7.5345</f>
        <v>0</v>
      </c>
      <c r="Y2344" s="21">
        <f>Ugovori_OPULJP[[#This Row],[Bespovratna sredstva - Ukupno (EU+Nac) HRK
= Ukupna ugovorena vrijednost bespovratnih sredstava]]+Ugovori_OPULJP[[#This Row],[Javni doprinos korisnika - HRK]]+Ugovori_OPULJP[[#This Row],[Privatni doprinos korisnika - HRK]]</f>
        <v>1833849.3</v>
      </c>
      <c r="Z2344" s="22">
        <f>Ugovori_OPULJP[[#This Row],[UKUPNI PRIHVATLJIVI IZDACI
TOTAL ELIGIBLE EXPENDITURE
= Bespovratna sredstva ukupno + doprinos korisnika
= Ukupni prihvatljivi troškovi
= Ukupna ugovorena vrijednost projekta HRK]]/7.5345</f>
        <v>243393.62930519608</v>
      </c>
      <c r="AA2344" s="13" t="s">
        <v>22</v>
      </c>
      <c r="AB2344" s="13" t="s">
        <v>19</v>
      </c>
      <c r="AC2344" s="12" t="s">
        <v>8611</v>
      </c>
      <c r="AD2344" s="12" t="s">
        <v>2664</v>
      </c>
    </row>
    <row r="2345" spans="1:30" ht="82.8" x14ac:dyDescent="0.3">
      <c r="A2345" s="10" t="s">
        <v>8612</v>
      </c>
      <c r="B2345" s="86" t="s">
        <v>139</v>
      </c>
      <c r="C2345" s="12" t="s">
        <v>2736</v>
      </c>
      <c r="D2345" s="12" t="s">
        <v>8542</v>
      </c>
      <c r="E2345" s="13" t="s">
        <v>63</v>
      </c>
      <c r="F2345" s="14" t="s">
        <v>8613</v>
      </c>
      <c r="G2345" s="14" t="s">
        <v>7354</v>
      </c>
      <c r="H2345" s="16">
        <v>43431</v>
      </c>
      <c r="I2345" s="16">
        <v>44343</v>
      </c>
      <c r="J2345" s="17" t="str">
        <f>IF(Ugovori_OPULJP[[#This Row],[DATUM ZAVRŠETKA OPERACIJE]]&gt;DATE(2023,12,31),"u provedbi","završen")</f>
        <v>završen</v>
      </c>
      <c r="K2345" s="15" t="s">
        <v>880</v>
      </c>
      <c r="L2345" s="15" t="s">
        <v>21</v>
      </c>
      <c r="M2345" s="18">
        <v>0.85</v>
      </c>
      <c r="N2345" s="18">
        <v>0.15</v>
      </c>
      <c r="O2345" s="19">
        <f>Ugovori_OPULJP[[#This Row],[Bespovratna sredstva - Ukupno (EU+Nac) HRK
= Ukupna ugovorena vrijednost bespovratnih sredstava]]*Ugovori_OPULJP[[#This Row],[EU STOPA SUFINANCIRANJA %
EU CO-FINANCING RATE %]]</f>
        <v>1209696.4465000001</v>
      </c>
      <c r="P2345" s="20">
        <f>Ugovori_OPULJP[[#This Row],[Bespovratna sredstva - EU dio - HRK]]/7.5345</f>
        <v>160554.30970867345</v>
      </c>
      <c r="Q2345" s="19">
        <f>Ugovori_OPULJP[[#This Row],[Bespovratna sredstva - Ukupno (EU+Nac) HRK
= Ukupna ugovorena vrijednost bespovratnih sredstava]]*Ugovori_OPULJP[[#This Row],[STOPA NACIONALNOG SUFINANCIRANJA %]]</f>
        <v>213475.84349999999</v>
      </c>
      <c r="R2345" s="20">
        <f>Ugovori_OPULJP[[#This Row],[Bespovratna sredstva - Nacionalni dio - HRK]]/7.5345</f>
        <v>28333.113478001193</v>
      </c>
      <c r="S2345" s="19">
        <v>1423172.29</v>
      </c>
      <c r="T2345" s="20">
        <f>Ugovori_OPULJP[[#This Row],[Bespovratna sredstva - Ukupno (EU+Nac) HRK
= Ukupna ugovorena vrijednost bespovratnih sredstava]]/7.5345</f>
        <v>188887.42318667463</v>
      </c>
      <c r="U2345" s="19">
        <v>0</v>
      </c>
      <c r="V2345" s="20">
        <f>Ugovori_OPULJP[[#This Row],[Javni doprinos korisnika - HRK]]/7.5345</f>
        <v>0</v>
      </c>
      <c r="W2345" s="19">
        <v>0</v>
      </c>
      <c r="X2345" s="20">
        <f>Ugovori_OPULJP[[#This Row],[Privatni doprinos korisnika - HRK]]/7.5345</f>
        <v>0</v>
      </c>
      <c r="Y2345" s="21">
        <f>Ugovori_OPULJP[[#This Row],[Bespovratna sredstva - Ukupno (EU+Nac) HRK
= Ukupna ugovorena vrijednost bespovratnih sredstava]]+Ugovori_OPULJP[[#This Row],[Javni doprinos korisnika - HRK]]+Ugovori_OPULJP[[#This Row],[Privatni doprinos korisnika - HRK]]</f>
        <v>1423172.29</v>
      </c>
      <c r="Z2345" s="22">
        <f>Ugovori_OPULJP[[#This Row],[UKUPNI PRIHVATLJIVI IZDACI
TOTAL ELIGIBLE EXPENDITURE
= Bespovratna sredstva ukupno + doprinos korisnika
= Ukupni prihvatljivi troškovi
= Ukupna ugovorena vrijednost projekta HRK]]/7.5345</f>
        <v>188887.42318667463</v>
      </c>
      <c r="AA2345" s="13" t="s">
        <v>22</v>
      </c>
      <c r="AB2345" s="13" t="s">
        <v>19</v>
      </c>
      <c r="AC2345" s="12" t="s">
        <v>8614</v>
      </c>
      <c r="AD2345" s="12" t="s">
        <v>2664</v>
      </c>
    </row>
    <row r="2346" spans="1:30" ht="82.8" x14ac:dyDescent="0.3">
      <c r="A2346" s="10" t="s">
        <v>8616</v>
      </c>
      <c r="B2346" s="86" t="s">
        <v>139</v>
      </c>
      <c r="C2346" s="12" t="s">
        <v>2736</v>
      </c>
      <c r="D2346" s="12" t="s">
        <v>8542</v>
      </c>
      <c r="E2346" s="13" t="s">
        <v>63</v>
      </c>
      <c r="F2346" s="14" t="s">
        <v>8617</v>
      </c>
      <c r="G2346" s="14" t="s">
        <v>1079</v>
      </c>
      <c r="H2346" s="16">
        <v>43564</v>
      </c>
      <c r="I2346" s="16">
        <v>44478</v>
      </c>
      <c r="J2346" s="17" t="str">
        <f>IF(Ugovori_OPULJP[[#This Row],[DATUM ZAVRŠETKA OPERACIJE]]&gt;DATE(2023,12,31),"u provedbi","završen")</f>
        <v>završen</v>
      </c>
      <c r="K2346" s="15" t="s">
        <v>71</v>
      </c>
      <c r="L2346" s="15" t="s">
        <v>71</v>
      </c>
      <c r="M2346" s="18">
        <v>0.85</v>
      </c>
      <c r="N2346" s="18">
        <v>0.15</v>
      </c>
      <c r="O2346" s="19">
        <f>Ugovori_OPULJP[[#This Row],[Bespovratna sredstva - Ukupno (EU+Nac) HRK
= Ukupna ugovorena vrijednost bespovratnih sredstava]]*Ugovori_OPULJP[[#This Row],[EU STOPA SUFINANCIRANJA %
EU CO-FINANCING RATE %]]</f>
        <v>1486480.3909999998</v>
      </c>
      <c r="P2346" s="20">
        <f>Ugovori_OPULJP[[#This Row],[Bespovratna sredstva - EU dio - HRK]]/7.5345</f>
        <v>197289.85214679138</v>
      </c>
      <c r="Q2346" s="19">
        <f>Ugovori_OPULJP[[#This Row],[Bespovratna sredstva - Ukupno (EU+Nac) HRK
= Ukupna ugovorena vrijednost bespovratnih sredstava]]*Ugovori_OPULJP[[#This Row],[STOPA NACIONALNOG SUFINANCIRANJA %]]</f>
        <v>262320.06899999996</v>
      </c>
      <c r="R2346" s="20">
        <f>Ugovori_OPULJP[[#This Row],[Bespovratna sredstva - Nacionalni dio - HRK]]/7.5345</f>
        <v>34815.856261198482</v>
      </c>
      <c r="S2346" s="19">
        <v>1748800.46</v>
      </c>
      <c r="T2346" s="20">
        <f>Ugovori_OPULJP[[#This Row],[Bespovratna sredstva - Ukupno (EU+Nac) HRK
= Ukupna ugovorena vrijednost bespovratnih sredstava]]/7.5345</f>
        <v>232105.70840798991</v>
      </c>
      <c r="U2346" s="19">
        <v>0</v>
      </c>
      <c r="V2346" s="20">
        <f>Ugovori_OPULJP[[#This Row],[Javni doprinos korisnika - HRK]]/7.5345</f>
        <v>0</v>
      </c>
      <c r="W2346" s="19">
        <v>0</v>
      </c>
      <c r="X2346" s="20">
        <f>Ugovori_OPULJP[[#This Row],[Privatni doprinos korisnika - HRK]]/7.5345</f>
        <v>0</v>
      </c>
      <c r="Y2346" s="21">
        <f>Ugovori_OPULJP[[#This Row],[Bespovratna sredstva - Ukupno (EU+Nac) HRK
= Ukupna ugovorena vrijednost bespovratnih sredstava]]+Ugovori_OPULJP[[#This Row],[Javni doprinos korisnika - HRK]]+Ugovori_OPULJP[[#This Row],[Privatni doprinos korisnika - HRK]]</f>
        <v>1748800.46</v>
      </c>
      <c r="Z2346" s="22">
        <f>Ugovori_OPULJP[[#This Row],[UKUPNI PRIHVATLJIVI IZDACI
TOTAL ELIGIBLE EXPENDITURE
= Bespovratna sredstva ukupno + doprinos korisnika
= Ukupni prihvatljivi troškovi
= Ukupna ugovorena vrijednost projekta HRK]]/7.5345</f>
        <v>232105.70840798991</v>
      </c>
      <c r="AA2346" s="13" t="s">
        <v>22</v>
      </c>
      <c r="AB2346" s="13" t="s">
        <v>19</v>
      </c>
      <c r="AC2346" s="12" t="s">
        <v>8618</v>
      </c>
      <c r="AD2346" s="12" t="s">
        <v>2664</v>
      </c>
    </row>
    <row r="2347" spans="1:30" ht="110.4" x14ac:dyDescent="0.3">
      <c r="A2347" s="10" t="s">
        <v>8619</v>
      </c>
      <c r="B2347" s="86" t="s">
        <v>139</v>
      </c>
      <c r="C2347" s="12" t="s">
        <v>2736</v>
      </c>
      <c r="D2347" s="12" t="s">
        <v>8542</v>
      </c>
      <c r="E2347" s="13" t="s">
        <v>63</v>
      </c>
      <c r="F2347" s="14" t="s">
        <v>8620</v>
      </c>
      <c r="G2347" s="14" t="s">
        <v>2619</v>
      </c>
      <c r="H2347" s="16">
        <v>43544</v>
      </c>
      <c r="I2347" s="16">
        <v>44275</v>
      </c>
      <c r="J2347" s="17" t="str">
        <f>IF(Ugovori_OPULJP[[#This Row],[DATUM ZAVRŠETKA OPERACIJE]]&gt;DATE(2023,12,31),"u provedbi","završen")</f>
        <v>završen</v>
      </c>
      <c r="K2347" s="15" t="s">
        <v>329</v>
      </c>
      <c r="L2347" s="15" t="s">
        <v>329</v>
      </c>
      <c r="M2347" s="18">
        <v>0.85</v>
      </c>
      <c r="N2347" s="18">
        <v>0.15</v>
      </c>
      <c r="O2347" s="19">
        <f>Ugovori_OPULJP[[#This Row],[Bespovratna sredstva - Ukupno (EU+Nac) HRK
= Ukupna ugovorena vrijednost bespovratnih sredstava]]*Ugovori_OPULJP[[#This Row],[EU STOPA SUFINANCIRANJA %
EU CO-FINANCING RATE %]]</f>
        <v>1131719.9879999999</v>
      </c>
      <c r="P2347" s="20">
        <f>Ugovori_OPULJP[[#This Row],[Bespovratna sredstva - EU dio - HRK]]/7.5345</f>
        <v>150205.05514632686</v>
      </c>
      <c r="Q2347" s="19">
        <f>Ugovori_OPULJP[[#This Row],[Bespovratna sredstva - Ukupno (EU+Nac) HRK
= Ukupna ugovorena vrijednost bespovratnih sredstava]]*Ugovori_OPULJP[[#This Row],[STOPA NACIONALNOG SUFINANCIRANJA %]]</f>
        <v>199715.29199999999</v>
      </c>
      <c r="R2347" s="20">
        <f>Ugovori_OPULJP[[#This Row],[Bespovratna sredstva - Nacionalni dio - HRK]]/7.5345</f>
        <v>26506.774437587097</v>
      </c>
      <c r="S2347" s="19">
        <v>1331435.28</v>
      </c>
      <c r="T2347" s="20">
        <f>Ugovori_OPULJP[[#This Row],[Bespovratna sredstva - Ukupno (EU+Nac) HRK
= Ukupna ugovorena vrijednost bespovratnih sredstava]]/7.5345</f>
        <v>176711.82958391399</v>
      </c>
      <c r="U2347" s="19">
        <v>0</v>
      </c>
      <c r="V2347" s="20">
        <f>Ugovori_OPULJP[[#This Row],[Javni doprinos korisnika - HRK]]/7.5345</f>
        <v>0</v>
      </c>
      <c r="W2347" s="19">
        <v>0</v>
      </c>
      <c r="X2347" s="20">
        <f>Ugovori_OPULJP[[#This Row],[Privatni doprinos korisnika - HRK]]/7.5345</f>
        <v>0</v>
      </c>
      <c r="Y2347" s="21">
        <f>Ugovori_OPULJP[[#This Row],[Bespovratna sredstva - Ukupno (EU+Nac) HRK
= Ukupna ugovorena vrijednost bespovratnih sredstava]]+Ugovori_OPULJP[[#This Row],[Javni doprinos korisnika - HRK]]+Ugovori_OPULJP[[#This Row],[Privatni doprinos korisnika - HRK]]</f>
        <v>1331435.28</v>
      </c>
      <c r="Z2347" s="22">
        <f>Ugovori_OPULJP[[#This Row],[UKUPNI PRIHVATLJIVI IZDACI
TOTAL ELIGIBLE EXPENDITURE
= Bespovratna sredstva ukupno + doprinos korisnika
= Ukupni prihvatljivi troškovi
= Ukupna ugovorena vrijednost projekta HRK]]/7.5345</f>
        <v>176711.82958391399</v>
      </c>
      <c r="AA2347" s="13" t="s">
        <v>22</v>
      </c>
      <c r="AB2347" s="13" t="s">
        <v>19</v>
      </c>
      <c r="AC2347" s="12" t="s">
        <v>8621</v>
      </c>
      <c r="AD2347" s="12" t="s">
        <v>2664</v>
      </c>
    </row>
    <row r="2348" spans="1:30" ht="69" x14ac:dyDescent="0.3">
      <c r="A2348" s="10" t="s">
        <v>8622</v>
      </c>
      <c r="B2348" s="86" t="s">
        <v>139</v>
      </c>
      <c r="C2348" s="12" t="s">
        <v>2736</v>
      </c>
      <c r="D2348" s="12" t="s">
        <v>8542</v>
      </c>
      <c r="E2348" s="13" t="s">
        <v>63</v>
      </c>
      <c r="F2348" s="14" t="s">
        <v>8623</v>
      </c>
      <c r="G2348" s="14" t="s">
        <v>2404</v>
      </c>
      <c r="H2348" s="16">
        <v>43433</v>
      </c>
      <c r="I2348" s="16">
        <v>44164</v>
      </c>
      <c r="J2348" s="17" t="str">
        <f>IF(Ugovori_OPULJP[[#This Row],[DATUM ZAVRŠETKA OPERACIJE]]&gt;DATE(2023,12,31),"u provedbi","završen")</f>
        <v>završen</v>
      </c>
      <c r="K2348" s="15" t="s">
        <v>86</v>
      </c>
      <c r="L2348" s="15" t="s">
        <v>86</v>
      </c>
      <c r="M2348" s="18">
        <v>0.85</v>
      </c>
      <c r="N2348" s="18">
        <v>0.15</v>
      </c>
      <c r="O2348" s="19">
        <f>Ugovori_OPULJP[[#This Row],[Bespovratna sredstva - Ukupno (EU+Nac) HRK
= Ukupna ugovorena vrijednost bespovratnih sredstava]]*Ugovori_OPULJP[[#This Row],[EU STOPA SUFINANCIRANJA %
EU CO-FINANCING RATE %]]</f>
        <v>2016551.0075000001</v>
      </c>
      <c r="P2348" s="20">
        <f>Ugovori_OPULJP[[#This Row],[Bespovratna sredstva - EU dio - HRK]]/7.5345</f>
        <v>267642.31302674365</v>
      </c>
      <c r="Q2348" s="19">
        <f>Ugovori_OPULJP[[#This Row],[Bespovratna sredstva - Ukupno (EU+Nac) HRK
= Ukupna ugovorena vrijednost bespovratnih sredstava]]*Ugovori_OPULJP[[#This Row],[STOPA NACIONALNOG SUFINANCIRANJA %]]</f>
        <v>355861.9425</v>
      </c>
      <c r="R2348" s="20">
        <f>Ugovori_OPULJP[[#This Row],[Bespovratna sredstva - Nacionalni dio - HRK]]/7.5345</f>
        <v>47230.996416484173</v>
      </c>
      <c r="S2348" s="19">
        <v>2372412.9500000002</v>
      </c>
      <c r="T2348" s="20">
        <f>Ugovori_OPULJP[[#This Row],[Bespovratna sredstva - Ukupno (EU+Nac) HRK
= Ukupna ugovorena vrijednost bespovratnih sredstava]]/7.5345</f>
        <v>314873.30944322783</v>
      </c>
      <c r="U2348" s="19">
        <v>0</v>
      </c>
      <c r="V2348" s="20">
        <f>Ugovori_OPULJP[[#This Row],[Javni doprinos korisnika - HRK]]/7.5345</f>
        <v>0</v>
      </c>
      <c r="W2348" s="19">
        <v>0</v>
      </c>
      <c r="X2348" s="20">
        <f>Ugovori_OPULJP[[#This Row],[Privatni doprinos korisnika - HRK]]/7.5345</f>
        <v>0</v>
      </c>
      <c r="Y2348" s="21">
        <f>Ugovori_OPULJP[[#This Row],[Bespovratna sredstva - Ukupno (EU+Nac) HRK
= Ukupna ugovorena vrijednost bespovratnih sredstava]]+Ugovori_OPULJP[[#This Row],[Javni doprinos korisnika - HRK]]+Ugovori_OPULJP[[#This Row],[Privatni doprinos korisnika - HRK]]</f>
        <v>2372412.9500000002</v>
      </c>
      <c r="Z2348" s="22">
        <f>Ugovori_OPULJP[[#This Row],[UKUPNI PRIHVATLJIVI IZDACI
TOTAL ELIGIBLE EXPENDITURE
= Bespovratna sredstva ukupno + doprinos korisnika
= Ukupni prihvatljivi troškovi
= Ukupna ugovorena vrijednost projekta HRK]]/7.5345</f>
        <v>314873.30944322783</v>
      </c>
      <c r="AA2348" s="13" t="s">
        <v>22</v>
      </c>
      <c r="AB2348" s="13" t="s">
        <v>19</v>
      </c>
      <c r="AC2348" s="12" t="s">
        <v>8624</v>
      </c>
      <c r="AD2348" s="12" t="s">
        <v>2664</v>
      </c>
    </row>
    <row r="2349" spans="1:30" ht="69" x14ac:dyDescent="0.3">
      <c r="A2349" s="10" t="s">
        <v>8625</v>
      </c>
      <c r="B2349" s="86" t="s">
        <v>139</v>
      </c>
      <c r="C2349" s="12" t="s">
        <v>2736</v>
      </c>
      <c r="D2349" s="12" t="s">
        <v>8542</v>
      </c>
      <c r="E2349" s="13" t="s">
        <v>63</v>
      </c>
      <c r="F2349" s="14" t="s">
        <v>8626</v>
      </c>
      <c r="G2349" s="14" t="s">
        <v>3143</v>
      </c>
      <c r="H2349" s="16">
        <v>43543</v>
      </c>
      <c r="I2349" s="16">
        <v>44366</v>
      </c>
      <c r="J2349" s="17" t="str">
        <f>IF(Ugovori_OPULJP[[#This Row],[DATUM ZAVRŠETKA OPERACIJE]]&gt;DATE(2023,12,31),"u provedbi","završen")</f>
        <v>završen</v>
      </c>
      <c r="K2349" s="15" t="s">
        <v>144</v>
      </c>
      <c r="L2349" s="15" t="s">
        <v>144</v>
      </c>
      <c r="M2349" s="18">
        <v>0.85</v>
      </c>
      <c r="N2349" s="18">
        <v>0.15</v>
      </c>
      <c r="O2349" s="19">
        <f>Ugovori_OPULJP[[#This Row],[Bespovratna sredstva - Ukupno (EU+Nac) HRK
= Ukupna ugovorena vrijednost bespovratnih sredstava]]*Ugovori_OPULJP[[#This Row],[EU STOPA SUFINANCIRANJA %
EU CO-FINANCING RATE %]]</f>
        <v>977041</v>
      </c>
      <c r="P2349" s="20">
        <f>Ugovori_OPULJP[[#This Row],[Bespovratna sredstva - EU dio - HRK]]/7.5345</f>
        <v>129675.62545623464</v>
      </c>
      <c r="Q2349" s="19">
        <f>Ugovori_OPULJP[[#This Row],[Bespovratna sredstva - Ukupno (EU+Nac) HRK
= Ukupna ugovorena vrijednost bespovratnih sredstava]]*Ugovori_OPULJP[[#This Row],[STOPA NACIONALNOG SUFINANCIRANJA %]]</f>
        <v>172419</v>
      </c>
      <c r="R2349" s="20">
        <f>Ugovori_OPULJP[[#This Row],[Bespovratna sredstva - Nacionalni dio - HRK]]/7.5345</f>
        <v>22883.933904041409</v>
      </c>
      <c r="S2349" s="19">
        <v>1149460</v>
      </c>
      <c r="T2349" s="20">
        <f>Ugovori_OPULJP[[#This Row],[Bespovratna sredstva - Ukupno (EU+Nac) HRK
= Ukupna ugovorena vrijednost bespovratnih sredstava]]/7.5345</f>
        <v>152559.55936027606</v>
      </c>
      <c r="U2349" s="19">
        <v>0</v>
      </c>
      <c r="V2349" s="20">
        <f>Ugovori_OPULJP[[#This Row],[Javni doprinos korisnika - HRK]]/7.5345</f>
        <v>0</v>
      </c>
      <c r="W2349" s="19">
        <v>0</v>
      </c>
      <c r="X2349" s="20">
        <f>Ugovori_OPULJP[[#This Row],[Privatni doprinos korisnika - HRK]]/7.5345</f>
        <v>0</v>
      </c>
      <c r="Y2349" s="21">
        <f>Ugovori_OPULJP[[#This Row],[Bespovratna sredstva - Ukupno (EU+Nac) HRK
= Ukupna ugovorena vrijednost bespovratnih sredstava]]+Ugovori_OPULJP[[#This Row],[Javni doprinos korisnika - HRK]]+Ugovori_OPULJP[[#This Row],[Privatni doprinos korisnika - HRK]]</f>
        <v>1149460</v>
      </c>
      <c r="Z2349" s="22">
        <f>Ugovori_OPULJP[[#This Row],[UKUPNI PRIHVATLJIVI IZDACI
TOTAL ELIGIBLE EXPENDITURE
= Bespovratna sredstva ukupno + doprinos korisnika
= Ukupni prihvatljivi troškovi
= Ukupna ugovorena vrijednost projekta HRK]]/7.5345</f>
        <v>152559.55936027606</v>
      </c>
      <c r="AA2349" s="13" t="s">
        <v>22</v>
      </c>
      <c r="AB2349" s="13" t="s">
        <v>19</v>
      </c>
      <c r="AC2349" s="12" t="s">
        <v>8627</v>
      </c>
      <c r="AD2349" s="12" t="s">
        <v>2664</v>
      </c>
    </row>
    <row r="2350" spans="1:30" ht="55.2" x14ac:dyDescent="0.3">
      <c r="A2350" s="10" t="s">
        <v>8628</v>
      </c>
      <c r="B2350" s="86" t="s">
        <v>139</v>
      </c>
      <c r="C2350" s="12" t="s">
        <v>2736</v>
      </c>
      <c r="D2350" s="12" t="s">
        <v>8542</v>
      </c>
      <c r="E2350" s="13" t="s">
        <v>63</v>
      </c>
      <c r="F2350" s="14" t="s">
        <v>8629</v>
      </c>
      <c r="G2350" s="14" t="s">
        <v>7488</v>
      </c>
      <c r="H2350" s="16">
        <v>43431</v>
      </c>
      <c r="I2350" s="16">
        <v>44196</v>
      </c>
      <c r="J2350" s="17" t="str">
        <f>IF(Ugovori_OPULJP[[#This Row],[DATUM ZAVRŠETKA OPERACIJE]]&gt;DATE(2023,12,31),"u provedbi","završen")</f>
        <v>završen</v>
      </c>
      <c r="K2350" s="15" t="s">
        <v>240</v>
      </c>
      <c r="L2350" s="15" t="s">
        <v>240</v>
      </c>
      <c r="M2350" s="18">
        <v>0.85</v>
      </c>
      <c r="N2350" s="18">
        <v>0.15</v>
      </c>
      <c r="O2350" s="19">
        <f>Ugovori_OPULJP[[#This Row],[Bespovratna sredstva - Ukupno (EU+Nac) HRK
= Ukupna ugovorena vrijednost bespovratnih sredstava]]*Ugovori_OPULJP[[#This Row],[EU STOPA SUFINANCIRANJA %
EU CO-FINANCING RATE %]]</f>
        <v>2124904.0690000001</v>
      </c>
      <c r="P2350" s="20">
        <f>Ugovori_OPULJP[[#This Row],[Bespovratna sredstva - EU dio - HRK]]/7.5345</f>
        <v>282023.23564934632</v>
      </c>
      <c r="Q2350" s="19">
        <f>Ugovori_OPULJP[[#This Row],[Bespovratna sredstva - Ukupno (EU+Nac) HRK
= Ukupna ugovorena vrijednost bespovratnih sredstava]]*Ugovori_OPULJP[[#This Row],[STOPA NACIONALNOG SUFINANCIRANJA %]]</f>
        <v>374983.071</v>
      </c>
      <c r="R2350" s="20">
        <f>Ugovori_OPULJP[[#This Row],[Bespovratna sredstva - Nacionalni dio - HRK]]/7.5345</f>
        <v>49768.806291061119</v>
      </c>
      <c r="S2350" s="19">
        <v>2499887.14</v>
      </c>
      <c r="T2350" s="20">
        <f>Ugovori_OPULJP[[#This Row],[Bespovratna sredstva - Ukupno (EU+Nac) HRK
= Ukupna ugovorena vrijednost bespovratnih sredstava]]/7.5345</f>
        <v>331792.04194040748</v>
      </c>
      <c r="U2350" s="19">
        <v>0</v>
      </c>
      <c r="V2350" s="20">
        <f>Ugovori_OPULJP[[#This Row],[Javni doprinos korisnika - HRK]]/7.5345</f>
        <v>0</v>
      </c>
      <c r="W2350" s="19">
        <v>0</v>
      </c>
      <c r="X2350" s="20">
        <f>Ugovori_OPULJP[[#This Row],[Privatni doprinos korisnika - HRK]]/7.5345</f>
        <v>0</v>
      </c>
      <c r="Y2350" s="21">
        <f>Ugovori_OPULJP[[#This Row],[Bespovratna sredstva - Ukupno (EU+Nac) HRK
= Ukupna ugovorena vrijednost bespovratnih sredstava]]+Ugovori_OPULJP[[#This Row],[Javni doprinos korisnika - HRK]]+Ugovori_OPULJP[[#This Row],[Privatni doprinos korisnika - HRK]]</f>
        <v>2499887.14</v>
      </c>
      <c r="Z2350" s="22">
        <f>Ugovori_OPULJP[[#This Row],[UKUPNI PRIHVATLJIVI IZDACI
TOTAL ELIGIBLE EXPENDITURE
= Bespovratna sredstva ukupno + doprinos korisnika
= Ukupni prihvatljivi troškovi
= Ukupna ugovorena vrijednost projekta HRK]]/7.5345</f>
        <v>331792.04194040748</v>
      </c>
      <c r="AA2350" s="13" t="s">
        <v>22</v>
      </c>
      <c r="AB2350" s="13" t="s">
        <v>19</v>
      </c>
      <c r="AC2350" s="12" t="s">
        <v>8630</v>
      </c>
      <c r="AD2350" s="12" t="s">
        <v>2664</v>
      </c>
    </row>
    <row r="2351" spans="1:30" ht="110.4" x14ac:dyDescent="0.3">
      <c r="A2351" s="10" t="s">
        <v>8631</v>
      </c>
      <c r="B2351" s="86" t="s">
        <v>139</v>
      </c>
      <c r="C2351" s="12" t="s">
        <v>2736</v>
      </c>
      <c r="D2351" s="12" t="s">
        <v>8542</v>
      </c>
      <c r="E2351" s="13" t="s">
        <v>63</v>
      </c>
      <c r="F2351" s="14" t="s">
        <v>8632</v>
      </c>
      <c r="G2351" s="14" t="s">
        <v>2054</v>
      </c>
      <c r="H2351" s="16">
        <v>43433</v>
      </c>
      <c r="I2351" s="16">
        <v>44315</v>
      </c>
      <c r="J2351" s="17" t="str">
        <f>IF(Ugovori_OPULJP[[#This Row],[DATUM ZAVRŠETKA OPERACIJE]]&gt;DATE(2023,12,31),"u provedbi","završen")</f>
        <v>završen</v>
      </c>
      <c r="K2351" s="15" t="s">
        <v>240</v>
      </c>
      <c r="L2351" s="15" t="s">
        <v>240</v>
      </c>
      <c r="M2351" s="18">
        <v>0.85</v>
      </c>
      <c r="N2351" s="18">
        <v>0.15</v>
      </c>
      <c r="O2351" s="19">
        <f>Ugovori_OPULJP[[#This Row],[Bespovratna sredstva - Ukupno (EU+Nac) HRK
= Ukupna ugovorena vrijednost bespovratnih sredstava]]*Ugovori_OPULJP[[#This Row],[EU STOPA SUFINANCIRANJA %
EU CO-FINANCING RATE %]]</f>
        <v>1993377.4745</v>
      </c>
      <c r="P2351" s="20">
        <f>Ugovori_OPULJP[[#This Row],[Bespovratna sredstva - EU dio - HRK]]/7.5345</f>
        <v>264566.65664609463</v>
      </c>
      <c r="Q2351" s="19">
        <f>Ugovori_OPULJP[[#This Row],[Bespovratna sredstva - Ukupno (EU+Nac) HRK
= Ukupna ugovorena vrijednost bespovratnih sredstava]]*Ugovori_OPULJP[[#This Row],[STOPA NACIONALNOG SUFINANCIRANJA %]]</f>
        <v>351772.49550000002</v>
      </c>
      <c r="R2351" s="20">
        <f>Ugovori_OPULJP[[#This Row],[Bespovratna sredstva - Nacionalni dio - HRK]]/7.5345</f>
        <v>46688.233525781405</v>
      </c>
      <c r="S2351" s="19">
        <v>2345149.9700000002</v>
      </c>
      <c r="T2351" s="20">
        <f>Ugovori_OPULJP[[#This Row],[Bespovratna sredstva - Ukupno (EU+Nac) HRK
= Ukupna ugovorena vrijednost bespovratnih sredstava]]/7.5345</f>
        <v>311254.89017187606</v>
      </c>
      <c r="U2351" s="19">
        <v>0</v>
      </c>
      <c r="V2351" s="20">
        <f>Ugovori_OPULJP[[#This Row],[Javni doprinos korisnika - HRK]]/7.5345</f>
        <v>0</v>
      </c>
      <c r="W2351" s="19">
        <v>0</v>
      </c>
      <c r="X2351" s="20">
        <f>Ugovori_OPULJP[[#This Row],[Privatni doprinos korisnika - HRK]]/7.5345</f>
        <v>0</v>
      </c>
      <c r="Y2351" s="21">
        <f>Ugovori_OPULJP[[#This Row],[Bespovratna sredstva - Ukupno (EU+Nac) HRK
= Ukupna ugovorena vrijednost bespovratnih sredstava]]+Ugovori_OPULJP[[#This Row],[Javni doprinos korisnika - HRK]]+Ugovori_OPULJP[[#This Row],[Privatni doprinos korisnika - HRK]]</f>
        <v>2345149.9700000002</v>
      </c>
      <c r="Z2351" s="22">
        <f>Ugovori_OPULJP[[#This Row],[UKUPNI PRIHVATLJIVI IZDACI
TOTAL ELIGIBLE EXPENDITURE
= Bespovratna sredstva ukupno + doprinos korisnika
= Ukupni prihvatljivi troškovi
= Ukupna ugovorena vrijednost projekta HRK]]/7.5345</f>
        <v>311254.89017187606</v>
      </c>
      <c r="AA2351" s="13" t="s">
        <v>22</v>
      </c>
      <c r="AB2351" s="13" t="s">
        <v>19</v>
      </c>
      <c r="AC2351" s="12" t="s">
        <v>8633</v>
      </c>
      <c r="AD2351" s="12" t="s">
        <v>2664</v>
      </c>
    </row>
    <row r="2352" spans="1:30" ht="110.4" x14ac:dyDescent="0.3">
      <c r="A2352" s="10" t="s">
        <v>8634</v>
      </c>
      <c r="B2352" s="86" t="s">
        <v>139</v>
      </c>
      <c r="C2352" s="12" t="s">
        <v>2736</v>
      </c>
      <c r="D2352" s="12" t="s">
        <v>8542</v>
      </c>
      <c r="E2352" s="13" t="s">
        <v>63</v>
      </c>
      <c r="F2352" s="14" t="s">
        <v>8635</v>
      </c>
      <c r="G2352" s="14" t="s">
        <v>1935</v>
      </c>
      <c r="H2352" s="16">
        <v>43434</v>
      </c>
      <c r="I2352" s="16">
        <v>44316</v>
      </c>
      <c r="J2352" s="17" t="str">
        <f>IF(Ugovori_OPULJP[[#This Row],[DATUM ZAVRŠETKA OPERACIJE]]&gt;DATE(2023,12,31),"u provedbi","završen")</f>
        <v>završen</v>
      </c>
      <c r="K2352" s="15" t="s">
        <v>240</v>
      </c>
      <c r="L2352" s="15" t="s">
        <v>240</v>
      </c>
      <c r="M2352" s="18">
        <v>0.85</v>
      </c>
      <c r="N2352" s="18">
        <v>0.15</v>
      </c>
      <c r="O2352" s="19">
        <f>Ugovori_OPULJP[[#This Row],[Bespovratna sredstva - Ukupno (EU+Nac) HRK
= Ukupna ugovorena vrijednost bespovratnih sredstava]]*Ugovori_OPULJP[[#This Row],[EU STOPA SUFINANCIRANJA %
EU CO-FINANCING RATE %]]</f>
        <v>2109502.7999999998</v>
      </c>
      <c r="P2352" s="20">
        <f>Ugovori_OPULJP[[#This Row],[Bespovratna sredstva - EU dio - HRK]]/7.5345</f>
        <v>279979.13597451721</v>
      </c>
      <c r="Q2352" s="19">
        <f>Ugovori_OPULJP[[#This Row],[Bespovratna sredstva - Ukupno (EU+Nac) HRK
= Ukupna ugovorena vrijednost bespovratnih sredstava]]*Ugovori_OPULJP[[#This Row],[STOPA NACIONALNOG SUFINANCIRANJA %]]</f>
        <v>372265.2</v>
      </c>
      <c r="R2352" s="20">
        <f>Ugovori_OPULJP[[#This Row],[Bespovratna sredstva - Nacionalni dio - HRK]]/7.5345</f>
        <v>49408.082819032446</v>
      </c>
      <c r="S2352" s="19">
        <v>2481768</v>
      </c>
      <c r="T2352" s="20">
        <f>Ugovori_OPULJP[[#This Row],[Bespovratna sredstva - Ukupno (EU+Nac) HRK
= Ukupna ugovorena vrijednost bespovratnih sredstava]]/7.5345</f>
        <v>329387.21879354963</v>
      </c>
      <c r="U2352" s="19">
        <v>0</v>
      </c>
      <c r="V2352" s="20">
        <f>Ugovori_OPULJP[[#This Row],[Javni doprinos korisnika - HRK]]/7.5345</f>
        <v>0</v>
      </c>
      <c r="W2352" s="19">
        <v>0</v>
      </c>
      <c r="X2352" s="20">
        <f>Ugovori_OPULJP[[#This Row],[Privatni doprinos korisnika - HRK]]/7.5345</f>
        <v>0</v>
      </c>
      <c r="Y2352" s="21">
        <f>Ugovori_OPULJP[[#This Row],[Bespovratna sredstva - Ukupno (EU+Nac) HRK
= Ukupna ugovorena vrijednost bespovratnih sredstava]]+Ugovori_OPULJP[[#This Row],[Javni doprinos korisnika - HRK]]+Ugovori_OPULJP[[#This Row],[Privatni doprinos korisnika - HRK]]</f>
        <v>2481768</v>
      </c>
      <c r="Z2352" s="22">
        <f>Ugovori_OPULJP[[#This Row],[UKUPNI PRIHVATLJIVI IZDACI
TOTAL ELIGIBLE EXPENDITURE
= Bespovratna sredstva ukupno + doprinos korisnika
= Ukupni prihvatljivi troškovi
= Ukupna ugovorena vrijednost projekta HRK]]/7.5345</f>
        <v>329387.21879354963</v>
      </c>
      <c r="AA2352" s="13" t="s">
        <v>22</v>
      </c>
      <c r="AB2352" s="13" t="s">
        <v>19</v>
      </c>
      <c r="AC2352" s="12" t="s">
        <v>8636</v>
      </c>
      <c r="AD2352" s="12" t="s">
        <v>2664</v>
      </c>
    </row>
    <row r="2353" spans="1:30" ht="96.6" x14ac:dyDescent="0.3">
      <c r="A2353" s="10" t="s">
        <v>8637</v>
      </c>
      <c r="B2353" s="86" t="s">
        <v>139</v>
      </c>
      <c r="C2353" s="12" t="s">
        <v>2736</v>
      </c>
      <c r="D2353" s="12" t="s">
        <v>8542</v>
      </c>
      <c r="E2353" s="13" t="s">
        <v>63</v>
      </c>
      <c r="F2353" s="14" t="s">
        <v>8638</v>
      </c>
      <c r="G2353" s="14" t="s">
        <v>2479</v>
      </c>
      <c r="H2353" s="16">
        <v>43559</v>
      </c>
      <c r="I2353" s="16">
        <v>44473</v>
      </c>
      <c r="J2353" s="17" t="str">
        <f>IF(Ugovori_OPULJP[[#This Row],[DATUM ZAVRŠETKA OPERACIJE]]&gt;DATE(2023,12,31),"u provedbi","završen")</f>
        <v>završen</v>
      </c>
      <c r="K2353" s="15" t="s">
        <v>586</v>
      </c>
      <c r="L2353" s="15" t="s">
        <v>586</v>
      </c>
      <c r="M2353" s="18">
        <v>0.85</v>
      </c>
      <c r="N2353" s="18">
        <v>0.15</v>
      </c>
      <c r="O2353" s="19">
        <f>Ugovori_OPULJP[[#This Row],[Bespovratna sredstva - Ukupno (EU+Nac) HRK
= Ukupna ugovorena vrijednost bespovratnih sredstava]]*Ugovori_OPULJP[[#This Row],[EU STOPA SUFINANCIRANJA %
EU CO-FINANCING RATE %]]</f>
        <v>424694</v>
      </c>
      <c r="P2353" s="20">
        <f>Ugovori_OPULJP[[#This Row],[Bespovratna sredstva - EU dio - HRK]]/7.5345</f>
        <v>56366.580396841193</v>
      </c>
      <c r="Q2353" s="19">
        <f>Ugovori_OPULJP[[#This Row],[Bespovratna sredstva - Ukupno (EU+Nac) HRK
= Ukupna ugovorena vrijednost bespovratnih sredstava]]*Ugovori_OPULJP[[#This Row],[STOPA NACIONALNOG SUFINANCIRANJA %]]</f>
        <v>74946</v>
      </c>
      <c r="R2353" s="20">
        <f>Ugovori_OPULJP[[#This Row],[Bespovratna sredstva - Nacionalni dio - HRK]]/7.5345</f>
        <v>9947.0435994425643</v>
      </c>
      <c r="S2353" s="19">
        <v>499640</v>
      </c>
      <c r="T2353" s="20">
        <f>Ugovori_OPULJP[[#This Row],[Bespovratna sredstva - Ukupno (EU+Nac) HRK
= Ukupna ugovorena vrijednost bespovratnih sredstava]]/7.5345</f>
        <v>66313.623996283757</v>
      </c>
      <c r="U2353" s="19">
        <v>0</v>
      </c>
      <c r="V2353" s="20">
        <f>Ugovori_OPULJP[[#This Row],[Javni doprinos korisnika - HRK]]/7.5345</f>
        <v>0</v>
      </c>
      <c r="W2353" s="19">
        <v>0</v>
      </c>
      <c r="X2353" s="20">
        <f>Ugovori_OPULJP[[#This Row],[Privatni doprinos korisnika - HRK]]/7.5345</f>
        <v>0</v>
      </c>
      <c r="Y2353" s="21">
        <f>Ugovori_OPULJP[[#This Row],[Bespovratna sredstva - Ukupno (EU+Nac) HRK
= Ukupna ugovorena vrijednost bespovratnih sredstava]]+Ugovori_OPULJP[[#This Row],[Javni doprinos korisnika - HRK]]+Ugovori_OPULJP[[#This Row],[Privatni doprinos korisnika - HRK]]</f>
        <v>499640</v>
      </c>
      <c r="Z2353" s="22">
        <f>Ugovori_OPULJP[[#This Row],[UKUPNI PRIHVATLJIVI IZDACI
TOTAL ELIGIBLE EXPENDITURE
= Bespovratna sredstva ukupno + doprinos korisnika
= Ukupni prihvatljivi troškovi
= Ukupna ugovorena vrijednost projekta HRK]]/7.5345</f>
        <v>66313.623996283757</v>
      </c>
      <c r="AA2353" s="13" t="s">
        <v>22</v>
      </c>
      <c r="AB2353" s="13" t="s">
        <v>19</v>
      </c>
      <c r="AC2353" s="12" t="s">
        <v>8639</v>
      </c>
      <c r="AD2353" s="12" t="s">
        <v>2664</v>
      </c>
    </row>
    <row r="2354" spans="1:30" ht="69" x14ac:dyDescent="0.3">
      <c r="A2354" s="10" t="s">
        <v>8640</v>
      </c>
      <c r="B2354" s="86" t="s">
        <v>139</v>
      </c>
      <c r="C2354" s="12" t="s">
        <v>2736</v>
      </c>
      <c r="D2354" s="12" t="s">
        <v>8542</v>
      </c>
      <c r="E2354" s="13" t="s">
        <v>63</v>
      </c>
      <c r="F2354" s="14" t="s">
        <v>8641</v>
      </c>
      <c r="G2354" s="14" t="s">
        <v>2195</v>
      </c>
      <c r="H2354" s="16">
        <v>43626</v>
      </c>
      <c r="I2354" s="16">
        <v>44510</v>
      </c>
      <c r="J2354" s="17" t="str">
        <f>IF(Ugovori_OPULJP[[#This Row],[DATUM ZAVRŠETKA OPERACIJE]]&gt;DATE(2023,12,31),"u provedbi","završen")</f>
        <v>završen</v>
      </c>
      <c r="K2354" s="15" t="s">
        <v>144</v>
      </c>
      <c r="L2354" s="15" t="s">
        <v>144</v>
      </c>
      <c r="M2354" s="18">
        <v>0.85</v>
      </c>
      <c r="N2354" s="18">
        <v>0.15</v>
      </c>
      <c r="O2354" s="19">
        <f>Ugovori_OPULJP[[#This Row],[Bespovratna sredstva - Ukupno (EU+Nac) HRK
= Ukupna ugovorena vrijednost bespovratnih sredstava]]*Ugovori_OPULJP[[#This Row],[EU STOPA SUFINANCIRANJA %
EU CO-FINANCING RATE %]]</f>
        <v>632034.5</v>
      </c>
      <c r="P2354" s="20">
        <f>Ugovori_OPULJP[[#This Row],[Bespovratna sredstva - EU dio - HRK]]/7.5345</f>
        <v>83885.393854933965</v>
      </c>
      <c r="Q2354" s="19">
        <f>Ugovori_OPULJP[[#This Row],[Bespovratna sredstva - Ukupno (EU+Nac) HRK
= Ukupna ugovorena vrijednost bespovratnih sredstava]]*Ugovori_OPULJP[[#This Row],[STOPA NACIONALNOG SUFINANCIRANJA %]]</f>
        <v>111535.5</v>
      </c>
      <c r="R2354" s="20">
        <f>Ugovori_OPULJP[[#This Row],[Bespovratna sredstva - Nacionalni dio - HRK]]/7.5345</f>
        <v>14803.304797929522</v>
      </c>
      <c r="S2354" s="19">
        <v>743570</v>
      </c>
      <c r="T2354" s="20">
        <f>Ugovori_OPULJP[[#This Row],[Bespovratna sredstva - Ukupno (EU+Nac) HRK
= Ukupna ugovorena vrijednost bespovratnih sredstava]]/7.5345</f>
        <v>98688.698652863488</v>
      </c>
      <c r="U2354" s="19">
        <v>0</v>
      </c>
      <c r="V2354" s="20">
        <f>Ugovori_OPULJP[[#This Row],[Javni doprinos korisnika - HRK]]/7.5345</f>
        <v>0</v>
      </c>
      <c r="W2354" s="19">
        <v>0</v>
      </c>
      <c r="X2354" s="20">
        <f>Ugovori_OPULJP[[#This Row],[Privatni doprinos korisnika - HRK]]/7.5345</f>
        <v>0</v>
      </c>
      <c r="Y2354" s="21">
        <f>Ugovori_OPULJP[[#This Row],[Bespovratna sredstva - Ukupno (EU+Nac) HRK
= Ukupna ugovorena vrijednost bespovratnih sredstava]]+Ugovori_OPULJP[[#This Row],[Javni doprinos korisnika - HRK]]+Ugovori_OPULJP[[#This Row],[Privatni doprinos korisnika - HRK]]</f>
        <v>743570</v>
      </c>
      <c r="Z2354" s="22">
        <f>Ugovori_OPULJP[[#This Row],[UKUPNI PRIHVATLJIVI IZDACI
TOTAL ELIGIBLE EXPENDITURE
= Bespovratna sredstva ukupno + doprinos korisnika
= Ukupni prihvatljivi troškovi
= Ukupna ugovorena vrijednost projekta HRK]]/7.5345</f>
        <v>98688.698652863488</v>
      </c>
      <c r="AA2354" s="13" t="s">
        <v>22</v>
      </c>
      <c r="AB2354" s="13" t="s">
        <v>19</v>
      </c>
      <c r="AC2354" s="12" t="s">
        <v>8642</v>
      </c>
      <c r="AD2354" s="12" t="s">
        <v>2664</v>
      </c>
    </row>
    <row r="2355" spans="1:30" ht="110.4" x14ac:dyDescent="0.3">
      <c r="A2355" s="10" t="s">
        <v>8643</v>
      </c>
      <c r="B2355" s="86" t="s">
        <v>139</v>
      </c>
      <c r="C2355" s="12" t="s">
        <v>2736</v>
      </c>
      <c r="D2355" s="12" t="s">
        <v>8542</v>
      </c>
      <c r="E2355" s="13" t="s">
        <v>63</v>
      </c>
      <c r="F2355" s="14" t="s">
        <v>8644</v>
      </c>
      <c r="G2355" s="14" t="s">
        <v>1368</v>
      </c>
      <c r="H2355" s="16">
        <v>43437</v>
      </c>
      <c r="I2355" s="16">
        <v>44168</v>
      </c>
      <c r="J2355" s="17" t="str">
        <f>IF(Ugovori_OPULJP[[#This Row],[DATUM ZAVRŠETKA OPERACIJE]]&gt;DATE(2023,12,31),"u provedbi","završen")</f>
        <v>završen</v>
      </c>
      <c r="K2355" s="15" t="s">
        <v>8645</v>
      </c>
      <c r="L2355" s="15" t="s">
        <v>586</v>
      </c>
      <c r="M2355" s="18">
        <v>0.85</v>
      </c>
      <c r="N2355" s="18">
        <v>0.15</v>
      </c>
      <c r="O2355" s="19">
        <f>Ugovori_OPULJP[[#This Row],[Bespovratna sredstva - Ukupno (EU+Nac) HRK
= Ukupna ugovorena vrijednost bespovratnih sredstava]]*Ugovori_OPULJP[[#This Row],[EU STOPA SUFINANCIRANJA %
EU CO-FINANCING RATE %]]</f>
        <v>2121515</v>
      </c>
      <c r="P2355" s="20">
        <f>Ugovori_OPULJP[[#This Row],[Bespovratna sredstva - EU dio - HRK]]/7.5345</f>
        <v>281573.42889375536</v>
      </c>
      <c r="Q2355" s="19">
        <f>Ugovori_OPULJP[[#This Row],[Bespovratna sredstva - Ukupno (EU+Nac) HRK
= Ukupna ugovorena vrijednost bespovratnih sredstava]]*Ugovori_OPULJP[[#This Row],[STOPA NACIONALNOG SUFINANCIRANJA %]]</f>
        <v>374385</v>
      </c>
      <c r="R2355" s="20">
        <f>Ugovori_OPULJP[[#This Row],[Bespovratna sredstva - Nacionalni dio - HRK]]/7.5345</f>
        <v>49689.428628309775</v>
      </c>
      <c r="S2355" s="19">
        <v>2495900</v>
      </c>
      <c r="T2355" s="20">
        <f>Ugovori_OPULJP[[#This Row],[Bespovratna sredstva - Ukupno (EU+Nac) HRK
= Ukupna ugovorena vrijednost bespovratnih sredstava]]/7.5345</f>
        <v>331262.85752206517</v>
      </c>
      <c r="U2355" s="19">
        <v>0</v>
      </c>
      <c r="V2355" s="20">
        <f>Ugovori_OPULJP[[#This Row],[Javni doprinos korisnika - HRK]]/7.5345</f>
        <v>0</v>
      </c>
      <c r="W2355" s="19">
        <v>0</v>
      </c>
      <c r="X2355" s="20">
        <f>Ugovori_OPULJP[[#This Row],[Privatni doprinos korisnika - HRK]]/7.5345</f>
        <v>0</v>
      </c>
      <c r="Y2355" s="21">
        <f>Ugovori_OPULJP[[#This Row],[Bespovratna sredstva - Ukupno (EU+Nac) HRK
= Ukupna ugovorena vrijednost bespovratnih sredstava]]+Ugovori_OPULJP[[#This Row],[Javni doprinos korisnika - HRK]]+Ugovori_OPULJP[[#This Row],[Privatni doprinos korisnika - HRK]]</f>
        <v>2495900</v>
      </c>
      <c r="Z2355" s="22">
        <f>Ugovori_OPULJP[[#This Row],[UKUPNI PRIHVATLJIVI IZDACI
TOTAL ELIGIBLE EXPENDITURE
= Bespovratna sredstva ukupno + doprinos korisnika
= Ukupni prihvatljivi troškovi
= Ukupna ugovorena vrijednost projekta HRK]]/7.5345</f>
        <v>331262.85752206517</v>
      </c>
      <c r="AA2355" s="13" t="s">
        <v>22</v>
      </c>
      <c r="AB2355" s="13" t="s">
        <v>19</v>
      </c>
      <c r="AC2355" s="12" t="s">
        <v>8646</v>
      </c>
      <c r="AD2355" s="12" t="s">
        <v>2664</v>
      </c>
    </row>
    <row r="2356" spans="1:30" ht="82.8" x14ac:dyDescent="0.3">
      <c r="A2356" s="10" t="s">
        <v>8647</v>
      </c>
      <c r="B2356" s="86" t="s">
        <v>139</v>
      </c>
      <c r="C2356" s="12" t="s">
        <v>2736</v>
      </c>
      <c r="D2356" s="12" t="s">
        <v>8542</v>
      </c>
      <c r="E2356" s="13" t="s">
        <v>63</v>
      </c>
      <c r="F2356" s="14" t="s">
        <v>7309</v>
      </c>
      <c r="G2356" s="14" t="s">
        <v>7470</v>
      </c>
      <c r="H2356" s="16">
        <v>43435</v>
      </c>
      <c r="I2356" s="16">
        <v>44166</v>
      </c>
      <c r="J2356" s="17" t="str">
        <f>IF(Ugovori_OPULJP[[#This Row],[DATUM ZAVRŠETKA OPERACIJE]]&gt;DATE(2023,12,31),"u provedbi","završen")</f>
        <v>završen</v>
      </c>
      <c r="K2356" s="15" t="s">
        <v>380</v>
      </c>
      <c r="L2356" s="15" t="s">
        <v>380</v>
      </c>
      <c r="M2356" s="18">
        <v>0.85</v>
      </c>
      <c r="N2356" s="18">
        <v>0.15</v>
      </c>
      <c r="O2356" s="19">
        <f>Ugovori_OPULJP[[#This Row],[Bespovratna sredstva - Ukupno (EU+Nac) HRK
= Ukupna ugovorena vrijednost bespovratnih sredstava]]*Ugovori_OPULJP[[#This Row],[EU STOPA SUFINANCIRANJA %
EU CO-FINANCING RATE %]]</f>
        <v>584812.94549999991</v>
      </c>
      <c r="P2356" s="20">
        <f>Ugovori_OPULJP[[#This Row],[Bespovratna sredstva - EU dio - HRK]]/7.5345</f>
        <v>77618.016523989631</v>
      </c>
      <c r="Q2356" s="19">
        <f>Ugovori_OPULJP[[#This Row],[Bespovratna sredstva - Ukupno (EU+Nac) HRK
= Ukupna ugovorena vrijednost bespovratnih sredstava]]*Ugovori_OPULJP[[#This Row],[STOPA NACIONALNOG SUFINANCIRANJA %]]</f>
        <v>103202.28449999999</v>
      </c>
      <c r="R2356" s="20">
        <f>Ugovori_OPULJP[[#This Row],[Bespovratna sredstva - Nacionalni dio - HRK]]/7.5345</f>
        <v>13697.297033645231</v>
      </c>
      <c r="S2356" s="19">
        <v>688015.23</v>
      </c>
      <c r="T2356" s="20">
        <f>Ugovori_OPULJP[[#This Row],[Bespovratna sredstva - Ukupno (EU+Nac) HRK
= Ukupna ugovorena vrijednost bespovratnih sredstava]]/7.5345</f>
        <v>91315.313557634872</v>
      </c>
      <c r="U2356" s="19">
        <v>0</v>
      </c>
      <c r="V2356" s="20">
        <f>Ugovori_OPULJP[[#This Row],[Javni doprinos korisnika - HRK]]/7.5345</f>
        <v>0</v>
      </c>
      <c r="W2356" s="19">
        <v>0</v>
      </c>
      <c r="X2356" s="20">
        <f>Ugovori_OPULJP[[#This Row],[Privatni doprinos korisnika - HRK]]/7.5345</f>
        <v>0</v>
      </c>
      <c r="Y2356" s="21">
        <f>Ugovori_OPULJP[[#This Row],[Bespovratna sredstva - Ukupno (EU+Nac) HRK
= Ukupna ugovorena vrijednost bespovratnih sredstava]]+Ugovori_OPULJP[[#This Row],[Javni doprinos korisnika - HRK]]+Ugovori_OPULJP[[#This Row],[Privatni doprinos korisnika - HRK]]</f>
        <v>688015.23</v>
      </c>
      <c r="Z2356" s="22">
        <f>Ugovori_OPULJP[[#This Row],[UKUPNI PRIHVATLJIVI IZDACI
TOTAL ELIGIBLE EXPENDITURE
= Bespovratna sredstva ukupno + doprinos korisnika
= Ukupni prihvatljivi troškovi
= Ukupna ugovorena vrijednost projekta HRK]]/7.5345</f>
        <v>91315.313557634872</v>
      </c>
      <c r="AA2356" s="13" t="s">
        <v>22</v>
      </c>
      <c r="AB2356" s="13" t="s">
        <v>19</v>
      </c>
      <c r="AC2356" s="12" t="s">
        <v>8648</v>
      </c>
      <c r="AD2356" s="12" t="s">
        <v>2664</v>
      </c>
    </row>
    <row r="2357" spans="1:30" ht="82.8" x14ac:dyDescent="0.3">
      <c r="A2357" s="10" t="s">
        <v>8649</v>
      </c>
      <c r="B2357" s="86" t="s">
        <v>139</v>
      </c>
      <c r="C2357" s="12" t="s">
        <v>2736</v>
      </c>
      <c r="D2357" s="12" t="s">
        <v>8542</v>
      </c>
      <c r="E2357" s="13" t="s">
        <v>63</v>
      </c>
      <c r="F2357" s="14" t="s">
        <v>7332</v>
      </c>
      <c r="G2357" s="32" t="s">
        <v>1179</v>
      </c>
      <c r="H2357" s="16">
        <v>43431</v>
      </c>
      <c r="I2357" s="16">
        <v>44313</v>
      </c>
      <c r="J2357" s="17" t="str">
        <f>IF(Ugovori_OPULJP[[#This Row],[DATUM ZAVRŠETKA OPERACIJE]]&gt;DATE(2023,12,31),"u provedbi","završen")</f>
        <v>završen</v>
      </c>
      <c r="K2357" s="15" t="s">
        <v>91</v>
      </c>
      <c r="L2357" s="15" t="s">
        <v>91</v>
      </c>
      <c r="M2357" s="18">
        <v>0.85</v>
      </c>
      <c r="N2357" s="18">
        <v>0.15</v>
      </c>
      <c r="O2357" s="19">
        <f>Ugovori_OPULJP[[#This Row],[Bespovratna sredstva - Ukupno (EU+Nac) HRK
= Ukupna ugovorena vrijednost bespovratnih sredstava]]*Ugovori_OPULJP[[#This Row],[EU STOPA SUFINANCIRANJA %
EU CO-FINANCING RATE %]]</f>
        <v>1974215.8735</v>
      </c>
      <c r="P2357" s="20">
        <f>Ugovori_OPULJP[[#This Row],[Bespovratna sredstva - EU dio - HRK]]/7.5345</f>
        <v>262023.4751476541</v>
      </c>
      <c r="Q2357" s="19">
        <f>Ugovori_OPULJP[[#This Row],[Bespovratna sredstva - Ukupno (EU+Nac) HRK
= Ukupna ugovorena vrijednost bespovratnih sredstava]]*Ugovori_OPULJP[[#This Row],[STOPA NACIONALNOG SUFINANCIRANJA %]]</f>
        <v>348391.03649999999</v>
      </c>
      <c r="R2357" s="20">
        <f>Ugovori_OPULJP[[#This Row],[Bespovratna sredstva - Nacionalni dio - HRK]]/7.5345</f>
        <v>46239.436790762491</v>
      </c>
      <c r="S2357" s="19">
        <v>2322606.91</v>
      </c>
      <c r="T2357" s="20">
        <f>Ugovori_OPULJP[[#This Row],[Bespovratna sredstva - Ukupno (EU+Nac) HRK
= Ukupna ugovorena vrijednost bespovratnih sredstava]]/7.5345</f>
        <v>308262.9119384166</v>
      </c>
      <c r="U2357" s="19">
        <v>0</v>
      </c>
      <c r="V2357" s="20">
        <f>Ugovori_OPULJP[[#This Row],[Javni doprinos korisnika - HRK]]/7.5345</f>
        <v>0</v>
      </c>
      <c r="W2357" s="19">
        <v>0</v>
      </c>
      <c r="X2357" s="20">
        <f>Ugovori_OPULJP[[#This Row],[Privatni doprinos korisnika - HRK]]/7.5345</f>
        <v>0</v>
      </c>
      <c r="Y2357" s="21">
        <f>Ugovori_OPULJP[[#This Row],[Bespovratna sredstva - Ukupno (EU+Nac) HRK
= Ukupna ugovorena vrijednost bespovratnih sredstava]]+Ugovori_OPULJP[[#This Row],[Javni doprinos korisnika - HRK]]+Ugovori_OPULJP[[#This Row],[Privatni doprinos korisnika - HRK]]</f>
        <v>2322606.91</v>
      </c>
      <c r="Z2357" s="22">
        <f>Ugovori_OPULJP[[#This Row],[UKUPNI PRIHVATLJIVI IZDACI
TOTAL ELIGIBLE EXPENDITURE
= Bespovratna sredstva ukupno + doprinos korisnika
= Ukupni prihvatljivi troškovi
= Ukupna ugovorena vrijednost projekta HRK]]/7.5345</f>
        <v>308262.9119384166</v>
      </c>
      <c r="AA2357" s="13" t="s">
        <v>22</v>
      </c>
      <c r="AB2357" s="13" t="s">
        <v>19</v>
      </c>
      <c r="AC2357" s="12" t="s">
        <v>8650</v>
      </c>
      <c r="AD2357" s="12" t="s">
        <v>2664</v>
      </c>
    </row>
    <row r="2358" spans="1:30" ht="82.8" x14ac:dyDescent="0.3">
      <c r="A2358" s="10" t="s">
        <v>8651</v>
      </c>
      <c r="B2358" s="86" t="s">
        <v>139</v>
      </c>
      <c r="C2358" s="12" t="s">
        <v>2736</v>
      </c>
      <c r="D2358" s="12" t="s">
        <v>8542</v>
      </c>
      <c r="E2358" s="13" t="s">
        <v>63</v>
      </c>
      <c r="F2358" s="14" t="s">
        <v>8652</v>
      </c>
      <c r="G2358" s="14" t="s">
        <v>1604</v>
      </c>
      <c r="H2358" s="16">
        <v>43437</v>
      </c>
      <c r="I2358" s="16">
        <v>44319</v>
      </c>
      <c r="J2358" s="17" t="str">
        <f>IF(Ugovori_OPULJP[[#This Row],[DATUM ZAVRŠETKA OPERACIJE]]&gt;DATE(2023,12,31),"u provedbi","završen")</f>
        <v>završen</v>
      </c>
      <c r="K2358" s="15" t="s">
        <v>91</v>
      </c>
      <c r="L2358" s="15" t="s">
        <v>91</v>
      </c>
      <c r="M2358" s="18">
        <v>0.85</v>
      </c>
      <c r="N2358" s="18">
        <v>0.15</v>
      </c>
      <c r="O2358" s="19">
        <f>Ugovori_OPULJP[[#This Row],[Bespovratna sredstva - Ukupno (EU+Nac) HRK
= Ukupna ugovorena vrijednost bespovratnih sredstava]]*Ugovori_OPULJP[[#This Row],[EU STOPA SUFINANCIRANJA %
EU CO-FINANCING RATE %]]</f>
        <v>1972813.3735</v>
      </c>
      <c r="P2358" s="20">
        <f>Ugovori_OPULJP[[#This Row],[Bespovratna sredstva - EU dio - HRK]]/7.5345</f>
        <v>261837.33140885259</v>
      </c>
      <c r="Q2358" s="19">
        <f>Ugovori_OPULJP[[#This Row],[Bespovratna sredstva - Ukupno (EU+Nac) HRK
= Ukupna ugovorena vrijednost bespovratnih sredstava]]*Ugovori_OPULJP[[#This Row],[STOPA NACIONALNOG SUFINANCIRANJA %]]</f>
        <v>348143.53649999999</v>
      </c>
      <c r="R2358" s="20">
        <f>Ugovori_OPULJP[[#This Row],[Bespovratna sredstva - Nacionalni dio - HRK]]/7.5345</f>
        <v>46206.58789567987</v>
      </c>
      <c r="S2358" s="19">
        <v>2320956.91</v>
      </c>
      <c r="T2358" s="20">
        <f>Ugovori_OPULJP[[#This Row],[Bespovratna sredstva - Ukupno (EU+Nac) HRK
= Ukupna ugovorena vrijednost bespovratnih sredstava]]/7.5345</f>
        <v>308043.91930453246</v>
      </c>
      <c r="U2358" s="19">
        <v>0</v>
      </c>
      <c r="V2358" s="20">
        <f>Ugovori_OPULJP[[#This Row],[Javni doprinos korisnika - HRK]]/7.5345</f>
        <v>0</v>
      </c>
      <c r="W2358" s="19">
        <v>0</v>
      </c>
      <c r="X2358" s="20">
        <f>Ugovori_OPULJP[[#This Row],[Privatni doprinos korisnika - HRK]]/7.5345</f>
        <v>0</v>
      </c>
      <c r="Y2358" s="21">
        <f>Ugovori_OPULJP[[#This Row],[Bespovratna sredstva - Ukupno (EU+Nac) HRK
= Ukupna ugovorena vrijednost bespovratnih sredstava]]+Ugovori_OPULJP[[#This Row],[Javni doprinos korisnika - HRK]]+Ugovori_OPULJP[[#This Row],[Privatni doprinos korisnika - HRK]]</f>
        <v>2320956.91</v>
      </c>
      <c r="Z2358" s="22">
        <f>Ugovori_OPULJP[[#This Row],[UKUPNI PRIHVATLJIVI IZDACI
TOTAL ELIGIBLE EXPENDITURE
= Bespovratna sredstva ukupno + doprinos korisnika
= Ukupni prihvatljivi troškovi
= Ukupna ugovorena vrijednost projekta HRK]]/7.5345</f>
        <v>308043.91930453246</v>
      </c>
      <c r="AA2358" s="13" t="s">
        <v>22</v>
      </c>
      <c r="AB2358" s="13" t="s">
        <v>19</v>
      </c>
      <c r="AC2358" s="12" t="s">
        <v>8653</v>
      </c>
      <c r="AD2358" s="12" t="s">
        <v>2664</v>
      </c>
    </row>
    <row r="2359" spans="1:30" ht="82.8" x14ac:dyDescent="0.3">
      <c r="A2359" s="10" t="s">
        <v>8654</v>
      </c>
      <c r="B2359" s="86" t="s">
        <v>139</v>
      </c>
      <c r="C2359" s="12" t="s">
        <v>2736</v>
      </c>
      <c r="D2359" s="12" t="s">
        <v>8542</v>
      </c>
      <c r="E2359" s="13" t="s">
        <v>63</v>
      </c>
      <c r="F2359" s="14" t="s">
        <v>8655</v>
      </c>
      <c r="G2359" s="14" t="s">
        <v>8656</v>
      </c>
      <c r="H2359" s="16">
        <v>43622</v>
      </c>
      <c r="I2359" s="16">
        <v>44536</v>
      </c>
      <c r="J2359" s="17" t="str">
        <f>IF(Ugovori_OPULJP[[#This Row],[DATUM ZAVRŠETKA OPERACIJE]]&gt;DATE(2023,12,31),"u provedbi","završen")</f>
        <v>završen</v>
      </c>
      <c r="K2359" s="15" t="s">
        <v>178</v>
      </c>
      <c r="L2359" s="15" t="s">
        <v>178</v>
      </c>
      <c r="M2359" s="18">
        <v>0.85</v>
      </c>
      <c r="N2359" s="18">
        <v>0.15</v>
      </c>
      <c r="O2359" s="19">
        <f>Ugovori_OPULJP[[#This Row],[Bespovratna sredstva - Ukupno (EU+Nac) HRK
= Ukupna ugovorena vrijednost bespovratnih sredstava]]*Ugovori_OPULJP[[#This Row],[EU STOPA SUFINANCIRANJA %
EU CO-FINANCING RATE %]]</f>
        <v>403966.75</v>
      </c>
      <c r="P2359" s="20">
        <f>Ugovori_OPULJP[[#This Row],[Bespovratna sredstva - EU dio - HRK]]/7.5345</f>
        <v>53615.601566129139</v>
      </c>
      <c r="Q2359" s="19">
        <f>Ugovori_OPULJP[[#This Row],[Bespovratna sredstva - Ukupno (EU+Nac) HRK
= Ukupna ugovorena vrijednost bespovratnih sredstava]]*Ugovori_OPULJP[[#This Row],[STOPA NACIONALNOG SUFINANCIRANJA %]]</f>
        <v>71288.25</v>
      </c>
      <c r="R2359" s="20">
        <f>Ugovori_OPULJP[[#This Row],[Bespovratna sredstva - Nacionalni dio - HRK]]/7.5345</f>
        <v>9461.576746963965</v>
      </c>
      <c r="S2359" s="19">
        <v>475255</v>
      </c>
      <c r="T2359" s="20">
        <f>Ugovori_OPULJP[[#This Row],[Bespovratna sredstva - Ukupno (EU+Nac) HRK
= Ukupna ugovorena vrijednost bespovratnih sredstava]]/7.5345</f>
        <v>63077.1783130931</v>
      </c>
      <c r="U2359" s="19">
        <v>0</v>
      </c>
      <c r="V2359" s="20">
        <f>Ugovori_OPULJP[[#This Row],[Javni doprinos korisnika - HRK]]/7.5345</f>
        <v>0</v>
      </c>
      <c r="W2359" s="19">
        <v>0</v>
      </c>
      <c r="X2359" s="20">
        <f>Ugovori_OPULJP[[#This Row],[Privatni doprinos korisnika - HRK]]/7.5345</f>
        <v>0</v>
      </c>
      <c r="Y2359" s="21">
        <f>Ugovori_OPULJP[[#This Row],[Bespovratna sredstva - Ukupno (EU+Nac) HRK
= Ukupna ugovorena vrijednost bespovratnih sredstava]]+Ugovori_OPULJP[[#This Row],[Javni doprinos korisnika - HRK]]+Ugovori_OPULJP[[#This Row],[Privatni doprinos korisnika - HRK]]</f>
        <v>475255</v>
      </c>
      <c r="Z2359" s="22">
        <f>Ugovori_OPULJP[[#This Row],[UKUPNI PRIHVATLJIVI IZDACI
TOTAL ELIGIBLE EXPENDITURE
= Bespovratna sredstva ukupno + doprinos korisnika
= Ukupni prihvatljivi troškovi
= Ukupna ugovorena vrijednost projekta HRK]]/7.5345</f>
        <v>63077.1783130931</v>
      </c>
      <c r="AA2359" s="13" t="s">
        <v>22</v>
      </c>
      <c r="AB2359" s="13" t="s">
        <v>19</v>
      </c>
      <c r="AC2359" s="12" t="s">
        <v>8657</v>
      </c>
      <c r="AD2359" s="12" t="s">
        <v>2664</v>
      </c>
    </row>
    <row r="2360" spans="1:30" ht="82.8" x14ac:dyDescent="0.3">
      <c r="A2360" s="10" t="s">
        <v>8658</v>
      </c>
      <c r="B2360" s="86" t="s">
        <v>139</v>
      </c>
      <c r="C2360" s="12" t="s">
        <v>2736</v>
      </c>
      <c r="D2360" s="12" t="s">
        <v>8542</v>
      </c>
      <c r="E2360" s="13" t="s">
        <v>63</v>
      </c>
      <c r="F2360" s="14" t="s">
        <v>8659</v>
      </c>
      <c r="G2360" s="14" t="s">
        <v>2456</v>
      </c>
      <c r="H2360" s="16">
        <v>43437</v>
      </c>
      <c r="I2360" s="16">
        <v>44168</v>
      </c>
      <c r="J2360" s="17" t="str">
        <f>IF(Ugovori_OPULJP[[#This Row],[DATUM ZAVRŠETKA OPERACIJE]]&gt;DATE(2023,12,31),"u provedbi","završen")</f>
        <v>završen</v>
      </c>
      <c r="K2360" s="15" t="s">
        <v>7412</v>
      </c>
      <c r="L2360" s="15" t="s">
        <v>164</v>
      </c>
      <c r="M2360" s="18">
        <v>0.85</v>
      </c>
      <c r="N2360" s="18">
        <v>0.15</v>
      </c>
      <c r="O2360" s="19">
        <f>Ugovori_OPULJP[[#This Row],[Bespovratna sredstva - Ukupno (EU+Nac) HRK
= Ukupna ugovorena vrijednost bespovratnih sredstava]]*Ugovori_OPULJP[[#This Row],[EU STOPA SUFINANCIRANJA %
EU CO-FINANCING RATE %]]</f>
        <v>1380928.7</v>
      </c>
      <c r="P2360" s="20">
        <f>Ugovori_OPULJP[[#This Row],[Bespovratna sredstva - EU dio - HRK]]/7.5345</f>
        <v>183280.73528435861</v>
      </c>
      <c r="Q2360" s="19">
        <f>Ugovori_OPULJP[[#This Row],[Bespovratna sredstva - Ukupno (EU+Nac) HRK
= Ukupna ugovorena vrijednost bespovratnih sredstava]]*Ugovori_OPULJP[[#This Row],[STOPA NACIONALNOG SUFINANCIRANJA %]]</f>
        <v>243693.3</v>
      </c>
      <c r="R2360" s="20">
        <f>Ugovori_OPULJP[[#This Row],[Bespovratna sredstva - Nacionalni dio - HRK]]/7.5345</f>
        <v>32343.659167827987</v>
      </c>
      <c r="S2360" s="19">
        <v>1624622</v>
      </c>
      <c r="T2360" s="20">
        <f>Ugovori_OPULJP[[#This Row],[Bespovratna sredstva - Ukupno (EU+Nac) HRK
= Ukupna ugovorena vrijednost bespovratnih sredstava]]/7.5345</f>
        <v>215624.39445218659</v>
      </c>
      <c r="U2360" s="19">
        <v>0</v>
      </c>
      <c r="V2360" s="20">
        <f>Ugovori_OPULJP[[#This Row],[Javni doprinos korisnika - HRK]]/7.5345</f>
        <v>0</v>
      </c>
      <c r="W2360" s="19">
        <v>0</v>
      </c>
      <c r="X2360" s="20">
        <f>Ugovori_OPULJP[[#This Row],[Privatni doprinos korisnika - HRK]]/7.5345</f>
        <v>0</v>
      </c>
      <c r="Y2360" s="21">
        <f>Ugovori_OPULJP[[#This Row],[Bespovratna sredstva - Ukupno (EU+Nac) HRK
= Ukupna ugovorena vrijednost bespovratnih sredstava]]+Ugovori_OPULJP[[#This Row],[Javni doprinos korisnika - HRK]]+Ugovori_OPULJP[[#This Row],[Privatni doprinos korisnika - HRK]]</f>
        <v>1624622</v>
      </c>
      <c r="Z2360" s="22">
        <f>Ugovori_OPULJP[[#This Row],[UKUPNI PRIHVATLJIVI IZDACI
TOTAL ELIGIBLE EXPENDITURE
= Bespovratna sredstva ukupno + doprinos korisnika
= Ukupni prihvatljivi troškovi
= Ukupna ugovorena vrijednost projekta HRK]]/7.5345</f>
        <v>215624.39445218659</v>
      </c>
      <c r="AA2360" s="13" t="s">
        <v>22</v>
      </c>
      <c r="AB2360" s="13" t="s">
        <v>19</v>
      </c>
      <c r="AC2360" s="12" t="s">
        <v>8660</v>
      </c>
      <c r="AD2360" s="12" t="s">
        <v>2664</v>
      </c>
    </row>
    <row r="2361" spans="1:30" ht="69" x14ac:dyDescent="0.3">
      <c r="A2361" s="10" t="s">
        <v>8661</v>
      </c>
      <c r="B2361" s="86" t="s">
        <v>139</v>
      </c>
      <c r="C2361" s="12" t="s">
        <v>2736</v>
      </c>
      <c r="D2361" s="12" t="s">
        <v>8542</v>
      </c>
      <c r="E2361" s="13" t="s">
        <v>63</v>
      </c>
      <c r="F2361" s="14" t="s">
        <v>8662</v>
      </c>
      <c r="G2361" s="32" t="s">
        <v>566</v>
      </c>
      <c r="H2361" s="16">
        <v>43437</v>
      </c>
      <c r="I2361" s="16">
        <v>44319</v>
      </c>
      <c r="J2361" s="17" t="str">
        <f>IF(Ugovori_OPULJP[[#This Row],[DATUM ZAVRŠETKA OPERACIJE]]&gt;DATE(2023,12,31),"u provedbi","završen")</f>
        <v>završen</v>
      </c>
      <c r="K2361" s="15" t="s">
        <v>8663</v>
      </c>
      <c r="L2361" s="15" t="s">
        <v>235</v>
      </c>
      <c r="M2361" s="18">
        <v>0.85</v>
      </c>
      <c r="N2361" s="18">
        <v>0.15</v>
      </c>
      <c r="O2361" s="19">
        <f>Ugovori_OPULJP[[#This Row],[Bespovratna sredstva - Ukupno (EU+Nac) HRK
= Ukupna ugovorena vrijednost bespovratnih sredstava]]*Ugovori_OPULJP[[#This Row],[EU STOPA SUFINANCIRANJA %
EU CO-FINANCING RATE %]]</f>
        <v>2054111.7339999999</v>
      </c>
      <c r="P2361" s="20">
        <f>Ugovori_OPULJP[[#This Row],[Bespovratna sredstva - EU dio - HRK]]/7.5345</f>
        <v>272627.47813391726</v>
      </c>
      <c r="Q2361" s="19">
        <f>Ugovori_OPULJP[[#This Row],[Bespovratna sredstva - Ukupno (EU+Nac) HRK
= Ukupna ugovorena vrijednost bespovratnih sredstava]]*Ugovori_OPULJP[[#This Row],[STOPA NACIONALNOG SUFINANCIRANJA %]]</f>
        <v>362490.30599999998</v>
      </c>
      <c r="R2361" s="20">
        <f>Ugovori_OPULJP[[#This Row],[Bespovratna sredstva - Nacionalni dio - HRK]]/7.5345</f>
        <v>48110.731435397167</v>
      </c>
      <c r="S2361" s="19">
        <v>2416602.04</v>
      </c>
      <c r="T2361" s="20">
        <f>Ugovori_OPULJP[[#This Row],[Bespovratna sredstva - Ukupno (EU+Nac) HRK
= Ukupna ugovorena vrijednost bespovratnih sredstava]]/7.5345</f>
        <v>320738.20956931449</v>
      </c>
      <c r="U2361" s="19">
        <v>0</v>
      </c>
      <c r="V2361" s="20">
        <f>Ugovori_OPULJP[[#This Row],[Javni doprinos korisnika - HRK]]/7.5345</f>
        <v>0</v>
      </c>
      <c r="W2361" s="19">
        <v>0</v>
      </c>
      <c r="X2361" s="20">
        <f>Ugovori_OPULJP[[#This Row],[Privatni doprinos korisnika - HRK]]/7.5345</f>
        <v>0</v>
      </c>
      <c r="Y2361" s="21">
        <f>Ugovori_OPULJP[[#This Row],[Bespovratna sredstva - Ukupno (EU+Nac) HRK
= Ukupna ugovorena vrijednost bespovratnih sredstava]]+Ugovori_OPULJP[[#This Row],[Javni doprinos korisnika - HRK]]+Ugovori_OPULJP[[#This Row],[Privatni doprinos korisnika - HRK]]</f>
        <v>2416602.04</v>
      </c>
      <c r="Z2361" s="22">
        <f>Ugovori_OPULJP[[#This Row],[UKUPNI PRIHVATLJIVI IZDACI
TOTAL ELIGIBLE EXPENDITURE
= Bespovratna sredstva ukupno + doprinos korisnika
= Ukupni prihvatljivi troškovi
= Ukupna ugovorena vrijednost projekta HRK]]/7.5345</f>
        <v>320738.20956931449</v>
      </c>
      <c r="AA2361" s="13" t="s">
        <v>22</v>
      </c>
      <c r="AB2361" s="13" t="s">
        <v>19</v>
      </c>
      <c r="AC2361" s="12" t="s">
        <v>8664</v>
      </c>
      <c r="AD2361" s="12" t="s">
        <v>2664</v>
      </c>
    </row>
    <row r="2362" spans="1:30" ht="110.4" x14ac:dyDescent="0.3">
      <c r="A2362" s="10" t="s">
        <v>8665</v>
      </c>
      <c r="B2362" s="86" t="s">
        <v>139</v>
      </c>
      <c r="C2362" s="12" t="s">
        <v>2736</v>
      </c>
      <c r="D2362" s="12" t="s">
        <v>8542</v>
      </c>
      <c r="E2362" s="13" t="s">
        <v>63</v>
      </c>
      <c r="F2362" s="14" t="s">
        <v>8666</v>
      </c>
      <c r="G2362" s="14" t="s">
        <v>836</v>
      </c>
      <c r="H2362" s="16">
        <v>43437</v>
      </c>
      <c r="I2362" s="16">
        <v>44289</v>
      </c>
      <c r="J2362" s="17" t="str">
        <f>IF(Ugovori_OPULJP[[#This Row],[DATUM ZAVRŠETKA OPERACIJE]]&gt;DATE(2023,12,31),"u provedbi","završen")</f>
        <v>završen</v>
      </c>
      <c r="K2362" s="15" t="s">
        <v>240</v>
      </c>
      <c r="L2362" s="15" t="s">
        <v>240</v>
      </c>
      <c r="M2362" s="18">
        <v>0.85</v>
      </c>
      <c r="N2362" s="18">
        <v>0.15</v>
      </c>
      <c r="O2362" s="19">
        <f>Ugovori_OPULJP[[#This Row],[Bespovratna sredstva - Ukupno (EU+Nac) HRK
= Ukupna ugovorena vrijednost bespovratnih sredstava]]*Ugovori_OPULJP[[#This Row],[EU STOPA SUFINANCIRANJA %
EU CO-FINANCING RATE %]]</f>
        <v>2122074.0449999999</v>
      </c>
      <c r="P2362" s="20">
        <f>Ugovori_OPULJP[[#This Row],[Bespovratna sredstva - EU dio - HRK]]/7.5345</f>
        <v>281647.62691618555</v>
      </c>
      <c r="Q2362" s="19">
        <f>Ugovori_OPULJP[[#This Row],[Bespovratna sredstva - Ukupno (EU+Nac) HRK
= Ukupna ugovorena vrijednost bespovratnih sredstava]]*Ugovori_OPULJP[[#This Row],[STOPA NACIONALNOG SUFINANCIRANJA %]]</f>
        <v>374483.65500000003</v>
      </c>
      <c r="R2362" s="20">
        <f>Ugovori_OPULJP[[#This Row],[Bespovratna sredstva - Nacionalni dio - HRK]]/7.5345</f>
        <v>49702.522396973924</v>
      </c>
      <c r="S2362" s="19">
        <v>2496557.7000000002</v>
      </c>
      <c r="T2362" s="20">
        <f>Ugovori_OPULJP[[#This Row],[Bespovratna sredstva - Ukupno (EU+Nac) HRK
= Ukupna ugovorena vrijednost bespovratnih sredstava]]/7.5345</f>
        <v>331350.14931315946</v>
      </c>
      <c r="U2362" s="19">
        <v>0</v>
      </c>
      <c r="V2362" s="20">
        <f>Ugovori_OPULJP[[#This Row],[Javni doprinos korisnika - HRK]]/7.5345</f>
        <v>0</v>
      </c>
      <c r="W2362" s="19">
        <v>0</v>
      </c>
      <c r="X2362" s="20">
        <f>Ugovori_OPULJP[[#This Row],[Privatni doprinos korisnika - HRK]]/7.5345</f>
        <v>0</v>
      </c>
      <c r="Y2362" s="21">
        <f>Ugovori_OPULJP[[#This Row],[Bespovratna sredstva - Ukupno (EU+Nac) HRK
= Ukupna ugovorena vrijednost bespovratnih sredstava]]+Ugovori_OPULJP[[#This Row],[Javni doprinos korisnika - HRK]]+Ugovori_OPULJP[[#This Row],[Privatni doprinos korisnika - HRK]]</f>
        <v>2496557.7000000002</v>
      </c>
      <c r="Z2362" s="22">
        <f>Ugovori_OPULJP[[#This Row],[UKUPNI PRIHVATLJIVI IZDACI
TOTAL ELIGIBLE EXPENDITURE
= Bespovratna sredstva ukupno + doprinos korisnika
= Ukupni prihvatljivi troškovi
= Ukupna ugovorena vrijednost projekta HRK]]/7.5345</f>
        <v>331350.14931315946</v>
      </c>
      <c r="AA2362" s="13" t="s">
        <v>22</v>
      </c>
      <c r="AB2362" s="13" t="s">
        <v>19</v>
      </c>
      <c r="AC2362" s="12" t="s">
        <v>8667</v>
      </c>
      <c r="AD2362" s="12" t="s">
        <v>2664</v>
      </c>
    </row>
    <row r="2363" spans="1:30" ht="110.4" x14ac:dyDescent="0.3">
      <c r="A2363" s="10" t="s">
        <v>8668</v>
      </c>
      <c r="B2363" s="86" t="s">
        <v>139</v>
      </c>
      <c r="C2363" s="12" t="s">
        <v>2736</v>
      </c>
      <c r="D2363" s="12" t="s">
        <v>8542</v>
      </c>
      <c r="E2363" s="13" t="s">
        <v>63</v>
      </c>
      <c r="F2363" s="14" t="s">
        <v>8669</v>
      </c>
      <c r="G2363" s="14" t="s">
        <v>7384</v>
      </c>
      <c r="H2363" s="16">
        <v>43427</v>
      </c>
      <c r="I2363" s="16">
        <v>44158</v>
      </c>
      <c r="J2363" s="17" t="str">
        <f>IF(Ugovori_OPULJP[[#This Row],[DATUM ZAVRŠETKA OPERACIJE]]&gt;DATE(2023,12,31),"u provedbi","završen")</f>
        <v>završen</v>
      </c>
      <c r="K2363" s="15" t="s">
        <v>178</v>
      </c>
      <c r="L2363" s="15" t="s">
        <v>178</v>
      </c>
      <c r="M2363" s="18">
        <v>0.85</v>
      </c>
      <c r="N2363" s="18">
        <v>0.15</v>
      </c>
      <c r="O2363" s="19">
        <f>Ugovori_OPULJP[[#This Row],[Bespovratna sredstva - Ukupno (EU+Nac) HRK
= Ukupna ugovorena vrijednost bespovratnih sredstava]]*Ugovori_OPULJP[[#This Row],[EU STOPA SUFINANCIRANJA %
EU CO-FINANCING RATE %]]</f>
        <v>669494.81599999999</v>
      </c>
      <c r="P2363" s="20">
        <f>Ugovori_OPULJP[[#This Row],[Bespovratna sredstva - EU dio - HRK]]/7.5345</f>
        <v>88857.23219855332</v>
      </c>
      <c r="Q2363" s="19">
        <f>Ugovori_OPULJP[[#This Row],[Bespovratna sredstva - Ukupno (EU+Nac) HRK
= Ukupna ugovorena vrijednost bespovratnih sredstava]]*Ugovori_OPULJP[[#This Row],[STOPA NACIONALNOG SUFINANCIRANJA %]]</f>
        <v>118146.14399999999</v>
      </c>
      <c r="R2363" s="20">
        <f>Ugovori_OPULJP[[#This Row],[Bespovratna sredstva - Nacionalni dio - HRK]]/7.5345</f>
        <v>15680.688035038818</v>
      </c>
      <c r="S2363" s="19">
        <v>787640.96</v>
      </c>
      <c r="T2363" s="20">
        <f>Ugovori_OPULJP[[#This Row],[Bespovratna sredstva - Ukupno (EU+Nac) HRK
= Ukupna ugovorena vrijednost bespovratnih sredstava]]/7.5345</f>
        <v>104537.92023359213</v>
      </c>
      <c r="U2363" s="19">
        <v>0</v>
      </c>
      <c r="V2363" s="20">
        <f>Ugovori_OPULJP[[#This Row],[Javni doprinos korisnika - HRK]]/7.5345</f>
        <v>0</v>
      </c>
      <c r="W2363" s="19">
        <v>0</v>
      </c>
      <c r="X2363" s="20">
        <f>Ugovori_OPULJP[[#This Row],[Privatni doprinos korisnika - HRK]]/7.5345</f>
        <v>0</v>
      </c>
      <c r="Y2363" s="21">
        <f>Ugovori_OPULJP[[#This Row],[Bespovratna sredstva - Ukupno (EU+Nac) HRK
= Ukupna ugovorena vrijednost bespovratnih sredstava]]+Ugovori_OPULJP[[#This Row],[Javni doprinos korisnika - HRK]]+Ugovori_OPULJP[[#This Row],[Privatni doprinos korisnika - HRK]]</f>
        <v>787640.96</v>
      </c>
      <c r="Z2363" s="22">
        <f>Ugovori_OPULJP[[#This Row],[UKUPNI PRIHVATLJIVI IZDACI
TOTAL ELIGIBLE EXPENDITURE
= Bespovratna sredstva ukupno + doprinos korisnika
= Ukupni prihvatljivi troškovi
= Ukupna ugovorena vrijednost projekta HRK]]/7.5345</f>
        <v>104537.92023359213</v>
      </c>
      <c r="AA2363" s="13" t="s">
        <v>22</v>
      </c>
      <c r="AB2363" s="13" t="s">
        <v>19</v>
      </c>
      <c r="AC2363" s="12" t="s">
        <v>8670</v>
      </c>
      <c r="AD2363" s="12" t="s">
        <v>2664</v>
      </c>
    </row>
    <row r="2364" spans="1:30" ht="96.6" x14ac:dyDescent="0.3">
      <c r="A2364" s="10" t="s">
        <v>8671</v>
      </c>
      <c r="B2364" s="86" t="s">
        <v>139</v>
      </c>
      <c r="C2364" s="12" t="s">
        <v>2736</v>
      </c>
      <c r="D2364" s="12" t="s">
        <v>8542</v>
      </c>
      <c r="E2364" s="13" t="s">
        <v>63</v>
      </c>
      <c r="F2364" s="14" t="s">
        <v>8672</v>
      </c>
      <c r="G2364" s="14" t="s">
        <v>3183</v>
      </c>
      <c r="H2364" s="16">
        <v>43623</v>
      </c>
      <c r="I2364" s="16">
        <v>44354</v>
      </c>
      <c r="J2364" s="17" t="str">
        <f>IF(Ugovori_OPULJP[[#This Row],[DATUM ZAVRŠETKA OPERACIJE]]&gt;DATE(2023,12,31),"u provedbi","završen")</f>
        <v>završen</v>
      </c>
      <c r="K2364" s="15" t="s">
        <v>86</v>
      </c>
      <c r="L2364" s="15" t="s">
        <v>86</v>
      </c>
      <c r="M2364" s="18">
        <v>0.85</v>
      </c>
      <c r="N2364" s="18">
        <v>0.15</v>
      </c>
      <c r="O2364" s="19">
        <f>Ugovori_OPULJP[[#This Row],[Bespovratna sredstva - Ukupno (EU+Nac) HRK
= Ukupna ugovorena vrijednost bespovratnih sredstava]]*Ugovori_OPULJP[[#This Row],[EU STOPA SUFINANCIRANJA %
EU CO-FINANCING RATE %]]</f>
        <v>1089807.95</v>
      </c>
      <c r="P2364" s="20">
        <f>Ugovori_OPULJP[[#This Row],[Bespovratna sredstva - EU dio - HRK]]/7.5345</f>
        <v>144642.37175658636</v>
      </c>
      <c r="Q2364" s="19">
        <f>Ugovori_OPULJP[[#This Row],[Bespovratna sredstva - Ukupno (EU+Nac) HRK
= Ukupna ugovorena vrijednost bespovratnih sredstava]]*Ugovori_OPULJP[[#This Row],[STOPA NACIONALNOG SUFINANCIRANJA %]]</f>
        <v>192319.05</v>
      </c>
      <c r="R2364" s="20">
        <f>Ugovori_OPULJP[[#This Row],[Bespovratna sredstva - Nacionalni dio - HRK]]/7.5345</f>
        <v>25525.124427632887</v>
      </c>
      <c r="S2364" s="19">
        <v>1282127</v>
      </c>
      <c r="T2364" s="20">
        <f>Ugovori_OPULJP[[#This Row],[Bespovratna sredstva - Ukupno (EU+Nac) HRK
= Ukupna ugovorena vrijednost bespovratnih sredstava]]/7.5345</f>
        <v>170167.49618421926</v>
      </c>
      <c r="U2364" s="19">
        <v>0</v>
      </c>
      <c r="V2364" s="20">
        <f>Ugovori_OPULJP[[#This Row],[Javni doprinos korisnika - HRK]]/7.5345</f>
        <v>0</v>
      </c>
      <c r="W2364" s="19">
        <v>0</v>
      </c>
      <c r="X2364" s="20">
        <f>Ugovori_OPULJP[[#This Row],[Privatni doprinos korisnika - HRK]]/7.5345</f>
        <v>0</v>
      </c>
      <c r="Y2364" s="21">
        <f>Ugovori_OPULJP[[#This Row],[Bespovratna sredstva - Ukupno (EU+Nac) HRK
= Ukupna ugovorena vrijednost bespovratnih sredstava]]+Ugovori_OPULJP[[#This Row],[Javni doprinos korisnika - HRK]]+Ugovori_OPULJP[[#This Row],[Privatni doprinos korisnika - HRK]]</f>
        <v>1282127</v>
      </c>
      <c r="Z2364" s="22">
        <f>Ugovori_OPULJP[[#This Row],[UKUPNI PRIHVATLJIVI IZDACI
TOTAL ELIGIBLE EXPENDITURE
= Bespovratna sredstva ukupno + doprinos korisnika
= Ukupni prihvatljivi troškovi
= Ukupna ugovorena vrijednost projekta HRK]]/7.5345</f>
        <v>170167.49618421926</v>
      </c>
      <c r="AA2364" s="13" t="s">
        <v>22</v>
      </c>
      <c r="AB2364" s="13" t="s">
        <v>19</v>
      </c>
      <c r="AC2364" s="12" t="s">
        <v>8673</v>
      </c>
      <c r="AD2364" s="12" t="s">
        <v>2664</v>
      </c>
    </row>
    <row r="2365" spans="1:30" ht="110.4" x14ac:dyDescent="0.3">
      <c r="A2365" s="10" t="s">
        <v>8674</v>
      </c>
      <c r="B2365" s="86" t="s">
        <v>139</v>
      </c>
      <c r="C2365" s="12" t="s">
        <v>2736</v>
      </c>
      <c r="D2365" s="12" t="s">
        <v>8542</v>
      </c>
      <c r="E2365" s="13" t="s">
        <v>63</v>
      </c>
      <c r="F2365" s="14" t="s">
        <v>8675</v>
      </c>
      <c r="G2365" s="14" t="s">
        <v>1474</v>
      </c>
      <c r="H2365" s="16">
        <v>43437</v>
      </c>
      <c r="I2365" s="16">
        <v>44350</v>
      </c>
      <c r="J2365" s="17" t="str">
        <f>IF(Ugovori_OPULJP[[#This Row],[DATUM ZAVRŠETKA OPERACIJE]]&gt;DATE(2023,12,31),"u provedbi","završen")</f>
        <v>završen</v>
      </c>
      <c r="K2365" s="15" t="s">
        <v>7347</v>
      </c>
      <c r="L2365" s="15" t="s">
        <v>178</v>
      </c>
      <c r="M2365" s="18">
        <v>0.85</v>
      </c>
      <c r="N2365" s="18">
        <v>0.15</v>
      </c>
      <c r="O2365" s="19">
        <f>Ugovori_OPULJP[[#This Row],[Bespovratna sredstva - Ukupno (EU+Nac) HRK
= Ukupna ugovorena vrijednost bespovratnih sredstava]]*Ugovori_OPULJP[[#This Row],[EU STOPA SUFINANCIRANJA %
EU CO-FINANCING RATE %]]</f>
        <v>2076453.202</v>
      </c>
      <c r="P2365" s="20">
        <f>Ugovori_OPULJP[[#This Row],[Bespovratna sredstva - EU dio - HRK]]/7.5345</f>
        <v>275592.70051098283</v>
      </c>
      <c r="Q2365" s="19">
        <f>Ugovori_OPULJP[[#This Row],[Bespovratna sredstva - Ukupno (EU+Nac) HRK
= Ukupna ugovorena vrijednost bespovratnih sredstava]]*Ugovori_OPULJP[[#This Row],[STOPA NACIONALNOG SUFINANCIRANJA %]]</f>
        <v>366432.91800000001</v>
      </c>
      <c r="R2365" s="20">
        <f>Ugovori_OPULJP[[#This Row],[Bespovratna sredstva - Nacionalni dio - HRK]]/7.5345</f>
        <v>48634.005972526378</v>
      </c>
      <c r="S2365" s="19">
        <v>2442886.12</v>
      </c>
      <c r="T2365" s="20">
        <f>Ugovori_OPULJP[[#This Row],[Bespovratna sredstva - Ukupno (EU+Nac) HRK
= Ukupna ugovorena vrijednost bespovratnih sredstava]]/7.5345</f>
        <v>324226.70648350922</v>
      </c>
      <c r="U2365" s="19">
        <v>0</v>
      </c>
      <c r="V2365" s="20">
        <f>Ugovori_OPULJP[[#This Row],[Javni doprinos korisnika - HRK]]/7.5345</f>
        <v>0</v>
      </c>
      <c r="W2365" s="19">
        <v>0</v>
      </c>
      <c r="X2365" s="20">
        <f>Ugovori_OPULJP[[#This Row],[Privatni doprinos korisnika - HRK]]/7.5345</f>
        <v>0</v>
      </c>
      <c r="Y2365" s="21">
        <f>Ugovori_OPULJP[[#This Row],[Bespovratna sredstva - Ukupno (EU+Nac) HRK
= Ukupna ugovorena vrijednost bespovratnih sredstava]]+Ugovori_OPULJP[[#This Row],[Javni doprinos korisnika - HRK]]+Ugovori_OPULJP[[#This Row],[Privatni doprinos korisnika - HRK]]</f>
        <v>2442886.12</v>
      </c>
      <c r="Z2365" s="22">
        <f>Ugovori_OPULJP[[#This Row],[UKUPNI PRIHVATLJIVI IZDACI
TOTAL ELIGIBLE EXPENDITURE
= Bespovratna sredstva ukupno + doprinos korisnika
= Ukupni prihvatljivi troškovi
= Ukupna ugovorena vrijednost projekta HRK]]/7.5345</f>
        <v>324226.70648350922</v>
      </c>
      <c r="AA2365" s="13" t="s">
        <v>22</v>
      </c>
      <c r="AB2365" s="13" t="s">
        <v>19</v>
      </c>
      <c r="AC2365" s="12" t="s">
        <v>8676</v>
      </c>
      <c r="AD2365" s="12" t="s">
        <v>2664</v>
      </c>
    </row>
    <row r="2366" spans="1:30" ht="82.8" x14ac:dyDescent="0.3">
      <c r="A2366" s="10" t="s">
        <v>8677</v>
      </c>
      <c r="B2366" s="86" t="s">
        <v>139</v>
      </c>
      <c r="C2366" s="12" t="s">
        <v>2736</v>
      </c>
      <c r="D2366" s="12" t="s">
        <v>8542</v>
      </c>
      <c r="E2366" s="13" t="s">
        <v>63</v>
      </c>
      <c r="F2366" s="14" t="s">
        <v>8678</v>
      </c>
      <c r="G2366" s="14" t="s">
        <v>5366</v>
      </c>
      <c r="H2366" s="16">
        <v>43502</v>
      </c>
      <c r="I2366" s="16">
        <v>44414</v>
      </c>
      <c r="J2366" s="17" t="str">
        <f>IF(Ugovori_OPULJP[[#This Row],[DATUM ZAVRŠETKA OPERACIJE]]&gt;DATE(2023,12,31),"u provedbi","završen")</f>
        <v>završen</v>
      </c>
      <c r="K2366" s="15" t="s">
        <v>8679</v>
      </c>
      <c r="L2366" s="15" t="s">
        <v>362</v>
      </c>
      <c r="M2366" s="18">
        <v>0.85</v>
      </c>
      <c r="N2366" s="18">
        <v>0.15</v>
      </c>
      <c r="O2366" s="19">
        <f>Ugovori_OPULJP[[#This Row],[Bespovratna sredstva - Ukupno (EU+Nac) HRK
= Ukupna ugovorena vrijednost bespovratnih sredstava]]*Ugovori_OPULJP[[#This Row],[EU STOPA SUFINANCIRANJA %
EU CO-FINANCING RATE %]]</f>
        <v>1860187.2854999998</v>
      </c>
      <c r="P2366" s="20">
        <f>Ugovori_OPULJP[[#This Row],[Bespovratna sredstva - EU dio - HRK]]/7.5345</f>
        <v>246889.28070873974</v>
      </c>
      <c r="Q2366" s="19">
        <f>Ugovori_OPULJP[[#This Row],[Bespovratna sredstva - Ukupno (EU+Nac) HRK
= Ukupna ugovorena vrijednost bespovratnih sredstava]]*Ugovori_OPULJP[[#This Row],[STOPA NACIONALNOG SUFINANCIRANJA %]]</f>
        <v>328268.34449999995</v>
      </c>
      <c r="R2366" s="20">
        <f>Ugovori_OPULJP[[#This Row],[Bespovratna sredstva - Nacionalni dio - HRK]]/7.5345</f>
        <v>43568.696595659952</v>
      </c>
      <c r="S2366" s="19">
        <v>2188455.63</v>
      </c>
      <c r="T2366" s="20">
        <f>Ugovori_OPULJP[[#This Row],[Bespovratna sredstva - Ukupno (EU+Nac) HRK
= Ukupna ugovorena vrijednost bespovratnih sredstava]]/7.5345</f>
        <v>290457.97730439971</v>
      </c>
      <c r="U2366" s="19">
        <v>0</v>
      </c>
      <c r="V2366" s="20">
        <f>Ugovori_OPULJP[[#This Row],[Javni doprinos korisnika - HRK]]/7.5345</f>
        <v>0</v>
      </c>
      <c r="W2366" s="19">
        <v>0</v>
      </c>
      <c r="X2366" s="20">
        <f>Ugovori_OPULJP[[#This Row],[Privatni doprinos korisnika - HRK]]/7.5345</f>
        <v>0</v>
      </c>
      <c r="Y2366" s="21">
        <f>Ugovori_OPULJP[[#This Row],[Bespovratna sredstva - Ukupno (EU+Nac) HRK
= Ukupna ugovorena vrijednost bespovratnih sredstava]]+Ugovori_OPULJP[[#This Row],[Javni doprinos korisnika - HRK]]+Ugovori_OPULJP[[#This Row],[Privatni doprinos korisnika - HRK]]</f>
        <v>2188455.63</v>
      </c>
      <c r="Z2366" s="22">
        <f>Ugovori_OPULJP[[#This Row],[UKUPNI PRIHVATLJIVI IZDACI
TOTAL ELIGIBLE EXPENDITURE
= Bespovratna sredstva ukupno + doprinos korisnika
= Ukupni prihvatljivi troškovi
= Ukupna ugovorena vrijednost projekta HRK]]/7.5345</f>
        <v>290457.97730439971</v>
      </c>
      <c r="AA2366" s="13" t="s">
        <v>22</v>
      </c>
      <c r="AB2366" s="13" t="s">
        <v>19</v>
      </c>
      <c r="AC2366" s="12" t="s">
        <v>8680</v>
      </c>
      <c r="AD2366" s="12" t="s">
        <v>2664</v>
      </c>
    </row>
    <row r="2367" spans="1:30" ht="55.2" x14ac:dyDescent="0.3">
      <c r="A2367" s="10" t="s">
        <v>8681</v>
      </c>
      <c r="B2367" s="86" t="s">
        <v>139</v>
      </c>
      <c r="C2367" s="12" t="s">
        <v>2736</v>
      </c>
      <c r="D2367" s="12" t="s">
        <v>8542</v>
      </c>
      <c r="E2367" s="13" t="s">
        <v>63</v>
      </c>
      <c r="F2367" s="14" t="s">
        <v>8682</v>
      </c>
      <c r="G2367" s="14" t="s">
        <v>2581</v>
      </c>
      <c r="H2367" s="16">
        <v>43431</v>
      </c>
      <c r="I2367" s="16">
        <v>44313</v>
      </c>
      <c r="J2367" s="17" t="str">
        <f>IF(Ugovori_OPULJP[[#This Row],[DATUM ZAVRŠETKA OPERACIJE]]&gt;DATE(2023,12,31),"u provedbi","završen")</f>
        <v>završen</v>
      </c>
      <c r="K2367" s="15" t="s">
        <v>71</v>
      </c>
      <c r="L2367" s="15" t="s">
        <v>71</v>
      </c>
      <c r="M2367" s="18">
        <v>0.85</v>
      </c>
      <c r="N2367" s="18">
        <v>0.15</v>
      </c>
      <c r="O2367" s="19">
        <f>Ugovori_OPULJP[[#This Row],[Bespovratna sredstva - Ukupno (EU+Nac) HRK
= Ukupna ugovorena vrijednost bespovratnih sredstava]]*Ugovori_OPULJP[[#This Row],[EU STOPA SUFINANCIRANJA %
EU CO-FINANCING RATE %]]</f>
        <v>1589191.382</v>
      </c>
      <c r="P2367" s="20">
        <f>Ugovori_OPULJP[[#This Row],[Bespovratna sredstva - EU dio - HRK]]/7.5345</f>
        <v>210921.94332736079</v>
      </c>
      <c r="Q2367" s="19">
        <f>Ugovori_OPULJP[[#This Row],[Bespovratna sredstva - Ukupno (EU+Nac) HRK
= Ukupna ugovorena vrijednost bespovratnih sredstava]]*Ugovori_OPULJP[[#This Row],[STOPA NACIONALNOG SUFINANCIRANJA %]]</f>
        <v>280445.538</v>
      </c>
      <c r="R2367" s="20">
        <f>Ugovori_OPULJP[[#This Row],[Bespovratna sredstva - Nacionalni dio - HRK]]/7.5345</f>
        <v>37221.519410710731</v>
      </c>
      <c r="S2367" s="19">
        <v>1869636.92</v>
      </c>
      <c r="T2367" s="20">
        <f>Ugovori_OPULJP[[#This Row],[Bespovratna sredstva - Ukupno (EU+Nac) HRK
= Ukupna ugovorena vrijednost bespovratnih sredstava]]/7.5345</f>
        <v>248143.46273807151</v>
      </c>
      <c r="U2367" s="19">
        <v>0</v>
      </c>
      <c r="V2367" s="20">
        <f>Ugovori_OPULJP[[#This Row],[Javni doprinos korisnika - HRK]]/7.5345</f>
        <v>0</v>
      </c>
      <c r="W2367" s="19">
        <v>0</v>
      </c>
      <c r="X2367" s="20">
        <f>Ugovori_OPULJP[[#This Row],[Privatni doprinos korisnika - HRK]]/7.5345</f>
        <v>0</v>
      </c>
      <c r="Y2367" s="21">
        <f>Ugovori_OPULJP[[#This Row],[Bespovratna sredstva - Ukupno (EU+Nac) HRK
= Ukupna ugovorena vrijednost bespovratnih sredstava]]+Ugovori_OPULJP[[#This Row],[Javni doprinos korisnika - HRK]]+Ugovori_OPULJP[[#This Row],[Privatni doprinos korisnika - HRK]]</f>
        <v>1869636.92</v>
      </c>
      <c r="Z2367" s="22">
        <f>Ugovori_OPULJP[[#This Row],[UKUPNI PRIHVATLJIVI IZDACI
TOTAL ELIGIBLE EXPENDITURE
= Bespovratna sredstva ukupno + doprinos korisnika
= Ukupni prihvatljivi troškovi
= Ukupna ugovorena vrijednost projekta HRK]]/7.5345</f>
        <v>248143.46273807151</v>
      </c>
      <c r="AA2367" s="13" t="s">
        <v>22</v>
      </c>
      <c r="AB2367" s="13" t="s">
        <v>19</v>
      </c>
      <c r="AC2367" s="12" t="s">
        <v>8683</v>
      </c>
      <c r="AD2367" s="12" t="s">
        <v>2664</v>
      </c>
    </row>
    <row r="2368" spans="1:30" ht="41.4" x14ac:dyDescent="0.3">
      <c r="A2368" s="10" t="s">
        <v>8684</v>
      </c>
      <c r="B2368" s="86" t="s">
        <v>139</v>
      </c>
      <c r="C2368" s="12" t="s">
        <v>2736</v>
      </c>
      <c r="D2368" s="12" t="s">
        <v>8542</v>
      </c>
      <c r="E2368" s="13" t="s">
        <v>63</v>
      </c>
      <c r="F2368" s="14" t="s">
        <v>8672</v>
      </c>
      <c r="G2368" s="14" t="s">
        <v>8685</v>
      </c>
      <c r="H2368" s="16">
        <v>43628</v>
      </c>
      <c r="I2368" s="16">
        <v>44359</v>
      </c>
      <c r="J2368" s="17" t="str">
        <f>IF(Ugovori_OPULJP[[#This Row],[DATUM ZAVRŠETKA OPERACIJE]]&gt;DATE(2023,12,31),"u provedbi","završen")</f>
        <v>završen</v>
      </c>
      <c r="K2368" s="15" t="s">
        <v>21</v>
      </c>
      <c r="L2368" s="15" t="s">
        <v>21</v>
      </c>
      <c r="M2368" s="18">
        <v>0.85</v>
      </c>
      <c r="N2368" s="18">
        <v>0.15</v>
      </c>
      <c r="O2368" s="19">
        <f>Ugovori_OPULJP[[#This Row],[Bespovratna sredstva - Ukupno (EU+Nac) HRK
= Ukupna ugovorena vrijednost bespovratnih sredstava]]*Ugovori_OPULJP[[#This Row],[EU STOPA SUFINANCIRANJA %
EU CO-FINANCING RATE %]]</f>
        <v>766684.0199999999</v>
      </c>
      <c r="P2368" s="20">
        <f>Ugovori_OPULJP[[#This Row],[Bespovratna sredstva - EU dio - HRK]]/7.5345</f>
        <v>101756.45630101531</v>
      </c>
      <c r="Q2368" s="19">
        <f>Ugovori_OPULJP[[#This Row],[Bespovratna sredstva - Ukupno (EU+Nac) HRK
= Ukupna ugovorena vrijednost bespovratnih sredstava]]*Ugovori_OPULJP[[#This Row],[STOPA NACIONALNOG SUFINANCIRANJA %]]</f>
        <v>135297.18</v>
      </c>
      <c r="R2368" s="20">
        <f>Ugovori_OPULJP[[#This Row],[Bespovratna sredstva - Nacionalni dio - HRK]]/7.5345</f>
        <v>17957.021700179175</v>
      </c>
      <c r="S2368" s="19">
        <v>901981.2</v>
      </c>
      <c r="T2368" s="20">
        <f>Ugovori_OPULJP[[#This Row],[Bespovratna sredstva - Ukupno (EU+Nac) HRK
= Ukupna ugovorena vrijednost bespovratnih sredstava]]/7.5345</f>
        <v>119713.4780011945</v>
      </c>
      <c r="U2368" s="19">
        <v>0</v>
      </c>
      <c r="V2368" s="20">
        <f>Ugovori_OPULJP[[#This Row],[Javni doprinos korisnika - HRK]]/7.5345</f>
        <v>0</v>
      </c>
      <c r="W2368" s="19">
        <v>0</v>
      </c>
      <c r="X2368" s="20">
        <f>Ugovori_OPULJP[[#This Row],[Privatni doprinos korisnika - HRK]]/7.5345</f>
        <v>0</v>
      </c>
      <c r="Y2368" s="21">
        <f>Ugovori_OPULJP[[#This Row],[Bespovratna sredstva - Ukupno (EU+Nac) HRK
= Ukupna ugovorena vrijednost bespovratnih sredstava]]+Ugovori_OPULJP[[#This Row],[Javni doprinos korisnika - HRK]]+Ugovori_OPULJP[[#This Row],[Privatni doprinos korisnika - HRK]]</f>
        <v>901981.2</v>
      </c>
      <c r="Z2368" s="22">
        <f>Ugovori_OPULJP[[#This Row],[UKUPNI PRIHVATLJIVI IZDACI
TOTAL ELIGIBLE EXPENDITURE
= Bespovratna sredstva ukupno + doprinos korisnika
= Ukupni prihvatljivi troškovi
= Ukupna ugovorena vrijednost projekta HRK]]/7.5345</f>
        <v>119713.4780011945</v>
      </c>
      <c r="AA2368" s="13" t="s">
        <v>22</v>
      </c>
      <c r="AB2368" s="13" t="s">
        <v>19</v>
      </c>
      <c r="AC2368" s="12" t="s">
        <v>8686</v>
      </c>
      <c r="AD2368" s="12" t="s">
        <v>2664</v>
      </c>
    </row>
    <row r="2369" spans="1:30" ht="55.2" x14ac:dyDescent="0.3">
      <c r="A2369" s="10" t="s">
        <v>8687</v>
      </c>
      <c r="B2369" s="86" t="s">
        <v>139</v>
      </c>
      <c r="C2369" s="12" t="s">
        <v>2736</v>
      </c>
      <c r="D2369" s="12" t="s">
        <v>8542</v>
      </c>
      <c r="E2369" s="13" t="s">
        <v>63</v>
      </c>
      <c r="F2369" s="14" t="s">
        <v>7364</v>
      </c>
      <c r="G2369" s="14" t="s">
        <v>7365</v>
      </c>
      <c r="H2369" s="16">
        <v>43430</v>
      </c>
      <c r="I2369" s="16">
        <v>44342</v>
      </c>
      <c r="J2369" s="17" t="str">
        <f>IF(Ugovori_OPULJP[[#This Row],[DATUM ZAVRŠETKA OPERACIJE]]&gt;DATE(2023,12,31),"u provedbi","završen")</f>
        <v>završen</v>
      </c>
      <c r="K2369" s="15" t="s">
        <v>262</v>
      </c>
      <c r="L2369" s="15" t="s">
        <v>262</v>
      </c>
      <c r="M2369" s="18">
        <v>0.85</v>
      </c>
      <c r="N2369" s="18">
        <v>0.15</v>
      </c>
      <c r="O2369" s="19">
        <f>Ugovori_OPULJP[[#This Row],[Bespovratna sredstva - Ukupno (EU+Nac) HRK
= Ukupna ugovorena vrijednost bespovratnih sredstava]]*Ugovori_OPULJP[[#This Row],[EU STOPA SUFINANCIRANJA %
EU CO-FINANCING RATE %]]</f>
        <v>1694646.4194999998</v>
      </c>
      <c r="P2369" s="20">
        <f>Ugovori_OPULJP[[#This Row],[Bespovratna sredstva - EU dio - HRK]]/7.5345</f>
        <v>224918.23206583047</v>
      </c>
      <c r="Q2369" s="19">
        <f>Ugovori_OPULJP[[#This Row],[Bespovratna sredstva - Ukupno (EU+Nac) HRK
= Ukupna ugovorena vrijednost bespovratnih sredstava]]*Ugovori_OPULJP[[#This Row],[STOPA NACIONALNOG SUFINANCIRANJA %]]</f>
        <v>299055.25049999997</v>
      </c>
      <c r="R2369" s="20">
        <f>Ugovori_OPULJP[[#This Row],[Bespovratna sredstva - Nacionalni dio - HRK]]/7.5345</f>
        <v>39691.452717499495</v>
      </c>
      <c r="S2369" s="19">
        <v>1993701.67</v>
      </c>
      <c r="T2369" s="20">
        <f>Ugovori_OPULJP[[#This Row],[Bespovratna sredstva - Ukupno (EU+Nac) HRK
= Ukupna ugovorena vrijednost bespovratnih sredstava]]/7.5345</f>
        <v>264609.68478333001</v>
      </c>
      <c r="U2369" s="19">
        <v>0</v>
      </c>
      <c r="V2369" s="20">
        <f>Ugovori_OPULJP[[#This Row],[Javni doprinos korisnika - HRK]]/7.5345</f>
        <v>0</v>
      </c>
      <c r="W2369" s="19">
        <v>0</v>
      </c>
      <c r="X2369" s="20">
        <f>Ugovori_OPULJP[[#This Row],[Privatni doprinos korisnika - HRK]]/7.5345</f>
        <v>0</v>
      </c>
      <c r="Y2369" s="21">
        <f>Ugovori_OPULJP[[#This Row],[Bespovratna sredstva - Ukupno (EU+Nac) HRK
= Ukupna ugovorena vrijednost bespovratnih sredstava]]+Ugovori_OPULJP[[#This Row],[Javni doprinos korisnika - HRK]]+Ugovori_OPULJP[[#This Row],[Privatni doprinos korisnika - HRK]]</f>
        <v>1993701.67</v>
      </c>
      <c r="Z2369" s="22">
        <f>Ugovori_OPULJP[[#This Row],[UKUPNI PRIHVATLJIVI IZDACI
TOTAL ELIGIBLE EXPENDITURE
= Bespovratna sredstva ukupno + doprinos korisnika
= Ukupni prihvatljivi troškovi
= Ukupna ugovorena vrijednost projekta HRK]]/7.5345</f>
        <v>264609.68478333001</v>
      </c>
      <c r="AA2369" s="13" t="s">
        <v>22</v>
      </c>
      <c r="AB2369" s="13" t="s">
        <v>19</v>
      </c>
      <c r="AC2369" s="12" t="s">
        <v>8688</v>
      </c>
      <c r="AD2369" s="12" t="s">
        <v>2664</v>
      </c>
    </row>
    <row r="2370" spans="1:30" ht="82.8" x14ac:dyDescent="0.3">
      <c r="A2370" s="10" t="s">
        <v>8689</v>
      </c>
      <c r="B2370" s="86" t="s">
        <v>139</v>
      </c>
      <c r="C2370" s="12" t="s">
        <v>2736</v>
      </c>
      <c r="D2370" s="12" t="s">
        <v>8542</v>
      </c>
      <c r="E2370" s="13" t="s">
        <v>63</v>
      </c>
      <c r="F2370" s="14" t="s">
        <v>7372</v>
      </c>
      <c r="G2370" s="14" t="s">
        <v>7373</v>
      </c>
      <c r="H2370" s="16">
        <v>43559</v>
      </c>
      <c r="I2370" s="16">
        <v>44290</v>
      </c>
      <c r="J2370" s="17" t="str">
        <f>IF(Ugovori_OPULJP[[#This Row],[DATUM ZAVRŠETKA OPERACIJE]]&gt;DATE(2023,12,31),"u provedbi","završen")</f>
        <v>završen</v>
      </c>
      <c r="K2370" s="15" t="s">
        <v>417</v>
      </c>
      <c r="L2370" s="15" t="s">
        <v>417</v>
      </c>
      <c r="M2370" s="18">
        <v>0.85</v>
      </c>
      <c r="N2370" s="18">
        <v>0.15</v>
      </c>
      <c r="O2370" s="19">
        <f>Ugovori_OPULJP[[#This Row],[Bespovratna sredstva - Ukupno (EU+Nac) HRK
= Ukupna ugovorena vrijednost bespovratnih sredstava]]*Ugovori_OPULJP[[#This Row],[EU STOPA SUFINANCIRANJA %
EU CO-FINANCING RATE %]]</f>
        <v>903452.34350000008</v>
      </c>
      <c r="P2370" s="20">
        <f>Ugovori_OPULJP[[#This Row],[Bespovratna sredstva - EU dio - HRK]]/7.5345</f>
        <v>119908.73229809543</v>
      </c>
      <c r="Q2370" s="19">
        <f>Ugovori_OPULJP[[#This Row],[Bespovratna sredstva - Ukupno (EU+Nac) HRK
= Ukupna ugovorena vrijednost bespovratnih sredstava]]*Ugovori_OPULJP[[#This Row],[STOPA NACIONALNOG SUFINANCIRANJA %]]</f>
        <v>159432.7665</v>
      </c>
      <c r="R2370" s="20">
        <f>Ugovori_OPULJP[[#This Row],[Bespovratna sredstva - Nacionalni dio - HRK]]/7.5345</f>
        <v>21160.364523193308</v>
      </c>
      <c r="S2370" s="19">
        <v>1062885.1100000001</v>
      </c>
      <c r="T2370" s="20">
        <f>Ugovori_OPULJP[[#This Row],[Bespovratna sredstva - Ukupno (EU+Nac) HRK
= Ukupna ugovorena vrijednost bespovratnih sredstava]]/7.5345</f>
        <v>141069.09682128875</v>
      </c>
      <c r="U2370" s="19">
        <v>0</v>
      </c>
      <c r="V2370" s="20">
        <f>Ugovori_OPULJP[[#This Row],[Javni doprinos korisnika - HRK]]/7.5345</f>
        <v>0</v>
      </c>
      <c r="W2370" s="19">
        <v>3930</v>
      </c>
      <c r="X2370" s="20">
        <f>Ugovori_OPULJP[[#This Row],[Privatni doprinos korisnika - HRK]]/7.5345</f>
        <v>521.6006370694804</v>
      </c>
      <c r="Y2370" s="21">
        <f>Ugovori_OPULJP[[#This Row],[Bespovratna sredstva - Ukupno (EU+Nac) HRK
= Ukupna ugovorena vrijednost bespovratnih sredstava]]+Ugovori_OPULJP[[#This Row],[Javni doprinos korisnika - HRK]]+Ugovori_OPULJP[[#This Row],[Privatni doprinos korisnika - HRK]]</f>
        <v>1066815.1100000001</v>
      </c>
      <c r="Z2370" s="22">
        <f>Ugovori_OPULJP[[#This Row],[UKUPNI PRIHVATLJIVI IZDACI
TOTAL ELIGIBLE EXPENDITURE
= Bespovratna sredstva ukupno + doprinos korisnika
= Ukupni prihvatljivi troškovi
= Ukupna ugovorena vrijednost projekta HRK]]/7.5345</f>
        <v>141590.69745835822</v>
      </c>
      <c r="AA2370" s="13" t="s">
        <v>22</v>
      </c>
      <c r="AB2370" s="13" t="s">
        <v>19</v>
      </c>
      <c r="AC2370" s="12" t="s">
        <v>8690</v>
      </c>
      <c r="AD2370" s="12" t="s">
        <v>2664</v>
      </c>
    </row>
    <row r="2371" spans="1:30" ht="96.6" x14ac:dyDescent="0.3">
      <c r="A2371" s="10" t="s">
        <v>8691</v>
      </c>
      <c r="B2371" s="86" t="s">
        <v>139</v>
      </c>
      <c r="C2371" s="12" t="s">
        <v>2736</v>
      </c>
      <c r="D2371" s="12" t="s">
        <v>8542</v>
      </c>
      <c r="E2371" s="13" t="s">
        <v>63</v>
      </c>
      <c r="F2371" s="14" t="s">
        <v>8692</v>
      </c>
      <c r="G2371" s="14" t="s">
        <v>3775</v>
      </c>
      <c r="H2371" s="16">
        <v>43629</v>
      </c>
      <c r="I2371" s="16">
        <v>44360</v>
      </c>
      <c r="J2371" s="17" t="str">
        <f>IF(Ugovori_OPULJP[[#This Row],[DATUM ZAVRŠETKA OPERACIJE]]&gt;DATE(2023,12,31),"u provedbi","završen")</f>
        <v>završen</v>
      </c>
      <c r="K2371" s="15" t="s">
        <v>8645</v>
      </c>
      <c r="L2371" s="15" t="s">
        <v>329</v>
      </c>
      <c r="M2371" s="18">
        <v>0.85</v>
      </c>
      <c r="N2371" s="18">
        <v>0.15</v>
      </c>
      <c r="O2371" s="19">
        <f>Ugovori_OPULJP[[#This Row],[Bespovratna sredstva - Ukupno (EU+Nac) HRK
= Ukupna ugovorena vrijednost bespovratnih sredstava]]*Ugovori_OPULJP[[#This Row],[EU STOPA SUFINANCIRANJA %
EU CO-FINANCING RATE %]]</f>
        <v>2125000</v>
      </c>
      <c r="P2371" s="20">
        <f>Ugovori_OPULJP[[#This Row],[Bespovratna sredstva - EU dio - HRK]]/7.5345</f>
        <v>282035.96788108035</v>
      </c>
      <c r="Q2371" s="19">
        <f>Ugovori_OPULJP[[#This Row],[Bespovratna sredstva - Ukupno (EU+Nac) HRK
= Ukupna ugovorena vrijednost bespovratnih sredstava]]*Ugovori_OPULJP[[#This Row],[STOPA NACIONALNOG SUFINANCIRANJA %]]</f>
        <v>375000</v>
      </c>
      <c r="R2371" s="20">
        <f>Ugovori_OPULJP[[#This Row],[Bespovratna sredstva - Nacionalni dio - HRK]]/7.5345</f>
        <v>49771.053155484769</v>
      </c>
      <c r="S2371" s="19">
        <v>2500000</v>
      </c>
      <c r="T2371" s="20">
        <f>Ugovori_OPULJP[[#This Row],[Bespovratna sredstva - Ukupno (EU+Nac) HRK
= Ukupna ugovorena vrijednost bespovratnih sredstava]]/7.5345</f>
        <v>331807.02103656513</v>
      </c>
      <c r="U2371" s="19">
        <v>0</v>
      </c>
      <c r="V2371" s="20">
        <f>Ugovori_OPULJP[[#This Row],[Javni doprinos korisnika - HRK]]/7.5345</f>
        <v>0</v>
      </c>
      <c r="W2371" s="19">
        <v>0</v>
      </c>
      <c r="X2371" s="20">
        <f>Ugovori_OPULJP[[#This Row],[Privatni doprinos korisnika - HRK]]/7.5345</f>
        <v>0</v>
      </c>
      <c r="Y2371" s="21">
        <f>Ugovori_OPULJP[[#This Row],[Bespovratna sredstva - Ukupno (EU+Nac) HRK
= Ukupna ugovorena vrijednost bespovratnih sredstava]]+Ugovori_OPULJP[[#This Row],[Javni doprinos korisnika - HRK]]+Ugovori_OPULJP[[#This Row],[Privatni doprinos korisnika - HRK]]</f>
        <v>2500000</v>
      </c>
      <c r="Z2371" s="22">
        <f>Ugovori_OPULJP[[#This Row],[UKUPNI PRIHVATLJIVI IZDACI
TOTAL ELIGIBLE EXPENDITURE
= Bespovratna sredstva ukupno + doprinos korisnika
= Ukupni prihvatljivi troškovi
= Ukupna ugovorena vrijednost projekta HRK]]/7.5345</f>
        <v>331807.02103656513</v>
      </c>
      <c r="AA2371" s="13" t="s">
        <v>22</v>
      </c>
      <c r="AB2371" s="13" t="s">
        <v>19</v>
      </c>
      <c r="AC2371" s="12" t="s">
        <v>8693</v>
      </c>
      <c r="AD2371" s="12" t="s">
        <v>2664</v>
      </c>
    </row>
    <row r="2372" spans="1:30" ht="110.4" x14ac:dyDescent="0.3">
      <c r="A2372" s="10" t="s">
        <v>8694</v>
      </c>
      <c r="B2372" s="86" t="s">
        <v>139</v>
      </c>
      <c r="C2372" s="12" t="s">
        <v>2736</v>
      </c>
      <c r="D2372" s="12" t="s">
        <v>8542</v>
      </c>
      <c r="E2372" s="13" t="s">
        <v>63</v>
      </c>
      <c r="F2372" s="14" t="s">
        <v>8695</v>
      </c>
      <c r="G2372" s="14" t="s">
        <v>2171</v>
      </c>
      <c r="H2372" s="16">
        <v>43438</v>
      </c>
      <c r="I2372" s="16">
        <v>44169</v>
      </c>
      <c r="J2372" s="17" t="str">
        <f>IF(Ugovori_OPULJP[[#This Row],[DATUM ZAVRŠETKA OPERACIJE]]&gt;DATE(2023,12,31),"u provedbi","završen")</f>
        <v>završen</v>
      </c>
      <c r="K2372" s="15" t="s">
        <v>66</v>
      </c>
      <c r="L2372" s="15" t="s">
        <v>66</v>
      </c>
      <c r="M2372" s="18">
        <v>0.85</v>
      </c>
      <c r="N2372" s="18">
        <v>0.15</v>
      </c>
      <c r="O2372" s="19">
        <f>Ugovori_OPULJP[[#This Row],[Bespovratna sredstva - Ukupno (EU+Nac) HRK
= Ukupna ugovorena vrijednost bespovratnih sredstava]]*Ugovori_OPULJP[[#This Row],[EU STOPA SUFINANCIRANJA %
EU CO-FINANCING RATE %]]</f>
        <v>2115518.7600000002</v>
      </c>
      <c r="P2372" s="20">
        <f>Ugovori_OPULJP[[#This Row],[Bespovratna sredstva - EU dio - HRK]]/7.5345</f>
        <v>280777.59108102729</v>
      </c>
      <c r="Q2372" s="19">
        <f>Ugovori_OPULJP[[#This Row],[Bespovratna sredstva - Ukupno (EU+Nac) HRK
= Ukupna ugovorena vrijednost bespovratnih sredstava]]*Ugovori_OPULJP[[#This Row],[STOPA NACIONALNOG SUFINANCIRANJA %]]</f>
        <v>373326.84</v>
      </c>
      <c r="R2372" s="20">
        <f>Ugovori_OPULJP[[#This Row],[Bespovratna sredstva - Nacionalni dio - HRK]]/7.5345</f>
        <v>49548.986661357754</v>
      </c>
      <c r="S2372" s="19">
        <v>2488845.6</v>
      </c>
      <c r="T2372" s="20">
        <f>Ugovori_OPULJP[[#This Row],[Bespovratna sredstva - Ukupno (EU+Nac) HRK
= Ukupna ugovorena vrijednost bespovratnih sredstava]]/7.5345</f>
        <v>330326.57774238504</v>
      </c>
      <c r="U2372" s="19">
        <v>0</v>
      </c>
      <c r="V2372" s="20">
        <f>Ugovori_OPULJP[[#This Row],[Javni doprinos korisnika - HRK]]/7.5345</f>
        <v>0</v>
      </c>
      <c r="W2372" s="19">
        <v>0</v>
      </c>
      <c r="X2372" s="20">
        <f>Ugovori_OPULJP[[#This Row],[Privatni doprinos korisnika - HRK]]/7.5345</f>
        <v>0</v>
      </c>
      <c r="Y2372" s="21">
        <f>Ugovori_OPULJP[[#This Row],[Bespovratna sredstva - Ukupno (EU+Nac) HRK
= Ukupna ugovorena vrijednost bespovratnih sredstava]]+Ugovori_OPULJP[[#This Row],[Javni doprinos korisnika - HRK]]+Ugovori_OPULJP[[#This Row],[Privatni doprinos korisnika - HRK]]</f>
        <v>2488845.6</v>
      </c>
      <c r="Z2372" s="22">
        <f>Ugovori_OPULJP[[#This Row],[UKUPNI PRIHVATLJIVI IZDACI
TOTAL ELIGIBLE EXPENDITURE
= Bespovratna sredstva ukupno + doprinos korisnika
= Ukupni prihvatljivi troškovi
= Ukupna ugovorena vrijednost projekta HRK]]/7.5345</f>
        <v>330326.57774238504</v>
      </c>
      <c r="AA2372" s="13" t="s">
        <v>22</v>
      </c>
      <c r="AB2372" s="13" t="s">
        <v>19</v>
      </c>
      <c r="AC2372" s="12" t="s">
        <v>8696</v>
      </c>
      <c r="AD2372" s="12" t="s">
        <v>2664</v>
      </c>
    </row>
    <row r="2373" spans="1:30" ht="55.2" x14ac:dyDescent="0.3">
      <c r="A2373" s="10" t="s">
        <v>8697</v>
      </c>
      <c r="B2373" s="86" t="s">
        <v>139</v>
      </c>
      <c r="C2373" s="12" t="s">
        <v>2736</v>
      </c>
      <c r="D2373" s="12" t="s">
        <v>8542</v>
      </c>
      <c r="E2373" s="13" t="s">
        <v>63</v>
      </c>
      <c r="F2373" s="14" t="s">
        <v>8698</v>
      </c>
      <c r="G2373" s="14" t="s">
        <v>7416</v>
      </c>
      <c r="H2373" s="16">
        <v>43445</v>
      </c>
      <c r="I2373" s="16">
        <v>44238</v>
      </c>
      <c r="J2373" s="17" t="str">
        <f>IF(Ugovori_OPULJP[[#This Row],[DATUM ZAVRŠETKA OPERACIJE]]&gt;DATE(2023,12,31),"u provedbi","završen")</f>
        <v>završen</v>
      </c>
      <c r="K2373" s="15" t="s">
        <v>2763</v>
      </c>
      <c r="L2373" s="15" t="s">
        <v>66</v>
      </c>
      <c r="M2373" s="18">
        <v>0.85</v>
      </c>
      <c r="N2373" s="18">
        <v>0.15</v>
      </c>
      <c r="O2373" s="19">
        <f>Ugovori_OPULJP[[#This Row],[Bespovratna sredstva - Ukupno (EU+Nac) HRK
= Ukupna ugovorena vrijednost bespovratnih sredstava]]*Ugovori_OPULJP[[#This Row],[EU STOPA SUFINANCIRANJA %
EU CO-FINANCING RATE %]]</f>
        <v>2124958.8089999999</v>
      </c>
      <c r="P2373" s="20">
        <f>Ugovori_OPULJP[[#This Row],[Bespovratna sredstva - EU dio - HRK]]/7.5345</f>
        <v>282030.50089587894</v>
      </c>
      <c r="Q2373" s="19">
        <f>Ugovori_OPULJP[[#This Row],[Bespovratna sredstva - Ukupno (EU+Nac) HRK
= Ukupna ugovorena vrijednost bespovratnih sredstava]]*Ugovori_OPULJP[[#This Row],[STOPA NACIONALNOG SUFINANCIRANJA %]]</f>
        <v>374992.73099999997</v>
      </c>
      <c r="R2373" s="20">
        <f>Ugovori_OPULJP[[#This Row],[Bespovratna sredstva - Nacionalni dio - HRK]]/7.5345</f>
        <v>49770.088393390397</v>
      </c>
      <c r="S2373" s="19">
        <v>2499951.54</v>
      </c>
      <c r="T2373" s="20">
        <f>Ugovori_OPULJP[[#This Row],[Bespovratna sredstva - Ukupno (EU+Nac) HRK
= Ukupna ugovorena vrijednost bespovratnih sredstava]]/7.5345</f>
        <v>331800.58928926935</v>
      </c>
      <c r="U2373" s="19">
        <v>0</v>
      </c>
      <c r="V2373" s="20">
        <f>Ugovori_OPULJP[[#This Row],[Javni doprinos korisnika - HRK]]/7.5345</f>
        <v>0</v>
      </c>
      <c r="W2373" s="19">
        <v>0</v>
      </c>
      <c r="X2373" s="20">
        <f>Ugovori_OPULJP[[#This Row],[Privatni doprinos korisnika - HRK]]/7.5345</f>
        <v>0</v>
      </c>
      <c r="Y2373" s="21">
        <f>Ugovori_OPULJP[[#This Row],[Bespovratna sredstva - Ukupno (EU+Nac) HRK
= Ukupna ugovorena vrijednost bespovratnih sredstava]]+Ugovori_OPULJP[[#This Row],[Javni doprinos korisnika - HRK]]+Ugovori_OPULJP[[#This Row],[Privatni doprinos korisnika - HRK]]</f>
        <v>2499951.54</v>
      </c>
      <c r="Z2373" s="22">
        <f>Ugovori_OPULJP[[#This Row],[UKUPNI PRIHVATLJIVI IZDACI
TOTAL ELIGIBLE EXPENDITURE
= Bespovratna sredstva ukupno + doprinos korisnika
= Ukupni prihvatljivi troškovi
= Ukupna ugovorena vrijednost projekta HRK]]/7.5345</f>
        <v>331800.58928926935</v>
      </c>
      <c r="AA2373" s="13" t="s">
        <v>22</v>
      </c>
      <c r="AB2373" s="13" t="s">
        <v>19</v>
      </c>
      <c r="AC2373" s="12" t="s">
        <v>8699</v>
      </c>
      <c r="AD2373" s="12" t="s">
        <v>2664</v>
      </c>
    </row>
    <row r="2374" spans="1:30" ht="69" x14ac:dyDescent="0.3">
      <c r="A2374" s="10" t="s">
        <v>8700</v>
      </c>
      <c r="B2374" s="86" t="s">
        <v>139</v>
      </c>
      <c r="C2374" s="12" t="s">
        <v>2736</v>
      </c>
      <c r="D2374" s="12" t="s">
        <v>8542</v>
      </c>
      <c r="E2374" s="13" t="s">
        <v>63</v>
      </c>
      <c r="F2374" s="14" t="s">
        <v>8701</v>
      </c>
      <c r="G2374" s="14" t="s">
        <v>8702</v>
      </c>
      <c r="H2374" s="16">
        <v>43629</v>
      </c>
      <c r="I2374" s="16">
        <v>44513</v>
      </c>
      <c r="J2374" s="17" t="str">
        <f>IF(Ugovori_OPULJP[[#This Row],[DATUM ZAVRŠETKA OPERACIJE]]&gt;DATE(2023,12,31),"u provedbi","završen")</f>
        <v>završen</v>
      </c>
      <c r="K2374" s="15" t="s">
        <v>240</v>
      </c>
      <c r="L2374" s="15" t="s">
        <v>240</v>
      </c>
      <c r="M2374" s="18">
        <v>0.85</v>
      </c>
      <c r="N2374" s="18">
        <v>0.15</v>
      </c>
      <c r="O2374" s="19">
        <f>Ugovori_OPULJP[[#This Row],[Bespovratna sredstva - Ukupno (EU+Nac) HRK
= Ukupna ugovorena vrijednost bespovratnih sredstava]]*Ugovori_OPULJP[[#This Row],[EU STOPA SUFINANCIRANJA %
EU CO-FINANCING RATE %]]</f>
        <v>478717.875</v>
      </c>
      <c r="P2374" s="20">
        <f>Ugovori_OPULJP[[#This Row],[Bespovratna sredstva - EU dio - HRK]]/7.5345</f>
        <v>63536.780808281903</v>
      </c>
      <c r="Q2374" s="19">
        <f>Ugovori_OPULJP[[#This Row],[Bespovratna sredstva - Ukupno (EU+Nac) HRK
= Ukupna ugovorena vrijednost bespovratnih sredstava]]*Ugovori_OPULJP[[#This Row],[STOPA NACIONALNOG SUFINANCIRANJA %]]</f>
        <v>84479.625</v>
      </c>
      <c r="R2374" s="20">
        <f>Ugovori_OPULJP[[#This Row],[Bespovratna sredstva - Nacionalni dio - HRK]]/7.5345</f>
        <v>11212.373083814453</v>
      </c>
      <c r="S2374" s="19">
        <v>563197.5</v>
      </c>
      <c r="T2374" s="20">
        <f>Ugovori_OPULJP[[#This Row],[Bespovratna sredstva - Ukupno (EU+Nac) HRK
= Ukupna ugovorena vrijednost bespovratnih sredstava]]/7.5345</f>
        <v>74749.15389209635</v>
      </c>
      <c r="U2374" s="19">
        <v>0</v>
      </c>
      <c r="V2374" s="20">
        <f>Ugovori_OPULJP[[#This Row],[Javni doprinos korisnika - HRK]]/7.5345</f>
        <v>0</v>
      </c>
      <c r="W2374" s="19">
        <v>0</v>
      </c>
      <c r="X2374" s="20">
        <f>Ugovori_OPULJP[[#This Row],[Privatni doprinos korisnika - HRK]]/7.5345</f>
        <v>0</v>
      </c>
      <c r="Y2374" s="21">
        <f>Ugovori_OPULJP[[#This Row],[Bespovratna sredstva - Ukupno (EU+Nac) HRK
= Ukupna ugovorena vrijednost bespovratnih sredstava]]+Ugovori_OPULJP[[#This Row],[Javni doprinos korisnika - HRK]]+Ugovori_OPULJP[[#This Row],[Privatni doprinos korisnika - HRK]]</f>
        <v>563197.5</v>
      </c>
      <c r="Z2374" s="22">
        <f>Ugovori_OPULJP[[#This Row],[UKUPNI PRIHVATLJIVI IZDACI
TOTAL ELIGIBLE EXPENDITURE
= Bespovratna sredstva ukupno + doprinos korisnika
= Ukupni prihvatljivi troškovi
= Ukupna ugovorena vrijednost projekta HRK]]/7.5345</f>
        <v>74749.15389209635</v>
      </c>
      <c r="AA2374" s="13" t="s">
        <v>22</v>
      </c>
      <c r="AB2374" s="13" t="s">
        <v>19</v>
      </c>
      <c r="AC2374" s="12" t="s">
        <v>8703</v>
      </c>
      <c r="AD2374" s="12" t="s">
        <v>2664</v>
      </c>
    </row>
    <row r="2375" spans="1:30" ht="69" x14ac:dyDescent="0.3">
      <c r="A2375" s="10" t="s">
        <v>8704</v>
      </c>
      <c r="B2375" s="86" t="s">
        <v>139</v>
      </c>
      <c r="C2375" s="12" t="s">
        <v>2736</v>
      </c>
      <c r="D2375" s="12" t="s">
        <v>8542</v>
      </c>
      <c r="E2375" s="13" t="s">
        <v>63</v>
      </c>
      <c r="F2375" s="14" t="s">
        <v>8705</v>
      </c>
      <c r="G2375" s="14" t="s">
        <v>3752</v>
      </c>
      <c r="H2375" s="16">
        <v>43437</v>
      </c>
      <c r="I2375" s="16">
        <v>44168</v>
      </c>
      <c r="J2375" s="17" t="str">
        <f>IF(Ugovori_OPULJP[[#This Row],[DATUM ZAVRŠETKA OPERACIJE]]&gt;DATE(2023,12,31),"u provedbi","završen")</f>
        <v>završen</v>
      </c>
      <c r="K2375" s="15" t="s">
        <v>2676</v>
      </c>
      <c r="L2375" s="15" t="s">
        <v>324</v>
      </c>
      <c r="M2375" s="18">
        <v>0.85</v>
      </c>
      <c r="N2375" s="18">
        <v>0.15</v>
      </c>
      <c r="O2375" s="19">
        <f>Ugovori_OPULJP[[#This Row],[Bespovratna sredstva - Ukupno (EU+Nac) HRK
= Ukupna ugovorena vrijednost bespovratnih sredstava]]*Ugovori_OPULJP[[#This Row],[EU STOPA SUFINANCIRANJA %
EU CO-FINANCING RATE %]]</f>
        <v>2092820.2069999999</v>
      </c>
      <c r="P2375" s="20">
        <f>Ugovori_OPULJP[[#This Row],[Bespovratna sredstva - EU dio - HRK]]/7.5345</f>
        <v>277764.97537991899</v>
      </c>
      <c r="Q2375" s="19">
        <f>Ugovori_OPULJP[[#This Row],[Bespovratna sredstva - Ukupno (EU+Nac) HRK
= Ukupna ugovorena vrijednost bespovratnih sredstava]]*Ugovori_OPULJP[[#This Row],[STOPA NACIONALNOG SUFINANCIRANJA %]]</f>
        <v>369321.21299999999</v>
      </c>
      <c r="R2375" s="20">
        <f>Ugovori_OPULJP[[#This Row],[Bespovratna sredstva - Nacionalni dio - HRK]]/7.5345</f>
        <v>49017.348596456293</v>
      </c>
      <c r="S2375" s="19">
        <v>2462141.42</v>
      </c>
      <c r="T2375" s="20">
        <f>Ugovori_OPULJP[[#This Row],[Bespovratna sredstva - Ukupno (EU+Nac) HRK
= Ukupna ugovorena vrijednost bespovratnih sredstava]]/7.5345</f>
        <v>326782.32397637534</v>
      </c>
      <c r="U2375" s="19">
        <v>0</v>
      </c>
      <c r="V2375" s="20">
        <f>Ugovori_OPULJP[[#This Row],[Javni doprinos korisnika - HRK]]/7.5345</f>
        <v>0</v>
      </c>
      <c r="W2375" s="19">
        <v>0</v>
      </c>
      <c r="X2375" s="20">
        <f>Ugovori_OPULJP[[#This Row],[Privatni doprinos korisnika - HRK]]/7.5345</f>
        <v>0</v>
      </c>
      <c r="Y2375" s="21">
        <f>Ugovori_OPULJP[[#This Row],[Bespovratna sredstva - Ukupno (EU+Nac) HRK
= Ukupna ugovorena vrijednost bespovratnih sredstava]]+Ugovori_OPULJP[[#This Row],[Javni doprinos korisnika - HRK]]+Ugovori_OPULJP[[#This Row],[Privatni doprinos korisnika - HRK]]</f>
        <v>2462141.42</v>
      </c>
      <c r="Z2375" s="22">
        <f>Ugovori_OPULJP[[#This Row],[UKUPNI PRIHVATLJIVI IZDACI
TOTAL ELIGIBLE EXPENDITURE
= Bespovratna sredstva ukupno + doprinos korisnika
= Ukupni prihvatljivi troškovi
= Ukupna ugovorena vrijednost projekta HRK]]/7.5345</f>
        <v>326782.32397637534</v>
      </c>
      <c r="AA2375" s="13" t="s">
        <v>22</v>
      </c>
      <c r="AB2375" s="13" t="s">
        <v>19</v>
      </c>
      <c r="AC2375" s="12" t="s">
        <v>8706</v>
      </c>
      <c r="AD2375" s="12" t="s">
        <v>2664</v>
      </c>
    </row>
    <row r="2376" spans="1:30" ht="96.6" x14ac:dyDescent="0.3">
      <c r="A2376" s="10" t="s">
        <v>8707</v>
      </c>
      <c r="B2376" s="86" t="s">
        <v>139</v>
      </c>
      <c r="C2376" s="12" t="s">
        <v>2736</v>
      </c>
      <c r="D2376" s="12" t="s">
        <v>8542</v>
      </c>
      <c r="E2376" s="13" t="s">
        <v>63</v>
      </c>
      <c r="F2376" s="14" t="s">
        <v>8708</v>
      </c>
      <c r="G2376" s="14" t="s">
        <v>7540</v>
      </c>
      <c r="H2376" s="16">
        <v>43559</v>
      </c>
      <c r="I2376" s="16">
        <v>44290</v>
      </c>
      <c r="J2376" s="17" t="str">
        <f>IF(Ugovori_OPULJP[[#This Row],[DATUM ZAVRŠETKA OPERACIJE]]&gt;DATE(2023,12,31),"u provedbi","završen")</f>
        <v>završen</v>
      </c>
      <c r="K2376" s="15" t="s">
        <v>117</v>
      </c>
      <c r="L2376" s="15" t="s">
        <v>117</v>
      </c>
      <c r="M2376" s="18">
        <v>0.85</v>
      </c>
      <c r="N2376" s="18">
        <v>0.15</v>
      </c>
      <c r="O2376" s="19">
        <f>Ugovori_OPULJP[[#This Row],[Bespovratna sredstva - Ukupno (EU+Nac) HRK
= Ukupna ugovorena vrijednost bespovratnih sredstava]]*Ugovori_OPULJP[[#This Row],[EU STOPA SUFINANCIRANJA %
EU CO-FINANCING RATE %]]</f>
        <v>746551.6</v>
      </c>
      <c r="P2376" s="20">
        <f>Ugovori_OPULJP[[#This Row],[Bespovratna sredstva - EU dio - HRK]]/7.5345</f>
        <v>99084.424978432537</v>
      </c>
      <c r="Q2376" s="19">
        <f>Ugovori_OPULJP[[#This Row],[Bespovratna sredstva - Ukupno (EU+Nac) HRK
= Ukupna ugovorena vrijednost bespovratnih sredstava]]*Ugovori_OPULJP[[#This Row],[STOPA NACIONALNOG SUFINANCIRANJA %]]</f>
        <v>131744.4</v>
      </c>
      <c r="R2376" s="20">
        <f>Ugovori_OPULJP[[#This Row],[Bespovratna sredstva - Nacionalni dio - HRK]]/7.5345</f>
        <v>17485.486760899857</v>
      </c>
      <c r="S2376" s="19">
        <v>878296</v>
      </c>
      <c r="T2376" s="20">
        <f>Ugovori_OPULJP[[#This Row],[Bespovratna sredstva - Ukupno (EU+Nac) HRK
= Ukupna ugovorena vrijednost bespovratnih sredstava]]/7.5345</f>
        <v>116569.9117393324</v>
      </c>
      <c r="U2376" s="19">
        <v>0</v>
      </c>
      <c r="V2376" s="20">
        <f>Ugovori_OPULJP[[#This Row],[Javni doprinos korisnika - HRK]]/7.5345</f>
        <v>0</v>
      </c>
      <c r="W2376" s="19">
        <v>0</v>
      </c>
      <c r="X2376" s="20">
        <f>Ugovori_OPULJP[[#This Row],[Privatni doprinos korisnika - HRK]]/7.5345</f>
        <v>0</v>
      </c>
      <c r="Y2376" s="21">
        <f>Ugovori_OPULJP[[#This Row],[Bespovratna sredstva - Ukupno (EU+Nac) HRK
= Ukupna ugovorena vrijednost bespovratnih sredstava]]+Ugovori_OPULJP[[#This Row],[Javni doprinos korisnika - HRK]]+Ugovori_OPULJP[[#This Row],[Privatni doprinos korisnika - HRK]]</f>
        <v>878296</v>
      </c>
      <c r="Z2376" s="22">
        <f>Ugovori_OPULJP[[#This Row],[UKUPNI PRIHVATLJIVI IZDACI
TOTAL ELIGIBLE EXPENDITURE
= Bespovratna sredstva ukupno + doprinos korisnika
= Ukupni prihvatljivi troškovi
= Ukupna ugovorena vrijednost projekta HRK]]/7.5345</f>
        <v>116569.9117393324</v>
      </c>
      <c r="AA2376" s="13" t="s">
        <v>22</v>
      </c>
      <c r="AB2376" s="13" t="s">
        <v>19</v>
      </c>
      <c r="AC2376" s="12" t="s">
        <v>8709</v>
      </c>
      <c r="AD2376" s="12" t="s">
        <v>2664</v>
      </c>
    </row>
    <row r="2377" spans="1:30" ht="96.6" x14ac:dyDescent="0.3">
      <c r="A2377" s="10" t="s">
        <v>8710</v>
      </c>
      <c r="B2377" s="86" t="s">
        <v>139</v>
      </c>
      <c r="C2377" s="12" t="s">
        <v>2736</v>
      </c>
      <c r="D2377" s="12" t="s">
        <v>8542</v>
      </c>
      <c r="E2377" s="13" t="s">
        <v>63</v>
      </c>
      <c r="F2377" s="14" t="s">
        <v>8711</v>
      </c>
      <c r="G2377" s="14" t="s">
        <v>8712</v>
      </c>
      <c r="H2377" s="16">
        <v>43437</v>
      </c>
      <c r="I2377" s="16">
        <v>44168</v>
      </c>
      <c r="J2377" s="17" t="str">
        <f>IF(Ugovori_OPULJP[[#This Row],[DATUM ZAVRŠETKA OPERACIJE]]&gt;DATE(2023,12,31),"u provedbi","završen")</f>
        <v>završen</v>
      </c>
      <c r="K2377" s="15" t="s">
        <v>380</v>
      </c>
      <c r="L2377" s="15" t="s">
        <v>380</v>
      </c>
      <c r="M2377" s="18">
        <v>0.85</v>
      </c>
      <c r="N2377" s="18">
        <v>0.15</v>
      </c>
      <c r="O2377" s="19">
        <f>Ugovori_OPULJP[[#This Row],[Bespovratna sredstva - Ukupno (EU+Nac) HRK
= Ukupna ugovorena vrijednost bespovratnih sredstava]]*Ugovori_OPULJP[[#This Row],[EU STOPA SUFINANCIRANJA %
EU CO-FINANCING RATE %]]</f>
        <v>1003280.0069999999</v>
      </c>
      <c r="P2377" s="20">
        <f>Ugovori_OPULJP[[#This Row],[Bespovratna sredstva - EU dio - HRK]]/7.5345</f>
        <v>133158.14015528566</v>
      </c>
      <c r="Q2377" s="19">
        <f>Ugovori_OPULJP[[#This Row],[Bespovratna sredstva - Ukupno (EU+Nac) HRK
= Ukupna ugovorena vrijednost bespovratnih sredstava]]*Ugovori_OPULJP[[#This Row],[STOPA NACIONALNOG SUFINANCIRANJA %]]</f>
        <v>177049.41299999997</v>
      </c>
      <c r="R2377" s="20">
        <f>Ugovori_OPULJP[[#This Row],[Bespovratna sredstva - Nacionalni dio - HRK]]/7.5345</f>
        <v>23498.495321520997</v>
      </c>
      <c r="S2377" s="19">
        <v>1180329.42</v>
      </c>
      <c r="T2377" s="20">
        <f>Ugovori_OPULJP[[#This Row],[Bespovratna sredstva - Ukupno (EU+Nac) HRK
= Ukupna ugovorena vrijednost bespovratnih sredstava]]/7.5345</f>
        <v>156656.63547680667</v>
      </c>
      <c r="U2377" s="19">
        <v>0</v>
      </c>
      <c r="V2377" s="20">
        <f>Ugovori_OPULJP[[#This Row],[Javni doprinos korisnika - HRK]]/7.5345</f>
        <v>0</v>
      </c>
      <c r="W2377" s="19">
        <v>10734.580000000075</v>
      </c>
      <c r="X2377" s="20">
        <f>Ugovori_OPULJP[[#This Row],[Privatni doprinos korisnika - HRK]]/7.5345</f>
        <v>1424.7236047514864</v>
      </c>
      <c r="Y2377" s="21">
        <f>Ugovori_OPULJP[[#This Row],[Bespovratna sredstva - Ukupno (EU+Nac) HRK
= Ukupna ugovorena vrijednost bespovratnih sredstava]]+Ugovori_OPULJP[[#This Row],[Javni doprinos korisnika - HRK]]+Ugovori_OPULJP[[#This Row],[Privatni doprinos korisnika - HRK]]</f>
        <v>1191064</v>
      </c>
      <c r="Z2377" s="22">
        <f>Ugovori_OPULJP[[#This Row],[UKUPNI PRIHVATLJIVI IZDACI
TOTAL ELIGIBLE EXPENDITURE
= Bespovratna sredstva ukupno + doprinos korisnika
= Ukupni prihvatljivi troškovi
= Ukupna ugovorena vrijednost projekta HRK]]/7.5345</f>
        <v>158081.35908155816</v>
      </c>
      <c r="AA2377" s="13" t="s">
        <v>22</v>
      </c>
      <c r="AB2377" s="13" t="s">
        <v>19</v>
      </c>
      <c r="AC2377" s="12" t="s">
        <v>8713</v>
      </c>
      <c r="AD2377" s="12" t="s">
        <v>2664</v>
      </c>
    </row>
    <row r="2378" spans="1:30" ht="96.6" x14ac:dyDescent="0.3">
      <c r="A2378" s="10" t="s">
        <v>8714</v>
      </c>
      <c r="B2378" s="86" t="s">
        <v>139</v>
      </c>
      <c r="C2378" s="12" t="s">
        <v>2736</v>
      </c>
      <c r="D2378" s="12" t="s">
        <v>8542</v>
      </c>
      <c r="E2378" s="13" t="s">
        <v>63</v>
      </c>
      <c r="F2378" s="14" t="s">
        <v>8715</v>
      </c>
      <c r="G2378" s="14" t="s">
        <v>159</v>
      </c>
      <c r="H2378" s="16">
        <v>43437</v>
      </c>
      <c r="I2378" s="16">
        <v>44289</v>
      </c>
      <c r="J2378" s="17" t="str">
        <f>IF(Ugovori_OPULJP[[#This Row],[DATUM ZAVRŠETKA OPERACIJE]]&gt;DATE(2023,12,31),"u provedbi","završen")</f>
        <v>završen</v>
      </c>
      <c r="K2378" s="15" t="s">
        <v>8716</v>
      </c>
      <c r="L2378" s="15" t="s">
        <v>21</v>
      </c>
      <c r="M2378" s="18">
        <v>0.85</v>
      </c>
      <c r="N2378" s="18">
        <v>0.15</v>
      </c>
      <c r="O2378" s="19">
        <f>Ugovori_OPULJP[[#This Row],[Bespovratna sredstva - Ukupno (EU+Nac) HRK
= Ukupna ugovorena vrijednost bespovratnih sredstava]]*Ugovori_OPULJP[[#This Row],[EU STOPA SUFINANCIRANJA %
EU CO-FINANCING RATE %]]</f>
        <v>2124210.2649999997</v>
      </c>
      <c r="P2378" s="20">
        <f>Ugovori_OPULJP[[#This Row],[Bespovratna sredstva - EU dio - HRK]]/7.5345</f>
        <v>281931.15203397698</v>
      </c>
      <c r="Q2378" s="19">
        <f>Ugovori_OPULJP[[#This Row],[Bespovratna sredstva - Ukupno (EU+Nac) HRK
= Ukupna ugovorena vrijednost bespovratnih sredstava]]*Ugovori_OPULJP[[#This Row],[STOPA NACIONALNOG SUFINANCIRANJA %]]</f>
        <v>374860.63499999995</v>
      </c>
      <c r="R2378" s="20">
        <f>Ugovori_OPULJP[[#This Row],[Bespovratna sredstva - Nacionalni dio - HRK]]/7.5345</f>
        <v>49752.556241290054</v>
      </c>
      <c r="S2378" s="19">
        <v>2499070.9</v>
      </c>
      <c r="T2378" s="20">
        <f>Ugovori_OPULJP[[#This Row],[Bespovratna sredstva - Ukupno (EU+Nac) HRK
= Ukupna ugovorena vrijednost bespovratnih sredstava]]/7.5345</f>
        <v>331683.7082752671</v>
      </c>
      <c r="U2378" s="19">
        <v>0</v>
      </c>
      <c r="V2378" s="20">
        <f>Ugovori_OPULJP[[#This Row],[Javni doprinos korisnika - HRK]]/7.5345</f>
        <v>0</v>
      </c>
      <c r="W2378" s="19">
        <v>0</v>
      </c>
      <c r="X2378" s="20">
        <f>Ugovori_OPULJP[[#This Row],[Privatni doprinos korisnika - HRK]]/7.5345</f>
        <v>0</v>
      </c>
      <c r="Y2378" s="21">
        <f>Ugovori_OPULJP[[#This Row],[Bespovratna sredstva - Ukupno (EU+Nac) HRK
= Ukupna ugovorena vrijednost bespovratnih sredstava]]+Ugovori_OPULJP[[#This Row],[Javni doprinos korisnika - HRK]]+Ugovori_OPULJP[[#This Row],[Privatni doprinos korisnika - HRK]]</f>
        <v>2499070.9</v>
      </c>
      <c r="Z2378" s="22">
        <f>Ugovori_OPULJP[[#This Row],[UKUPNI PRIHVATLJIVI IZDACI
TOTAL ELIGIBLE EXPENDITURE
= Bespovratna sredstva ukupno + doprinos korisnika
= Ukupni prihvatljivi troškovi
= Ukupna ugovorena vrijednost projekta HRK]]/7.5345</f>
        <v>331683.7082752671</v>
      </c>
      <c r="AA2378" s="13" t="s">
        <v>22</v>
      </c>
      <c r="AB2378" s="13" t="s">
        <v>19</v>
      </c>
      <c r="AC2378" s="12" t="s">
        <v>8717</v>
      </c>
      <c r="AD2378" s="12" t="s">
        <v>2664</v>
      </c>
    </row>
    <row r="2379" spans="1:30" ht="96.6" x14ac:dyDescent="0.3">
      <c r="A2379" s="10" t="s">
        <v>8718</v>
      </c>
      <c r="B2379" s="86" t="s">
        <v>139</v>
      </c>
      <c r="C2379" s="12" t="s">
        <v>2736</v>
      </c>
      <c r="D2379" s="12" t="s">
        <v>8542</v>
      </c>
      <c r="E2379" s="13" t="s">
        <v>63</v>
      </c>
      <c r="F2379" s="14" t="s">
        <v>8719</v>
      </c>
      <c r="G2379" s="14" t="s">
        <v>2341</v>
      </c>
      <c r="H2379" s="16">
        <v>43623</v>
      </c>
      <c r="I2379" s="16">
        <v>44354</v>
      </c>
      <c r="J2379" s="17" t="str">
        <f>IF(Ugovori_OPULJP[[#This Row],[DATUM ZAVRŠETKA OPERACIJE]]&gt;DATE(2023,12,31),"u provedbi","završen")</f>
        <v>završen</v>
      </c>
      <c r="K2379" s="15" t="s">
        <v>144</v>
      </c>
      <c r="L2379" s="15" t="s">
        <v>144</v>
      </c>
      <c r="M2379" s="18">
        <v>0.85</v>
      </c>
      <c r="N2379" s="18">
        <v>0.15</v>
      </c>
      <c r="O2379" s="19">
        <f>Ugovori_OPULJP[[#This Row],[Bespovratna sredstva - Ukupno (EU+Nac) HRK
= Ukupna ugovorena vrijednost bespovratnih sredstava]]*Ugovori_OPULJP[[#This Row],[EU STOPA SUFINANCIRANJA %
EU CO-FINANCING RATE %]]</f>
        <v>423616.56549999997</v>
      </c>
      <c r="P2379" s="20">
        <f>Ugovori_OPULJP[[#This Row],[Bespovratna sredstva - EU dio - HRK]]/7.5345</f>
        <v>56223.580264118384</v>
      </c>
      <c r="Q2379" s="19">
        <f>Ugovori_OPULJP[[#This Row],[Bespovratna sredstva - Ukupno (EU+Nac) HRK
= Ukupna ugovorena vrijednost bespovratnih sredstava]]*Ugovori_OPULJP[[#This Row],[STOPA NACIONALNOG SUFINANCIRANJA %]]</f>
        <v>74755.864499999996</v>
      </c>
      <c r="R2379" s="20">
        <f>Ugovori_OPULJP[[#This Row],[Bespovratna sredstva - Nacionalni dio - HRK]]/7.5345</f>
        <v>9921.8082819032443</v>
      </c>
      <c r="S2379" s="19">
        <v>498372.43</v>
      </c>
      <c r="T2379" s="20">
        <f>Ugovori_OPULJP[[#This Row],[Bespovratna sredstva - Ukupno (EU+Nac) HRK
= Ukupna ugovorena vrijednost bespovratnih sredstava]]/7.5345</f>
        <v>66145.388546021626</v>
      </c>
      <c r="U2379" s="19">
        <v>0</v>
      </c>
      <c r="V2379" s="20">
        <f>Ugovori_OPULJP[[#This Row],[Javni doprinos korisnika - HRK]]/7.5345</f>
        <v>0</v>
      </c>
      <c r="W2379" s="19">
        <v>0</v>
      </c>
      <c r="X2379" s="20">
        <f>Ugovori_OPULJP[[#This Row],[Privatni doprinos korisnika - HRK]]/7.5345</f>
        <v>0</v>
      </c>
      <c r="Y2379" s="21">
        <f>Ugovori_OPULJP[[#This Row],[Bespovratna sredstva - Ukupno (EU+Nac) HRK
= Ukupna ugovorena vrijednost bespovratnih sredstava]]+Ugovori_OPULJP[[#This Row],[Javni doprinos korisnika - HRK]]+Ugovori_OPULJP[[#This Row],[Privatni doprinos korisnika - HRK]]</f>
        <v>498372.43</v>
      </c>
      <c r="Z2379" s="22">
        <f>Ugovori_OPULJP[[#This Row],[UKUPNI PRIHVATLJIVI IZDACI
TOTAL ELIGIBLE EXPENDITURE
= Bespovratna sredstva ukupno + doprinos korisnika
= Ukupni prihvatljivi troškovi
= Ukupna ugovorena vrijednost projekta HRK]]/7.5345</f>
        <v>66145.388546021626</v>
      </c>
      <c r="AA2379" s="13" t="s">
        <v>22</v>
      </c>
      <c r="AB2379" s="13" t="s">
        <v>19</v>
      </c>
      <c r="AC2379" s="12" t="s">
        <v>8720</v>
      </c>
      <c r="AD2379" s="12" t="s">
        <v>2664</v>
      </c>
    </row>
    <row r="2380" spans="1:30" ht="110.4" x14ac:dyDescent="0.3">
      <c r="A2380" s="10" t="s">
        <v>8721</v>
      </c>
      <c r="B2380" s="86" t="s">
        <v>139</v>
      </c>
      <c r="C2380" s="12" t="s">
        <v>2736</v>
      </c>
      <c r="D2380" s="12" t="s">
        <v>8542</v>
      </c>
      <c r="E2380" s="13" t="s">
        <v>63</v>
      </c>
      <c r="F2380" s="14" t="s">
        <v>8722</v>
      </c>
      <c r="G2380" s="14" t="s">
        <v>3573</v>
      </c>
      <c r="H2380" s="16">
        <v>43563</v>
      </c>
      <c r="I2380" s="16">
        <v>44447</v>
      </c>
      <c r="J2380" s="17" t="str">
        <f>IF(Ugovori_OPULJP[[#This Row],[DATUM ZAVRŠETKA OPERACIJE]]&gt;DATE(2023,12,31),"u provedbi","završen")</f>
        <v>završen</v>
      </c>
      <c r="K2380" s="15" t="s">
        <v>86</v>
      </c>
      <c r="L2380" s="15" t="s">
        <v>86</v>
      </c>
      <c r="M2380" s="18">
        <v>0.85</v>
      </c>
      <c r="N2380" s="18">
        <v>0.15</v>
      </c>
      <c r="O2380" s="19">
        <f>Ugovori_OPULJP[[#This Row],[Bespovratna sredstva - Ukupno (EU+Nac) HRK
= Ukupna ugovorena vrijednost bespovratnih sredstava]]*Ugovori_OPULJP[[#This Row],[EU STOPA SUFINANCIRANJA %
EU CO-FINANCING RATE %]]</f>
        <v>1975409.7069999999</v>
      </c>
      <c r="P2380" s="20">
        <f>Ugovori_OPULJP[[#This Row],[Bespovratna sredstva - EU dio - HRK]]/7.5345</f>
        <v>262181.92408255354</v>
      </c>
      <c r="Q2380" s="19">
        <f>Ugovori_OPULJP[[#This Row],[Bespovratna sredstva - Ukupno (EU+Nac) HRK
= Ukupna ugovorena vrijednost bespovratnih sredstava]]*Ugovori_OPULJP[[#This Row],[STOPA NACIONALNOG SUFINANCIRANJA %]]</f>
        <v>348601.71299999999</v>
      </c>
      <c r="R2380" s="20">
        <f>Ugovori_OPULJP[[#This Row],[Bespovratna sredstva - Nacionalni dio - HRK]]/7.5345</f>
        <v>46267.39836750945</v>
      </c>
      <c r="S2380" s="19">
        <v>2324011.42</v>
      </c>
      <c r="T2380" s="20">
        <f>Ugovori_OPULJP[[#This Row],[Bespovratna sredstva - Ukupno (EU+Nac) HRK
= Ukupna ugovorena vrijednost bespovratnih sredstava]]/7.5345</f>
        <v>308449.32245006302</v>
      </c>
      <c r="U2380" s="19">
        <v>0</v>
      </c>
      <c r="V2380" s="20">
        <f>Ugovori_OPULJP[[#This Row],[Javni doprinos korisnika - HRK]]/7.5345</f>
        <v>0</v>
      </c>
      <c r="W2380" s="19">
        <v>0</v>
      </c>
      <c r="X2380" s="20">
        <f>Ugovori_OPULJP[[#This Row],[Privatni doprinos korisnika - HRK]]/7.5345</f>
        <v>0</v>
      </c>
      <c r="Y2380" s="21">
        <f>Ugovori_OPULJP[[#This Row],[Bespovratna sredstva - Ukupno (EU+Nac) HRK
= Ukupna ugovorena vrijednost bespovratnih sredstava]]+Ugovori_OPULJP[[#This Row],[Javni doprinos korisnika - HRK]]+Ugovori_OPULJP[[#This Row],[Privatni doprinos korisnika - HRK]]</f>
        <v>2324011.42</v>
      </c>
      <c r="Z2380" s="22">
        <f>Ugovori_OPULJP[[#This Row],[UKUPNI PRIHVATLJIVI IZDACI
TOTAL ELIGIBLE EXPENDITURE
= Bespovratna sredstva ukupno + doprinos korisnika
= Ukupni prihvatljivi troškovi
= Ukupna ugovorena vrijednost projekta HRK]]/7.5345</f>
        <v>308449.32245006302</v>
      </c>
      <c r="AA2380" s="13" t="s">
        <v>22</v>
      </c>
      <c r="AB2380" s="13" t="s">
        <v>19</v>
      </c>
      <c r="AC2380" s="12" t="s">
        <v>8723</v>
      </c>
      <c r="AD2380" s="12" t="s">
        <v>2664</v>
      </c>
    </row>
    <row r="2381" spans="1:30" ht="110.4" x14ac:dyDescent="0.3">
      <c r="A2381" s="10" t="s">
        <v>8724</v>
      </c>
      <c r="B2381" s="86" t="s">
        <v>139</v>
      </c>
      <c r="C2381" s="12" t="s">
        <v>2736</v>
      </c>
      <c r="D2381" s="12" t="s">
        <v>8542</v>
      </c>
      <c r="E2381" s="13" t="s">
        <v>63</v>
      </c>
      <c r="F2381" s="14" t="s">
        <v>8725</v>
      </c>
      <c r="G2381" s="14" t="s">
        <v>458</v>
      </c>
      <c r="H2381" s="16">
        <v>43430</v>
      </c>
      <c r="I2381" s="16">
        <v>44312</v>
      </c>
      <c r="J2381" s="17" t="str">
        <f>IF(Ugovori_OPULJP[[#This Row],[DATUM ZAVRŠETKA OPERACIJE]]&gt;DATE(2023,12,31),"u provedbi","završen")</f>
        <v>završen</v>
      </c>
      <c r="K2381" s="15" t="s">
        <v>7514</v>
      </c>
      <c r="L2381" s="15" t="s">
        <v>81</v>
      </c>
      <c r="M2381" s="18">
        <v>0.85</v>
      </c>
      <c r="N2381" s="18">
        <v>0.15</v>
      </c>
      <c r="O2381" s="19">
        <f>Ugovori_OPULJP[[#This Row],[Bespovratna sredstva - Ukupno (EU+Nac) HRK
= Ukupna ugovorena vrijednost bespovratnih sredstava]]*Ugovori_OPULJP[[#This Row],[EU STOPA SUFINANCIRANJA %
EU CO-FINANCING RATE %]]</f>
        <v>2121324.0984999998</v>
      </c>
      <c r="P2381" s="20">
        <f>Ugovori_OPULJP[[#This Row],[Bespovratna sredstva - EU dio - HRK]]/7.5345</f>
        <v>281548.09191054478</v>
      </c>
      <c r="Q2381" s="19">
        <f>Ugovori_OPULJP[[#This Row],[Bespovratna sredstva - Ukupno (EU+Nac) HRK
= Ukupna ugovorena vrijednost bespovratnih sredstava]]*Ugovori_OPULJP[[#This Row],[STOPA NACIONALNOG SUFINANCIRANJA %]]</f>
        <v>374351.31150000001</v>
      </c>
      <c r="R2381" s="20">
        <f>Ugovori_OPULJP[[#This Row],[Bespovratna sredstva - Nacionalni dio - HRK]]/7.5345</f>
        <v>49684.957395978498</v>
      </c>
      <c r="S2381" s="19">
        <v>2495675.41</v>
      </c>
      <c r="T2381" s="20">
        <f>Ugovori_OPULJP[[#This Row],[Bespovratna sredstva - Ukupno (EU+Nac) HRK
= Ukupna ugovorena vrijednost bespovratnih sredstava]]/7.5345</f>
        <v>331233.04930652335</v>
      </c>
      <c r="U2381" s="19">
        <v>0</v>
      </c>
      <c r="V2381" s="20">
        <f>Ugovori_OPULJP[[#This Row],[Javni doprinos korisnika - HRK]]/7.5345</f>
        <v>0</v>
      </c>
      <c r="W2381" s="19">
        <v>0</v>
      </c>
      <c r="X2381" s="20">
        <f>Ugovori_OPULJP[[#This Row],[Privatni doprinos korisnika - HRK]]/7.5345</f>
        <v>0</v>
      </c>
      <c r="Y2381" s="21">
        <f>Ugovori_OPULJP[[#This Row],[Bespovratna sredstva - Ukupno (EU+Nac) HRK
= Ukupna ugovorena vrijednost bespovratnih sredstava]]+Ugovori_OPULJP[[#This Row],[Javni doprinos korisnika - HRK]]+Ugovori_OPULJP[[#This Row],[Privatni doprinos korisnika - HRK]]</f>
        <v>2495675.41</v>
      </c>
      <c r="Z2381" s="22">
        <f>Ugovori_OPULJP[[#This Row],[UKUPNI PRIHVATLJIVI IZDACI
TOTAL ELIGIBLE EXPENDITURE
= Bespovratna sredstva ukupno + doprinos korisnika
= Ukupni prihvatljivi troškovi
= Ukupna ugovorena vrijednost projekta HRK]]/7.5345</f>
        <v>331233.04930652335</v>
      </c>
      <c r="AA2381" s="13" t="s">
        <v>22</v>
      </c>
      <c r="AB2381" s="13" t="s">
        <v>19</v>
      </c>
      <c r="AC2381" s="12" t="s">
        <v>8726</v>
      </c>
      <c r="AD2381" s="12" t="s">
        <v>2664</v>
      </c>
    </row>
    <row r="2382" spans="1:30" ht="82.8" x14ac:dyDescent="0.3">
      <c r="A2382" s="10" t="s">
        <v>8727</v>
      </c>
      <c r="B2382" s="86" t="s">
        <v>139</v>
      </c>
      <c r="C2382" s="12" t="s">
        <v>2736</v>
      </c>
      <c r="D2382" s="12" t="s">
        <v>8542</v>
      </c>
      <c r="E2382" s="13" t="s">
        <v>63</v>
      </c>
      <c r="F2382" s="14" t="s">
        <v>8728</v>
      </c>
      <c r="G2382" s="14" t="s">
        <v>1635</v>
      </c>
      <c r="H2382" s="16">
        <v>43437</v>
      </c>
      <c r="I2382" s="16">
        <v>44199</v>
      </c>
      <c r="J2382" s="17" t="str">
        <f>IF(Ugovori_OPULJP[[#This Row],[DATUM ZAVRŠETKA OPERACIJE]]&gt;DATE(2023,12,31),"u provedbi","završen")</f>
        <v>završen</v>
      </c>
      <c r="K2382" s="15" t="s">
        <v>144</v>
      </c>
      <c r="L2382" s="15" t="s">
        <v>144</v>
      </c>
      <c r="M2382" s="18">
        <v>0.85</v>
      </c>
      <c r="N2382" s="18">
        <v>0.15</v>
      </c>
      <c r="O2382" s="19">
        <f>Ugovori_OPULJP[[#This Row],[Bespovratna sredstva - Ukupno (EU+Nac) HRK
= Ukupna ugovorena vrijednost bespovratnih sredstava]]*Ugovori_OPULJP[[#This Row],[EU STOPA SUFINANCIRANJA %
EU CO-FINANCING RATE %]]</f>
        <v>1941575.5249999999</v>
      </c>
      <c r="P2382" s="20">
        <f>Ugovori_OPULJP[[#This Row],[Bespovratna sredstva - EU dio - HRK]]/7.5345</f>
        <v>257691.35642710197</v>
      </c>
      <c r="Q2382" s="19">
        <f>Ugovori_OPULJP[[#This Row],[Bespovratna sredstva - Ukupno (EU+Nac) HRK
= Ukupna ugovorena vrijednost bespovratnih sredstava]]*Ugovori_OPULJP[[#This Row],[STOPA NACIONALNOG SUFINANCIRANJA %]]</f>
        <v>342630.97499999998</v>
      </c>
      <c r="R2382" s="20">
        <f>Ugovori_OPULJP[[#This Row],[Bespovratna sredstva - Nacionalni dio - HRK]]/7.5345</f>
        <v>45474.94525184152</v>
      </c>
      <c r="S2382" s="19">
        <v>2284206.5</v>
      </c>
      <c r="T2382" s="20">
        <f>Ugovori_OPULJP[[#This Row],[Bespovratna sredstva - Ukupno (EU+Nac) HRK
= Ukupna ugovorena vrijednost bespovratnih sredstava]]/7.5345</f>
        <v>303166.30167894351</v>
      </c>
      <c r="U2382" s="19">
        <v>0</v>
      </c>
      <c r="V2382" s="20">
        <f>Ugovori_OPULJP[[#This Row],[Javni doprinos korisnika - HRK]]/7.5345</f>
        <v>0</v>
      </c>
      <c r="W2382" s="19">
        <v>0</v>
      </c>
      <c r="X2382" s="20">
        <f>Ugovori_OPULJP[[#This Row],[Privatni doprinos korisnika - HRK]]/7.5345</f>
        <v>0</v>
      </c>
      <c r="Y2382" s="21">
        <f>Ugovori_OPULJP[[#This Row],[Bespovratna sredstva - Ukupno (EU+Nac) HRK
= Ukupna ugovorena vrijednost bespovratnih sredstava]]+Ugovori_OPULJP[[#This Row],[Javni doprinos korisnika - HRK]]+Ugovori_OPULJP[[#This Row],[Privatni doprinos korisnika - HRK]]</f>
        <v>2284206.5</v>
      </c>
      <c r="Z2382" s="22">
        <f>Ugovori_OPULJP[[#This Row],[UKUPNI PRIHVATLJIVI IZDACI
TOTAL ELIGIBLE EXPENDITURE
= Bespovratna sredstva ukupno + doprinos korisnika
= Ukupni prihvatljivi troškovi
= Ukupna ugovorena vrijednost projekta HRK]]/7.5345</f>
        <v>303166.30167894351</v>
      </c>
      <c r="AA2382" s="13" t="s">
        <v>22</v>
      </c>
      <c r="AB2382" s="13" t="s">
        <v>19</v>
      </c>
      <c r="AC2382" s="12" t="s">
        <v>8729</v>
      </c>
      <c r="AD2382" s="12" t="s">
        <v>2664</v>
      </c>
    </row>
    <row r="2383" spans="1:30" ht="41.4" x14ac:dyDescent="0.3">
      <c r="A2383" s="10" t="s">
        <v>8730</v>
      </c>
      <c r="B2383" s="86" t="s">
        <v>139</v>
      </c>
      <c r="C2383" s="12" t="s">
        <v>2736</v>
      </c>
      <c r="D2383" s="12" t="s">
        <v>8542</v>
      </c>
      <c r="E2383" s="13" t="s">
        <v>63</v>
      </c>
      <c r="F2383" s="14" t="s">
        <v>8731</v>
      </c>
      <c r="G2383" s="14" t="s">
        <v>2050</v>
      </c>
      <c r="H2383" s="16">
        <v>43559</v>
      </c>
      <c r="I2383" s="16">
        <v>44290</v>
      </c>
      <c r="J2383" s="17" t="str">
        <f>IF(Ugovori_OPULJP[[#This Row],[DATUM ZAVRŠETKA OPERACIJE]]&gt;DATE(2023,12,31),"u provedbi","završen")</f>
        <v>završen</v>
      </c>
      <c r="K2383" s="15" t="s">
        <v>8732</v>
      </c>
      <c r="L2383" s="15" t="s">
        <v>362</v>
      </c>
      <c r="M2383" s="18">
        <v>0.85</v>
      </c>
      <c r="N2383" s="18">
        <v>0.15</v>
      </c>
      <c r="O2383" s="19">
        <f>Ugovori_OPULJP[[#This Row],[Bespovratna sredstva - Ukupno (EU+Nac) HRK
= Ukupna ugovorena vrijednost bespovratnih sredstava]]*Ugovori_OPULJP[[#This Row],[EU STOPA SUFINANCIRANJA %
EU CO-FINANCING RATE %]]</f>
        <v>2081212.5559999999</v>
      </c>
      <c r="P2383" s="20">
        <f>Ugovori_OPULJP[[#This Row],[Bespovratna sredstva - EU dio - HRK]]/7.5345</f>
        <v>276224.37534010218</v>
      </c>
      <c r="Q2383" s="19">
        <f>Ugovori_OPULJP[[#This Row],[Bespovratna sredstva - Ukupno (EU+Nac) HRK
= Ukupna ugovorena vrijednost bespovratnih sredstava]]*Ugovori_OPULJP[[#This Row],[STOPA NACIONALNOG SUFINANCIRANJA %]]</f>
        <v>367272.80399999995</v>
      </c>
      <c r="R2383" s="20">
        <f>Ugovori_OPULJP[[#This Row],[Bespovratna sredstva - Nacionalni dio - HRK]]/7.5345</f>
        <v>48745.478001194497</v>
      </c>
      <c r="S2383" s="19">
        <v>2448485.36</v>
      </c>
      <c r="T2383" s="20">
        <f>Ugovori_OPULJP[[#This Row],[Bespovratna sredstva - Ukupno (EU+Nac) HRK
= Ukupna ugovorena vrijednost bespovratnih sredstava]]/7.5345</f>
        <v>324969.85334129666</v>
      </c>
      <c r="U2383" s="19">
        <v>0</v>
      </c>
      <c r="V2383" s="20">
        <f>Ugovori_OPULJP[[#This Row],[Javni doprinos korisnika - HRK]]/7.5345</f>
        <v>0</v>
      </c>
      <c r="W2383" s="19">
        <v>0</v>
      </c>
      <c r="X2383" s="20">
        <f>Ugovori_OPULJP[[#This Row],[Privatni doprinos korisnika - HRK]]/7.5345</f>
        <v>0</v>
      </c>
      <c r="Y2383" s="21">
        <f>Ugovori_OPULJP[[#This Row],[Bespovratna sredstva - Ukupno (EU+Nac) HRK
= Ukupna ugovorena vrijednost bespovratnih sredstava]]+Ugovori_OPULJP[[#This Row],[Javni doprinos korisnika - HRK]]+Ugovori_OPULJP[[#This Row],[Privatni doprinos korisnika - HRK]]</f>
        <v>2448485.36</v>
      </c>
      <c r="Z2383" s="22">
        <f>Ugovori_OPULJP[[#This Row],[UKUPNI PRIHVATLJIVI IZDACI
TOTAL ELIGIBLE EXPENDITURE
= Bespovratna sredstva ukupno + doprinos korisnika
= Ukupni prihvatljivi troškovi
= Ukupna ugovorena vrijednost projekta HRK]]/7.5345</f>
        <v>324969.85334129666</v>
      </c>
      <c r="AA2383" s="13" t="s">
        <v>22</v>
      </c>
      <c r="AB2383" s="13" t="s">
        <v>19</v>
      </c>
      <c r="AC2383" s="12" t="s">
        <v>8733</v>
      </c>
      <c r="AD2383" s="12" t="s">
        <v>2664</v>
      </c>
    </row>
    <row r="2384" spans="1:30" ht="82.8" x14ac:dyDescent="0.3">
      <c r="A2384" s="10" t="s">
        <v>8734</v>
      </c>
      <c r="B2384" s="86" t="s">
        <v>139</v>
      </c>
      <c r="C2384" s="12" t="s">
        <v>2736</v>
      </c>
      <c r="D2384" s="12" t="s">
        <v>8542</v>
      </c>
      <c r="E2384" s="13" t="s">
        <v>63</v>
      </c>
      <c r="F2384" s="14" t="s">
        <v>8735</v>
      </c>
      <c r="G2384" s="14" t="s">
        <v>1607</v>
      </c>
      <c r="H2384" s="16">
        <v>43437</v>
      </c>
      <c r="I2384" s="16">
        <v>44350</v>
      </c>
      <c r="J2384" s="17" t="str">
        <f>IF(Ugovori_OPULJP[[#This Row],[DATUM ZAVRŠETKA OPERACIJE]]&gt;DATE(2023,12,31),"u provedbi","završen")</f>
        <v>završen</v>
      </c>
      <c r="K2384" s="15" t="s">
        <v>7336</v>
      </c>
      <c r="L2384" s="15" t="s">
        <v>362</v>
      </c>
      <c r="M2384" s="18">
        <v>0.85</v>
      </c>
      <c r="N2384" s="18">
        <v>0.15</v>
      </c>
      <c r="O2384" s="19">
        <f>Ugovori_OPULJP[[#This Row],[Bespovratna sredstva - Ukupno (EU+Nac) HRK
= Ukupna ugovorena vrijednost bespovratnih sredstava]]*Ugovori_OPULJP[[#This Row],[EU STOPA SUFINANCIRANJA %
EU CO-FINANCING RATE %]]</f>
        <v>2123876.3084999998</v>
      </c>
      <c r="P2384" s="20">
        <f>Ugovori_OPULJP[[#This Row],[Bespovratna sredstva - EU dio - HRK]]/7.5345</f>
        <v>281886.82838940871</v>
      </c>
      <c r="Q2384" s="19">
        <f>Ugovori_OPULJP[[#This Row],[Bespovratna sredstva - Ukupno (EU+Nac) HRK
= Ukupna ugovorena vrijednost bespovratnih sredstava]]*Ugovori_OPULJP[[#This Row],[STOPA NACIONALNOG SUFINANCIRANJA %]]</f>
        <v>374801.70149999997</v>
      </c>
      <c r="R2384" s="20">
        <f>Ugovori_OPULJP[[#This Row],[Bespovratna sredstva - Nacionalni dio - HRK]]/7.5345</f>
        <v>49744.734421660352</v>
      </c>
      <c r="S2384" s="19">
        <v>2498678.0099999998</v>
      </c>
      <c r="T2384" s="20">
        <f>Ugovori_OPULJP[[#This Row],[Bespovratna sredstva - Ukupno (EU+Nac) HRK
= Ukupna ugovorena vrijednost bespovratnih sredstava]]/7.5345</f>
        <v>331631.56281106902</v>
      </c>
      <c r="U2384" s="19">
        <v>0</v>
      </c>
      <c r="V2384" s="20">
        <f>Ugovori_OPULJP[[#This Row],[Javni doprinos korisnika - HRK]]/7.5345</f>
        <v>0</v>
      </c>
      <c r="W2384" s="19">
        <v>0</v>
      </c>
      <c r="X2384" s="20">
        <f>Ugovori_OPULJP[[#This Row],[Privatni doprinos korisnika - HRK]]/7.5345</f>
        <v>0</v>
      </c>
      <c r="Y2384" s="21">
        <f>Ugovori_OPULJP[[#This Row],[Bespovratna sredstva - Ukupno (EU+Nac) HRK
= Ukupna ugovorena vrijednost bespovratnih sredstava]]+Ugovori_OPULJP[[#This Row],[Javni doprinos korisnika - HRK]]+Ugovori_OPULJP[[#This Row],[Privatni doprinos korisnika - HRK]]</f>
        <v>2498678.0099999998</v>
      </c>
      <c r="Z2384" s="22">
        <f>Ugovori_OPULJP[[#This Row],[UKUPNI PRIHVATLJIVI IZDACI
TOTAL ELIGIBLE EXPENDITURE
= Bespovratna sredstva ukupno + doprinos korisnika
= Ukupni prihvatljivi troškovi
= Ukupna ugovorena vrijednost projekta HRK]]/7.5345</f>
        <v>331631.56281106902</v>
      </c>
      <c r="AA2384" s="13" t="s">
        <v>22</v>
      </c>
      <c r="AB2384" s="13" t="s">
        <v>19</v>
      </c>
      <c r="AC2384" s="12" t="s">
        <v>8736</v>
      </c>
      <c r="AD2384" s="12" t="s">
        <v>2664</v>
      </c>
    </row>
    <row r="2385" spans="1:30" ht="82.8" x14ac:dyDescent="0.3">
      <c r="A2385" s="10" t="s">
        <v>8737</v>
      </c>
      <c r="B2385" s="86" t="s">
        <v>139</v>
      </c>
      <c r="C2385" s="12" t="s">
        <v>2736</v>
      </c>
      <c r="D2385" s="12" t="s">
        <v>8542</v>
      </c>
      <c r="E2385" s="13" t="s">
        <v>63</v>
      </c>
      <c r="F2385" s="14" t="s">
        <v>8738</v>
      </c>
      <c r="G2385" s="14" t="s">
        <v>7358</v>
      </c>
      <c r="H2385" s="16">
        <v>43437</v>
      </c>
      <c r="I2385" s="16">
        <v>44350</v>
      </c>
      <c r="J2385" s="17" t="str">
        <f>IF(Ugovori_OPULJP[[#This Row],[DATUM ZAVRŠETKA OPERACIJE]]&gt;DATE(2023,12,31),"u provedbi","završen")</f>
        <v>završen</v>
      </c>
      <c r="K2385" s="15" t="s">
        <v>21</v>
      </c>
      <c r="L2385" s="15" t="s">
        <v>21</v>
      </c>
      <c r="M2385" s="18">
        <v>0.85</v>
      </c>
      <c r="N2385" s="18">
        <v>0.15</v>
      </c>
      <c r="O2385" s="19">
        <f>Ugovori_OPULJP[[#This Row],[Bespovratna sredstva - Ukupno (EU+Nac) HRK
= Ukupna ugovorena vrijednost bespovratnih sredstava]]*Ugovori_OPULJP[[#This Row],[EU STOPA SUFINANCIRANJA %
EU CO-FINANCING RATE %]]</f>
        <v>2105400.8444999997</v>
      </c>
      <c r="P2385" s="20">
        <f>Ugovori_OPULJP[[#This Row],[Bespovratna sredstva - EU dio - HRK]]/7.5345</f>
        <v>279434.71292056533</v>
      </c>
      <c r="Q2385" s="19">
        <f>Ugovori_OPULJP[[#This Row],[Bespovratna sredstva - Ukupno (EU+Nac) HRK
= Ukupna ugovorena vrijednost bespovratnih sredstava]]*Ugovori_OPULJP[[#This Row],[STOPA NACIONALNOG SUFINANCIRANJA %]]</f>
        <v>371541.32549999998</v>
      </c>
      <c r="R2385" s="20">
        <f>Ugovori_OPULJP[[#This Row],[Bespovratna sredstva - Nacionalni dio - HRK]]/7.5345</f>
        <v>49312.008162452708</v>
      </c>
      <c r="S2385" s="19">
        <v>2476942.17</v>
      </c>
      <c r="T2385" s="20">
        <f>Ugovori_OPULJP[[#This Row],[Bespovratna sredstva - Ukupno (EU+Nac) HRK
= Ukupna ugovorena vrijednost bespovratnih sredstava]]/7.5345</f>
        <v>328746.72108301811</v>
      </c>
      <c r="U2385" s="19">
        <v>0</v>
      </c>
      <c r="V2385" s="20">
        <f>Ugovori_OPULJP[[#This Row],[Javni doprinos korisnika - HRK]]/7.5345</f>
        <v>0</v>
      </c>
      <c r="W2385" s="19">
        <v>0</v>
      </c>
      <c r="X2385" s="20">
        <f>Ugovori_OPULJP[[#This Row],[Privatni doprinos korisnika - HRK]]/7.5345</f>
        <v>0</v>
      </c>
      <c r="Y2385" s="21">
        <f>Ugovori_OPULJP[[#This Row],[Bespovratna sredstva - Ukupno (EU+Nac) HRK
= Ukupna ugovorena vrijednost bespovratnih sredstava]]+Ugovori_OPULJP[[#This Row],[Javni doprinos korisnika - HRK]]+Ugovori_OPULJP[[#This Row],[Privatni doprinos korisnika - HRK]]</f>
        <v>2476942.17</v>
      </c>
      <c r="Z2385" s="22">
        <f>Ugovori_OPULJP[[#This Row],[UKUPNI PRIHVATLJIVI IZDACI
TOTAL ELIGIBLE EXPENDITURE
= Bespovratna sredstva ukupno + doprinos korisnika
= Ukupni prihvatljivi troškovi
= Ukupna ugovorena vrijednost projekta HRK]]/7.5345</f>
        <v>328746.72108301811</v>
      </c>
      <c r="AA2385" s="13" t="s">
        <v>22</v>
      </c>
      <c r="AB2385" s="13" t="s">
        <v>19</v>
      </c>
      <c r="AC2385" s="12" t="s">
        <v>8739</v>
      </c>
      <c r="AD2385" s="12" t="s">
        <v>2664</v>
      </c>
    </row>
    <row r="2386" spans="1:30" ht="69" x14ac:dyDescent="0.3">
      <c r="A2386" s="10" t="s">
        <v>8740</v>
      </c>
      <c r="B2386" s="86" t="s">
        <v>139</v>
      </c>
      <c r="C2386" s="12" t="s">
        <v>2736</v>
      </c>
      <c r="D2386" s="12" t="s">
        <v>8542</v>
      </c>
      <c r="E2386" s="13" t="s">
        <v>63</v>
      </c>
      <c r="F2386" s="14" t="s">
        <v>8741</v>
      </c>
      <c r="G2386" s="14" t="s">
        <v>8742</v>
      </c>
      <c r="H2386" s="16">
        <v>43623</v>
      </c>
      <c r="I2386" s="16">
        <v>44537</v>
      </c>
      <c r="J2386" s="17" t="str">
        <f>IF(Ugovori_OPULJP[[#This Row],[DATUM ZAVRŠETKA OPERACIJE]]&gt;DATE(2023,12,31),"u provedbi","završen")</f>
        <v>završen</v>
      </c>
      <c r="K2386" s="15" t="s">
        <v>192</v>
      </c>
      <c r="L2386" s="15" t="s">
        <v>192</v>
      </c>
      <c r="M2386" s="18">
        <v>0.85</v>
      </c>
      <c r="N2386" s="18">
        <v>0.15</v>
      </c>
      <c r="O2386" s="19">
        <f>Ugovori_OPULJP[[#This Row],[Bespovratna sredstva - Ukupno (EU+Nac) HRK
= Ukupna ugovorena vrijednost bespovratnih sredstava]]*Ugovori_OPULJP[[#This Row],[EU STOPA SUFINANCIRANJA %
EU CO-FINANCING RATE %]]</f>
        <v>2048988.1209999998</v>
      </c>
      <c r="P2386" s="20">
        <f>Ugovori_OPULJP[[#This Row],[Bespovratna sredstva - EU dio - HRK]]/7.5345</f>
        <v>271947.4578273276</v>
      </c>
      <c r="Q2386" s="19">
        <f>Ugovori_OPULJP[[#This Row],[Bespovratna sredstva - Ukupno (EU+Nac) HRK
= Ukupna ugovorena vrijednost bespovratnih sredstava]]*Ugovori_OPULJP[[#This Row],[STOPA NACIONALNOG SUFINANCIRANJA %]]</f>
        <v>361586.13899999997</v>
      </c>
      <c r="R2386" s="20">
        <f>Ugovori_OPULJP[[#This Row],[Bespovratna sredstva - Nacionalni dio - HRK]]/7.5345</f>
        <v>47990.72785188134</v>
      </c>
      <c r="S2386" s="19">
        <v>2410574.2599999998</v>
      </c>
      <c r="T2386" s="20">
        <f>Ugovori_OPULJP[[#This Row],[Bespovratna sredstva - Ukupno (EU+Nac) HRK
= Ukupna ugovorena vrijednost bespovratnih sredstava]]/7.5345</f>
        <v>319938.18567920895</v>
      </c>
      <c r="U2386" s="19">
        <v>0</v>
      </c>
      <c r="V2386" s="20">
        <f>Ugovori_OPULJP[[#This Row],[Javni doprinos korisnika - HRK]]/7.5345</f>
        <v>0</v>
      </c>
      <c r="W2386" s="19">
        <v>0</v>
      </c>
      <c r="X2386" s="20">
        <f>Ugovori_OPULJP[[#This Row],[Privatni doprinos korisnika - HRK]]/7.5345</f>
        <v>0</v>
      </c>
      <c r="Y2386" s="21">
        <f>Ugovori_OPULJP[[#This Row],[Bespovratna sredstva - Ukupno (EU+Nac) HRK
= Ukupna ugovorena vrijednost bespovratnih sredstava]]+Ugovori_OPULJP[[#This Row],[Javni doprinos korisnika - HRK]]+Ugovori_OPULJP[[#This Row],[Privatni doprinos korisnika - HRK]]</f>
        <v>2410574.2599999998</v>
      </c>
      <c r="Z2386" s="22">
        <f>Ugovori_OPULJP[[#This Row],[UKUPNI PRIHVATLJIVI IZDACI
TOTAL ELIGIBLE EXPENDITURE
= Bespovratna sredstva ukupno + doprinos korisnika
= Ukupni prihvatljivi troškovi
= Ukupna ugovorena vrijednost projekta HRK]]/7.5345</f>
        <v>319938.18567920895</v>
      </c>
      <c r="AA2386" s="13" t="s">
        <v>22</v>
      </c>
      <c r="AB2386" s="13" t="s">
        <v>19</v>
      </c>
      <c r="AC2386" s="12" t="s">
        <v>8743</v>
      </c>
      <c r="AD2386" s="12" t="s">
        <v>2664</v>
      </c>
    </row>
    <row r="2387" spans="1:30" ht="69" x14ac:dyDescent="0.3">
      <c r="A2387" s="10" t="s">
        <v>8744</v>
      </c>
      <c r="B2387" s="86" t="s">
        <v>139</v>
      </c>
      <c r="C2387" s="12" t="s">
        <v>2736</v>
      </c>
      <c r="D2387" s="12" t="s">
        <v>8542</v>
      </c>
      <c r="E2387" s="13" t="s">
        <v>63</v>
      </c>
      <c r="F2387" s="14" t="s">
        <v>8745</v>
      </c>
      <c r="G2387" s="14" t="s">
        <v>7590</v>
      </c>
      <c r="H2387" s="16">
        <v>43628</v>
      </c>
      <c r="I2387" s="16">
        <v>44359</v>
      </c>
      <c r="J2387" s="17" t="str">
        <f>IF(Ugovori_OPULJP[[#This Row],[DATUM ZAVRŠETKA OPERACIJE]]&gt;DATE(2023,12,31),"u provedbi","završen")</f>
        <v>završen</v>
      </c>
      <c r="K2387" s="15" t="s">
        <v>262</v>
      </c>
      <c r="L2387" s="15" t="s">
        <v>262</v>
      </c>
      <c r="M2387" s="18">
        <v>0.85</v>
      </c>
      <c r="N2387" s="18">
        <v>0.15</v>
      </c>
      <c r="O2387" s="19">
        <f>Ugovori_OPULJP[[#This Row],[Bespovratna sredstva - Ukupno (EU+Nac) HRK
= Ukupna ugovorena vrijednost bespovratnih sredstava]]*Ugovori_OPULJP[[#This Row],[EU STOPA SUFINANCIRANJA %
EU CO-FINANCING RATE %]]</f>
        <v>416092</v>
      </c>
      <c r="P2387" s="20">
        <f>Ugovori_OPULJP[[#This Row],[Bespovratna sredstva - EU dio - HRK]]/7.5345</f>
        <v>55224.89879885858</v>
      </c>
      <c r="Q2387" s="19">
        <f>Ugovori_OPULJP[[#This Row],[Bespovratna sredstva - Ukupno (EU+Nac) HRK
= Ukupna ugovorena vrijednost bespovratnih sredstava]]*Ugovori_OPULJP[[#This Row],[STOPA NACIONALNOG SUFINANCIRANJA %]]</f>
        <v>73428</v>
      </c>
      <c r="R2387" s="20">
        <f>Ugovori_OPULJP[[#This Row],[Bespovratna sredstva - Nacionalni dio - HRK]]/7.5345</f>
        <v>9745.570376269161</v>
      </c>
      <c r="S2387" s="19">
        <v>489520</v>
      </c>
      <c r="T2387" s="20">
        <f>Ugovori_OPULJP[[#This Row],[Bespovratna sredstva - Ukupno (EU+Nac) HRK
= Ukupna ugovorena vrijednost bespovratnih sredstava]]/7.5345</f>
        <v>64970.469175127742</v>
      </c>
      <c r="U2387" s="19">
        <v>0</v>
      </c>
      <c r="V2387" s="20">
        <f>Ugovori_OPULJP[[#This Row],[Javni doprinos korisnika - HRK]]/7.5345</f>
        <v>0</v>
      </c>
      <c r="W2387" s="19">
        <v>0</v>
      </c>
      <c r="X2387" s="20">
        <f>Ugovori_OPULJP[[#This Row],[Privatni doprinos korisnika - HRK]]/7.5345</f>
        <v>0</v>
      </c>
      <c r="Y2387" s="21">
        <f>Ugovori_OPULJP[[#This Row],[Bespovratna sredstva - Ukupno (EU+Nac) HRK
= Ukupna ugovorena vrijednost bespovratnih sredstava]]+Ugovori_OPULJP[[#This Row],[Javni doprinos korisnika - HRK]]+Ugovori_OPULJP[[#This Row],[Privatni doprinos korisnika - HRK]]</f>
        <v>489520</v>
      </c>
      <c r="Z2387" s="22">
        <f>Ugovori_OPULJP[[#This Row],[UKUPNI PRIHVATLJIVI IZDACI
TOTAL ELIGIBLE EXPENDITURE
= Bespovratna sredstva ukupno + doprinos korisnika
= Ukupni prihvatljivi troškovi
= Ukupna ugovorena vrijednost projekta HRK]]/7.5345</f>
        <v>64970.469175127742</v>
      </c>
      <c r="AA2387" s="13" t="s">
        <v>22</v>
      </c>
      <c r="AB2387" s="13" t="s">
        <v>19</v>
      </c>
      <c r="AC2387" s="12" t="s">
        <v>8746</v>
      </c>
      <c r="AD2387" s="12" t="s">
        <v>2664</v>
      </c>
    </row>
    <row r="2388" spans="1:30" ht="110.4" x14ac:dyDescent="0.3">
      <c r="A2388" s="10" t="s">
        <v>8747</v>
      </c>
      <c r="B2388" s="86" t="s">
        <v>139</v>
      </c>
      <c r="C2388" s="12" t="s">
        <v>2736</v>
      </c>
      <c r="D2388" s="12" t="s">
        <v>8542</v>
      </c>
      <c r="E2388" s="13" t="s">
        <v>63</v>
      </c>
      <c r="F2388" s="14" t="s">
        <v>8748</v>
      </c>
      <c r="G2388" s="14" t="s">
        <v>7580</v>
      </c>
      <c r="H2388" s="16">
        <v>43435</v>
      </c>
      <c r="I2388" s="16">
        <v>44166</v>
      </c>
      <c r="J2388" s="17" t="str">
        <f>IF(Ugovori_OPULJP[[#This Row],[DATUM ZAVRŠETKA OPERACIJE]]&gt;DATE(2023,12,31),"u provedbi","završen")</f>
        <v>završen</v>
      </c>
      <c r="K2388" s="15" t="s">
        <v>262</v>
      </c>
      <c r="L2388" s="15" t="s">
        <v>262</v>
      </c>
      <c r="M2388" s="18">
        <v>0.85</v>
      </c>
      <c r="N2388" s="18">
        <v>0.15</v>
      </c>
      <c r="O2388" s="19">
        <f>Ugovori_OPULJP[[#This Row],[Bespovratna sredstva - Ukupno (EU+Nac) HRK
= Ukupna ugovorena vrijednost bespovratnih sredstava]]*Ugovori_OPULJP[[#This Row],[EU STOPA SUFINANCIRANJA %
EU CO-FINANCING RATE %]]</f>
        <v>2122855.875</v>
      </c>
      <c r="P2388" s="20">
        <f>Ugovori_OPULJP[[#This Row],[Bespovratna sredstva - EU dio - HRK]]/7.5345</f>
        <v>281751.39358948835</v>
      </c>
      <c r="Q2388" s="19">
        <f>Ugovori_OPULJP[[#This Row],[Bespovratna sredstva - Ukupno (EU+Nac) HRK
= Ukupna ugovorena vrijednost bespovratnih sredstava]]*Ugovori_OPULJP[[#This Row],[STOPA NACIONALNOG SUFINANCIRANJA %]]</f>
        <v>374621.625</v>
      </c>
      <c r="R2388" s="20">
        <f>Ugovori_OPULJP[[#This Row],[Bespovratna sredstva - Nacionalni dio - HRK]]/7.5345</f>
        <v>49720.834162850886</v>
      </c>
      <c r="S2388" s="19">
        <v>2497477.5</v>
      </c>
      <c r="T2388" s="20">
        <f>Ugovori_OPULJP[[#This Row],[Bespovratna sredstva - Ukupno (EU+Nac) HRK
= Ukupna ugovorena vrijednost bespovratnih sredstava]]/7.5345</f>
        <v>331472.22775233921</v>
      </c>
      <c r="U2388" s="19">
        <v>0</v>
      </c>
      <c r="V2388" s="20">
        <f>Ugovori_OPULJP[[#This Row],[Javni doprinos korisnika - HRK]]/7.5345</f>
        <v>0</v>
      </c>
      <c r="W2388" s="19">
        <v>0</v>
      </c>
      <c r="X2388" s="20">
        <f>Ugovori_OPULJP[[#This Row],[Privatni doprinos korisnika - HRK]]/7.5345</f>
        <v>0</v>
      </c>
      <c r="Y2388" s="21">
        <f>Ugovori_OPULJP[[#This Row],[Bespovratna sredstva - Ukupno (EU+Nac) HRK
= Ukupna ugovorena vrijednost bespovratnih sredstava]]+Ugovori_OPULJP[[#This Row],[Javni doprinos korisnika - HRK]]+Ugovori_OPULJP[[#This Row],[Privatni doprinos korisnika - HRK]]</f>
        <v>2497477.5</v>
      </c>
      <c r="Z2388" s="22">
        <f>Ugovori_OPULJP[[#This Row],[UKUPNI PRIHVATLJIVI IZDACI
TOTAL ELIGIBLE EXPENDITURE
= Bespovratna sredstva ukupno + doprinos korisnika
= Ukupni prihvatljivi troškovi
= Ukupna ugovorena vrijednost projekta HRK]]/7.5345</f>
        <v>331472.22775233921</v>
      </c>
      <c r="AA2388" s="13" t="s">
        <v>22</v>
      </c>
      <c r="AB2388" s="13" t="s">
        <v>19</v>
      </c>
      <c r="AC2388" s="12" t="s">
        <v>8749</v>
      </c>
      <c r="AD2388" s="12" t="s">
        <v>2664</v>
      </c>
    </row>
    <row r="2389" spans="1:30" ht="55.2" x14ac:dyDescent="0.3">
      <c r="A2389" s="10" t="s">
        <v>8750</v>
      </c>
      <c r="B2389" s="86" t="s">
        <v>139</v>
      </c>
      <c r="C2389" s="12" t="s">
        <v>2736</v>
      </c>
      <c r="D2389" s="12" t="s">
        <v>8542</v>
      </c>
      <c r="E2389" s="13" t="s">
        <v>63</v>
      </c>
      <c r="F2389" s="14" t="s">
        <v>8751</v>
      </c>
      <c r="G2389" s="14" t="s">
        <v>7436</v>
      </c>
      <c r="H2389" s="16">
        <v>43444</v>
      </c>
      <c r="I2389" s="16">
        <v>44357</v>
      </c>
      <c r="J2389" s="17" t="str">
        <f>IF(Ugovori_OPULJP[[#This Row],[DATUM ZAVRŠETKA OPERACIJE]]&gt;DATE(2023,12,31),"u provedbi","završen")</f>
        <v>završen</v>
      </c>
      <c r="K2389" s="15" t="s">
        <v>91</v>
      </c>
      <c r="L2389" s="15" t="s">
        <v>91</v>
      </c>
      <c r="M2389" s="18">
        <v>0.85</v>
      </c>
      <c r="N2389" s="18">
        <v>0.15</v>
      </c>
      <c r="O2389" s="19">
        <f>Ugovori_OPULJP[[#This Row],[Bespovratna sredstva - Ukupno (EU+Nac) HRK
= Ukupna ugovorena vrijednost bespovratnih sredstava]]*Ugovori_OPULJP[[#This Row],[EU STOPA SUFINANCIRANJA %
EU CO-FINANCING RATE %]]</f>
        <v>1896971.4350000001</v>
      </c>
      <c r="P2389" s="20">
        <f>Ugovori_OPULJP[[#This Row],[Bespovratna sredstva - EU dio - HRK]]/7.5345</f>
        <v>251771.37633552327</v>
      </c>
      <c r="Q2389" s="19">
        <f>Ugovori_OPULJP[[#This Row],[Bespovratna sredstva - Ukupno (EU+Nac) HRK
= Ukupna ugovorena vrijednost bespovratnih sredstava]]*Ugovori_OPULJP[[#This Row],[STOPA NACIONALNOG SUFINANCIRANJA %]]</f>
        <v>334759.66499999998</v>
      </c>
      <c r="R2389" s="20">
        <f>Ugovori_OPULJP[[#This Row],[Bespovratna sredstva - Nacionalni dio - HRK]]/7.5345</f>
        <v>44430.242882739396</v>
      </c>
      <c r="S2389" s="19">
        <v>2231731.1</v>
      </c>
      <c r="T2389" s="20">
        <f>Ugovori_OPULJP[[#This Row],[Bespovratna sredstva - Ukupno (EU+Nac) HRK
= Ukupna ugovorena vrijednost bespovratnih sredstava]]/7.5345</f>
        <v>296201.61921826267</v>
      </c>
      <c r="U2389" s="19">
        <v>0</v>
      </c>
      <c r="V2389" s="20">
        <f>Ugovori_OPULJP[[#This Row],[Javni doprinos korisnika - HRK]]/7.5345</f>
        <v>0</v>
      </c>
      <c r="W2389" s="19">
        <v>0</v>
      </c>
      <c r="X2389" s="20">
        <f>Ugovori_OPULJP[[#This Row],[Privatni doprinos korisnika - HRK]]/7.5345</f>
        <v>0</v>
      </c>
      <c r="Y2389" s="21">
        <f>Ugovori_OPULJP[[#This Row],[Bespovratna sredstva - Ukupno (EU+Nac) HRK
= Ukupna ugovorena vrijednost bespovratnih sredstava]]+Ugovori_OPULJP[[#This Row],[Javni doprinos korisnika - HRK]]+Ugovori_OPULJP[[#This Row],[Privatni doprinos korisnika - HRK]]</f>
        <v>2231731.1</v>
      </c>
      <c r="Z2389" s="22">
        <f>Ugovori_OPULJP[[#This Row],[UKUPNI PRIHVATLJIVI IZDACI
TOTAL ELIGIBLE EXPENDITURE
= Bespovratna sredstva ukupno + doprinos korisnika
= Ukupni prihvatljivi troškovi
= Ukupna ugovorena vrijednost projekta HRK]]/7.5345</f>
        <v>296201.61921826267</v>
      </c>
      <c r="AA2389" s="13" t="s">
        <v>22</v>
      </c>
      <c r="AB2389" s="13" t="s">
        <v>19</v>
      </c>
      <c r="AC2389" s="12" t="s">
        <v>8752</v>
      </c>
      <c r="AD2389" s="12" t="s">
        <v>2664</v>
      </c>
    </row>
    <row r="2390" spans="1:30" ht="110.4" x14ac:dyDescent="0.3">
      <c r="A2390" s="10" t="s">
        <v>8753</v>
      </c>
      <c r="B2390" s="86" t="s">
        <v>139</v>
      </c>
      <c r="C2390" s="12" t="s">
        <v>2736</v>
      </c>
      <c r="D2390" s="12" t="s">
        <v>8542</v>
      </c>
      <c r="E2390" s="13" t="s">
        <v>63</v>
      </c>
      <c r="F2390" s="14" t="s">
        <v>8754</v>
      </c>
      <c r="G2390" s="14" t="s">
        <v>8755</v>
      </c>
      <c r="H2390" s="16">
        <v>43622</v>
      </c>
      <c r="I2390" s="16">
        <v>44536</v>
      </c>
      <c r="J2390" s="17" t="str">
        <f>IF(Ugovori_OPULJP[[#This Row],[DATUM ZAVRŠETKA OPERACIJE]]&gt;DATE(2023,12,31),"u provedbi","završen")</f>
        <v>završen</v>
      </c>
      <c r="K2390" s="15" t="s">
        <v>192</v>
      </c>
      <c r="L2390" s="15" t="s">
        <v>192</v>
      </c>
      <c r="M2390" s="18">
        <v>0.85</v>
      </c>
      <c r="N2390" s="18">
        <v>0.15</v>
      </c>
      <c r="O2390" s="19">
        <f>Ugovori_OPULJP[[#This Row],[Bespovratna sredstva - Ukupno (EU+Nac) HRK
= Ukupna ugovorena vrijednost bespovratnih sredstava]]*Ugovori_OPULJP[[#This Row],[EU STOPA SUFINANCIRANJA %
EU CO-FINANCING RATE %]]</f>
        <v>1805899.2815</v>
      </c>
      <c r="P2390" s="20">
        <f>Ugovori_OPULJP[[#This Row],[Bespovratna sredstva - EU dio - HRK]]/7.5345</f>
        <v>239684.02435463533</v>
      </c>
      <c r="Q2390" s="19">
        <f>Ugovori_OPULJP[[#This Row],[Bespovratna sredstva - Ukupno (EU+Nac) HRK
= Ukupna ugovorena vrijednost bespovratnih sredstava]]*Ugovori_OPULJP[[#This Row],[STOPA NACIONALNOG SUFINANCIRANJA %]]</f>
        <v>318688.10850000003</v>
      </c>
      <c r="R2390" s="20">
        <f>Ugovori_OPULJP[[#This Row],[Bespovratna sredstva - Nacionalni dio - HRK]]/7.5345</f>
        <v>42297.180768465063</v>
      </c>
      <c r="S2390" s="19">
        <v>2124587.39</v>
      </c>
      <c r="T2390" s="20">
        <f>Ugovori_OPULJP[[#This Row],[Bespovratna sredstva - Ukupno (EU+Nac) HRK
= Ukupna ugovorena vrijednost bespovratnih sredstava]]/7.5345</f>
        <v>281981.20512310043</v>
      </c>
      <c r="U2390" s="19">
        <v>0</v>
      </c>
      <c r="V2390" s="20">
        <f>Ugovori_OPULJP[[#This Row],[Javni doprinos korisnika - HRK]]/7.5345</f>
        <v>0</v>
      </c>
      <c r="W2390" s="19">
        <v>0</v>
      </c>
      <c r="X2390" s="20">
        <f>Ugovori_OPULJP[[#This Row],[Privatni doprinos korisnika - HRK]]/7.5345</f>
        <v>0</v>
      </c>
      <c r="Y2390" s="21">
        <f>Ugovori_OPULJP[[#This Row],[Bespovratna sredstva - Ukupno (EU+Nac) HRK
= Ukupna ugovorena vrijednost bespovratnih sredstava]]+Ugovori_OPULJP[[#This Row],[Javni doprinos korisnika - HRK]]+Ugovori_OPULJP[[#This Row],[Privatni doprinos korisnika - HRK]]</f>
        <v>2124587.39</v>
      </c>
      <c r="Z2390" s="22">
        <f>Ugovori_OPULJP[[#This Row],[UKUPNI PRIHVATLJIVI IZDACI
TOTAL ELIGIBLE EXPENDITURE
= Bespovratna sredstva ukupno + doprinos korisnika
= Ukupni prihvatljivi troškovi
= Ukupna ugovorena vrijednost projekta HRK]]/7.5345</f>
        <v>281981.20512310043</v>
      </c>
      <c r="AA2390" s="13" t="s">
        <v>22</v>
      </c>
      <c r="AB2390" s="13" t="s">
        <v>19</v>
      </c>
      <c r="AC2390" s="12" t="s">
        <v>8756</v>
      </c>
      <c r="AD2390" s="12" t="s">
        <v>2664</v>
      </c>
    </row>
    <row r="2391" spans="1:30" ht="96.6" x14ac:dyDescent="0.3">
      <c r="A2391" s="10" t="s">
        <v>8757</v>
      </c>
      <c r="B2391" s="86" t="s">
        <v>139</v>
      </c>
      <c r="C2391" s="12" t="s">
        <v>2736</v>
      </c>
      <c r="D2391" s="12" t="s">
        <v>8542</v>
      </c>
      <c r="E2391" s="13" t="s">
        <v>63</v>
      </c>
      <c r="F2391" s="14" t="s">
        <v>8758</v>
      </c>
      <c r="G2391" s="14" t="s">
        <v>2249</v>
      </c>
      <c r="H2391" s="16">
        <v>43572</v>
      </c>
      <c r="I2391" s="16">
        <v>44486</v>
      </c>
      <c r="J2391" s="17" t="str">
        <f>IF(Ugovori_OPULJP[[#This Row],[DATUM ZAVRŠETKA OPERACIJE]]&gt;DATE(2023,12,31),"u provedbi","završen")</f>
        <v>završen</v>
      </c>
      <c r="K2391" s="15" t="s">
        <v>173</v>
      </c>
      <c r="L2391" s="15" t="s">
        <v>21</v>
      </c>
      <c r="M2391" s="18">
        <v>0.85</v>
      </c>
      <c r="N2391" s="18">
        <v>0.15</v>
      </c>
      <c r="O2391" s="19">
        <f>Ugovori_OPULJP[[#This Row],[Bespovratna sredstva - Ukupno (EU+Nac) HRK
= Ukupna ugovorena vrijednost bespovratnih sredstava]]*Ugovori_OPULJP[[#This Row],[EU STOPA SUFINANCIRANJA %
EU CO-FINANCING RATE %]]</f>
        <v>423825.64</v>
      </c>
      <c r="P2391" s="20">
        <f>Ugovori_OPULJP[[#This Row],[Bespovratna sredstva - EU dio - HRK]]/7.5345</f>
        <v>56251.329218926272</v>
      </c>
      <c r="Q2391" s="19">
        <f>Ugovori_OPULJP[[#This Row],[Bespovratna sredstva - Ukupno (EU+Nac) HRK
= Ukupna ugovorena vrijednost bespovratnih sredstava]]*Ugovori_OPULJP[[#This Row],[STOPA NACIONALNOG SUFINANCIRANJA %]]</f>
        <v>74792.759999999995</v>
      </c>
      <c r="R2391" s="20">
        <f>Ugovori_OPULJP[[#This Row],[Bespovratna sredstva - Nacionalni dio - HRK]]/7.5345</f>
        <v>9926.7051562811048</v>
      </c>
      <c r="S2391" s="19">
        <v>498618.4</v>
      </c>
      <c r="T2391" s="20">
        <f>Ugovori_OPULJP[[#This Row],[Bespovratna sredstva - Ukupno (EU+Nac) HRK
= Ukupna ugovorena vrijednost bespovratnih sredstava]]/7.5345</f>
        <v>66178.034375207382</v>
      </c>
      <c r="U2391" s="19">
        <v>0</v>
      </c>
      <c r="V2391" s="20">
        <f>Ugovori_OPULJP[[#This Row],[Javni doprinos korisnika - HRK]]/7.5345</f>
        <v>0</v>
      </c>
      <c r="W2391" s="19">
        <v>0</v>
      </c>
      <c r="X2391" s="20">
        <f>Ugovori_OPULJP[[#This Row],[Privatni doprinos korisnika - HRK]]/7.5345</f>
        <v>0</v>
      </c>
      <c r="Y2391" s="21">
        <f>Ugovori_OPULJP[[#This Row],[Bespovratna sredstva - Ukupno (EU+Nac) HRK
= Ukupna ugovorena vrijednost bespovratnih sredstava]]+Ugovori_OPULJP[[#This Row],[Javni doprinos korisnika - HRK]]+Ugovori_OPULJP[[#This Row],[Privatni doprinos korisnika - HRK]]</f>
        <v>498618.4</v>
      </c>
      <c r="Z2391" s="22">
        <f>Ugovori_OPULJP[[#This Row],[UKUPNI PRIHVATLJIVI IZDACI
TOTAL ELIGIBLE EXPENDITURE
= Bespovratna sredstva ukupno + doprinos korisnika
= Ukupni prihvatljivi troškovi
= Ukupna ugovorena vrijednost projekta HRK]]/7.5345</f>
        <v>66178.034375207382</v>
      </c>
      <c r="AA2391" s="13" t="s">
        <v>22</v>
      </c>
      <c r="AB2391" s="13" t="s">
        <v>19</v>
      </c>
      <c r="AC2391" s="12" t="s">
        <v>8759</v>
      </c>
      <c r="AD2391" s="12" t="s">
        <v>2664</v>
      </c>
    </row>
    <row r="2392" spans="1:30" ht="55.2" x14ac:dyDescent="0.3">
      <c r="A2392" s="10" t="s">
        <v>8760</v>
      </c>
      <c r="B2392" s="86" t="s">
        <v>139</v>
      </c>
      <c r="C2392" s="12" t="s">
        <v>2736</v>
      </c>
      <c r="D2392" s="12" t="s">
        <v>8542</v>
      </c>
      <c r="E2392" s="13" t="s">
        <v>63</v>
      </c>
      <c r="F2392" s="14" t="s">
        <v>8761</v>
      </c>
      <c r="G2392" s="14" t="s">
        <v>1998</v>
      </c>
      <c r="H2392" s="16">
        <v>43437</v>
      </c>
      <c r="I2392" s="16">
        <v>44350</v>
      </c>
      <c r="J2392" s="17" t="str">
        <f>IF(Ugovori_OPULJP[[#This Row],[DATUM ZAVRŠETKA OPERACIJE]]&gt;DATE(2023,12,31),"u provedbi","završen")</f>
        <v>završen</v>
      </c>
      <c r="K2392" s="15" t="s">
        <v>362</v>
      </c>
      <c r="L2392" s="15" t="s">
        <v>362</v>
      </c>
      <c r="M2392" s="18">
        <v>0.85</v>
      </c>
      <c r="N2392" s="18">
        <v>0.15</v>
      </c>
      <c r="O2392" s="19">
        <f>Ugovori_OPULJP[[#This Row],[Bespovratna sredstva - Ukupno (EU+Nac) HRK
= Ukupna ugovorena vrijednost bespovratnih sredstava]]*Ugovori_OPULJP[[#This Row],[EU STOPA SUFINANCIRANJA %
EU CO-FINANCING RATE %]]</f>
        <v>1852511.0120000001</v>
      </c>
      <c r="P2392" s="20">
        <f>Ugovori_OPULJP[[#This Row],[Bespovratna sredstva - EU dio - HRK]]/7.5345</f>
        <v>245870.46413166102</v>
      </c>
      <c r="Q2392" s="19">
        <f>Ugovori_OPULJP[[#This Row],[Bespovratna sredstva - Ukupno (EU+Nac) HRK
= Ukupna ugovorena vrijednost bespovratnih sredstava]]*Ugovori_OPULJP[[#This Row],[STOPA NACIONALNOG SUFINANCIRANJA %]]</f>
        <v>326913.70800000004</v>
      </c>
      <c r="R2392" s="20">
        <f>Ugovori_OPULJP[[#This Row],[Bespovratna sredstva - Nacionalni dio - HRK]]/7.5345</f>
        <v>43388.905434999011</v>
      </c>
      <c r="S2392" s="19">
        <v>2179424.7200000002</v>
      </c>
      <c r="T2392" s="20">
        <f>Ugovori_OPULJP[[#This Row],[Bespovratna sredstva - Ukupno (EU+Nac) HRK
= Ukupna ugovorena vrijednost bespovratnih sredstava]]/7.5345</f>
        <v>289259.36956666003</v>
      </c>
      <c r="U2392" s="19">
        <v>0</v>
      </c>
      <c r="V2392" s="20">
        <f>Ugovori_OPULJP[[#This Row],[Javni doprinos korisnika - HRK]]/7.5345</f>
        <v>0</v>
      </c>
      <c r="W2392" s="19">
        <v>0</v>
      </c>
      <c r="X2392" s="20">
        <f>Ugovori_OPULJP[[#This Row],[Privatni doprinos korisnika - HRK]]/7.5345</f>
        <v>0</v>
      </c>
      <c r="Y2392" s="21">
        <f>Ugovori_OPULJP[[#This Row],[Bespovratna sredstva - Ukupno (EU+Nac) HRK
= Ukupna ugovorena vrijednost bespovratnih sredstava]]+Ugovori_OPULJP[[#This Row],[Javni doprinos korisnika - HRK]]+Ugovori_OPULJP[[#This Row],[Privatni doprinos korisnika - HRK]]</f>
        <v>2179424.7200000002</v>
      </c>
      <c r="Z2392" s="22">
        <f>Ugovori_OPULJP[[#This Row],[UKUPNI PRIHVATLJIVI IZDACI
TOTAL ELIGIBLE EXPENDITURE
= Bespovratna sredstva ukupno + doprinos korisnika
= Ukupni prihvatljivi troškovi
= Ukupna ugovorena vrijednost projekta HRK]]/7.5345</f>
        <v>289259.36956666003</v>
      </c>
      <c r="AA2392" s="13" t="s">
        <v>22</v>
      </c>
      <c r="AB2392" s="13" t="s">
        <v>19</v>
      </c>
      <c r="AC2392" s="12" t="s">
        <v>8762</v>
      </c>
      <c r="AD2392" s="12" t="s">
        <v>2664</v>
      </c>
    </row>
    <row r="2393" spans="1:30" ht="82.8" x14ac:dyDescent="0.3">
      <c r="A2393" s="10" t="s">
        <v>8763</v>
      </c>
      <c r="B2393" s="86" t="s">
        <v>139</v>
      </c>
      <c r="C2393" s="12" t="s">
        <v>2736</v>
      </c>
      <c r="D2393" s="12" t="s">
        <v>8542</v>
      </c>
      <c r="E2393" s="13" t="s">
        <v>63</v>
      </c>
      <c r="F2393" s="14" t="s">
        <v>8764</v>
      </c>
      <c r="G2393" s="14" t="s">
        <v>7459</v>
      </c>
      <c r="H2393" s="16">
        <v>43430</v>
      </c>
      <c r="I2393" s="16">
        <v>44161</v>
      </c>
      <c r="J2393" s="17" t="str">
        <f>IF(Ugovori_OPULJP[[#This Row],[DATUM ZAVRŠETKA OPERACIJE]]&gt;DATE(2023,12,31),"u provedbi","završen")</f>
        <v>završen</v>
      </c>
      <c r="K2393" s="15" t="s">
        <v>8765</v>
      </c>
      <c r="L2393" s="15" t="s">
        <v>21</v>
      </c>
      <c r="M2393" s="18">
        <v>0.85</v>
      </c>
      <c r="N2393" s="18">
        <v>0.15</v>
      </c>
      <c r="O2393" s="19">
        <f>Ugovori_OPULJP[[#This Row],[Bespovratna sredstva - Ukupno (EU+Nac) HRK
= Ukupna ugovorena vrijednost bespovratnih sredstava]]*Ugovori_OPULJP[[#This Row],[EU STOPA SUFINANCIRANJA %
EU CO-FINANCING RATE %]]</f>
        <v>1513549.0999999999</v>
      </c>
      <c r="P2393" s="20">
        <f>Ugovori_OPULJP[[#This Row],[Bespovratna sredstva - EU dio - HRK]]/7.5345</f>
        <v>200882.48722542965</v>
      </c>
      <c r="Q2393" s="19">
        <f>Ugovori_OPULJP[[#This Row],[Bespovratna sredstva - Ukupno (EU+Nac) HRK
= Ukupna ugovorena vrijednost bespovratnih sredstava]]*Ugovori_OPULJP[[#This Row],[STOPA NACIONALNOG SUFINANCIRANJA %]]</f>
        <v>267096.89999999997</v>
      </c>
      <c r="R2393" s="20">
        <f>Ugovori_OPULJP[[#This Row],[Bespovratna sredstva - Nacionalni dio - HRK]]/7.5345</f>
        <v>35449.850686840524</v>
      </c>
      <c r="S2393" s="19">
        <v>1780646</v>
      </c>
      <c r="T2393" s="20">
        <f>Ugovori_OPULJP[[#This Row],[Bespovratna sredstva - Ukupno (EU+Nac) HRK
= Ukupna ugovorena vrijednost bespovratnih sredstava]]/7.5345</f>
        <v>236332.33791227022</v>
      </c>
      <c r="U2393" s="19">
        <v>0</v>
      </c>
      <c r="V2393" s="20">
        <f>Ugovori_OPULJP[[#This Row],[Javni doprinos korisnika - HRK]]/7.5345</f>
        <v>0</v>
      </c>
      <c r="W2393" s="19">
        <v>0</v>
      </c>
      <c r="X2393" s="20">
        <f>Ugovori_OPULJP[[#This Row],[Privatni doprinos korisnika - HRK]]/7.5345</f>
        <v>0</v>
      </c>
      <c r="Y2393" s="21">
        <f>Ugovori_OPULJP[[#This Row],[Bespovratna sredstva - Ukupno (EU+Nac) HRK
= Ukupna ugovorena vrijednost bespovratnih sredstava]]+Ugovori_OPULJP[[#This Row],[Javni doprinos korisnika - HRK]]+Ugovori_OPULJP[[#This Row],[Privatni doprinos korisnika - HRK]]</f>
        <v>1780646</v>
      </c>
      <c r="Z2393" s="22">
        <f>Ugovori_OPULJP[[#This Row],[UKUPNI PRIHVATLJIVI IZDACI
TOTAL ELIGIBLE EXPENDITURE
= Bespovratna sredstva ukupno + doprinos korisnika
= Ukupni prihvatljivi troškovi
= Ukupna ugovorena vrijednost projekta HRK]]/7.5345</f>
        <v>236332.33791227022</v>
      </c>
      <c r="AA2393" s="13" t="s">
        <v>22</v>
      </c>
      <c r="AB2393" s="13" t="s">
        <v>19</v>
      </c>
      <c r="AC2393" s="12" t="s">
        <v>8766</v>
      </c>
      <c r="AD2393" s="12" t="s">
        <v>2664</v>
      </c>
    </row>
    <row r="2394" spans="1:30" ht="82.8" x14ac:dyDescent="0.3">
      <c r="A2394" s="10" t="s">
        <v>8767</v>
      </c>
      <c r="B2394" s="86" t="s">
        <v>139</v>
      </c>
      <c r="C2394" s="12" t="s">
        <v>2736</v>
      </c>
      <c r="D2394" s="12" t="s">
        <v>8542</v>
      </c>
      <c r="E2394" s="13" t="s">
        <v>63</v>
      </c>
      <c r="F2394" s="14" t="s">
        <v>8768</v>
      </c>
      <c r="G2394" s="14" t="s">
        <v>7450</v>
      </c>
      <c r="H2394" s="16">
        <v>43437</v>
      </c>
      <c r="I2394" s="16">
        <v>44168</v>
      </c>
      <c r="J2394" s="17" t="str">
        <f>IF(Ugovori_OPULJP[[#This Row],[DATUM ZAVRŠETKA OPERACIJE]]&gt;DATE(2023,12,31),"u provedbi","završen")</f>
        <v>završen</v>
      </c>
      <c r="K2394" s="15" t="s">
        <v>66</v>
      </c>
      <c r="L2394" s="15" t="s">
        <v>66</v>
      </c>
      <c r="M2394" s="18">
        <v>0.85</v>
      </c>
      <c r="N2394" s="18">
        <v>0.15</v>
      </c>
      <c r="O2394" s="19">
        <f>Ugovori_OPULJP[[#This Row],[Bespovratna sredstva - Ukupno (EU+Nac) HRK
= Ukupna ugovorena vrijednost bespovratnih sredstava]]*Ugovori_OPULJP[[#This Row],[EU STOPA SUFINANCIRANJA %
EU CO-FINANCING RATE %]]</f>
        <v>2114945.86</v>
      </c>
      <c r="P2394" s="20">
        <f>Ugovori_OPULJP[[#This Row],[Bespovratna sredstva - EU dio - HRK]]/7.5345</f>
        <v>280701.5541840865</v>
      </c>
      <c r="Q2394" s="19">
        <f>Ugovori_OPULJP[[#This Row],[Bespovratna sredstva - Ukupno (EU+Nac) HRK
= Ukupna ugovorena vrijednost bespovratnih sredstava]]*Ugovori_OPULJP[[#This Row],[STOPA NACIONALNOG SUFINANCIRANJA %]]</f>
        <v>373225.74</v>
      </c>
      <c r="R2394" s="20">
        <f>Ugovori_OPULJP[[#This Row],[Bespovratna sredstva - Nacionalni dio - HRK]]/7.5345</f>
        <v>49535.568385427032</v>
      </c>
      <c r="S2394" s="19">
        <v>2488171.6</v>
      </c>
      <c r="T2394" s="20">
        <f>Ugovori_OPULJP[[#This Row],[Bespovratna sredstva - Ukupno (EU+Nac) HRK
= Ukupna ugovorena vrijednost bespovratnih sredstava]]/7.5345</f>
        <v>330237.12256951357</v>
      </c>
      <c r="U2394" s="19">
        <v>0</v>
      </c>
      <c r="V2394" s="20">
        <f>Ugovori_OPULJP[[#This Row],[Javni doprinos korisnika - HRK]]/7.5345</f>
        <v>0</v>
      </c>
      <c r="W2394" s="19">
        <v>0</v>
      </c>
      <c r="X2394" s="20">
        <f>Ugovori_OPULJP[[#This Row],[Privatni doprinos korisnika - HRK]]/7.5345</f>
        <v>0</v>
      </c>
      <c r="Y2394" s="21">
        <f>Ugovori_OPULJP[[#This Row],[Bespovratna sredstva - Ukupno (EU+Nac) HRK
= Ukupna ugovorena vrijednost bespovratnih sredstava]]+Ugovori_OPULJP[[#This Row],[Javni doprinos korisnika - HRK]]+Ugovori_OPULJP[[#This Row],[Privatni doprinos korisnika - HRK]]</f>
        <v>2488171.6</v>
      </c>
      <c r="Z2394" s="22">
        <f>Ugovori_OPULJP[[#This Row],[UKUPNI PRIHVATLJIVI IZDACI
TOTAL ELIGIBLE EXPENDITURE
= Bespovratna sredstva ukupno + doprinos korisnika
= Ukupni prihvatljivi troškovi
= Ukupna ugovorena vrijednost projekta HRK]]/7.5345</f>
        <v>330237.12256951357</v>
      </c>
      <c r="AA2394" s="13" t="s">
        <v>22</v>
      </c>
      <c r="AB2394" s="13" t="s">
        <v>19</v>
      </c>
      <c r="AC2394" s="12" t="s">
        <v>8769</v>
      </c>
      <c r="AD2394" s="12" t="s">
        <v>2664</v>
      </c>
    </row>
    <row r="2395" spans="1:30" ht="124.2" x14ac:dyDescent="0.3">
      <c r="A2395" s="10" t="s">
        <v>8770</v>
      </c>
      <c r="B2395" s="86" t="s">
        <v>139</v>
      </c>
      <c r="C2395" s="12" t="s">
        <v>2736</v>
      </c>
      <c r="D2395" s="12" t="s">
        <v>8542</v>
      </c>
      <c r="E2395" s="13" t="s">
        <v>63</v>
      </c>
      <c r="F2395" s="14" t="s">
        <v>8771</v>
      </c>
      <c r="G2395" s="14" t="s">
        <v>6317</v>
      </c>
      <c r="H2395" s="16">
        <v>43559</v>
      </c>
      <c r="I2395" s="16">
        <v>44473</v>
      </c>
      <c r="J2395" s="17" t="str">
        <f>IF(Ugovori_OPULJP[[#This Row],[DATUM ZAVRŠETKA OPERACIJE]]&gt;DATE(2023,12,31),"u provedbi","završen")</f>
        <v>završen</v>
      </c>
      <c r="K2395" s="15" t="s">
        <v>8772</v>
      </c>
      <c r="L2395" s="15" t="s">
        <v>21</v>
      </c>
      <c r="M2395" s="18">
        <v>0.85</v>
      </c>
      <c r="N2395" s="18">
        <v>0.15</v>
      </c>
      <c r="O2395" s="19">
        <f>Ugovori_OPULJP[[#This Row],[Bespovratna sredstva - Ukupno (EU+Nac) HRK
= Ukupna ugovorena vrijednost bespovratnih sredstava]]*Ugovori_OPULJP[[#This Row],[EU STOPA SUFINANCIRANJA %
EU CO-FINANCING RATE %]]</f>
        <v>2105882.9899999998</v>
      </c>
      <c r="P2395" s="20">
        <f>Ugovori_OPULJP[[#This Row],[Bespovratna sredstva - EU dio - HRK]]/7.5345</f>
        <v>279498.70462538983</v>
      </c>
      <c r="Q2395" s="19">
        <f>Ugovori_OPULJP[[#This Row],[Bespovratna sredstva - Ukupno (EU+Nac) HRK
= Ukupna ugovorena vrijednost bespovratnih sredstava]]*Ugovori_OPULJP[[#This Row],[STOPA NACIONALNOG SUFINANCIRANJA %]]</f>
        <v>371626.41</v>
      </c>
      <c r="R2395" s="20">
        <f>Ugovori_OPULJP[[#This Row],[Bespovratna sredstva - Nacionalni dio - HRK]]/7.5345</f>
        <v>49323.300816245268</v>
      </c>
      <c r="S2395" s="19">
        <v>2477509.4</v>
      </c>
      <c r="T2395" s="20">
        <f>Ugovori_OPULJP[[#This Row],[Bespovratna sredstva - Ukupno (EU+Nac) HRK
= Ukupna ugovorena vrijednost bespovratnih sredstava]]/7.5345</f>
        <v>328822.00544163509</v>
      </c>
      <c r="U2395" s="19">
        <v>0</v>
      </c>
      <c r="V2395" s="20">
        <f>Ugovori_OPULJP[[#This Row],[Javni doprinos korisnika - HRK]]/7.5345</f>
        <v>0</v>
      </c>
      <c r="W2395" s="19">
        <v>0</v>
      </c>
      <c r="X2395" s="20">
        <f>Ugovori_OPULJP[[#This Row],[Privatni doprinos korisnika - HRK]]/7.5345</f>
        <v>0</v>
      </c>
      <c r="Y2395" s="21">
        <f>Ugovori_OPULJP[[#This Row],[Bespovratna sredstva - Ukupno (EU+Nac) HRK
= Ukupna ugovorena vrijednost bespovratnih sredstava]]+Ugovori_OPULJP[[#This Row],[Javni doprinos korisnika - HRK]]+Ugovori_OPULJP[[#This Row],[Privatni doprinos korisnika - HRK]]</f>
        <v>2477509.4</v>
      </c>
      <c r="Z2395" s="22">
        <f>Ugovori_OPULJP[[#This Row],[UKUPNI PRIHVATLJIVI IZDACI
TOTAL ELIGIBLE EXPENDITURE
= Bespovratna sredstva ukupno + doprinos korisnika
= Ukupni prihvatljivi troškovi
= Ukupna ugovorena vrijednost projekta HRK]]/7.5345</f>
        <v>328822.00544163509</v>
      </c>
      <c r="AA2395" s="13" t="s">
        <v>22</v>
      </c>
      <c r="AB2395" s="13" t="s">
        <v>19</v>
      </c>
      <c r="AC2395" s="12" t="s">
        <v>8773</v>
      </c>
      <c r="AD2395" s="12" t="s">
        <v>2664</v>
      </c>
    </row>
    <row r="2396" spans="1:30" ht="82.8" x14ac:dyDescent="0.3">
      <c r="A2396" s="10" t="s">
        <v>8774</v>
      </c>
      <c r="B2396" s="86" t="s">
        <v>139</v>
      </c>
      <c r="C2396" s="12" t="s">
        <v>2736</v>
      </c>
      <c r="D2396" s="12" t="s">
        <v>8542</v>
      </c>
      <c r="E2396" s="13" t="s">
        <v>63</v>
      </c>
      <c r="F2396" s="14" t="s">
        <v>8775</v>
      </c>
      <c r="G2396" s="14" t="s">
        <v>7328</v>
      </c>
      <c r="H2396" s="16">
        <v>43437</v>
      </c>
      <c r="I2396" s="16">
        <v>44230</v>
      </c>
      <c r="J2396" s="17" t="str">
        <f>IF(Ugovori_OPULJP[[#This Row],[DATUM ZAVRŠETKA OPERACIJE]]&gt;DATE(2023,12,31),"u provedbi","završen")</f>
        <v>završen</v>
      </c>
      <c r="K2396" s="15" t="s">
        <v>8776</v>
      </c>
      <c r="L2396" s="15" t="s">
        <v>21</v>
      </c>
      <c r="M2396" s="18">
        <v>0.85</v>
      </c>
      <c r="N2396" s="18">
        <v>0.15</v>
      </c>
      <c r="O2396" s="19">
        <f>Ugovori_OPULJP[[#This Row],[Bespovratna sredstva - Ukupno (EU+Nac) HRK
= Ukupna ugovorena vrijednost bespovratnih sredstava]]*Ugovori_OPULJP[[#This Row],[EU STOPA SUFINANCIRANJA %
EU CO-FINANCING RATE %]]</f>
        <v>2112427.2930000001</v>
      </c>
      <c r="P2396" s="20">
        <f>Ugovori_OPULJP[[#This Row],[Bespovratna sredstva - EU dio - HRK]]/7.5345</f>
        <v>280367.2828986661</v>
      </c>
      <c r="Q2396" s="19">
        <f>Ugovori_OPULJP[[#This Row],[Bespovratna sredstva - Ukupno (EU+Nac) HRK
= Ukupna ugovorena vrijednost bespovratnih sredstava]]*Ugovori_OPULJP[[#This Row],[STOPA NACIONALNOG SUFINANCIRANJA %]]</f>
        <v>372781.28700000001</v>
      </c>
      <c r="R2396" s="20">
        <f>Ugovori_OPULJP[[#This Row],[Bespovratna sredstva - Nacionalni dio - HRK]]/7.5345</f>
        <v>49476.579335058726</v>
      </c>
      <c r="S2396" s="19">
        <v>2485208.58</v>
      </c>
      <c r="T2396" s="20">
        <f>Ugovori_OPULJP[[#This Row],[Bespovratna sredstva - Ukupno (EU+Nac) HRK
= Ukupna ugovorena vrijednost bespovratnih sredstava]]/7.5345</f>
        <v>329843.86223372485</v>
      </c>
      <c r="U2396" s="19">
        <v>0</v>
      </c>
      <c r="V2396" s="20">
        <f>Ugovori_OPULJP[[#This Row],[Javni doprinos korisnika - HRK]]/7.5345</f>
        <v>0</v>
      </c>
      <c r="W2396" s="19">
        <v>0</v>
      </c>
      <c r="X2396" s="20">
        <f>Ugovori_OPULJP[[#This Row],[Privatni doprinos korisnika - HRK]]/7.5345</f>
        <v>0</v>
      </c>
      <c r="Y2396" s="21">
        <f>Ugovori_OPULJP[[#This Row],[Bespovratna sredstva - Ukupno (EU+Nac) HRK
= Ukupna ugovorena vrijednost bespovratnih sredstava]]+Ugovori_OPULJP[[#This Row],[Javni doprinos korisnika - HRK]]+Ugovori_OPULJP[[#This Row],[Privatni doprinos korisnika - HRK]]</f>
        <v>2485208.58</v>
      </c>
      <c r="Z2396" s="22">
        <f>Ugovori_OPULJP[[#This Row],[UKUPNI PRIHVATLJIVI IZDACI
TOTAL ELIGIBLE EXPENDITURE
= Bespovratna sredstva ukupno + doprinos korisnika
= Ukupni prihvatljivi troškovi
= Ukupna ugovorena vrijednost projekta HRK]]/7.5345</f>
        <v>329843.86223372485</v>
      </c>
      <c r="AA2396" s="13" t="s">
        <v>22</v>
      </c>
      <c r="AB2396" s="13" t="s">
        <v>19</v>
      </c>
      <c r="AC2396" s="12" t="s">
        <v>8777</v>
      </c>
      <c r="AD2396" s="12" t="s">
        <v>2664</v>
      </c>
    </row>
    <row r="2397" spans="1:30" ht="124.2" x14ac:dyDescent="0.3">
      <c r="A2397" s="10" t="s">
        <v>8778</v>
      </c>
      <c r="B2397" s="86" t="s">
        <v>139</v>
      </c>
      <c r="C2397" s="12" t="s">
        <v>2736</v>
      </c>
      <c r="D2397" s="12" t="s">
        <v>8542</v>
      </c>
      <c r="E2397" s="13" t="s">
        <v>63</v>
      </c>
      <c r="F2397" s="14" t="s">
        <v>8779</v>
      </c>
      <c r="G2397" s="14" t="s">
        <v>8780</v>
      </c>
      <c r="H2397" s="16">
        <v>43623</v>
      </c>
      <c r="I2397" s="16">
        <v>44354</v>
      </c>
      <c r="J2397" s="17" t="str">
        <f>IF(Ugovori_OPULJP[[#This Row],[DATUM ZAVRŠETKA OPERACIJE]]&gt;DATE(2023,12,31),"u provedbi","završen")</f>
        <v>završen</v>
      </c>
      <c r="K2397" s="15" t="s">
        <v>117</v>
      </c>
      <c r="L2397" s="15" t="s">
        <v>117</v>
      </c>
      <c r="M2397" s="18">
        <v>0.85</v>
      </c>
      <c r="N2397" s="18">
        <v>0.15</v>
      </c>
      <c r="O2397" s="19">
        <f>Ugovori_OPULJP[[#This Row],[Bespovratna sredstva - Ukupno (EU+Nac) HRK
= Ukupna ugovorena vrijednost bespovratnih sredstava]]*Ugovori_OPULJP[[#This Row],[EU STOPA SUFINANCIRANJA %
EU CO-FINANCING RATE %]]</f>
        <v>1334661.041</v>
      </c>
      <c r="P2397" s="20">
        <f>Ugovori_OPULJP[[#This Row],[Bespovratna sredstva - EU dio - HRK]]/7.5345</f>
        <v>177139.96164310834</v>
      </c>
      <c r="Q2397" s="19">
        <f>Ugovori_OPULJP[[#This Row],[Bespovratna sredstva - Ukupno (EU+Nac) HRK
= Ukupna ugovorena vrijednost bespovratnih sredstava]]*Ugovori_OPULJP[[#This Row],[STOPA NACIONALNOG SUFINANCIRANJA %]]</f>
        <v>235528.41899999999</v>
      </c>
      <c r="R2397" s="20">
        <f>Ugovori_OPULJP[[#This Row],[Bespovratna sredstva - Nacionalni dio - HRK]]/7.5345</f>
        <v>31259.99323113677</v>
      </c>
      <c r="S2397" s="19">
        <v>1570189.46</v>
      </c>
      <c r="T2397" s="20">
        <f>Ugovori_OPULJP[[#This Row],[Bespovratna sredstva - Ukupno (EU+Nac) HRK
= Ukupna ugovorena vrijednost bespovratnih sredstava]]/7.5345</f>
        <v>208399.95487424513</v>
      </c>
      <c r="U2397" s="19">
        <v>0</v>
      </c>
      <c r="V2397" s="20">
        <f>Ugovori_OPULJP[[#This Row],[Javni doprinos korisnika - HRK]]/7.5345</f>
        <v>0</v>
      </c>
      <c r="W2397" s="19">
        <v>0</v>
      </c>
      <c r="X2397" s="20">
        <f>Ugovori_OPULJP[[#This Row],[Privatni doprinos korisnika - HRK]]/7.5345</f>
        <v>0</v>
      </c>
      <c r="Y2397" s="21">
        <f>Ugovori_OPULJP[[#This Row],[Bespovratna sredstva - Ukupno (EU+Nac) HRK
= Ukupna ugovorena vrijednost bespovratnih sredstava]]+Ugovori_OPULJP[[#This Row],[Javni doprinos korisnika - HRK]]+Ugovori_OPULJP[[#This Row],[Privatni doprinos korisnika - HRK]]</f>
        <v>1570189.46</v>
      </c>
      <c r="Z2397" s="22">
        <f>Ugovori_OPULJP[[#This Row],[UKUPNI PRIHVATLJIVI IZDACI
TOTAL ELIGIBLE EXPENDITURE
= Bespovratna sredstva ukupno + doprinos korisnika
= Ukupni prihvatljivi troškovi
= Ukupna ugovorena vrijednost projekta HRK]]/7.5345</f>
        <v>208399.95487424513</v>
      </c>
      <c r="AA2397" s="13" t="s">
        <v>22</v>
      </c>
      <c r="AB2397" s="13" t="s">
        <v>19</v>
      </c>
      <c r="AC2397" s="12" t="s">
        <v>8781</v>
      </c>
      <c r="AD2397" s="12" t="s">
        <v>2664</v>
      </c>
    </row>
    <row r="2398" spans="1:30" ht="96.6" x14ac:dyDescent="0.3">
      <c r="A2398" s="10" t="s">
        <v>8782</v>
      </c>
      <c r="B2398" s="86" t="s">
        <v>139</v>
      </c>
      <c r="C2398" s="12" t="s">
        <v>2736</v>
      </c>
      <c r="D2398" s="12" t="s">
        <v>8542</v>
      </c>
      <c r="E2398" s="13" t="s">
        <v>63</v>
      </c>
      <c r="F2398" s="14" t="s">
        <v>8783</v>
      </c>
      <c r="G2398" s="14" t="s">
        <v>8175</v>
      </c>
      <c r="H2398" s="16">
        <v>43629</v>
      </c>
      <c r="I2398" s="16">
        <v>44360</v>
      </c>
      <c r="J2398" s="17" t="str">
        <f>IF(Ugovori_OPULJP[[#This Row],[DATUM ZAVRŠETKA OPERACIJE]]&gt;DATE(2023,12,31),"u provedbi","završen")</f>
        <v>završen</v>
      </c>
      <c r="K2398" s="15" t="s">
        <v>21</v>
      </c>
      <c r="L2398" s="15" t="s">
        <v>21</v>
      </c>
      <c r="M2398" s="18">
        <v>0.85</v>
      </c>
      <c r="N2398" s="18">
        <v>0.15</v>
      </c>
      <c r="O2398" s="19">
        <f>Ugovori_OPULJP[[#This Row],[Bespovratna sredstva - Ukupno (EU+Nac) HRK
= Ukupna ugovorena vrijednost bespovratnih sredstava]]*Ugovori_OPULJP[[#This Row],[EU STOPA SUFINANCIRANJA %
EU CO-FINANCING RATE %]]</f>
        <v>423480.2</v>
      </c>
      <c r="P2398" s="20">
        <f>Ugovori_OPULJP[[#This Row],[Bespovratna sredstva - EU dio - HRK]]/7.5345</f>
        <v>56205.481451987522</v>
      </c>
      <c r="Q2398" s="19">
        <f>Ugovori_OPULJP[[#This Row],[Bespovratna sredstva - Ukupno (EU+Nac) HRK
= Ukupna ugovorena vrijednost bespovratnih sredstava]]*Ugovori_OPULJP[[#This Row],[STOPA NACIONALNOG SUFINANCIRANJA %]]</f>
        <v>74731.8</v>
      </c>
      <c r="R2398" s="20">
        <f>Ugovori_OPULJP[[#This Row],[Bespovratna sredstva - Nacionalni dio - HRK]]/7.5345</f>
        <v>9918.6143738801511</v>
      </c>
      <c r="S2398" s="19">
        <v>498212</v>
      </c>
      <c r="T2398" s="20">
        <f>Ugovori_OPULJP[[#This Row],[Bespovratna sredstva - Ukupno (EU+Nac) HRK
= Ukupna ugovorena vrijednost bespovratnih sredstava]]/7.5345</f>
        <v>66124.095825867669</v>
      </c>
      <c r="U2398" s="19">
        <v>0</v>
      </c>
      <c r="V2398" s="20">
        <f>Ugovori_OPULJP[[#This Row],[Javni doprinos korisnika - HRK]]/7.5345</f>
        <v>0</v>
      </c>
      <c r="W2398" s="19">
        <v>0</v>
      </c>
      <c r="X2398" s="20">
        <f>Ugovori_OPULJP[[#This Row],[Privatni doprinos korisnika - HRK]]/7.5345</f>
        <v>0</v>
      </c>
      <c r="Y2398" s="21">
        <f>Ugovori_OPULJP[[#This Row],[Bespovratna sredstva - Ukupno (EU+Nac) HRK
= Ukupna ugovorena vrijednost bespovratnih sredstava]]+Ugovori_OPULJP[[#This Row],[Javni doprinos korisnika - HRK]]+Ugovori_OPULJP[[#This Row],[Privatni doprinos korisnika - HRK]]</f>
        <v>498212</v>
      </c>
      <c r="Z2398" s="22">
        <f>Ugovori_OPULJP[[#This Row],[UKUPNI PRIHVATLJIVI IZDACI
TOTAL ELIGIBLE EXPENDITURE
= Bespovratna sredstva ukupno + doprinos korisnika
= Ukupni prihvatljivi troškovi
= Ukupna ugovorena vrijednost projekta HRK]]/7.5345</f>
        <v>66124.095825867669</v>
      </c>
      <c r="AA2398" s="13" t="s">
        <v>22</v>
      </c>
      <c r="AB2398" s="13" t="s">
        <v>19</v>
      </c>
      <c r="AC2398" s="12" t="s">
        <v>8784</v>
      </c>
      <c r="AD2398" s="12" t="s">
        <v>2664</v>
      </c>
    </row>
    <row r="2399" spans="1:30" ht="82.8" x14ac:dyDescent="0.3">
      <c r="A2399" s="10" t="s">
        <v>8785</v>
      </c>
      <c r="B2399" s="86" t="s">
        <v>139</v>
      </c>
      <c r="C2399" s="12" t="s">
        <v>2736</v>
      </c>
      <c r="D2399" s="12" t="s">
        <v>8542</v>
      </c>
      <c r="E2399" s="13" t="s">
        <v>63</v>
      </c>
      <c r="F2399" s="14" t="s">
        <v>8786</v>
      </c>
      <c r="G2399" s="14" t="s">
        <v>7482</v>
      </c>
      <c r="H2399" s="16">
        <v>43437</v>
      </c>
      <c r="I2399" s="16">
        <v>44289</v>
      </c>
      <c r="J2399" s="17" t="str">
        <f>IF(Ugovori_OPULJP[[#This Row],[DATUM ZAVRŠETKA OPERACIJE]]&gt;DATE(2023,12,31),"u provedbi","završen")</f>
        <v>završen</v>
      </c>
      <c r="K2399" s="15" t="s">
        <v>86</v>
      </c>
      <c r="L2399" s="15" t="s">
        <v>86</v>
      </c>
      <c r="M2399" s="18">
        <v>0.85</v>
      </c>
      <c r="N2399" s="18">
        <v>0.15</v>
      </c>
      <c r="O2399" s="19">
        <f>Ugovori_OPULJP[[#This Row],[Bespovratna sredstva - Ukupno (EU+Nac) HRK
= Ukupna ugovorena vrijednost bespovratnih sredstava]]*Ugovori_OPULJP[[#This Row],[EU STOPA SUFINANCIRANJA %
EU CO-FINANCING RATE %]]</f>
        <v>2061577.25</v>
      </c>
      <c r="P2399" s="20">
        <f>Ugovori_OPULJP[[#This Row],[Bespovratna sredstva - EU dio - HRK]]/7.5345</f>
        <v>273618.32238370163</v>
      </c>
      <c r="Q2399" s="19">
        <f>Ugovori_OPULJP[[#This Row],[Bespovratna sredstva - Ukupno (EU+Nac) HRK
= Ukupna ugovorena vrijednost bespovratnih sredstava]]*Ugovori_OPULJP[[#This Row],[STOPA NACIONALNOG SUFINANCIRANJA %]]</f>
        <v>363807.75</v>
      </c>
      <c r="R2399" s="20">
        <f>Ugovori_OPULJP[[#This Row],[Bespovratna sredstva - Nacionalni dio - HRK]]/7.5345</f>
        <v>48285.586303006166</v>
      </c>
      <c r="S2399" s="19">
        <v>2425385</v>
      </c>
      <c r="T2399" s="20">
        <f>Ugovori_OPULJP[[#This Row],[Bespovratna sredstva - Ukupno (EU+Nac) HRK
= Ukupna ugovorena vrijednost bespovratnih sredstava]]/7.5345</f>
        <v>321903.90868670779</v>
      </c>
      <c r="U2399" s="19">
        <v>0</v>
      </c>
      <c r="V2399" s="20">
        <f>Ugovori_OPULJP[[#This Row],[Javni doprinos korisnika - HRK]]/7.5345</f>
        <v>0</v>
      </c>
      <c r="W2399" s="19">
        <v>0</v>
      </c>
      <c r="X2399" s="20">
        <f>Ugovori_OPULJP[[#This Row],[Privatni doprinos korisnika - HRK]]/7.5345</f>
        <v>0</v>
      </c>
      <c r="Y2399" s="21">
        <f>Ugovori_OPULJP[[#This Row],[Bespovratna sredstva - Ukupno (EU+Nac) HRK
= Ukupna ugovorena vrijednost bespovratnih sredstava]]+Ugovori_OPULJP[[#This Row],[Javni doprinos korisnika - HRK]]+Ugovori_OPULJP[[#This Row],[Privatni doprinos korisnika - HRK]]</f>
        <v>2425385</v>
      </c>
      <c r="Z2399" s="22">
        <f>Ugovori_OPULJP[[#This Row],[UKUPNI PRIHVATLJIVI IZDACI
TOTAL ELIGIBLE EXPENDITURE
= Bespovratna sredstva ukupno + doprinos korisnika
= Ukupni prihvatljivi troškovi
= Ukupna ugovorena vrijednost projekta HRK]]/7.5345</f>
        <v>321903.90868670779</v>
      </c>
      <c r="AA2399" s="13" t="s">
        <v>22</v>
      </c>
      <c r="AB2399" s="13" t="s">
        <v>19</v>
      </c>
      <c r="AC2399" s="12" t="s">
        <v>8787</v>
      </c>
      <c r="AD2399" s="12" t="s">
        <v>2664</v>
      </c>
    </row>
    <row r="2400" spans="1:30" ht="110.4" x14ac:dyDescent="0.3">
      <c r="A2400" s="10" t="s">
        <v>8788</v>
      </c>
      <c r="B2400" s="86" t="s">
        <v>139</v>
      </c>
      <c r="C2400" s="12" t="s">
        <v>2736</v>
      </c>
      <c r="D2400" s="12" t="s">
        <v>8542</v>
      </c>
      <c r="E2400" s="13" t="s">
        <v>63</v>
      </c>
      <c r="F2400" s="14" t="s">
        <v>8789</v>
      </c>
      <c r="G2400" s="14" t="s">
        <v>2525</v>
      </c>
      <c r="H2400" s="16">
        <v>43437</v>
      </c>
      <c r="I2400" s="16">
        <v>44350</v>
      </c>
      <c r="J2400" s="17" t="str">
        <f>IF(Ugovori_OPULJP[[#This Row],[DATUM ZAVRŠETKA OPERACIJE]]&gt;DATE(2023,12,31),"u provedbi","završen")</f>
        <v>završen</v>
      </c>
      <c r="K2400" s="15" t="s">
        <v>8790</v>
      </c>
      <c r="L2400" s="15" t="s">
        <v>329</v>
      </c>
      <c r="M2400" s="18">
        <v>0.85</v>
      </c>
      <c r="N2400" s="18">
        <v>0.15</v>
      </c>
      <c r="O2400" s="19">
        <f>Ugovori_OPULJP[[#This Row],[Bespovratna sredstva - Ukupno (EU+Nac) HRK
= Ukupna ugovorena vrijednost bespovratnih sredstava]]*Ugovori_OPULJP[[#This Row],[EU STOPA SUFINANCIRANJA %
EU CO-FINANCING RATE %]]</f>
        <v>2085518.1205</v>
      </c>
      <c r="P2400" s="20">
        <f>Ugovori_OPULJP[[#This Row],[Bespovratna sredstva - EU dio - HRK]]/7.5345</f>
        <v>276795.82195235247</v>
      </c>
      <c r="Q2400" s="19">
        <f>Ugovori_OPULJP[[#This Row],[Bespovratna sredstva - Ukupno (EU+Nac) HRK
= Ukupna ugovorena vrijednost bespovratnih sredstava]]*Ugovori_OPULJP[[#This Row],[STOPA NACIONALNOG SUFINANCIRANJA %]]</f>
        <v>368032.60949999996</v>
      </c>
      <c r="R2400" s="20">
        <f>Ugovori_OPULJP[[#This Row],[Bespovratna sredstva - Nacionalni dio - HRK]]/7.5345</f>
        <v>48846.321521003374</v>
      </c>
      <c r="S2400" s="19">
        <v>2453550.73</v>
      </c>
      <c r="T2400" s="20">
        <f>Ugovori_OPULJP[[#This Row],[Bespovratna sredstva - Ukupno (EU+Nac) HRK
= Ukupna ugovorena vrijednost bespovratnih sredstava]]/7.5345</f>
        <v>325642.14347335586</v>
      </c>
      <c r="U2400" s="19">
        <v>0</v>
      </c>
      <c r="V2400" s="20">
        <f>Ugovori_OPULJP[[#This Row],[Javni doprinos korisnika - HRK]]/7.5345</f>
        <v>0</v>
      </c>
      <c r="W2400" s="19">
        <v>0</v>
      </c>
      <c r="X2400" s="20">
        <f>Ugovori_OPULJP[[#This Row],[Privatni doprinos korisnika - HRK]]/7.5345</f>
        <v>0</v>
      </c>
      <c r="Y2400" s="21">
        <f>Ugovori_OPULJP[[#This Row],[Bespovratna sredstva - Ukupno (EU+Nac) HRK
= Ukupna ugovorena vrijednost bespovratnih sredstava]]+Ugovori_OPULJP[[#This Row],[Javni doprinos korisnika - HRK]]+Ugovori_OPULJP[[#This Row],[Privatni doprinos korisnika - HRK]]</f>
        <v>2453550.73</v>
      </c>
      <c r="Z2400" s="22">
        <f>Ugovori_OPULJP[[#This Row],[UKUPNI PRIHVATLJIVI IZDACI
TOTAL ELIGIBLE EXPENDITURE
= Bespovratna sredstva ukupno + doprinos korisnika
= Ukupni prihvatljivi troškovi
= Ukupna ugovorena vrijednost projekta HRK]]/7.5345</f>
        <v>325642.14347335586</v>
      </c>
      <c r="AA2400" s="13" t="s">
        <v>22</v>
      </c>
      <c r="AB2400" s="13" t="s">
        <v>19</v>
      </c>
      <c r="AC2400" s="12" t="s">
        <v>8791</v>
      </c>
      <c r="AD2400" s="12" t="s">
        <v>2664</v>
      </c>
    </row>
    <row r="2401" spans="1:30" ht="110.4" x14ac:dyDescent="0.3">
      <c r="A2401" s="10" t="s">
        <v>8792</v>
      </c>
      <c r="B2401" s="86" t="s">
        <v>139</v>
      </c>
      <c r="C2401" s="12" t="s">
        <v>2736</v>
      </c>
      <c r="D2401" s="12" t="s">
        <v>8542</v>
      </c>
      <c r="E2401" s="13" t="s">
        <v>63</v>
      </c>
      <c r="F2401" s="14" t="s">
        <v>8793</v>
      </c>
      <c r="G2401" s="14" t="s">
        <v>2300</v>
      </c>
      <c r="H2401" s="16">
        <v>43628</v>
      </c>
      <c r="I2401" s="16">
        <v>44542</v>
      </c>
      <c r="J2401" s="17" t="str">
        <f>IF(Ugovori_OPULJP[[#This Row],[DATUM ZAVRŠETKA OPERACIJE]]&gt;DATE(2023,12,31),"u provedbi","završen")</f>
        <v>završen</v>
      </c>
      <c r="K2401" s="15" t="s">
        <v>71</v>
      </c>
      <c r="L2401" s="15" t="s">
        <v>71</v>
      </c>
      <c r="M2401" s="18">
        <v>0.85</v>
      </c>
      <c r="N2401" s="18">
        <v>0.15</v>
      </c>
      <c r="O2401" s="19">
        <f>Ugovori_OPULJP[[#This Row],[Bespovratna sredstva - Ukupno (EU+Nac) HRK
= Ukupna ugovorena vrijednost bespovratnih sredstava]]*Ugovori_OPULJP[[#This Row],[EU STOPA SUFINANCIRANJA %
EU CO-FINANCING RATE %]]</f>
        <v>1201130.274</v>
      </c>
      <c r="P2401" s="20">
        <f>Ugovori_OPULJP[[#This Row],[Bespovratna sredstva - EU dio - HRK]]/7.5345</f>
        <v>159417.38323710929</v>
      </c>
      <c r="Q2401" s="19">
        <f>Ugovori_OPULJP[[#This Row],[Bespovratna sredstva - Ukupno (EU+Nac) HRK
= Ukupna ugovorena vrijednost bespovratnih sredstava]]*Ugovori_OPULJP[[#This Row],[STOPA NACIONALNOG SUFINANCIRANJA %]]</f>
        <v>211964.166</v>
      </c>
      <c r="R2401" s="20">
        <f>Ugovori_OPULJP[[#This Row],[Bespovratna sredstva - Nacionalni dio - HRK]]/7.5345</f>
        <v>28132.479394783993</v>
      </c>
      <c r="S2401" s="19">
        <v>1413094.44</v>
      </c>
      <c r="T2401" s="20">
        <f>Ugovori_OPULJP[[#This Row],[Bespovratna sredstva - Ukupno (EU+Nac) HRK
= Ukupna ugovorena vrijednost bespovratnih sredstava]]/7.5345</f>
        <v>187549.86263189328</v>
      </c>
      <c r="U2401" s="19">
        <v>0</v>
      </c>
      <c r="V2401" s="20">
        <f>Ugovori_OPULJP[[#This Row],[Javni doprinos korisnika - HRK]]/7.5345</f>
        <v>0</v>
      </c>
      <c r="W2401" s="19">
        <v>0</v>
      </c>
      <c r="X2401" s="20">
        <f>Ugovori_OPULJP[[#This Row],[Privatni doprinos korisnika - HRK]]/7.5345</f>
        <v>0</v>
      </c>
      <c r="Y2401" s="21">
        <f>Ugovori_OPULJP[[#This Row],[Bespovratna sredstva - Ukupno (EU+Nac) HRK
= Ukupna ugovorena vrijednost bespovratnih sredstava]]+Ugovori_OPULJP[[#This Row],[Javni doprinos korisnika - HRK]]+Ugovori_OPULJP[[#This Row],[Privatni doprinos korisnika - HRK]]</f>
        <v>1413094.44</v>
      </c>
      <c r="Z2401" s="22">
        <f>Ugovori_OPULJP[[#This Row],[UKUPNI PRIHVATLJIVI IZDACI
TOTAL ELIGIBLE EXPENDITURE
= Bespovratna sredstva ukupno + doprinos korisnika
= Ukupni prihvatljivi troškovi
= Ukupna ugovorena vrijednost projekta HRK]]/7.5345</f>
        <v>187549.86263189328</v>
      </c>
      <c r="AA2401" s="13" t="s">
        <v>22</v>
      </c>
      <c r="AB2401" s="13" t="s">
        <v>19</v>
      </c>
      <c r="AC2401" s="12" t="s">
        <v>8794</v>
      </c>
      <c r="AD2401" s="12" t="s">
        <v>2664</v>
      </c>
    </row>
    <row r="2402" spans="1:30" ht="110.4" x14ac:dyDescent="0.3">
      <c r="A2402" s="10" t="s">
        <v>8795</v>
      </c>
      <c r="B2402" s="86" t="s">
        <v>139</v>
      </c>
      <c r="C2402" s="12" t="s">
        <v>2736</v>
      </c>
      <c r="D2402" s="12" t="s">
        <v>8542</v>
      </c>
      <c r="E2402" s="13" t="s">
        <v>63</v>
      </c>
      <c r="F2402" s="14" t="s">
        <v>8796</v>
      </c>
      <c r="G2402" s="14" t="s">
        <v>1395</v>
      </c>
      <c r="H2402" s="16">
        <v>43444</v>
      </c>
      <c r="I2402" s="16">
        <v>44175</v>
      </c>
      <c r="J2402" s="17" t="str">
        <f>IF(Ugovori_OPULJP[[#This Row],[DATUM ZAVRŠETKA OPERACIJE]]&gt;DATE(2023,12,31),"u provedbi","završen")</f>
        <v>završen</v>
      </c>
      <c r="K2402" s="15" t="s">
        <v>81</v>
      </c>
      <c r="L2402" s="15" t="s">
        <v>81</v>
      </c>
      <c r="M2402" s="18">
        <v>0.85</v>
      </c>
      <c r="N2402" s="18">
        <v>0.15</v>
      </c>
      <c r="O2402" s="19">
        <f>Ugovori_OPULJP[[#This Row],[Bespovratna sredstva - Ukupno (EU+Nac) HRK
= Ukupna ugovorena vrijednost bespovratnih sredstava]]*Ugovori_OPULJP[[#This Row],[EU STOPA SUFINANCIRANJA %
EU CO-FINANCING RATE %]]</f>
        <v>2124254.6264999998</v>
      </c>
      <c r="P2402" s="20">
        <f>Ugovori_OPULJP[[#This Row],[Bespovratna sredstva - EU dio - HRK]]/7.5345</f>
        <v>281937.03981684247</v>
      </c>
      <c r="Q2402" s="19">
        <f>Ugovori_OPULJP[[#This Row],[Bespovratna sredstva - Ukupno (EU+Nac) HRK
= Ukupna ugovorena vrijednost bespovratnih sredstava]]*Ugovori_OPULJP[[#This Row],[STOPA NACIONALNOG SUFINANCIRANJA %]]</f>
        <v>374868.46349999995</v>
      </c>
      <c r="R2402" s="20">
        <f>Ugovori_OPULJP[[#This Row],[Bespovratna sredstva - Nacionalni dio - HRK]]/7.5345</f>
        <v>49753.59526179573</v>
      </c>
      <c r="S2402" s="19">
        <v>2499123.09</v>
      </c>
      <c r="T2402" s="20">
        <f>Ugovori_OPULJP[[#This Row],[Bespovratna sredstva - Ukupno (EU+Nac) HRK
= Ukupna ugovorena vrijednost bespovratnih sredstava]]/7.5345</f>
        <v>331690.63507863821</v>
      </c>
      <c r="U2402" s="19">
        <v>0</v>
      </c>
      <c r="V2402" s="20">
        <f>Ugovori_OPULJP[[#This Row],[Javni doprinos korisnika - HRK]]/7.5345</f>
        <v>0</v>
      </c>
      <c r="W2402" s="19">
        <v>0</v>
      </c>
      <c r="X2402" s="20">
        <f>Ugovori_OPULJP[[#This Row],[Privatni doprinos korisnika - HRK]]/7.5345</f>
        <v>0</v>
      </c>
      <c r="Y2402" s="21">
        <f>Ugovori_OPULJP[[#This Row],[Bespovratna sredstva - Ukupno (EU+Nac) HRK
= Ukupna ugovorena vrijednost bespovratnih sredstava]]+Ugovori_OPULJP[[#This Row],[Javni doprinos korisnika - HRK]]+Ugovori_OPULJP[[#This Row],[Privatni doprinos korisnika - HRK]]</f>
        <v>2499123.09</v>
      </c>
      <c r="Z2402" s="22">
        <f>Ugovori_OPULJP[[#This Row],[UKUPNI PRIHVATLJIVI IZDACI
TOTAL ELIGIBLE EXPENDITURE
= Bespovratna sredstva ukupno + doprinos korisnika
= Ukupni prihvatljivi troškovi
= Ukupna ugovorena vrijednost projekta HRK]]/7.5345</f>
        <v>331690.63507863821</v>
      </c>
      <c r="AA2402" s="13" t="s">
        <v>22</v>
      </c>
      <c r="AB2402" s="13" t="s">
        <v>19</v>
      </c>
      <c r="AC2402" s="12" t="s">
        <v>8797</v>
      </c>
      <c r="AD2402" s="12" t="s">
        <v>2664</v>
      </c>
    </row>
    <row r="2403" spans="1:30" ht="82.8" x14ac:dyDescent="0.3">
      <c r="A2403" s="10" t="s">
        <v>8798</v>
      </c>
      <c r="B2403" s="86" t="s">
        <v>139</v>
      </c>
      <c r="C2403" s="12" t="s">
        <v>2736</v>
      </c>
      <c r="D2403" s="12" t="s">
        <v>8542</v>
      </c>
      <c r="E2403" s="13" t="s">
        <v>63</v>
      </c>
      <c r="F2403" s="14" t="s">
        <v>7372</v>
      </c>
      <c r="G2403" s="14" t="s">
        <v>7422</v>
      </c>
      <c r="H2403" s="16">
        <v>43437</v>
      </c>
      <c r="I2403" s="16">
        <v>44168</v>
      </c>
      <c r="J2403" s="17" t="str">
        <f>IF(Ugovori_OPULJP[[#This Row],[DATUM ZAVRŠETKA OPERACIJE]]&gt;DATE(2023,12,31),"u provedbi","završen")</f>
        <v>završen</v>
      </c>
      <c r="K2403" s="15" t="s">
        <v>8799</v>
      </c>
      <c r="L2403" s="15" t="s">
        <v>164</v>
      </c>
      <c r="M2403" s="18">
        <v>0.85</v>
      </c>
      <c r="N2403" s="18">
        <v>0.15</v>
      </c>
      <c r="O2403" s="19">
        <f>Ugovori_OPULJP[[#This Row],[Bespovratna sredstva - Ukupno (EU+Nac) HRK
= Ukupna ugovorena vrijednost bespovratnih sredstava]]*Ugovori_OPULJP[[#This Row],[EU STOPA SUFINANCIRANJA %
EU CO-FINANCING RATE %]]</f>
        <v>1657224.7104999998</v>
      </c>
      <c r="P2403" s="20">
        <f>Ugovori_OPULJP[[#This Row],[Bespovratna sredstva - EU dio - HRK]]/7.5345</f>
        <v>219951.51775167559</v>
      </c>
      <c r="Q2403" s="19">
        <f>Ugovori_OPULJP[[#This Row],[Bespovratna sredstva - Ukupno (EU+Nac) HRK
= Ukupna ugovorena vrijednost bespovratnih sredstava]]*Ugovori_OPULJP[[#This Row],[STOPA NACIONALNOG SUFINANCIRANJA %]]</f>
        <v>292451.41949999996</v>
      </c>
      <c r="R2403" s="20">
        <f>Ugovori_OPULJP[[#This Row],[Bespovratna sredstva - Nacionalni dio - HRK]]/7.5345</f>
        <v>38814.973720883929</v>
      </c>
      <c r="S2403" s="19">
        <v>1949676.13</v>
      </c>
      <c r="T2403" s="20">
        <f>Ugovori_OPULJP[[#This Row],[Bespovratna sredstva - Ukupno (EU+Nac) HRK
= Ukupna ugovorena vrijednost bespovratnih sredstava]]/7.5345</f>
        <v>258766.49147255954</v>
      </c>
      <c r="U2403" s="19">
        <v>0</v>
      </c>
      <c r="V2403" s="20">
        <f>Ugovori_OPULJP[[#This Row],[Javni doprinos korisnika - HRK]]/7.5345</f>
        <v>0</v>
      </c>
      <c r="W2403" s="19">
        <v>0</v>
      </c>
      <c r="X2403" s="20">
        <f>Ugovori_OPULJP[[#This Row],[Privatni doprinos korisnika - HRK]]/7.5345</f>
        <v>0</v>
      </c>
      <c r="Y2403" s="21">
        <f>Ugovori_OPULJP[[#This Row],[Bespovratna sredstva - Ukupno (EU+Nac) HRK
= Ukupna ugovorena vrijednost bespovratnih sredstava]]+Ugovori_OPULJP[[#This Row],[Javni doprinos korisnika - HRK]]+Ugovori_OPULJP[[#This Row],[Privatni doprinos korisnika - HRK]]</f>
        <v>1949676.13</v>
      </c>
      <c r="Z2403" s="22">
        <f>Ugovori_OPULJP[[#This Row],[UKUPNI PRIHVATLJIVI IZDACI
TOTAL ELIGIBLE EXPENDITURE
= Bespovratna sredstva ukupno + doprinos korisnika
= Ukupni prihvatljivi troškovi
= Ukupna ugovorena vrijednost projekta HRK]]/7.5345</f>
        <v>258766.49147255954</v>
      </c>
      <c r="AA2403" s="13" t="s">
        <v>22</v>
      </c>
      <c r="AB2403" s="13" t="s">
        <v>19</v>
      </c>
      <c r="AC2403" s="12" t="s">
        <v>8800</v>
      </c>
      <c r="AD2403" s="12" t="s">
        <v>2664</v>
      </c>
    </row>
    <row r="2404" spans="1:30" ht="55.2" x14ac:dyDescent="0.3">
      <c r="A2404" s="10" t="s">
        <v>8801</v>
      </c>
      <c r="B2404" s="86" t="s">
        <v>139</v>
      </c>
      <c r="C2404" s="12" t="s">
        <v>2736</v>
      </c>
      <c r="D2404" s="12" t="s">
        <v>8542</v>
      </c>
      <c r="E2404" s="13" t="s">
        <v>63</v>
      </c>
      <c r="F2404" s="14" t="s">
        <v>8802</v>
      </c>
      <c r="G2404" s="32" t="s">
        <v>4224</v>
      </c>
      <c r="H2404" s="16">
        <v>43623</v>
      </c>
      <c r="I2404" s="16">
        <v>44537</v>
      </c>
      <c r="J2404" s="17" t="str">
        <f>IF(Ugovori_OPULJP[[#This Row],[DATUM ZAVRŠETKA OPERACIJE]]&gt;DATE(2023,12,31),"u provedbi","završen")</f>
        <v>završen</v>
      </c>
      <c r="K2404" s="15" t="s">
        <v>240</v>
      </c>
      <c r="L2404" s="15" t="s">
        <v>240</v>
      </c>
      <c r="M2404" s="18">
        <v>0.85</v>
      </c>
      <c r="N2404" s="18">
        <v>0.15</v>
      </c>
      <c r="O2404" s="19">
        <f>Ugovori_OPULJP[[#This Row],[Bespovratna sredstva - Ukupno (EU+Nac) HRK
= Ukupna ugovorena vrijednost bespovratnih sredstava]]*Ugovori_OPULJP[[#This Row],[EU STOPA SUFINANCIRANJA %
EU CO-FINANCING RATE %]]</f>
        <v>419436.31649999996</v>
      </c>
      <c r="P2404" s="20">
        <f>Ugovori_OPULJP[[#This Row],[Bespovratna sredstva - EU dio - HRK]]/7.5345</f>
        <v>55668.765876965947</v>
      </c>
      <c r="Q2404" s="19">
        <f>Ugovori_OPULJP[[#This Row],[Bespovratna sredstva - Ukupno (EU+Nac) HRK
= Ukupna ugovorena vrijednost bespovratnih sredstava]]*Ugovori_OPULJP[[#This Row],[STOPA NACIONALNOG SUFINANCIRANJA %]]</f>
        <v>74018.17349999999</v>
      </c>
      <c r="R2404" s="20">
        <f>Ugovori_OPULJP[[#This Row],[Bespovratna sredstva - Nacionalni dio - HRK]]/7.5345</f>
        <v>9823.8998606410496</v>
      </c>
      <c r="S2404" s="19">
        <v>493454.49</v>
      </c>
      <c r="T2404" s="20">
        <f>Ugovori_OPULJP[[#This Row],[Bespovratna sredstva - Ukupno (EU+Nac) HRK
= Ukupna ugovorena vrijednost bespovratnih sredstava]]/7.5345</f>
        <v>65492.665737607</v>
      </c>
      <c r="U2404" s="19">
        <v>0</v>
      </c>
      <c r="V2404" s="20">
        <f>Ugovori_OPULJP[[#This Row],[Javni doprinos korisnika - HRK]]/7.5345</f>
        <v>0</v>
      </c>
      <c r="W2404" s="19">
        <v>0</v>
      </c>
      <c r="X2404" s="20">
        <f>Ugovori_OPULJP[[#This Row],[Privatni doprinos korisnika - HRK]]/7.5345</f>
        <v>0</v>
      </c>
      <c r="Y2404" s="21">
        <f>Ugovori_OPULJP[[#This Row],[Bespovratna sredstva - Ukupno (EU+Nac) HRK
= Ukupna ugovorena vrijednost bespovratnih sredstava]]+Ugovori_OPULJP[[#This Row],[Javni doprinos korisnika - HRK]]+Ugovori_OPULJP[[#This Row],[Privatni doprinos korisnika - HRK]]</f>
        <v>493454.49</v>
      </c>
      <c r="Z2404" s="22">
        <f>Ugovori_OPULJP[[#This Row],[UKUPNI PRIHVATLJIVI IZDACI
TOTAL ELIGIBLE EXPENDITURE
= Bespovratna sredstva ukupno + doprinos korisnika
= Ukupni prihvatljivi troškovi
= Ukupna ugovorena vrijednost projekta HRK]]/7.5345</f>
        <v>65492.665737607</v>
      </c>
      <c r="AA2404" s="13" t="s">
        <v>22</v>
      </c>
      <c r="AB2404" s="13" t="s">
        <v>19</v>
      </c>
      <c r="AC2404" s="12" t="s">
        <v>8803</v>
      </c>
      <c r="AD2404" s="12" t="s">
        <v>2664</v>
      </c>
    </row>
    <row r="2405" spans="1:30" ht="96.6" x14ac:dyDescent="0.3">
      <c r="A2405" s="10" t="s">
        <v>8804</v>
      </c>
      <c r="B2405" s="86" t="s">
        <v>139</v>
      </c>
      <c r="C2405" s="12" t="s">
        <v>2736</v>
      </c>
      <c r="D2405" s="12" t="s">
        <v>8542</v>
      </c>
      <c r="E2405" s="13" t="s">
        <v>63</v>
      </c>
      <c r="F2405" s="14" t="s">
        <v>7526</v>
      </c>
      <c r="G2405" s="14" t="s">
        <v>7527</v>
      </c>
      <c r="H2405" s="16">
        <v>43437</v>
      </c>
      <c r="I2405" s="16">
        <v>44168</v>
      </c>
      <c r="J2405" s="17" t="str">
        <f>IF(Ugovori_OPULJP[[#This Row],[DATUM ZAVRŠETKA OPERACIJE]]&gt;DATE(2023,12,31),"u provedbi","završen")</f>
        <v>završen</v>
      </c>
      <c r="K2405" s="15" t="s">
        <v>164</v>
      </c>
      <c r="L2405" s="15" t="s">
        <v>164</v>
      </c>
      <c r="M2405" s="18">
        <v>0.85</v>
      </c>
      <c r="N2405" s="18">
        <v>0.15</v>
      </c>
      <c r="O2405" s="19">
        <f>Ugovori_OPULJP[[#This Row],[Bespovratna sredstva - Ukupno (EU+Nac) HRK
= Ukupna ugovorena vrijednost bespovratnih sredstava]]*Ugovori_OPULJP[[#This Row],[EU STOPA SUFINANCIRANJA %
EU CO-FINANCING RATE %]]</f>
        <v>2061790.3875</v>
      </c>
      <c r="P2405" s="20">
        <f>Ugovori_OPULJP[[#This Row],[Bespovratna sredstva - EU dio - HRK]]/7.5345</f>
        <v>273646.6105912801</v>
      </c>
      <c r="Q2405" s="19">
        <f>Ugovori_OPULJP[[#This Row],[Bespovratna sredstva - Ukupno (EU+Nac) HRK
= Ukupna ugovorena vrijednost bespovratnih sredstava]]*Ugovori_OPULJP[[#This Row],[STOPA NACIONALNOG SUFINANCIRANJA %]]</f>
        <v>363845.36249999999</v>
      </c>
      <c r="R2405" s="20">
        <f>Ugovori_OPULJP[[#This Row],[Bespovratna sredstva - Nacionalni dio - HRK]]/7.5345</f>
        <v>48290.578339637665</v>
      </c>
      <c r="S2405" s="19">
        <v>2425635.75</v>
      </c>
      <c r="T2405" s="20">
        <f>Ugovori_OPULJP[[#This Row],[Bespovratna sredstva - Ukupno (EU+Nac) HRK
= Ukupna ugovorena vrijednost bespovratnih sredstava]]/7.5345</f>
        <v>321937.18893091776</v>
      </c>
      <c r="U2405" s="19">
        <v>0</v>
      </c>
      <c r="V2405" s="20">
        <f>Ugovori_OPULJP[[#This Row],[Javni doprinos korisnika - HRK]]/7.5345</f>
        <v>0</v>
      </c>
      <c r="W2405" s="19">
        <v>0</v>
      </c>
      <c r="X2405" s="20">
        <f>Ugovori_OPULJP[[#This Row],[Privatni doprinos korisnika - HRK]]/7.5345</f>
        <v>0</v>
      </c>
      <c r="Y2405" s="21">
        <f>Ugovori_OPULJP[[#This Row],[Bespovratna sredstva - Ukupno (EU+Nac) HRK
= Ukupna ugovorena vrijednost bespovratnih sredstava]]+Ugovori_OPULJP[[#This Row],[Javni doprinos korisnika - HRK]]+Ugovori_OPULJP[[#This Row],[Privatni doprinos korisnika - HRK]]</f>
        <v>2425635.75</v>
      </c>
      <c r="Z2405" s="22">
        <f>Ugovori_OPULJP[[#This Row],[UKUPNI PRIHVATLJIVI IZDACI
TOTAL ELIGIBLE EXPENDITURE
= Bespovratna sredstva ukupno + doprinos korisnika
= Ukupni prihvatljivi troškovi
= Ukupna ugovorena vrijednost projekta HRK]]/7.5345</f>
        <v>321937.18893091776</v>
      </c>
      <c r="AA2405" s="13" t="s">
        <v>22</v>
      </c>
      <c r="AB2405" s="13" t="s">
        <v>19</v>
      </c>
      <c r="AC2405" s="12" t="s">
        <v>8805</v>
      </c>
      <c r="AD2405" s="12" t="s">
        <v>2664</v>
      </c>
    </row>
    <row r="2406" spans="1:30" ht="110.4" x14ac:dyDescent="0.3">
      <c r="A2406" s="10" t="s">
        <v>8806</v>
      </c>
      <c r="B2406" s="86" t="s">
        <v>139</v>
      </c>
      <c r="C2406" s="12" t="s">
        <v>2736</v>
      </c>
      <c r="D2406" s="12" t="s">
        <v>8542</v>
      </c>
      <c r="E2406" s="13" t="s">
        <v>63</v>
      </c>
      <c r="F2406" s="14" t="s">
        <v>8807</v>
      </c>
      <c r="G2406" s="14" t="s">
        <v>8808</v>
      </c>
      <c r="H2406" s="16">
        <v>43623</v>
      </c>
      <c r="I2406" s="16">
        <v>44354</v>
      </c>
      <c r="J2406" s="17" t="str">
        <f>IF(Ugovori_OPULJP[[#This Row],[DATUM ZAVRŠETKA OPERACIJE]]&gt;DATE(2023,12,31),"u provedbi","završen")</f>
        <v>završen</v>
      </c>
      <c r="K2406" s="15" t="s">
        <v>164</v>
      </c>
      <c r="L2406" s="15" t="s">
        <v>164</v>
      </c>
      <c r="M2406" s="18">
        <v>0.85</v>
      </c>
      <c r="N2406" s="18">
        <v>0.15</v>
      </c>
      <c r="O2406" s="19">
        <f>Ugovori_OPULJP[[#This Row],[Bespovratna sredstva - Ukupno (EU+Nac) HRK
= Ukupna ugovorena vrijednost bespovratnih sredstava]]*Ugovori_OPULJP[[#This Row],[EU STOPA SUFINANCIRANJA %
EU CO-FINANCING RATE %]]</f>
        <v>1145113.03</v>
      </c>
      <c r="P2406" s="20">
        <f>Ugovori_OPULJP[[#This Row],[Bespovratna sredstva - EU dio - HRK]]/7.5345</f>
        <v>151982.61729378192</v>
      </c>
      <c r="Q2406" s="19">
        <f>Ugovori_OPULJP[[#This Row],[Bespovratna sredstva - Ukupno (EU+Nac) HRK
= Ukupna ugovorena vrijednost bespovratnih sredstava]]*Ugovori_OPULJP[[#This Row],[STOPA NACIONALNOG SUFINANCIRANJA %]]</f>
        <v>202078.77</v>
      </c>
      <c r="R2406" s="20">
        <f>Ugovori_OPULJP[[#This Row],[Bespovratna sredstva - Nacionalni dio - HRK]]/7.5345</f>
        <v>26820.461875373279</v>
      </c>
      <c r="S2406" s="19">
        <v>1347191.8</v>
      </c>
      <c r="T2406" s="20">
        <f>Ugovori_OPULJP[[#This Row],[Bespovratna sredstva - Ukupno (EU+Nac) HRK
= Ukupna ugovorena vrijednost bespovratnih sredstava]]/7.5345</f>
        <v>178803.07916915521</v>
      </c>
      <c r="U2406" s="19">
        <v>0</v>
      </c>
      <c r="V2406" s="20">
        <f>Ugovori_OPULJP[[#This Row],[Javni doprinos korisnika - HRK]]/7.5345</f>
        <v>0</v>
      </c>
      <c r="W2406" s="19">
        <v>0</v>
      </c>
      <c r="X2406" s="20">
        <f>Ugovori_OPULJP[[#This Row],[Privatni doprinos korisnika - HRK]]/7.5345</f>
        <v>0</v>
      </c>
      <c r="Y2406" s="21">
        <f>Ugovori_OPULJP[[#This Row],[Bespovratna sredstva - Ukupno (EU+Nac) HRK
= Ukupna ugovorena vrijednost bespovratnih sredstava]]+Ugovori_OPULJP[[#This Row],[Javni doprinos korisnika - HRK]]+Ugovori_OPULJP[[#This Row],[Privatni doprinos korisnika - HRK]]</f>
        <v>1347191.8</v>
      </c>
      <c r="Z2406" s="22">
        <f>Ugovori_OPULJP[[#This Row],[UKUPNI PRIHVATLJIVI IZDACI
TOTAL ELIGIBLE EXPENDITURE
= Bespovratna sredstva ukupno + doprinos korisnika
= Ukupni prihvatljivi troškovi
= Ukupna ugovorena vrijednost projekta HRK]]/7.5345</f>
        <v>178803.07916915521</v>
      </c>
      <c r="AA2406" s="13" t="s">
        <v>22</v>
      </c>
      <c r="AB2406" s="13" t="s">
        <v>19</v>
      </c>
      <c r="AC2406" s="12" t="s">
        <v>8809</v>
      </c>
      <c r="AD2406" s="12" t="s">
        <v>2664</v>
      </c>
    </row>
    <row r="2407" spans="1:30" ht="82.8" x14ac:dyDescent="0.3">
      <c r="A2407" s="10" t="s">
        <v>8810</v>
      </c>
      <c r="B2407" s="86" t="s">
        <v>139</v>
      </c>
      <c r="C2407" s="12" t="s">
        <v>2736</v>
      </c>
      <c r="D2407" s="12" t="s">
        <v>8542</v>
      </c>
      <c r="E2407" s="13" t="s">
        <v>63</v>
      </c>
      <c r="F2407" s="14" t="s">
        <v>8811</v>
      </c>
      <c r="G2407" s="14" t="s">
        <v>8812</v>
      </c>
      <c r="H2407" s="16">
        <v>43437</v>
      </c>
      <c r="I2407" s="16">
        <v>44350</v>
      </c>
      <c r="J2407" s="17" t="str">
        <f>IF(Ugovori_OPULJP[[#This Row],[DATUM ZAVRŠETKA OPERACIJE]]&gt;DATE(2023,12,31),"u provedbi","završen")</f>
        <v>završen</v>
      </c>
      <c r="K2407" s="15" t="s">
        <v>144</v>
      </c>
      <c r="L2407" s="15" t="s">
        <v>144</v>
      </c>
      <c r="M2407" s="18">
        <v>0.85</v>
      </c>
      <c r="N2407" s="18">
        <v>0.15</v>
      </c>
      <c r="O2407" s="19">
        <f>Ugovori_OPULJP[[#This Row],[Bespovratna sredstva - Ukupno (EU+Nac) HRK
= Ukupna ugovorena vrijednost bespovratnih sredstava]]*Ugovori_OPULJP[[#This Row],[EU STOPA SUFINANCIRANJA %
EU CO-FINANCING RATE %]]</f>
        <v>1201635.4375</v>
      </c>
      <c r="P2407" s="20">
        <f>Ugovori_OPULJP[[#This Row],[Bespovratna sredstva - EU dio - HRK]]/7.5345</f>
        <v>159484.42995553784</v>
      </c>
      <c r="Q2407" s="19">
        <f>Ugovori_OPULJP[[#This Row],[Bespovratna sredstva - Ukupno (EU+Nac) HRK
= Ukupna ugovorena vrijednost bespovratnih sredstava]]*Ugovori_OPULJP[[#This Row],[STOPA NACIONALNOG SUFINANCIRANJA %]]</f>
        <v>212053.3125</v>
      </c>
      <c r="R2407" s="20">
        <f>Ugovori_OPULJP[[#This Row],[Bespovratna sredstva - Nacionalni dio - HRK]]/7.5345</f>
        <v>28144.311168624328</v>
      </c>
      <c r="S2407" s="19">
        <v>1413688.75</v>
      </c>
      <c r="T2407" s="20">
        <f>Ugovori_OPULJP[[#This Row],[Bespovratna sredstva - Ukupno (EU+Nac) HRK
= Ukupna ugovorena vrijednost bespovratnih sredstava]]/7.5345</f>
        <v>187628.74112416219</v>
      </c>
      <c r="U2407" s="19">
        <v>0</v>
      </c>
      <c r="V2407" s="20">
        <f>Ugovori_OPULJP[[#This Row],[Javni doprinos korisnika - HRK]]/7.5345</f>
        <v>0</v>
      </c>
      <c r="W2407" s="19">
        <v>0</v>
      </c>
      <c r="X2407" s="20">
        <f>Ugovori_OPULJP[[#This Row],[Privatni doprinos korisnika - HRK]]/7.5345</f>
        <v>0</v>
      </c>
      <c r="Y2407" s="21">
        <f>Ugovori_OPULJP[[#This Row],[Bespovratna sredstva - Ukupno (EU+Nac) HRK
= Ukupna ugovorena vrijednost bespovratnih sredstava]]+Ugovori_OPULJP[[#This Row],[Javni doprinos korisnika - HRK]]+Ugovori_OPULJP[[#This Row],[Privatni doprinos korisnika - HRK]]</f>
        <v>1413688.75</v>
      </c>
      <c r="Z2407" s="22">
        <f>Ugovori_OPULJP[[#This Row],[UKUPNI PRIHVATLJIVI IZDACI
TOTAL ELIGIBLE EXPENDITURE
= Bespovratna sredstva ukupno + doprinos korisnika
= Ukupni prihvatljivi troškovi
= Ukupna ugovorena vrijednost projekta HRK]]/7.5345</f>
        <v>187628.74112416219</v>
      </c>
      <c r="AA2407" s="13" t="s">
        <v>22</v>
      </c>
      <c r="AB2407" s="13" t="s">
        <v>19</v>
      </c>
      <c r="AC2407" s="12" t="s">
        <v>8813</v>
      </c>
      <c r="AD2407" s="12" t="s">
        <v>2664</v>
      </c>
    </row>
    <row r="2408" spans="1:30" ht="110.4" x14ac:dyDescent="0.3">
      <c r="A2408" s="10" t="s">
        <v>8814</v>
      </c>
      <c r="B2408" s="86" t="s">
        <v>139</v>
      </c>
      <c r="C2408" s="12" t="s">
        <v>2736</v>
      </c>
      <c r="D2408" s="12" t="s">
        <v>8542</v>
      </c>
      <c r="E2408" s="13" t="s">
        <v>63</v>
      </c>
      <c r="F2408" s="14" t="s">
        <v>8576</v>
      </c>
      <c r="G2408" s="14" t="s">
        <v>7559</v>
      </c>
      <c r="H2408" s="16">
        <v>43575</v>
      </c>
      <c r="I2408" s="16">
        <v>44489</v>
      </c>
      <c r="J2408" s="17" t="str">
        <f>IF(Ugovori_OPULJP[[#This Row],[DATUM ZAVRŠETKA OPERACIJE]]&gt;DATE(2023,12,31),"u provedbi","završen")</f>
        <v>završen</v>
      </c>
      <c r="K2408" s="15" t="s">
        <v>329</v>
      </c>
      <c r="L2408" s="15" t="s">
        <v>329</v>
      </c>
      <c r="M2408" s="18">
        <v>0.85</v>
      </c>
      <c r="N2408" s="18">
        <v>0.15</v>
      </c>
      <c r="O2408" s="19">
        <f>Ugovori_OPULJP[[#This Row],[Bespovratna sredstva - Ukupno (EU+Nac) HRK
= Ukupna ugovorena vrijednost bespovratnih sredstava]]*Ugovori_OPULJP[[#This Row],[EU STOPA SUFINANCIRANJA %
EU CO-FINANCING RATE %]]</f>
        <v>369024.3125</v>
      </c>
      <c r="P2408" s="20">
        <f>Ugovori_OPULJP[[#This Row],[Bespovratna sredstva - EU dio - HRK]]/7.5345</f>
        <v>48977.943128276595</v>
      </c>
      <c r="Q2408" s="19">
        <f>Ugovori_OPULJP[[#This Row],[Bespovratna sredstva - Ukupno (EU+Nac) HRK
= Ukupna ugovorena vrijednost bespovratnih sredstava]]*Ugovori_OPULJP[[#This Row],[STOPA NACIONALNOG SUFINANCIRANJA %]]</f>
        <v>65121.9375</v>
      </c>
      <c r="R2408" s="20">
        <f>Ugovori_OPULJP[[#This Row],[Bespovratna sredstva - Nacionalni dio - HRK]]/7.5345</f>
        <v>8643.1664344017518</v>
      </c>
      <c r="S2408" s="19">
        <v>434146.25</v>
      </c>
      <c r="T2408" s="20">
        <f>Ugovori_OPULJP[[#This Row],[Bespovratna sredstva - Ukupno (EU+Nac) HRK
= Ukupna ugovorena vrijednost bespovratnih sredstava]]/7.5345</f>
        <v>57621.109562678343</v>
      </c>
      <c r="U2408" s="19">
        <v>0</v>
      </c>
      <c r="V2408" s="20">
        <f>Ugovori_OPULJP[[#This Row],[Javni doprinos korisnika - HRK]]/7.5345</f>
        <v>0</v>
      </c>
      <c r="W2408" s="19">
        <v>0</v>
      </c>
      <c r="X2408" s="20">
        <f>Ugovori_OPULJP[[#This Row],[Privatni doprinos korisnika - HRK]]/7.5345</f>
        <v>0</v>
      </c>
      <c r="Y2408" s="21">
        <f>Ugovori_OPULJP[[#This Row],[Bespovratna sredstva - Ukupno (EU+Nac) HRK
= Ukupna ugovorena vrijednost bespovratnih sredstava]]+Ugovori_OPULJP[[#This Row],[Javni doprinos korisnika - HRK]]+Ugovori_OPULJP[[#This Row],[Privatni doprinos korisnika - HRK]]</f>
        <v>434146.25</v>
      </c>
      <c r="Z2408" s="22">
        <f>Ugovori_OPULJP[[#This Row],[UKUPNI PRIHVATLJIVI IZDACI
TOTAL ELIGIBLE EXPENDITURE
= Bespovratna sredstva ukupno + doprinos korisnika
= Ukupni prihvatljivi troškovi
= Ukupna ugovorena vrijednost projekta HRK]]/7.5345</f>
        <v>57621.109562678343</v>
      </c>
      <c r="AA2408" s="13" t="s">
        <v>22</v>
      </c>
      <c r="AB2408" s="13" t="s">
        <v>19</v>
      </c>
      <c r="AC2408" s="12" t="s">
        <v>8815</v>
      </c>
      <c r="AD2408" s="12" t="s">
        <v>2664</v>
      </c>
    </row>
    <row r="2409" spans="1:30" ht="69" x14ac:dyDescent="0.3">
      <c r="A2409" s="10" t="s">
        <v>8816</v>
      </c>
      <c r="B2409" s="86" t="s">
        <v>139</v>
      </c>
      <c r="C2409" s="12" t="s">
        <v>2736</v>
      </c>
      <c r="D2409" s="12" t="s">
        <v>8542</v>
      </c>
      <c r="E2409" s="13" t="s">
        <v>63</v>
      </c>
      <c r="F2409" s="14" t="s">
        <v>8817</v>
      </c>
      <c r="G2409" s="14" t="s">
        <v>7518</v>
      </c>
      <c r="H2409" s="16">
        <v>43560</v>
      </c>
      <c r="I2409" s="16">
        <v>44474</v>
      </c>
      <c r="J2409" s="17" t="str">
        <f>IF(Ugovori_OPULJP[[#This Row],[DATUM ZAVRŠETKA OPERACIJE]]&gt;DATE(2023,12,31),"u provedbi","završen")</f>
        <v>završen</v>
      </c>
      <c r="K2409" s="15" t="s">
        <v>8818</v>
      </c>
      <c r="L2409" s="15" t="s">
        <v>21</v>
      </c>
      <c r="M2409" s="18">
        <v>0.85</v>
      </c>
      <c r="N2409" s="18">
        <v>0.15</v>
      </c>
      <c r="O2409" s="19">
        <f>Ugovori_OPULJP[[#This Row],[Bespovratna sredstva - Ukupno (EU+Nac) HRK
= Ukupna ugovorena vrijednost bespovratnih sredstava]]*Ugovori_OPULJP[[#This Row],[EU STOPA SUFINANCIRANJA %
EU CO-FINANCING RATE %]]</f>
        <v>2123570.2999999998</v>
      </c>
      <c r="P2409" s="20">
        <f>Ugovori_OPULJP[[#This Row],[Bespovratna sredstva - EU dio - HRK]]/7.5345</f>
        <v>281846.21408188995</v>
      </c>
      <c r="Q2409" s="19">
        <f>Ugovori_OPULJP[[#This Row],[Bespovratna sredstva - Ukupno (EU+Nac) HRK
= Ukupna ugovorena vrijednost bespovratnih sredstava]]*Ugovori_OPULJP[[#This Row],[STOPA NACIONALNOG SUFINANCIRANJA %]]</f>
        <v>374747.7</v>
      </c>
      <c r="R2409" s="20">
        <f>Ugovori_OPULJP[[#This Row],[Bespovratna sredstva - Nacionalni dio - HRK]]/7.5345</f>
        <v>49737.567190921756</v>
      </c>
      <c r="S2409" s="19">
        <v>2498318</v>
      </c>
      <c r="T2409" s="20">
        <f>Ugovori_OPULJP[[#This Row],[Bespovratna sredstva - Ukupno (EU+Nac) HRK
= Ukupna ugovorena vrijednost bespovratnih sredstava]]/7.5345</f>
        <v>331583.7812728117</v>
      </c>
      <c r="U2409" s="19">
        <v>0</v>
      </c>
      <c r="V2409" s="20">
        <f>Ugovori_OPULJP[[#This Row],[Javni doprinos korisnika - HRK]]/7.5345</f>
        <v>0</v>
      </c>
      <c r="W2409" s="19">
        <v>0</v>
      </c>
      <c r="X2409" s="20">
        <f>Ugovori_OPULJP[[#This Row],[Privatni doprinos korisnika - HRK]]/7.5345</f>
        <v>0</v>
      </c>
      <c r="Y2409" s="21">
        <f>Ugovori_OPULJP[[#This Row],[Bespovratna sredstva - Ukupno (EU+Nac) HRK
= Ukupna ugovorena vrijednost bespovratnih sredstava]]+Ugovori_OPULJP[[#This Row],[Javni doprinos korisnika - HRK]]+Ugovori_OPULJP[[#This Row],[Privatni doprinos korisnika - HRK]]</f>
        <v>2498318</v>
      </c>
      <c r="Z2409" s="22">
        <f>Ugovori_OPULJP[[#This Row],[UKUPNI PRIHVATLJIVI IZDACI
TOTAL ELIGIBLE EXPENDITURE
= Bespovratna sredstva ukupno + doprinos korisnika
= Ukupni prihvatljivi troškovi
= Ukupna ugovorena vrijednost projekta HRK]]/7.5345</f>
        <v>331583.7812728117</v>
      </c>
      <c r="AA2409" s="13" t="s">
        <v>22</v>
      </c>
      <c r="AB2409" s="13" t="s">
        <v>19</v>
      </c>
      <c r="AC2409" s="12" t="s">
        <v>8819</v>
      </c>
      <c r="AD2409" s="12" t="s">
        <v>2664</v>
      </c>
    </row>
    <row r="2410" spans="1:30" ht="82.8" x14ac:dyDescent="0.3">
      <c r="A2410" s="10" t="s">
        <v>8820</v>
      </c>
      <c r="B2410" s="86" t="s">
        <v>139</v>
      </c>
      <c r="C2410" s="12" t="s">
        <v>2736</v>
      </c>
      <c r="D2410" s="12" t="s">
        <v>8542</v>
      </c>
      <c r="E2410" s="13" t="s">
        <v>63</v>
      </c>
      <c r="F2410" s="14" t="s">
        <v>8821</v>
      </c>
      <c r="G2410" s="14" t="s">
        <v>3962</v>
      </c>
      <c r="H2410" s="16">
        <v>43560</v>
      </c>
      <c r="I2410" s="16">
        <v>44413</v>
      </c>
      <c r="J2410" s="17" t="str">
        <f>IF(Ugovori_OPULJP[[#This Row],[DATUM ZAVRŠETKA OPERACIJE]]&gt;DATE(2023,12,31),"u provedbi","završen")</f>
        <v>završen</v>
      </c>
      <c r="K2410" s="15" t="s">
        <v>235</v>
      </c>
      <c r="L2410" s="15" t="s">
        <v>235</v>
      </c>
      <c r="M2410" s="18">
        <v>0.85</v>
      </c>
      <c r="N2410" s="18">
        <v>0.15</v>
      </c>
      <c r="O2410" s="19">
        <f>Ugovori_OPULJP[[#This Row],[Bespovratna sredstva - Ukupno (EU+Nac) HRK
= Ukupna ugovorena vrijednost bespovratnih sredstava]]*Ugovori_OPULJP[[#This Row],[EU STOPA SUFINANCIRANJA %
EU CO-FINANCING RATE %]]</f>
        <v>1074742.754</v>
      </c>
      <c r="P2410" s="20">
        <f>Ugovori_OPULJP[[#This Row],[Bespovratna sredstva - EU dio - HRK]]/7.5345</f>
        <v>142642.87663414958</v>
      </c>
      <c r="Q2410" s="19">
        <f>Ugovori_OPULJP[[#This Row],[Bespovratna sredstva - Ukupno (EU+Nac) HRK
= Ukupna ugovorena vrijednost bespovratnih sredstava]]*Ugovori_OPULJP[[#This Row],[STOPA NACIONALNOG SUFINANCIRANJA %]]</f>
        <v>189660.486</v>
      </c>
      <c r="R2410" s="20">
        <f>Ugovori_OPULJP[[#This Row],[Bespovratna sredstva - Nacionalni dio - HRK]]/7.5345</f>
        <v>25172.272347202867</v>
      </c>
      <c r="S2410" s="19">
        <v>1264403.24</v>
      </c>
      <c r="T2410" s="20">
        <f>Ugovori_OPULJP[[#This Row],[Bespovratna sredstva - Ukupno (EU+Nac) HRK
= Ukupna ugovorena vrijednost bespovratnih sredstava]]/7.5345</f>
        <v>167815.14898135242</v>
      </c>
      <c r="U2410" s="19">
        <v>0</v>
      </c>
      <c r="V2410" s="20">
        <f>Ugovori_OPULJP[[#This Row],[Javni doprinos korisnika - HRK]]/7.5345</f>
        <v>0</v>
      </c>
      <c r="W2410" s="19">
        <v>0</v>
      </c>
      <c r="X2410" s="20">
        <f>Ugovori_OPULJP[[#This Row],[Privatni doprinos korisnika - HRK]]/7.5345</f>
        <v>0</v>
      </c>
      <c r="Y2410" s="21">
        <f>Ugovori_OPULJP[[#This Row],[Bespovratna sredstva - Ukupno (EU+Nac) HRK
= Ukupna ugovorena vrijednost bespovratnih sredstava]]+Ugovori_OPULJP[[#This Row],[Javni doprinos korisnika - HRK]]+Ugovori_OPULJP[[#This Row],[Privatni doprinos korisnika - HRK]]</f>
        <v>1264403.24</v>
      </c>
      <c r="Z2410" s="22">
        <f>Ugovori_OPULJP[[#This Row],[UKUPNI PRIHVATLJIVI IZDACI
TOTAL ELIGIBLE EXPENDITURE
= Bespovratna sredstva ukupno + doprinos korisnika
= Ukupni prihvatljivi troškovi
= Ukupna ugovorena vrijednost projekta HRK]]/7.5345</f>
        <v>167815.14898135242</v>
      </c>
      <c r="AA2410" s="13" t="s">
        <v>22</v>
      </c>
      <c r="AB2410" s="13" t="s">
        <v>19</v>
      </c>
      <c r="AC2410" s="12" t="s">
        <v>8822</v>
      </c>
      <c r="AD2410" s="12" t="s">
        <v>2664</v>
      </c>
    </row>
    <row r="2411" spans="1:30" ht="69" x14ac:dyDescent="0.3">
      <c r="A2411" s="10" t="s">
        <v>8823</v>
      </c>
      <c r="B2411" s="86" t="s">
        <v>139</v>
      </c>
      <c r="C2411" s="12" t="s">
        <v>2736</v>
      </c>
      <c r="D2411" s="12" t="s">
        <v>8542</v>
      </c>
      <c r="E2411" s="13" t="s">
        <v>63</v>
      </c>
      <c r="F2411" s="14" t="s">
        <v>8824</v>
      </c>
      <c r="G2411" s="14" t="s">
        <v>7534</v>
      </c>
      <c r="H2411" s="16">
        <v>43437</v>
      </c>
      <c r="I2411" s="16">
        <v>44168</v>
      </c>
      <c r="J2411" s="17" t="str">
        <f>IF(Ugovori_OPULJP[[#This Row],[DATUM ZAVRŠETKA OPERACIJE]]&gt;DATE(2023,12,31),"u provedbi","završen")</f>
        <v>završen</v>
      </c>
      <c r="K2411" s="15" t="s">
        <v>173</v>
      </c>
      <c r="L2411" s="15" t="s">
        <v>21</v>
      </c>
      <c r="M2411" s="18">
        <v>0.85</v>
      </c>
      <c r="N2411" s="18">
        <v>0.15</v>
      </c>
      <c r="O2411" s="19">
        <f>Ugovori_OPULJP[[#This Row],[Bespovratna sredstva - Ukupno (EU+Nac) HRK
= Ukupna ugovorena vrijednost bespovratnih sredstava]]*Ugovori_OPULJP[[#This Row],[EU STOPA SUFINANCIRANJA %
EU CO-FINANCING RATE %]]</f>
        <v>2124633.0805000002</v>
      </c>
      <c r="P2411" s="20">
        <f>Ugovori_OPULJP[[#This Row],[Bespovratna sredstva - EU dio - HRK]]/7.5345</f>
        <v>281987.26929457829</v>
      </c>
      <c r="Q2411" s="19">
        <f>Ugovori_OPULJP[[#This Row],[Bespovratna sredstva - Ukupno (EU+Nac) HRK
= Ukupna ugovorena vrijednost bespovratnih sredstava]]*Ugovori_OPULJP[[#This Row],[STOPA NACIONALNOG SUFINANCIRANJA %]]</f>
        <v>374935.24949999998</v>
      </c>
      <c r="R2411" s="20">
        <f>Ugovori_OPULJP[[#This Row],[Bespovratna sredstva - Nacionalni dio - HRK]]/7.5345</f>
        <v>49762.459287278514</v>
      </c>
      <c r="S2411" s="19">
        <v>2499568.33</v>
      </c>
      <c r="T2411" s="20">
        <f>Ugovori_OPULJP[[#This Row],[Bespovratna sredstva - Ukupno (EU+Nac) HRK
= Ukupna ugovorena vrijednost bespovratnih sredstava]]/7.5345</f>
        <v>331749.72858185676</v>
      </c>
      <c r="U2411" s="19">
        <v>0</v>
      </c>
      <c r="V2411" s="20">
        <f>Ugovori_OPULJP[[#This Row],[Javni doprinos korisnika - HRK]]/7.5345</f>
        <v>0</v>
      </c>
      <c r="W2411" s="19">
        <v>0</v>
      </c>
      <c r="X2411" s="20">
        <f>Ugovori_OPULJP[[#This Row],[Privatni doprinos korisnika - HRK]]/7.5345</f>
        <v>0</v>
      </c>
      <c r="Y2411" s="21">
        <f>Ugovori_OPULJP[[#This Row],[Bespovratna sredstva - Ukupno (EU+Nac) HRK
= Ukupna ugovorena vrijednost bespovratnih sredstava]]+Ugovori_OPULJP[[#This Row],[Javni doprinos korisnika - HRK]]+Ugovori_OPULJP[[#This Row],[Privatni doprinos korisnika - HRK]]</f>
        <v>2499568.33</v>
      </c>
      <c r="Z2411" s="22">
        <f>Ugovori_OPULJP[[#This Row],[UKUPNI PRIHVATLJIVI IZDACI
TOTAL ELIGIBLE EXPENDITURE
= Bespovratna sredstva ukupno + doprinos korisnika
= Ukupni prihvatljivi troškovi
= Ukupna ugovorena vrijednost projekta HRK]]/7.5345</f>
        <v>331749.72858185676</v>
      </c>
      <c r="AA2411" s="13" t="s">
        <v>22</v>
      </c>
      <c r="AB2411" s="13" t="s">
        <v>19</v>
      </c>
      <c r="AC2411" s="12" t="s">
        <v>8825</v>
      </c>
      <c r="AD2411" s="12" t="s">
        <v>2664</v>
      </c>
    </row>
    <row r="2412" spans="1:30" ht="96.6" x14ac:dyDescent="0.3">
      <c r="A2412" s="10" t="s">
        <v>8826</v>
      </c>
      <c r="B2412" s="86" t="s">
        <v>139</v>
      </c>
      <c r="C2412" s="12" t="s">
        <v>2736</v>
      </c>
      <c r="D2412" s="12" t="s">
        <v>8542</v>
      </c>
      <c r="E2412" s="13" t="s">
        <v>63</v>
      </c>
      <c r="F2412" s="14" t="s">
        <v>8827</v>
      </c>
      <c r="G2412" s="14" t="s">
        <v>7556</v>
      </c>
      <c r="H2412" s="16">
        <v>43770</v>
      </c>
      <c r="I2412" s="16">
        <v>44682</v>
      </c>
      <c r="J2412" s="17" t="str">
        <f>IF(Ugovori_OPULJP[[#This Row],[DATUM ZAVRŠETKA OPERACIJE]]&gt;DATE(2023,12,31),"u provedbi","završen")</f>
        <v>završen</v>
      </c>
      <c r="K2412" s="15" t="s">
        <v>329</v>
      </c>
      <c r="L2412" s="15" t="s">
        <v>329</v>
      </c>
      <c r="M2412" s="18">
        <v>0.85</v>
      </c>
      <c r="N2412" s="18">
        <v>0.15</v>
      </c>
      <c r="O2412" s="19">
        <f>Ugovori_OPULJP[[#This Row],[Bespovratna sredstva - Ukupno (EU+Nac) HRK
= Ukupna ugovorena vrijednost bespovratnih sredstava]]*Ugovori_OPULJP[[#This Row],[EU STOPA SUFINANCIRANJA %
EU CO-FINANCING RATE %]]</f>
        <v>2124565.9559999998</v>
      </c>
      <c r="P2412" s="20">
        <f>Ugovori_OPULJP[[#This Row],[Bespovratna sredstva - EU dio - HRK]]/7.5345</f>
        <v>281978.36034242483</v>
      </c>
      <c r="Q2412" s="19">
        <f>Ugovori_OPULJP[[#This Row],[Bespovratna sredstva - Ukupno (EU+Nac) HRK
= Ukupna ugovorena vrijednost bespovratnih sredstava]]*Ugovori_OPULJP[[#This Row],[STOPA NACIONALNOG SUFINANCIRANJA %]]</f>
        <v>374923.40399999998</v>
      </c>
      <c r="R2412" s="20">
        <f>Ugovori_OPULJP[[#This Row],[Bespovratna sredstva - Nacionalni dio - HRK]]/7.5345</f>
        <v>49760.887119251442</v>
      </c>
      <c r="S2412" s="19">
        <v>2499489.36</v>
      </c>
      <c r="T2412" s="20">
        <f>Ugovori_OPULJP[[#This Row],[Bespovratna sredstva - Ukupno (EU+Nac) HRK
= Ukupna ugovorena vrijednost bespovratnih sredstava]]/7.5345</f>
        <v>331739.24746167625</v>
      </c>
      <c r="U2412" s="19">
        <v>0</v>
      </c>
      <c r="V2412" s="20">
        <f>Ugovori_OPULJP[[#This Row],[Javni doprinos korisnika - HRK]]/7.5345</f>
        <v>0</v>
      </c>
      <c r="W2412" s="19">
        <v>0</v>
      </c>
      <c r="X2412" s="20">
        <f>Ugovori_OPULJP[[#This Row],[Privatni doprinos korisnika - HRK]]/7.5345</f>
        <v>0</v>
      </c>
      <c r="Y2412" s="21">
        <f>Ugovori_OPULJP[[#This Row],[Bespovratna sredstva - Ukupno (EU+Nac) HRK
= Ukupna ugovorena vrijednost bespovratnih sredstava]]+Ugovori_OPULJP[[#This Row],[Javni doprinos korisnika - HRK]]+Ugovori_OPULJP[[#This Row],[Privatni doprinos korisnika - HRK]]</f>
        <v>2499489.36</v>
      </c>
      <c r="Z2412" s="22">
        <f>Ugovori_OPULJP[[#This Row],[UKUPNI PRIHVATLJIVI IZDACI
TOTAL ELIGIBLE EXPENDITURE
= Bespovratna sredstva ukupno + doprinos korisnika
= Ukupni prihvatljivi troškovi
= Ukupna ugovorena vrijednost projekta HRK]]/7.5345</f>
        <v>331739.24746167625</v>
      </c>
      <c r="AA2412" s="13" t="s">
        <v>22</v>
      </c>
      <c r="AB2412" s="13" t="s">
        <v>19</v>
      </c>
      <c r="AC2412" s="12" t="s">
        <v>8828</v>
      </c>
      <c r="AD2412" s="12" t="s">
        <v>2664</v>
      </c>
    </row>
    <row r="2413" spans="1:30" ht="69" x14ac:dyDescent="0.3">
      <c r="A2413" s="10" t="s">
        <v>8829</v>
      </c>
      <c r="B2413" s="86" t="s">
        <v>139</v>
      </c>
      <c r="C2413" s="12" t="s">
        <v>2736</v>
      </c>
      <c r="D2413" s="12" t="s">
        <v>8542</v>
      </c>
      <c r="E2413" s="13" t="s">
        <v>63</v>
      </c>
      <c r="F2413" s="14" t="s">
        <v>8830</v>
      </c>
      <c r="G2413" s="14" t="s">
        <v>7454</v>
      </c>
      <c r="H2413" s="16">
        <v>43497</v>
      </c>
      <c r="I2413" s="16">
        <v>44409</v>
      </c>
      <c r="J2413" s="17" t="str">
        <f>IF(Ugovori_OPULJP[[#This Row],[DATUM ZAVRŠETKA OPERACIJE]]&gt;DATE(2023,12,31),"u provedbi","završen")</f>
        <v>završen</v>
      </c>
      <c r="K2413" s="15" t="s">
        <v>8831</v>
      </c>
      <c r="L2413" s="15" t="s">
        <v>21</v>
      </c>
      <c r="M2413" s="18">
        <v>0.85</v>
      </c>
      <c r="N2413" s="18">
        <v>0.15</v>
      </c>
      <c r="O2413" s="19">
        <f>Ugovori_OPULJP[[#This Row],[Bespovratna sredstva - Ukupno (EU+Nac) HRK
= Ukupna ugovorena vrijednost bespovratnih sredstava]]*Ugovori_OPULJP[[#This Row],[EU STOPA SUFINANCIRANJA %
EU CO-FINANCING RATE %]]</f>
        <v>2122703.1214999999</v>
      </c>
      <c r="P2413" s="20">
        <f>Ugovori_OPULJP[[#This Row],[Bespovratna sredstva - EU dio - HRK]]/7.5345</f>
        <v>281731.11971597315</v>
      </c>
      <c r="Q2413" s="19">
        <f>Ugovori_OPULJP[[#This Row],[Bespovratna sredstva - Ukupno (EU+Nac) HRK
= Ukupna ugovorena vrijednost bespovratnih sredstava]]*Ugovori_OPULJP[[#This Row],[STOPA NACIONALNOG SUFINANCIRANJA %]]</f>
        <v>374594.66849999997</v>
      </c>
      <c r="R2413" s="20">
        <f>Ugovori_OPULJP[[#This Row],[Bespovratna sredstva - Nacionalni dio - HRK]]/7.5345</f>
        <v>49717.256420465848</v>
      </c>
      <c r="S2413" s="19">
        <v>2497297.79</v>
      </c>
      <c r="T2413" s="20">
        <f>Ugovori_OPULJP[[#This Row],[Bespovratna sredstva - Ukupno (EU+Nac) HRK
= Ukupna ugovorena vrijednost bespovratnih sredstava]]/7.5345</f>
        <v>331448.37613643904</v>
      </c>
      <c r="U2413" s="19">
        <v>0</v>
      </c>
      <c r="V2413" s="20">
        <f>Ugovori_OPULJP[[#This Row],[Javni doprinos korisnika - HRK]]/7.5345</f>
        <v>0</v>
      </c>
      <c r="W2413" s="19">
        <v>0</v>
      </c>
      <c r="X2413" s="20">
        <f>Ugovori_OPULJP[[#This Row],[Privatni doprinos korisnika - HRK]]/7.5345</f>
        <v>0</v>
      </c>
      <c r="Y2413" s="21">
        <f>Ugovori_OPULJP[[#This Row],[Bespovratna sredstva - Ukupno (EU+Nac) HRK
= Ukupna ugovorena vrijednost bespovratnih sredstava]]+Ugovori_OPULJP[[#This Row],[Javni doprinos korisnika - HRK]]+Ugovori_OPULJP[[#This Row],[Privatni doprinos korisnika - HRK]]</f>
        <v>2497297.79</v>
      </c>
      <c r="Z2413" s="22">
        <f>Ugovori_OPULJP[[#This Row],[UKUPNI PRIHVATLJIVI IZDACI
TOTAL ELIGIBLE EXPENDITURE
= Bespovratna sredstva ukupno + doprinos korisnika
= Ukupni prihvatljivi troškovi
= Ukupna ugovorena vrijednost projekta HRK]]/7.5345</f>
        <v>331448.37613643904</v>
      </c>
      <c r="AA2413" s="13" t="s">
        <v>22</v>
      </c>
      <c r="AB2413" s="13" t="s">
        <v>19</v>
      </c>
      <c r="AC2413" s="12" t="s">
        <v>8832</v>
      </c>
      <c r="AD2413" s="12" t="s">
        <v>2664</v>
      </c>
    </row>
    <row r="2414" spans="1:30" ht="82.8" x14ac:dyDescent="0.3">
      <c r="A2414" s="10" t="s">
        <v>8833</v>
      </c>
      <c r="B2414" s="86" t="s">
        <v>139</v>
      </c>
      <c r="C2414" s="12" t="s">
        <v>2736</v>
      </c>
      <c r="D2414" s="12" t="s">
        <v>8542</v>
      </c>
      <c r="E2414" s="13" t="s">
        <v>63</v>
      </c>
      <c r="F2414" s="14" t="s">
        <v>8834</v>
      </c>
      <c r="G2414" s="14" t="s">
        <v>8835</v>
      </c>
      <c r="H2414" s="16">
        <v>43627</v>
      </c>
      <c r="I2414" s="16">
        <v>44358</v>
      </c>
      <c r="J2414" s="17" t="str">
        <f>IF(Ugovori_OPULJP[[#This Row],[DATUM ZAVRŠETKA OPERACIJE]]&gt;DATE(2023,12,31),"u provedbi","završen")</f>
        <v>završen</v>
      </c>
      <c r="K2414" s="15" t="s">
        <v>324</v>
      </c>
      <c r="L2414" s="15" t="s">
        <v>324</v>
      </c>
      <c r="M2414" s="18">
        <v>0.85</v>
      </c>
      <c r="N2414" s="18">
        <v>0.15</v>
      </c>
      <c r="O2414" s="19">
        <f>Ugovori_OPULJP[[#This Row],[Bespovratna sredstva - Ukupno (EU+Nac) HRK
= Ukupna ugovorena vrijednost bespovratnih sredstava]]*Ugovori_OPULJP[[#This Row],[EU STOPA SUFINANCIRANJA %
EU CO-FINANCING RATE %]]</f>
        <v>420274</v>
      </c>
      <c r="P2414" s="20">
        <f>Ugovori_OPULJP[[#This Row],[Bespovratna sredstva - EU dio - HRK]]/7.5345</f>
        <v>55779.94558364855</v>
      </c>
      <c r="Q2414" s="19">
        <f>Ugovori_OPULJP[[#This Row],[Bespovratna sredstva - Ukupno (EU+Nac) HRK
= Ukupna ugovorena vrijednost bespovratnih sredstava]]*Ugovori_OPULJP[[#This Row],[STOPA NACIONALNOG SUFINANCIRANJA %]]</f>
        <v>74166</v>
      </c>
      <c r="R2414" s="20">
        <f>Ugovori_OPULJP[[#This Row],[Bespovratna sredstva - Nacionalni dio - HRK]]/7.5345</f>
        <v>9843.5198088791549</v>
      </c>
      <c r="S2414" s="19">
        <v>494440</v>
      </c>
      <c r="T2414" s="20">
        <f>Ugovori_OPULJP[[#This Row],[Bespovratna sredstva - Ukupno (EU+Nac) HRK
= Ukupna ugovorena vrijednost bespovratnih sredstava]]/7.5345</f>
        <v>65623.465392527709</v>
      </c>
      <c r="U2414" s="19">
        <v>0</v>
      </c>
      <c r="V2414" s="20">
        <f>Ugovori_OPULJP[[#This Row],[Javni doprinos korisnika - HRK]]/7.5345</f>
        <v>0</v>
      </c>
      <c r="W2414" s="19">
        <v>0</v>
      </c>
      <c r="X2414" s="20">
        <f>Ugovori_OPULJP[[#This Row],[Privatni doprinos korisnika - HRK]]/7.5345</f>
        <v>0</v>
      </c>
      <c r="Y2414" s="21">
        <f>Ugovori_OPULJP[[#This Row],[Bespovratna sredstva - Ukupno (EU+Nac) HRK
= Ukupna ugovorena vrijednost bespovratnih sredstava]]+Ugovori_OPULJP[[#This Row],[Javni doprinos korisnika - HRK]]+Ugovori_OPULJP[[#This Row],[Privatni doprinos korisnika - HRK]]</f>
        <v>494440</v>
      </c>
      <c r="Z2414" s="22">
        <f>Ugovori_OPULJP[[#This Row],[UKUPNI PRIHVATLJIVI IZDACI
TOTAL ELIGIBLE EXPENDITURE
= Bespovratna sredstva ukupno + doprinos korisnika
= Ukupni prihvatljivi troškovi
= Ukupna ugovorena vrijednost projekta HRK]]/7.5345</f>
        <v>65623.465392527709</v>
      </c>
      <c r="AA2414" s="13" t="s">
        <v>22</v>
      </c>
      <c r="AB2414" s="13" t="s">
        <v>19</v>
      </c>
      <c r="AC2414" s="12" t="s">
        <v>8836</v>
      </c>
      <c r="AD2414" s="12" t="s">
        <v>2664</v>
      </c>
    </row>
    <row r="2415" spans="1:30" ht="69" x14ac:dyDescent="0.3">
      <c r="A2415" s="10" t="s">
        <v>8837</v>
      </c>
      <c r="B2415" s="86" t="s">
        <v>139</v>
      </c>
      <c r="C2415" s="12" t="s">
        <v>2736</v>
      </c>
      <c r="D2415" s="12" t="s">
        <v>8542</v>
      </c>
      <c r="E2415" s="13" t="s">
        <v>63</v>
      </c>
      <c r="F2415" s="14" t="s">
        <v>8838</v>
      </c>
      <c r="G2415" s="14" t="s">
        <v>7570</v>
      </c>
      <c r="H2415" s="16">
        <v>43561</v>
      </c>
      <c r="I2415" s="16">
        <v>44292</v>
      </c>
      <c r="J2415" s="17" t="str">
        <f>IF(Ugovori_OPULJP[[#This Row],[DATUM ZAVRŠETKA OPERACIJE]]&gt;DATE(2023,12,31),"u provedbi","završen")</f>
        <v>završen</v>
      </c>
      <c r="K2415" s="15" t="s">
        <v>324</v>
      </c>
      <c r="L2415" s="15" t="s">
        <v>324</v>
      </c>
      <c r="M2415" s="18">
        <v>0.85</v>
      </c>
      <c r="N2415" s="18">
        <v>0.15</v>
      </c>
      <c r="O2415" s="19">
        <f>Ugovori_OPULJP[[#This Row],[Bespovratna sredstva - Ukupno (EU+Nac) HRK
= Ukupna ugovorena vrijednost bespovratnih sredstava]]*Ugovori_OPULJP[[#This Row],[EU STOPA SUFINANCIRANJA %
EU CO-FINANCING RATE %]]</f>
        <v>424932</v>
      </c>
      <c r="P2415" s="20">
        <f>Ugovori_OPULJP[[#This Row],[Bespovratna sredstva - EU dio - HRK]]/7.5345</f>
        <v>56398.168425243872</v>
      </c>
      <c r="Q2415" s="19">
        <f>Ugovori_OPULJP[[#This Row],[Bespovratna sredstva - Ukupno (EU+Nac) HRK
= Ukupna ugovorena vrijednost bespovratnih sredstava]]*Ugovori_OPULJP[[#This Row],[STOPA NACIONALNOG SUFINANCIRANJA %]]</f>
        <v>74988</v>
      </c>
      <c r="R2415" s="20">
        <f>Ugovori_OPULJP[[#This Row],[Bespovratna sredstva - Nacionalni dio - HRK]]/7.5345</f>
        <v>9952.617957395978</v>
      </c>
      <c r="S2415" s="19">
        <v>499920</v>
      </c>
      <c r="T2415" s="20">
        <f>Ugovori_OPULJP[[#This Row],[Bespovratna sredstva - Ukupno (EU+Nac) HRK
= Ukupna ugovorena vrijednost bespovratnih sredstava]]/7.5345</f>
        <v>66350.786382639853</v>
      </c>
      <c r="U2415" s="19">
        <v>0</v>
      </c>
      <c r="V2415" s="20">
        <f>Ugovori_OPULJP[[#This Row],[Javni doprinos korisnika - HRK]]/7.5345</f>
        <v>0</v>
      </c>
      <c r="W2415" s="19">
        <v>0</v>
      </c>
      <c r="X2415" s="20">
        <f>Ugovori_OPULJP[[#This Row],[Privatni doprinos korisnika - HRK]]/7.5345</f>
        <v>0</v>
      </c>
      <c r="Y2415" s="21">
        <f>Ugovori_OPULJP[[#This Row],[Bespovratna sredstva - Ukupno (EU+Nac) HRK
= Ukupna ugovorena vrijednost bespovratnih sredstava]]+Ugovori_OPULJP[[#This Row],[Javni doprinos korisnika - HRK]]+Ugovori_OPULJP[[#This Row],[Privatni doprinos korisnika - HRK]]</f>
        <v>499920</v>
      </c>
      <c r="Z2415" s="22">
        <f>Ugovori_OPULJP[[#This Row],[UKUPNI PRIHVATLJIVI IZDACI
TOTAL ELIGIBLE EXPENDITURE
= Bespovratna sredstva ukupno + doprinos korisnika
= Ukupni prihvatljivi troškovi
= Ukupna ugovorena vrijednost projekta HRK]]/7.5345</f>
        <v>66350.786382639853</v>
      </c>
      <c r="AA2415" s="13" t="s">
        <v>22</v>
      </c>
      <c r="AB2415" s="13" t="s">
        <v>19</v>
      </c>
      <c r="AC2415" s="12" t="s">
        <v>8839</v>
      </c>
      <c r="AD2415" s="12" t="s">
        <v>2664</v>
      </c>
    </row>
    <row r="2416" spans="1:30" ht="82.8" x14ac:dyDescent="0.3">
      <c r="A2416" s="10" t="s">
        <v>8840</v>
      </c>
      <c r="B2416" s="86" t="s">
        <v>139</v>
      </c>
      <c r="C2416" s="12" t="s">
        <v>2736</v>
      </c>
      <c r="D2416" s="12" t="s">
        <v>8542</v>
      </c>
      <c r="E2416" s="13" t="s">
        <v>63</v>
      </c>
      <c r="F2416" s="14" t="s">
        <v>8841</v>
      </c>
      <c r="G2416" s="14" t="s">
        <v>7440</v>
      </c>
      <c r="H2416" s="16">
        <v>43497</v>
      </c>
      <c r="I2416" s="16">
        <v>44228</v>
      </c>
      <c r="J2416" s="17" t="str">
        <f>IF(Ugovori_OPULJP[[#This Row],[DATUM ZAVRŠETKA OPERACIJE]]&gt;DATE(2023,12,31),"u provedbi","završen")</f>
        <v>završen</v>
      </c>
      <c r="K2416" s="15" t="s">
        <v>21</v>
      </c>
      <c r="L2416" s="15" t="s">
        <v>21</v>
      </c>
      <c r="M2416" s="18">
        <v>0.85</v>
      </c>
      <c r="N2416" s="18">
        <v>0.15</v>
      </c>
      <c r="O2416" s="19">
        <f>Ugovori_OPULJP[[#This Row],[Bespovratna sredstva - Ukupno (EU+Nac) HRK
= Ukupna ugovorena vrijednost bespovratnih sredstava]]*Ugovori_OPULJP[[#This Row],[EU STOPA SUFINANCIRANJA %
EU CO-FINANCING RATE %]]</f>
        <v>424396.5</v>
      </c>
      <c r="P2416" s="20">
        <f>Ugovori_OPULJP[[#This Row],[Bespovratna sredstva - EU dio - HRK]]/7.5345</f>
        <v>56327.095361337844</v>
      </c>
      <c r="Q2416" s="19">
        <f>Ugovori_OPULJP[[#This Row],[Bespovratna sredstva - Ukupno (EU+Nac) HRK
= Ukupna ugovorena vrijednost bespovratnih sredstava]]*Ugovori_OPULJP[[#This Row],[STOPA NACIONALNOG SUFINANCIRANJA %]]</f>
        <v>74893.5</v>
      </c>
      <c r="R2416" s="20">
        <f>Ugovori_OPULJP[[#This Row],[Bespovratna sredstva - Nacionalni dio - HRK]]/7.5345</f>
        <v>9940.0756520007963</v>
      </c>
      <c r="S2416" s="19">
        <v>499290</v>
      </c>
      <c r="T2416" s="20">
        <f>Ugovori_OPULJP[[#This Row],[Bespovratna sredstva - Ukupno (EU+Nac) HRK
= Ukupna ugovorena vrijednost bespovratnih sredstava]]/7.5345</f>
        <v>66267.171013338637</v>
      </c>
      <c r="U2416" s="19">
        <v>0</v>
      </c>
      <c r="V2416" s="20">
        <f>Ugovori_OPULJP[[#This Row],[Javni doprinos korisnika - HRK]]/7.5345</f>
        <v>0</v>
      </c>
      <c r="W2416" s="19">
        <v>0</v>
      </c>
      <c r="X2416" s="20">
        <f>Ugovori_OPULJP[[#This Row],[Privatni doprinos korisnika - HRK]]/7.5345</f>
        <v>0</v>
      </c>
      <c r="Y2416" s="21">
        <f>Ugovori_OPULJP[[#This Row],[Bespovratna sredstva - Ukupno (EU+Nac) HRK
= Ukupna ugovorena vrijednost bespovratnih sredstava]]+Ugovori_OPULJP[[#This Row],[Javni doprinos korisnika - HRK]]+Ugovori_OPULJP[[#This Row],[Privatni doprinos korisnika - HRK]]</f>
        <v>499290</v>
      </c>
      <c r="Z2416" s="22">
        <f>Ugovori_OPULJP[[#This Row],[UKUPNI PRIHVATLJIVI IZDACI
TOTAL ELIGIBLE EXPENDITURE
= Bespovratna sredstva ukupno + doprinos korisnika
= Ukupni prihvatljivi troškovi
= Ukupna ugovorena vrijednost projekta HRK]]/7.5345</f>
        <v>66267.171013338637</v>
      </c>
      <c r="AA2416" s="13" t="s">
        <v>22</v>
      </c>
      <c r="AB2416" s="13" t="s">
        <v>19</v>
      </c>
      <c r="AC2416" s="12" t="s">
        <v>8842</v>
      </c>
      <c r="AD2416" s="12" t="s">
        <v>2664</v>
      </c>
    </row>
    <row r="2417" spans="1:30" ht="69" x14ac:dyDescent="0.3">
      <c r="A2417" s="10" t="s">
        <v>8843</v>
      </c>
      <c r="B2417" s="86" t="s">
        <v>139</v>
      </c>
      <c r="C2417" s="12" t="s">
        <v>2736</v>
      </c>
      <c r="D2417" s="12" t="s">
        <v>8542</v>
      </c>
      <c r="E2417" s="13" t="s">
        <v>63</v>
      </c>
      <c r="F2417" s="14" t="s">
        <v>8844</v>
      </c>
      <c r="G2417" s="14" t="s">
        <v>8845</v>
      </c>
      <c r="H2417" s="16">
        <v>43629</v>
      </c>
      <c r="I2417" s="16">
        <v>44360</v>
      </c>
      <c r="J2417" s="17" t="str">
        <f>IF(Ugovori_OPULJP[[#This Row],[DATUM ZAVRŠETKA OPERACIJE]]&gt;DATE(2023,12,31),"u provedbi","završen")</f>
        <v>završen</v>
      </c>
      <c r="K2417" s="15" t="s">
        <v>86</v>
      </c>
      <c r="L2417" s="15" t="s">
        <v>86</v>
      </c>
      <c r="M2417" s="18">
        <v>0.85</v>
      </c>
      <c r="N2417" s="18">
        <v>0.15</v>
      </c>
      <c r="O2417" s="19">
        <f>Ugovori_OPULJP[[#This Row],[Bespovratna sredstva - Ukupno (EU+Nac) HRK
= Ukupna ugovorena vrijednost bespovratnih sredstava]]*Ugovori_OPULJP[[#This Row],[EU STOPA SUFINANCIRANJA %
EU CO-FINANCING RATE %]]</f>
        <v>376834.75</v>
      </c>
      <c r="P2417" s="20">
        <f>Ugovori_OPULJP[[#This Row],[Bespovratna sredstva - EU dio - HRK]]/7.5345</f>
        <v>50014.566328223504</v>
      </c>
      <c r="Q2417" s="19">
        <f>Ugovori_OPULJP[[#This Row],[Bespovratna sredstva - Ukupno (EU+Nac) HRK
= Ukupna ugovorena vrijednost bespovratnih sredstava]]*Ugovori_OPULJP[[#This Row],[STOPA NACIONALNOG SUFINANCIRANJA %]]</f>
        <v>66500.25</v>
      </c>
      <c r="R2417" s="20">
        <f>Ugovori_OPULJP[[#This Row],[Bespovratna sredstva - Nacionalni dio - HRK]]/7.5345</f>
        <v>8826.0999402747366</v>
      </c>
      <c r="S2417" s="19">
        <v>443335</v>
      </c>
      <c r="T2417" s="20">
        <f>Ugovori_OPULJP[[#This Row],[Bespovratna sredstva - Ukupno (EU+Nac) HRK
= Ukupna ugovorena vrijednost bespovratnih sredstava]]/7.5345</f>
        <v>58840.666268498237</v>
      </c>
      <c r="U2417" s="19">
        <v>0</v>
      </c>
      <c r="V2417" s="20">
        <f>Ugovori_OPULJP[[#This Row],[Javni doprinos korisnika - HRK]]/7.5345</f>
        <v>0</v>
      </c>
      <c r="W2417" s="19">
        <v>0</v>
      </c>
      <c r="X2417" s="20">
        <f>Ugovori_OPULJP[[#This Row],[Privatni doprinos korisnika - HRK]]/7.5345</f>
        <v>0</v>
      </c>
      <c r="Y2417" s="21">
        <f>Ugovori_OPULJP[[#This Row],[Bespovratna sredstva - Ukupno (EU+Nac) HRK
= Ukupna ugovorena vrijednost bespovratnih sredstava]]+Ugovori_OPULJP[[#This Row],[Javni doprinos korisnika - HRK]]+Ugovori_OPULJP[[#This Row],[Privatni doprinos korisnika - HRK]]</f>
        <v>443335</v>
      </c>
      <c r="Z2417" s="22">
        <f>Ugovori_OPULJP[[#This Row],[UKUPNI PRIHVATLJIVI IZDACI
TOTAL ELIGIBLE EXPENDITURE
= Bespovratna sredstva ukupno + doprinos korisnika
= Ukupni prihvatljivi troškovi
= Ukupna ugovorena vrijednost projekta HRK]]/7.5345</f>
        <v>58840.666268498237</v>
      </c>
      <c r="AA2417" s="13" t="s">
        <v>22</v>
      </c>
      <c r="AB2417" s="13" t="s">
        <v>19</v>
      </c>
      <c r="AC2417" s="12" t="s">
        <v>8846</v>
      </c>
      <c r="AD2417" s="12" t="s">
        <v>2664</v>
      </c>
    </row>
    <row r="2418" spans="1:30" ht="82.8" x14ac:dyDescent="0.3">
      <c r="A2418" s="10" t="s">
        <v>8847</v>
      </c>
      <c r="B2418" s="86" t="s">
        <v>139</v>
      </c>
      <c r="C2418" s="12" t="s">
        <v>2736</v>
      </c>
      <c r="D2418" s="12" t="s">
        <v>8542</v>
      </c>
      <c r="E2418" s="13" t="s">
        <v>63</v>
      </c>
      <c r="F2418" s="14" t="s">
        <v>8848</v>
      </c>
      <c r="G2418" s="14" t="s">
        <v>7604</v>
      </c>
      <c r="H2418" s="16">
        <v>43768</v>
      </c>
      <c r="I2418" s="16">
        <v>44620</v>
      </c>
      <c r="J2418" s="17" t="str">
        <f>IF(Ugovori_OPULJP[[#This Row],[DATUM ZAVRŠETKA OPERACIJE]]&gt;DATE(2023,12,31),"u provedbi","završen")</f>
        <v>završen</v>
      </c>
      <c r="K2418" s="15" t="s">
        <v>324</v>
      </c>
      <c r="L2418" s="15" t="s">
        <v>81</v>
      </c>
      <c r="M2418" s="18">
        <v>0.85</v>
      </c>
      <c r="N2418" s="18">
        <v>0.15</v>
      </c>
      <c r="O2418" s="19">
        <f>Ugovori_OPULJP[[#This Row],[Bespovratna sredstva - Ukupno (EU+Nac) HRK
= Ukupna ugovorena vrijednost bespovratnih sredstava]]*Ugovori_OPULJP[[#This Row],[EU STOPA SUFINANCIRANJA %
EU CO-FINANCING RATE %]]</f>
        <v>425000</v>
      </c>
      <c r="P2418" s="20">
        <f>Ugovori_OPULJP[[#This Row],[Bespovratna sredstva - EU dio - HRK]]/7.5345</f>
        <v>56407.193576216072</v>
      </c>
      <c r="Q2418" s="19">
        <f>Ugovori_OPULJP[[#This Row],[Bespovratna sredstva - Ukupno (EU+Nac) HRK
= Ukupna ugovorena vrijednost bespovratnih sredstava]]*Ugovori_OPULJP[[#This Row],[STOPA NACIONALNOG SUFINANCIRANJA %]]</f>
        <v>75000</v>
      </c>
      <c r="R2418" s="20">
        <f>Ugovori_OPULJP[[#This Row],[Bespovratna sredstva - Nacionalni dio - HRK]]/7.5345</f>
        <v>9954.2106310969539</v>
      </c>
      <c r="S2418" s="19">
        <v>500000</v>
      </c>
      <c r="T2418" s="20">
        <f>Ugovori_OPULJP[[#This Row],[Bespovratna sredstva - Ukupno (EU+Nac) HRK
= Ukupna ugovorena vrijednost bespovratnih sredstava]]/7.5345</f>
        <v>66361.404207313026</v>
      </c>
      <c r="U2418" s="19">
        <v>0</v>
      </c>
      <c r="V2418" s="20">
        <f>Ugovori_OPULJP[[#This Row],[Javni doprinos korisnika - HRK]]/7.5345</f>
        <v>0</v>
      </c>
      <c r="W2418" s="19">
        <v>0</v>
      </c>
      <c r="X2418" s="20">
        <f>Ugovori_OPULJP[[#This Row],[Privatni doprinos korisnika - HRK]]/7.5345</f>
        <v>0</v>
      </c>
      <c r="Y2418" s="21">
        <f>Ugovori_OPULJP[[#This Row],[Bespovratna sredstva - Ukupno (EU+Nac) HRK
= Ukupna ugovorena vrijednost bespovratnih sredstava]]+Ugovori_OPULJP[[#This Row],[Javni doprinos korisnika - HRK]]+Ugovori_OPULJP[[#This Row],[Privatni doprinos korisnika - HRK]]</f>
        <v>500000</v>
      </c>
      <c r="Z2418" s="22">
        <f>Ugovori_OPULJP[[#This Row],[UKUPNI PRIHVATLJIVI IZDACI
TOTAL ELIGIBLE EXPENDITURE
= Bespovratna sredstva ukupno + doprinos korisnika
= Ukupni prihvatljivi troškovi
= Ukupna ugovorena vrijednost projekta HRK]]/7.5345</f>
        <v>66361.404207313026</v>
      </c>
      <c r="AA2418" s="13" t="s">
        <v>22</v>
      </c>
      <c r="AB2418" s="13" t="s">
        <v>19</v>
      </c>
      <c r="AC2418" s="12" t="s">
        <v>8849</v>
      </c>
      <c r="AD2418" s="12" t="s">
        <v>2664</v>
      </c>
    </row>
    <row r="2419" spans="1:30" ht="41.4" x14ac:dyDescent="0.3">
      <c r="A2419" s="10" t="s">
        <v>8850</v>
      </c>
      <c r="B2419" s="86" t="s">
        <v>139</v>
      </c>
      <c r="C2419" s="12" t="s">
        <v>2736</v>
      </c>
      <c r="D2419" s="12" t="s">
        <v>8542</v>
      </c>
      <c r="E2419" s="13" t="s">
        <v>63</v>
      </c>
      <c r="F2419" s="14" t="s">
        <v>8851</v>
      </c>
      <c r="G2419" s="14" t="s">
        <v>7405</v>
      </c>
      <c r="H2419" s="16">
        <v>43838</v>
      </c>
      <c r="I2419" s="16">
        <v>44569</v>
      </c>
      <c r="J2419" s="17" t="str">
        <f>IF(Ugovori_OPULJP[[#This Row],[DATUM ZAVRŠETKA OPERACIJE]]&gt;DATE(2023,12,31),"u provedbi","završen")</f>
        <v>završen</v>
      </c>
      <c r="K2419" s="15" t="s">
        <v>880</v>
      </c>
      <c r="L2419" s="15" t="s">
        <v>21</v>
      </c>
      <c r="M2419" s="18">
        <v>0.85</v>
      </c>
      <c r="N2419" s="18">
        <v>0.15</v>
      </c>
      <c r="O2419" s="19">
        <f>Ugovori_OPULJP[[#This Row],[Bespovratna sredstva - Ukupno (EU+Nac) HRK
= Ukupna ugovorena vrijednost bespovratnih sredstava]]*Ugovori_OPULJP[[#This Row],[EU STOPA SUFINANCIRANJA %
EU CO-FINANCING RATE %]]</f>
        <v>1423312.879</v>
      </c>
      <c r="P2419" s="20">
        <f>Ugovori_OPULJP[[#This Row],[Bespovratna sredstva - EU dio - HRK]]/7.5345</f>
        <v>188906.08255358681</v>
      </c>
      <c r="Q2419" s="19">
        <f>Ugovori_OPULJP[[#This Row],[Bespovratna sredstva - Ukupno (EU+Nac) HRK
= Ukupna ugovorena vrijednost bespovratnih sredstava]]*Ugovori_OPULJP[[#This Row],[STOPA NACIONALNOG SUFINANCIRANJA %]]</f>
        <v>251172.86099999998</v>
      </c>
      <c r="R2419" s="20">
        <f>Ugovori_OPULJP[[#This Row],[Bespovratna sredstva - Nacionalni dio - HRK]]/7.5345</f>
        <v>33336.367509456497</v>
      </c>
      <c r="S2419" s="19">
        <v>1674485.74</v>
      </c>
      <c r="T2419" s="20">
        <f>Ugovori_OPULJP[[#This Row],[Bespovratna sredstva - Ukupno (EU+Nac) HRK
= Ukupna ugovorena vrijednost bespovratnih sredstava]]/7.5345</f>
        <v>222242.45006304333</v>
      </c>
      <c r="U2419" s="19">
        <v>0</v>
      </c>
      <c r="V2419" s="20">
        <f>Ugovori_OPULJP[[#This Row],[Javni doprinos korisnika - HRK]]/7.5345</f>
        <v>0</v>
      </c>
      <c r="W2419" s="19">
        <v>0</v>
      </c>
      <c r="X2419" s="20">
        <f>Ugovori_OPULJP[[#This Row],[Privatni doprinos korisnika - HRK]]/7.5345</f>
        <v>0</v>
      </c>
      <c r="Y2419" s="21">
        <f>Ugovori_OPULJP[[#This Row],[Bespovratna sredstva - Ukupno (EU+Nac) HRK
= Ukupna ugovorena vrijednost bespovratnih sredstava]]+Ugovori_OPULJP[[#This Row],[Javni doprinos korisnika - HRK]]+Ugovori_OPULJP[[#This Row],[Privatni doprinos korisnika - HRK]]</f>
        <v>1674485.74</v>
      </c>
      <c r="Z2419" s="22">
        <f>Ugovori_OPULJP[[#This Row],[UKUPNI PRIHVATLJIVI IZDACI
TOTAL ELIGIBLE EXPENDITURE
= Bespovratna sredstva ukupno + doprinos korisnika
= Ukupni prihvatljivi troškovi
= Ukupna ugovorena vrijednost projekta HRK]]/7.5345</f>
        <v>222242.45006304333</v>
      </c>
      <c r="AA2419" s="13" t="s">
        <v>22</v>
      </c>
      <c r="AB2419" s="13" t="s">
        <v>19</v>
      </c>
      <c r="AC2419" s="12" t="s">
        <v>8852</v>
      </c>
      <c r="AD2419" s="12" t="s">
        <v>2664</v>
      </c>
    </row>
    <row r="2420" spans="1:30" ht="55.2" x14ac:dyDescent="0.3">
      <c r="A2420" s="10" t="s">
        <v>8853</v>
      </c>
      <c r="B2420" s="86" t="s">
        <v>139</v>
      </c>
      <c r="C2420" s="12" t="s">
        <v>2736</v>
      </c>
      <c r="D2420" s="12" t="s">
        <v>8542</v>
      </c>
      <c r="E2420" s="13" t="s">
        <v>63</v>
      </c>
      <c r="F2420" s="14" t="s">
        <v>8854</v>
      </c>
      <c r="G2420" s="14" t="s">
        <v>7405</v>
      </c>
      <c r="H2420" s="16">
        <v>43844</v>
      </c>
      <c r="I2420" s="16">
        <v>44575</v>
      </c>
      <c r="J2420" s="17" t="str">
        <f>IF(Ugovori_OPULJP[[#This Row],[DATUM ZAVRŠETKA OPERACIJE]]&gt;DATE(2023,12,31),"u provedbi","završen")</f>
        <v>završen</v>
      </c>
      <c r="K2420" s="15" t="s">
        <v>880</v>
      </c>
      <c r="L2420" s="15" t="s">
        <v>21</v>
      </c>
      <c r="M2420" s="18">
        <v>0.85</v>
      </c>
      <c r="N2420" s="18">
        <v>0.15</v>
      </c>
      <c r="O2420" s="19">
        <f>Ugovori_OPULJP[[#This Row],[Bespovratna sredstva - Ukupno (EU+Nac) HRK
= Ukupna ugovorena vrijednost bespovratnih sredstava]]*Ugovori_OPULJP[[#This Row],[EU STOPA SUFINANCIRANJA %
EU CO-FINANCING RATE %]]</f>
        <v>424260.06649999996</v>
      </c>
      <c r="P2420" s="20">
        <f>Ugovori_OPULJP[[#This Row],[Bespovratna sredstva - EU dio - HRK]]/7.5345</f>
        <v>56308.987524056</v>
      </c>
      <c r="Q2420" s="19">
        <f>Ugovori_OPULJP[[#This Row],[Bespovratna sredstva - Ukupno (EU+Nac) HRK
= Ukupna ugovorena vrijednost bespovratnih sredstava]]*Ugovori_OPULJP[[#This Row],[STOPA NACIONALNOG SUFINANCIRANJA %]]</f>
        <v>74869.42349999999</v>
      </c>
      <c r="R2420" s="20">
        <f>Ugovori_OPULJP[[#This Row],[Bespovratna sredstva - Nacionalni dio - HRK]]/7.5345</f>
        <v>9936.8801513039998</v>
      </c>
      <c r="S2420" s="19">
        <v>499129.49</v>
      </c>
      <c r="T2420" s="20">
        <f>Ugovori_OPULJP[[#This Row],[Bespovratna sredstva - Ukupno (EU+Nac) HRK
= Ukupna ugovorena vrijednost bespovratnih sredstava]]/7.5345</f>
        <v>66245.867675360001</v>
      </c>
      <c r="U2420" s="19">
        <v>0</v>
      </c>
      <c r="V2420" s="20">
        <f>Ugovori_OPULJP[[#This Row],[Javni doprinos korisnika - HRK]]/7.5345</f>
        <v>0</v>
      </c>
      <c r="W2420" s="19">
        <v>0</v>
      </c>
      <c r="X2420" s="20">
        <f>Ugovori_OPULJP[[#This Row],[Privatni doprinos korisnika - HRK]]/7.5345</f>
        <v>0</v>
      </c>
      <c r="Y2420" s="21">
        <f>Ugovori_OPULJP[[#This Row],[Bespovratna sredstva - Ukupno (EU+Nac) HRK
= Ukupna ugovorena vrijednost bespovratnih sredstava]]+Ugovori_OPULJP[[#This Row],[Javni doprinos korisnika - HRK]]+Ugovori_OPULJP[[#This Row],[Privatni doprinos korisnika - HRK]]</f>
        <v>499129.49</v>
      </c>
      <c r="Z2420" s="22">
        <f>Ugovori_OPULJP[[#This Row],[UKUPNI PRIHVATLJIVI IZDACI
TOTAL ELIGIBLE EXPENDITURE
= Bespovratna sredstva ukupno + doprinos korisnika
= Ukupni prihvatljivi troškovi
= Ukupna ugovorena vrijednost projekta HRK]]/7.5345</f>
        <v>66245.867675360001</v>
      </c>
      <c r="AA2420" s="13" t="s">
        <v>22</v>
      </c>
      <c r="AB2420" s="13" t="s">
        <v>19</v>
      </c>
      <c r="AC2420" s="12" t="s">
        <v>8855</v>
      </c>
      <c r="AD2420" s="12" t="s">
        <v>2664</v>
      </c>
    </row>
    <row r="2421" spans="1:30" ht="69" x14ac:dyDescent="0.3">
      <c r="A2421" s="10" t="s">
        <v>8856</v>
      </c>
      <c r="B2421" s="86" t="s">
        <v>139</v>
      </c>
      <c r="C2421" s="12" t="s">
        <v>2736</v>
      </c>
      <c r="D2421" s="12" t="s">
        <v>8542</v>
      </c>
      <c r="E2421" s="13" t="s">
        <v>63</v>
      </c>
      <c r="F2421" s="14" t="s">
        <v>8857</v>
      </c>
      <c r="G2421" s="14" t="s">
        <v>8858</v>
      </c>
      <c r="H2421" s="16">
        <v>43864</v>
      </c>
      <c r="I2421" s="16">
        <v>44623</v>
      </c>
      <c r="J2421" s="17" t="str">
        <f>IF(Ugovori_OPULJP[[#This Row],[DATUM ZAVRŠETKA OPERACIJE]]&gt;DATE(2023,12,31),"u provedbi","završen")</f>
        <v>završen</v>
      </c>
      <c r="K2421" s="15" t="s">
        <v>66</v>
      </c>
      <c r="L2421" s="15" t="s">
        <v>66</v>
      </c>
      <c r="M2421" s="18">
        <v>0.85</v>
      </c>
      <c r="N2421" s="18">
        <v>0.15</v>
      </c>
      <c r="O2421" s="19">
        <f>Ugovori_OPULJP[[#This Row],[Bespovratna sredstva - Ukupno (EU+Nac) HRK
= Ukupna ugovorena vrijednost bespovratnih sredstava]]*Ugovori_OPULJP[[#This Row],[EU STOPA SUFINANCIRANJA %
EU CO-FINANCING RATE %]]</f>
        <v>821506.13</v>
      </c>
      <c r="P2421" s="20">
        <f>Ugovori_OPULJP[[#This Row],[Bespovratna sredstva - EU dio - HRK]]/7.5345</f>
        <v>109032.60070343089</v>
      </c>
      <c r="Q2421" s="19">
        <f>Ugovori_OPULJP[[#This Row],[Bespovratna sredstva - Ukupno (EU+Nac) HRK
= Ukupna ugovorena vrijednost bespovratnih sredstava]]*Ugovori_OPULJP[[#This Row],[STOPA NACIONALNOG SUFINANCIRANJA %]]</f>
        <v>144971.67000000001</v>
      </c>
      <c r="R2421" s="20">
        <f>Ugovori_OPULJP[[#This Row],[Bespovratna sredstva - Nacionalni dio - HRK]]/7.5345</f>
        <v>19241.047182958391</v>
      </c>
      <c r="S2421" s="19">
        <v>966477.8</v>
      </c>
      <c r="T2421" s="20">
        <f>Ugovori_OPULJP[[#This Row],[Bespovratna sredstva - Ukupno (EU+Nac) HRK
= Ukupna ugovorena vrijednost bespovratnih sredstava]]/7.5345</f>
        <v>128273.64788638927</v>
      </c>
      <c r="U2421" s="19">
        <v>0</v>
      </c>
      <c r="V2421" s="20">
        <f>Ugovori_OPULJP[[#This Row],[Javni doprinos korisnika - HRK]]/7.5345</f>
        <v>0</v>
      </c>
      <c r="W2421" s="19">
        <v>0</v>
      </c>
      <c r="X2421" s="20">
        <f>Ugovori_OPULJP[[#This Row],[Privatni doprinos korisnika - HRK]]/7.5345</f>
        <v>0</v>
      </c>
      <c r="Y2421" s="21">
        <f>Ugovori_OPULJP[[#This Row],[Bespovratna sredstva - Ukupno (EU+Nac) HRK
= Ukupna ugovorena vrijednost bespovratnih sredstava]]+Ugovori_OPULJP[[#This Row],[Javni doprinos korisnika - HRK]]+Ugovori_OPULJP[[#This Row],[Privatni doprinos korisnika - HRK]]</f>
        <v>966477.8</v>
      </c>
      <c r="Z2421" s="22">
        <f>Ugovori_OPULJP[[#This Row],[UKUPNI PRIHVATLJIVI IZDACI
TOTAL ELIGIBLE EXPENDITURE
= Bespovratna sredstva ukupno + doprinos korisnika
= Ukupni prihvatljivi troškovi
= Ukupna ugovorena vrijednost projekta HRK]]/7.5345</f>
        <v>128273.64788638927</v>
      </c>
      <c r="AA2421" s="13" t="s">
        <v>22</v>
      </c>
      <c r="AB2421" s="13" t="s">
        <v>19</v>
      </c>
      <c r="AC2421" s="12" t="s">
        <v>8859</v>
      </c>
      <c r="AD2421" s="12" t="s">
        <v>2664</v>
      </c>
    </row>
    <row r="2422" spans="1:30" ht="41.4" x14ac:dyDescent="0.3">
      <c r="A2422" s="10" t="s">
        <v>8860</v>
      </c>
      <c r="B2422" s="86" t="s">
        <v>139</v>
      </c>
      <c r="C2422" s="12" t="s">
        <v>2736</v>
      </c>
      <c r="D2422" s="12" t="s">
        <v>8542</v>
      </c>
      <c r="E2422" s="13" t="s">
        <v>63</v>
      </c>
      <c r="F2422" s="14" t="s">
        <v>8861</v>
      </c>
      <c r="G2422" s="14" t="s">
        <v>7626</v>
      </c>
      <c r="H2422" s="16">
        <v>43838</v>
      </c>
      <c r="I2422" s="16">
        <v>44750</v>
      </c>
      <c r="J2422" s="17" t="str">
        <f>IF(Ugovori_OPULJP[[#This Row],[DATUM ZAVRŠETKA OPERACIJE]]&gt;DATE(2023,12,31),"u provedbi","završen")</f>
        <v>završen</v>
      </c>
      <c r="K2422" s="15" t="s">
        <v>144</v>
      </c>
      <c r="L2422" s="15" t="s">
        <v>144</v>
      </c>
      <c r="M2422" s="18">
        <v>0.85</v>
      </c>
      <c r="N2422" s="18">
        <v>0.15</v>
      </c>
      <c r="O2422" s="19">
        <f>Ugovori_OPULJP[[#This Row],[Bespovratna sredstva - Ukupno (EU+Nac) HRK
= Ukupna ugovorena vrijednost bespovratnih sredstava]]*Ugovori_OPULJP[[#This Row],[EU STOPA SUFINANCIRANJA %
EU CO-FINANCING RATE %]]</f>
        <v>1013742.7505</v>
      </c>
      <c r="P2422" s="20">
        <f>Ugovori_OPULJP[[#This Row],[Bespovratna sredstva - EU dio - HRK]]/7.5345</f>
        <v>134546.78485632755</v>
      </c>
      <c r="Q2422" s="19">
        <f>Ugovori_OPULJP[[#This Row],[Bespovratna sredstva - Ukupno (EU+Nac) HRK
= Ukupna ugovorena vrijednost bespovratnih sredstava]]*Ugovori_OPULJP[[#This Row],[STOPA NACIONALNOG SUFINANCIRANJA %]]</f>
        <v>178895.7795</v>
      </c>
      <c r="R2422" s="20">
        <f>Ugovori_OPULJP[[#This Row],[Bespovratna sredstva - Nacionalni dio - HRK]]/7.5345</f>
        <v>23743.550268763687</v>
      </c>
      <c r="S2422" s="19">
        <v>1192638.53</v>
      </c>
      <c r="T2422" s="20">
        <f>Ugovori_OPULJP[[#This Row],[Bespovratna sredstva - Ukupno (EU+Nac) HRK
= Ukupna ugovorena vrijednost bespovratnih sredstava]]/7.5345</f>
        <v>158290.33512509125</v>
      </c>
      <c r="U2422" s="19">
        <v>0</v>
      </c>
      <c r="V2422" s="20">
        <f>Ugovori_OPULJP[[#This Row],[Javni doprinos korisnika - HRK]]/7.5345</f>
        <v>0</v>
      </c>
      <c r="W2422" s="19">
        <v>0</v>
      </c>
      <c r="X2422" s="20">
        <f>Ugovori_OPULJP[[#This Row],[Privatni doprinos korisnika - HRK]]/7.5345</f>
        <v>0</v>
      </c>
      <c r="Y2422" s="21">
        <f>Ugovori_OPULJP[[#This Row],[Bespovratna sredstva - Ukupno (EU+Nac) HRK
= Ukupna ugovorena vrijednost bespovratnih sredstava]]+Ugovori_OPULJP[[#This Row],[Javni doprinos korisnika - HRK]]+Ugovori_OPULJP[[#This Row],[Privatni doprinos korisnika - HRK]]</f>
        <v>1192638.53</v>
      </c>
      <c r="Z2422" s="22">
        <f>Ugovori_OPULJP[[#This Row],[UKUPNI PRIHVATLJIVI IZDACI
TOTAL ELIGIBLE EXPENDITURE
= Bespovratna sredstva ukupno + doprinos korisnika
= Ukupni prihvatljivi troškovi
= Ukupna ugovorena vrijednost projekta HRK]]/7.5345</f>
        <v>158290.33512509125</v>
      </c>
      <c r="AA2422" s="13" t="s">
        <v>22</v>
      </c>
      <c r="AB2422" s="13" t="s">
        <v>19</v>
      </c>
      <c r="AC2422" s="12" t="s">
        <v>8862</v>
      </c>
      <c r="AD2422" s="12" t="s">
        <v>2664</v>
      </c>
    </row>
    <row r="2423" spans="1:30" ht="41.4" x14ac:dyDescent="0.3">
      <c r="A2423" s="10" t="s">
        <v>8863</v>
      </c>
      <c r="B2423" s="86" t="s">
        <v>139</v>
      </c>
      <c r="C2423" s="12" t="s">
        <v>2736</v>
      </c>
      <c r="D2423" s="12" t="s">
        <v>8542</v>
      </c>
      <c r="E2423" s="13" t="s">
        <v>63</v>
      </c>
      <c r="F2423" s="14" t="s">
        <v>8864</v>
      </c>
      <c r="G2423" s="14" t="s">
        <v>7446</v>
      </c>
      <c r="H2423" s="16">
        <v>43839</v>
      </c>
      <c r="I2423" s="16">
        <v>44570</v>
      </c>
      <c r="J2423" s="17" t="str">
        <f>IF(Ugovori_OPULJP[[#This Row],[DATUM ZAVRŠETKA OPERACIJE]]&gt;DATE(2023,12,31),"u provedbi","završen")</f>
        <v>završen</v>
      </c>
      <c r="K2423" s="15" t="s">
        <v>586</v>
      </c>
      <c r="L2423" s="15" t="s">
        <v>586</v>
      </c>
      <c r="M2423" s="18">
        <v>0.85</v>
      </c>
      <c r="N2423" s="18">
        <v>0.15</v>
      </c>
      <c r="O2423" s="19">
        <f>Ugovori_OPULJP[[#This Row],[Bespovratna sredstva - Ukupno (EU+Nac) HRK
= Ukupna ugovorena vrijednost bespovratnih sredstava]]*Ugovori_OPULJP[[#This Row],[EU STOPA SUFINANCIRANJA %
EU CO-FINANCING RATE %]]</f>
        <v>1274616.7265000001</v>
      </c>
      <c r="P2423" s="20">
        <f>Ugovori_OPULJP[[#This Row],[Bespovratna sredstva - EU dio - HRK]]/7.5345</f>
        <v>169170.71159333733</v>
      </c>
      <c r="Q2423" s="19">
        <f>Ugovori_OPULJP[[#This Row],[Bespovratna sredstva - Ukupno (EU+Nac) HRK
= Ukupna ugovorena vrijednost bespovratnih sredstava]]*Ugovori_OPULJP[[#This Row],[STOPA NACIONALNOG SUFINANCIRANJA %]]</f>
        <v>224932.36350000001</v>
      </c>
      <c r="R2423" s="20">
        <f>Ugovori_OPULJP[[#This Row],[Bespovratna sredstva - Nacionalni dio - HRK]]/7.5345</f>
        <v>29853.654987059526</v>
      </c>
      <c r="S2423" s="19">
        <v>1499549.09</v>
      </c>
      <c r="T2423" s="20">
        <f>Ugovori_OPULJP[[#This Row],[Bespovratna sredstva - Ukupno (EU+Nac) HRK
= Ukupna ugovorena vrijednost bespovratnih sredstava]]/7.5345</f>
        <v>199024.36658039683</v>
      </c>
      <c r="U2423" s="19">
        <v>0</v>
      </c>
      <c r="V2423" s="20">
        <f>Ugovori_OPULJP[[#This Row],[Javni doprinos korisnika - HRK]]/7.5345</f>
        <v>0</v>
      </c>
      <c r="W2423" s="19">
        <v>0</v>
      </c>
      <c r="X2423" s="20">
        <f>Ugovori_OPULJP[[#This Row],[Privatni doprinos korisnika - HRK]]/7.5345</f>
        <v>0</v>
      </c>
      <c r="Y2423" s="21">
        <f>Ugovori_OPULJP[[#This Row],[Bespovratna sredstva - Ukupno (EU+Nac) HRK
= Ukupna ugovorena vrijednost bespovratnih sredstava]]+Ugovori_OPULJP[[#This Row],[Javni doprinos korisnika - HRK]]+Ugovori_OPULJP[[#This Row],[Privatni doprinos korisnika - HRK]]</f>
        <v>1499549.09</v>
      </c>
      <c r="Z2423" s="22">
        <f>Ugovori_OPULJP[[#This Row],[UKUPNI PRIHVATLJIVI IZDACI
TOTAL ELIGIBLE EXPENDITURE
= Bespovratna sredstva ukupno + doprinos korisnika
= Ukupni prihvatljivi troškovi
= Ukupna ugovorena vrijednost projekta HRK]]/7.5345</f>
        <v>199024.36658039683</v>
      </c>
      <c r="AA2423" s="13" t="s">
        <v>22</v>
      </c>
      <c r="AB2423" s="13" t="s">
        <v>19</v>
      </c>
      <c r="AC2423" s="12" t="s">
        <v>8865</v>
      </c>
      <c r="AD2423" s="12" t="s">
        <v>2664</v>
      </c>
    </row>
    <row r="2424" spans="1:30" ht="55.2" x14ac:dyDescent="0.3">
      <c r="A2424" s="10" t="s">
        <v>8866</v>
      </c>
      <c r="B2424" s="86" t="s">
        <v>139</v>
      </c>
      <c r="C2424" s="12" t="s">
        <v>2736</v>
      </c>
      <c r="D2424" s="12" t="s">
        <v>8542</v>
      </c>
      <c r="E2424" s="13" t="s">
        <v>63</v>
      </c>
      <c r="F2424" s="14" t="s">
        <v>8867</v>
      </c>
      <c r="G2424" s="14" t="s">
        <v>7391</v>
      </c>
      <c r="H2424" s="16">
        <v>43917</v>
      </c>
      <c r="I2424" s="16">
        <v>44708</v>
      </c>
      <c r="J2424" s="17" t="str">
        <f>IF(Ugovori_OPULJP[[#This Row],[DATUM ZAVRŠETKA OPERACIJE]]&gt;DATE(2023,12,31),"u provedbi","završen")</f>
        <v>završen</v>
      </c>
      <c r="K2424" s="15" t="s">
        <v>8868</v>
      </c>
      <c r="L2424" s="15" t="s">
        <v>21</v>
      </c>
      <c r="M2424" s="18">
        <v>0.85</v>
      </c>
      <c r="N2424" s="18">
        <v>0.15</v>
      </c>
      <c r="O2424" s="19">
        <f>Ugovori_OPULJP[[#This Row],[Bespovratna sredstva - Ukupno (EU+Nac) HRK
= Ukupna ugovorena vrijednost bespovratnih sredstava]]*Ugovori_OPULJP[[#This Row],[EU STOPA SUFINANCIRANJA %
EU CO-FINANCING RATE %]]</f>
        <v>2023032.3764999998</v>
      </c>
      <c r="P2424" s="20">
        <f>Ugovori_OPULJP[[#This Row],[Bespovratna sredstva - EU dio - HRK]]/7.5345</f>
        <v>268502.53852279508</v>
      </c>
      <c r="Q2424" s="19">
        <f>Ugovori_OPULJP[[#This Row],[Bespovratna sredstva - Ukupno (EU+Nac) HRK
= Ukupna ugovorena vrijednost bespovratnih sredstava]]*Ugovori_OPULJP[[#This Row],[STOPA NACIONALNOG SUFINANCIRANJA %]]</f>
        <v>357005.71349999995</v>
      </c>
      <c r="R2424" s="20">
        <f>Ugovori_OPULJP[[#This Row],[Bespovratna sredstva - Nacionalni dio - HRK]]/7.5345</f>
        <v>47382.800915787368</v>
      </c>
      <c r="S2424" s="19">
        <v>2380038.09</v>
      </c>
      <c r="T2424" s="20">
        <f>Ugovori_OPULJP[[#This Row],[Bespovratna sredstva - Ukupno (EU+Nac) HRK
= Ukupna ugovorena vrijednost bespovratnih sredstava]]/7.5345</f>
        <v>315885.33943858248</v>
      </c>
      <c r="U2424" s="19">
        <v>0</v>
      </c>
      <c r="V2424" s="20">
        <f>Ugovori_OPULJP[[#This Row],[Javni doprinos korisnika - HRK]]/7.5345</f>
        <v>0</v>
      </c>
      <c r="W2424" s="19">
        <v>0</v>
      </c>
      <c r="X2424" s="20">
        <f>Ugovori_OPULJP[[#This Row],[Privatni doprinos korisnika - HRK]]/7.5345</f>
        <v>0</v>
      </c>
      <c r="Y2424" s="21">
        <f>Ugovori_OPULJP[[#This Row],[Bespovratna sredstva - Ukupno (EU+Nac) HRK
= Ukupna ugovorena vrijednost bespovratnih sredstava]]+Ugovori_OPULJP[[#This Row],[Javni doprinos korisnika - HRK]]+Ugovori_OPULJP[[#This Row],[Privatni doprinos korisnika - HRK]]</f>
        <v>2380038.09</v>
      </c>
      <c r="Z2424" s="22">
        <f>Ugovori_OPULJP[[#This Row],[UKUPNI PRIHVATLJIVI IZDACI
TOTAL ELIGIBLE EXPENDITURE
= Bespovratna sredstva ukupno + doprinos korisnika
= Ukupni prihvatljivi troškovi
= Ukupna ugovorena vrijednost projekta HRK]]/7.5345</f>
        <v>315885.33943858248</v>
      </c>
      <c r="AA2424" s="13" t="s">
        <v>22</v>
      </c>
      <c r="AB2424" s="13" t="s">
        <v>19</v>
      </c>
      <c r="AC2424" s="12" t="s">
        <v>8869</v>
      </c>
      <c r="AD2424" s="12" t="s">
        <v>2664</v>
      </c>
    </row>
    <row r="2425" spans="1:30" ht="41.4" x14ac:dyDescent="0.3">
      <c r="A2425" s="10" t="s">
        <v>8870</v>
      </c>
      <c r="B2425" s="86" t="s">
        <v>139</v>
      </c>
      <c r="C2425" s="12" t="s">
        <v>2736</v>
      </c>
      <c r="D2425" s="12" t="s">
        <v>8542</v>
      </c>
      <c r="E2425" s="13" t="s">
        <v>63</v>
      </c>
      <c r="F2425" s="14" t="s">
        <v>8871</v>
      </c>
      <c r="G2425" s="14" t="s">
        <v>3651</v>
      </c>
      <c r="H2425" s="16">
        <v>43917</v>
      </c>
      <c r="I2425" s="16">
        <v>44708</v>
      </c>
      <c r="J2425" s="17" t="str">
        <f>IF(Ugovori_OPULJP[[#This Row],[DATUM ZAVRŠETKA OPERACIJE]]&gt;DATE(2023,12,31),"u provedbi","završen")</f>
        <v>završen</v>
      </c>
      <c r="K2425" s="15" t="s">
        <v>86</v>
      </c>
      <c r="L2425" s="15" t="s">
        <v>86</v>
      </c>
      <c r="M2425" s="18">
        <v>0.85</v>
      </c>
      <c r="N2425" s="18">
        <v>0.15</v>
      </c>
      <c r="O2425" s="19">
        <f>Ugovori_OPULJP[[#This Row],[Bespovratna sredstva - Ukupno (EU+Nac) HRK
= Ukupna ugovorena vrijednost bespovratnih sredstava]]*Ugovori_OPULJP[[#This Row],[EU STOPA SUFINANCIRANJA %
EU CO-FINANCING RATE %]]</f>
        <v>1364480.69</v>
      </c>
      <c r="P2425" s="20">
        <f>Ugovori_OPULJP[[#This Row],[Bespovratna sredstva - EU dio - HRK]]/7.5345</f>
        <v>181097.70920432673</v>
      </c>
      <c r="Q2425" s="19">
        <f>Ugovori_OPULJP[[#This Row],[Bespovratna sredstva - Ukupno (EU+Nac) HRK
= Ukupna ugovorena vrijednost bespovratnih sredstava]]*Ugovori_OPULJP[[#This Row],[STOPA NACIONALNOG SUFINANCIRANJA %]]</f>
        <v>240790.70999999996</v>
      </c>
      <c r="R2425" s="20">
        <f>Ugovori_OPULJP[[#This Row],[Bespovratna sredstva - Nacionalni dio - HRK]]/7.5345</f>
        <v>31958.419271351777</v>
      </c>
      <c r="S2425" s="19">
        <v>1605271.4</v>
      </c>
      <c r="T2425" s="20">
        <f>Ugovori_OPULJP[[#This Row],[Bespovratna sredstva - Ukupno (EU+Nac) HRK
= Ukupna ugovorena vrijednost bespovratnih sredstava]]/7.5345</f>
        <v>213056.12847567853</v>
      </c>
      <c r="U2425" s="19">
        <v>0</v>
      </c>
      <c r="V2425" s="20">
        <f>Ugovori_OPULJP[[#This Row],[Javni doprinos korisnika - HRK]]/7.5345</f>
        <v>0</v>
      </c>
      <c r="W2425" s="19">
        <v>0</v>
      </c>
      <c r="X2425" s="20">
        <f>Ugovori_OPULJP[[#This Row],[Privatni doprinos korisnika - HRK]]/7.5345</f>
        <v>0</v>
      </c>
      <c r="Y2425" s="21">
        <f>Ugovori_OPULJP[[#This Row],[Bespovratna sredstva - Ukupno (EU+Nac) HRK
= Ukupna ugovorena vrijednost bespovratnih sredstava]]+Ugovori_OPULJP[[#This Row],[Javni doprinos korisnika - HRK]]+Ugovori_OPULJP[[#This Row],[Privatni doprinos korisnika - HRK]]</f>
        <v>1605271.4</v>
      </c>
      <c r="Z2425" s="22">
        <f>Ugovori_OPULJP[[#This Row],[UKUPNI PRIHVATLJIVI IZDACI
TOTAL ELIGIBLE EXPENDITURE
= Bespovratna sredstva ukupno + doprinos korisnika
= Ukupni prihvatljivi troškovi
= Ukupna ugovorena vrijednost projekta HRK]]/7.5345</f>
        <v>213056.12847567853</v>
      </c>
      <c r="AA2425" s="13" t="s">
        <v>22</v>
      </c>
      <c r="AB2425" s="13" t="s">
        <v>19</v>
      </c>
      <c r="AC2425" s="12" t="s">
        <v>8872</v>
      </c>
      <c r="AD2425" s="12" t="s">
        <v>2664</v>
      </c>
    </row>
    <row r="2426" spans="1:30" ht="69" x14ac:dyDescent="0.3">
      <c r="A2426" s="10" t="s">
        <v>8873</v>
      </c>
      <c r="B2426" s="86" t="s">
        <v>139</v>
      </c>
      <c r="C2426" s="12" t="s">
        <v>2736</v>
      </c>
      <c r="D2426" s="12" t="s">
        <v>8542</v>
      </c>
      <c r="E2426" s="13" t="s">
        <v>63</v>
      </c>
      <c r="F2426" s="14" t="s">
        <v>8874</v>
      </c>
      <c r="G2426" s="14" t="s">
        <v>8875</v>
      </c>
      <c r="H2426" s="16">
        <v>43927</v>
      </c>
      <c r="I2426" s="16">
        <v>44657</v>
      </c>
      <c r="J2426" s="17" t="str">
        <f>IF(Ugovori_OPULJP[[#This Row],[DATUM ZAVRŠETKA OPERACIJE]]&gt;DATE(2023,12,31),"u provedbi","završen")</f>
        <v>završen</v>
      </c>
      <c r="K2426" s="15" t="s">
        <v>144</v>
      </c>
      <c r="L2426" s="15" t="s">
        <v>144</v>
      </c>
      <c r="M2426" s="18">
        <v>0.85</v>
      </c>
      <c r="N2426" s="18">
        <v>0.15</v>
      </c>
      <c r="O2426" s="19">
        <f>Ugovori_OPULJP[[#This Row],[Bespovratna sredstva - Ukupno (EU+Nac) HRK
= Ukupna ugovorena vrijednost bespovratnih sredstava]]*Ugovori_OPULJP[[#This Row],[EU STOPA SUFINANCIRANJA %
EU CO-FINANCING RATE %]]</f>
        <v>423295.75</v>
      </c>
      <c r="P2426" s="20">
        <f>Ugovori_OPULJP[[#This Row],[Bespovratna sredstva - EU dio - HRK]]/7.5345</f>
        <v>56181.000729975443</v>
      </c>
      <c r="Q2426" s="19">
        <f>Ugovori_OPULJP[[#This Row],[Bespovratna sredstva - Ukupno (EU+Nac) HRK
= Ukupna ugovorena vrijednost bespovratnih sredstava]]*Ugovori_OPULJP[[#This Row],[STOPA NACIONALNOG SUFINANCIRANJA %]]</f>
        <v>74699.25</v>
      </c>
      <c r="R2426" s="20">
        <f>Ugovori_OPULJP[[#This Row],[Bespovratna sredstva - Nacionalni dio - HRK]]/7.5345</f>
        <v>9914.2942464662556</v>
      </c>
      <c r="S2426" s="19">
        <v>497995</v>
      </c>
      <c r="T2426" s="20">
        <f>Ugovori_OPULJP[[#This Row],[Bespovratna sredstva - Ukupno (EU+Nac) HRK
= Ukupna ugovorena vrijednost bespovratnih sredstava]]/7.5345</f>
        <v>66095.294976441699</v>
      </c>
      <c r="U2426" s="19">
        <v>0</v>
      </c>
      <c r="V2426" s="20">
        <f>Ugovori_OPULJP[[#This Row],[Javni doprinos korisnika - HRK]]/7.5345</f>
        <v>0</v>
      </c>
      <c r="W2426" s="19">
        <v>0</v>
      </c>
      <c r="X2426" s="20">
        <f>Ugovori_OPULJP[[#This Row],[Privatni doprinos korisnika - HRK]]/7.5345</f>
        <v>0</v>
      </c>
      <c r="Y2426" s="21">
        <f>Ugovori_OPULJP[[#This Row],[Bespovratna sredstva - Ukupno (EU+Nac) HRK
= Ukupna ugovorena vrijednost bespovratnih sredstava]]+Ugovori_OPULJP[[#This Row],[Javni doprinos korisnika - HRK]]+Ugovori_OPULJP[[#This Row],[Privatni doprinos korisnika - HRK]]</f>
        <v>497995</v>
      </c>
      <c r="Z2426" s="22">
        <f>Ugovori_OPULJP[[#This Row],[UKUPNI PRIHVATLJIVI IZDACI
TOTAL ELIGIBLE EXPENDITURE
= Bespovratna sredstva ukupno + doprinos korisnika
= Ukupni prihvatljivi troškovi
= Ukupna ugovorena vrijednost projekta HRK]]/7.5345</f>
        <v>66095.294976441699</v>
      </c>
      <c r="AA2426" s="13" t="s">
        <v>22</v>
      </c>
      <c r="AB2426" s="13" t="s">
        <v>19</v>
      </c>
      <c r="AC2426" s="12" t="s">
        <v>8876</v>
      </c>
      <c r="AD2426" s="12" t="s">
        <v>2664</v>
      </c>
    </row>
    <row r="2427" spans="1:30" ht="69" x14ac:dyDescent="0.3">
      <c r="A2427" s="10" t="s">
        <v>8877</v>
      </c>
      <c r="B2427" s="86" t="s">
        <v>139</v>
      </c>
      <c r="C2427" s="12" t="s">
        <v>2736</v>
      </c>
      <c r="D2427" s="12" t="s">
        <v>8542</v>
      </c>
      <c r="E2427" s="13" t="s">
        <v>63</v>
      </c>
      <c r="F2427" s="14" t="s">
        <v>8878</v>
      </c>
      <c r="G2427" s="14" t="s">
        <v>2626</v>
      </c>
      <c r="H2427" s="16">
        <v>43838</v>
      </c>
      <c r="I2427" s="16">
        <v>44569</v>
      </c>
      <c r="J2427" s="17" t="str">
        <f>IF(Ugovori_OPULJP[[#This Row],[DATUM ZAVRŠETKA OPERACIJE]]&gt;DATE(2023,12,31),"u provedbi","završen")</f>
        <v>završen</v>
      </c>
      <c r="K2427" s="15" t="s">
        <v>71</v>
      </c>
      <c r="L2427" s="15" t="s">
        <v>71</v>
      </c>
      <c r="M2427" s="18">
        <v>0.85</v>
      </c>
      <c r="N2427" s="18">
        <v>0.15</v>
      </c>
      <c r="O2427" s="19">
        <f>Ugovori_OPULJP[[#This Row],[Bespovratna sredstva - Ukupno (EU+Nac) HRK
= Ukupna ugovorena vrijednost bespovratnih sredstava]]*Ugovori_OPULJP[[#This Row],[EU STOPA SUFINANCIRANJA %
EU CO-FINANCING RATE %]]</f>
        <v>825550.6</v>
      </c>
      <c r="P2427" s="20">
        <f>Ugovori_OPULJP[[#This Row],[Bespovratna sredstva - EU dio - HRK]]/7.5345</f>
        <v>109569.39412037958</v>
      </c>
      <c r="Q2427" s="19">
        <f>Ugovori_OPULJP[[#This Row],[Bespovratna sredstva - Ukupno (EU+Nac) HRK
= Ukupna ugovorena vrijednost bespovratnih sredstava]]*Ugovori_OPULJP[[#This Row],[STOPA NACIONALNOG SUFINANCIRANJA %]]</f>
        <v>145685.4</v>
      </c>
      <c r="R2427" s="20">
        <f>Ugovori_OPULJP[[#This Row],[Bespovratna sredstva - Nacionalni dio - HRK]]/7.5345</f>
        <v>19335.775433008159</v>
      </c>
      <c r="S2427" s="19">
        <v>971236</v>
      </c>
      <c r="T2427" s="20">
        <f>Ugovori_OPULJP[[#This Row],[Bespovratna sredstva - Ukupno (EU+Nac) HRK
= Ukupna ugovorena vrijednost bespovratnih sredstava]]/7.5345</f>
        <v>128905.16955338774</v>
      </c>
      <c r="U2427" s="19">
        <v>0</v>
      </c>
      <c r="V2427" s="20">
        <f>Ugovori_OPULJP[[#This Row],[Javni doprinos korisnika - HRK]]/7.5345</f>
        <v>0</v>
      </c>
      <c r="W2427" s="19">
        <v>0</v>
      </c>
      <c r="X2427" s="20">
        <f>Ugovori_OPULJP[[#This Row],[Privatni doprinos korisnika - HRK]]/7.5345</f>
        <v>0</v>
      </c>
      <c r="Y2427" s="21">
        <f>Ugovori_OPULJP[[#This Row],[Bespovratna sredstva - Ukupno (EU+Nac) HRK
= Ukupna ugovorena vrijednost bespovratnih sredstava]]+Ugovori_OPULJP[[#This Row],[Javni doprinos korisnika - HRK]]+Ugovori_OPULJP[[#This Row],[Privatni doprinos korisnika - HRK]]</f>
        <v>971236</v>
      </c>
      <c r="Z2427" s="22">
        <f>Ugovori_OPULJP[[#This Row],[UKUPNI PRIHVATLJIVI IZDACI
TOTAL ELIGIBLE EXPENDITURE
= Bespovratna sredstva ukupno + doprinos korisnika
= Ukupni prihvatljivi troškovi
= Ukupna ugovorena vrijednost projekta HRK]]/7.5345</f>
        <v>128905.16955338774</v>
      </c>
      <c r="AA2427" s="13" t="s">
        <v>22</v>
      </c>
      <c r="AB2427" s="13" t="s">
        <v>19</v>
      </c>
      <c r="AC2427" s="12" t="s">
        <v>8879</v>
      </c>
      <c r="AD2427" s="12" t="s">
        <v>2664</v>
      </c>
    </row>
    <row r="2428" spans="1:30" ht="55.2" x14ac:dyDescent="0.3">
      <c r="A2428" s="10" t="s">
        <v>8880</v>
      </c>
      <c r="B2428" s="86" t="s">
        <v>139</v>
      </c>
      <c r="C2428" s="12" t="s">
        <v>2736</v>
      </c>
      <c r="D2428" s="12" t="s">
        <v>8542</v>
      </c>
      <c r="E2428" s="13" t="s">
        <v>63</v>
      </c>
      <c r="F2428" s="14" t="s">
        <v>8881</v>
      </c>
      <c r="G2428" s="14" t="s">
        <v>8882</v>
      </c>
      <c r="H2428" s="16">
        <v>43843</v>
      </c>
      <c r="I2428" s="16">
        <v>44574</v>
      </c>
      <c r="J2428" s="17" t="str">
        <f>IF(Ugovori_OPULJP[[#This Row],[DATUM ZAVRŠETKA OPERACIJE]]&gt;DATE(2023,12,31),"u provedbi","završen")</f>
        <v>završen</v>
      </c>
      <c r="K2428" s="15" t="s">
        <v>329</v>
      </c>
      <c r="L2428" s="15" t="s">
        <v>329</v>
      </c>
      <c r="M2428" s="18">
        <v>0.85</v>
      </c>
      <c r="N2428" s="18">
        <v>0.15</v>
      </c>
      <c r="O2428" s="19">
        <f>Ugovori_OPULJP[[#This Row],[Bespovratna sredstva - Ukupno (EU+Nac) HRK
= Ukupna ugovorena vrijednost bespovratnih sredstava]]*Ugovori_OPULJP[[#This Row],[EU STOPA SUFINANCIRANJA %
EU CO-FINANCING RATE %]]</f>
        <v>793331.94499999995</v>
      </c>
      <c r="P2428" s="20">
        <f>Ugovori_OPULJP[[#This Row],[Bespovratna sredstva - EU dio - HRK]]/7.5345</f>
        <v>105293.24374543763</v>
      </c>
      <c r="Q2428" s="19">
        <f>Ugovori_OPULJP[[#This Row],[Bespovratna sredstva - Ukupno (EU+Nac) HRK
= Ukupna ugovorena vrijednost bespovratnih sredstava]]*Ugovori_OPULJP[[#This Row],[STOPA NACIONALNOG SUFINANCIRANJA %]]</f>
        <v>139999.75499999998</v>
      </c>
      <c r="R2428" s="20">
        <f>Ugovori_OPULJP[[#This Row],[Bespovratna sredstva - Nacionalni dio - HRK]]/7.5345</f>
        <v>18581.16066095958</v>
      </c>
      <c r="S2428" s="19">
        <v>933331.7</v>
      </c>
      <c r="T2428" s="20">
        <f>Ugovori_OPULJP[[#This Row],[Bespovratna sredstva - Ukupno (EU+Nac) HRK
= Ukupna ugovorena vrijednost bespovratnih sredstava]]/7.5345</f>
        <v>123874.40440639723</v>
      </c>
      <c r="U2428" s="19">
        <v>0</v>
      </c>
      <c r="V2428" s="20">
        <f>Ugovori_OPULJP[[#This Row],[Javni doprinos korisnika - HRK]]/7.5345</f>
        <v>0</v>
      </c>
      <c r="W2428" s="19">
        <v>0</v>
      </c>
      <c r="X2428" s="20">
        <f>Ugovori_OPULJP[[#This Row],[Privatni doprinos korisnika - HRK]]/7.5345</f>
        <v>0</v>
      </c>
      <c r="Y2428" s="21">
        <f>Ugovori_OPULJP[[#This Row],[Bespovratna sredstva - Ukupno (EU+Nac) HRK
= Ukupna ugovorena vrijednost bespovratnih sredstava]]+Ugovori_OPULJP[[#This Row],[Javni doprinos korisnika - HRK]]+Ugovori_OPULJP[[#This Row],[Privatni doprinos korisnika - HRK]]</f>
        <v>933331.7</v>
      </c>
      <c r="Z2428" s="22">
        <f>Ugovori_OPULJP[[#This Row],[UKUPNI PRIHVATLJIVI IZDACI
TOTAL ELIGIBLE EXPENDITURE
= Bespovratna sredstva ukupno + doprinos korisnika
= Ukupni prihvatljivi troškovi
= Ukupna ugovorena vrijednost projekta HRK]]/7.5345</f>
        <v>123874.40440639723</v>
      </c>
      <c r="AA2428" s="13" t="s">
        <v>22</v>
      </c>
      <c r="AB2428" s="13" t="s">
        <v>19</v>
      </c>
      <c r="AC2428" s="12" t="s">
        <v>8883</v>
      </c>
      <c r="AD2428" s="12" t="s">
        <v>2664</v>
      </c>
    </row>
    <row r="2429" spans="1:30" ht="110.4" x14ac:dyDescent="0.3">
      <c r="A2429" s="10" t="s">
        <v>8884</v>
      </c>
      <c r="B2429" s="86" t="s">
        <v>139</v>
      </c>
      <c r="C2429" s="12" t="s">
        <v>2736</v>
      </c>
      <c r="D2429" s="12" t="s">
        <v>8542</v>
      </c>
      <c r="E2429" s="13" t="s">
        <v>63</v>
      </c>
      <c r="F2429" s="14" t="s">
        <v>2565</v>
      </c>
      <c r="G2429" s="14" t="s">
        <v>182</v>
      </c>
      <c r="H2429" s="16">
        <v>43838</v>
      </c>
      <c r="I2429" s="16">
        <v>44750</v>
      </c>
      <c r="J2429" s="17" t="str">
        <f>IF(Ugovori_OPULJP[[#This Row],[DATUM ZAVRŠETKA OPERACIJE]]&gt;DATE(2023,12,31),"u provedbi","završen")</f>
        <v>završen</v>
      </c>
      <c r="K2429" s="15" t="s">
        <v>71</v>
      </c>
      <c r="L2429" s="15" t="s">
        <v>71</v>
      </c>
      <c r="M2429" s="18">
        <v>0.85</v>
      </c>
      <c r="N2429" s="18">
        <v>0.15</v>
      </c>
      <c r="O2429" s="19">
        <f>Ugovori_OPULJP[[#This Row],[Bespovratna sredstva - Ukupno (EU+Nac) HRK
= Ukupna ugovorena vrijednost bespovratnih sredstava]]*Ugovori_OPULJP[[#This Row],[EU STOPA SUFINANCIRANJA %
EU CO-FINANCING RATE %]]</f>
        <v>1421069.1255000001</v>
      </c>
      <c r="P2429" s="20">
        <f>Ugovori_OPULJP[[#This Row],[Bespovratna sredstva - EU dio - HRK]]/7.5345</f>
        <v>188608.2852876767</v>
      </c>
      <c r="Q2429" s="19">
        <f>Ugovori_OPULJP[[#This Row],[Bespovratna sredstva - Ukupno (EU+Nac) HRK
= Ukupna ugovorena vrijednost bespovratnih sredstava]]*Ugovori_OPULJP[[#This Row],[STOPA NACIONALNOG SUFINANCIRANJA %]]</f>
        <v>250776.9045</v>
      </c>
      <c r="R2429" s="20">
        <f>Ugovori_OPULJP[[#This Row],[Bespovratna sredstva - Nacionalni dio - HRK]]/7.5345</f>
        <v>33283.815050766476</v>
      </c>
      <c r="S2429" s="19">
        <v>1671846.03</v>
      </c>
      <c r="T2429" s="20">
        <f>Ugovori_OPULJP[[#This Row],[Bespovratna sredstva - Ukupno (EU+Nac) HRK
= Ukupna ugovorena vrijednost bespovratnih sredstava]]/7.5345</f>
        <v>221892.10033844315</v>
      </c>
      <c r="U2429" s="19">
        <v>0</v>
      </c>
      <c r="V2429" s="20">
        <f>Ugovori_OPULJP[[#This Row],[Javni doprinos korisnika - HRK]]/7.5345</f>
        <v>0</v>
      </c>
      <c r="W2429" s="19">
        <v>0</v>
      </c>
      <c r="X2429" s="20">
        <f>Ugovori_OPULJP[[#This Row],[Privatni doprinos korisnika - HRK]]/7.5345</f>
        <v>0</v>
      </c>
      <c r="Y2429" s="21">
        <f>Ugovori_OPULJP[[#This Row],[Bespovratna sredstva - Ukupno (EU+Nac) HRK
= Ukupna ugovorena vrijednost bespovratnih sredstava]]+Ugovori_OPULJP[[#This Row],[Javni doprinos korisnika - HRK]]+Ugovori_OPULJP[[#This Row],[Privatni doprinos korisnika - HRK]]</f>
        <v>1671846.03</v>
      </c>
      <c r="Z2429" s="22">
        <f>Ugovori_OPULJP[[#This Row],[UKUPNI PRIHVATLJIVI IZDACI
TOTAL ELIGIBLE EXPENDITURE
= Bespovratna sredstva ukupno + doprinos korisnika
= Ukupni prihvatljivi troškovi
= Ukupna ugovorena vrijednost projekta HRK]]/7.5345</f>
        <v>221892.10033844315</v>
      </c>
      <c r="AA2429" s="13" t="s">
        <v>22</v>
      </c>
      <c r="AB2429" s="13" t="s">
        <v>19</v>
      </c>
      <c r="AC2429" s="12" t="s">
        <v>8885</v>
      </c>
      <c r="AD2429" s="12" t="s">
        <v>2664</v>
      </c>
    </row>
    <row r="2430" spans="1:30" ht="55.2" x14ac:dyDescent="0.3">
      <c r="A2430" s="10" t="s">
        <v>8886</v>
      </c>
      <c r="B2430" s="86" t="s">
        <v>139</v>
      </c>
      <c r="C2430" s="12" t="s">
        <v>2736</v>
      </c>
      <c r="D2430" s="12" t="s">
        <v>8542</v>
      </c>
      <c r="E2430" s="13" t="s">
        <v>63</v>
      </c>
      <c r="F2430" s="14" t="s">
        <v>8887</v>
      </c>
      <c r="G2430" s="14" t="s">
        <v>2743</v>
      </c>
      <c r="H2430" s="16">
        <v>43838</v>
      </c>
      <c r="I2430" s="16">
        <v>44750</v>
      </c>
      <c r="J2430" s="17" t="str">
        <f>IF(Ugovori_OPULJP[[#This Row],[DATUM ZAVRŠETKA OPERACIJE]]&gt;DATE(2023,12,31),"u provedbi","završen")</f>
        <v>završen</v>
      </c>
      <c r="K2430" s="15" t="s">
        <v>71</v>
      </c>
      <c r="L2430" s="15" t="s">
        <v>71</v>
      </c>
      <c r="M2430" s="18">
        <v>0.85</v>
      </c>
      <c r="N2430" s="18">
        <v>0.15</v>
      </c>
      <c r="O2430" s="19">
        <f>Ugovori_OPULJP[[#This Row],[Bespovratna sredstva - Ukupno (EU+Nac) HRK
= Ukupna ugovorena vrijednost bespovratnih sredstava]]*Ugovori_OPULJP[[#This Row],[EU STOPA SUFINANCIRANJA %
EU CO-FINANCING RATE %]]</f>
        <v>1345204.747</v>
      </c>
      <c r="P2430" s="20">
        <f>Ugovori_OPULJP[[#This Row],[Bespovratna sredstva - EU dio - HRK]]/7.5345</f>
        <v>178539.35191452649</v>
      </c>
      <c r="Q2430" s="19">
        <f>Ugovori_OPULJP[[#This Row],[Bespovratna sredstva - Ukupno (EU+Nac) HRK
= Ukupna ugovorena vrijednost bespovratnih sredstava]]*Ugovori_OPULJP[[#This Row],[STOPA NACIONALNOG SUFINANCIRANJA %]]</f>
        <v>237389.073</v>
      </c>
      <c r="R2430" s="20">
        <f>Ugovori_OPULJP[[#This Row],[Bespovratna sredstva - Nacionalni dio - HRK]]/7.5345</f>
        <v>31506.944455504676</v>
      </c>
      <c r="S2430" s="19">
        <v>1582593.82</v>
      </c>
      <c r="T2430" s="20">
        <f>Ugovori_OPULJP[[#This Row],[Bespovratna sredstva - Ukupno (EU+Nac) HRK
= Ukupna ugovorena vrijednost bespovratnih sredstava]]/7.5345</f>
        <v>210046.2963700312</v>
      </c>
      <c r="U2430" s="19">
        <v>0</v>
      </c>
      <c r="V2430" s="20">
        <f>Ugovori_OPULJP[[#This Row],[Javni doprinos korisnika - HRK]]/7.5345</f>
        <v>0</v>
      </c>
      <c r="W2430" s="19">
        <v>0</v>
      </c>
      <c r="X2430" s="20">
        <f>Ugovori_OPULJP[[#This Row],[Privatni doprinos korisnika - HRK]]/7.5345</f>
        <v>0</v>
      </c>
      <c r="Y2430" s="21">
        <f>Ugovori_OPULJP[[#This Row],[Bespovratna sredstva - Ukupno (EU+Nac) HRK
= Ukupna ugovorena vrijednost bespovratnih sredstava]]+Ugovori_OPULJP[[#This Row],[Javni doprinos korisnika - HRK]]+Ugovori_OPULJP[[#This Row],[Privatni doprinos korisnika - HRK]]</f>
        <v>1582593.82</v>
      </c>
      <c r="Z2430" s="22">
        <f>Ugovori_OPULJP[[#This Row],[UKUPNI PRIHVATLJIVI IZDACI
TOTAL ELIGIBLE EXPENDITURE
= Bespovratna sredstva ukupno + doprinos korisnika
= Ukupni prihvatljivi troškovi
= Ukupna ugovorena vrijednost projekta HRK]]/7.5345</f>
        <v>210046.2963700312</v>
      </c>
      <c r="AA2430" s="13" t="s">
        <v>22</v>
      </c>
      <c r="AB2430" s="13" t="s">
        <v>19</v>
      </c>
      <c r="AC2430" s="12" t="s">
        <v>8888</v>
      </c>
      <c r="AD2430" s="12" t="s">
        <v>2664</v>
      </c>
    </row>
    <row r="2431" spans="1:30" ht="55.2" x14ac:dyDescent="0.3">
      <c r="A2431" s="10" t="s">
        <v>8889</v>
      </c>
      <c r="B2431" s="86" t="s">
        <v>139</v>
      </c>
      <c r="C2431" s="12" t="s">
        <v>2736</v>
      </c>
      <c r="D2431" s="12" t="s">
        <v>8542</v>
      </c>
      <c r="E2431" s="13" t="s">
        <v>63</v>
      </c>
      <c r="F2431" s="14" t="s">
        <v>8890</v>
      </c>
      <c r="G2431" s="14" t="s">
        <v>3208</v>
      </c>
      <c r="H2431" s="16">
        <v>43840</v>
      </c>
      <c r="I2431" s="16">
        <v>44752</v>
      </c>
      <c r="J2431" s="17" t="str">
        <f>IF(Ugovori_OPULJP[[#This Row],[DATUM ZAVRŠETKA OPERACIJE]]&gt;DATE(2023,12,31),"u provedbi","završen")</f>
        <v>završen</v>
      </c>
      <c r="K2431" s="15" t="s">
        <v>71</v>
      </c>
      <c r="L2431" s="15" t="s">
        <v>71</v>
      </c>
      <c r="M2431" s="18">
        <v>0.85</v>
      </c>
      <c r="N2431" s="18">
        <v>0.15</v>
      </c>
      <c r="O2431" s="19">
        <f>Ugovori_OPULJP[[#This Row],[Bespovratna sredstva - Ukupno (EU+Nac) HRK
= Ukupna ugovorena vrijednost bespovratnih sredstava]]*Ugovori_OPULJP[[#This Row],[EU STOPA SUFINANCIRANJA %
EU CO-FINANCING RATE %]]</f>
        <v>1020457.997</v>
      </c>
      <c r="P2431" s="20">
        <f>Ugovori_OPULJP[[#This Row],[Bespovratna sredstva - EU dio - HRK]]/7.5345</f>
        <v>135438.05123100404</v>
      </c>
      <c r="Q2431" s="19">
        <f>Ugovori_OPULJP[[#This Row],[Bespovratna sredstva - Ukupno (EU+Nac) HRK
= Ukupna ugovorena vrijednost bespovratnih sredstava]]*Ugovori_OPULJP[[#This Row],[STOPA NACIONALNOG SUFINANCIRANJA %]]</f>
        <v>180080.823</v>
      </c>
      <c r="R2431" s="20">
        <f>Ugovori_OPULJP[[#This Row],[Bespovratna sredstva - Nacionalni dio - HRK]]/7.5345</f>
        <v>23900.832570177183</v>
      </c>
      <c r="S2431" s="19">
        <v>1200538.82</v>
      </c>
      <c r="T2431" s="20">
        <f>Ugovori_OPULJP[[#This Row],[Bespovratna sredstva - Ukupno (EU+Nac) HRK
= Ukupna ugovorena vrijednost bespovratnih sredstava]]/7.5345</f>
        <v>159338.88380118122</v>
      </c>
      <c r="U2431" s="19">
        <v>0</v>
      </c>
      <c r="V2431" s="20">
        <f>Ugovori_OPULJP[[#This Row],[Javni doprinos korisnika - HRK]]/7.5345</f>
        <v>0</v>
      </c>
      <c r="W2431" s="19">
        <v>0</v>
      </c>
      <c r="X2431" s="20">
        <f>Ugovori_OPULJP[[#This Row],[Privatni doprinos korisnika - HRK]]/7.5345</f>
        <v>0</v>
      </c>
      <c r="Y2431" s="21">
        <f>Ugovori_OPULJP[[#This Row],[Bespovratna sredstva - Ukupno (EU+Nac) HRK
= Ukupna ugovorena vrijednost bespovratnih sredstava]]+Ugovori_OPULJP[[#This Row],[Javni doprinos korisnika - HRK]]+Ugovori_OPULJP[[#This Row],[Privatni doprinos korisnika - HRK]]</f>
        <v>1200538.82</v>
      </c>
      <c r="Z2431" s="22">
        <f>Ugovori_OPULJP[[#This Row],[UKUPNI PRIHVATLJIVI IZDACI
TOTAL ELIGIBLE EXPENDITURE
= Bespovratna sredstva ukupno + doprinos korisnika
= Ukupni prihvatljivi troškovi
= Ukupna ugovorena vrijednost projekta HRK]]/7.5345</f>
        <v>159338.88380118122</v>
      </c>
      <c r="AA2431" s="13" t="s">
        <v>22</v>
      </c>
      <c r="AB2431" s="13" t="s">
        <v>19</v>
      </c>
      <c r="AC2431" s="12" t="s">
        <v>8891</v>
      </c>
      <c r="AD2431" s="12" t="s">
        <v>2664</v>
      </c>
    </row>
    <row r="2432" spans="1:30" ht="41.4" x14ac:dyDescent="0.3">
      <c r="A2432" s="10" t="s">
        <v>8892</v>
      </c>
      <c r="B2432" s="86" t="s">
        <v>139</v>
      </c>
      <c r="C2432" s="12" t="s">
        <v>2736</v>
      </c>
      <c r="D2432" s="12" t="s">
        <v>8542</v>
      </c>
      <c r="E2432" s="13" t="s">
        <v>63</v>
      </c>
      <c r="F2432" s="14" t="s">
        <v>8893</v>
      </c>
      <c r="G2432" s="14" t="s">
        <v>8894</v>
      </c>
      <c r="H2432" s="16">
        <v>43838</v>
      </c>
      <c r="I2432" s="16">
        <v>44750</v>
      </c>
      <c r="J2432" s="17" t="str">
        <f>IF(Ugovori_OPULJP[[#This Row],[DATUM ZAVRŠETKA OPERACIJE]]&gt;DATE(2023,12,31),"u provedbi","završen")</f>
        <v>završen</v>
      </c>
      <c r="K2432" s="15" t="s">
        <v>144</v>
      </c>
      <c r="L2432" s="15" t="s">
        <v>144</v>
      </c>
      <c r="M2432" s="18">
        <v>0.85</v>
      </c>
      <c r="N2432" s="18">
        <v>0.15</v>
      </c>
      <c r="O2432" s="19">
        <f>Ugovori_OPULJP[[#This Row],[Bespovratna sredstva - Ukupno (EU+Nac) HRK
= Ukupna ugovorena vrijednost bespovratnih sredstava]]*Ugovori_OPULJP[[#This Row],[EU STOPA SUFINANCIRANJA %
EU CO-FINANCING RATE %]]</f>
        <v>629765.90949999995</v>
      </c>
      <c r="P2432" s="20">
        <f>Ugovori_OPULJP[[#This Row],[Bespovratna sredstva - EU dio - HRK]]/7.5345</f>
        <v>83584.300152631215</v>
      </c>
      <c r="Q2432" s="19">
        <f>Ugovori_OPULJP[[#This Row],[Bespovratna sredstva - Ukupno (EU+Nac) HRK
= Ukupna ugovorena vrijednost bespovratnih sredstava]]*Ugovori_OPULJP[[#This Row],[STOPA NACIONALNOG SUFINANCIRANJA %]]</f>
        <v>111135.16049999998</v>
      </c>
      <c r="R2432" s="20">
        <f>Ugovori_OPULJP[[#This Row],[Bespovratna sredstva - Nacionalni dio - HRK]]/7.5345</f>
        <v>14750.170615170215</v>
      </c>
      <c r="S2432" s="19">
        <v>740901.07</v>
      </c>
      <c r="T2432" s="20">
        <f>Ugovori_OPULJP[[#This Row],[Bespovratna sredstva - Ukupno (EU+Nac) HRK
= Ukupna ugovorena vrijednost bespovratnih sredstava]]/7.5345</f>
        <v>98334.470767801438</v>
      </c>
      <c r="U2432" s="19">
        <v>0</v>
      </c>
      <c r="V2432" s="20">
        <f>Ugovori_OPULJP[[#This Row],[Javni doprinos korisnika - HRK]]/7.5345</f>
        <v>0</v>
      </c>
      <c r="W2432" s="19">
        <v>0</v>
      </c>
      <c r="X2432" s="20">
        <f>Ugovori_OPULJP[[#This Row],[Privatni doprinos korisnika - HRK]]/7.5345</f>
        <v>0</v>
      </c>
      <c r="Y2432" s="21">
        <f>Ugovori_OPULJP[[#This Row],[Bespovratna sredstva - Ukupno (EU+Nac) HRK
= Ukupna ugovorena vrijednost bespovratnih sredstava]]+Ugovori_OPULJP[[#This Row],[Javni doprinos korisnika - HRK]]+Ugovori_OPULJP[[#This Row],[Privatni doprinos korisnika - HRK]]</f>
        <v>740901.07</v>
      </c>
      <c r="Z2432" s="22">
        <f>Ugovori_OPULJP[[#This Row],[UKUPNI PRIHVATLJIVI IZDACI
TOTAL ELIGIBLE EXPENDITURE
= Bespovratna sredstva ukupno + doprinos korisnika
= Ukupni prihvatljivi troškovi
= Ukupna ugovorena vrijednost projekta HRK]]/7.5345</f>
        <v>98334.470767801438</v>
      </c>
      <c r="AA2432" s="13" t="s">
        <v>22</v>
      </c>
      <c r="AB2432" s="13" t="s">
        <v>19</v>
      </c>
      <c r="AC2432" s="12" t="s">
        <v>8895</v>
      </c>
      <c r="AD2432" s="12" t="s">
        <v>2664</v>
      </c>
    </row>
    <row r="2433" spans="1:30" ht="69" x14ac:dyDescent="0.3">
      <c r="A2433" s="10" t="s">
        <v>8896</v>
      </c>
      <c r="B2433" s="86" t="s">
        <v>139</v>
      </c>
      <c r="C2433" s="12" t="s">
        <v>2736</v>
      </c>
      <c r="D2433" s="12" t="s">
        <v>8542</v>
      </c>
      <c r="E2433" s="13" t="s">
        <v>63</v>
      </c>
      <c r="F2433" s="14" t="s">
        <v>8897</v>
      </c>
      <c r="G2433" s="14" t="s">
        <v>7636</v>
      </c>
      <c r="H2433" s="16">
        <v>43845</v>
      </c>
      <c r="I2433" s="16">
        <v>44757</v>
      </c>
      <c r="J2433" s="17" t="str">
        <f>IF(Ugovori_OPULJP[[#This Row],[DATUM ZAVRŠETKA OPERACIJE]]&gt;DATE(2023,12,31),"u provedbi","završen")</f>
        <v>završen</v>
      </c>
      <c r="K2433" s="15" t="s">
        <v>66</v>
      </c>
      <c r="L2433" s="15" t="s">
        <v>66</v>
      </c>
      <c r="M2433" s="18">
        <v>0.85</v>
      </c>
      <c r="N2433" s="18">
        <v>0.15</v>
      </c>
      <c r="O2433" s="19">
        <f>Ugovori_OPULJP[[#This Row],[Bespovratna sredstva - Ukupno (EU+Nac) HRK
= Ukupna ugovorena vrijednost bespovratnih sredstava]]*Ugovori_OPULJP[[#This Row],[EU STOPA SUFINANCIRANJA %
EU CO-FINANCING RATE %]]</f>
        <v>1474059.375</v>
      </c>
      <c r="P2433" s="20">
        <f>Ugovori_OPULJP[[#This Row],[Bespovratna sredstva - EU dio - HRK]]/7.5345</f>
        <v>195641.30001990841</v>
      </c>
      <c r="Q2433" s="19">
        <f>Ugovori_OPULJP[[#This Row],[Bespovratna sredstva - Ukupno (EU+Nac) HRK
= Ukupna ugovorena vrijednost bespovratnih sredstava]]*Ugovori_OPULJP[[#This Row],[STOPA NACIONALNOG SUFINANCIRANJA %]]</f>
        <v>260128.125</v>
      </c>
      <c r="R2433" s="20">
        <f>Ugovori_OPULJP[[#This Row],[Bespovratna sredstva - Nacionalni dio - HRK]]/7.5345</f>
        <v>34524.935297630895</v>
      </c>
      <c r="S2433" s="19">
        <v>1734187.5</v>
      </c>
      <c r="T2433" s="20">
        <f>Ugovori_OPULJP[[#This Row],[Bespovratna sredstva - Ukupno (EU+Nac) HRK
= Ukupna ugovorena vrijednost bespovratnih sredstava]]/7.5345</f>
        <v>230166.23531753931</v>
      </c>
      <c r="U2433" s="19">
        <v>0</v>
      </c>
      <c r="V2433" s="20">
        <f>Ugovori_OPULJP[[#This Row],[Javni doprinos korisnika - HRK]]/7.5345</f>
        <v>0</v>
      </c>
      <c r="W2433" s="19">
        <v>0</v>
      </c>
      <c r="X2433" s="20">
        <f>Ugovori_OPULJP[[#This Row],[Privatni doprinos korisnika - HRK]]/7.5345</f>
        <v>0</v>
      </c>
      <c r="Y2433" s="21">
        <f>Ugovori_OPULJP[[#This Row],[Bespovratna sredstva - Ukupno (EU+Nac) HRK
= Ukupna ugovorena vrijednost bespovratnih sredstava]]+Ugovori_OPULJP[[#This Row],[Javni doprinos korisnika - HRK]]+Ugovori_OPULJP[[#This Row],[Privatni doprinos korisnika - HRK]]</f>
        <v>1734187.5</v>
      </c>
      <c r="Z2433" s="22">
        <f>Ugovori_OPULJP[[#This Row],[UKUPNI PRIHVATLJIVI IZDACI
TOTAL ELIGIBLE EXPENDITURE
= Bespovratna sredstva ukupno + doprinos korisnika
= Ukupni prihvatljivi troškovi
= Ukupna ugovorena vrijednost projekta HRK]]/7.5345</f>
        <v>230166.23531753931</v>
      </c>
      <c r="AA2433" s="13" t="s">
        <v>22</v>
      </c>
      <c r="AB2433" s="13" t="s">
        <v>19</v>
      </c>
      <c r="AC2433" s="12" t="s">
        <v>8898</v>
      </c>
      <c r="AD2433" s="12" t="s">
        <v>2664</v>
      </c>
    </row>
    <row r="2434" spans="1:30" ht="55.2" x14ac:dyDescent="0.3">
      <c r="A2434" s="10" t="s">
        <v>8899</v>
      </c>
      <c r="B2434" s="86" t="s">
        <v>139</v>
      </c>
      <c r="C2434" s="12" t="s">
        <v>2736</v>
      </c>
      <c r="D2434" s="12" t="s">
        <v>8542</v>
      </c>
      <c r="E2434" s="13" t="s">
        <v>63</v>
      </c>
      <c r="F2434" s="14" t="s">
        <v>8900</v>
      </c>
      <c r="G2434" s="14" t="s">
        <v>2222</v>
      </c>
      <c r="H2434" s="16">
        <v>43922</v>
      </c>
      <c r="I2434" s="16">
        <v>44835</v>
      </c>
      <c r="J2434" s="17" t="str">
        <f>IF(Ugovori_OPULJP[[#This Row],[DATUM ZAVRŠETKA OPERACIJE]]&gt;DATE(2023,12,31),"u provedbi","završen")</f>
        <v>završen</v>
      </c>
      <c r="K2434" s="15" t="s">
        <v>178</v>
      </c>
      <c r="L2434" s="15" t="s">
        <v>178</v>
      </c>
      <c r="M2434" s="18">
        <v>0.85</v>
      </c>
      <c r="N2434" s="18">
        <v>0.15</v>
      </c>
      <c r="O2434" s="19">
        <f>Ugovori_OPULJP[[#This Row],[Bespovratna sredstva - Ukupno (EU+Nac) HRK
= Ukupna ugovorena vrijednost bespovratnih sredstava]]*Ugovori_OPULJP[[#This Row],[EU STOPA SUFINANCIRANJA %
EU CO-FINANCING RATE %]]</f>
        <v>1048378.1</v>
      </c>
      <c r="P2434" s="20">
        <f>Ugovori_OPULJP[[#This Row],[Bespovratna sredstva - EU dio - HRK]]/7.5345</f>
        <v>139143.68571238968</v>
      </c>
      <c r="Q2434" s="19">
        <f>Ugovori_OPULJP[[#This Row],[Bespovratna sredstva - Ukupno (EU+Nac) HRK
= Ukupna ugovorena vrijednost bespovratnih sredstava]]*Ugovori_OPULJP[[#This Row],[STOPA NACIONALNOG SUFINANCIRANJA %]]</f>
        <v>185007.9</v>
      </c>
      <c r="R2434" s="20">
        <f>Ugovori_OPULJP[[#This Row],[Bespovratna sredstva - Nacionalni dio - HRK]]/7.5345</f>
        <v>24554.768066892295</v>
      </c>
      <c r="S2434" s="19">
        <v>1233386</v>
      </c>
      <c r="T2434" s="20">
        <f>Ugovori_OPULJP[[#This Row],[Bespovratna sredstva - Ukupno (EU+Nac) HRK
= Ukupna ugovorena vrijednost bespovratnih sredstava]]/7.5345</f>
        <v>163698.45377928196</v>
      </c>
      <c r="U2434" s="19">
        <v>0</v>
      </c>
      <c r="V2434" s="20">
        <f>Ugovori_OPULJP[[#This Row],[Javni doprinos korisnika - HRK]]/7.5345</f>
        <v>0</v>
      </c>
      <c r="W2434" s="19">
        <v>0</v>
      </c>
      <c r="X2434" s="20">
        <f>Ugovori_OPULJP[[#This Row],[Privatni doprinos korisnika - HRK]]/7.5345</f>
        <v>0</v>
      </c>
      <c r="Y2434" s="21">
        <f>Ugovori_OPULJP[[#This Row],[Bespovratna sredstva - Ukupno (EU+Nac) HRK
= Ukupna ugovorena vrijednost bespovratnih sredstava]]+Ugovori_OPULJP[[#This Row],[Javni doprinos korisnika - HRK]]+Ugovori_OPULJP[[#This Row],[Privatni doprinos korisnika - HRK]]</f>
        <v>1233386</v>
      </c>
      <c r="Z2434" s="22">
        <f>Ugovori_OPULJP[[#This Row],[UKUPNI PRIHVATLJIVI IZDACI
TOTAL ELIGIBLE EXPENDITURE
= Bespovratna sredstva ukupno + doprinos korisnika
= Ukupni prihvatljivi troškovi
= Ukupna ugovorena vrijednost projekta HRK]]/7.5345</f>
        <v>163698.45377928196</v>
      </c>
      <c r="AA2434" s="13" t="s">
        <v>22</v>
      </c>
      <c r="AB2434" s="13" t="s">
        <v>19</v>
      </c>
      <c r="AC2434" s="12" t="s">
        <v>8901</v>
      </c>
      <c r="AD2434" s="12" t="s">
        <v>2664</v>
      </c>
    </row>
    <row r="2435" spans="1:30" ht="55.2" x14ac:dyDescent="0.3">
      <c r="A2435" s="10" t="s">
        <v>8902</v>
      </c>
      <c r="B2435" s="86" t="s">
        <v>139</v>
      </c>
      <c r="C2435" s="12" t="s">
        <v>2736</v>
      </c>
      <c r="D2435" s="12" t="s">
        <v>8542</v>
      </c>
      <c r="E2435" s="13" t="s">
        <v>63</v>
      </c>
      <c r="F2435" s="14" t="s">
        <v>8903</v>
      </c>
      <c r="G2435" s="14" t="s">
        <v>8904</v>
      </c>
      <c r="H2435" s="16">
        <v>43916</v>
      </c>
      <c r="I2435" s="16">
        <v>44768</v>
      </c>
      <c r="J2435" s="17" t="str">
        <f>IF(Ugovori_OPULJP[[#This Row],[DATUM ZAVRŠETKA OPERACIJE]]&gt;DATE(2023,12,31),"u provedbi","završen")</f>
        <v>završen</v>
      </c>
      <c r="K2435" s="15" t="s">
        <v>86</v>
      </c>
      <c r="L2435" s="15" t="s">
        <v>86</v>
      </c>
      <c r="M2435" s="18">
        <v>0.85</v>
      </c>
      <c r="N2435" s="18">
        <v>0.15</v>
      </c>
      <c r="O2435" s="19">
        <f>Ugovori_OPULJP[[#This Row],[Bespovratna sredstva - Ukupno (EU+Nac) HRK
= Ukupna ugovorena vrijednost bespovratnih sredstava]]*Ugovori_OPULJP[[#This Row],[EU STOPA SUFINANCIRANJA %
EU CO-FINANCING RATE %]]</f>
        <v>1198251.851</v>
      </c>
      <c r="P2435" s="20">
        <f>Ugovori_OPULJP[[#This Row],[Bespovratna sredstva - EU dio - HRK]]/7.5345</f>
        <v>159035.35085274404</v>
      </c>
      <c r="Q2435" s="19">
        <f>Ugovori_OPULJP[[#This Row],[Bespovratna sredstva - Ukupno (EU+Nac) HRK
= Ukupna ugovorena vrijednost bespovratnih sredstava]]*Ugovori_OPULJP[[#This Row],[STOPA NACIONALNOG SUFINANCIRANJA %]]</f>
        <v>211456.209</v>
      </c>
      <c r="R2435" s="20">
        <f>Ugovori_OPULJP[[#This Row],[Bespovratna sredstva - Nacionalni dio - HRK]]/7.5345</f>
        <v>28065.061915190123</v>
      </c>
      <c r="S2435" s="19">
        <v>1409708.06</v>
      </c>
      <c r="T2435" s="20">
        <f>Ugovori_OPULJP[[#This Row],[Bespovratna sredstva - Ukupno (EU+Nac) HRK
= Ukupna ugovorena vrijednost bespovratnih sredstava]]/7.5345</f>
        <v>187100.41276793418</v>
      </c>
      <c r="U2435" s="19">
        <v>0</v>
      </c>
      <c r="V2435" s="20">
        <f>Ugovori_OPULJP[[#This Row],[Javni doprinos korisnika - HRK]]/7.5345</f>
        <v>0</v>
      </c>
      <c r="W2435" s="19">
        <v>0</v>
      </c>
      <c r="X2435" s="20">
        <f>Ugovori_OPULJP[[#This Row],[Privatni doprinos korisnika - HRK]]/7.5345</f>
        <v>0</v>
      </c>
      <c r="Y2435" s="21">
        <f>Ugovori_OPULJP[[#This Row],[Bespovratna sredstva - Ukupno (EU+Nac) HRK
= Ukupna ugovorena vrijednost bespovratnih sredstava]]+Ugovori_OPULJP[[#This Row],[Javni doprinos korisnika - HRK]]+Ugovori_OPULJP[[#This Row],[Privatni doprinos korisnika - HRK]]</f>
        <v>1409708.06</v>
      </c>
      <c r="Z2435" s="22">
        <f>Ugovori_OPULJP[[#This Row],[UKUPNI PRIHVATLJIVI IZDACI
TOTAL ELIGIBLE EXPENDITURE
= Bespovratna sredstva ukupno + doprinos korisnika
= Ukupni prihvatljivi troškovi
= Ukupna ugovorena vrijednost projekta HRK]]/7.5345</f>
        <v>187100.41276793418</v>
      </c>
      <c r="AA2435" s="13" t="s">
        <v>22</v>
      </c>
      <c r="AB2435" s="13" t="s">
        <v>19</v>
      </c>
      <c r="AC2435" s="12" t="s">
        <v>8905</v>
      </c>
      <c r="AD2435" s="12" t="s">
        <v>2664</v>
      </c>
    </row>
    <row r="2436" spans="1:30" ht="55.2" x14ac:dyDescent="0.3">
      <c r="A2436" s="10" t="s">
        <v>8906</v>
      </c>
      <c r="B2436" s="86" t="s">
        <v>139</v>
      </c>
      <c r="C2436" s="12" t="s">
        <v>2736</v>
      </c>
      <c r="D2436" s="12" t="s">
        <v>8542</v>
      </c>
      <c r="E2436" s="13" t="s">
        <v>63</v>
      </c>
      <c r="F2436" s="14" t="s">
        <v>8907</v>
      </c>
      <c r="G2436" s="32" t="s">
        <v>4088</v>
      </c>
      <c r="H2436" s="16">
        <v>43845</v>
      </c>
      <c r="I2436" s="16">
        <v>44576</v>
      </c>
      <c r="J2436" s="17" t="str">
        <f>IF(Ugovori_OPULJP[[#This Row],[DATUM ZAVRŠETKA OPERACIJE]]&gt;DATE(2023,12,31),"u provedbi","završen")</f>
        <v>završen</v>
      </c>
      <c r="K2436" s="15" t="s">
        <v>8908</v>
      </c>
      <c r="L2436" s="15" t="s">
        <v>262</v>
      </c>
      <c r="M2436" s="18">
        <v>0.85</v>
      </c>
      <c r="N2436" s="18">
        <v>0.15</v>
      </c>
      <c r="O2436" s="19">
        <f>Ugovori_OPULJP[[#This Row],[Bespovratna sredstva - Ukupno (EU+Nac) HRK
= Ukupna ugovorena vrijednost bespovratnih sredstava]]*Ugovori_OPULJP[[#This Row],[EU STOPA SUFINANCIRANJA %
EU CO-FINANCING RATE %]]</f>
        <v>2121260</v>
      </c>
      <c r="P2436" s="20">
        <f>Ugovori_OPULJP[[#This Row],[Bespovratna sredstva - EU dio - HRK]]/7.5345</f>
        <v>281539.58457760967</v>
      </c>
      <c r="Q2436" s="19">
        <f>Ugovori_OPULJP[[#This Row],[Bespovratna sredstva - Ukupno (EU+Nac) HRK
= Ukupna ugovorena vrijednost bespovratnih sredstava]]*Ugovori_OPULJP[[#This Row],[STOPA NACIONALNOG SUFINANCIRANJA %]]</f>
        <v>374340</v>
      </c>
      <c r="R2436" s="20">
        <f>Ugovori_OPULJP[[#This Row],[Bespovratna sredstva - Nacionalni dio - HRK]]/7.5345</f>
        <v>49683.456101931115</v>
      </c>
      <c r="S2436" s="19">
        <v>2495600</v>
      </c>
      <c r="T2436" s="20">
        <f>Ugovori_OPULJP[[#This Row],[Bespovratna sredstva - Ukupno (EU+Nac) HRK
= Ukupna ugovorena vrijednost bespovratnih sredstava]]/7.5345</f>
        <v>331223.04067954078</v>
      </c>
      <c r="U2436" s="19">
        <v>0</v>
      </c>
      <c r="V2436" s="20">
        <f>Ugovori_OPULJP[[#This Row],[Javni doprinos korisnika - HRK]]/7.5345</f>
        <v>0</v>
      </c>
      <c r="W2436" s="19">
        <v>0</v>
      </c>
      <c r="X2436" s="20">
        <f>Ugovori_OPULJP[[#This Row],[Privatni doprinos korisnika - HRK]]/7.5345</f>
        <v>0</v>
      </c>
      <c r="Y2436" s="21">
        <f>Ugovori_OPULJP[[#This Row],[Bespovratna sredstva - Ukupno (EU+Nac) HRK
= Ukupna ugovorena vrijednost bespovratnih sredstava]]+Ugovori_OPULJP[[#This Row],[Javni doprinos korisnika - HRK]]+Ugovori_OPULJP[[#This Row],[Privatni doprinos korisnika - HRK]]</f>
        <v>2495600</v>
      </c>
      <c r="Z2436" s="22">
        <f>Ugovori_OPULJP[[#This Row],[UKUPNI PRIHVATLJIVI IZDACI
TOTAL ELIGIBLE EXPENDITURE
= Bespovratna sredstva ukupno + doprinos korisnika
= Ukupni prihvatljivi troškovi
= Ukupna ugovorena vrijednost projekta HRK]]/7.5345</f>
        <v>331223.04067954078</v>
      </c>
      <c r="AA2436" s="13" t="s">
        <v>22</v>
      </c>
      <c r="AB2436" s="13" t="s">
        <v>19</v>
      </c>
      <c r="AC2436" s="12" t="s">
        <v>8909</v>
      </c>
      <c r="AD2436" s="12" t="s">
        <v>2664</v>
      </c>
    </row>
    <row r="2437" spans="1:30" ht="110.4" x14ac:dyDescent="0.3">
      <c r="A2437" s="10" t="s">
        <v>8910</v>
      </c>
      <c r="B2437" s="86" t="s">
        <v>139</v>
      </c>
      <c r="C2437" s="12" t="s">
        <v>2736</v>
      </c>
      <c r="D2437" s="12" t="s">
        <v>8542</v>
      </c>
      <c r="E2437" s="13" t="s">
        <v>63</v>
      </c>
      <c r="F2437" s="14" t="s">
        <v>8911</v>
      </c>
      <c r="G2437" s="14" t="s">
        <v>8912</v>
      </c>
      <c r="H2437" s="16">
        <v>43927</v>
      </c>
      <c r="I2437" s="16">
        <v>44657</v>
      </c>
      <c r="J2437" s="17" t="str">
        <f>IF(Ugovori_OPULJP[[#This Row],[DATUM ZAVRŠETKA OPERACIJE]]&gt;DATE(2023,12,31),"u provedbi","završen")</f>
        <v>završen</v>
      </c>
      <c r="K2437" s="15" t="s">
        <v>417</v>
      </c>
      <c r="L2437" s="15" t="s">
        <v>417</v>
      </c>
      <c r="M2437" s="18">
        <v>0.85</v>
      </c>
      <c r="N2437" s="18">
        <v>0.15</v>
      </c>
      <c r="O2437" s="19">
        <f>Ugovori_OPULJP[[#This Row],[Bespovratna sredstva - Ukupno (EU+Nac) HRK
= Ukupna ugovorena vrijednost bespovratnih sredstava]]*Ugovori_OPULJP[[#This Row],[EU STOPA SUFINANCIRANJA %
EU CO-FINANCING RATE %]]</f>
        <v>418361.5</v>
      </c>
      <c r="P2437" s="20">
        <f>Ugovori_OPULJP[[#This Row],[Bespovratna sredstva - EU dio - HRK]]/7.5345</f>
        <v>55526.113212555574</v>
      </c>
      <c r="Q2437" s="19">
        <f>Ugovori_OPULJP[[#This Row],[Bespovratna sredstva - Ukupno (EU+Nac) HRK
= Ukupna ugovorena vrijednost bespovratnih sredstava]]*Ugovori_OPULJP[[#This Row],[STOPA NACIONALNOG SUFINANCIRANJA %]]</f>
        <v>73828.5</v>
      </c>
      <c r="R2437" s="20">
        <f>Ugovori_OPULJP[[#This Row],[Bespovratna sredstva - Nacionalni dio - HRK]]/7.5345</f>
        <v>9798.7258610392182</v>
      </c>
      <c r="S2437" s="19">
        <v>492190</v>
      </c>
      <c r="T2437" s="20">
        <f>Ugovori_OPULJP[[#This Row],[Bespovratna sredstva - Ukupno (EU+Nac) HRK
= Ukupna ugovorena vrijednost bespovratnih sredstava]]/7.5345</f>
        <v>65324.839073594791</v>
      </c>
      <c r="U2437" s="19">
        <v>0</v>
      </c>
      <c r="V2437" s="20">
        <f>Ugovori_OPULJP[[#This Row],[Javni doprinos korisnika - HRK]]/7.5345</f>
        <v>0</v>
      </c>
      <c r="W2437" s="19">
        <v>0</v>
      </c>
      <c r="X2437" s="20">
        <f>Ugovori_OPULJP[[#This Row],[Privatni doprinos korisnika - HRK]]/7.5345</f>
        <v>0</v>
      </c>
      <c r="Y2437" s="21">
        <f>Ugovori_OPULJP[[#This Row],[Bespovratna sredstva - Ukupno (EU+Nac) HRK
= Ukupna ugovorena vrijednost bespovratnih sredstava]]+Ugovori_OPULJP[[#This Row],[Javni doprinos korisnika - HRK]]+Ugovori_OPULJP[[#This Row],[Privatni doprinos korisnika - HRK]]</f>
        <v>492190</v>
      </c>
      <c r="Z2437" s="22">
        <f>Ugovori_OPULJP[[#This Row],[UKUPNI PRIHVATLJIVI IZDACI
TOTAL ELIGIBLE EXPENDITURE
= Bespovratna sredstva ukupno + doprinos korisnika
= Ukupni prihvatljivi troškovi
= Ukupna ugovorena vrijednost projekta HRK]]/7.5345</f>
        <v>65324.839073594791</v>
      </c>
      <c r="AA2437" s="13" t="s">
        <v>22</v>
      </c>
      <c r="AB2437" s="13" t="s">
        <v>19</v>
      </c>
      <c r="AC2437" s="12" t="s">
        <v>8913</v>
      </c>
      <c r="AD2437" s="12" t="s">
        <v>2664</v>
      </c>
    </row>
    <row r="2438" spans="1:30" ht="55.2" x14ac:dyDescent="0.3">
      <c r="A2438" s="10" t="s">
        <v>8914</v>
      </c>
      <c r="B2438" s="86" t="s">
        <v>139</v>
      </c>
      <c r="C2438" s="12" t="s">
        <v>2736</v>
      </c>
      <c r="D2438" s="12" t="s">
        <v>8542</v>
      </c>
      <c r="E2438" s="13" t="s">
        <v>63</v>
      </c>
      <c r="F2438" s="14" t="s">
        <v>8915</v>
      </c>
      <c r="G2438" s="14" t="s">
        <v>7440</v>
      </c>
      <c r="H2438" s="16">
        <v>43922</v>
      </c>
      <c r="I2438" s="16">
        <v>44652</v>
      </c>
      <c r="J2438" s="17" t="str">
        <f>IF(Ugovori_OPULJP[[#This Row],[DATUM ZAVRŠETKA OPERACIJE]]&gt;DATE(2023,12,31),"u provedbi","završen")</f>
        <v>završen</v>
      </c>
      <c r="K2438" s="15" t="s">
        <v>173</v>
      </c>
      <c r="L2438" s="15" t="s">
        <v>21</v>
      </c>
      <c r="M2438" s="18">
        <v>0.85</v>
      </c>
      <c r="N2438" s="18">
        <v>0.15</v>
      </c>
      <c r="O2438" s="19">
        <f>Ugovori_OPULJP[[#This Row],[Bespovratna sredstva - Ukupno (EU+Nac) HRK
= Ukupna ugovorena vrijednost bespovratnih sredstava]]*Ugovori_OPULJP[[#This Row],[EU STOPA SUFINANCIRANJA %
EU CO-FINANCING RATE %]]</f>
        <v>931481</v>
      </c>
      <c r="P2438" s="20">
        <f>Ugovori_OPULJP[[#This Row],[Bespovratna sredstva - EU dio - HRK]]/7.5345</f>
        <v>123628.77430486429</v>
      </c>
      <c r="Q2438" s="19">
        <f>Ugovori_OPULJP[[#This Row],[Bespovratna sredstva - Ukupno (EU+Nac) HRK
= Ukupna ugovorena vrijednost bespovratnih sredstava]]*Ugovori_OPULJP[[#This Row],[STOPA NACIONALNOG SUFINANCIRANJA %]]</f>
        <v>164379</v>
      </c>
      <c r="R2438" s="20">
        <f>Ugovori_OPULJP[[#This Row],[Bespovratna sredstva - Nacionalni dio - HRK]]/7.5345</f>
        <v>21816.842524387816</v>
      </c>
      <c r="S2438" s="19">
        <v>1095860</v>
      </c>
      <c r="T2438" s="20">
        <f>Ugovori_OPULJP[[#This Row],[Bespovratna sredstva - Ukupno (EU+Nac) HRK
= Ukupna ugovorena vrijednost bespovratnih sredstava]]/7.5345</f>
        <v>145445.6168292521</v>
      </c>
      <c r="U2438" s="19">
        <v>0</v>
      </c>
      <c r="V2438" s="20">
        <f>Ugovori_OPULJP[[#This Row],[Javni doprinos korisnika - HRK]]/7.5345</f>
        <v>0</v>
      </c>
      <c r="W2438" s="19">
        <v>0</v>
      </c>
      <c r="X2438" s="20">
        <f>Ugovori_OPULJP[[#This Row],[Privatni doprinos korisnika - HRK]]/7.5345</f>
        <v>0</v>
      </c>
      <c r="Y2438" s="21">
        <f>Ugovori_OPULJP[[#This Row],[Bespovratna sredstva - Ukupno (EU+Nac) HRK
= Ukupna ugovorena vrijednost bespovratnih sredstava]]+Ugovori_OPULJP[[#This Row],[Javni doprinos korisnika - HRK]]+Ugovori_OPULJP[[#This Row],[Privatni doprinos korisnika - HRK]]</f>
        <v>1095860</v>
      </c>
      <c r="Z2438" s="22">
        <f>Ugovori_OPULJP[[#This Row],[UKUPNI PRIHVATLJIVI IZDACI
TOTAL ELIGIBLE EXPENDITURE
= Bespovratna sredstva ukupno + doprinos korisnika
= Ukupni prihvatljivi troškovi
= Ukupna ugovorena vrijednost projekta HRK]]/7.5345</f>
        <v>145445.6168292521</v>
      </c>
      <c r="AA2438" s="13" t="s">
        <v>22</v>
      </c>
      <c r="AB2438" s="13" t="s">
        <v>19</v>
      </c>
      <c r="AC2438" s="12" t="s">
        <v>8916</v>
      </c>
      <c r="AD2438" s="12" t="s">
        <v>2664</v>
      </c>
    </row>
    <row r="2439" spans="1:30" ht="41.4" x14ac:dyDescent="0.3">
      <c r="A2439" s="10" t="s">
        <v>8917</v>
      </c>
      <c r="B2439" s="86" t="s">
        <v>139</v>
      </c>
      <c r="C2439" s="12" t="s">
        <v>2736</v>
      </c>
      <c r="D2439" s="12" t="s">
        <v>8542</v>
      </c>
      <c r="E2439" s="13" t="s">
        <v>63</v>
      </c>
      <c r="F2439" s="14" t="s">
        <v>8918</v>
      </c>
      <c r="G2439" s="14" t="s">
        <v>8919</v>
      </c>
      <c r="H2439" s="16">
        <v>43922</v>
      </c>
      <c r="I2439" s="16">
        <v>44713</v>
      </c>
      <c r="J2439" s="17" t="str">
        <f>IF(Ugovori_OPULJP[[#This Row],[DATUM ZAVRŠETKA OPERACIJE]]&gt;DATE(2023,12,31),"u provedbi","završen")</f>
        <v>završen</v>
      </c>
      <c r="K2439" s="15" t="s">
        <v>144</v>
      </c>
      <c r="L2439" s="15" t="s">
        <v>144</v>
      </c>
      <c r="M2439" s="18">
        <v>0.85</v>
      </c>
      <c r="N2439" s="18">
        <v>0.15</v>
      </c>
      <c r="O2439" s="19">
        <f>Ugovori_OPULJP[[#This Row],[Bespovratna sredstva - Ukupno (EU+Nac) HRK
= Ukupna ugovorena vrijednost bespovratnih sredstava]]*Ugovori_OPULJP[[#This Row],[EU STOPA SUFINANCIRANJA %
EU CO-FINANCING RATE %]]</f>
        <v>507861.66350000002</v>
      </c>
      <c r="P2439" s="20">
        <f>Ugovori_OPULJP[[#This Row],[Bespovratna sredstva - EU dio - HRK]]/7.5345</f>
        <v>67404.826265843789</v>
      </c>
      <c r="Q2439" s="19">
        <f>Ugovori_OPULJP[[#This Row],[Bespovratna sredstva - Ukupno (EU+Nac) HRK
= Ukupna ugovorena vrijednost bespovratnih sredstava]]*Ugovori_OPULJP[[#This Row],[STOPA NACIONALNOG SUFINANCIRANJA %]]</f>
        <v>89622.646500000003</v>
      </c>
      <c r="R2439" s="20">
        <f>Ugovori_OPULJP[[#This Row],[Bespovratna sredstva - Nacionalni dio - HRK]]/7.5345</f>
        <v>11894.969341031256</v>
      </c>
      <c r="S2439" s="19">
        <v>597484.31000000006</v>
      </c>
      <c r="T2439" s="20">
        <f>Ugovori_OPULJP[[#This Row],[Bespovratna sredstva - Ukupno (EU+Nac) HRK
= Ukupna ugovorena vrijednost bespovratnih sredstava]]/7.5345</f>
        <v>79299.79560687505</v>
      </c>
      <c r="U2439" s="19">
        <v>0</v>
      </c>
      <c r="V2439" s="20">
        <f>Ugovori_OPULJP[[#This Row],[Javni doprinos korisnika - HRK]]/7.5345</f>
        <v>0</v>
      </c>
      <c r="W2439" s="19">
        <v>0</v>
      </c>
      <c r="X2439" s="20">
        <f>Ugovori_OPULJP[[#This Row],[Privatni doprinos korisnika - HRK]]/7.5345</f>
        <v>0</v>
      </c>
      <c r="Y2439" s="21">
        <f>Ugovori_OPULJP[[#This Row],[Bespovratna sredstva - Ukupno (EU+Nac) HRK
= Ukupna ugovorena vrijednost bespovratnih sredstava]]+Ugovori_OPULJP[[#This Row],[Javni doprinos korisnika - HRK]]+Ugovori_OPULJP[[#This Row],[Privatni doprinos korisnika - HRK]]</f>
        <v>597484.31000000006</v>
      </c>
      <c r="Z2439" s="22">
        <f>Ugovori_OPULJP[[#This Row],[UKUPNI PRIHVATLJIVI IZDACI
TOTAL ELIGIBLE EXPENDITURE
= Bespovratna sredstva ukupno + doprinos korisnika
= Ukupni prihvatljivi troškovi
= Ukupna ugovorena vrijednost projekta HRK]]/7.5345</f>
        <v>79299.79560687505</v>
      </c>
      <c r="AA2439" s="13" t="s">
        <v>22</v>
      </c>
      <c r="AB2439" s="13" t="s">
        <v>19</v>
      </c>
      <c r="AC2439" s="12" t="s">
        <v>8920</v>
      </c>
      <c r="AD2439" s="12" t="s">
        <v>2664</v>
      </c>
    </row>
    <row r="2440" spans="1:30" ht="69" x14ac:dyDescent="0.3">
      <c r="A2440" s="10" t="s">
        <v>8921</v>
      </c>
      <c r="B2440" s="86" t="s">
        <v>139</v>
      </c>
      <c r="C2440" s="12" t="s">
        <v>2736</v>
      </c>
      <c r="D2440" s="12" t="s">
        <v>8542</v>
      </c>
      <c r="E2440" s="13" t="s">
        <v>63</v>
      </c>
      <c r="F2440" s="14" t="s">
        <v>8922</v>
      </c>
      <c r="G2440" s="14" t="s">
        <v>8923</v>
      </c>
      <c r="H2440" s="16">
        <v>43979</v>
      </c>
      <c r="I2440" s="16">
        <v>44709</v>
      </c>
      <c r="J2440" s="17" t="str">
        <f>IF(Ugovori_OPULJP[[#This Row],[DATUM ZAVRŠETKA OPERACIJE]]&gt;DATE(2023,12,31),"u provedbi","završen")</f>
        <v>završen</v>
      </c>
      <c r="K2440" s="15" t="s">
        <v>3306</v>
      </c>
      <c r="L2440" s="15" t="s">
        <v>262</v>
      </c>
      <c r="M2440" s="18">
        <v>0.85</v>
      </c>
      <c r="N2440" s="18">
        <v>0.15</v>
      </c>
      <c r="O2440" s="19">
        <f>Ugovori_OPULJP[[#This Row],[Bespovratna sredstva - Ukupno (EU+Nac) HRK
= Ukupna ugovorena vrijednost bespovratnih sredstava]]*Ugovori_OPULJP[[#This Row],[EU STOPA SUFINANCIRANJA %
EU CO-FINANCING RATE %]]</f>
        <v>419984.57500000001</v>
      </c>
      <c r="P2440" s="20">
        <f>Ugovori_OPULJP[[#This Row],[Bespovratna sredstva - EU dio - HRK]]/7.5345</f>
        <v>55741.532284823144</v>
      </c>
      <c r="Q2440" s="19">
        <f>Ugovori_OPULJP[[#This Row],[Bespovratna sredstva - Ukupno (EU+Nac) HRK
= Ukupna ugovorena vrijednost bespovratnih sredstava]]*Ugovori_OPULJP[[#This Row],[STOPA NACIONALNOG SUFINANCIRANJA %]]</f>
        <v>74114.925000000003</v>
      </c>
      <c r="R2440" s="20">
        <f>Ugovori_OPULJP[[#This Row],[Bespovratna sredstva - Nacionalni dio - HRK]]/7.5345</f>
        <v>9836.7409914393793</v>
      </c>
      <c r="S2440" s="19">
        <v>494099.5</v>
      </c>
      <c r="T2440" s="20">
        <f>Ugovori_OPULJP[[#This Row],[Bespovratna sredstva - Ukupno (EU+Nac) HRK
= Ukupna ugovorena vrijednost bespovratnih sredstava]]/7.5345</f>
        <v>65578.273276262524</v>
      </c>
      <c r="U2440" s="19">
        <v>0</v>
      </c>
      <c r="V2440" s="20">
        <f>Ugovori_OPULJP[[#This Row],[Javni doprinos korisnika - HRK]]/7.5345</f>
        <v>0</v>
      </c>
      <c r="W2440" s="19">
        <v>0</v>
      </c>
      <c r="X2440" s="20">
        <f>Ugovori_OPULJP[[#This Row],[Privatni doprinos korisnika - HRK]]/7.5345</f>
        <v>0</v>
      </c>
      <c r="Y2440" s="21">
        <f>Ugovori_OPULJP[[#This Row],[Bespovratna sredstva - Ukupno (EU+Nac) HRK
= Ukupna ugovorena vrijednost bespovratnih sredstava]]+Ugovori_OPULJP[[#This Row],[Javni doprinos korisnika - HRK]]+Ugovori_OPULJP[[#This Row],[Privatni doprinos korisnika - HRK]]</f>
        <v>494099.5</v>
      </c>
      <c r="Z2440" s="22">
        <f>Ugovori_OPULJP[[#This Row],[UKUPNI PRIHVATLJIVI IZDACI
TOTAL ELIGIBLE EXPENDITURE
= Bespovratna sredstva ukupno + doprinos korisnika
= Ukupni prihvatljivi troškovi
= Ukupna ugovorena vrijednost projekta HRK]]/7.5345</f>
        <v>65578.273276262524</v>
      </c>
      <c r="AA2440" s="13" t="s">
        <v>22</v>
      </c>
      <c r="AB2440" s="13" t="s">
        <v>19</v>
      </c>
      <c r="AC2440" s="12" t="s">
        <v>8924</v>
      </c>
      <c r="AD2440" s="12" t="s">
        <v>2664</v>
      </c>
    </row>
    <row r="2441" spans="1:30" ht="55.2" x14ac:dyDescent="0.3">
      <c r="A2441" s="10" t="s">
        <v>8925</v>
      </c>
      <c r="B2441" s="86" t="s">
        <v>139</v>
      </c>
      <c r="C2441" s="12" t="s">
        <v>2736</v>
      </c>
      <c r="D2441" s="12" t="s">
        <v>8542</v>
      </c>
      <c r="E2441" s="13" t="s">
        <v>63</v>
      </c>
      <c r="F2441" s="14" t="s">
        <v>1242</v>
      </c>
      <c r="G2441" s="14" t="s">
        <v>7622</v>
      </c>
      <c r="H2441" s="16">
        <v>43838</v>
      </c>
      <c r="I2441" s="16">
        <v>44569</v>
      </c>
      <c r="J2441" s="17" t="str">
        <f>IF(Ugovori_OPULJP[[#This Row],[DATUM ZAVRŠETKA OPERACIJE]]&gt;DATE(2023,12,31),"u provedbi","završen")</f>
        <v>završen</v>
      </c>
      <c r="K2441" s="15" t="s">
        <v>262</v>
      </c>
      <c r="L2441" s="15" t="s">
        <v>262</v>
      </c>
      <c r="M2441" s="18">
        <v>0.85</v>
      </c>
      <c r="N2441" s="18">
        <v>0.15</v>
      </c>
      <c r="O2441" s="19">
        <f>Ugovori_OPULJP[[#This Row],[Bespovratna sredstva - Ukupno (EU+Nac) HRK
= Ukupna ugovorena vrijednost bespovratnih sredstava]]*Ugovori_OPULJP[[#This Row],[EU STOPA SUFINANCIRANJA %
EU CO-FINANCING RATE %]]</f>
        <v>414732</v>
      </c>
      <c r="P2441" s="20">
        <f>Ugovori_OPULJP[[#This Row],[Bespovratna sredstva - EU dio - HRK]]/7.5345</f>
        <v>55044.395779414692</v>
      </c>
      <c r="Q2441" s="19">
        <f>Ugovori_OPULJP[[#This Row],[Bespovratna sredstva - Ukupno (EU+Nac) HRK
= Ukupna ugovorena vrijednost bespovratnih sredstava]]*Ugovori_OPULJP[[#This Row],[STOPA NACIONALNOG SUFINANCIRANJA %]]</f>
        <v>73188</v>
      </c>
      <c r="R2441" s="20">
        <f>Ugovori_OPULJP[[#This Row],[Bespovratna sredstva - Nacionalni dio - HRK]]/7.5345</f>
        <v>9713.716902249651</v>
      </c>
      <c r="S2441" s="19">
        <v>487920</v>
      </c>
      <c r="T2441" s="20">
        <f>Ugovori_OPULJP[[#This Row],[Bespovratna sredstva - Ukupno (EU+Nac) HRK
= Ukupna ugovorena vrijednost bespovratnih sredstava]]/7.5345</f>
        <v>64758.112681664337</v>
      </c>
      <c r="U2441" s="19">
        <v>0</v>
      </c>
      <c r="V2441" s="20">
        <f>Ugovori_OPULJP[[#This Row],[Javni doprinos korisnika - HRK]]/7.5345</f>
        <v>0</v>
      </c>
      <c r="W2441" s="19">
        <v>0</v>
      </c>
      <c r="X2441" s="20">
        <f>Ugovori_OPULJP[[#This Row],[Privatni doprinos korisnika - HRK]]/7.5345</f>
        <v>0</v>
      </c>
      <c r="Y2441" s="21">
        <f>Ugovori_OPULJP[[#This Row],[Bespovratna sredstva - Ukupno (EU+Nac) HRK
= Ukupna ugovorena vrijednost bespovratnih sredstava]]+Ugovori_OPULJP[[#This Row],[Javni doprinos korisnika - HRK]]+Ugovori_OPULJP[[#This Row],[Privatni doprinos korisnika - HRK]]</f>
        <v>487920</v>
      </c>
      <c r="Z2441" s="22">
        <f>Ugovori_OPULJP[[#This Row],[UKUPNI PRIHVATLJIVI IZDACI
TOTAL ELIGIBLE EXPENDITURE
= Bespovratna sredstva ukupno + doprinos korisnika
= Ukupni prihvatljivi troškovi
= Ukupna ugovorena vrijednost projekta HRK]]/7.5345</f>
        <v>64758.112681664337</v>
      </c>
      <c r="AA2441" s="13" t="s">
        <v>22</v>
      </c>
      <c r="AB2441" s="13" t="s">
        <v>19</v>
      </c>
      <c r="AC2441" s="12" t="s">
        <v>8926</v>
      </c>
      <c r="AD2441" s="12" t="s">
        <v>2664</v>
      </c>
    </row>
    <row r="2442" spans="1:30" ht="69" x14ac:dyDescent="0.3">
      <c r="A2442" s="10" t="s">
        <v>8927</v>
      </c>
      <c r="B2442" s="86" t="s">
        <v>139</v>
      </c>
      <c r="C2442" s="12" t="s">
        <v>2736</v>
      </c>
      <c r="D2442" s="12" t="s">
        <v>8542</v>
      </c>
      <c r="E2442" s="13" t="s">
        <v>63</v>
      </c>
      <c r="F2442" s="14" t="s">
        <v>8928</v>
      </c>
      <c r="G2442" s="14" t="s">
        <v>7600</v>
      </c>
      <c r="H2442" s="16">
        <v>43922</v>
      </c>
      <c r="I2442" s="16">
        <v>44652</v>
      </c>
      <c r="J2442" s="17" t="str">
        <f>IF(Ugovori_OPULJP[[#This Row],[DATUM ZAVRŠETKA OPERACIJE]]&gt;DATE(2023,12,31),"u provedbi","završen")</f>
        <v>završen</v>
      </c>
      <c r="K2442" s="15" t="s">
        <v>591</v>
      </c>
      <c r="L2442" s="15" t="s">
        <v>591</v>
      </c>
      <c r="M2442" s="18">
        <v>0.85</v>
      </c>
      <c r="N2442" s="18">
        <v>0.15</v>
      </c>
      <c r="O2442" s="19">
        <f>Ugovori_OPULJP[[#This Row],[Bespovratna sredstva - Ukupno (EU+Nac) HRK
= Ukupna ugovorena vrijednost bespovratnih sredstava]]*Ugovori_OPULJP[[#This Row],[EU STOPA SUFINANCIRANJA %
EU CO-FINANCING RATE %]]</f>
        <v>397341.31449999998</v>
      </c>
      <c r="P2442" s="20">
        <f>Ugovori_OPULJP[[#This Row],[Bespovratna sredstva - EU dio - HRK]]/7.5345</f>
        <v>52736.255159599168</v>
      </c>
      <c r="Q2442" s="19">
        <f>Ugovori_OPULJP[[#This Row],[Bespovratna sredstva - Ukupno (EU+Nac) HRK
= Ukupna ugovorena vrijednost bespovratnih sredstava]]*Ugovori_OPULJP[[#This Row],[STOPA NACIONALNOG SUFINANCIRANJA %]]</f>
        <v>70119.055500000002</v>
      </c>
      <c r="R2442" s="20">
        <f>Ugovori_OPULJP[[#This Row],[Bespovratna sredstva - Nacionalni dio - HRK]]/7.5345</f>
        <v>9306.3979693410311</v>
      </c>
      <c r="S2442" s="19">
        <v>467460.37</v>
      </c>
      <c r="T2442" s="20">
        <f>Ugovori_OPULJP[[#This Row],[Bespovratna sredstva - Ukupno (EU+Nac) HRK
= Ukupna ugovorena vrijednost bespovratnih sredstava]]/7.5345</f>
        <v>62042.653128940205</v>
      </c>
      <c r="U2442" s="19">
        <v>0</v>
      </c>
      <c r="V2442" s="20">
        <f>Ugovori_OPULJP[[#This Row],[Javni doprinos korisnika - HRK]]/7.5345</f>
        <v>0</v>
      </c>
      <c r="W2442" s="19">
        <v>0</v>
      </c>
      <c r="X2442" s="20">
        <f>Ugovori_OPULJP[[#This Row],[Privatni doprinos korisnika - HRK]]/7.5345</f>
        <v>0</v>
      </c>
      <c r="Y2442" s="21">
        <f>Ugovori_OPULJP[[#This Row],[Bespovratna sredstva - Ukupno (EU+Nac) HRK
= Ukupna ugovorena vrijednost bespovratnih sredstava]]+Ugovori_OPULJP[[#This Row],[Javni doprinos korisnika - HRK]]+Ugovori_OPULJP[[#This Row],[Privatni doprinos korisnika - HRK]]</f>
        <v>467460.37</v>
      </c>
      <c r="Z2442" s="22">
        <f>Ugovori_OPULJP[[#This Row],[UKUPNI PRIHVATLJIVI IZDACI
TOTAL ELIGIBLE EXPENDITURE
= Bespovratna sredstva ukupno + doprinos korisnika
= Ukupni prihvatljivi troškovi
= Ukupna ugovorena vrijednost projekta HRK]]/7.5345</f>
        <v>62042.653128940205</v>
      </c>
      <c r="AA2442" s="13" t="s">
        <v>22</v>
      </c>
      <c r="AB2442" s="13" t="s">
        <v>19</v>
      </c>
      <c r="AC2442" s="12" t="s">
        <v>8929</v>
      </c>
      <c r="AD2442" s="12" t="s">
        <v>2664</v>
      </c>
    </row>
    <row r="2443" spans="1:30" ht="96.6" x14ac:dyDescent="0.3">
      <c r="A2443" s="10" t="s">
        <v>8930</v>
      </c>
      <c r="B2443" s="86" t="s">
        <v>139</v>
      </c>
      <c r="C2443" s="12" t="s">
        <v>2736</v>
      </c>
      <c r="D2443" s="12" t="s">
        <v>8542</v>
      </c>
      <c r="E2443" s="13" t="s">
        <v>63</v>
      </c>
      <c r="F2443" s="14" t="s">
        <v>8931</v>
      </c>
      <c r="G2443" s="14" t="s">
        <v>7611</v>
      </c>
      <c r="H2443" s="16">
        <v>43922</v>
      </c>
      <c r="I2443" s="16">
        <v>44652</v>
      </c>
      <c r="J2443" s="17" t="str">
        <f>IF(Ugovori_OPULJP[[#This Row],[DATUM ZAVRŠETKA OPERACIJE]]&gt;DATE(2023,12,31),"u provedbi","završen")</f>
        <v>završen</v>
      </c>
      <c r="K2443" s="15" t="s">
        <v>192</v>
      </c>
      <c r="L2443" s="15" t="s">
        <v>192</v>
      </c>
      <c r="M2443" s="18">
        <v>0.85</v>
      </c>
      <c r="N2443" s="18">
        <v>0.15</v>
      </c>
      <c r="O2443" s="19">
        <f>Ugovori_OPULJP[[#This Row],[Bespovratna sredstva - Ukupno (EU+Nac) HRK
= Ukupna ugovorena vrijednost bespovratnih sredstava]]*Ugovori_OPULJP[[#This Row],[EU STOPA SUFINANCIRANJA %
EU CO-FINANCING RATE %]]</f>
        <v>412760</v>
      </c>
      <c r="P2443" s="20">
        <f>Ugovori_OPULJP[[#This Row],[Bespovratna sredstva - EU dio - HRK]]/7.5345</f>
        <v>54782.666401221046</v>
      </c>
      <c r="Q2443" s="19">
        <f>Ugovori_OPULJP[[#This Row],[Bespovratna sredstva - Ukupno (EU+Nac) HRK
= Ukupna ugovorena vrijednost bespovratnih sredstava]]*Ugovori_OPULJP[[#This Row],[STOPA NACIONALNOG SUFINANCIRANJA %]]</f>
        <v>72840</v>
      </c>
      <c r="R2443" s="20">
        <f>Ugovori_OPULJP[[#This Row],[Bespovratna sredstva - Nacionalni dio - HRK]]/7.5345</f>
        <v>9667.5293649213618</v>
      </c>
      <c r="S2443" s="19">
        <v>485600</v>
      </c>
      <c r="T2443" s="20">
        <f>Ugovori_OPULJP[[#This Row],[Bespovratna sredstva - Ukupno (EU+Nac) HRK
= Ukupna ugovorena vrijednost bespovratnih sredstava]]/7.5345</f>
        <v>64450.195766142409</v>
      </c>
      <c r="U2443" s="19">
        <v>0</v>
      </c>
      <c r="V2443" s="20">
        <f>Ugovori_OPULJP[[#This Row],[Javni doprinos korisnika - HRK]]/7.5345</f>
        <v>0</v>
      </c>
      <c r="W2443" s="19">
        <v>0</v>
      </c>
      <c r="X2443" s="20">
        <f>Ugovori_OPULJP[[#This Row],[Privatni doprinos korisnika - HRK]]/7.5345</f>
        <v>0</v>
      </c>
      <c r="Y2443" s="21">
        <f>Ugovori_OPULJP[[#This Row],[Bespovratna sredstva - Ukupno (EU+Nac) HRK
= Ukupna ugovorena vrijednost bespovratnih sredstava]]+Ugovori_OPULJP[[#This Row],[Javni doprinos korisnika - HRK]]+Ugovori_OPULJP[[#This Row],[Privatni doprinos korisnika - HRK]]</f>
        <v>485600</v>
      </c>
      <c r="Z2443" s="22">
        <f>Ugovori_OPULJP[[#This Row],[UKUPNI PRIHVATLJIVI IZDACI
TOTAL ELIGIBLE EXPENDITURE
= Bespovratna sredstva ukupno + doprinos korisnika
= Ukupni prihvatljivi troškovi
= Ukupna ugovorena vrijednost projekta HRK]]/7.5345</f>
        <v>64450.195766142409</v>
      </c>
      <c r="AA2443" s="13" t="s">
        <v>22</v>
      </c>
      <c r="AB2443" s="13" t="s">
        <v>19</v>
      </c>
      <c r="AC2443" s="12" t="s">
        <v>8932</v>
      </c>
      <c r="AD2443" s="12" t="s">
        <v>2664</v>
      </c>
    </row>
    <row r="2444" spans="1:30" ht="82.8" x14ac:dyDescent="0.3">
      <c r="A2444" s="10" t="s">
        <v>8933</v>
      </c>
      <c r="B2444" s="86" t="s">
        <v>139</v>
      </c>
      <c r="C2444" s="12" t="s">
        <v>2736</v>
      </c>
      <c r="D2444" s="12" t="s">
        <v>8542</v>
      </c>
      <c r="E2444" s="13" t="s">
        <v>63</v>
      </c>
      <c r="F2444" s="14" t="s">
        <v>8934</v>
      </c>
      <c r="G2444" s="14" t="s">
        <v>8935</v>
      </c>
      <c r="H2444" s="16">
        <v>43922</v>
      </c>
      <c r="I2444" s="16">
        <v>44652</v>
      </c>
      <c r="J2444" s="17" t="str">
        <f>IF(Ugovori_OPULJP[[#This Row],[DATUM ZAVRŠETKA OPERACIJE]]&gt;DATE(2023,12,31),"u provedbi","završen")</f>
        <v>završen</v>
      </c>
      <c r="K2444" s="15" t="s">
        <v>86</v>
      </c>
      <c r="L2444" s="15" t="s">
        <v>86</v>
      </c>
      <c r="M2444" s="18">
        <v>0.85</v>
      </c>
      <c r="N2444" s="18">
        <v>0.15</v>
      </c>
      <c r="O2444" s="19">
        <f>Ugovori_OPULJP[[#This Row],[Bespovratna sredstva - Ukupno (EU+Nac) HRK
= Ukupna ugovorena vrijednost bespovratnih sredstava]]*Ugovori_OPULJP[[#This Row],[EU STOPA SUFINANCIRANJA %
EU CO-FINANCING RATE %]]</f>
        <v>424957.5</v>
      </c>
      <c r="P2444" s="20">
        <f>Ugovori_OPULJP[[#This Row],[Bespovratna sredstva - EU dio - HRK]]/7.5345</f>
        <v>56401.552856858449</v>
      </c>
      <c r="Q2444" s="19">
        <f>Ugovori_OPULJP[[#This Row],[Bespovratna sredstva - Ukupno (EU+Nac) HRK
= Ukupna ugovorena vrijednost bespovratnih sredstava]]*Ugovori_OPULJP[[#This Row],[STOPA NACIONALNOG SUFINANCIRANJA %]]</f>
        <v>74992.5</v>
      </c>
      <c r="R2444" s="20">
        <f>Ugovori_OPULJP[[#This Row],[Bespovratna sredstva - Nacionalni dio - HRK]]/7.5345</f>
        <v>9953.2152100338444</v>
      </c>
      <c r="S2444" s="19">
        <v>499950</v>
      </c>
      <c r="T2444" s="20">
        <f>Ugovori_OPULJP[[#This Row],[Bespovratna sredstva - Ukupno (EU+Nac) HRK
= Ukupna ugovorena vrijednost bespovratnih sredstava]]/7.5345</f>
        <v>66354.768066892299</v>
      </c>
      <c r="U2444" s="19">
        <v>0</v>
      </c>
      <c r="V2444" s="20">
        <f>Ugovori_OPULJP[[#This Row],[Javni doprinos korisnika - HRK]]/7.5345</f>
        <v>0</v>
      </c>
      <c r="W2444" s="19">
        <v>0</v>
      </c>
      <c r="X2444" s="20">
        <f>Ugovori_OPULJP[[#This Row],[Privatni doprinos korisnika - HRK]]/7.5345</f>
        <v>0</v>
      </c>
      <c r="Y2444" s="21">
        <f>Ugovori_OPULJP[[#This Row],[Bespovratna sredstva - Ukupno (EU+Nac) HRK
= Ukupna ugovorena vrijednost bespovratnih sredstava]]+Ugovori_OPULJP[[#This Row],[Javni doprinos korisnika - HRK]]+Ugovori_OPULJP[[#This Row],[Privatni doprinos korisnika - HRK]]</f>
        <v>499950</v>
      </c>
      <c r="Z2444" s="22">
        <f>Ugovori_OPULJP[[#This Row],[UKUPNI PRIHVATLJIVI IZDACI
TOTAL ELIGIBLE EXPENDITURE
= Bespovratna sredstva ukupno + doprinos korisnika
= Ukupni prihvatljivi troškovi
= Ukupna ugovorena vrijednost projekta HRK]]/7.5345</f>
        <v>66354.768066892299</v>
      </c>
      <c r="AA2444" s="13" t="s">
        <v>22</v>
      </c>
      <c r="AB2444" s="13" t="s">
        <v>19</v>
      </c>
      <c r="AC2444" s="12" t="s">
        <v>8936</v>
      </c>
      <c r="AD2444" s="12" t="s">
        <v>2664</v>
      </c>
    </row>
    <row r="2445" spans="1:30" ht="41.4" x14ac:dyDescent="0.3">
      <c r="A2445" s="10" t="s">
        <v>8937</v>
      </c>
      <c r="B2445" s="86" t="s">
        <v>139</v>
      </c>
      <c r="C2445" s="12" t="s">
        <v>2736</v>
      </c>
      <c r="D2445" s="12" t="s">
        <v>8542</v>
      </c>
      <c r="E2445" s="13" t="s">
        <v>63</v>
      </c>
      <c r="F2445" s="14" t="s">
        <v>8938</v>
      </c>
      <c r="G2445" s="14" t="s">
        <v>182</v>
      </c>
      <c r="H2445" s="16">
        <v>43916</v>
      </c>
      <c r="I2445" s="16">
        <v>44830</v>
      </c>
      <c r="J2445" s="17" t="str">
        <f>IF(Ugovori_OPULJP[[#This Row],[DATUM ZAVRŠETKA OPERACIJE]]&gt;DATE(2023,12,31),"u provedbi","završen")</f>
        <v>završen</v>
      </c>
      <c r="K2445" s="15" t="s">
        <v>8939</v>
      </c>
      <c r="L2445" s="15" t="s">
        <v>71</v>
      </c>
      <c r="M2445" s="18">
        <v>0.85</v>
      </c>
      <c r="N2445" s="18">
        <v>0.15</v>
      </c>
      <c r="O2445" s="19">
        <f>Ugovori_OPULJP[[#This Row],[Bespovratna sredstva - Ukupno (EU+Nac) HRK
= Ukupna ugovorena vrijednost bespovratnih sredstava]]*Ugovori_OPULJP[[#This Row],[EU STOPA SUFINANCIRANJA %
EU CO-FINANCING RATE %]]</f>
        <v>423838.89999999997</v>
      </c>
      <c r="P2445" s="20">
        <f>Ugovori_OPULJP[[#This Row],[Bespovratna sredstva - EU dio - HRK]]/7.5345</f>
        <v>56253.08912336584</v>
      </c>
      <c r="Q2445" s="19">
        <f>Ugovori_OPULJP[[#This Row],[Bespovratna sredstva - Ukupno (EU+Nac) HRK
= Ukupna ugovorena vrijednost bespovratnih sredstava]]*Ugovori_OPULJP[[#This Row],[STOPA NACIONALNOG SUFINANCIRANJA %]]</f>
        <v>74795.099999999991</v>
      </c>
      <c r="R2445" s="20">
        <f>Ugovori_OPULJP[[#This Row],[Bespovratna sredstva - Nacionalni dio - HRK]]/7.5345</f>
        <v>9927.0157276527952</v>
      </c>
      <c r="S2445" s="19">
        <v>498634</v>
      </c>
      <c r="T2445" s="20">
        <f>Ugovori_OPULJP[[#This Row],[Bespovratna sredstva - Ukupno (EU+Nac) HRK
= Ukupna ugovorena vrijednost bespovratnih sredstava]]/7.5345</f>
        <v>66180.104851018637</v>
      </c>
      <c r="U2445" s="19">
        <v>0</v>
      </c>
      <c r="V2445" s="20">
        <f>Ugovori_OPULJP[[#This Row],[Javni doprinos korisnika - HRK]]/7.5345</f>
        <v>0</v>
      </c>
      <c r="W2445" s="19">
        <v>0</v>
      </c>
      <c r="X2445" s="20">
        <f>Ugovori_OPULJP[[#This Row],[Privatni doprinos korisnika - HRK]]/7.5345</f>
        <v>0</v>
      </c>
      <c r="Y2445" s="21">
        <f>Ugovori_OPULJP[[#This Row],[Bespovratna sredstva - Ukupno (EU+Nac) HRK
= Ukupna ugovorena vrijednost bespovratnih sredstava]]+Ugovori_OPULJP[[#This Row],[Javni doprinos korisnika - HRK]]+Ugovori_OPULJP[[#This Row],[Privatni doprinos korisnika - HRK]]</f>
        <v>498634</v>
      </c>
      <c r="Z2445" s="22">
        <f>Ugovori_OPULJP[[#This Row],[UKUPNI PRIHVATLJIVI IZDACI
TOTAL ELIGIBLE EXPENDITURE
= Bespovratna sredstva ukupno + doprinos korisnika
= Ukupni prihvatljivi troškovi
= Ukupna ugovorena vrijednost projekta HRK]]/7.5345</f>
        <v>66180.104851018637</v>
      </c>
      <c r="AA2445" s="13" t="s">
        <v>22</v>
      </c>
      <c r="AB2445" s="13" t="s">
        <v>19</v>
      </c>
      <c r="AC2445" s="12" t="s">
        <v>8940</v>
      </c>
      <c r="AD2445" s="12" t="s">
        <v>2664</v>
      </c>
    </row>
    <row r="2446" spans="1:30" ht="69" x14ac:dyDescent="0.3">
      <c r="A2446" s="10" t="s">
        <v>5518</v>
      </c>
      <c r="B2446" s="86" t="s">
        <v>139</v>
      </c>
      <c r="C2446" s="12" t="s">
        <v>2736</v>
      </c>
      <c r="D2446" s="12" t="s">
        <v>5519</v>
      </c>
      <c r="E2446" s="13" t="s">
        <v>63</v>
      </c>
      <c r="F2446" s="14" t="s">
        <v>5520</v>
      </c>
      <c r="G2446" s="32" t="s">
        <v>5481</v>
      </c>
      <c r="H2446" s="16">
        <v>43518</v>
      </c>
      <c r="I2446" s="16">
        <v>44004</v>
      </c>
      <c r="J2446" s="17" t="str">
        <f>IF(Ugovori_OPULJP[[#This Row],[DATUM ZAVRŠETKA OPERACIJE]]&gt;DATE(2023,12,31),"u provedbi","završen")</f>
        <v>završen</v>
      </c>
      <c r="K2446" s="15" t="s">
        <v>240</v>
      </c>
      <c r="L2446" s="15" t="s">
        <v>240</v>
      </c>
      <c r="M2446" s="18">
        <v>0.85</v>
      </c>
      <c r="N2446" s="18">
        <v>0.15</v>
      </c>
      <c r="O2446" s="19">
        <f>Ugovori_OPULJP[[#This Row],[Bespovratna sredstva - Ukupno (EU+Nac) HRK
= Ukupna ugovorena vrijednost bespovratnih sredstava]]*Ugovori_OPULJP[[#This Row],[EU STOPA SUFINANCIRANJA %
EU CO-FINANCING RATE %]]</f>
        <v>1537975.55</v>
      </c>
      <c r="P2446" s="20">
        <f>Ugovori_OPULJP[[#This Row],[Bespovratna sredstva - EU dio - HRK]]/7.5345</f>
        <v>204124.43426902912</v>
      </c>
      <c r="Q2446" s="19">
        <f>Ugovori_OPULJP[[#This Row],[Bespovratna sredstva - Ukupno (EU+Nac) HRK
= Ukupna ugovorena vrijednost bespovratnih sredstava]]*Ugovori_OPULJP[[#This Row],[STOPA NACIONALNOG SUFINANCIRANJA %]]</f>
        <v>271407.45</v>
      </c>
      <c r="R2446" s="20">
        <f>Ugovori_OPULJP[[#This Row],[Bespovratna sredstva - Nacionalni dio - HRK]]/7.5345</f>
        <v>36021.958988652201</v>
      </c>
      <c r="S2446" s="19">
        <v>1809383</v>
      </c>
      <c r="T2446" s="20">
        <f>Ugovori_OPULJP[[#This Row],[Bespovratna sredstva - Ukupno (EU+Nac) HRK
= Ukupna ugovorena vrijednost bespovratnih sredstava]]/7.5345</f>
        <v>240146.39325768131</v>
      </c>
      <c r="U2446" s="19">
        <v>0</v>
      </c>
      <c r="V2446" s="20">
        <f>Ugovori_OPULJP[[#This Row],[Javni doprinos korisnika - HRK]]/7.5345</f>
        <v>0</v>
      </c>
      <c r="W2446" s="19">
        <v>0</v>
      </c>
      <c r="X2446" s="20">
        <f>Ugovori_OPULJP[[#This Row],[Privatni doprinos korisnika - HRK]]/7.5345</f>
        <v>0</v>
      </c>
      <c r="Y2446" s="21">
        <f>Ugovori_OPULJP[[#This Row],[Bespovratna sredstva - Ukupno (EU+Nac) HRK
= Ukupna ugovorena vrijednost bespovratnih sredstava]]+Ugovori_OPULJP[[#This Row],[Javni doprinos korisnika - HRK]]+Ugovori_OPULJP[[#This Row],[Privatni doprinos korisnika - HRK]]</f>
        <v>1809383</v>
      </c>
      <c r="Z2446" s="22">
        <f>Ugovori_OPULJP[[#This Row],[UKUPNI PRIHVATLJIVI IZDACI
TOTAL ELIGIBLE EXPENDITURE
= Bespovratna sredstva ukupno + doprinos korisnika
= Ukupni prihvatljivi troškovi
= Ukupna ugovorena vrijednost projekta HRK]]/7.5345</f>
        <v>240146.39325768131</v>
      </c>
      <c r="AA2446" s="13" t="s">
        <v>22</v>
      </c>
      <c r="AB2446" s="13" t="s">
        <v>145</v>
      </c>
      <c r="AC2446" s="12" t="s">
        <v>5521</v>
      </c>
      <c r="AD2446" s="12" t="s">
        <v>2664</v>
      </c>
    </row>
    <row r="2447" spans="1:30" ht="102" customHeight="1" x14ac:dyDescent="0.3">
      <c r="A2447" s="10" t="s">
        <v>8944</v>
      </c>
      <c r="B2447" s="86" t="s">
        <v>139</v>
      </c>
      <c r="C2447" s="12" t="s">
        <v>2736</v>
      </c>
      <c r="D2447" s="12" t="s">
        <v>5519</v>
      </c>
      <c r="E2447" s="13" t="s">
        <v>63</v>
      </c>
      <c r="F2447" s="14" t="s">
        <v>8945</v>
      </c>
      <c r="G2447" s="14" t="s">
        <v>168</v>
      </c>
      <c r="H2447" s="16">
        <v>43518</v>
      </c>
      <c r="I2447" s="16">
        <v>44249</v>
      </c>
      <c r="J2447" s="17" t="str">
        <f>IF(Ugovori_OPULJP[[#This Row],[DATUM ZAVRŠETKA OPERACIJE]]&gt;DATE(2023,12,31),"u provedbi","završen")</f>
        <v>završen</v>
      </c>
      <c r="K2447" s="15" t="s">
        <v>21</v>
      </c>
      <c r="L2447" s="15" t="s">
        <v>21</v>
      </c>
      <c r="M2447" s="18">
        <v>0.85</v>
      </c>
      <c r="N2447" s="18">
        <v>0.15</v>
      </c>
      <c r="O2447" s="19">
        <f>Ugovori_OPULJP[[#This Row],[Bespovratna sredstva - Ukupno (EU+Nac) HRK
= Ukupna ugovorena vrijednost bespovratnih sredstava]]*Ugovori_OPULJP[[#This Row],[EU STOPA SUFINANCIRANJA %
EU CO-FINANCING RATE %]]</f>
        <v>1626936.176</v>
      </c>
      <c r="P2447" s="20">
        <f>Ugovori_OPULJP[[#This Row],[Bespovratna sredstva - EU dio - HRK]]/7.5345</f>
        <v>215931.53839007232</v>
      </c>
      <c r="Q2447" s="19">
        <f>Ugovori_OPULJP[[#This Row],[Bespovratna sredstva - Ukupno (EU+Nac) HRK
= Ukupna ugovorena vrijednost bespovratnih sredstava]]*Ugovori_OPULJP[[#This Row],[STOPA NACIONALNOG SUFINANCIRANJA %]]</f>
        <v>287106.38400000002</v>
      </c>
      <c r="R2447" s="20">
        <f>Ugovori_OPULJP[[#This Row],[Bespovratna sredstva - Nacionalni dio - HRK]]/7.5345</f>
        <v>38105.56559824806</v>
      </c>
      <c r="S2447" s="19">
        <v>1914042.56</v>
      </c>
      <c r="T2447" s="20">
        <f>Ugovori_OPULJP[[#This Row],[Bespovratna sredstva - Ukupno (EU+Nac) HRK
= Ukupna ugovorena vrijednost bespovratnih sredstava]]/7.5345</f>
        <v>254037.10398832039</v>
      </c>
      <c r="U2447" s="19">
        <v>0</v>
      </c>
      <c r="V2447" s="20">
        <f>Ugovori_OPULJP[[#This Row],[Javni doprinos korisnika - HRK]]/7.5345</f>
        <v>0</v>
      </c>
      <c r="W2447" s="19">
        <v>0</v>
      </c>
      <c r="X2447" s="20">
        <f>Ugovori_OPULJP[[#This Row],[Privatni doprinos korisnika - HRK]]/7.5345</f>
        <v>0</v>
      </c>
      <c r="Y2447" s="21">
        <f>Ugovori_OPULJP[[#This Row],[Bespovratna sredstva - Ukupno (EU+Nac) HRK
= Ukupna ugovorena vrijednost bespovratnih sredstava]]+Ugovori_OPULJP[[#This Row],[Javni doprinos korisnika - HRK]]+Ugovori_OPULJP[[#This Row],[Privatni doprinos korisnika - HRK]]</f>
        <v>1914042.56</v>
      </c>
      <c r="Z2447" s="22">
        <f>Ugovori_OPULJP[[#This Row],[UKUPNI PRIHVATLJIVI IZDACI
TOTAL ELIGIBLE EXPENDITURE
= Bespovratna sredstva ukupno + doprinos korisnika
= Ukupni prihvatljivi troškovi
= Ukupna ugovorena vrijednost projekta HRK]]/7.5345</f>
        <v>254037.10398832039</v>
      </c>
      <c r="AA2447" s="13" t="s">
        <v>22</v>
      </c>
      <c r="AB2447" s="13" t="s">
        <v>145</v>
      </c>
      <c r="AC2447" s="12" t="s">
        <v>8946</v>
      </c>
      <c r="AD2447" s="12" t="s">
        <v>2664</v>
      </c>
    </row>
    <row r="2448" spans="1:30" ht="82.8" x14ac:dyDescent="0.3">
      <c r="A2448" s="10" t="s">
        <v>8947</v>
      </c>
      <c r="B2448" s="86" t="s">
        <v>139</v>
      </c>
      <c r="C2448" s="12" t="s">
        <v>2736</v>
      </c>
      <c r="D2448" s="12" t="s">
        <v>5519</v>
      </c>
      <c r="E2448" s="13" t="s">
        <v>63</v>
      </c>
      <c r="F2448" s="14" t="s">
        <v>8948</v>
      </c>
      <c r="G2448" s="14" t="s">
        <v>8949</v>
      </c>
      <c r="H2448" s="16">
        <v>43518</v>
      </c>
      <c r="I2448" s="16">
        <v>44249</v>
      </c>
      <c r="J2448" s="17" t="str">
        <f>IF(Ugovori_OPULJP[[#This Row],[DATUM ZAVRŠETKA OPERACIJE]]&gt;DATE(2023,12,31),"u provedbi","završen")</f>
        <v>završen</v>
      </c>
      <c r="K2448" s="15" t="s">
        <v>164</v>
      </c>
      <c r="L2448" s="15" t="s">
        <v>164</v>
      </c>
      <c r="M2448" s="18">
        <v>0.85</v>
      </c>
      <c r="N2448" s="18">
        <v>0.15</v>
      </c>
      <c r="O2448" s="19">
        <f>Ugovori_OPULJP[[#This Row],[Bespovratna sredstva - Ukupno (EU+Nac) HRK
= Ukupna ugovorena vrijednost bespovratnih sredstava]]*Ugovori_OPULJP[[#This Row],[EU STOPA SUFINANCIRANJA %
EU CO-FINANCING RATE %]]</f>
        <v>1473884.3174999999</v>
      </c>
      <c r="P2448" s="20">
        <f>Ugovori_OPULJP[[#This Row],[Bespovratna sredstva - EU dio - HRK]]/7.5345</f>
        <v>195618.06589687435</v>
      </c>
      <c r="Q2448" s="19">
        <f>Ugovori_OPULJP[[#This Row],[Bespovratna sredstva - Ukupno (EU+Nac) HRK
= Ukupna ugovorena vrijednost bespovratnih sredstava]]*Ugovori_OPULJP[[#This Row],[STOPA NACIONALNOG SUFINANCIRANJA %]]</f>
        <v>260097.23249999998</v>
      </c>
      <c r="R2448" s="20">
        <f>Ugovori_OPULJP[[#This Row],[Bespovratna sredstva - Nacionalni dio - HRK]]/7.5345</f>
        <v>34520.835158271948</v>
      </c>
      <c r="S2448" s="19">
        <v>1733981.55</v>
      </c>
      <c r="T2448" s="20">
        <f>Ugovori_OPULJP[[#This Row],[Bespovratna sredstva - Ukupno (EU+Nac) HRK
= Ukupna ugovorena vrijednost bespovratnih sredstava]]/7.5345</f>
        <v>230138.90105514633</v>
      </c>
      <c r="U2448" s="19">
        <v>0</v>
      </c>
      <c r="V2448" s="20">
        <f>Ugovori_OPULJP[[#This Row],[Javni doprinos korisnika - HRK]]/7.5345</f>
        <v>0</v>
      </c>
      <c r="W2448" s="19">
        <v>0</v>
      </c>
      <c r="X2448" s="20">
        <f>Ugovori_OPULJP[[#This Row],[Privatni doprinos korisnika - HRK]]/7.5345</f>
        <v>0</v>
      </c>
      <c r="Y2448" s="21">
        <f>Ugovori_OPULJP[[#This Row],[Bespovratna sredstva - Ukupno (EU+Nac) HRK
= Ukupna ugovorena vrijednost bespovratnih sredstava]]+Ugovori_OPULJP[[#This Row],[Javni doprinos korisnika - HRK]]+Ugovori_OPULJP[[#This Row],[Privatni doprinos korisnika - HRK]]</f>
        <v>1733981.55</v>
      </c>
      <c r="Z2448" s="22">
        <f>Ugovori_OPULJP[[#This Row],[UKUPNI PRIHVATLJIVI IZDACI
TOTAL ELIGIBLE EXPENDITURE
= Bespovratna sredstva ukupno + doprinos korisnika
= Ukupni prihvatljivi troškovi
= Ukupna ugovorena vrijednost projekta HRK]]/7.5345</f>
        <v>230138.90105514633</v>
      </c>
      <c r="AA2448" s="13" t="s">
        <v>22</v>
      </c>
      <c r="AB2448" s="13" t="s">
        <v>145</v>
      </c>
      <c r="AC2448" s="12" t="s">
        <v>8950</v>
      </c>
      <c r="AD2448" s="12" t="s">
        <v>2664</v>
      </c>
    </row>
    <row r="2449" spans="1:30" ht="110.4" x14ac:dyDescent="0.3">
      <c r="A2449" s="10" t="s">
        <v>8951</v>
      </c>
      <c r="B2449" s="86" t="s">
        <v>139</v>
      </c>
      <c r="C2449" s="12" t="s">
        <v>2736</v>
      </c>
      <c r="D2449" s="12" t="s">
        <v>5519</v>
      </c>
      <c r="E2449" s="13" t="s">
        <v>63</v>
      </c>
      <c r="F2449" s="14" t="s">
        <v>8952</v>
      </c>
      <c r="G2449" s="14" t="s">
        <v>8953</v>
      </c>
      <c r="H2449" s="16">
        <v>43518</v>
      </c>
      <c r="I2449" s="16">
        <v>44249</v>
      </c>
      <c r="J2449" s="17" t="str">
        <f>IF(Ugovori_OPULJP[[#This Row],[DATUM ZAVRŠETKA OPERACIJE]]&gt;DATE(2023,12,31),"u provedbi","završen")</f>
        <v>završen</v>
      </c>
      <c r="K2449" s="15" t="s">
        <v>91</v>
      </c>
      <c r="L2449" s="15" t="s">
        <v>91</v>
      </c>
      <c r="M2449" s="18">
        <v>0.85</v>
      </c>
      <c r="N2449" s="18">
        <v>0.15</v>
      </c>
      <c r="O2449" s="19">
        <f>Ugovori_OPULJP[[#This Row],[Bespovratna sredstva - Ukupno (EU+Nac) HRK
= Ukupna ugovorena vrijednost bespovratnih sredstava]]*Ugovori_OPULJP[[#This Row],[EU STOPA SUFINANCIRANJA %
EU CO-FINANCING RATE %]]</f>
        <v>1696598.47</v>
      </c>
      <c r="P2449" s="20">
        <f>Ugovori_OPULJP[[#This Row],[Bespovratna sredstva - EU dio - HRK]]/7.5345</f>
        <v>225177.31369035767</v>
      </c>
      <c r="Q2449" s="19">
        <f>Ugovori_OPULJP[[#This Row],[Bespovratna sredstva - Ukupno (EU+Nac) HRK
= Ukupna ugovorena vrijednost bespovratnih sredstava]]*Ugovori_OPULJP[[#This Row],[STOPA NACIONALNOG SUFINANCIRANJA %]]</f>
        <v>299399.73</v>
      </c>
      <c r="R2449" s="20">
        <f>Ugovori_OPULJP[[#This Row],[Bespovratna sredstva - Nacionalni dio - HRK]]/7.5345</f>
        <v>39737.17300418076</v>
      </c>
      <c r="S2449" s="19">
        <v>1995998.2</v>
      </c>
      <c r="T2449" s="20">
        <f>Ugovori_OPULJP[[#This Row],[Bespovratna sredstva - Ukupno (EU+Nac) HRK
= Ukupna ugovorena vrijednost bespovratnih sredstava]]/7.5345</f>
        <v>264914.48669453844</v>
      </c>
      <c r="U2449" s="19">
        <v>0</v>
      </c>
      <c r="V2449" s="20">
        <f>Ugovori_OPULJP[[#This Row],[Javni doprinos korisnika - HRK]]/7.5345</f>
        <v>0</v>
      </c>
      <c r="W2449" s="19">
        <v>0</v>
      </c>
      <c r="X2449" s="20">
        <f>Ugovori_OPULJP[[#This Row],[Privatni doprinos korisnika - HRK]]/7.5345</f>
        <v>0</v>
      </c>
      <c r="Y2449" s="21">
        <f>Ugovori_OPULJP[[#This Row],[Bespovratna sredstva - Ukupno (EU+Nac) HRK
= Ukupna ugovorena vrijednost bespovratnih sredstava]]+Ugovori_OPULJP[[#This Row],[Javni doprinos korisnika - HRK]]+Ugovori_OPULJP[[#This Row],[Privatni doprinos korisnika - HRK]]</f>
        <v>1995998.2</v>
      </c>
      <c r="Z2449" s="22">
        <f>Ugovori_OPULJP[[#This Row],[UKUPNI PRIHVATLJIVI IZDACI
TOTAL ELIGIBLE EXPENDITURE
= Bespovratna sredstva ukupno + doprinos korisnika
= Ukupni prihvatljivi troškovi
= Ukupna ugovorena vrijednost projekta HRK]]/7.5345</f>
        <v>264914.48669453844</v>
      </c>
      <c r="AA2449" s="13" t="s">
        <v>22</v>
      </c>
      <c r="AB2449" s="13" t="s">
        <v>145</v>
      </c>
      <c r="AC2449" s="12" t="s">
        <v>8954</v>
      </c>
      <c r="AD2449" s="12" t="s">
        <v>2664</v>
      </c>
    </row>
    <row r="2450" spans="1:30" ht="69" x14ac:dyDescent="0.3">
      <c r="A2450" s="10" t="s">
        <v>8955</v>
      </c>
      <c r="B2450" s="86" t="s">
        <v>139</v>
      </c>
      <c r="C2450" s="12" t="s">
        <v>2736</v>
      </c>
      <c r="D2450" s="12" t="s">
        <v>5519</v>
      </c>
      <c r="E2450" s="13" t="s">
        <v>63</v>
      </c>
      <c r="F2450" s="14" t="s">
        <v>8956</v>
      </c>
      <c r="G2450" s="14" t="s">
        <v>3315</v>
      </c>
      <c r="H2450" s="16">
        <v>43518</v>
      </c>
      <c r="I2450" s="16">
        <v>44249</v>
      </c>
      <c r="J2450" s="17" t="str">
        <f>IF(Ugovori_OPULJP[[#This Row],[DATUM ZAVRŠETKA OPERACIJE]]&gt;DATE(2023,12,31),"u provedbi","završen")</f>
        <v>završen</v>
      </c>
      <c r="K2450" s="15" t="s">
        <v>8957</v>
      </c>
      <c r="L2450" s="15" t="s">
        <v>21</v>
      </c>
      <c r="M2450" s="18">
        <v>0.85</v>
      </c>
      <c r="N2450" s="18">
        <v>0.15</v>
      </c>
      <c r="O2450" s="19">
        <f>Ugovori_OPULJP[[#This Row],[Bespovratna sredstva - Ukupno (EU+Nac) HRK
= Ukupna ugovorena vrijednost bespovratnih sredstava]]*Ugovori_OPULJP[[#This Row],[EU STOPA SUFINANCIRANJA %
EU CO-FINANCING RATE %]]</f>
        <v>1048740.2</v>
      </c>
      <c r="P2450" s="20">
        <f>Ugovori_OPULJP[[#This Row],[Bespovratna sredstva - EU dio - HRK]]/7.5345</f>
        <v>139191.74464131659</v>
      </c>
      <c r="Q2450" s="19">
        <f>Ugovori_OPULJP[[#This Row],[Bespovratna sredstva - Ukupno (EU+Nac) HRK
= Ukupna ugovorena vrijednost bespovratnih sredstava]]*Ugovori_OPULJP[[#This Row],[STOPA NACIONALNOG SUFINANCIRANJA %]]</f>
        <v>185071.8</v>
      </c>
      <c r="R2450" s="20">
        <f>Ugovori_OPULJP[[#This Row],[Bespovratna sredstva - Nacionalni dio - HRK]]/7.5345</f>
        <v>24563.249054349988</v>
      </c>
      <c r="S2450" s="19">
        <v>1233812</v>
      </c>
      <c r="T2450" s="20">
        <f>Ugovori_OPULJP[[#This Row],[Bespovratna sredstva - Ukupno (EU+Nac) HRK
= Ukupna ugovorena vrijednost bespovratnih sredstava]]/7.5345</f>
        <v>163754.99369566658</v>
      </c>
      <c r="U2450" s="19">
        <v>0</v>
      </c>
      <c r="V2450" s="20">
        <f>Ugovori_OPULJP[[#This Row],[Javni doprinos korisnika - HRK]]/7.5345</f>
        <v>0</v>
      </c>
      <c r="W2450" s="19">
        <v>0</v>
      </c>
      <c r="X2450" s="20">
        <f>Ugovori_OPULJP[[#This Row],[Privatni doprinos korisnika - HRK]]/7.5345</f>
        <v>0</v>
      </c>
      <c r="Y2450" s="21">
        <f>Ugovori_OPULJP[[#This Row],[Bespovratna sredstva - Ukupno (EU+Nac) HRK
= Ukupna ugovorena vrijednost bespovratnih sredstava]]+Ugovori_OPULJP[[#This Row],[Javni doprinos korisnika - HRK]]+Ugovori_OPULJP[[#This Row],[Privatni doprinos korisnika - HRK]]</f>
        <v>1233812</v>
      </c>
      <c r="Z2450" s="22">
        <f>Ugovori_OPULJP[[#This Row],[UKUPNI PRIHVATLJIVI IZDACI
TOTAL ELIGIBLE EXPENDITURE
= Bespovratna sredstva ukupno + doprinos korisnika
= Ukupni prihvatljivi troškovi
= Ukupna ugovorena vrijednost projekta HRK]]/7.5345</f>
        <v>163754.99369566658</v>
      </c>
      <c r="AA2450" s="13" t="s">
        <v>22</v>
      </c>
      <c r="AB2450" s="13" t="s">
        <v>145</v>
      </c>
      <c r="AC2450" s="12" t="s">
        <v>8958</v>
      </c>
      <c r="AD2450" s="12" t="s">
        <v>2664</v>
      </c>
    </row>
    <row r="2451" spans="1:30" ht="110.4" x14ac:dyDescent="0.3">
      <c r="A2451" s="10" t="s">
        <v>8959</v>
      </c>
      <c r="B2451" s="86" t="s">
        <v>139</v>
      </c>
      <c r="C2451" s="12" t="s">
        <v>2736</v>
      </c>
      <c r="D2451" s="12" t="s">
        <v>5519</v>
      </c>
      <c r="E2451" s="13" t="s">
        <v>63</v>
      </c>
      <c r="F2451" s="14" t="s">
        <v>8960</v>
      </c>
      <c r="G2451" s="14" t="s">
        <v>8961</v>
      </c>
      <c r="H2451" s="16">
        <v>43518</v>
      </c>
      <c r="I2451" s="16">
        <v>44249</v>
      </c>
      <c r="J2451" s="17" t="str">
        <f>IF(Ugovori_OPULJP[[#This Row],[DATUM ZAVRŠETKA OPERACIJE]]&gt;DATE(2023,12,31),"u provedbi","završen")</f>
        <v>završen</v>
      </c>
      <c r="K2451" s="15" t="s">
        <v>91</v>
      </c>
      <c r="L2451" s="15" t="s">
        <v>91</v>
      </c>
      <c r="M2451" s="18">
        <v>0.85</v>
      </c>
      <c r="N2451" s="18">
        <v>0.15</v>
      </c>
      <c r="O2451" s="19">
        <f>Ugovori_OPULJP[[#This Row],[Bespovratna sredstva - Ukupno (EU+Nac) HRK
= Ukupna ugovorena vrijednost bespovratnih sredstava]]*Ugovori_OPULJP[[#This Row],[EU STOPA SUFINANCIRANJA %
EU CO-FINANCING RATE %]]</f>
        <v>1590439.7515</v>
      </c>
      <c r="P2451" s="20">
        <f>Ugovori_OPULJP[[#This Row],[Bespovratna sredstva - EU dio - HRK]]/7.5345</f>
        <v>211087.63043333995</v>
      </c>
      <c r="Q2451" s="19">
        <f>Ugovori_OPULJP[[#This Row],[Bespovratna sredstva - Ukupno (EU+Nac) HRK
= Ukupna ugovorena vrijednost bespovratnih sredstava]]*Ugovori_OPULJP[[#This Row],[STOPA NACIONALNOG SUFINANCIRANJA %]]</f>
        <v>280665.83850000001</v>
      </c>
      <c r="R2451" s="20">
        <f>Ugovori_OPULJP[[#This Row],[Bespovratna sredstva - Nacionalni dio - HRK]]/7.5345</f>
        <v>37250.75831176588</v>
      </c>
      <c r="S2451" s="19">
        <v>1871105.59</v>
      </c>
      <c r="T2451" s="20">
        <f>Ugovori_OPULJP[[#This Row],[Bespovratna sredstva - Ukupno (EU+Nac) HRK
= Ukupna ugovorena vrijednost bespovratnih sredstava]]/7.5345</f>
        <v>248338.38874510585</v>
      </c>
      <c r="U2451" s="19">
        <v>0</v>
      </c>
      <c r="V2451" s="20">
        <f>Ugovori_OPULJP[[#This Row],[Javni doprinos korisnika - HRK]]/7.5345</f>
        <v>0</v>
      </c>
      <c r="W2451" s="19">
        <v>0</v>
      </c>
      <c r="X2451" s="20">
        <f>Ugovori_OPULJP[[#This Row],[Privatni doprinos korisnika - HRK]]/7.5345</f>
        <v>0</v>
      </c>
      <c r="Y2451" s="21">
        <f>Ugovori_OPULJP[[#This Row],[Bespovratna sredstva - Ukupno (EU+Nac) HRK
= Ukupna ugovorena vrijednost bespovratnih sredstava]]+Ugovori_OPULJP[[#This Row],[Javni doprinos korisnika - HRK]]+Ugovori_OPULJP[[#This Row],[Privatni doprinos korisnika - HRK]]</f>
        <v>1871105.59</v>
      </c>
      <c r="Z2451" s="22">
        <f>Ugovori_OPULJP[[#This Row],[UKUPNI PRIHVATLJIVI IZDACI
TOTAL ELIGIBLE EXPENDITURE
= Bespovratna sredstva ukupno + doprinos korisnika
= Ukupni prihvatljivi troškovi
= Ukupna ugovorena vrijednost projekta HRK]]/7.5345</f>
        <v>248338.38874510585</v>
      </c>
      <c r="AA2451" s="13" t="s">
        <v>22</v>
      </c>
      <c r="AB2451" s="13" t="s">
        <v>145</v>
      </c>
      <c r="AC2451" s="12" t="s">
        <v>8962</v>
      </c>
      <c r="AD2451" s="12" t="s">
        <v>2664</v>
      </c>
    </row>
    <row r="2452" spans="1:30" ht="110.4" x14ac:dyDescent="0.3">
      <c r="A2452" s="10" t="s">
        <v>8963</v>
      </c>
      <c r="B2452" s="86" t="s">
        <v>139</v>
      </c>
      <c r="C2452" s="12" t="s">
        <v>2736</v>
      </c>
      <c r="D2452" s="12" t="s">
        <v>5519</v>
      </c>
      <c r="E2452" s="13" t="s">
        <v>63</v>
      </c>
      <c r="F2452" s="14" t="s">
        <v>8964</v>
      </c>
      <c r="G2452" s="14" t="s">
        <v>8965</v>
      </c>
      <c r="H2452" s="16">
        <v>43518</v>
      </c>
      <c r="I2452" s="16">
        <v>44249</v>
      </c>
      <c r="J2452" s="17" t="str">
        <f>IF(Ugovori_OPULJP[[#This Row],[DATUM ZAVRŠETKA OPERACIJE]]&gt;DATE(2023,12,31),"u provedbi","završen")</f>
        <v>završen</v>
      </c>
      <c r="K2452" s="15" t="s">
        <v>240</v>
      </c>
      <c r="L2452" s="15" t="s">
        <v>240</v>
      </c>
      <c r="M2452" s="18">
        <v>0.85</v>
      </c>
      <c r="N2452" s="18">
        <v>0.15</v>
      </c>
      <c r="O2452" s="19">
        <f>Ugovori_OPULJP[[#This Row],[Bespovratna sredstva - Ukupno (EU+Nac) HRK
= Ukupna ugovorena vrijednost bespovratnih sredstava]]*Ugovori_OPULJP[[#This Row],[EU STOPA SUFINANCIRANJA %
EU CO-FINANCING RATE %]]</f>
        <v>1463126.0459999999</v>
      </c>
      <c r="P2452" s="20">
        <f>Ugovori_OPULJP[[#This Row],[Bespovratna sredstva - EU dio - HRK]]/7.5345</f>
        <v>194190.19788970731</v>
      </c>
      <c r="Q2452" s="19">
        <f>Ugovori_OPULJP[[#This Row],[Bespovratna sredstva - Ukupno (EU+Nac) HRK
= Ukupna ugovorena vrijednost bespovratnih sredstava]]*Ugovori_OPULJP[[#This Row],[STOPA NACIONALNOG SUFINANCIRANJA %]]</f>
        <v>258198.71399999998</v>
      </c>
      <c r="R2452" s="20">
        <f>Ugovori_OPULJP[[#This Row],[Bespovratna sredstva - Nacionalni dio - HRK]]/7.5345</f>
        <v>34268.858451124819</v>
      </c>
      <c r="S2452" s="19">
        <v>1721324.76</v>
      </c>
      <c r="T2452" s="20">
        <f>Ugovori_OPULJP[[#This Row],[Bespovratna sredstva - Ukupno (EU+Nac) HRK
= Ukupna ugovorena vrijednost bespovratnih sredstava]]/7.5345</f>
        <v>228459.05634083215</v>
      </c>
      <c r="U2452" s="19">
        <v>0</v>
      </c>
      <c r="V2452" s="20">
        <f>Ugovori_OPULJP[[#This Row],[Javni doprinos korisnika - HRK]]/7.5345</f>
        <v>0</v>
      </c>
      <c r="W2452" s="19">
        <v>0</v>
      </c>
      <c r="X2452" s="20">
        <f>Ugovori_OPULJP[[#This Row],[Privatni doprinos korisnika - HRK]]/7.5345</f>
        <v>0</v>
      </c>
      <c r="Y2452" s="21">
        <f>Ugovori_OPULJP[[#This Row],[Bespovratna sredstva - Ukupno (EU+Nac) HRK
= Ukupna ugovorena vrijednost bespovratnih sredstava]]+Ugovori_OPULJP[[#This Row],[Javni doprinos korisnika - HRK]]+Ugovori_OPULJP[[#This Row],[Privatni doprinos korisnika - HRK]]</f>
        <v>1721324.76</v>
      </c>
      <c r="Z2452" s="22">
        <f>Ugovori_OPULJP[[#This Row],[UKUPNI PRIHVATLJIVI IZDACI
TOTAL ELIGIBLE EXPENDITURE
= Bespovratna sredstva ukupno + doprinos korisnika
= Ukupni prihvatljivi troškovi
= Ukupna ugovorena vrijednost projekta HRK]]/7.5345</f>
        <v>228459.05634083215</v>
      </c>
      <c r="AA2452" s="13" t="s">
        <v>22</v>
      </c>
      <c r="AB2452" s="13" t="s">
        <v>145</v>
      </c>
      <c r="AC2452" s="12" t="s">
        <v>8966</v>
      </c>
      <c r="AD2452" s="12" t="s">
        <v>2664</v>
      </c>
    </row>
    <row r="2453" spans="1:30" ht="110.4" x14ac:dyDescent="0.3">
      <c r="A2453" s="10" t="s">
        <v>8967</v>
      </c>
      <c r="B2453" s="86" t="s">
        <v>139</v>
      </c>
      <c r="C2453" s="12" t="s">
        <v>2736</v>
      </c>
      <c r="D2453" s="12" t="s">
        <v>5519</v>
      </c>
      <c r="E2453" s="13" t="s">
        <v>63</v>
      </c>
      <c r="F2453" s="14" t="s">
        <v>8968</v>
      </c>
      <c r="G2453" s="14" t="s">
        <v>3766</v>
      </c>
      <c r="H2453" s="16">
        <v>43518</v>
      </c>
      <c r="I2453" s="16">
        <v>44249</v>
      </c>
      <c r="J2453" s="17" t="str">
        <f>IF(Ugovori_OPULJP[[#This Row],[DATUM ZAVRŠETKA OPERACIJE]]&gt;DATE(2023,12,31),"u provedbi","završen")</f>
        <v>završen</v>
      </c>
      <c r="K2453" s="15" t="s">
        <v>91</v>
      </c>
      <c r="L2453" s="15" t="s">
        <v>91</v>
      </c>
      <c r="M2453" s="18">
        <v>0.85</v>
      </c>
      <c r="N2453" s="18">
        <v>0.15</v>
      </c>
      <c r="O2453" s="19">
        <f>Ugovori_OPULJP[[#This Row],[Bespovratna sredstva - Ukupno (EU+Nac) HRK
= Ukupna ugovorena vrijednost bespovratnih sredstava]]*Ugovori_OPULJP[[#This Row],[EU STOPA SUFINANCIRANJA %
EU CO-FINANCING RATE %]]</f>
        <v>1651234.31</v>
      </c>
      <c r="P2453" s="20">
        <f>Ugovori_OPULJP[[#This Row],[Bespovratna sredstva - EU dio - HRK]]/7.5345</f>
        <v>219156.45497378724</v>
      </c>
      <c r="Q2453" s="19">
        <f>Ugovori_OPULJP[[#This Row],[Bespovratna sredstva - Ukupno (EU+Nac) HRK
= Ukupna ugovorena vrijednost bespovratnih sredstava]]*Ugovori_OPULJP[[#This Row],[STOPA NACIONALNOG SUFINANCIRANJA %]]</f>
        <v>291394.28999999998</v>
      </c>
      <c r="R2453" s="20">
        <f>Ugovori_OPULJP[[#This Row],[Bespovratna sredstva - Nacionalni dio - HRK]]/7.5345</f>
        <v>38674.668524785979</v>
      </c>
      <c r="S2453" s="19">
        <v>1942628.6</v>
      </c>
      <c r="T2453" s="20">
        <f>Ugovori_OPULJP[[#This Row],[Bespovratna sredstva - Ukupno (EU+Nac) HRK
= Ukupna ugovorena vrijednost bespovratnih sredstava]]/7.5345</f>
        <v>257831.12349857323</v>
      </c>
      <c r="U2453" s="19">
        <v>0</v>
      </c>
      <c r="V2453" s="20">
        <f>Ugovori_OPULJP[[#This Row],[Javni doprinos korisnika - HRK]]/7.5345</f>
        <v>0</v>
      </c>
      <c r="W2453" s="19">
        <v>0</v>
      </c>
      <c r="X2453" s="20">
        <f>Ugovori_OPULJP[[#This Row],[Privatni doprinos korisnika - HRK]]/7.5345</f>
        <v>0</v>
      </c>
      <c r="Y2453" s="21">
        <f>Ugovori_OPULJP[[#This Row],[Bespovratna sredstva - Ukupno (EU+Nac) HRK
= Ukupna ugovorena vrijednost bespovratnih sredstava]]+Ugovori_OPULJP[[#This Row],[Javni doprinos korisnika - HRK]]+Ugovori_OPULJP[[#This Row],[Privatni doprinos korisnika - HRK]]</f>
        <v>1942628.6</v>
      </c>
      <c r="Z2453" s="22">
        <f>Ugovori_OPULJP[[#This Row],[UKUPNI PRIHVATLJIVI IZDACI
TOTAL ELIGIBLE EXPENDITURE
= Bespovratna sredstva ukupno + doprinos korisnika
= Ukupni prihvatljivi troškovi
= Ukupna ugovorena vrijednost projekta HRK]]/7.5345</f>
        <v>257831.12349857323</v>
      </c>
      <c r="AA2453" s="13" t="s">
        <v>22</v>
      </c>
      <c r="AB2453" s="13" t="s">
        <v>145</v>
      </c>
      <c r="AC2453" s="12" t="s">
        <v>8969</v>
      </c>
      <c r="AD2453" s="12" t="s">
        <v>2664</v>
      </c>
    </row>
    <row r="2454" spans="1:30" ht="89.25" customHeight="1" x14ac:dyDescent="0.3">
      <c r="A2454" s="10" t="s">
        <v>8970</v>
      </c>
      <c r="B2454" s="86" t="s">
        <v>139</v>
      </c>
      <c r="C2454" s="12" t="s">
        <v>2736</v>
      </c>
      <c r="D2454" s="12" t="s">
        <v>5519</v>
      </c>
      <c r="E2454" s="13" t="s">
        <v>63</v>
      </c>
      <c r="F2454" s="14" t="s">
        <v>2299</v>
      </c>
      <c r="G2454" s="14" t="s">
        <v>8971</v>
      </c>
      <c r="H2454" s="16">
        <v>43518</v>
      </c>
      <c r="I2454" s="16">
        <v>44249</v>
      </c>
      <c r="J2454" s="17" t="str">
        <f>IF(Ugovori_OPULJP[[#This Row],[DATUM ZAVRŠETKA OPERACIJE]]&gt;DATE(2023,12,31),"u provedbi","završen")</f>
        <v>završen</v>
      </c>
      <c r="K2454" s="15" t="s">
        <v>173</v>
      </c>
      <c r="L2454" s="15" t="s">
        <v>380</v>
      </c>
      <c r="M2454" s="18">
        <v>0.85</v>
      </c>
      <c r="N2454" s="18">
        <v>0.15</v>
      </c>
      <c r="O2454" s="19">
        <f>Ugovori_OPULJP[[#This Row],[Bespovratna sredstva - Ukupno (EU+Nac) HRK
= Ukupna ugovorena vrijednost bespovratnih sredstava]]*Ugovori_OPULJP[[#This Row],[EU STOPA SUFINANCIRANJA %
EU CO-FINANCING RATE %]]</f>
        <v>1679286.112</v>
      </c>
      <c r="P2454" s="20">
        <f>Ugovori_OPULJP[[#This Row],[Bespovratna sredstva - EU dio - HRK]]/7.5345</f>
        <v>222879.56891631824</v>
      </c>
      <c r="Q2454" s="19">
        <f>Ugovori_OPULJP[[#This Row],[Bespovratna sredstva - Ukupno (EU+Nac) HRK
= Ukupna ugovorena vrijednost bespovratnih sredstava]]*Ugovori_OPULJP[[#This Row],[STOPA NACIONALNOG SUFINANCIRANJA %]]</f>
        <v>296344.60800000001</v>
      </c>
      <c r="R2454" s="20">
        <f>Ugovori_OPULJP[[#This Row],[Bespovratna sredstva - Nacionalni dio - HRK]]/7.5345</f>
        <v>39331.688632291458</v>
      </c>
      <c r="S2454" s="19">
        <v>1975630.72</v>
      </c>
      <c r="T2454" s="20">
        <f>Ugovori_OPULJP[[#This Row],[Bespovratna sredstva - Ukupno (EU+Nac) HRK
= Ukupna ugovorena vrijednost bespovratnih sredstava]]/7.5345</f>
        <v>262211.25754860969</v>
      </c>
      <c r="U2454" s="19">
        <v>0</v>
      </c>
      <c r="V2454" s="20">
        <f>Ugovori_OPULJP[[#This Row],[Javni doprinos korisnika - HRK]]/7.5345</f>
        <v>0</v>
      </c>
      <c r="W2454" s="19">
        <v>0</v>
      </c>
      <c r="X2454" s="20">
        <f>Ugovori_OPULJP[[#This Row],[Privatni doprinos korisnika - HRK]]/7.5345</f>
        <v>0</v>
      </c>
      <c r="Y2454" s="21">
        <f>Ugovori_OPULJP[[#This Row],[Bespovratna sredstva - Ukupno (EU+Nac) HRK
= Ukupna ugovorena vrijednost bespovratnih sredstava]]+Ugovori_OPULJP[[#This Row],[Javni doprinos korisnika - HRK]]+Ugovori_OPULJP[[#This Row],[Privatni doprinos korisnika - HRK]]</f>
        <v>1975630.72</v>
      </c>
      <c r="Z2454" s="22">
        <f>Ugovori_OPULJP[[#This Row],[UKUPNI PRIHVATLJIVI IZDACI
TOTAL ELIGIBLE EXPENDITURE
= Bespovratna sredstva ukupno + doprinos korisnika
= Ukupni prihvatljivi troškovi
= Ukupna ugovorena vrijednost projekta HRK]]/7.5345</f>
        <v>262211.25754860969</v>
      </c>
      <c r="AA2454" s="13" t="s">
        <v>22</v>
      </c>
      <c r="AB2454" s="13" t="s">
        <v>145</v>
      </c>
      <c r="AC2454" s="12" t="s">
        <v>8972</v>
      </c>
      <c r="AD2454" s="12" t="s">
        <v>2664</v>
      </c>
    </row>
    <row r="2455" spans="1:30" ht="124.2" x14ac:dyDescent="0.3">
      <c r="A2455" s="10" t="s">
        <v>8973</v>
      </c>
      <c r="B2455" s="86" t="s">
        <v>139</v>
      </c>
      <c r="C2455" s="12" t="s">
        <v>2736</v>
      </c>
      <c r="D2455" s="12" t="s">
        <v>5519</v>
      </c>
      <c r="E2455" s="13" t="s">
        <v>63</v>
      </c>
      <c r="F2455" s="14" t="s">
        <v>8974</v>
      </c>
      <c r="G2455" s="14" t="s">
        <v>8975</v>
      </c>
      <c r="H2455" s="16">
        <v>43518</v>
      </c>
      <c r="I2455" s="16">
        <v>44249</v>
      </c>
      <c r="J2455" s="17" t="str">
        <f>IF(Ugovori_OPULJP[[#This Row],[DATUM ZAVRŠETKA OPERACIJE]]&gt;DATE(2023,12,31),"u provedbi","završen")</f>
        <v>završen</v>
      </c>
      <c r="K2455" s="15" t="s">
        <v>262</v>
      </c>
      <c r="L2455" s="15" t="s">
        <v>262</v>
      </c>
      <c r="M2455" s="18">
        <v>0.85</v>
      </c>
      <c r="N2455" s="18">
        <v>0.15</v>
      </c>
      <c r="O2455" s="19">
        <f>Ugovori_OPULJP[[#This Row],[Bespovratna sredstva - Ukupno (EU+Nac) HRK
= Ukupna ugovorena vrijednost bespovratnih sredstava]]*Ugovori_OPULJP[[#This Row],[EU STOPA SUFINANCIRANJA %
EU CO-FINANCING RATE %]]</f>
        <v>890328.28399999999</v>
      </c>
      <c r="P2455" s="20">
        <f>Ugovori_OPULJP[[#This Row],[Bespovratna sredstva - EU dio - HRK]]/7.5345</f>
        <v>118166.87026345477</v>
      </c>
      <c r="Q2455" s="19">
        <f>Ugovori_OPULJP[[#This Row],[Bespovratna sredstva - Ukupno (EU+Nac) HRK
= Ukupna ugovorena vrijednost bespovratnih sredstava]]*Ugovori_OPULJP[[#This Row],[STOPA NACIONALNOG SUFINANCIRANJA %]]</f>
        <v>157116.75599999999</v>
      </c>
      <c r="R2455" s="20">
        <f>Ugovori_OPULJP[[#This Row],[Bespovratna sredstva - Nacionalni dio - HRK]]/7.5345</f>
        <v>20852.977105315545</v>
      </c>
      <c r="S2455" s="19">
        <v>1047445.04</v>
      </c>
      <c r="T2455" s="20">
        <f>Ugovori_OPULJP[[#This Row],[Bespovratna sredstva - Ukupno (EU+Nac) HRK
= Ukupna ugovorena vrijednost bespovratnih sredstava]]/7.5345</f>
        <v>139019.84736877031</v>
      </c>
      <c r="U2455" s="19">
        <v>0</v>
      </c>
      <c r="V2455" s="20">
        <f>Ugovori_OPULJP[[#This Row],[Javni doprinos korisnika - HRK]]/7.5345</f>
        <v>0</v>
      </c>
      <c r="W2455" s="19">
        <v>0</v>
      </c>
      <c r="X2455" s="20">
        <f>Ugovori_OPULJP[[#This Row],[Privatni doprinos korisnika - HRK]]/7.5345</f>
        <v>0</v>
      </c>
      <c r="Y2455" s="21">
        <f>Ugovori_OPULJP[[#This Row],[Bespovratna sredstva - Ukupno (EU+Nac) HRK
= Ukupna ugovorena vrijednost bespovratnih sredstava]]+Ugovori_OPULJP[[#This Row],[Javni doprinos korisnika - HRK]]+Ugovori_OPULJP[[#This Row],[Privatni doprinos korisnika - HRK]]</f>
        <v>1047445.04</v>
      </c>
      <c r="Z2455" s="22">
        <f>Ugovori_OPULJP[[#This Row],[UKUPNI PRIHVATLJIVI IZDACI
TOTAL ELIGIBLE EXPENDITURE
= Bespovratna sredstva ukupno + doprinos korisnika
= Ukupni prihvatljivi troškovi
= Ukupna ugovorena vrijednost projekta HRK]]/7.5345</f>
        <v>139019.84736877031</v>
      </c>
      <c r="AA2455" s="13" t="s">
        <v>22</v>
      </c>
      <c r="AB2455" s="13" t="s">
        <v>145</v>
      </c>
      <c r="AC2455" s="12" t="s">
        <v>8976</v>
      </c>
      <c r="AD2455" s="12" t="s">
        <v>2664</v>
      </c>
    </row>
    <row r="2456" spans="1:30" ht="89.25" customHeight="1" x14ac:dyDescent="0.3">
      <c r="A2456" s="10" t="s">
        <v>8977</v>
      </c>
      <c r="B2456" s="86" t="s">
        <v>139</v>
      </c>
      <c r="C2456" s="12" t="s">
        <v>2736</v>
      </c>
      <c r="D2456" s="12" t="s">
        <v>5519</v>
      </c>
      <c r="E2456" s="13" t="s">
        <v>63</v>
      </c>
      <c r="F2456" s="14" t="s">
        <v>8978</v>
      </c>
      <c r="G2456" s="14" t="s">
        <v>8979</v>
      </c>
      <c r="H2456" s="16">
        <v>43518</v>
      </c>
      <c r="I2456" s="16">
        <v>44249</v>
      </c>
      <c r="J2456" s="17" t="str">
        <f>IF(Ugovori_OPULJP[[#This Row],[DATUM ZAVRŠETKA OPERACIJE]]&gt;DATE(2023,12,31),"u provedbi","završen")</f>
        <v>završen</v>
      </c>
      <c r="K2456" s="15" t="s">
        <v>8980</v>
      </c>
      <c r="L2456" s="15" t="s">
        <v>21</v>
      </c>
      <c r="M2456" s="18">
        <v>0.85</v>
      </c>
      <c r="N2456" s="18">
        <v>0.15</v>
      </c>
      <c r="O2456" s="19">
        <f>Ugovori_OPULJP[[#This Row],[Bespovratna sredstva - Ukupno (EU+Nac) HRK
= Ukupna ugovorena vrijednost bespovratnih sredstava]]*Ugovori_OPULJP[[#This Row],[EU STOPA SUFINANCIRANJA %
EU CO-FINANCING RATE %]]</f>
        <v>1650181.2704999999</v>
      </c>
      <c r="P2456" s="20">
        <f>Ugovori_OPULJP[[#This Row],[Bespovratna sredstva - EU dio - HRK]]/7.5345</f>
        <v>219016.69261397567</v>
      </c>
      <c r="Q2456" s="19">
        <f>Ugovori_OPULJP[[#This Row],[Bespovratna sredstva - Ukupno (EU+Nac) HRK
= Ukupna ugovorena vrijednost bespovratnih sredstava]]*Ugovori_OPULJP[[#This Row],[STOPA NACIONALNOG SUFINANCIRANJA %]]</f>
        <v>291208.4595</v>
      </c>
      <c r="R2456" s="20">
        <f>Ugovori_OPULJP[[#This Row],[Bespovratna sredstva - Nacionalni dio - HRK]]/7.5345</f>
        <v>38650.004578936889</v>
      </c>
      <c r="S2456" s="19">
        <v>1941389.73</v>
      </c>
      <c r="T2456" s="20">
        <f>Ugovori_OPULJP[[#This Row],[Bespovratna sredstva - Ukupno (EU+Nac) HRK
= Ukupna ugovorena vrijednost bespovratnih sredstava]]/7.5345</f>
        <v>257666.69719291257</v>
      </c>
      <c r="U2456" s="19">
        <v>0</v>
      </c>
      <c r="V2456" s="20">
        <f>Ugovori_OPULJP[[#This Row],[Javni doprinos korisnika - HRK]]/7.5345</f>
        <v>0</v>
      </c>
      <c r="W2456" s="19">
        <v>0</v>
      </c>
      <c r="X2456" s="20">
        <f>Ugovori_OPULJP[[#This Row],[Privatni doprinos korisnika - HRK]]/7.5345</f>
        <v>0</v>
      </c>
      <c r="Y2456" s="21">
        <f>Ugovori_OPULJP[[#This Row],[Bespovratna sredstva - Ukupno (EU+Nac) HRK
= Ukupna ugovorena vrijednost bespovratnih sredstava]]+Ugovori_OPULJP[[#This Row],[Javni doprinos korisnika - HRK]]+Ugovori_OPULJP[[#This Row],[Privatni doprinos korisnika - HRK]]</f>
        <v>1941389.73</v>
      </c>
      <c r="Z2456" s="22">
        <f>Ugovori_OPULJP[[#This Row],[UKUPNI PRIHVATLJIVI IZDACI
TOTAL ELIGIBLE EXPENDITURE
= Bespovratna sredstva ukupno + doprinos korisnika
= Ukupni prihvatljivi troškovi
= Ukupna ugovorena vrijednost projekta HRK]]/7.5345</f>
        <v>257666.69719291257</v>
      </c>
      <c r="AA2456" s="13" t="s">
        <v>22</v>
      </c>
      <c r="AB2456" s="13" t="s">
        <v>145</v>
      </c>
      <c r="AC2456" s="12" t="s">
        <v>8981</v>
      </c>
      <c r="AD2456" s="12" t="s">
        <v>2664</v>
      </c>
    </row>
    <row r="2457" spans="1:30" ht="96.6" x14ac:dyDescent="0.3">
      <c r="A2457" s="10" t="s">
        <v>8982</v>
      </c>
      <c r="B2457" s="86" t="s">
        <v>139</v>
      </c>
      <c r="C2457" s="12" t="s">
        <v>2736</v>
      </c>
      <c r="D2457" s="12" t="s">
        <v>5519</v>
      </c>
      <c r="E2457" s="13" t="s">
        <v>63</v>
      </c>
      <c r="F2457" s="14" t="s">
        <v>8983</v>
      </c>
      <c r="G2457" s="32" t="s">
        <v>8984</v>
      </c>
      <c r="H2457" s="16">
        <v>43518</v>
      </c>
      <c r="I2457" s="16">
        <v>44249</v>
      </c>
      <c r="J2457" s="17" t="str">
        <f>IF(Ugovori_OPULJP[[#This Row],[DATUM ZAVRŠETKA OPERACIJE]]&gt;DATE(2023,12,31),"u provedbi","završen")</f>
        <v>završen</v>
      </c>
      <c r="K2457" s="15" t="s">
        <v>8985</v>
      </c>
      <c r="L2457" s="15" t="s">
        <v>66</v>
      </c>
      <c r="M2457" s="18">
        <v>0.85</v>
      </c>
      <c r="N2457" s="18">
        <v>0.15</v>
      </c>
      <c r="O2457" s="19">
        <f>Ugovori_OPULJP[[#This Row],[Bespovratna sredstva - Ukupno (EU+Nac) HRK
= Ukupna ugovorena vrijednost bespovratnih sredstava]]*Ugovori_OPULJP[[#This Row],[EU STOPA SUFINANCIRANJA %
EU CO-FINANCING RATE %]]</f>
        <v>1594628.05</v>
      </c>
      <c r="P2457" s="20">
        <f>Ugovori_OPULJP[[#This Row],[Bespovratna sredstva - EU dio - HRK]]/7.5345</f>
        <v>211643.51317273872</v>
      </c>
      <c r="Q2457" s="19">
        <f>Ugovori_OPULJP[[#This Row],[Bespovratna sredstva - Ukupno (EU+Nac) HRK
= Ukupna ugovorena vrijednost bespovratnih sredstava]]*Ugovori_OPULJP[[#This Row],[STOPA NACIONALNOG SUFINANCIRANJA %]]</f>
        <v>281404.95</v>
      </c>
      <c r="R2457" s="20">
        <f>Ugovori_OPULJP[[#This Row],[Bespovratna sredstva - Nacionalni dio - HRK]]/7.5345</f>
        <v>37348.85526577742</v>
      </c>
      <c r="S2457" s="19">
        <v>1876033</v>
      </c>
      <c r="T2457" s="20">
        <f>Ugovori_OPULJP[[#This Row],[Bespovratna sredstva - Ukupno (EU+Nac) HRK
= Ukupna ugovorena vrijednost bespovratnih sredstava]]/7.5345</f>
        <v>248992.36843851613</v>
      </c>
      <c r="U2457" s="19">
        <v>0</v>
      </c>
      <c r="V2457" s="20">
        <f>Ugovori_OPULJP[[#This Row],[Javni doprinos korisnika - HRK]]/7.5345</f>
        <v>0</v>
      </c>
      <c r="W2457" s="19">
        <v>0</v>
      </c>
      <c r="X2457" s="20">
        <f>Ugovori_OPULJP[[#This Row],[Privatni doprinos korisnika - HRK]]/7.5345</f>
        <v>0</v>
      </c>
      <c r="Y2457" s="21">
        <f>Ugovori_OPULJP[[#This Row],[Bespovratna sredstva - Ukupno (EU+Nac) HRK
= Ukupna ugovorena vrijednost bespovratnih sredstava]]+Ugovori_OPULJP[[#This Row],[Javni doprinos korisnika - HRK]]+Ugovori_OPULJP[[#This Row],[Privatni doprinos korisnika - HRK]]</f>
        <v>1876033</v>
      </c>
      <c r="Z2457" s="22">
        <f>Ugovori_OPULJP[[#This Row],[UKUPNI PRIHVATLJIVI IZDACI
TOTAL ELIGIBLE EXPENDITURE
= Bespovratna sredstva ukupno + doprinos korisnika
= Ukupni prihvatljivi troškovi
= Ukupna ugovorena vrijednost projekta HRK]]/7.5345</f>
        <v>248992.36843851613</v>
      </c>
      <c r="AA2457" s="13" t="s">
        <v>22</v>
      </c>
      <c r="AB2457" s="13" t="s">
        <v>145</v>
      </c>
      <c r="AC2457" s="12" t="s">
        <v>8986</v>
      </c>
      <c r="AD2457" s="12" t="s">
        <v>2664</v>
      </c>
    </row>
    <row r="2458" spans="1:30" ht="88.5" customHeight="1" x14ac:dyDescent="0.3">
      <c r="A2458" s="10" t="s">
        <v>8987</v>
      </c>
      <c r="B2458" s="86" t="s">
        <v>139</v>
      </c>
      <c r="C2458" s="12" t="s">
        <v>2736</v>
      </c>
      <c r="D2458" s="12" t="s">
        <v>5519</v>
      </c>
      <c r="E2458" s="13" t="s">
        <v>63</v>
      </c>
      <c r="F2458" s="14" t="s">
        <v>8988</v>
      </c>
      <c r="G2458" s="14" t="s">
        <v>8989</v>
      </c>
      <c r="H2458" s="16">
        <v>43518</v>
      </c>
      <c r="I2458" s="16">
        <v>44249</v>
      </c>
      <c r="J2458" s="17" t="str">
        <f>IF(Ugovori_OPULJP[[#This Row],[DATUM ZAVRŠETKA OPERACIJE]]&gt;DATE(2023,12,31),"u provedbi","završen")</f>
        <v>završen</v>
      </c>
      <c r="K2458" s="15" t="s">
        <v>8990</v>
      </c>
      <c r="L2458" s="15" t="s">
        <v>66</v>
      </c>
      <c r="M2458" s="18">
        <v>0.85</v>
      </c>
      <c r="N2458" s="18">
        <v>0.15</v>
      </c>
      <c r="O2458" s="19">
        <f>Ugovori_OPULJP[[#This Row],[Bespovratna sredstva - Ukupno (EU+Nac) HRK
= Ukupna ugovorena vrijednost bespovratnih sredstava]]*Ugovori_OPULJP[[#This Row],[EU STOPA SUFINANCIRANJA %
EU CO-FINANCING RATE %]]</f>
        <v>1534193.7555</v>
      </c>
      <c r="P2458" s="20">
        <f>Ugovori_OPULJP[[#This Row],[Bespovratna sredstva - EU dio - HRK]]/7.5345</f>
        <v>203622.50388214213</v>
      </c>
      <c r="Q2458" s="19">
        <f>Ugovori_OPULJP[[#This Row],[Bespovratna sredstva - Ukupno (EU+Nac) HRK
= Ukupna ugovorena vrijednost bespovratnih sredstava]]*Ugovori_OPULJP[[#This Row],[STOPA NACIONALNOG SUFINANCIRANJA %]]</f>
        <v>270740.07449999999</v>
      </c>
      <c r="R2458" s="20">
        <f>Ugovori_OPULJP[[#This Row],[Bespovratna sredstva - Nacionalni dio - HRK]]/7.5345</f>
        <v>35933.38303802508</v>
      </c>
      <c r="S2458" s="19">
        <v>1804933.83</v>
      </c>
      <c r="T2458" s="20">
        <f>Ugovori_OPULJP[[#This Row],[Bespovratna sredstva - Ukupno (EU+Nac) HRK
= Ukupna ugovorena vrijednost bespovratnih sredstava]]/7.5345</f>
        <v>239555.88692016722</v>
      </c>
      <c r="U2458" s="19">
        <v>0</v>
      </c>
      <c r="V2458" s="20">
        <f>Ugovori_OPULJP[[#This Row],[Javni doprinos korisnika - HRK]]/7.5345</f>
        <v>0</v>
      </c>
      <c r="W2458" s="19">
        <v>0</v>
      </c>
      <c r="X2458" s="20">
        <f>Ugovori_OPULJP[[#This Row],[Privatni doprinos korisnika - HRK]]/7.5345</f>
        <v>0</v>
      </c>
      <c r="Y2458" s="21">
        <f>Ugovori_OPULJP[[#This Row],[Bespovratna sredstva - Ukupno (EU+Nac) HRK
= Ukupna ugovorena vrijednost bespovratnih sredstava]]+Ugovori_OPULJP[[#This Row],[Javni doprinos korisnika - HRK]]+Ugovori_OPULJP[[#This Row],[Privatni doprinos korisnika - HRK]]</f>
        <v>1804933.83</v>
      </c>
      <c r="Z2458" s="22">
        <f>Ugovori_OPULJP[[#This Row],[UKUPNI PRIHVATLJIVI IZDACI
TOTAL ELIGIBLE EXPENDITURE
= Bespovratna sredstva ukupno + doprinos korisnika
= Ukupni prihvatljivi troškovi
= Ukupna ugovorena vrijednost projekta HRK]]/7.5345</f>
        <v>239555.88692016722</v>
      </c>
      <c r="AA2458" s="13" t="s">
        <v>22</v>
      </c>
      <c r="AB2458" s="13" t="s">
        <v>145</v>
      </c>
      <c r="AC2458" s="12" t="s">
        <v>8991</v>
      </c>
      <c r="AD2458" s="12" t="s">
        <v>2664</v>
      </c>
    </row>
    <row r="2459" spans="1:30" ht="69" x14ac:dyDescent="0.3">
      <c r="A2459" s="10" t="s">
        <v>8992</v>
      </c>
      <c r="B2459" s="86" t="s">
        <v>139</v>
      </c>
      <c r="C2459" s="12" t="s">
        <v>2736</v>
      </c>
      <c r="D2459" s="12" t="s">
        <v>5519</v>
      </c>
      <c r="E2459" s="13" t="s">
        <v>63</v>
      </c>
      <c r="F2459" s="14" t="s">
        <v>8993</v>
      </c>
      <c r="G2459" s="14" t="s">
        <v>8994</v>
      </c>
      <c r="H2459" s="16">
        <v>43518</v>
      </c>
      <c r="I2459" s="16">
        <v>44338</v>
      </c>
      <c r="J2459" s="17" t="str">
        <f>IF(Ugovori_OPULJP[[#This Row],[DATUM ZAVRŠETKA OPERACIJE]]&gt;DATE(2023,12,31),"u provedbi","završen")</f>
        <v>završen</v>
      </c>
      <c r="K2459" s="15" t="s">
        <v>8995</v>
      </c>
      <c r="L2459" s="15" t="s">
        <v>21</v>
      </c>
      <c r="M2459" s="18">
        <v>0.85</v>
      </c>
      <c r="N2459" s="18">
        <v>0.15</v>
      </c>
      <c r="O2459" s="19">
        <f>Ugovori_OPULJP[[#This Row],[Bespovratna sredstva - Ukupno (EU+Nac) HRK
= Ukupna ugovorena vrijednost bespovratnih sredstava]]*Ugovori_OPULJP[[#This Row],[EU STOPA SUFINANCIRANJA %
EU CO-FINANCING RATE %]]</f>
        <v>1544097.25</v>
      </c>
      <c r="P2459" s="20">
        <f>Ugovori_OPULJP[[#This Row],[Bespovratna sredstva - EU dio - HRK]]/7.5345</f>
        <v>204936.92348530094</v>
      </c>
      <c r="Q2459" s="19">
        <f>Ugovori_OPULJP[[#This Row],[Bespovratna sredstva - Ukupno (EU+Nac) HRK
= Ukupna ugovorena vrijednost bespovratnih sredstava]]*Ugovori_OPULJP[[#This Row],[STOPA NACIONALNOG SUFINANCIRANJA %]]</f>
        <v>272487.75</v>
      </c>
      <c r="R2459" s="20">
        <f>Ugovori_OPULJP[[#This Row],[Bespovratna sredstva - Nacionalni dio - HRK]]/7.5345</f>
        <v>36165.339438582516</v>
      </c>
      <c r="S2459" s="19">
        <v>1816585</v>
      </c>
      <c r="T2459" s="20">
        <f>Ugovori_OPULJP[[#This Row],[Bespovratna sredstva - Ukupno (EU+Nac) HRK
= Ukupna ugovorena vrijednost bespovratnih sredstava]]/7.5345</f>
        <v>241102.26292388345</v>
      </c>
      <c r="U2459" s="19">
        <v>0</v>
      </c>
      <c r="V2459" s="20">
        <f>Ugovori_OPULJP[[#This Row],[Javni doprinos korisnika - HRK]]/7.5345</f>
        <v>0</v>
      </c>
      <c r="W2459" s="19">
        <v>0</v>
      </c>
      <c r="X2459" s="20">
        <f>Ugovori_OPULJP[[#This Row],[Privatni doprinos korisnika - HRK]]/7.5345</f>
        <v>0</v>
      </c>
      <c r="Y2459" s="21">
        <f>Ugovori_OPULJP[[#This Row],[Bespovratna sredstva - Ukupno (EU+Nac) HRK
= Ukupna ugovorena vrijednost bespovratnih sredstava]]+Ugovori_OPULJP[[#This Row],[Javni doprinos korisnika - HRK]]+Ugovori_OPULJP[[#This Row],[Privatni doprinos korisnika - HRK]]</f>
        <v>1816585</v>
      </c>
      <c r="Z2459" s="22">
        <f>Ugovori_OPULJP[[#This Row],[UKUPNI PRIHVATLJIVI IZDACI
TOTAL ELIGIBLE EXPENDITURE
= Bespovratna sredstva ukupno + doprinos korisnika
= Ukupni prihvatljivi troškovi
= Ukupna ugovorena vrijednost projekta HRK]]/7.5345</f>
        <v>241102.26292388345</v>
      </c>
      <c r="AA2459" s="13" t="s">
        <v>22</v>
      </c>
      <c r="AB2459" s="13" t="s">
        <v>145</v>
      </c>
      <c r="AC2459" s="12" t="s">
        <v>8996</v>
      </c>
      <c r="AD2459" s="12" t="s">
        <v>2664</v>
      </c>
    </row>
    <row r="2460" spans="1:30" ht="69" x14ac:dyDescent="0.3">
      <c r="A2460" s="10" t="s">
        <v>8997</v>
      </c>
      <c r="B2460" s="86" t="s">
        <v>139</v>
      </c>
      <c r="C2460" s="12" t="s">
        <v>2736</v>
      </c>
      <c r="D2460" s="12" t="s">
        <v>5519</v>
      </c>
      <c r="E2460" s="13" t="s">
        <v>63</v>
      </c>
      <c r="F2460" s="14" t="s">
        <v>8998</v>
      </c>
      <c r="G2460" s="14" t="s">
        <v>8999</v>
      </c>
      <c r="H2460" s="16">
        <v>43518</v>
      </c>
      <c r="I2460" s="16">
        <v>44249</v>
      </c>
      <c r="J2460" s="17" t="str">
        <f>IF(Ugovori_OPULJP[[#This Row],[DATUM ZAVRŠETKA OPERACIJE]]&gt;DATE(2023,12,31),"u provedbi","završen")</f>
        <v>završen</v>
      </c>
      <c r="K2460" s="15" t="s">
        <v>9000</v>
      </c>
      <c r="L2460" s="15" t="s">
        <v>86</v>
      </c>
      <c r="M2460" s="18">
        <v>0.85</v>
      </c>
      <c r="N2460" s="18">
        <v>0.15</v>
      </c>
      <c r="O2460" s="19">
        <f>Ugovori_OPULJP[[#This Row],[Bespovratna sredstva - Ukupno (EU+Nac) HRK
= Ukupna ugovorena vrijednost bespovratnih sredstava]]*Ugovori_OPULJP[[#This Row],[EU STOPA SUFINANCIRANJA %
EU CO-FINANCING RATE %]]</f>
        <v>1555109.7734999999</v>
      </c>
      <c r="P2460" s="20">
        <f>Ugovori_OPULJP[[#This Row],[Bespovratna sredstva - EU dio - HRK]]/7.5345</f>
        <v>206398.536531953</v>
      </c>
      <c r="Q2460" s="19">
        <f>Ugovori_OPULJP[[#This Row],[Bespovratna sredstva - Ukupno (EU+Nac) HRK
= Ukupna ugovorena vrijednost bespovratnih sredstava]]*Ugovori_OPULJP[[#This Row],[STOPA NACIONALNOG SUFINANCIRANJA %]]</f>
        <v>274431.13649999996</v>
      </c>
      <c r="R2460" s="20">
        <f>Ugovori_OPULJP[[#This Row],[Bespovratna sredstva - Nacionalni dio - HRK]]/7.5345</f>
        <v>36423.271152697584</v>
      </c>
      <c r="S2460" s="19">
        <v>1829540.91</v>
      </c>
      <c r="T2460" s="20">
        <f>Ugovori_OPULJP[[#This Row],[Bespovratna sredstva - Ukupno (EU+Nac) HRK
= Ukupna ugovorena vrijednost bespovratnih sredstava]]/7.5345</f>
        <v>242821.80768465059</v>
      </c>
      <c r="U2460" s="19">
        <v>0</v>
      </c>
      <c r="V2460" s="20">
        <f>Ugovori_OPULJP[[#This Row],[Javni doprinos korisnika - HRK]]/7.5345</f>
        <v>0</v>
      </c>
      <c r="W2460" s="19">
        <v>0</v>
      </c>
      <c r="X2460" s="20">
        <f>Ugovori_OPULJP[[#This Row],[Privatni doprinos korisnika - HRK]]/7.5345</f>
        <v>0</v>
      </c>
      <c r="Y2460" s="21">
        <f>Ugovori_OPULJP[[#This Row],[Bespovratna sredstva - Ukupno (EU+Nac) HRK
= Ukupna ugovorena vrijednost bespovratnih sredstava]]+Ugovori_OPULJP[[#This Row],[Javni doprinos korisnika - HRK]]+Ugovori_OPULJP[[#This Row],[Privatni doprinos korisnika - HRK]]</f>
        <v>1829540.91</v>
      </c>
      <c r="Z2460" s="22">
        <f>Ugovori_OPULJP[[#This Row],[UKUPNI PRIHVATLJIVI IZDACI
TOTAL ELIGIBLE EXPENDITURE
= Bespovratna sredstva ukupno + doprinos korisnika
= Ukupni prihvatljivi troškovi
= Ukupna ugovorena vrijednost projekta HRK]]/7.5345</f>
        <v>242821.80768465059</v>
      </c>
      <c r="AA2460" s="13" t="s">
        <v>22</v>
      </c>
      <c r="AB2460" s="13" t="s">
        <v>145</v>
      </c>
      <c r="AC2460" s="12" t="s">
        <v>9001</v>
      </c>
      <c r="AD2460" s="12" t="s">
        <v>2664</v>
      </c>
    </row>
    <row r="2461" spans="1:30" ht="110.4" x14ac:dyDescent="0.3">
      <c r="A2461" s="10" t="s">
        <v>9002</v>
      </c>
      <c r="B2461" s="86" t="s">
        <v>139</v>
      </c>
      <c r="C2461" s="12" t="s">
        <v>2736</v>
      </c>
      <c r="D2461" s="12" t="s">
        <v>5519</v>
      </c>
      <c r="E2461" s="13" t="s">
        <v>63</v>
      </c>
      <c r="F2461" s="14" t="s">
        <v>9003</v>
      </c>
      <c r="G2461" s="14" t="s">
        <v>9004</v>
      </c>
      <c r="H2461" s="16">
        <v>43518</v>
      </c>
      <c r="I2461" s="16">
        <v>44249</v>
      </c>
      <c r="J2461" s="17" t="str">
        <f>IF(Ugovori_OPULJP[[#This Row],[DATUM ZAVRŠETKA OPERACIJE]]&gt;DATE(2023,12,31),"u provedbi","završen")</f>
        <v>završen</v>
      </c>
      <c r="K2461" s="15" t="s">
        <v>235</v>
      </c>
      <c r="L2461" s="15" t="s">
        <v>235</v>
      </c>
      <c r="M2461" s="18">
        <v>0.85</v>
      </c>
      <c r="N2461" s="18">
        <v>0.15</v>
      </c>
      <c r="O2461" s="19">
        <f>Ugovori_OPULJP[[#This Row],[Bespovratna sredstva - Ukupno (EU+Nac) HRK
= Ukupna ugovorena vrijednost bespovratnih sredstava]]*Ugovori_OPULJP[[#This Row],[EU STOPA SUFINANCIRANJA %
EU CO-FINANCING RATE %]]</f>
        <v>711314</v>
      </c>
      <c r="P2461" s="20">
        <f>Ugovori_OPULJP[[#This Row],[Bespovratna sredstva - EU dio - HRK]]/7.5345</f>
        <v>94407.591744641308</v>
      </c>
      <c r="Q2461" s="19">
        <f>Ugovori_OPULJP[[#This Row],[Bespovratna sredstva - Ukupno (EU+Nac) HRK
= Ukupna ugovorena vrijednost bespovratnih sredstava]]*Ugovori_OPULJP[[#This Row],[STOPA NACIONALNOG SUFINANCIRANJA %]]</f>
        <v>125526</v>
      </c>
      <c r="R2461" s="20">
        <f>Ugovori_OPULJP[[#This Row],[Bespovratna sredstva - Nacionalni dio - HRK]]/7.5345</f>
        <v>16660.163249054349</v>
      </c>
      <c r="S2461" s="19">
        <v>836840</v>
      </c>
      <c r="T2461" s="20">
        <f>Ugovori_OPULJP[[#This Row],[Bespovratna sredstva - Ukupno (EU+Nac) HRK
= Ukupna ugovorena vrijednost bespovratnih sredstava]]/7.5345</f>
        <v>111067.75499369566</v>
      </c>
      <c r="U2461" s="19">
        <v>0</v>
      </c>
      <c r="V2461" s="20">
        <f>Ugovori_OPULJP[[#This Row],[Javni doprinos korisnika - HRK]]/7.5345</f>
        <v>0</v>
      </c>
      <c r="W2461" s="19">
        <v>0</v>
      </c>
      <c r="X2461" s="20">
        <f>Ugovori_OPULJP[[#This Row],[Privatni doprinos korisnika - HRK]]/7.5345</f>
        <v>0</v>
      </c>
      <c r="Y2461" s="21">
        <f>Ugovori_OPULJP[[#This Row],[Bespovratna sredstva - Ukupno (EU+Nac) HRK
= Ukupna ugovorena vrijednost bespovratnih sredstava]]+Ugovori_OPULJP[[#This Row],[Javni doprinos korisnika - HRK]]+Ugovori_OPULJP[[#This Row],[Privatni doprinos korisnika - HRK]]</f>
        <v>836840</v>
      </c>
      <c r="Z2461" s="22">
        <f>Ugovori_OPULJP[[#This Row],[UKUPNI PRIHVATLJIVI IZDACI
TOTAL ELIGIBLE EXPENDITURE
= Bespovratna sredstva ukupno + doprinos korisnika
= Ukupni prihvatljivi troškovi
= Ukupna ugovorena vrijednost projekta HRK]]/7.5345</f>
        <v>111067.75499369566</v>
      </c>
      <c r="AA2461" s="13" t="s">
        <v>22</v>
      </c>
      <c r="AB2461" s="13" t="s">
        <v>145</v>
      </c>
      <c r="AC2461" s="12" t="s">
        <v>9005</v>
      </c>
      <c r="AD2461" s="12" t="s">
        <v>2664</v>
      </c>
    </row>
    <row r="2462" spans="1:30" ht="110.4" x14ac:dyDescent="0.3">
      <c r="A2462" s="10" t="s">
        <v>9006</v>
      </c>
      <c r="B2462" s="86" t="s">
        <v>139</v>
      </c>
      <c r="C2462" s="12" t="s">
        <v>2736</v>
      </c>
      <c r="D2462" s="12" t="s">
        <v>5519</v>
      </c>
      <c r="E2462" s="13" t="s">
        <v>63</v>
      </c>
      <c r="F2462" s="14" t="s">
        <v>9007</v>
      </c>
      <c r="G2462" s="14" t="s">
        <v>9008</v>
      </c>
      <c r="H2462" s="16">
        <v>43866</v>
      </c>
      <c r="I2462" s="16">
        <v>44597</v>
      </c>
      <c r="J2462" s="17" t="str">
        <f>IF(Ugovori_OPULJP[[#This Row],[DATUM ZAVRŠETKA OPERACIJE]]&gt;DATE(2023,12,31),"u provedbi","završen")</f>
        <v>završen</v>
      </c>
      <c r="K2462" s="15" t="s">
        <v>173</v>
      </c>
      <c r="L2462" s="15" t="s">
        <v>21</v>
      </c>
      <c r="M2462" s="18">
        <v>0.85</v>
      </c>
      <c r="N2462" s="18">
        <v>0.15</v>
      </c>
      <c r="O2462" s="19">
        <f>Ugovori_OPULJP[[#This Row],[Bespovratna sredstva - Ukupno (EU+Nac) HRK
= Ukupna ugovorena vrijednost bespovratnih sredstava]]*Ugovori_OPULJP[[#This Row],[EU STOPA SUFINANCIRANJA %
EU CO-FINANCING RATE %]]</f>
        <v>1694278.65</v>
      </c>
      <c r="P2462" s="20">
        <f>Ugovori_OPULJP[[#This Row],[Bespovratna sredstva - EU dio - HRK]]/7.5345</f>
        <v>224869.42066494125</v>
      </c>
      <c r="Q2462" s="19">
        <f>Ugovori_OPULJP[[#This Row],[Bespovratna sredstva - Ukupno (EU+Nac) HRK
= Ukupna ugovorena vrijednost bespovratnih sredstava]]*Ugovori_OPULJP[[#This Row],[STOPA NACIONALNOG SUFINANCIRANJA %]]</f>
        <v>298990.34999999998</v>
      </c>
      <c r="R2462" s="20">
        <f>Ugovori_OPULJP[[#This Row],[Bespovratna sredstva - Nacionalni dio - HRK]]/7.5345</f>
        <v>39682.838940871981</v>
      </c>
      <c r="S2462" s="19">
        <v>1993269</v>
      </c>
      <c r="T2462" s="20">
        <f>Ugovori_OPULJP[[#This Row],[Bespovratna sredstva - Ukupno (EU+Nac) HRK
= Ukupna ugovorena vrijednost bespovratnih sredstava]]/7.5345</f>
        <v>264552.25960581325</v>
      </c>
      <c r="U2462" s="19">
        <v>0</v>
      </c>
      <c r="V2462" s="20">
        <f>Ugovori_OPULJP[[#This Row],[Javni doprinos korisnika - HRK]]/7.5345</f>
        <v>0</v>
      </c>
      <c r="W2462" s="19">
        <v>0</v>
      </c>
      <c r="X2462" s="20">
        <f>Ugovori_OPULJP[[#This Row],[Privatni doprinos korisnika - HRK]]/7.5345</f>
        <v>0</v>
      </c>
      <c r="Y2462" s="21">
        <f>Ugovori_OPULJP[[#This Row],[Bespovratna sredstva - Ukupno (EU+Nac) HRK
= Ukupna ugovorena vrijednost bespovratnih sredstava]]+Ugovori_OPULJP[[#This Row],[Javni doprinos korisnika - HRK]]+Ugovori_OPULJP[[#This Row],[Privatni doprinos korisnika - HRK]]</f>
        <v>1993269</v>
      </c>
      <c r="Z2462" s="22">
        <f>Ugovori_OPULJP[[#This Row],[UKUPNI PRIHVATLJIVI IZDACI
TOTAL ELIGIBLE EXPENDITURE
= Bespovratna sredstva ukupno + doprinos korisnika
= Ukupni prihvatljivi troškovi
= Ukupna ugovorena vrijednost projekta HRK]]/7.5345</f>
        <v>264552.25960581325</v>
      </c>
      <c r="AA2462" s="13" t="s">
        <v>22</v>
      </c>
      <c r="AB2462" s="13" t="s">
        <v>145</v>
      </c>
      <c r="AC2462" s="12" t="s">
        <v>9009</v>
      </c>
      <c r="AD2462" s="12" t="s">
        <v>2664</v>
      </c>
    </row>
    <row r="2463" spans="1:30" ht="69" x14ac:dyDescent="0.3">
      <c r="A2463" s="10" t="s">
        <v>9010</v>
      </c>
      <c r="B2463" s="86" t="s">
        <v>139</v>
      </c>
      <c r="C2463" s="12" t="s">
        <v>2736</v>
      </c>
      <c r="D2463" s="12" t="s">
        <v>5519</v>
      </c>
      <c r="E2463" s="13" t="s">
        <v>63</v>
      </c>
      <c r="F2463" s="14" t="s">
        <v>9011</v>
      </c>
      <c r="G2463" s="14" t="s">
        <v>6263</v>
      </c>
      <c r="H2463" s="16">
        <v>43866</v>
      </c>
      <c r="I2463" s="16">
        <v>44597</v>
      </c>
      <c r="J2463" s="17" t="str">
        <f>IF(Ugovori_OPULJP[[#This Row],[DATUM ZAVRŠETKA OPERACIJE]]&gt;DATE(2023,12,31),"u provedbi","završen")</f>
        <v>završen</v>
      </c>
      <c r="K2463" s="15" t="s">
        <v>9000</v>
      </c>
      <c r="L2463" s="15" t="s">
        <v>240</v>
      </c>
      <c r="M2463" s="18">
        <v>0.85</v>
      </c>
      <c r="N2463" s="18">
        <v>0.15</v>
      </c>
      <c r="O2463" s="19">
        <f>Ugovori_OPULJP[[#This Row],[Bespovratna sredstva - Ukupno (EU+Nac) HRK
= Ukupna ugovorena vrijednost bespovratnih sredstava]]*Ugovori_OPULJP[[#This Row],[EU STOPA SUFINANCIRANJA %
EU CO-FINANCING RATE %]]</f>
        <v>1663747.3130000001</v>
      </c>
      <c r="P2463" s="20">
        <f>Ugovori_OPULJP[[#This Row],[Bespovratna sredstva - EU dio - HRK]]/7.5345</f>
        <v>220817.21587364789</v>
      </c>
      <c r="Q2463" s="19">
        <f>Ugovori_OPULJP[[#This Row],[Bespovratna sredstva - Ukupno (EU+Nac) HRK
= Ukupna ugovorena vrijednost bespovratnih sredstava]]*Ugovori_OPULJP[[#This Row],[STOPA NACIONALNOG SUFINANCIRANJA %]]</f>
        <v>293602.467</v>
      </c>
      <c r="R2463" s="20">
        <f>Ugovori_OPULJP[[#This Row],[Bespovratna sredstva - Nacionalni dio - HRK]]/7.5345</f>
        <v>38967.743977702565</v>
      </c>
      <c r="S2463" s="19">
        <v>1957349.78</v>
      </c>
      <c r="T2463" s="20">
        <f>Ugovori_OPULJP[[#This Row],[Bespovratna sredstva - Ukupno (EU+Nac) HRK
= Ukupna ugovorena vrijednost bespovratnih sredstava]]/7.5345</f>
        <v>259784.95985135043</v>
      </c>
      <c r="U2463" s="19">
        <v>0</v>
      </c>
      <c r="V2463" s="20">
        <f>Ugovori_OPULJP[[#This Row],[Javni doprinos korisnika - HRK]]/7.5345</f>
        <v>0</v>
      </c>
      <c r="W2463" s="19">
        <v>0</v>
      </c>
      <c r="X2463" s="20">
        <f>Ugovori_OPULJP[[#This Row],[Privatni doprinos korisnika - HRK]]/7.5345</f>
        <v>0</v>
      </c>
      <c r="Y2463" s="21">
        <f>Ugovori_OPULJP[[#This Row],[Bespovratna sredstva - Ukupno (EU+Nac) HRK
= Ukupna ugovorena vrijednost bespovratnih sredstava]]+Ugovori_OPULJP[[#This Row],[Javni doprinos korisnika - HRK]]+Ugovori_OPULJP[[#This Row],[Privatni doprinos korisnika - HRK]]</f>
        <v>1957349.78</v>
      </c>
      <c r="Z2463" s="22">
        <f>Ugovori_OPULJP[[#This Row],[UKUPNI PRIHVATLJIVI IZDACI
TOTAL ELIGIBLE EXPENDITURE
= Bespovratna sredstva ukupno + doprinos korisnika
= Ukupni prihvatljivi troškovi
= Ukupna ugovorena vrijednost projekta HRK]]/7.5345</f>
        <v>259784.95985135043</v>
      </c>
      <c r="AA2463" s="13" t="s">
        <v>22</v>
      </c>
      <c r="AB2463" s="13" t="s">
        <v>145</v>
      </c>
      <c r="AC2463" s="12" t="s">
        <v>9012</v>
      </c>
      <c r="AD2463" s="12" t="s">
        <v>2664</v>
      </c>
    </row>
    <row r="2464" spans="1:30" ht="82.8" x14ac:dyDescent="0.3">
      <c r="A2464" s="10" t="s">
        <v>9013</v>
      </c>
      <c r="B2464" s="86" t="s">
        <v>139</v>
      </c>
      <c r="C2464" s="12" t="s">
        <v>2736</v>
      </c>
      <c r="D2464" s="12" t="s">
        <v>5519</v>
      </c>
      <c r="E2464" s="13" t="s">
        <v>63</v>
      </c>
      <c r="F2464" s="14" t="s">
        <v>9014</v>
      </c>
      <c r="G2464" s="32" t="s">
        <v>4072</v>
      </c>
      <c r="H2464" s="16">
        <v>43866</v>
      </c>
      <c r="I2464" s="16">
        <v>44597</v>
      </c>
      <c r="J2464" s="17" t="str">
        <f>IF(Ugovori_OPULJP[[#This Row],[DATUM ZAVRŠETKA OPERACIJE]]&gt;DATE(2023,12,31),"u provedbi","završen")</f>
        <v>završen</v>
      </c>
      <c r="K2464" s="15" t="s">
        <v>9015</v>
      </c>
      <c r="L2464" s="15" t="s">
        <v>21</v>
      </c>
      <c r="M2464" s="18">
        <v>0.85</v>
      </c>
      <c r="N2464" s="18">
        <v>0.15</v>
      </c>
      <c r="O2464" s="19">
        <f>Ugovori_OPULJP[[#This Row],[Bespovratna sredstva - Ukupno (EU+Nac) HRK
= Ukupna ugovorena vrijednost bespovratnih sredstava]]*Ugovori_OPULJP[[#This Row],[EU STOPA SUFINANCIRANJA %
EU CO-FINANCING RATE %]]</f>
        <v>1335457.423</v>
      </c>
      <c r="P2464" s="20">
        <f>Ugovori_OPULJP[[#This Row],[Bespovratna sredstva - EU dio - HRK]]/7.5345</f>
        <v>177245.65969871922</v>
      </c>
      <c r="Q2464" s="19">
        <f>Ugovori_OPULJP[[#This Row],[Bespovratna sredstva - Ukupno (EU+Nac) HRK
= Ukupna ugovorena vrijednost bespovratnih sredstava]]*Ugovori_OPULJP[[#This Row],[STOPA NACIONALNOG SUFINANCIRANJA %]]</f>
        <v>235668.95699999997</v>
      </c>
      <c r="R2464" s="20">
        <f>Ugovori_OPULJP[[#This Row],[Bespovratna sredstva - Nacionalni dio - HRK]]/7.5345</f>
        <v>31278.645829185738</v>
      </c>
      <c r="S2464" s="19">
        <v>1571126.38</v>
      </c>
      <c r="T2464" s="20">
        <f>Ugovori_OPULJP[[#This Row],[Bespovratna sredstva - Ukupno (EU+Nac) HRK
= Ukupna ugovorena vrijednost bespovratnih sredstava]]/7.5345</f>
        <v>208524.30552790494</v>
      </c>
      <c r="U2464" s="19">
        <v>0</v>
      </c>
      <c r="V2464" s="20">
        <f>Ugovori_OPULJP[[#This Row],[Javni doprinos korisnika - HRK]]/7.5345</f>
        <v>0</v>
      </c>
      <c r="W2464" s="19">
        <v>0</v>
      </c>
      <c r="X2464" s="20">
        <f>Ugovori_OPULJP[[#This Row],[Privatni doprinos korisnika - HRK]]/7.5345</f>
        <v>0</v>
      </c>
      <c r="Y2464" s="21">
        <f>Ugovori_OPULJP[[#This Row],[Bespovratna sredstva - Ukupno (EU+Nac) HRK
= Ukupna ugovorena vrijednost bespovratnih sredstava]]+Ugovori_OPULJP[[#This Row],[Javni doprinos korisnika - HRK]]+Ugovori_OPULJP[[#This Row],[Privatni doprinos korisnika - HRK]]</f>
        <v>1571126.38</v>
      </c>
      <c r="Z2464" s="22">
        <f>Ugovori_OPULJP[[#This Row],[UKUPNI PRIHVATLJIVI IZDACI
TOTAL ELIGIBLE EXPENDITURE
= Bespovratna sredstva ukupno + doprinos korisnika
= Ukupni prihvatljivi troškovi
= Ukupna ugovorena vrijednost projekta HRK]]/7.5345</f>
        <v>208524.30552790494</v>
      </c>
      <c r="AA2464" s="13" t="s">
        <v>22</v>
      </c>
      <c r="AB2464" s="13" t="s">
        <v>145</v>
      </c>
      <c r="AC2464" s="12" t="s">
        <v>9016</v>
      </c>
      <c r="AD2464" s="12" t="s">
        <v>2664</v>
      </c>
    </row>
    <row r="2465" spans="1:30" ht="110.4" x14ac:dyDescent="0.3">
      <c r="A2465" s="10" t="s">
        <v>9017</v>
      </c>
      <c r="B2465" s="86" t="s">
        <v>139</v>
      </c>
      <c r="C2465" s="12" t="s">
        <v>2736</v>
      </c>
      <c r="D2465" s="12" t="s">
        <v>5519</v>
      </c>
      <c r="E2465" s="13" t="s">
        <v>63</v>
      </c>
      <c r="F2465" s="14" t="s">
        <v>9018</v>
      </c>
      <c r="G2465" s="14" t="s">
        <v>9019</v>
      </c>
      <c r="H2465" s="16">
        <v>43866</v>
      </c>
      <c r="I2465" s="16">
        <v>44597</v>
      </c>
      <c r="J2465" s="17" t="str">
        <f>IF(Ugovori_OPULJP[[#This Row],[DATUM ZAVRŠETKA OPERACIJE]]&gt;DATE(2023,12,31),"u provedbi","završen")</f>
        <v>završen</v>
      </c>
      <c r="K2465" s="15" t="s">
        <v>9020</v>
      </c>
      <c r="L2465" s="15" t="s">
        <v>21</v>
      </c>
      <c r="M2465" s="18">
        <v>0.85</v>
      </c>
      <c r="N2465" s="18">
        <v>0.15</v>
      </c>
      <c r="O2465" s="19">
        <f>Ugovori_OPULJP[[#This Row],[Bespovratna sredstva - Ukupno (EU+Nac) HRK
= Ukupna ugovorena vrijednost bespovratnih sredstava]]*Ugovori_OPULJP[[#This Row],[EU STOPA SUFINANCIRANJA %
EU CO-FINANCING RATE %]]</f>
        <v>1692153.8114999998</v>
      </c>
      <c r="P2465" s="20">
        <f>Ugovori_OPULJP[[#This Row],[Bespovratna sredstva - EU dio - HRK]]/7.5345</f>
        <v>224587.40613179372</v>
      </c>
      <c r="Q2465" s="19">
        <f>Ugovori_OPULJP[[#This Row],[Bespovratna sredstva - Ukupno (EU+Nac) HRK
= Ukupna ugovorena vrijednost bespovratnih sredstava]]*Ugovori_OPULJP[[#This Row],[STOPA NACIONALNOG SUFINANCIRANJA %]]</f>
        <v>298615.37849999999</v>
      </c>
      <c r="R2465" s="20">
        <f>Ugovori_OPULJP[[#This Row],[Bespovratna sredstva - Nacionalni dio - HRK]]/7.5345</f>
        <v>39633.071670316538</v>
      </c>
      <c r="S2465" s="19">
        <v>1990769.19</v>
      </c>
      <c r="T2465" s="20">
        <f>Ugovori_OPULJP[[#This Row],[Bespovratna sredstva - Ukupno (EU+Nac) HRK
= Ukupna ugovorena vrijednost bespovratnih sredstava]]/7.5345</f>
        <v>264220.47780211025</v>
      </c>
      <c r="U2465" s="19">
        <v>0</v>
      </c>
      <c r="V2465" s="20">
        <f>Ugovori_OPULJP[[#This Row],[Javni doprinos korisnika - HRK]]/7.5345</f>
        <v>0</v>
      </c>
      <c r="W2465" s="19">
        <v>0</v>
      </c>
      <c r="X2465" s="20">
        <f>Ugovori_OPULJP[[#This Row],[Privatni doprinos korisnika - HRK]]/7.5345</f>
        <v>0</v>
      </c>
      <c r="Y2465" s="21">
        <f>Ugovori_OPULJP[[#This Row],[Bespovratna sredstva - Ukupno (EU+Nac) HRK
= Ukupna ugovorena vrijednost bespovratnih sredstava]]+Ugovori_OPULJP[[#This Row],[Javni doprinos korisnika - HRK]]+Ugovori_OPULJP[[#This Row],[Privatni doprinos korisnika - HRK]]</f>
        <v>1990769.19</v>
      </c>
      <c r="Z2465" s="22">
        <f>Ugovori_OPULJP[[#This Row],[UKUPNI PRIHVATLJIVI IZDACI
TOTAL ELIGIBLE EXPENDITURE
= Bespovratna sredstva ukupno + doprinos korisnika
= Ukupni prihvatljivi troškovi
= Ukupna ugovorena vrijednost projekta HRK]]/7.5345</f>
        <v>264220.47780211025</v>
      </c>
      <c r="AA2465" s="13" t="s">
        <v>22</v>
      </c>
      <c r="AB2465" s="13" t="s">
        <v>145</v>
      </c>
      <c r="AC2465" s="12" t="s">
        <v>9021</v>
      </c>
      <c r="AD2465" s="12" t="s">
        <v>2664</v>
      </c>
    </row>
    <row r="2466" spans="1:30" ht="82.8" x14ac:dyDescent="0.3">
      <c r="A2466" s="10" t="s">
        <v>9022</v>
      </c>
      <c r="B2466" s="86" t="s">
        <v>139</v>
      </c>
      <c r="C2466" s="12" t="s">
        <v>2736</v>
      </c>
      <c r="D2466" s="12" t="s">
        <v>5519</v>
      </c>
      <c r="E2466" s="13" t="s">
        <v>63</v>
      </c>
      <c r="F2466" s="14" t="s">
        <v>9023</v>
      </c>
      <c r="G2466" s="14" t="s">
        <v>9024</v>
      </c>
      <c r="H2466" s="16">
        <v>43866</v>
      </c>
      <c r="I2466" s="16">
        <v>44597</v>
      </c>
      <c r="J2466" s="17" t="str">
        <f>IF(Ugovori_OPULJP[[#This Row],[DATUM ZAVRŠETKA OPERACIJE]]&gt;DATE(2023,12,31),"u provedbi","završen")</f>
        <v>završen</v>
      </c>
      <c r="K2466" s="15" t="s">
        <v>9025</v>
      </c>
      <c r="L2466" s="15" t="s">
        <v>21</v>
      </c>
      <c r="M2466" s="18">
        <v>0.85</v>
      </c>
      <c r="N2466" s="18">
        <v>0.15</v>
      </c>
      <c r="O2466" s="19">
        <f>Ugovori_OPULJP[[#This Row],[Bespovratna sredstva - Ukupno (EU+Nac) HRK
= Ukupna ugovorena vrijednost bespovratnih sredstava]]*Ugovori_OPULJP[[#This Row],[EU STOPA SUFINANCIRANJA %
EU CO-FINANCING RATE %]]</f>
        <v>1664564.588</v>
      </c>
      <c r="P2466" s="20">
        <f>Ugovori_OPULJP[[#This Row],[Bespovratna sredstva - EU dio - HRK]]/7.5345</f>
        <v>220925.68690689493</v>
      </c>
      <c r="Q2466" s="19">
        <f>Ugovori_OPULJP[[#This Row],[Bespovratna sredstva - Ukupno (EU+Nac) HRK
= Ukupna ugovorena vrijednost bespovratnih sredstava]]*Ugovori_OPULJP[[#This Row],[STOPA NACIONALNOG SUFINANCIRANJA %]]</f>
        <v>293746.69199999998</v>
      </c>
      <c r="R2466" s="20">
        <f>Ugovori_OPULJP[[#This Row],[Bespovratna sredstva - Nacionalni dio - HRK]]/7.5345</f>
        <v>38986.885924746166</v>
      </c>
      <c r="S2466" s="19">
        <v>1958311.28</v>
      </c>
      <c r="T2466" s="20">
        <f>Ugovori_OPULJP[[#This Row],[Bespovratna sredstva - Ukupno (EU+Nac) HRK
= Ukupna ugovorena vrijednost bespovratnih sredstava]]/7.5345</f>
        <v>259912.5728316411</v>
      </c>
      <c r="U2466" s="19">
        <v>0</v>
      </c>
      <c r="V2466" s="20">
        <f>Ugovori_OPULJP[[#This Row],[Javni doprinos korisnika - HRK]]/7.5345</f>
        <v>0</v>
      </c>
      <c r="W2466" s="19">
        <v>0</v>
      </c>
      <c r="X2466" s="20">
        <f>Ugovori_OPULJP[[#This Row],[Privatni doprinos korisnika - HRK]]/7.5345</f>
        <v>0</v>
      </c>
      <c r="Y2466" s="21">
        <f>Ugovori_OPULJP[[#This Row],[Bespovratna sredstva - Ukupno (EU+Nac) HRK
= Ukupna ugovorena vrijednost bespovratnih sredstava]]+Ugovori_OPULJP[[#This Row],[Javni doprinos korisnika - HRK]]+Ugovori_OPULJP[[#This Row],[Privatni doprinos korisnika - HRK]]</f>
        <v>1958311.28</v>
      </c>
      <c r="Z2466" s="22">
        <f>Ugovori_OPULJP[[#This Row],[UKUPNI PRIHVATLJIVI IZDACI
TOTAL ELIGIBLE EXPENDITURE
= Bespovratna sredstva ukupno + doprinos korisnika
= Ukupni prihvatljivi troškovi
= Ukupna ugovorena vrijednost projekta HRK]]/7.5345</f>
        <v>259912.5728316411</v>
      </c>
      <c r="AA2466" s="13" t="s">
        <v>22</v>
      </c>
      <c r="AB2466" s="13" t="s">
        <v>145</v>
      </c>
      <c r="AC2466" s="12" t="s">
        <v>9026</v>
      </c>
      <c r="AD2466" s="12" t="s">
        <v>2664</v>
      </c>
    </row>
    <row r="2467" spans="1:30" ht="110.4" x14ac:dyDescent="0.3">
      <c r="A2467" s="10" t="s">
        <v>9027</v>
      </c>
      <c r="B2467" s="86" t="s">
        <v>139</v>
      </c>
      <c r="C2467" s="12" t="s">
        <v>2736</v>
      </c>
      <c r="D2467" s="12" t="s">
        <v>5519</v>
      </c>
      <c r="E2467" s="13" t="s">
        <v>63</v>
      </c>
      <c r="F2467" s="14" t="s">
        <v>9028</v>
      </c>
      <c r="G2467" s="14" t="s">
        <v>9029</v>
      </c>
      <c r="H2467" s="16">
        <v>43866</v>
      </c>
      <c r="I2467" s="16">
        <v>44597</v>
      </c>
      <c r="J2467" s="17" t="str">
        <f>IF(Ugovori_OPULJP[[#This Row],[DATUM ZAVRŠETKA OPERACIJE]]&gt;DATE(2023,12,31),"u provedbi","završen")</f>
        <v>završen</v>
      </c>
      <c r="K2467" s="15" t="s">
        <v>9030</v>
      </c>
      <c r="L2467" s="15" t="s">
        <v>21</v>
      </c>
      <c r="M2467" s="18">
        <v>0.85</v>
      </c>
      <c r="N2467" s="18">
        <v>0.15</v>
      </c>
      <c r="O2467" s="19">
        <f>Ugovori_OPULJP[[#This Row],[Bespovratna sredstva - Ukupno (EU+Nac) HRK
= Ukupna ugovorena vrijednost bespovratnih sredstava]]*Ugovori_OPULJP[[#This Row],[EU STOPA SUFINANCIRANJA %
EU CO-FINANCING RATE %]]</f>
        <v>1689643.3875</v>
      </c>
      <c r="P2467" s="20">
        <f>Ugovori_OPULJP[[#This Row],[Bespovratna sredstva - EU dio - HRK]]/7.5345</f>
        <v>224254.21560820224</v>
      </c>
      <c r="Q2467" s="19">
        <f>Ugovori_OPULJP[[#This Row],[Bespovratna sredstva - Ukupno (EU+Nac) HRK
= Ukupna ugovorena vrijednost bespovratnih sredstava]]*Ugovori_OPULJP[[#This Row],[STOPA NACIONALNOG SUFINANCIRANJA %]]</f>
        <v>298172.36249999999</v>
      </c>
      <c r="R2467" s="20">
        <f>Ugovori_OPULJP[[#This Row],[Bespovratna sredstva - Nacionalni dio - HRK]]/7.5345</f>
        <v>39574.273342623928</v>
      </c>
      <c r="S2467" s="19">
        <v>1987815.75</v>
      </c>
      <c r="T2467" s="20">
        <f>Ugovori_OPULJP[[#This Row],[Bespovratna sredstva - Ukupno (EU+Nac) HRK
= Ukupna ugovorena vrijednost bespovratnih sredstava]]/7.5345</f>
        <v>263828.48895082617</v>
      </c>
      <c r="U2467" s="19">
        <v>0</v>
      </c>
      <c r="V2467" s="20">
        <f>Ugovori_OPULJP[[#This Row],[Javni doprinos korisnika - HRK]]/7.5345</f>
        <v>0</v>
      </c>
      <c r="W2467" s="19">
        <v>0</v>
      </c>
      <c r="X2467" s="20">
        <f>Ugovori_OPULJP[[#This Row],[Privatni doprinos korisnika - HRK]]/7.5345</f>
        <v>0</v>
      </c>
      <c r="Y2467" s="21">
        <f>Ugovori_OPULJP[[#This Row],[Bespovratna sredstva - Ukupno (EU+Nac) HRK
= Ukupna ugovorena vrijednost bespovratnih sredstava]]+Ugovori_OPULJP[[#This Row],[Javni doprinos korisnika - HRK]]+Ugovori_OPULJP[[#This Row],[Privatni doprinos korisnika - HRK]]</f>
        <v>1987815.75</v>
      </c>
      <c r="Z2467" s="22">
        <f>Ugovori_OPULJP[[#This Row],[UKUPNI PRIHVATLJIVI IZDACI
TOTAL ELIGIBLE EXPENDITURE
= Bespovratna sredstva ukupno + doprinos korisnika
= Ukupni prihvatljivi troškovi
= Ukupna ugovorena vrijednost projekta HRK]]/7.5345</f>
        <v>263828.48895082617</v>
      </c>
      <c r="AA2467" s="13" t="s">
        <v>22</v>
      </c>
      <c r="AB2467" s="13" t="s">
        <v>145</v>
      </c>
      <c r="AC2467" s="12" t="s">
        <v>9031</v>
      </c>
      <c r="AD2467" s="12" t="s">
        <v>2664</v>
      </c>
    </row>
    <row r="2468" spans="1:30" ht="110.4" x14ac:dyDescent="0.3">
      <c r="A2468" s="10" t="s">
        <v>9032</v>
      </c>
      <c r="B2468" s="86" t="s">
        <v>139</v>
      </c>
      <c r="C2468" s="12" t="s">
        <v>2736</v>
      </c>
      <c r="D2468" s="12" t="s">
        <v>5519</v>
      </c>
      <c r="E2468" s="13" t="s">
        <v>63</v>
      </c>
      <c r="F2468" s="14" t="s">
        <v>9033</v>
      </c>
      <c r="G2468" s="14" t="s">
        <v>9034</v>
      </c>
      <c r="H2468" s="16">
        <v>43866</v>
      </c>
      <c r="I2468" s="16">
        <v>44597</v>
      </c>
      <c r="J2468" s="17" t="str">
        <f>IF(Ugovori_OPULJP[[#This Row],[DATUM ZAVRŠETKA OPERACIJE]]&gt;DATE(2023,12,31),"u provedbi","završen")</f>
        <v>završen</v>
      </c>
      <c r="K2468" s="15" t="s">
        <v>9035</v>
      </c>
      <c r="L2468" s="15" t="s">
        <v>21</v>
      </c>
      <c r="M2468" s="18">
        <v>0.85</v>
      </c>
      <c r="N2468" s="18">
        <v>0.15</v>
      </c>
      <c r="O2468" s="19">
        <f>Ugovori_OPULJP[[#This Row],[Bespovratna sredstva - Ukupno (EU+Nac) HRK
= Ukupna ugovorena vrijednost bespovratnih sredstava]]*Ugovori_OPULJP[[#This Row],[EU STOPA SUFINANCIRANJA %
EU CO-FINANCING RATE %]]</f>
        <v>1656424.4270000001</v>
      </c>
      <c r="P2468" s="20">
        <f>Ugovori_OPULJP[[#This Row],[Bespovratna sredstva - EU dio - HRK]]/7.5345</f>
        <v>219845.30187802773</v>
      </c>
      <c r="Q2468" s="19">
        <f>Ugovori_OPULJP[[#This Row],[Bespovratna sredstva - Ukupno (EU+Nac) HRK
= Ukupna ugovorena vrijednost bespovratnih sredstava]]*Ugovori_OPULJP[[#This Row],[STOPA NACIONALNOG SUFINANCIRANJA %]]</f>
        <v>292310.19300000003</v>
      </c>
      <c r="R2468" s="20">
        <f>Ugovori_OPULJP[[#This Row],[Bespovratna sredstva - Nacionalni dio - HRK]]/7.5345</f>
        <v>38796.229743181364</v>
      </c>
      <c r="S2468" s="19">
        <v>1948734.62</v>
      </c>
      <c r="T2468" s="20">
        <f>Ugovori_OPULJP[[#This Row],[Bespovratna sredstva - Ukupno (EU+Nac) HRK
= Ukupna ugovorena vrijednost bespovratnih sredstava]]/7.5345</f>
        <v>258641.53162120911</v>
      </c>
      <c r="U2468" s="19">
        <v>0</v>
      </c>
      <c r="V2468" s="20">
        <f>Ugovori_OPULJP[[#This Row],[Javni doprinos korisnika - HRK]]/7.5345</f>
        <v>0</v>
      </c>
      <c r="W2468" s="19">
        <v>0</v>
      </c>
      <c r="X2468" s="20">
        <f>Ugovori_OPULJP[[#This Row],[Privatni doprinos korisnika - HRK]]/7.5345</f>
        <v>0</v>
      </c>
      <c r="Y2468" s="21">
        <f>Ugovori_OPULJP[[#This Row],[Bespovratna sredstva - Ukupno (EU+Nac) HRK
= Ukupna ugovorena vrijednost bespovratnih sredstava]]+Ugovori_OPULJP[[#This Row],[Javni doprinos korisnika - HRK]]+Ugovori_OPULJP[[#This Row],[Privatni doprinos korisnika - HRK]]</f>
        <v>1948734.62</v>
      </c>
      <c r="Z2468" s="22">
        <f>Ugovori_OPULJP[[#This Row],[UKUPNI PRIHVATLJIVI IZDACI
TOTAL ELIGIBLE EXPENDITURE
= Bespovratna sredstva ukupno + doprinos korisnika
= Ukupni prihvatljivi troškovi
= Ukupna ugovorena vrijednost projekta HRK]]/7.5345</f>
        <v>258641.53162120911</v>
      </c>
      <c r="AA2468" s="13" t="s">
        <v>22</v>
      </c>
      <c r="AB2468" s="13" t="s">
        <v>145</v>
      </c>
      <c r="AC2468" s="12" t="s">
        <v>9036</v>
      </c>
      <c r="AD2468" s="12" t="s">
        <v>2664</v>
      </c>
    </row>
    <row r="2469" spans="1:30" ht="110.4" x14ac:dyDescent="0.3">
      <c r="A2469" s="10" t="s">
        <v>9037</v>
      </c>
      <c r="B2469" s="86" t="s">
        <v>139</v>
      </c>
      <c r="C2469" s="12" t="s">
        <v>2736</v>
      </c>
      <c r="D2469" s="12" t="s">
        <v>5519</v>
      </c>
      <c r="E2469" s="13" t="s">
        <v>63</v>
      </c>
      <c r="F2469" s="14" t="s">
        <v>9038</v>
      </c>
      <c r="G2469" s="14" t="s">
        <v>9039</v>
      </c>
      <c r="H2469" s="16">
        <v>43866</v>
      </c>
      <c r="I2469" s="16">
        <v>44597</v>
      </c>
      <c r="J2469" s="17" t="str">
        <f>IF(Ugovori_OPULJP[[#This Row],[DATUM ZAVRŠETKA OPERACIJE]]&gt;DATE(2023,12,31),"u provedbi","završen")</f>
        <v>završen</v>
      </c>
      <c r="K2469" s="15" t="s">
        <v>9040</v>
      </c>
      <c r="L2469" s="15" t="s">
        <v>21</v>
      </c>
      <c r="M2469" s="18">
        <v>0.85</v>
      </c>
      <c r="N2469" s="18">
        <v>0.15</v>
      </c>
      <c r="O2469" s="19">
        <f>Ugovori_OPULJP[[#This Row],[Bespovratna sredstva - Ukupno (EU+Nac) HRK
= Ukupna ugovorena vrijednost bespovratnih sredstava]]*Ugovori_OPULJP[[#This Row],[EU STOPA SUFINANCIRANJA %
EU CO-FINANCING RATE %]]</f>
        <v>1637963.3365</v>
      </c>
      <c r="P2469" s="20">
        <f>Ugovori_OPULJP[[#This Row],[Bespovratna sredstva - EU dio - HRK]]/7.5345</f>
        <v>217395.09410047115</v>
      </c>
      <c r="Q2469" s="19">
        <f>Ugovori_OPULJP[[#This Row],[Bespovratna sredstva - Ukupno (EU+Nac) HRK
= Ukupna ugovorena vrijednost bespovratnih sredstava]]*Ugovori_OPULJP[[#This Row],[STOPA NACIONALNOG SUFINANCIRANJA %]]</f>
        <v>289052.35349999997</v>
      </c>
      <c r="R2469" s="20">
        <f>Ugovori_OPULJP[[#This Row],[Bespovratna sredstva - Nacionalni dio - HRK]]/7.5345</f>
        <v>38363.840135377257</v>
      </c>
      <c r="S2469" s="19">
        <v>1927015.69</v>
      </c>
      <c r="T2469" s="20">
        <f>Ugovori_OPULJP[[#This Row],[Bespovratna sredstva - Ukupno (EU+Nac) HRK
= Ukupna ugovorena vrijednost bespovratnih sredstava]]/7.5345</f>
        <v>255758.9342358484</v>
      </c>
      <c r="U2469" s="19">
        <v>0</v>
      </c>
      <c r="V2469" s="20">
        <f>Ugovori_OPULJP[[#This Row],[Javni doprinos korisnika - HRK]]/7.5345</f>
        <v>0</v>
      </c>
      <c r="W2469" s="19">
        <v>0</v>
      </c>
      <c r="X2469" s="20">
        <f>Ugovori_OPULJP[[#This Row],[Privatni doprinos korisnika - HRK]]/7.5345</f>
        <v>0</v>
      </c>
      <c r="Y2469" s="21">
        <f>Ugovori_OPULJP[[#This Row],[Bespovratna sredstva - Ukupno (EU+Nac) HRK
= Ukupna ugovorena vrijednost bespovratnih sredstava]]+Ugovori_OPULJP[[#This Row],[Javni doprinos korisnika - HRK]]+Ugovori_OPULJP[[#This Row],[Privatni doprinos korisnika - HRK]]</f>
        <v>1927015.69</v>
      </c>
      <c r="Z2469" s="22">
        <f>Ugovori_OPULJP[[#This Row],[UKUPNI PRIHVATLJIVI IZDACI
TOTAL ELIGIBLE EXPENDITURE
= Bespovratna sredstva ukupno + doprinos korisnika
= Ukupni prihvatljivi troškovi
= Ukupna ugovorena vrijednost projekta HRK]]/7.5345</f>
        <v>255758.9342358484</v>
      </c>
      <c r="AA2469" s="13" t="s">
        <v>22</v>
      </c>
      <c r="AB2469" s="13" t="s">
        <v>145</v>
      </c>
      <c r="AC2469" s="12" t="s">
        <v>9041</v>
      </c>
      <c r="AD2469" s="12" t="s">
        <v>2664</v>
      </c>
    </row>
    <row r="2470" spans="1:30" ht="82.8" x14ac:dyDescent="0.3">
      <c r="A2470" s="10" t="s">
        <v>9042</v>
      </c>
      <c r="B2470" s="86" t="s">
        <v>139</v>
      </c>
      <c r="C2470" s="12" t="s">
        <v>2736</v>
      </c>
      <c r="D2470" s="12" t="s">
        <v>5519</v>
      </c>
      <c r="E2470" s="13" t="s">
        <v>63</v>
      </c>
      <c r="F2470" s="14" t="s">
        <v>9043</v>
      </c>
      <c r="G2470" s="14" t="s">
        <v>9044</v>
      </c>
      <c r="H2470" s="16">
        <v>43866</v>
      </c>
      <c r="I2470" s="16">
        <v>44597</v>
      </c>
      <c r="J2470" s="17" t="str">
        <f>IF(Ugovori_OPULJP[[#This Row],[DATUM ZAVRŠETKA OPERACIJE]]&gt;DATE(2023,12,31),"u provedbi","završen")</f>
        <v>završen</v>
      </c>
      <c r="K2470" s="15" t="s">
        <v>9045</v>
      </c>
      <c r="L2470" s="15" t="s">
        <v>240</v>
      </c>
      <c r="M2470" s="18">
        <v>0.85</v>
      </c>
      <c r="N2470" s="18">
        <v>0.15</v>
      </c>
      <c r="O2470" s="19">
        <f>Ugovori_OPULJP[[#This Row],[Bespovratna sredstva - Ukupno (EU+Nac) HRK
= Ukupna ugovorena vrijednost bespovratnih sredstava]]*Ugovori_OPULJP[[#This Row],[EU STOPA SUFINANCIRANJA %
EU CO-FINANCING RATE %]]</f>
        <v>1617144.0229999998</v>
      </c>
      <c r="P2470" s="20">
        <f>Ugovori_OPULJP[[#This Row],[Bespovratna sredstva - EU dio - HRK]]/7.5345</f>
        <v>214631.89634348659</v>
      </c>
      <c r="Q2470" s="19">
        <f>Ugovori_OPULJP[[#This Row],[Bespovratna sredstva - Ukupno (EU+Nac) HRK
= Ukupna ugovorena vrijednost bespovratnih sredstava]]*Ugovori_OPULJP[[#This Row],[STOPA NACIONALNOG SUFINANCIRANJA %]]</f>
        <v>285378.35699999996</v>
      </c>
      <c r="R2470" s="20">
        <f>Ugovori_OPULJP[[#This Row],[Bespovratna sredstva - Nacionalni dio - HRK]]/7.5345</f>
        <v>37876.217001791752</v>
      </c>
      <c r="S2470" s="19">
        <v>1902522.38</v>
      </c>
      <c r="T2470" s="20">
        <f>Ugovori_OPULJP[[#This Row],[Bespovratna sredstva - Ukupno (EU+Nac) HRK
= Ukupna ugovorena vrijednost bespovratnih sredstava]]/7.5345</f>
        <v>252508.11334527837</v>
      </c>
      <c r="U2470" s="19">
        <v>0</v>
      </c>
      <c r="V2470" s="20">
        <f>Ugovori_OPULJP[[#This Row],[Javni doprinos korisnika - HRK]]/7.5345</f>
        <v>0</v>
      </c>
      <c r="W2470" s="19">
        <v>0</v>
      </c>
      <c r="X2470" s="20">
        <f>Ugovori_OPULJP[[#This Row],[Privatni doprinos korisnika - HRK]]/7.5345</f>
        <v>0</v>
      </c>
      <c r="Y2470" s="21">
        <f>Ugovori_OPULJP[[#This Row],[Bespovratna sredstva - Ukupno (EU+Nac) HRK
= Ukupna ugovorena vrijednost bespovratnih sredstava]]+Ugovori_OPULJP[[#This Row],[Javni doprinos korisnika - HRK]]+Ugovori_OPULJP[[#This Row],[Privatni doprinos korisnika - HRK]]</f>
        <v>1902522.38</v>
      </c>
      <c r="Z2470" s="22">
        <f>Ugovori_OPULJP[[#This Row],[UKUPNI PRIHVATLJIVI IZDACI
TOTAL ELIGIBLE EXPENDITURE
= Bespovratna sredstva ukupno + doprinos korisnika
= Ukupni prihvatljivi troškovi
= Ukupna ugovorena vrijednost projekta HRK]]/7.5345</f>
        <v>252508.11334527837</v>
      </c>
      <c r="AA2470" s="13" t="s">
        <v>22</v>
      </c>
      <c r="AB2470" s="13" t="s">
        <v>145</v>
      </c>
      <c r="AC2470" s="12" t="s">
        <v>9046</v>
      </c>
      <c r="AD2470" s="12" t="s">
        <v>2664</v>
      </c>
    </row>
    <row r="2471" spans="1:30" ht="124.2" x14ac:dyDescent="0.3">
      <c r="A2471" s="10" t="s">
        <v>9047</v>
      </c>
      <c r="B2471" s="86" t="s">
        <v>139</v>
      </c>
      <c r="C2471" s="12" t="s">
        <v>2736</v>
      </c>
      <c r="D2471" s="12" t="s">
        <v>5519</v>
      </c>
      <c r="E2471" s="13" t="s">
        <v>63</v>
      </c>
      <c r="F2471" s="14" t="s">
        <v>9048</v>
      </c>
      <c r="G2471" s="14" t="s">
        <v>9049</v>
      </c>
      <c r="H2471" s="16">
        <v>43866</v>
      </c>
      <c r="I2471" s="16">
        <v>44474</v>
      </c>
      <c r="J2471" s="17" t="str">
        <f>IF(Ugovori_OPULJP[[#This Row],[DATUM ZAVRŠETKA OPERACIJE]]&gt;DATE(2023,12,31),"u provedbi","završen")</f>
        <v>završen</v>
      </c>
      <c r="K2471" s="15" t="s">
        <v>173</v>
      </c>
      <c r="L2471" s="15" t="s">
        <v>21</v>
      </c>
      <c r="M2471" s="18">
        <v>0.85</v>
      </c>
      <c r="N2471" s="18">
        <v>0.15</v>
      </c>
      <c r="O2471" s="19">
        <f>Ugovori_OPULJP[[#This Row],[Bespovratna sredstva - Ukupno (EU+Nac) HRK
= Ukupna ugovorena vrijednost bespovratnih sredstava]]*Ugovori_OPULJP[[#This Row],[EU STOPA SUFINANCIRANJA %
EU CO-FINANCING RATE %]]</f>
        <v>1682094.1635</v>
      </c>
      <c r="P2471" s="20">
        <f>Ugovori_OPULJP[[#This Row],[Bespovratna sredstva - EU dio - HRK]]/7.5345</f>
        <v>223252.26139757116</v>
      </c>
      <c r="Q2471" s="19">
        <f>Ugovori_OPULJP[[#This Row],[Bespovratna sredstva - Ukupno (EU+Nac) HRK
= Ukupna ugovorena vrijednost bespovratnih sredstava]]*Ugovori_OPULJP[[#This Row],[STOPA NACIONALNOG SUFINANCIRANJA %]]</f>
        <v>296840.14649999997</v>
      </c>
      <c r="R2471" s="20">
        <f>Ugovori_OPULJP[[#This Row],[Bespovratna sredstva - Nacionalni dio - HRK]]/7.5345</f>
        <v>39397.457893689025</v>
      </c>
      <c r="S2471" s="19">
        <v>1978934.31</v>
      </c>
      <c r="T2471" s="20">
        <f>Ugovori_OPULJP[[#This Row],[Bespovratna sredstva - Ukupno (EU+Nac) HRK
= Ukupna ugovorena vrijednost bespovratnih sredstava]]/7.5345</f>
        <v>262649.71929126017</v>
      </c>
      <c r="U2471" s="19">
        <v>0</v>
      </c>
      <c r="V2471" s="20">
        <f>Ugovori_OPULJP[[#This Row],[Javni doprinos korisnika - HRK]]/7.5345</f>
        <v>0</v>
      </c>
      <c r="W2471" s="19">
        <v>0</v>
      </c>
      <c r="X2471" s="20">
        <f>Ugovori_OPULJP[[#This Row],[Privatni doprinos korisnika - HRK]]/7.5345</f>
        <v>0</v>
      </c>
      <c r="Y2471" s="21">
        <f>Ugovori_OPULJP[[#This Row],[Bespovratna sredstva - Ukupno (EU+Nac) HRK
= Ukupna ugovorena vrijednost bespovratnih sredstava]]+Ugovori_OPULJP[[#This Row],[Javni doprinos korisnika - HRK]]+Ugovori_OPULJP[[#This Row],[Privatni doprinos korisnika - HRK]]</f>
        <v>1978934.31</v>
      </c>
      <c r="Z2471" s="22">
        <f>Ugovori_OPULJP[[#This Row],[UKUPNI PRIHVATLJIVI IZDACI
TOTAL ELIGIBLE EXPENDITURE
= Bespovratna sredstva ukupno + doprinos korisnika
= Ukupni prihvatljivi troškovi
= Ukupna ugovorena vrijednost projekta HRK]]/7.5345</f>
        <v>262649.71929126017</v>
      </c>
      <c r="AA2471" s="13" t="s">
        <v>22</v>
      </c>
      <c r="AB2471" s="13" t="s">
        <v>145</v>
      </c>
      <c r="AC2471" s="12" t="s">
        <v>9050</v>
      </c>
      <c r="AD2471" s="12" t="s">
        <v>2664</v>
      </c>
    </row>
    <row r="2472" spans="1:30" ht="96.6" x14ac:dyDescent="0.3">
      <c r="A2472" s="10" t="s">
        <v>9051</v>
      </c>
      <c r="B2472" s="86" t="s">
        <v>139</v>
      </c>
      <c r="C2472" s="12" t="s">
        <v>2736</v>
      </c>
      <c r="D2472" s="12" t="s">
        <v>5519</v>
      </c>
      <c r="E2472" s="13" t="s">
        <v>63</v>
      </c>
      <c r="F2472" s="14" t="s">
        <v>9052</v>
      </c>
      <c r="G2472" s="14" t="s">
        <v>9053</v>
      </c>
      <c r="H2472" s="16">
        <v>43866</v>
      </c>
      <c r="I2472" s="16">
        <v>44597</v>
      </c>
      <c r="J2472" s="17" t="str">
        <f>IF(Ugovori_OPULJP[[#This Row],[DATUM ZAVRŠETKA OPERACIJE]]&gt;DATE(2023,12,31),"u provedbi","završen")</f>
        <v>završen</v>
      </c>
      <c r="K2472" s="15" t="s">
        <v>9054</v>
      </c>
      <c r="L2472" s="15" t="s">
        <v>91</v>
      </c>
      <c r="M2472" s="18">
        <v>0.85</v>
      </c>
      <c r="N2472" s="18">
        <v>0.15</v>
      </c>
      <c r="O2472" s="19">
        <f>Ugovori_OPULJP[[#This Row],[Bespovratna sredstva - Ukupno (EU+Nac) HRK
= Ukupna ugovorena vrijednost bespovratnih sredstava]]*Ugovori_OPULJP[[#This Row],[EU STOPA SUFINANCIRANJA %
EU CO-FINANCING RATE %]]</f>
        <v>1212878.923</v>
      </c>
      <c r="P2472" s="20">
        <f>Ugovori_OPULJP[[#This Row],[Bespovratna sredstva - EU dio - HRK]]/7.5345</f>
        <v>160976.69692746698</v>
      </c>
      <c r="Q2472" s="19">
        <f>Ugovori_OPULJP[[#This Row],[Bespovratna sredstva - Ukupno (EU+Nac) HRK
= Ukupna ugovorena vrijednost bespovratnih sredstava]]*Ugovori_OPULJP[[#This Row],[STOPA NACIONALNOG SUFINANCIRANJA %]]</f>
        <v>214037.45699999997</v>
      </c>
      <c r="R2472" s="20">
        <f>Ugovori_OPULJP[[#This Row],[Bespovratna sredstva - Nacionalni dio - HRK]]/7.5345</f>
        <v>28407.652398964758</v>
      </c>
      <c r="S2472" s="19">
        <v>1426916.38</v>
      </c>
      <c r="T2472" s="20">
        <f>Ugovori_OPULJP[[#This Row],[Bespovratna sredstva - Ukupno (EU+Nac) HRK
= Ukupna ugovorena vrijednost bespovratnih sredstava]]/7.5345</f>
        <v>189384.34932643172</v>
      </c>
      <c r="U2472" s="19">
        <v>0</v>
      </c>
      <c r="V2472" s="20">
        <f>Ugovori_OPULJP[[#This Row],[Javni doprinos korisnika - HRK]]/7.5345</f>
        <v>0</v>
      </c>
      <c r="W2472" s="19">
        <v>0</v>
      </c>
      <c r="X2472" s="20">
        <f>Ugovori_OPULJP[[#This Row],[Privatni doprinos korisnika - HRK]]/7.5345</f>
        <v>0</v>
      </c>
      <c r="Y2472" s="21">
        <f>Ugovori_OPULJP[[#This Row],[Bespovratna sredstva - Ukupno (EU+Nac) HRK
= Ukupna ugovorena vrijednost bespovratnih sredstava]]+Ugovori_OPULJP[[#This Row],[Javni doprinos korisnika - HRK]]+Ugovori_OPULJP[[#This Row],[Privatni doprinos korisnika - HRK]]</f>
        <v>1426916.38</v>
      </c>
      <c r="Z2472" s="22">
        <f>Ugovori_OPULJP[[#This Row],[UKUPNI PRIHVATLJIVI IZDACI
TOTAL ELIGIBLE EXPENDITURE
= Bespovratna sredstva ukupno + doprinos korisnika
= Ukupni prihvatljivi troškovi
= Ukupna ugovorena vrijednost projekta HRK]]/7.5345</f>
        <v>189384.34932643172</v>
      </c>
      <c r="AA2472" s="13" t="s">
        <v>22</v>
      </c>
      <c r="AB2472" s="13" t="s">
        <v>145</v>
      </c>
      <c r="AC2472" s="12" t="s">
        <v>9055</v>
      </c>
      <c r="AD2472" s="12" t="s">
        <v>2664</v>
      </c>
    </row>
    <row r="2473" spans="1:30" ht="110.4" x14ac:dyDescent="0.3">
      <c r="A2473" s="10" t="s">
        <v>9056</v>
      </c>
      <c r="B2473" s="86" t="s">
        <v>139</v>
      </c>
      <c r="C2473" s="12" t="s">
        <v>2736</v>
      </c>
      <c r="D2473" s="12" t="s">
        <v>5519</v>
      </c>
      <c r="E2473" s="13" t="s">
        <v>63</v>
      </c>
      <c r="F2473" s="14" t="s">
        <v>9057</v>
      </c>
      <c r="G2473" s="14" t="s">
        <v>9058</v>
      </c>
      <c r="H2473" s="16">
        <v>43866</v>
      </c>
      <c r="I2473" s="16">
        <v>44597</v>
      </c>
      <c r="J2473" s="17" t="str">
        <f>IF(Ugovori_OPULJP[[#This Row],[DATUM ZAVRŠETKA OPERACIJE]]&gt;DATE(2023,12,31),"u provedbi","završen")</f>
        <v>završen</v>
      </c>
      <c r="K2473" s="15" t="s">
        <v>2464</v>
      </c>
      <c r="L2473" s="15" t="s">
        <v>240</v>
      </c>
      <c r="M2473" s="18">
        <v>0.85</v>
      </c>
      <c r="N2473" s="18">
        <v>0.15</v>
      </c>
      <c r="O2473" s="19">
        <f>Ugovori_OPULJP[[#This Row],[Bespovratna sredstva - Ukupno (EU+Nac) HRK
= Ukupna ugovorena vrijednost bespovratnih sredstava]]*Ugovori_OPULJP[[#This Row],[EU STOPA SUFINANCIRANJA %
EU CO-FINANCING RATE %]]</f>
        <v>1591192.3670000001</v>
      </c>
      <c r="P2473" s="20">
        <f>Ugovori_OPULJP[[#This Row],[Bespovratna sredstva - EU dio - HRK]]/7.5345</f>
        <v>211187.51967615634</v>
      </c>
      <c r="Q2473" s="19">
        <f>Ugovori_OPULJP[[#This Row],[Bespovratna sredstva - Ukupno (EU+Nac) HRK
= Ukupna ugovorena vrijednost bespovratnih sredstava]]*Ugovori_OPULJP[[#This Row],[STOPA NACIONALNOG SUFINANCIRANJA %]]</f>
        <v>280798.65299999999</v>
      </c>
      <c r="R2473" s="20">
        <f>Ugovori_OPULJP[[#This Row],[Bespovratna sredstva - Nacionalni dio - HRK]]/7.5345</f>
        <v>37268.385825204059</v>
      </c>
      <c r="S2473" s="19">
        <v>1871991.02</v>
      </c>
      <c r="T2473" s="20">
        <f>Ugovori_OPULJP[[#This Row],[Bespovratna sredstva - Ukupno (EU+Nac) HRK
= Ukupna ugovorena vrijednost bespovratnih sredstava]]/7.5345</f>
        <v>248455.90550136039</v>
      </c>
      <c r="U2473" s="19">
        <v>0</v>
      </c>
      <c r="V2473" s="20">
        <f>Ugovori_OPULJP[[#This Row],[Javni doprinos korisnika - HRK]]/7.5345</f>
        <v>0</v>
      </c>
      <c r="W2473" s="19">
        <v>0</v>
      </c>
      <c r="X2473" s="20">
        <f>Ugovori_OPULJP[[#This Row],[Privatni doprinos korisnika - HRK]]/7.5345</f>
        <v>0</v>
      </c>
      <c r="Y2473" s="21">
        <f>Ugovori_OPULJP[[#This Row],[Bespovratna sredstva - Ukupno (EU+Nac) HRK
= Ukupna ugovorena vrijednost bespovratnih sredstava]]+Ugovori_OPULJP[[#This Row],[Javni doprinos korisnika - HRK]]+Ugovori_OPULJP[[#This Row],[Privatni doprinos korisnika - HRK]]</f>
        <v>1871991.02</v>
      </c>
      <c r="Z2473" s="22">
        <f>Ugovori_OPULJP[[#This Row],[UKUPNI PRIHVATLJIVI IZDACI
TOTAL ELIGIBLE EXPENDITURE
= Bespovratna sredstva ukupno + doprinos korisnika
= Ukupni prihvatljivi troškovi
= Ukupna ugovorena vrijednost projekta HRK]]/7.5345</f>
        <v>248455.90550136039</v>
      </c>
      <c r="AA2473" s="13" t="s">
        <v>22</v>
      </c>
      <c r="AB2473" s="13" t="s">
        <v>145</v>
      </c>
      <c r="AC2473" s="12" t="s">
        <v>9059</v>
      </c>
      <c r="AD2473" s="12" t="s">
        <v>2664</v>
      </c>
    </row>
    <row r="2474" spans="1:30" ht="69" x14ac:dyDescent="0.3">
      <c r="A2474" s="10" t="s">
        <v>9060</v>
      </c>
      <c r="B2474" s="86" t="s">
        <v>139</v>
      </c>
      <c r="C2474" s="12" t="s">
        <v>2736</v>
      </c>
      <c r="D2474" s="12" t="s">
        <v>5519</v>
      </c>
      <c r="E2474" s="13" t="s">
        <v>63</v>
      </c>
      <c r="F2474" s="14" t="s">
        <v>9061</v>
      </c>
      <c r="G2474" s="14" t="s">
        <v>315</v>
      </c>
      <c r="H2474" s="16">
        <v>43866</v>
      </c>
      <c r="I2474" s="16">
        <v>44352</v>
      </c>
      <c r="J2474" s="17" t="str">
        <f>IF(Ugovori_OPULJP[[#This Row],[DATUM ZAVRŠETKA OPERACIJE]]&gt;DATE(2023,12,31),"u provedbi","završen")</f>
        <v>završen</v>
      </c>
      <c r="K2474" s="15" t="s">
        <v>9062</v>
      </c>
      <c r="L2474" s="15" t="s">
        <v>240</v>
      </c>
      <c r="M2474" s="18">
        <v>0.85</v>
      </c>
      <c r="N2474" s="18">
        <v>0.15</v>
      </c>
      <c r="O2474" s="19">
        <f>Ugovori_OPULJP[[#This Row],[Bespovratna sredstva - Ukupno (EU+Nac) HRK
= Ukupna ugovorena vrijednost bespovratnih sredstava]]*Ugovori_OPULJP[[#This Row],[EU STOPA SUFINANCIRANJA %
EU CO-FINANCING RATE %]]</f>
        <v>1335065.76</v>
      </c>
      <c r="P2474" s="20">
        <f>Ugovori_OPULJP[[#This Row],[Bespovratna sredstva - EU dio - HRK]]/7.5345</f>
        <v>177193.67708540711</v>
      </c>
      <c r="Q2474" s="19">
        <f>Ugovori_OPULJP[[#This Row],[Bespovratna sredstva - Ukupno (EU+Nac) HRK
= Ukupna ugovorena vrijednost bespovratnih sredstava]]*Ugovori_OPULJP[[#This Row],[STOPA NACIONALNOG SUFINANCIRANJA %]]</f>
        <v>235599.84</v>
      </c>
      <c r="R2474" s="20">
        <f>Ugovori_OPULJP[[#This Row],[Bespovratna sredstva - Nacionalni dio - HRK]]/7.5345</f>
        <v>31269.47242683655</v>
      </c>
      <c r="S2474" s="19">
        <v>1570665.6</v>
      </c>
      <c r="T2474" s="20">
        <f>Ugovori_OPULJP[[#This Row],[Bespovratna sredstva - Ukupno (EU+Nac) HRK
= Ukupna ugovorena vrijednost bespovratnih sredstava]]/7.5345</f>
        <v>208463.14951224369</v>
      </c>
      <c r="U2474" s="19">
        <v>0</v>
      </c>
      <c r="V2474" s="20">
        <f>Ugovori_OPULJP[[#This Row],[Javni doprinos korisnika - HRK]]/7.5345</f>
        <v>0</v>
      </c>
      <c r="W2474" s="19">
        <v>0</v>
      </c>
      <c r="X2474" s="20">
        <f>Ugovori_OPULJP[[#This Row],[Privatni doprinos korisnika - HRK]]/7.5345</f>
        <v>0</v>
      </c>
      <c r="Y2474" s="21">
        <f>Ugovori_OPULJP[[#This Row],[Bespovratna sredstva - Ukupno (EU+Nac) HRK
= Ukupna ugovorena vrijednost bespovratnih sredstava]]+Ugovori_OPULJP[[#This Row],[Javni doprinos korisnika - HRK]]+Ugovori_OPULJP[[#This Row],[Privatni doprinos korisnika - HRK]]</f>
        <v>1570665.6</v>
      </c>
      <c r="Z2474" s="22">
        <f>Ugovori_OPULJP[[#This Row],[UKUPNI PRIHVATLJIVI IZDACI
TOTAL ELIGIBLE EXPENDITURE
= Bespovratna sredstva ukupno + doprinos korisnika
= Ukupni prihvatljivi troškovi
= Ukupna ugovorena vrijednost projekta HRK]]/7.5345</f>
        <v>208463.14951224369</v>
      </c>
      <c r="AA2474" s="13" t="s">
        <v>22</v>
      </c>
      <c r="AB2474" s="13" t="s">
        <v>145</v>
      </c>
      <c r="AC2474" s="12" t="s">
        <v>9063</v>
      </c>
      <c r="AD2474" s="12" t="s">
        <v>2664</v>
      </c>
    </row>
    <row r="2475" spans="1:30" ht="69" x14ac:dyDescent="0.3">
      <c r="A2475" s="10" t="s">
        <v>9064</v>
      </c>
      <c r="B2475" s="86" t="s">
        <v>139</v>
      </c>
      <c r="C2475" s="12" t="s">
        <v>2736</v>
      </c>
      <c r="D2475" s="12" t="s">
        <v>5519</v>
      </c>
      <c r="E2475" s="13" t="s">
        <v>63</v>
      </c>
      <c r="F2475" s="14" t="s">
        <v>9065</v>
      </c>
      <c r="G2475" s="14" t="s">
        <v>9066</v>
      </c>
      <c r="H2475" s="16">
        <v>43866</v>
      </c>
      <c r="I2475" s="16">
        <v>44352</v>
      </c>
      <c r="J2475" s="17" t="str">
        <f>IF(Ugovori_OPULJP[[#This Row],[DATUM ZAVRŠETKA OPERACIJE]]&gt;DATE(2023,12,31),"u provedbi","završen")</f>
        <v>završen</v>
      </c>
      <c r="K2475" s="15" t="s">
        <v>9067</v>
      </c>
      <c r="L2475" s="15" t="s">
        <v>240</v>
      </c>
      <c r="M2475" s="18">
        <v>0.85</v>
      </c>
      <c r="N2475" s="18">
        <v>0.15</v>
      </c>
      <c r="O2475" s="19">
        <f>Ugovori_OPULJP[[#This Row],[Bespovratna sredstva - Ukupno (EU+Nac) HRK
= Ukupna ugovorena vrijednost bespovratnih sredstava]]*Ugovori_OPULJP[[#This Row],[EU STOPA SUFINANCIRANJA %
EU CO-FINANCING RATE %]]</f>
        <v>1629131.25</v>
      </c>
      <c r="P2475" s="20">
        <f>Ugovori_OPULJP[[#This Row],[Bespovratna sredstva - EU dio - HRK]]/7.5345</f>
        <v>216222.87477603025</v>
      </c>
      <c r="Q2475" s="19">
        <f>Ugovori_OPULJP[[#This Row],[Bespovratna sredstva - Ukupno (EU+Nac) HRK
= Ukupna ugovorena vrijednost bespovratnih sredstava]]*Ugovori_OPULJP[[#This Row],[STOPA NACIONALNOG SUFINANCIRANJA %]]</f>
        <v>287493.75</v>
      </c>
      <c r="R2475" s="20">
        <f>Ugovori_OPULJP[[#This Row],[Bespovratna sredstva - Nacionalni dio - HRK]]/7.5345</f>
        <v>38156.977901652397</v>
      </c>
      <c r="S2475" s="19">
        <v>1916625</v>
      </c>
      <c r="T2475" s="20">
        <f>Ugovori_OPULJP[[#This Row],[Bespovratna sredstva - Ukupno (EU+Nac) HRK
= Ukupna ugovorena vrijednost bespovratnih sredstava]]/7.5345</f>
        <v>254379.85267768265</v>
      </c>
      <c r="U2475" s="19">
        <v>0</v>
      </c>
      <c r="V2475" s="20">
        <f>Ugovori_OPULJP[[#This Row],[Javni doprinos korisnika - HRK]]/7.5345</f>
        <v>0</v>
      </c>
      <c r="W2475" s="19">
        <v>0</v>
      </c>
      <c r="X2475" s="20">
        <f>Ugovori_OPULJP[[#This Row],[Privatni doprinos korisnika - HRK]]/7.5345</f>
        <v>0</v>
      </c>
      <c r="Y2475" s="21">
        <f>Ugovori_OPULJP[[#This Row],[Bespovratna sredstva - Ukupno (EU+Nac) HRK
= Ukupna ugovorena vrijednost bespovratnih sredstava]]+Ugovori_OPULJP[[#This Row],[Javni doprinos korisnika - HRK]]+Ugovori_OPULJP[[#This Row],[Privatni doprinos korisnika - HRK]]</f>
        <v>1916625</v>
      </c>
      <c r="Z2475" s="22">
        <f>Ugovori_OPULJP[[#This Row],[UKUPNI PRIHVATLJIVI IZDACI
TOTAL ELIGIBLE EXPENDITURE
= Bespovratna sredstva ukupno + doprinos korisnika
= Ukupni prihvatljivi troškovi
= Ukupna ugovorena vrijednost projekta HRK]]/7.5345</f>
        <v>254379.85267768265</v>
      </c>
      <c r="AA2475" s="13" t="s">
        <v>22</v>
      </c>
      <c r="AB2475" s="13" t="s">
        <v>145</v>
      </c>
      <c r="AC2475" s="12" t="s">
        <v>9068</v>
      </c>
      <c r="AD2475" s="12" t="s">
        <v>2664</v>
      </c>
    </row>
    <row r="2476" spans="1:30" ht="96.6" x14ac:dyDescent="0.3">
      <c r="A2476" s="10" t="s">
        <v>9069</v>
      </c>
      <c r="B2476" s="86" t="s">
        <v>139</v>
      </c>
      <c r="C2476" s="12" t="s">
        <v>2736</v>
      </c>
      <c r="D2476" s="12" t="s">
        <v>5519</v>
      </c>
      <c r="E2476" s="13" t="s">
        <v>63</v>
      </c>
      <c r="F2476" s="14" t="s">
        <v>9070</v>
      </c>
      <c r="G2476" s="14" t="s">
        <v>9071</v>
      </c>
      <c r="H2476" s="16">
        <v>43866</v>
      </c>
      <c r="I2476" s="16">
        <v>44597</v>
      </c>
      <c r="J2476" s="17" t="str">
        <f>IF(Ugovori_OPULJP[[#This Row],[DATUM ZAVRŠETKA OPERACIJE]]&gt;DATE(2023,12,31),"u provedbi","završen")</f>
        <v>završen</v>
      </c>
      <c r="K2476" s="15" t="s">
        <v>178</v>
      </c>
      <c r="L2476" s="15" t="s">
        <v>178</v>
      </c>
      <c r="M2476" s="18">
        <v>0.85</v>
      </c>
      <c r="N2476" s="18">
        <v>0.15</v>
      </c>
      <c r="O2476" s="19">
        <f>Ugovori_OPULJP[[#This Row],[Bespovratna sredstva - Ukupno (EU+Nac) HRK
= Ukupna ugovorena vrijednost bespovratnih sredstava]]*Ugovori_OPULJP[[#This Row],[EU STOPA SUFINANCIRANJA %
EU CO-FINANCING RATE %]]</f>
        <v>1388766.9749999999</v>
      </c>
      <c r="P2476" s="20">
        <f>Ugovori_OPULJP[[#This Row],[Bespovratna sredstva - EU dio - HRK]]/7.5345</f>
        <v>184321.05315548475</v>
      </c>
      <c r="Q2476" s="19">
        <f>Ugovori_OPULJP[[#This Row],[Bespovratna sredstva - Ukupno (EU+Nac) HRK
= Ukupna ugovorena vrijednost bespovratnih sredstava]]*Ugovori_OPULJP[[#This Row],[STOPA NACIONALNOG SUFINANCIRANJA %]]</f>
        <v>245076.52499999999</v>
      </c>
      <c r="R2476" s="20">
        <f>Ugovori_OPULJP[[#This Row],[Bespovratna sredstva - Nacionalni dio - HRK]]/7.5345</f>
        <v>32527.244674497309</v>
      </c>
      <c r="S2476" s="19">
        <v>1633843.5</v>
      </c>
      <c r="T2476" s="20">
        <f>Ugovori_OPULJP[[#This Row],[Bespovratna sredstva - Ukupno (EU+Nac) HRK
= Ukupna ugovorena vrijednost bespovratnih sredstava]]/7.5345</f>
        <v>216848.29782998207</v>
      </c>
      <c r="U2476" s="19">
        <v>0</v>
      </c>
      <c r="V2476" s="20">
        <f>Ugovori_OPULJP[[#This Row],[Javni doprinos korisnika - HRK]]/7.5345</f>
        <v>0</v>
      </c>
      <c r="W2476" s="19">
        <v>0</v>
      </c>
      <c r="X2476" s="20">
        <f>Ugovori_OPULJP[[#This Row],[Privatni doprinos korisnika - HRK]]/7.5345</f>
        <v>0</v>
      </c>
      <c r="Y2476" s="21">
        <f>Ugovori_OPULJP[[#This Row],[Bespovratna sredstva - Ukupno (EU+Nac) HRK
= Ukupna ugovorena vrijednost bespovratnih sredstava]]+Ugovori_OPULJP[[#This Row],[Javni doprinos korisnika - HRK]]+Ugovori_OPULJP[[#This Row],[Privatni doprinos korisnika - HRK]]</f>
        <v>1633843.5</v>
      </c>
      <c r="Z2476" s="22">
        <f>Ugovori_OPULJP[[#This Row],[UKUPNI PRIHVATLJIVI IZDACI
TOTAL ELIGIBLE EXPENDITURE
= Bespovratna sredstva ukupno + doprinos korisnika
= Ukupni prihvatljivi troškovi
= Ukupna ugovorena vrijednost projekta HRK]]/7.5345</f>
        <v>216848.29782998207</v>
      </c>
      <c r="AA2476" s="13" t="s">
        <v>22</v>
      </c>
      <c r="AB2476" s="13" t="s">
        <v>145</v>
      </c>
      <c r="AC2476" s="12" t="s">
        <v>9072</v>
      </c>
      <c r="AD2476" s="12" t="s">
        <v>2664</v>
      </c>
    </row>
    <row r="2477" spans="1:30" ht="41.4" x14ac:dyDescent="0.3">
      <c r="A2477" s="10" t="s">
        <v>9073</v>
      </c>
      <c r="B2477" s="86" t="s">
        <v>139</v>
      </c>
      <c r="C2477" s="12" t="s">
        <v>2736</v>
      </c>
      <c r="D2477" s="12" t="s">
        <v>5519</v>
      </c>
      <c r="E2477" s="13" t="s">
        <v>63</v>
      </c>
      <c r="F2477" s="14" t="s">
        <v>9074</v>
      </c>
      <c r="G2477" s="14" t="s">
        <v>9075</v>
      </c>
      <c r="H2477" s="16">
        <v>43866</v>
      </c>
      <c r="I2477" s="16">
        <v>44597</v>
      </c>
      <c r="J2477" s="17" t="str">
        <f>IF(Ugovori_OPULJP[[#This Row],[DATUM ZAVRŠETKA OPERACIJE]]&gt;DATE(2023,12,31),"u provedbi","završen")</f>
        <v>završen</v>
      </c>
      <c r="K2477" s="15" t="s">
        <v>81</v>
      </c>
      <c r="L2477" s="15" t="s">
        <v>81</v>
      </c>
      <c r="M2477" s="18">
        <v>0.85</v>
      </c>
      <c r="N2477" s="18">
        <v>0.15</v>
      </c>
      <c r="O2477" s="19">
        <f>Ugovori_OPULJP[[#This Row],[Bespovratna sredstva - Ukupno (EU+Nac) HRK
= Ukupna ugovorena vrijednost bespovratnih sredstava]]*Ugovori_OPULJP[[#This Row],[EU STOPA SUFINANCIRANJA %
EU CO-FINANCING RATE %]]</f>
        <v>1694324.0569999998</v>
      </c>
      <c r="P2477" s="20">
        <f>Ugovori_OPULJP[[#This Row],[Bespovratna sredstva - EU dio - HRK]]/7.5345</f>
        <v>224875.44720950292</v>
      </c>
      <c r="Q2477" s="19">
        <f>Ugovori_OPULJP[[#This Row],[Bespovratna sredstva - Ukupno (EU+Nac) HRK
= Ukupna ugovorena vrijednost bespovratnih sredstava]]*Ugovori_OPULJP[[#This Row],[STOPA NACIONALNOG SUFINANCIRANJA %]]</f>
        <v>298998.36299999995</v>
      </c>
      <c r="R2477" s="20">
        <f>Ugovori_OPULJP[[#This Row],[Bespovratna sredstva - Nacionalni dio - HRK]]/7.5345</f>
        <v>39683.902448735804</v>
      </c>
      <c r="S2477" s="19">
        <v>1993322.42</v>
      </c>
      <c r="T2477" s="20">
        <f>Ugovori_OPULJP[[#This Row],[Bespovratna sredstva - Ukupno (EU+Nac) HRK
= Ukupna ugovorena vrijednost bespovratnih sredstava]]/7.5345</f>
        <v>264559.34965823876</v>
      </c>
      <c r="U2477" s="19">
        <v>0</v>
      </c>
      <c r="V2477" s="20">
        <f>Ugovori_OPULJP[[#This Row],[Javni doprinos korisnika - HRK]]/7.5345</f>
        <v>0</v>
      </c>
      <c r="W2477" s="19">
        <v>0</v>
      </c>
      <c r="X2477" s="20">
        <f>Ugovori_OPULJP[[#This Row],[Privatni doprinos korisnika - HRK]]/7.5345</f>
        <v>0</v>
      </c>
      <c r="Y2477" s="21">
        <f>Ugovori_OPULJP[[#This Row],[Bespovratna sredstva - Ukupno (EU+Nac) HRK
= Ukupna ugovorena vrijednost bespovratnih sredstava]]+Ugovori_OPULJP[[#This Row],[Javni doprinos korisnika - HRK]]+Ugovori_OPULJP[[#This Row],[Privatni doprinos korisnika - HRK]]</f>
        <v>1993322.42</v>
      </c>
      <c r="Z2477" s="22">
        <f>Ugovori_OPULJP[[#This Row],[UKUPNI PRIHVATLJIVI IZDACI
TOTAL ELIGIBLE EXPENDITURE
= Bespovratna sredstva ukupno + doprinos korisnika
= Ukupni prihvatljivi troškovi
= Ukupna ugovorena vrijednost projekta HRK]]/7.5345</f>
        <v>264559.34965823876</v>
      </c>
      <c r="AA2477" s="13" t="s">
        <v>22</v>
      </c>
      <c r="AB2477" s="13" t="s">
        <v>145</v>
      </c>
      <c r="AC2477" s="12" t="s">
        <v>9076</v>
      </c>
      <c r="AD2477" s="12" t="s">
        <v>2664</v>
      </c>
    </row>
    <row r="2478" spans="1:30" ht="82.8" x14ac:dyDescent="0.3">
      <c r="A2478" s="10" t="s">
        <v>9077</v>
      </c>
      <c r="B2478" s="86" t="s">
        <v>139</v>
      </c>
      <c r="C2478" s="12" t="s">
        <v>2736</v>
      </c>
      <c r="D2478" s="12" t="s">
        <v>5519</v>
      </c>
      <c r="E2478" s="13" t="s">
        <v>63</v>
      </c>
      <c r="F2478" s="14" t="s">
        <v>9078</v>
      </c>
      <c r="G2478" s="14" t="s">
        <v>9079</v>
      </c>
      <c r="H2478" s="16">
        <v>43866</v>
      </c>
      <c r="I2478" s="16">
        <v>44597</v>
      </c>
      <c r="J2478" s="17" t="str">
        <f>IF(Ugovori_OPULJP[[#This Row],[DATUM ZAVRŠETKA OPERACIJE]]&gt;DATE(2023,12,31),"u provedbi","završen")</f>
        <v>završen</v>
      </c>
      <c r="K2478" s="15" t="s">
        <v>324</v>
      </c>
      <c r="L2478" s="15" t="s">
        <v>324</v>
      </c>
      <c r="M2478" s="18">
        <v>0.85</v>
      </c>
      <c r="N2478" s="18">
        <v>0.15</v>
      </c>
      <c r="O2478" s="19">
        <f>Ugovori_OPULJP[[#This Row],[Bespovratna sredstva - Ukupno (EU+Nac) HRK
= Ukupna ugovorena vrijednost bespovratnih sredstava]]*Ugovori_OPULJP[[#This Row],[EU STOPA SUFINANCIRANJA %
EU CO-FINANCING RATE %]]</f>
        <v>1124851.75</v>
      </c>
      <c r="P2478" s="20">
        <f>Ugovori_OPULJP[[#This Row],[Bespovratna sredstva - EU dio - HRK]]/7.5345</f>
        <v>149293.48331010682</v>
      </c>
      <c r="Q2478" s="19">
        <f>Ugovori_OPULJP[[#This Row],[Bespovratna sredstva - Ukupno (EU+Nac) HRK
= Ukupna ugovorena vrijednost bespovratnih sredstava]]*Ugovori_OPULJP[[#This Row],[STOPA NACIONALNOG SUFINANCIRANJA %]]</f>
        <v>198503.25</v>
      </c>
      <c r="R2478" s="20">
        <f>Ugovori_OPULJP[[#This Row],[Bespovratna sredstva - Nacionalni dio - HRK]]/7.5345</f>
        <v>26345.908819430617</v>
      </c>
      <c r="S2478" s="19">
        <v>1323355</v>
      </c>
      <c r="T2478" s="20">
        <f>Ugovori_OPULJP[[#This Row],[Bespovratna sredstva - Ukupno (EU+Nac) HRK
= Ukupna ugovorena vrijednost bespovratnih sredstava]]/7.5345</f>
        <v>175639.39212953745</v>
      </c>
      <c r="U2478" s="19">
        <v>0</v>
      </c>
      <c r="V2478" s="20">
        <f>Ugovori_OPULJP[[#This Row],[Javni doprinos korisnika - HRK]]/7.5345</f>
        <v>0</v>
      </c>
      <c r="W2478" s="19">
        <v>0</v>
      </c>
      <c r="X2478" s="20">
        <f>Ugovori_OPULJP[[#This Row],[Privatni doprinos korisnika - HRK]]/7.5345</f>
        <v>0</v>
      </c>
      <c r="Y2478" s="21">
        <f>Ugovori_OPULJP[[#This Row],[Bespovratna sredstva - Ukupno (EU+Nac) HRK
= Ukupna ugovorena vrijednost bespovratnih sredstava]]+Ugovori_OPULJP[[#This Row],[Javni doprinos korisnika - HRK]]+Ugovori_OPULJP[[#This Row],[Privatni doprinos korisnika - HRK]]</f>
        <v>1323355</v>
      </c>
      <c r="Z2478" s="22">
        <f>Ugovori_OPULJP[[#This Row],[UKUPNI PRIHVATLJIVI IZDACI
TOTAL ELIGIBLE EXPENDITURE
= Bespovratna sredstva ukupno + doprinos korisnika
= Ukupni prihvatljivi troškovi
= Ukupna ugovorena vrijednost projekta HRK]]/7.5345</f>
        <v>175639.39212953745</v>
      </c>
      <c r="AA2478" s="13" t="s">
        <v>22</v>
      </c>
      <c r="AB2478" s="13" t="s">
        <v>145</v>
      </c>
      <c r="AC2478" s="12" t="s">
        <v>9080</v>
      </c>
      <c r="AD2478" s="12" t="s">
        <v>2664</v>
      </c>
    </row>
    <row r="2479" spans="1:30" ht="110.4" x14ac:dyDescent="0.3">
      <c r="A2479" s="10" t="s">
        <v>9081</v>
      </c>
      <c r="B2479" s="86" t="s">
        <v>139</v>
      </c>
      <c r="C2479" s="12" t="s">
        <v>2736</v>
      </c>
      <c r="D2479" s="12" t="s">
        <v>5519</v>
      </c>
      <c r="E2479" s="13" t="s">
        <v>63</v>
      </c>
      <c r="F2479" s="14" t="s">
        <v>9082</v>
      </c>
      <c r="G2479" s="14" t="s">
        <v>186</v>
      </c>
      <c r="H2479" s="16">
        <v>43866</v>
      </c>
      <c r="I2479" s="16">
        <v>44597</v>
      </c>
      <c r="J2479" s="17" t="str">
        <f>IF(Ugovori_OPULJP[[#This Row],[DATUM ZAVRŠETKA OPERACIJE]]&gt;DATE(2023,12,31),"u provedbi","završen")</f>
        <v>završen</v>
      </c>
      <c r="K2479" s="15" t="s">
        <v>2464</v>
      </c>
      <c r="L2479" s="15" t="s">
        <v>71</v>
      </c>
      <c r="M2479" s="18">
        <v>0.85</v>
      </c>
      <c r="N2479" s="18">
        <v>0.15</v>
      </c>
      <c r="O2479" s="19">
        <f>Ugovori_OPULJP[[#This Row],[Bespovratna sredstva - Ukupno (EU+Nac) HRK
= Ukupna ugovorena vrijednost bespovratnih sredstava]]*Ugovori_OPULJP[[#This Row],[EU STOPA SUFINANCIRANJA %
EU CO-FINANCING RATE %]]</f>
        <v>1698186.1850000001</v>
      </c>
      <c r="P2479" s="20">
        <f>Ugovori_OPULJP[[#This Row],[Bespovratna sredstva - EU dio - HRK]]/7.5345</f>
        <v>225388.03968411972</v>
      </c>
      <c r="Q2479" s="19">
        <f>Ugovori_OPULJP[[#This Row],[Bespovratna sredstva - Ukupno (EU+Nac) HRK
= Ukupna ugovorena vrijednost bespovratnih sredstava]]*Ugovori_OPULJP[[#This Row],[STOPA NACIONALNOG SUFINANCIRANJA %]]</f>
        <v>299679.91499999998</v>
      </c>
      <c r="R2479" s="20">
        <f>Ugovori_OPULJP[[#This Row],[Bespovratna sredstva - Nacionalni dio - HRK]]/7.5345</f>
        <v>39774.359944256415</v>
      </c>
      <c r="S2479" s="19">
        <v>1997866.1</v>
      </c>
      <c r="T2479" s="20">
        <f>Ugovori_OPULJP[[#This Row],[Bespovratna sredstva - Ukupno (EU+Nac) HRK
= Ukupna ugovorena vrijednost bespovratnih sredstava]]/7.5345</f>
        <v>265162.39962837612</v>
      </c>
      <c r="U2479" s="19">
        <v>0</v>
      </c>
      <c r="V2479" s="20">
        <f>Ugovori_OPULJP[[#This Row],[Javni doprinos korisnika - HRK]]/7.5345</f>
        <v>0</v>
      </c>
      <c r="W2479" s="19">
        <v>0</v>
      </c>
      <c r="X2479" s="20">
        <f>Ugovori_OPULJP[[#This Row],[Privatni doprinos korisnika - HRK]]/7.5345</f>
        <v>0</v>
      </c>
      <c r="Y2479" s="21">
        <f>Ugovori_OPULJP[[#This Row],[Bespovratna sredstva - Ukupno (EU+Nac) HRK
= Ukupna ugovorena vrijednost bespovratnih sredstava]]+Ugovori_OPULJP[[#This Row],[Javni doprinos korisnika - HRK]]+Ugovori_OPULJP[[#This Row],[Privatni doprinos korisnika - HRK]]</f>
        <v>1997866.1</v>
      </c>
      <c r="Z2479" s="22">
        <f>Ugovori_OPULJP[[#This Row],[UKUPNI PRIHVATLJIVI IZDACI
TOTAL ELIGIBLE EXPENDITURE
= Bespovratna sredstva ukupno + doprinos korisnika
= Ukupni prihvatljivi troškovi
= Ukupna ugovorena vrijednost projekta HRK]]/7.5345</f>
        <v>265162.39962837612</v>
      </c>
      <c r="AA2479" s="13" t="s">
        <v>22</v>
      </c>
      <c r="AB2479" s="13" t="s">
        <v>145</v>
      </c>
      <c r="AC2479" s="12" t="s">
        <v>9083</v>
      </c>
      <c r="AD2479" s="12" t="s">
        <v>2664</v>
      </c>
    </row>
    <row r="2480" spans="1:30" ht="82.8" x14ac:dyDescent="0.3">
      <c r="A2480" s="10" t="s">
        <v>9084</v>
      </c>
      <c r="B2480" s="86" t="s">
        <v>139</v>
      </c>
      <c r="C2480" s="12" t="s">
        <v>2736</v>
      </c>
      <c r="D2480" s="12" t="s">
        <v>5519</v>
      </c>
      <c r="E2480" s="13" t="s">
        <v>63</v>
      </c>
      <c r="F2480" s="14" t="s">
        <v>9085</v>
      </c>
      <c r="G2480" s="14" t="s">
        <v>9086</v>
      </c>
      <c r="H2480" s="16">
        <v>43866</v>
      </c>
      <c r="I2480" s="16">
        <v>44381</v>
      </c>
      <c r="J2480" s="17" t="str">
        <f>IF(Ugovori_OPULJP[[#This Row],[DATUM ZAVRŠETKA OPERACIJE]]&gt;DATE(2023,12,31),"u provedbi","završen")</f>
        <v>završen</v>
      </c>
      <c r="K2480" s="15" t="s">
        <v>144</v>
      </c>
      <c r="L2480" s="15" t="s">
        <v>144</v>
      </c>
      <c r="M2480" s="18">
        <v>0.85</v>
      </c>
      <c r="N2480" s="18">
        <v>0.15</v>
      </c>
      <c r="O2480" s="19">
        <f>Ugovori_OPULJP[[#This Row],[Bespovratna sredstva - Ukupno (EU+Nac) HRK
= Ukupna ugovorena vrijednost bespovratnih sredstava]]*Ugovori_OPULJP[[#This Row],[EU STOPA SUFINANCIRANJA %
EU CO-FINANCING RATE %]]</f>
        <v>1649210.2729999998</v>
      </c>
      <c r="P2480" s="20">
        <f>Ugovori_OPULJP[[#This Row],[Bespovratna sredstva - EU dio - HRK]]/7.5345</f>
        <v>218887.81909881209</v>
      </c>
      <c r="Q2480" s="19">
        <f>Ugovori_OPULJP[[#This Row],[Bespovratna sredstva - Ukupno (EU+Nac) HRK
= Ukupna ugovorena vrijednost bespovratnih sredstava]]*Ugovori_OPULJP[[#This Row],[STOPA NACIONALNOG SUFINANCIRANJA %]]</f>
        <v>291037.10699999996</v>
      </c>
      <c r="R2480" s="20">
        <f>Ugovori_OPULJP[[#This Row],[Bespovratna sredstva - Nacionalni dio - HRK]]/7.5345</f>
        <v>38627.262193908013</v>
      </c>
      <c r="S2480" s="19">
        <v>1940247.38</v>
      </c>
      <c r="T2480" s="20">
        <f>Ugovori_OPULJP[[#This Row],[Bespovratna sredstva - Ukupno (EU+Nac) HRK
= Ukupna ugovorena vrijednost bespovratnih sredstava]]/7.5345</f>
        <v>257515.08129272013</v>
      </c>
      <c r="U2480" s="19">
        <v>0</v>
      </c>
      <c r="V2480" s="20">
        <f>Ugovori_OPULJP[[#This Row],[Javni doprinos korisnika - HRK]]/7.5345</f>
        <v>0</v>
      </c>
      <c r="W2480" s="19">
        <v>0</v>
      </c>
      <c r="X2480" s="20">
        <f>Ugovori_OPULJP[[#This Row],[Privatni doprinos korisnika - HRK]]/7.5345</f>
        <v>0</v>
      </c>
      <c r="Y2480" s="21">
        <f>Ugovori_OPULJP[[#This Row],[Bespovratna sredstva - Ukupno (EU+Nac) HRK
= Ukupna ugovorena vrijednost bespovratnih sredstava]]+Ugovori_OPULJP[[#This Row],[Javni doprinos korisnika - HRK]]+Ugovori_OPULJP[[#This Row],[Privatni doprinos korisnika - HRK]]</f>
        <v>1940247.38</v>
      </c>
      <c r="Z2480" s="22">
        <f>Ugovori_OPULJP[[#This Row],[UKUPNI PRIHVATLJIVI IZDACI
TOTAL ELIGIBLE EXPENDITURE
= Bespovratna sredstva ukupno + doprinos korisnika
= Ukupni prihvatljivi troškovi
= Ukupna ugovorena vrijednost projekta HRK]]/7.5345</f>
        <v>257515.08129272013</v>
      </c>
      <c r="AA2480" s="13" t="s">
        <v>22</v>
      </c>
      <c r="AB2480" s="13" t="s">
        <v>145</v>
      </c>
      <c r="AC2480" s="12" t="s">
        <v>9087</v>
      </c>
      <c r="AD2480" s="12" t="s">
        <v>2664</v>
      </c>
    </row>
    <row r="2481" spans="1:30" ht="69" x14ac:dyDescent="0.3">
      <c r="A2481" s="10" t="s">
        <v>9088</v>
      </c>
      <c r="B2481" s="86" t="s">
        <v>139</v>
      </c>
      <c r="C2481" s="12" t="s">
        <v>2736</v>
      </c>
      <c r="D2481" s="12" t="s">
        <v>5519</v>
      </c>
      <c r="E2481" s="13" t="s">
        <v>63</v>
      </c>
      <c r="F2481" s="14" t="s">
        <v>3165</v>
      </c>
      <c r="G2481" s="14" t="s">
        <v>9089</v>
      </c>
      <c r="H2481" s="16">
        <v>43866</v>
      </c>
      <c r="I2481" s="16">
        <v>44597</v>
      </c>
      <c r="J2481" s="17" t="str">
        <f>IF(Ugovori_OPULJP[[#This Row],[DATUM ZAVRŠETKA OPERACIJE]]&gt;DATE(2023,12,31),"u provedbi","završen")</f>
        <v>završen</v>
      </c>
      <c r="K2481" s="15" t="s">
        <v>71</v>
      </c>
      <c r="L2481" s="15" t="s">
        <v>21</v>
      </c>
      <c r="M2481" s="18">
        <v>0.85</v>
      </c>
      <c r="N2481" s="18">
        <v>0.15</v>
      </c>
      <c r="O2481" s="19">
        <f>Ugovori_OPULJP[[#This Row],[Bespovratna sredstva - Ukupno (EU+Nac) HRK
= Ukupna ugovorena vrijednost bespovratnih sredstava]]*Ugovori_OPULJP[[#This Row],[EU STOPA SUFINANCIRANJA %
EU CO-FINANCING RATE %]]</f>
        <v>1683148.784</v>
      </c>
      <c r="P2481" s="20">
        <f>Ugovori_OPULJP[[#This Row],[Bespovratna sredstva - EU dio - HRK]]/7.5345</f>
        <v>223392.23359214279</v>
      </c>
      <c r="Q2481" s="19">
        <f>Ugovori_OPULJP[[#This Row],[Bespovratna sredstva - Ukupno (EU+Nac) HRK
= Ukupna ugovorena vrijednost bespovratnih sredstava]]*Ugovori_OPULJP[[#This Row],[STOPA NACIONALNOG SUFINANCIRANJA %]]</f>
        <v>297026.25599999999</v>
      </c>
      <c r="R2481" s="20">
        <f>Ugovori_OPULJP[[#This Row],[Bespovratna sredstva - Nacionalni dio - HRK]]/7.5345</f>
        <v>39422.158869201667</v>
      </c>
      <c r="S2481" s="19">
        <v>1980175.04</v>
      </c>
      <c r="T2481" s="20">
        <f>Ugovori_OPULJP[[#This Row],[Bespovratna sredstva - Ukupno (EU+Nac) HRK
= Ukupna ugovorena vrijednost bespovratnih sredstava]]/7.5345</f>
        <v>262814.39246134448</v>
      </c>
      <c r="U2481" s="19">
        <v>0</v>
      </c>
      <c r="V2481" s="20">
        <f>Ugovori_OPULJP[[#This Row],[Javni doprinos korisnika - HRK]]/7.5345</f>
        <v>0</v>
      </c>
      <c r="W2481" s="19">
        <v>0</v>
      </c>
      <c r="X2481" s="20">
        <f>Ugovori_OPULJP[[#This Row],[Privatni doprinos korisnika - HRK]]/7.5345</f>
        <v>0</v>
      </c>
      <c r="Y2481" s="21">
        <f>Ugovori_OPULJP[[#This Row],[Bespovratna sredstva - Ukupno (EU+Nac) HRK
= Ukupna ugovorena vrijednost bespovratnih sredstava]]+Ugovori_OPULJP[[#This Row],[Javni doprinos korisnika - HRK]]+Ugovori_OPULJP[[#This Row],[Privatni doprinos korisnika - HRK]]</f>
        <v>1980175.04</v>
      </c>
      <c r="Z2481" s="22">
        <f>Ugovori_OPULJP[[#This Row],[UKUPNI PRIHVATLJIVI IZDACI
TOTAL ELIGIBLE EXPENDITURE
= Bespovratna sredstva ukupno + doprinos korisnika
= Ukupni prihvatljivi troškovi
= Ukupna ugovorena vrijednost projekta HRK]]/7.5345</f>
        <v>262814.39246134448</v>
      </c>
      <c r="AA2481" s="13" t="s">
        <v>22</v>
      </c>
      <c r="AB2481" s="13" t="s">
        <v>145</v>
      </c>
      <c r="AC2481" s="12" t="s">
        <v>9090</v>
      </c>
      <c r="AD2481" s="12" t="s">
        <v>2664</v>
      </c>
    </row>
    <row r="2482" spans="1:30" ht="96.6" x14ac:dyDescent="0.3">
      <c r="A2482" s="10" t="s">
        <v>9091</v>
      </c>
      <c r="B2482" s="86" t="s">
        <v>139</v>
      </c>
      <c r="C2482" s="12" t="s">
        <v>2736</v>
      </c>
      <c r="D2482" s="12" t="s">
        <v>5519</v>
      </c>
      <c r="E2482" s="13" t="s">
        <v>63</v>
      </c>
      <c r="F2482" s="14" t="s">
        <v>9092</v>
      </c>
      <c r="G2482" s="32" t="s">
        <v>7073</v>
      </c>
      <c r="H2482" s="16">
        <v>43866</v>
      </c>
      <c r="I2482" s="16">
        <v>44597</v>
      </c>
      <c r="J2482" s="17" t="str">
        <f>IF(Ugovori_OPULJP[[#This Row],[DATUM ZAVRŠETKA OPERACIJE]]&gt;DATE(2023,12,31),"u provedbi","završen")</f>
        <v>završen</v>
      </c>
      <c r="K2482" s="15" t="s">
        <v>2992</v>
      </c>
      <c r="L2482" s="15" t="s">
        <v>380</v>
      </c>
      <c r="M2482" s="18">
        <v>0.85</v>
      </c>
      <c r="N2482" s="18">
        <v>0.15</v>
      </c>
      <c r="O2482" s="19">
        <f>Ugovori_OPULJP[[#This Row],[Bespovratna sredstva - Ukupno (EU+Nac) HRK
= Ukupna ugovorena vrijednost bespovratnih sredstava]]*Ugovori_OPULJP[[#This Row],[EU STOPA SUFINANCIRANJA %
EU CO-FINANCING RATE %]]</f>
        <v>1556800.585</v>
      </c>
      <c r="P2482" s="20">
        <f>Ugovori_OPULJP[[#This Row],[Bespovratna sredstva - EU dio - HRK]]/7.5345</f>
        <v>206622.94578273274</v>
      </c>
      <c r="Q2482" s="19">
        <f>Ugovori_OPULJP[[#This Row],[Bespovratna sredstva - Ukupno (EU+Nac) HRK
= Ukupna ugovorena vrijednost bespovratnih sredstava]]*Ugovori_OPULJP[[#This Row],[STOPA NACIONALNOG SUFINANCIRANJA %]]</f>
        <v>274729.51500000001</v>
      </c>
      <c r="R2482" s="20">
        <f>Ugovori_OPULJP[[#This Row],[Bespovratna sredstva - Nacionalni dio - HRK]]/7.5345</f>
        <v>36462.872785188134</v>
      </c>
      <c r="S2482" s="19">
        <v>1831530.1</v>
      </c>
      <c r="T2482" s="20">
        <f>Ugovori_OPULJP[[#This Row],[Bespovratna sredstva - Ukupno (EU+Nac) HRK
= Ukupna ugovorena vrijednost bespovratnih sredstava]]/7.5345</f>
        <v>243085.81856792088</v>
      </c>
      <c r="U2482" s="19">
        <v>0</v>
      </c>
      <c r="V2482" s="20">
        <f>Ugovori_OPULJP[[#This Row],[Javni doprinos korisnika - HRK]]/7.5345</f>
        <v>0</v>
      </c>
      <c r="W2482" s="19">
        <v>0</v>
      </c>
      <c r="X2482" s="20">
        <f>Ugovori_OPULJP[[#This Row],[Privatni doprinos korisnika - HRK]]/7.5345</f>
        <v>0</v>
      </c>
      <c r="Y2482" s="21">
        <f>Ugovori_OPULJP[[#This Row],[Bespovratna sredstva - Ukupno (EU+Nac) HRK
= Ukupna ugovorena vrijednost bespovratnih sredstava]]+Ugovori_OPULJP[[#This Row],[Javni doprinos korisnika - HRK]]+Ugovori_OPULJP[[#This Row],[Privatni doprinos korisnika - HRK]]</f>
        <v>1831530.1</v>
      </c>
      <c r="Z2482" s="22">
        <f>Ugovori_OPULJP[[#This Row],[UKUPNI PRIHVATLJIVI IZDACI
TOTAL ELIGIBLE EXPENDITURE
= Bespovratna sredstva ukupno + doprinos korisnika
= Ukupni prihvatljivi troškovi
= Ukupna ugovorena vrijednost projekta HRK]]/7.5345</f>
        <v>243085.81856792088</v>
      </c>
      <c r="AA2482" s="13" t="s">
        <v>22</v>
      </c>
      <c r="AB2482" s="13" t="s">
        <v>145</v>
      </c>
      <c r="AC2482" s="12" t="s">
        <v>9093</v>
      </c>
      <c r="AD2482" s="12" t="s">
        <v>2664</v>
      </c>
    </row>
    <row r="2483" spans="1:30" ht="96.6" x14ac:dyDescent="0.3">
      <c r="A2483" s="10" t="s">
        <v>9094</v>
      </c>
      <c r="B2483" s="86" t="s">
        <v>139</v>
      </c>
      <c r="C2483" s="12" t="s">
        <v>2736</v>
      </c>
      <c r="D2483" s="12" t="s">
        <v>5519</v>
      </c>
      <c r="E2483" s="13" t="s">
        <v>63</v>
      </c>
      <c r="F2483" s="14" t="s">
        <v>9095</v>
      </c>
      <c r="G2483" s="14" t="s">
        <v>9096</v>
      </c>
      <c r="H2483" s="16">
        <v>43866</v>
      </c>
      <c r="I2483" s="16">
        <v>44597</v>
      </c>
      <c r="J2483" s="17" t="str">
        <f>IF(Ugovori_OPULJP[[#This Row],[DATUM ZAVRŠETKA OPERACIJE]]&gt;DATE(2023,12,31),"u provedbi","završen")</f>
        <v>završen</v>
      </c>
      <c r="K2483" s="15" t="s">
        <v>91</v>
      </c>
      <c r="L2483" s="15" t="s">
        <v>21</v>
      </c>
      <c r="M2483" s="18">
        <v>0.85</v>
      </c>
      <c r="N2483" s="18">
        <v>0.15</v>
      </c>
      <c r="O2483" s="19">
        <f>Ugovori_OPULJP[[#This Row],[Bespovratna sredstva - Ukupno (EU+Nac) HRK
= Ukupna ugovorena vrijednost bespovratnih sredstava]]*Ugovori_OPULJP[[#This Row],[EU STOPA SUFINANCIRANJA %
EU CO-FINANCING RATE %]]</f>
        <v>1490508.8979999998</v>
      </c>
      <c r="P2483" s="20">
        <f>Ugovori_OPULJP[[#This Row],[Bespovratna sredstva - EU dio - HRK]]/7.5345</f>
        <v>197824.52690954937</v>
      </c>
      <c r="Q2483" s="19">
        <f>Ugovori_OPULJP[[#This Row],[Bespovratna sredstva - Ukupno (EU+Nac) HRK
= Ukupna ugovorena vrijednost bespovratnih sredstava]]*Ugovori_OPULJP[[#This Row],[STOPA NACIONALNOG SUFINANCIRANJA %]]</f>
        <v>263030.98199999996</v>
      </c>
      <c r="R2483" s="20">
        <f>Ugovori_OPULJP[[#This Row],[Bespovratna sredstva - Nacionalni dio - HRK]]/7.5345</f>
        <v>34910.210631096947</v>
      </c>
      <c r="S2483" s="19">
        <v>1753539.88</v>
      </c>
      <c r="T2483" s="20">
        <f>Ugovori_OPULJP[[#This Row],[Bespovratna sredstva - Ukupno (EU+Nac) HRK
= Ukupna ugovorena vrijednost bespovratnih sredstava]]/7.5345</f>
        <v>232734.73754064634</v>
      </c>
      <c r="U2483" s="19">
        <v>0</v>
      </c>
      <c r="V2483" s="20">
        <f>Ugovori_OPULJP[[#This Row],[Javni doprinos korisnika - HRK]]/7.5345</f>
        <v>0</v>
      </c>
      <c r="W2483" s="19">
        <v>0</v>
      </c>
      <c r="X2483" s="20">
        <f>Ugovori_OPULJP[[#This Row],[Privatni doprinos korisnika - HRK]]/7.5345</f>
        <v>0</v>
      </c>
      <c r="Y2483" s="21">
        <f>Ugovori_OPULJP[[#This Row],[Bespovratna sredstva - Ukupno (EU+Nac) HRK
= Ukupna ugovorena vrijednost bespovratnih sredstava]]+Ugovori_OPULJP[[#This Row],[Javni doprinos korisnika - HRK]]+Ugovori_OPULJP[[#This Row],[Privatni doprinos korisnika - HRK]]</f>
        <v>1753539.88</v>
      </c>
      <c r="Z2483" s="22">
        <f>Ugovori_OPULJP[[#This Row],[UKUPNI PRIHVATLJIVI IZDACI
TOTAL ELIGIBLE EXPENDITURE
= Bespovratna sredstva ukupno + doprinos korisnika
= Ukupni prihvatljivi troškovi
= Ukupna ugovorena vrijednost projekta HRK]]/7.5345</f>
        <v>232734.73754064634</v>
      </c>
      <c r="AA2483" s="13" t="s">
        <v>22</v>
      </c>
      <c r="AB2483" s="13" t="s">
        <v>145</v>
      </c>
      <c r="AC2483" s="12" t="s">
        <v>9097</v>
      </c>
      <c r="AD2483" s="12" t="s">
        <v>2664</v>
      </c>
    </row>
    <row r="2484" spans="1:30" ht="96.6" x14ac:dyDescent="0.3">
      <c r="A2484" s="10" t="s">
        <v>9098</v>
      </c>
      <c r="B2484" s="86" t="s">
        <v>139</v>
      </c>
      <c r="C2484" s="12" t="s">
        <v>2736</v>
      </c>
      <c r="D2484" s="12" t="s">
        <v>5519</v>
      </c>
      <c r="E2484" s="13" t="s">
        <v>63</v>
      </c>
      <c r="F2484" s="14" t="s">
        <v>9099</v>
      </c>
      <c r="G2484" s="14" t="s">
        <v>9100</v>
      </c>
      <c r="H2484" s="16">
        <v>43866</v>
      </c>
      <c r="I2484" s="16">
        <v>44352</v>
      </c>
      <c r="J2484" s="17" t="str">
        <f>IF(Ugovori_OPULJP[[#This Row],[DATUM ZAVRŠETKA OPERACIJE]]&gt;DATE(2023,12,31),"u provedbi","završen")</f>
        <v>završen</v>
      </c>
      <c r="K2484" s="15" t="s">
        <v>21</v>
      </c>
      <c r="L2484" s="15" t="s">
        <v>21</v>
      </c>
      <c r="M2484" s="18">
        <v>0.85</v>
      </c>
      <c r="N2484" s="18">
        <v>0.15</v>
      </c>
      <c r="O2484" s="19">
        <f>Ugovori_OPULJP[[#This Row],[Bespovratna sredstva - Ukupno (EU+Nac) HRK
= Ukupna ugovorena vrijednost bespovratnih sredstava]]*Ugovori_OPULJP[[#This Row],[EU STOPA SUFINANCIRANJA %
EU CO-FINANCING RATE %]]</f>
        <v>501030.30700000003</v>
      </c>
      <c r="P2484" s="20">
        <f>Ugovori_OPULJP[[#This Row],[Bespovratna sredstva - EU dio - HRK]]/7.5345</f>
        <v>66498.149445882271</v>
      </c>
      <c r="Q2484" s="19">
        <f>Ugovori_OPULJP[[#This Row],[Bespovratna sredstva - Ukupno (EU+Nac) HRK
= Ukupna ugovorena vrijednost bespovratnih sredstava]]*Ugovori_OPULJP[[#This Row],[STOPA NACIONALNOG SUFINANCIRANJA %]]</f>
        <v>88417.112999999998</v>
      </c>
      <c r="R2484" s="20">
        <f>Ugovori_OPULJP[[#This Row],[Bespovratna sredstva - Nacionalni dio - HRK]]/7.5345</f>
        <v>11734.967549273342</v>
      </c>
      <c r="S2484" s="19">
        <v>589447.42000000004</v>
      </c>
      <c r="T2484" s="20">
        <f>Ugovori_OPULJP[[#This Row],[Bespovratna sredstva - Ukupno (EU+Nac) HRK
= Ukupna ugovorena vrijednost bespovratnih sredstava]]/7.5345</f>
        <v>78233.116995155622</v>
      </c>
      <c r="U2484" s="19">
        <v>0</v>
      </c>
      <c r="V2484" s="20">
        <f>Ugovori_OPULJP[[#This Row],[Javni doprinos korisnika - HRK]]/7.5345</f>
        <v>0</v>
      </c>
      <c r="W2484" s="19">
        <v>0</v>
      </c>
      <c r="X2484" s="20">
        <f>Ugovori_OPULJP[[#This Row],[Privatni doprinos korisnika - HRK]]/7.5345</f>
        <v>0</v>
      </c>
      <c r="Y2484" s="21">
        <f>Ugovori_OPULJP[[#This Row],[Bespovratna sredstva - Ukupno (EU+Nac) HRK
= Ukupna ugovorena vrijednost bespovratnih sredstava]]+Ugovori_OPULJP[[#This Row],[Javni doprinos korisnika - HRK]]+Ugovori_OPULJP[[#This Row],[Privatni doprinos korisnika - HRK]]</f>
        <v>589447.42000000004</v>
      </c>
      <c r="Z2484" s="22">
        <f>Ugovori_OPULJP[[#This Row],[UKUPNI PRIHVATLJIVI IZDACI
TOTAL ELIGIBLE EXPENDITURE
= Bespovratna sredstva ukupno + doprinos korisnika
= Ukupni prihvatljivi troškovi
= Ukupna ugovorena vrijednost projekta HRK]]/7.5345</f>
        <v>78233.116995155622</v>
      </c>
      <c r="AA2484" s="13" t="s">
        <v>22</v>
      </c>
      <c r="AB2484" s="13" t="s">
        <v>145</v>
      </c>
      <c r="AC2484" s="12" t="s">
        <v>9101</v>
      </c>
      <c r="AD2484" s="12" t="s">
        <v>2664</v>
      </c>
    </row>
    <row r="2485" spans="1:30" ht="96.6" x14ac:dyDescent="0.3">
      <c r="A2485" s="10" t="s">
        <v>9102</v>
      </c>
      <c r="B2485" s="86" t="s">
        <v>139</v>
      </c>
      <c r="C2485" s="12" t="s">
        <v>2736</v>
      </c>
      <c r="D2485" s="12" t="s">
        <v>5519</v>
      </c>
      <c r="E2485" s="13" t="s">
        <v>63</v>
      </c>
      <c r="F2485" s="14" t="s">
        <v>9103</v>
      </c>
      <c r="G2485" s="14" t="s">
        <v>9104</v>
      </c>
      <c r="H2485" s="16">
        <v>43866</v>
      </c>
      <c r="I2485" s="16">
        <v>44597</v>
      </c>
      <c r="J2485" s="17" t="str">
        <f>IF(Ugovori_OPULJP[[#This Row],[DATUM ZAVRŠETKA OPERACIJE]]&gt;DATE(2023,12,31),"u provedbi","završen")</f>
        <v>završen</v>
      </c>
      <c r="K2485" s="15" t="s">
        <v>71</v>
      </c>
      <c r="L2485" s="15" t="s">
        <v>71</v>
      </c>
      <c r="M2485" s="18">
        <v>0.85</v>
      </c>
      <c r="N2485" s="18">
        <v>0.15</v>
      </c>
      <c r="O2485" s="19">
        <f>Ugovori_OPULJP[[#This Row],[Bespovratna sredstva - Ukupno (EU+Nac) HRK
= Ukupna ugovorena vrijednost bespovratnih sredstava]]*Ugovori_OPULJP[[#This Row],[EU STOPA SUFINANCIRANJA %
EU CO-FINANCING RATE %]]</f>
        <v>1574516.5399999998</v>
      </c>
      <c r="P2485" s="20">
        <f>Ugovori_OPULJP[[#This Row],[Bespovratna sredstva - EU dio - HRK]]/7.5345</f>
        <v>208974.25708407987</v>
      </c>
      <c r="Q2485" s="19">
        <f>Ugovori_OPULJP[[#This Row],[Bespovratna sredstva - Ukupno (EU+Nac) HRK
= Ukupna ugovorena vrijednost bespovratnih sredstava]]*Ugovori_OPULJP[[#This Row],[STOPA NACIONALNOG SUFINANCIRANJA %]]</f>
        <v>277855.86</v>
      </c>
      <c r="R2485" s="20">
        <f>Ugovori_OPULJP[[#This Row],[Bespovratna sredstva - Nacionalni dio - HRK]]/7.5345</f>
        <v>36877.810073661152</v>
      </c>
      <c r="S2485" s="19">
        <v>1852372.4</v>
      </c>
      <c r="T2485" s="20">
        <f>Ugovori_OPULJP[[#This Row],[Bespovratna sredstva - Ukupno (EU+Nac) HRK
= Ukupna ugovorena vrijednost bespovratnih sredstava]]/7.5345</f>
        <v>245852.06715774102</v>
      </c>
      <c r="U2485" s="19">
        <v>0</v>
      </c>
      <c r="V2485" s="20">
        <f>Ugovori_OPULJP[[#This Row],[Javni doprinos korisnika - HRK]]/7.5345</f>
        <v>0</v>
      </c>
      <c r="W2485" s="19">
        <v>0</v>
      </c>
      <c r="X2485" s="20">
        <f>Ugovori_OPULJP[[#This Row],[Privatni doprinos korisnika - HRK]]/7.5345</f>
        <v>0</v>
      </c>
      <c r="Y2485" s="21">
        <f>Ugovori_OPULJP[[#This Row],[Bespovratna sredstva - Ukupno (EU+Nac) HRK
= Ukupna ugovorena vrijednost bespovratnih sredstava]]+Ugovori_OPULJP[[#This Row],[Javni doprinos korisnika - HRK]]+Ugovori_OPULJP[[#This Row],[Privatni doprinos korisnika - HRK]]</f>
        <v>1852372.4</v>
      </c>
      <c r="Z2485" s="22">
        <f>Ugovori_OPULJP[[#This Row],[UKUPNI PRIHVATLJIVI IZDACI
TOTAL ELIGIBLE EXPENDITURE
= Bespovratna sredstva ukupno + doprinos korisnika
= Ukupni prihvatljivi troškovi
= Ukupna ugovorena vrijednost projekta HRK]]/7.5345</f>
        <v>245852.06715774102</v>
      </c>
      <c r="AA2485" s="13" t="s">
        <v>22</v>
      </c>
      <c r="AB2485" s="13" t="s">
        <v>145</v>
      </c>
      <c r="AC2485" s="12" t="s">
        <v>9105</v>
      </c>
      <c r="AD2485" s="12" t="s">
        <v>2664</v>
      </c>
    </row>
    <row r="2486" spans="1:30" ht="82.8" x14ac:dyDescent="0.3">
      <c r="A2486" s="10" t="s">
        <v>9106</v>
      </c>
      <c r="B2486" s="86" t="s">
        <v>139</v>
      </c>
      <c r="C2486" s="12" t="s">
        <v>2736</v>
      </c>
      <c r="D2486" s="12" t="s">
        <v>5519</v>
      </c>
      <c r="E2486" s="13" t="s">
        <v>63</v>
      </c>
      <c r="F2486" s="14" t="s">
        <v>9107</v>
      </c>
      <c r="G2486" s="14" t="s">
        <v>3154</v>
      </c>
      <c r="H2486" s="16">
        <v>43866</v>
      </c>
      <c r="I2486" s="16">
        <v>44597</v>
      </c>
      <c r="J2486" s="17" t="str">
        <f>IF(Ugovori_OPULJP[[#This Row],[DATUM ZAVRŠETKA OPERACIJE]]&gt;DATE(2023,12,31),"u provedbi","završen")</f>
        <v>završen</v>
      </c>
      <c r="K2486" s="15" t="s">
        <v>178</v>
      </c>
      <c r="L2486" s="15" t="s">
        <v>178</v>
      </c>
      <c r="M2486" s="18">
        <v>0.85</v>
      </c>
      <c r="N2486" s="18">
        <v>0.15</v>
      </c>
      <c r="O2486" s="19">
        <f>Ugovori_OPULJP[[#This Row],[Bespovratna sredstva - Ukupno (EU+Nac) HRK
= Ukupna ugovorena vrijednost bespovratnih sredstava]]*Ugovori_OPULJP[[#This Row],[EU STOPA SUFINANCIRANJA %
EU CO-FINANCING RATE %]]</f>
        <v>1384259.4335</v>
      </c>
      <c r="P2486" s="20">
        <f>Ugovori_OPULJP[[#This Row],[Bespovratna sredstva - EU dio - HRK]]/7.5345</f>
        <v>183722.79958855928</v>
      </c>
      <c r="Q2486" s="19">
        <f>Ugovori_OPULJP[[#This Row],[Bespovratna sredstva - Ukupno (EU+Nac) HRK
= Ukupna ugovorena vrijednost bespovratnih sredstava]]*Ugovori_OPULJP[[#This Row],[STOPA NACIONALNOG SUFINANCIRANJA %]]</f>
        <v>244281.0765</v>
      </c>
      <c r="R2486" s="20">
        <f>Ugovori_OPULJP[[#This Row],[Bespovratna sredstva - Nacionalni dio - HRK]]/7.5345</f>
        <v>32421.67051562811</v>
      </c>
      <c r="S2486" s="19">
        <v>1628540.51</v>
      </c>
      <c r="T2486" s="20">
        <f>Ugovori_OPULJP[[#This Row],[Bespovratna sredstva - Ukupno (EU+Nac) HRK
= Ukupna ugovorena vrijednost bespovratnih sredstava]]/7.5345</f>
        <v>216144.47010418741</v>
      </c>
      <c r="U2486" s="19">
        <v>0</v>
      </c>
      <c r="V2486" s="20">
        <f>Ugovori_OPULJP[[#This Row],[Javni doprinos korisnika - HRK]]/7.5345</f>
        <v>0</v>
      </c>
      <c r="W2486" s="19">
        <v>0</v>
      </c>
      <c r="X2486" s="20">
        <f>Ugovori_OPULJP[[#This Row],[Privatni doprinos korisnika - HRK]]/7.5345</f>
        <v>0</v>
      </c>
      <c r="Y2486" s="21">
        <f>Ugovori_OPULJP[[#This Row],[Bespovratna sredstva - Ukupno (EU+Nac) HRK
= Ukupna ugovorena vrijednost bespovratnih sredstava]]+Ugovori_OPULJP[[#This Row],[Javni doprinos korisnika - HRK]]+Ugovori_OPULJP[[#This Row],[Privatni doprinos korisnika - HRK]]</f>
        <v>1628540.51</v>
      </c>
      <c r="Z2486" s="22">
        <f>Ugovori_OPULJP[[#This Row],[UKUPNI PRIHVATLJIVI IZDACI
TOTAL ELIGIBLE EXPENDITURE
= Bespovratna sredstva ukupno + doprinos korisnika
= Ukupni prihvatljivi troškovi
= Ukupna ugovorena vrijednost projekta HRK]]/7.5345</f>
        <v>216144.47010418741</v>
      </c>
      <c r="AA2486" s="13" t="s">
        <v>22</v>
      </c>
      <c r="AB2486" s="13" t="s">
        <v>145</v>
      </c>
      <c r="AC2486" s="12" t="s">
        <v>9108</v>
      </c>
      <c r="AD2486" s="12" t="s">
        <v>2664</v>
      </c>
    </row>
    <row r="2487" spans="1:30" ht="69" x14ac:dyDescent="0.3">
      <c r="A2487" s="10" t="s">
        <v>9109</v>
      </c>
      <c r="B2487" s="86" t="s">
        <v>139</v>
      </c>
      <c r="C2487" s="12" t="s">
        <v>2736</v>
      </c>
      <c r="D2487" s="12" t="s">
        <v>5519</v>
      </c>
      <c r="E2487" s="13" t="s">
        <v>63</v>
      </c>
      <c r="F2487" s="14" t="s">
        <v>9110</v>
      </c>
      <c r="G2487" s="32" t="s">
        <v>9111</v>
      </c>
      <c r="H2487" s="16">
        <v>43866</v>
      </c>
      <c r="I2487" s="16">
        <v>44597</v>
      </c>
      <c r="J2487" s="17" t="str">
        <f>IF(Ugovori_OPULJP[[#This Row],[DATUM ZAVRŠETKA OPERACIJE]]&gt;DATE(2023,12,31),"u provedbi","završen")</f>
        <v>završen</v>
      </c>
      <c r="K2487" s="15" t="s">
        <v>173</v>
      </c>
      <c r="L2487" s="15" t="s">
        <v>21</v>
      </c>
      <c r="M2487" s="18">
        <v>0.85</v>
      </c>
      <c r="N2487" s="18">
        <v>0.15</v>
      </c>
      <c r="O2487" s="19">
        <f>Ugovori_OPULJP[[#This Row],[Bespovratna sredstva - Ukupno (EU+Nac) HRK
= Ukupna ugovorena vrijednost bespovratnih sredstava]]*Ugovori_OPULJP[[#This Row],[EU STOPA SUFINANCIRANJA %
EU CO-FINANCING RATE %]]</f>
        <v>1575857.1854999999</v>
      </c>
      <c r="P2487" s="20">
        <f>Ugovori_OPULJP[[#This Row],[Bespovratna sredstva - EU dio - HRK]]/7.5345</f>
        <v>209152.1913199283</v>
      </c>
      <c r="Q2487" s="19">
        <f>Ugovori_OPULJP[[#This Row],[Bespovratna sredstva - Ukupno (EU+Nac) HRK
= Ukupna ugovorena vrijednost bespovratnih sredstava]]*Ugovori_OPULJP[[#This Row],[STOPA NACIONALNOG SUFINANCIRANJA %]]</f>
        <v>278092.44449999998</v>
      </c>
      <c r="R2487" s="20">
        <f>Ugovori_OPULJP[[#This Row],[Bespovratna sredstva - Nacionalni dio - HRK]]/7.5345</f>
        <v>36909.210232928526</v>
      </c>
      <c r="S2487" s="19">
        <v>1853949.63</v>
      </c>
      <c r="T2487" s="20">
        <f>Ugovori_OPULJP[[#This Row],[Bespovratna sredstva - Ukupno (EU+Nac) HRK
= Ukupna ugovorena vrijednost bespovratnih sredstava]]/7.5345</f>
        <v>246061.40155285684</v>
      </c>
      <c r="U2487" s="19">
        <v>0</v>
      </c>
      <c r="V2487" s="20">
        <f>Ugovori_OPULJP[[#This Row],[Javni doprinos korisnika - HRK]]/7.5345</f>
        <v>0</v>
      </c>
      <c r="W2487" s="19">
        <v>0</v>
      </c>
      <c r="X2487" s="20">
        <f>Ugovori_OPULJP[[#This Row],[Privatni doprinos korisnika - HRK]]/7.5345</f>
        <v>0</v>
      </c>
      <c r="Y2487" s="21">
        <f>Ugovori_OPULJP[[#This Row],[Bespovratna sredstva - Ukupno (EU+Nac) HRK
= Ukupna ugovorena vrijednost bespovratnih sredstava]]+Ugovori_OPULJP[[#This Row],[Javni doprinos korisnika - HRK]]+Ugovori_OPULJP[[#This Row],[Privatni doprinos korisnika - HRK]]</f>
        <v>1853949.63</v>
      </c>
      <c r="Z2487" s="22">
        <f>Ugovori_OPULJP[[#This Row],[UKUPNI PRIHVATLJIVI IZDACI
TOTAL ELIGIBLE EXPENDITURE
= Bespovratna sredstva ukupno + doprinos korisnika
= Ukupni prihvatljivi troškovi
= Ukupna ugovorena vrijednost projekta HRK]]/7.5345</f>
        <v>246061.40155285684</v>
      </c>
      <c r="AA2487" s="13" t="s">
        <v>22</v>
      </c>
      <c r="AB2487" s="13" t="s">
        <v>145</v>
      </c>
      <c r="AC2487" s="12" t="s">
        <v>9112</v>
      </c>
      <c r="AD2487" s="12" t="s">
        <v>2664</v>
      </c>
    </row>
    <row r="2488" spans="1:30" ht="69" x14ac:dyDescent="0.3">
      <c r="A2488" s="10" t="s">
        <v>9113</v>
      </c>
      <c r="B2488" s="86" t="s">
        <v>139</v>
      </c>
      <c r="C2488" s="12" t="s">
        <v>2736</v>
      </c>
      <c r="D2488" s="12" t="s">
        <v>5519</v>
      </c>
      <c r="E2488" s="13" t="s">
        <v>63</v>
      </c>
      <c r="F2488" s="14" t="s">
        <v>9114</v>
      </c>
      <c r="G2488" s="14" t="s">
        <v>3894</v>
      </c>
      <c r="H2488" s="16">
        <v>43866</v>
      </c>
      <c r="I2488" s="16">
        <v>44597</v>
      </c>
      <c r="J2488" s="17" t="str">
        <f>IF(Ugovori_OPULJP[[#This Row],[DATUM ZAVRŠETKA OPERACIJE]]&gt;DATE(2023,12,31),"u provedbi","završen")</f>
        <v>završen</v>
      </c>
      <c r="K2488" s="15" t="s">
        <v>173</v>
      </c>
      <c r="L2488" s="15" t="s">
        <v>21</v>
      </c>
      <c r="M2488" s="18">
        <v>0.85</v>
      </c>
      <c r="N2488" s="18">
        <v>0.15</v>
      </c>
      <c r="O2488" s="19">
        <f>Ugovori_OPULJP[[#This Row],[Bespovratna sredstva - Ukupno (EU+Nac) HRK
= Ukupna ugovorena vrijednost bespovratnih sredstava]]*Ugovori_OPULJP[[#This Row],[EU STOPA SUFINANCIRANJA %
EU CO-FINANCING RATE %]]</f>
        <v>1612347.575</v>
      </c>
      <c r="P2488" s="20">
        <f>Ugovori_OPULJP[[#This Row],[Bespovratna sredstva - EU dio - HRK]]/7.5345</f>
        <v>213995.29829451189</v>
      </c>
      <c r="Q2488" s="19">
        <f>Ugovori_OPULJP[[#This Row],[Bespovratna sredstva - Ukupno (EU+Nac) HRK
= Ukupna ugovorena vrijednost bespovratnih sredstava]]*Ugovori_OPULJP[[#This Row],[STOPA NACIONALNOG SUFINANCIRANJA %]]</f>
        <v>284531.92499999999</v>
      </c>
      <c r="R2488" s="20">
        <f>Ugovori_OPULJP[[#This Row],[Bespovratna sredstva - Nacionalni dio - HRK]]/7.5345</f>
        <v>37763.876169619747</v>
      </c>
      <c r="S2488" s="19">
        <v>1896879.5</v>
      </c>
      <c r="T2488" s="20">
        <f>Ugovori_OPULJP[[#This Row],[Bespovratna sredstva - Ukupno (EU+Nac) HRK
= Ukupna ugovorena vrijednost bespovratnih sredstava]]/7.5345</f>
        <v>251759.17446413165</v>
      </c>
      <c r="U2488" s="19">
        <v>0</v>
      </c>
      <c r="V2488" s="20">
        <f>Ugovori_OPULJP[[#This Row],[Javni doprinos korisnika - HRK]]/7.5345</f>
        <v>0</v>
      </c>
      <c r="W2488" s="19">
        <v>0</v>
      </c>
      <c r="X2488" s="20">
        <f>Ugovori_OPULJP[[#This Row],[Privatni doprinos korisnika - HRK]]/7.5345</f>
        <v>0</v>
      </c>
      <c r="Y2488" s="21">
        <f>Ugovori_OPULJP[[#This Row],[Bespovratna sredstva - Ukupno (EU+Nac) HRK
= Ukupna ugovorena vrijednost bespovratnih sredstava]]+Ugovori_OPULJP[[#This Row],[Javni doprinos korisnika - HRK]]+Ugovori_OPULJP[[#This Row],[Privatni doprinos korisnika - HRK]]</f>
        <v>1896879.5</v>
      </c>
      <c r="Z2488" s="22">
        <f>Ugovori_OPULJP[[#This Row],[UKUPNI PRIHVATLJIVI IZDACI
TOTAL ELIGIBLE EXPENDITURE
= Bespovratna sredstva ukupno + doprinos korisnika
= Ukupni prihvatljivi troškovi
= Ukupna ugovorena vrijednost projekta HRK]]/7.5345</f>
        <v>251759.17446413165</v>
      </c>
      <c r="AA2488" s="13" t="s">
        <v>22</v>
      </c>
      <c r="AB2488" s="13" t="s">
        <v>145</v>
      </c>
      <c r="AC2488" s="12" t="s">
        <v>9115</v>
      </c>
      <c r="AD2488" s="12" t="s">
        <v>2664</v>
      </c>
    </row>
    <row r="2489" spans="1:30" ht="82.8" x14ac:dyDescent="0.3">
      <c r="A2489" s="10" t="s">
        <v>9116</v>
      </c>
      <c r="B2489" s="86" t="s">
        <v>139</v>
      </c>
      <c r="C2489" s="12" t="s">
        <v>2736</v>
      </c>
      <c r="D2489" s="12" t="s">
        <v>5519</v>
      </c>
      <c r="E2489" s="13" t="s">
        <v>63</v>
      </c>
      <c r="F2489" s="14" t="s">
        <v>9117</v>
      </c>
      <c r="G2489" s="14" t="s">
        <v>9118</v>
      </c>
      <c r="H2489" s="16">
        <v>43866</v>
      </c>
      <c r="I2489" s="16">
        <v>44597</v>
      </c>
      <c r="J2489" s="17" t="str">
        <f>IF(Ugovori_OPULJP[[#This Row],[DATUM ZAVRŠETKA OPERACIJE]]&gt;DATE(2023,12,31),"u provedbi","završen")</f>
        <v>završen</v>
      </c>
      <c r="K2489" s="15" t="s">
        <v>9119</v>
      </c>
      <c r="L2489" s="15" t="s">
        <v>21</v>
      </c>
      <c r="M2489" s="18">
        <v>0.85</v>
      </c>
      <c r="N2489" s="18">
        <v>0.15</v>
      </c>
      <c r="O2489" s="19">
        <f>Ugovori_OPULJP[[#This Row],[Bespovratna sredstva - Ukupno (EU+Nac) HRK
= Ukupna ugovorena vrijednost bespovratnih sredstava]]*Ugovori_OPULJP[[#This Row],[EU STOPA SUFINANCIRANJA %
EU CO-FINANCING RATE %]]</f>
        <v>1390774.6409999998</v>
      </c>
      <c r="P2489" s="20">
        <f>Ugovori_OPULJP[[#This Row],[Bespovratna sredstva - EU dio - HRK]]/7.5345</f>
        <v>184587.5162253633</v>
      </c>
      <c r="Q2489" s="19">
        <f>Ugovori_OPULJP[[#This Row],[Bespovratna sredstva - Ukupno (EU+Nac) HRK
= Ukupna ugovorena vrijednost bespovratnih sredstava]]*Ugovori_OPULJP[[#This Row],[STOPA NACIONALNOG SUFINANCIRANJA %]]</f>
        <v>245430.81899999999</v>
      </c>
      <c r="R2489" s="20">
        <f>Ugovori_OPULJP[[#This Row],[Bespovratna sredstva - Nacionalni dio - HRK]]/7.5345</f>
        <v>32574.26756918176</v>
      </c>
      <c r="S2489" s="19">
        <v>1636205.46</v>
      </c>
      <c r="T2489" s="20">
        <f>Ugovori_OPULJP[[#This Row],[Bespovratna sredstva - Ukupno (EU+Nac) HRK
= Ukupna ugovorena vrijednost bespovratnih sredstava]]/7.5345</f>
        <v>217161.78379454507</v>
      </c>
      <c r="U2489" s="19">
        <v>0</v>
      </c>
      <c r="V2489" s="20">
        <f>Ugovori_OPULJP[[#This Row],[Javni doprinos korisnika - HRK]]/7.5345</f>
        <v>0</v>
      </c>
      <c r="W2489" s="19">
        <v>0</v>
      </c>
      <c r="X2489" s="20">
        <f>Ugovori_OPULJP[[#This Row],[Privatni doprinos korisnika - HRK]]/7.5345</f>
        <v>0</v>
      </c>
      <c r="Y2489" s="21">
        <f>Ugovori_OPULJP[[#This Row],[Bespovratna sredstva - Ukupno (EU+Nac) HRK
= Ukupna ugovorena vrijednost bespovratnih sredstava]]+Ugovori_OPULJP[[#This Row],[Javni doprinos korisnika - HRK]]+Ugovori_OPULJP[[#This Row],[Privatni doprinos korisnika - HRK]]</f>
        <v>1636205.46</v>
      </c>
      <c r="Z2489" s="22">
        <f>Ugovori_OPULJP[[#This Row],[UKUPNI PRIHVATLJIVI IZDACI
TOTAL ELIGIBLE EXPENDITURE
= Bespovratna sredstva ukupno + doprinos korisnika
= Ukupni prihvatljivi troškovi
= Ukupna ugovorena vrijednost projekta HRK]]/7.5345</f>
        <v>217161.78379454507</v>
      </c>
      <c r="AA2489" s="13" t="s">
        <v>22</v>
      </c>
      <c r="AB2489" s="13" t="s">
        <v>145</v>
      </c>
      <c r="AC2489" s="12" t="s">
        <v>9120</v>
      </c>
      <c r="AD2489" s="12" t="s">
        <v>2664</v>
      </c>
    </row>
    <row r="2490" spans="1:30" ht="82.8" x14ac:dyDescent="0.3">
      <c r="A2490" s="10" t="s">
        <v>9121</v>
      </c>
      <c r="B2490" s="86" t="s">
        <v>139</v>
      </c>
      <c r="C2490" s="12" t="s">
        <v>2736</v>
      </c>
      <c r="D2490" s="12" t="s">
        <v>5519</v>
      </c>
      <c r="E2490" s="13" t="s">
        <v>63</v>
      </c>
      <c r="F2490" s="14" t="s">
        <v>9122</v>
      </c>
      <c r="G2490" s="14" t="s">
        <v>9123</v>
      </c>
      <c r="H2490" s="16">
        <v>43866</v>
      </c>
      <c r="I2490" s="16">
        <v>44597</v>
      </c>
      <c r="J2490" s="17" t="str">
        <f>IF(Ugovori_OPULJP[[#This Row],[DATUM ZAVRŠETKA OPERACIJE]]&gt;DATE(2023,12,31),"u provedbi","završen")</f>
        <v>završen</v>
      </c>
      <c r="K2490" s="15" t="s">
        <v>71</v>
      </c>
      <c r="L2490" s="15" t="s">
        <v>71</v>
      </c>
      <c r="M2490" s="18">
        <v>0.85</v>
      </c>
      <c r="N2490" s="18">
        <v>0.15</v>
      </c>
      <c r="O2490" s="19">
        <f>Ugovori_OPULJP[[#This Row],[Bespovratna sredstva - Ukupno (EU+Nac) HRK
= Ukupna ugovorena vrijednost bespovratnih sredstava]]*Ugovori_OPULJP[[#This Row],[EU STOPA SUFINANCIRANJA %
EU CO-FINANCING RATE %]]</f>
        <v>1053830.4165000001</v>
      </c>
      <c r="P2490" s="20">
        <f>Ugovori_OPULJP[[#This Row],[Bespovratna sredstva - EU dio - HRK]]/7.5345</f>
        <v>139867.33247063507</v>
      </c>
      <c r="Q2490" s="19">
        <f>Ugovori_OPULJP[[#This Row],[Bespovratna sredstva - Ukupno (EU+Nac) HRK
= Ukupna ugovorena vrijednost bespovratnih sredstava]]*Ugovori_OPULJP[[#This Row],[STOPA NACIONALNOG SUFINANCIRANJA %]]</f>
        <v>185970.0735</v>
      </c>
      <c r="R2490" s="20">
        <f>Ugovori_OPULJP[[#This Row],[Bespovratna sredstva - Nacionalni dio - HRK]]/7.5345</f>
        <v>24682.470435994423</v>
      </c>
      <c r="S2490" s="19">
        <v>1239800.49</v>
      </c>
      <c r="T2490" s="20">
        <f>Ugovori_OPULJP[[#This Row],[Bespovratna sredstva - Ukupno (EU+Nac) HRK
= Ukupna ugovorena vrijednost bespovratnih sredstava]]/7.5345</f>
        <v>164549.80290662948</v>
      </c>
      <c r="U2490" s="19">
        <v>0</v>
      </c>
      <c r="V2490" s="20">
        <f>Ugovori_OPULJP[[#This Row],[Javni doprinos korisnika - HRK]]/7.5345</f>
        <v>0</v>
      </c>
      <c r="W2490" s="19">
        <v>0</v>
      </c>
      <c r="X2490" s="20">
        <f>Ugovori_OPULJP[[#This Row],[Privatni doprinos korisnika - HRK]]/7.5345</f>
        <v>0</v>
      </c>
      <c r="Y2490" s="21">
        <f>Ugovori_OPULJP[[#This Row],[Bespovratna sredstva - Ukupno (EU+Nac) HRK
= Ukupna ugovorena vrijednost bespovratnih sredstava]]+Ugovori_OPULJP[[#This Row],[Javni doprinos korisnika - HRK]]+Ugovori_OPULJP[[#This Row],[Privatni doprinos korisnika - HRK]]</f>
        <v>1239800.49</v>
      </c>
      <c r="Z2490" s="22">
        <f>Ugovori_OPULJP[[#This Row],[UKUPNI PRIHVATLJIVI IZDACI
TOTAL ELIGIBLE EXPENDITURE
= Bespovratna sredstva ukupno + doprinos korisnika
= Ukupni prihvatljivi troškovi
= Ukupna ugovorena vrijednost projekta HRK]]/7.5345</f>
        <v>164549.80290662948</v>
      </c>
      <c r="AA2490" s="13" t="s">
        <v>22</v>
      </c>
      <c r="AB2490" s="13" t="s">
        <v>145</v>
      </c>
      <c r="AC2490" s="12" t="s">
        <v>9124</v>
      </c>
      <c r="AD2490" s="12" t="s">
        <v>2664</v>
      </c>
    </row>
    <row r="2491" spans="1:30" ht="110.4" x14ac:dyDescent="0.3">
      <c r="A2491" s="31" t="s">
        <v>9125</v>
      </c>
      <c r="B2491" s="69" t="s">
        <v>139</v>
      </c>
      <c r="C2491" s="12" t="s">
        <v>2736</v>
      </c>
      <c r="D2491" s="26" t="s">
        <v>9126</v>
      </c>
      <c r="E2491" s="27" t="s">
        <v>6613</v>
      </c>
      <c r="F2491" s="32" t="s">
        <v>9127</v>
      </c>
      <c r="G2491" s="32" t="s">
        <v>7231</v>
      </c>
      <c r="H2491" s="29">
        <v>44160</v>
      </c>
      <c r="I2491" s="29">
        <v>45071</v>
      </c>
      <c r="J2491" s="17" t="str">
        <f>IF(Ugovori_OPULJP[[#This Row],[DATUM ZAVRŠETKA OPERACIJE]]&gt;DATE(2023,12,31),"u provedbi","završen")</f>
        <v>završen</v>
      </c>
      <c r="K2491" s="37" t="s">
        <v>329</v>
      </c>
      <c r="L2491" s="28" t="s">
        <v>329</v>
      </c>
      <c r="M2491" s="18">
        <v>0.85</v>
      </c>
      <c r="N2491" s="18">
        <v>0.15</v>
      </c>
      <c r="O2491" s="19">
        <f>Ugovori_OPULJP[[#This Row],[Bespovratna sredstva - Ukupno (EU+Nac) HRK
= Ukupna ugovorena vrijednost bespovratnih sredstava]]*Ugovori_OPULJP[[#This Row],[EU STOPA SUFINANCIRANJA %
EU CO-FINANCING RATE %]]</f>
        <v>7848798.4165000003</v>
      </c>
      <c r="P2491" s="20">
        <f>Ugovori_OPULJP[[#This Row],[Bespovratna sredstva - EU dio - HRK]]/7.5345</f>
        <v>1041714.5685181498</v>
      </c>
      <c r="Q2491" s="19">
        <f>Ugovori_OPULJP[[#This Row],[Bespovratna sredstva - Ukupno (EU+Nac) HRK
= Ukupna ugovorena vrijednost bespovratnih sredstava]]*Ugovori_OPULJP[[#This Row],[STOPA NACIONALNOG SUFINANCIRANJA %]]</f>
        <v>1385082.0734999999</v>
      </c>
      <c r="R2491" s="20">
        <f>Ugovori_OPULJP[[#This Row],[Bespovratna sredstva - Nacionalni dio - HRK]]/7.5345</f>
        <v>183831.98267967347</v>
      </c>
      <c r="S2491" s="21">
        <v>9233880.4900000002</v>
      </c>
      <c r="T2491" s="22">
        <f>Ugovori_OPULJP[[#This Row],[Bespovratna sredstva - Ukupno (EU+Nac) HRK
= Ukupna ugovorena vrijednost bespovratnih sredstava]]/7.5345</f>
        <v>1225546.5511978234</v>
      </c>
      <c r="U2491" s="19">
        <v>0</v>
      </c>
      <c r="V2491" s="20">
        <f>Ugovori_OPULJP[[#This Row],[Javni doprinos korisnika - HRK]]/7.5345</f>
        <v>0</v>
      </c>
      <c r="W2491" s="19">
        <v>0</v>
      </c>
      <c r="X2491" s="20">
        <f>Ugovori_OPULJP[[#This Row],[Privatni doprinos korisnika - HRK]]/7.5345</f>
        <v>0</v>
      </c>
      <c r="Y2491" s="21">
        <f>Ugovori_OPULJP[[#This Row],[Bespovratna sredstva - Ukupno (EU+Nac) HRK
= Ukupna ugovorena vrijednost bespovratnih sredstava]]+Ugovori_OPULJP[[#This Row],[Javni doprinos korisnika - HRK]]+Ugovori_OPULJP[[#This Row],[Privatni doprinos korisnika - HRK]]</f>
        <v>9233880.4900000002</v>
      </c>
      <c r="Z2491" s="22">
        <f>Ugovori_OPULJP[[#This Row],[UKUPNI PRIHVATLJIVI IZDACI
TOTAL ELIGIBLE EXPENDITURE
= Bespovratna sredstva ukupno + doprinos korisnika
= Ukupni prihvatljivi troškovi
= Ukupna ugovorena vrijednost projekta HRK]]/7.5345</f>
        <v>1225546.5511978234</v>
      </c>
      <c r="AA2491" s="27" t="s">
        <v>22</v>
      </c>
      <c r="AB2491" s="27" t="s">
        <v>19</v>
      </c>
      <c r="AC2491" s="26" t="s">
        <v>9128</v>
      </c>
      <c r="AD2491" s="26" t="s">
        <v>2664</v>
      </c>
    </row>
    <row r="2492" spans="1:30" ht="96.6" x14ac:dyDescent="0.3">
      <c r="A2492" s="31" t="s">
        <v>9129</v>
      </c>
      <c r="B2492" s="69" t="s">
        <v>139</v>
      </c>
      <c r="C2492" s="26" t="s">
        <v>2736</v>
      </c>
      <c r="D2492" s="26" t="s">
        <v>9126</v>
      </c>
      <c r="E2492" s="27" t="s">
        <v>6613</v>
      </c>
      <c r="F2492" s="32" t="s">
        <v>9130</v>
      </c>
      <c r="G2492" s="32" t="s">
        <v>6859</v>
      </c>
      <c r="H2492" s="29">
        <v>44160</v>
      </c>
      <c r="I2492" s="29">
        <v>45071</v>
      </c>
      <c r="J2492" s="17" t="str">
        <f>IF(Ugovori_OPULJP[[#This Row],[DATUM ZAVRŠETKA OPERACIJE]]&gt;DATE(2023,12,31),"u provedbi","završen")</f>
        <v>završen</v>
      </c>
      <c r="K2492" s="28" t="s">
        <v>362</v>
      </c>
      <c r="L2492" s="28" t="s">
        <v>362</v>
      </c>
      <c r="M2492" s="18">
        <v>0.85</v>
      </c>
      <c r="N2492" s="18">
        <v>0.15</v>
      </c>
      <c r="O2492" s="19">
        <f>Ugovori_OPULJP[[#This Row],[Bespovratna sredstva - Ukupno (EU+Nac) HRK
= Ukupna ugovorena vrijednost bespovratnih sredstava]]*Ugovori_OPULJP[[#This Row],[EU STOPA SUFINANCIRANJA %
EU CO-FINANCING RATE %]]</f>
        <v>8513511.7955000009</v>
      </c>
      <c r="P2492" s="20">
        <f>Ugovori_OPULJP[[#This Row],[Bespovratna sredstva - EU dio - HRK]]/7.5345</f>
        <v>1129937.1949698057</v>
      </c>
      <c r="Q2492" s="19">
        <f>Ugovori_OPULJP[[#This Row],[Bespovratna sredstva - Ukupno (EU+Nac) HRK
= Ukupna ugovorena vrijednost bespovratnih sredstava]]*Ugovori_OPULJP[[#This Row],[STOPA NACIONALNOG SUFINANCIRANJA %]]</f>
        <v>1502384.4345</v>
      </c>
      <c r="R2492" s="20">
        <f>Ugovori_OPULJP[[#This Row],[Bespovratna sredstva - Nacionalni dio - HRK]]/7.5345</f>
        <v>199400.68146525978</v>
      </c>
      <c r="S2492" s="21">
        <v>10015896.23</v>
      </c>
      <c r="T2492" s="22">
        <f>Ugovori_OPULJP[[#This Row],[Bespovratna sredstva - Ukupno (EU+Nac) HRK
= Ukupna ugovorena vrijednost bespovratnih sredstava]]/7.5345</f>
        <v>1329337.8764350654</v>
      </c>
      <c r="U2492" s="19">
        <v>0</v>
      </c>
      <c r="V2492" s="20">
        <f>Ugovori_OPULJP[[#This Row],[Javni doprinos korisnika - HRK]]/7.5345</f>
        <v>0</v>
      </c>
      <c r="W2492" s="19">
        <v>0</v>
      </c>
      <c r="X2492" s="20">
        <f>Ugovori_OPULJP[[#This Row],[Privatni doprinos korisnika - HRK]]/7.5345</f>
        <v>0</v>
      </c>
      <c r="Y2492" s="21">
        <f>Ugovori_OPULJP[[#This Row],[Bespovratna sredstva - Ukupno (EU+Nac) HRK
= Ukupna ugovorena vrijednost bespovratnih sredstava]]+Ugovori_OPULJP[[#This Row],[Javni doprinos korisnika - HRK]]+Ugovori_OPULJP[[#This Row],[Privatni doprinos korisnika - HRK]]</f>
        <v>10015896.23</v>
      </c>
      <c r="Z2492" s="22">
        <f>Ugovori_OPULJP[[#This Row],[UKUPNI PRIHVATLJIVI IZDACI
TOTAL ELIGIBLE EXPENDITURE
= Bespovratna sredstva ukupno + doprinos korisnika
= Ukupni prihvatljivi troškovi
= Ukupna ugovorena vrijednost projekta HRK]]/7.5345</f>
        <v>1329337.8764350654</v>
      </c>
      <c r="AA2492" s="27" t="s">
        <v>22</v>
      </c>
      <c r="AB2492" s="27" t="s">
        <v>19</v>
      </c>
      <c r="AC2492" s="26" t="s">
        <v>9131</v>
      </c>
      <c r="AD2492" s="26" t="s">
        <v>2664</v>
      </c>
    </row>
    <row r="2493" spans="1:30" ht="124.2" x14ac:dyDescent="0.3">
      <c r="A2493" s="31" t="s">
        <v>9132</v>
      </c>
      <c r="B2493" s="69" t="s">
        <v>139</v>
      </c>
      <c r="C2493" s="26" t="s">
        <v>2736</v>
      </c>
      <c r="D2493" s="26" t="s">
        <v>9126</v>
      </c>
      <c r="E2493" s="27" t="s">
        <v>6613</v>
      </c>
      <c r="F2493" s="32" t="s">
        <v>9133</v>
      </c>
      <c r="G2493" s="14" t="s">
        <v>2472</v>
      </c>
      <c r="H2493" s="29">
        <v>44263</v>
      </c>
      <c r="I2493" s="29">
        <v>45177</v>
      </c>
      <c r="J2493" s="17" t="str">
        <f>IF(Ugovori_OPULJP[[#This Row],[DATUM ZAVRŠETKA OPERACIJE]]&gt;DATE(2023,12,31),"u provedbi","završen")</f>
        <v>završen</v>
      </c>
      <c r="K2493" s="28" t="s">
        <v>324</v>
      </c>
      <c r="L2493" s="28" t="s">
        <v>324</v>
      </c>
      <c r="M2493" s="18">
        <v>0.85</v>
      </c>
      <c r="N2493" s="18">
        <v>0.15</v>
      </c>
      <c r="O2493" s="19">
        <f>Ugovori_OPULJP[[#This Row],[Bespovratna sredstva - Ukupno (EU+Nac) HRK
= Ukupna ugovorena vrijednost bespovratnih sredstava]]*Ugovori_OPULJP[[#This Row],[EU STOPA SUFINANCIRANJA %
EU CO-FINANCING RATE %]]</f>
        <v>4948416.3635</v>
      </c>
      <c r="P2493" s="20">
        <f>Ugovori_OPULJP[[#This Row],[Bespovratna sredstva - EU dio - HRK]]/7.5345</f>
        <v>656767.716968611</v>
      </c>
      <c r="Q2493" s="19">
        <f>Ugovori_OPULJP[[#This Row],[Bespovratna sredstva - Ukupno (EU+Nac) HRK
= Ukupna ugovorena vrijednost bespovratnih sredstava]]*Ugovori_OPULJP[[#This Row],[STOPA NACIONALNOG SUFINANCIRANJA %]]</f>
        <v>873249.94649999996</v>
      </c>
      <c r="R2493" s="20">
        <f>Ugovori_OPULJP[[#This Row],[Bespovratna sredstva - Nacionalni dio - HRK]]/7.5345</f>
        <v>115900.18534740194</v>
      </c>
      <c r="S2493" s="19">
        <v>5821666.3099999996</v>
      </c>
      <c r="T2493" s="20">
        <f>Ugovori_OPULJP[[#This Row],[Bespovratna sredstva - Ukupno (EU+Nac) HRK
= Ukupna ugovorena vrijednost bespovratnih sredstava]]/7.5345</f>
        <v>772667.90231601289</v>
      </c>
      <c r="U2493" s="19">
        <v>0</v>
      </c>
      <c r="V2493" s="20">
        <f>Ugovori_OPULJP[[#This Row],[Javni doprinos korisnika - HRK]]/7.5345</f>
        <v>0</v>
      </c>
      <c r="W2493" s="19">
        <v>0</v>
      </c>
      <c r="X2493" s="20">
        <f>Ugovori_OPULJP[[#This Row],[Privatni doprinos korisnika - HRK]]/7.5345</f>
        <v>0</v>
      </c>
      <c r="Y2493" s="21">
        <f>Ugovori_OPULJP[[#This Row],[Bespovratna sredstva - Ukupno (EU+Nac) HRK
= Ukupna ugovorena vrijednost bespovratnih sredstava]]+Ugovori_OPULJP[[#This Row],[Javni doprinos korisnika - HRK]]+Ugovori_OPULJP[[#This Row],[Privatni doprinos korisnika - HRK]]</f>
        <v>5821666.3099999996</v>
      </c>
      <c r="Z2493" s="22">
        <f>Ugovori_OPULJP[[#This Row],[UKUPNI PRIHVATLJIVI IZDACI
TOTAL ELIGIBLE EXPENDITURE
= Bespovratna sredstva ukupno + doprinos korisnika
= Ukupni prihvatljivi troškovi
= Ukupna ugovorena vrijednost projekta HRK]]/7.5345</f>
        <v>772667.90231601289</v>
      </c>
      <c r="AA2493" s="27" t="s">
        <v>22</v>
      </c>
      <c r="AB2493" s="27" t="s">
        <v>19</v>
      </c>
      <c r="AC2493" s="26" t="s">
        <v>9134</v>
      </c>
      <c r="AD2493" s="26" t="s">
        <v>2664</v>
      </c>
    </row>
    <row r="2494" spans="1:30" ht="96.6" x14ac:dyDescent="0.3">
      <c r="A2494" s="31" t="s">
        <v>9135</v>
      </c>
      <c r="B2494" s="69" t="s">
        <v>139</v>
      </c>
      <c r="C2494" s="26" t="s">
        <v>2736</v>
      </c>
      <c r="D2494" s="26" t="s">
        <v>9126</v>
      </c>
      <c r="E2494" s="27" t="s">
        <v>6613</v>
      </c>
      <c r="F2494" s="32" t="s">
        <v>9136</v>
      </c>
      <c r="G2494" s="14" t="s">
        <v>234</v>
      </c>
      <c r="H2494" s="29">
        <v>44242</v>
      </c>
      <c r="I2494" s="29">
        <v>45289</v>
      </c>
      <c r="J2494" s="17" t="str">
        <f>IF(Ugovori_OPULJP[[#This Row],[DATUM ZAVRŠETKA OPERACIJE]]&gt;DATE(2023,12,31),"u provedbi","završen")</f>
        <v>završen</v>
      </c>
      <c r="K2494" s="28" t="s">
        <v>235</v>
      </c>
      <c r="L2494" s="28" t="s">
        <v>235</v>
      </c>
      <c r="M2494" s="18">
        <v>0.85</v>
      </c>
      <c r="N2494" s="18">
        <v>0.15</v>
      </c>
      <c r="O2494" s="19">
        <f>Ugovori_OPULJP[[#This Row],[Bespovratna sredstva - Ukupno (EU+Nac) HRK
= Ukupna ugovorena vrijednost bespovratnih sredstava]]*Ugovori_OPULJP[[#This Row],[EU STOPA SUFINANCIRANJA %
EU CO-FINANCING RATE %]]</f>
        <v>9942014.4089999981</v>
      </c>
      <c r="P2494" s="20">
        <f>Ugovori_OPULJP[[#This Row],[Bespovratna sredstva - EU dio - HRK]]/7.5345</f>
        <v>1319532.0736611583</v>
      </c>
      <c r="Q2494" s="19">
        <f>Ugovori_OPULJP[[#This Row],[Bespovratna sredstva - Ukupno (EU+Nac) HRK
= Ukupna ugovorena vrijednost bespovratnih sredstava]]*Ugovori_OPULJP[[#This Row],[STOPA NACIONALNOG SUFINANCIRANJA %]]</f>
        <v>1754473.1309999998</v>
      </c>
      <c r="R2494" s="20">
        <f>Ugovori_OPULJP[[#This Row],[Bespovratna sredstva - Nacionalni dio - HRK]]/7.5345</f>
        <v>232858.60123432209</v>
      </c>
      <c r="S2494" s="21">
        <v>11696487.539999999</v>
      </c>
      <c r="T2494" s="22">
        <f>Ugovori_OPULJP[[#This Row],[Bespovratna sredstva - Ukupno (EU+Nac) HRK
= Ukupna ugovorena vrijednost bespovratnih sredstava]]/7.5345</f>
        <v>1552390.6748954805</v>
      </c>
      <c r="U2494" s="19">
        <v>0</v>
      </c>
      <c r="V2494" s="20">
        <f>Ugovori_OPULJP[[#This Row],[Javni doprinos korisnika - HRK]]/7.5345</f>
        <v>0</v>
      </c>
      <c r="W2494" s="19">
        <v>0</v>
      </c>
      <c r="X2494" s="20">
        <f>Ugovori_OPULJP[[#This Row],[Privatni doprinos korisnika - HRK]]/7.5345</f>
        <v>0</v>
      </c>
      <c r="Y2494" s="21">
        <f>Ugovori_OPULJP[[#This Row],[Bespovratna sredstva - Ukupno (EU+Nac) HRK
= Ukupna ugovorena vrijednost bespovratnih sredstava]]+Ugovori_OPULJP[[#This Row],[Javni doprinos korisnika - HRK]]+Ugovori_OPULJP[[#This Row],[Privatni doprinos korisnika - HRK]]</f>
        <v>11696487.539999999</v>
      </c>
      <c r="Z2494" s="22">
        <f>Ugovori_OPULJP[[#This Row],[UKUPNI PRIHVATLJIVI IZDACI
TOTAL ELIGIBLE EXPENDITURE
= Bespovratna sredstva ukupno + doprinos korisnika
= Ukupni prihvatljivi troškovi
= Ukupna ugovorena vrijednost projekta HRK]]/7.5345</f>
        <v>1552390.6748954805</v>
      </c>
      <c r="AA2494" s="27" t="s">
        <v>22</v>
      </c>
      <c r="AB2494" s="27" t="s">
        <v>19</v>
      </c>
      <c r="AC2494" s="26" t="s">
        <v>9137</v>
      </c>
      <c r="AD2494" s="26" t="s">
        <v>2664</v>
      </c>
    </row>
    <row r="2495" spans="1:30" ht="96.6" x14ac:dyDescent="0.3">
      <c r="A2495" s="36" t="s">
        <v>9138</v>
      </c>
      <c r="B2495" s="69" t="s">
        <v>139</v>
      </c>
      <c r="C2495" s="26" t="s">
        <v>2736</v>
      </c>
      <c r="D2495" s="26" t="s">
        <v>9126</v>
      </c>
      <c r="E2495" s="27" t="s">
        <v>6613</v>
      </c>
      <c r="F2495" s="32" t="s">
        <v>9127</v>
      </c>
      <c r="G2495" s="32" t="s">
        <v>9139</v>
      </c>
      <c r="H2495" s="29">
        <v>44356</v>
      </c>
      <c r="I2495" s="29">
        <v>45269</v>
      </c>
      <c r="J2495" s="17" t="str">
        <f>IF(Ugovori_OPULJP[[#This Row],[DATUM ZAVRŠETKA OPERACIJE]]&gt;DATE(2023,12,31),"u provedbi","završen")</f>
        <v>završen</v>
      </c>
      <c r="K2495" s="37" t="s">
        <v>164</v>
      </c>
      <c r="L2495" s="37" t="s">
        <v>164</v>
      </c>
      <c r="M2495" s="46" t="s">
        <v>3114</v>
      </c>
      <c r="N2495" s="18">
        <v>0.15</v>
      </c>
      <c r="O2495" s="19">
        <f>Ugovori_OPULJP[[#This Row],[Bespovratna sredstva - Ukupno (EU+Nac) HRK
= Ukupna ugovorena vrijednost bespovratnih sredstava]]*Ugovori_OPULJP[[#This Row],[EU STOPA SUFINANCIRANJA %
EU CO-FINANCING RATE %]]</f>
        <v>9882200.9289999995</v>
      </c>
      <c r="P2495" s="20">
        <f>Ugovori_OPULJP[[#This Row],[Bespovratna sredstva - EU dio - HRK]]/7.5345</f>
        <v>1311593.4606145064</v>
      </c>
      <c r="Q2495" s="19">
        <f>Ugovori_OPULJP[[#This Row],[Bespovratna sredstva - Ukupno (EU+Nac) HRK
= Ukupna ugovorena vrijednost bespovratnih sredstava]]*Ugovori_OPULJP[[#This Row],[STOPA NACIONALNOG SUFINANCIRANJA %]]</f>
        <v>1743917.811</v>
      </c>
      <c r="R2495" s="20">
        <f>Ugovori_OPULJP[[#This Row],[Bespovratna sredstva - Nacionalni dio - HRK]]/7.5345</f>
        <v>231457.66952020704</v>
      </c>
      <c r="S2495" s="21">
        <v>11626118.74</v>
      </c>
      <c r="T2495" s="22">
        <f>Ugovori_OPULJP[[#This Row],[Bespovratna sredstva - Ukupno (EU+Nac) HRK
= Ukupna ugovorena vrijednost bespovratnih sredstava]]/7.5345</f>
        <v>1543051.1301347136</v>
      </c>
      <c r="U2495" s="19">
        <v>0</v>
      </c>
      <c r="V2495" s="20">
        <f>Ugovori_OPULJP[[#This Row],[Javni doprinos korisnika - HRK]]/7.5345</f>
        <v>0</v>
      </c>
      <c r="W2495" s="19">
        <v>0</v>
      </c>
      <c r="X2495" s="20">
        <f>Ugovori_OPULJP[[#This Row],[Privatni doprinos korisnika - HRK]]/7.5345</f>
        <v>0</v>
      </c>
      <c r="Y2495" s="21">
        <f>Ugovori_OPULJP[[#This Row],[Bespovratna sredstva - Ukupno (EU+Nac) HRK
= Ukupna ugovorena vrijednost bespovratnih sredstava]]+Ugovori_OPULJP[[#This Row],[Javni doprinos korisnika - HRK]]+Ugovori_OPULJP[[#This Row],[Privatni doprinos korisnika - HRK]]</f>
        <v>11626118.74</v>
      </c>
      <c r="Z2495" s="22">
        <f>Ugovori_OPULJP[[#This Row],[UKUPNI PRIHVATLJIVI IZDACI
TOTAL ELIGIBLE EXPENDITURE
= Bespovratna sredstva ukupno + doprinos korisnika
= Ukupni prihvatljivi troškovi
= Ukupna ugovorena vrijednost projekta HRK]]/7.5345</f>
        <v>1543051.1301347136</v>
      </c>
      <c r="AA2495" s="27" t="s">
        <v>22</v>
      </c>
      <c r="AB2495" s="27" t="s">
        <v>19</v>
      </c>
      <c r="AC2495" s="26" t="s">
        <v>9140</v>
      </c>
      <c r="AD2495" s="26" t="s">
        <v>2664</v>
      </c>
    </row>
    <row r="2496" spans="1:30" ht="110.4" x14ac:dyDescent="0.3">
      <c r="A2496" s="88" t="s">
        <v>9141</v>
      </c>
      <c r="B2496" s="69" t="s">
        <v>139</v>
      </c>
      <c r="C2496" s="26" t="s">
        <v>2736</v>
      </c>
      <c r="D2496" s="26" t="s">
        <v>9126</v>
      </c>
      <c r="E2496" s="27" t="s">
        <v>6613</v>
      </c>
      <c r="F2496" s="32" t="s">
        <v>9142</v>
      </c>
      <c r="G2496" s="32" t="s">
        <v>4502</v>
      </c>
      <c r="H2496" s="29">
        <v>44356</v>
      </c>
      <c r="I2496" s="29">
        <v>45269</v>
      </c>
      <c r="J2496" s="17" t="str">
        <f>IF(Ugovori_OPULJP[[#This Row],[DATUM ZAVRŠETKA OPERACIJE]]&gt;DATE(2023,12,31),"u provedbi","završen")</f>
        <v>završen</v>
      </c>
      <c r="K2496" s="28" t="s">
        <v>591</v>
      </c>
      <c r="L2496" s="37" t="s">
        <v>591</v>
      </c>
      <c r="M2496" s="59" t="s">
        <v>3114</v>
      </c>
      <c r="N2496" s="18">
        <v>0.15</v>
      </c>
      <c r="O2496" s="19">
        <f>Ugovori_OPULJP[[#This Row],[Bespovratna sredstva - Ukupno (EU+Nac) HRK
= Ukupna ugovorena vrijednost bespovratnih sredstava]]*Ugovori_OPULJP[[#This Row],[EU STOPA SUFINANCIRANJA %
EU CO-FINANCING RATE %]]</f>
        <v>5351427.7474999996</v>
      </c>
      <c r="P2496" s="20">
        <f>Ugovori_OPULJP[[#This Row],[Bespovratna sredstva - EU dio - HRK]]/7.5345</f>
        <v>710256.51967615623</v>
      </c>
      <c r="Q2496" s="19">
        <f>Ugovori_OPULJP[[#This Row],[Bespovratna sredstva - Ukupno (EU+Nac) HRK
= Ukupna ugovorena vrijednost bespovratnih sredstava]]*Ugovori_OPULJP[[#This Row],[STOPA NACIONALNOG SUFINANCIRANJA %]]</f>
        <v>944369.60249999992</v>
      </c>
      <c r="R2496" s="20">
        <f>Ugovori_OPULJP[[#This Row],[Bespovratna sredstva - Nacionalni dio - HRK]]/7.5345</f>
        <v>125339.38582520404</v>
      </c>
      <c r="S2496" s="21">
        <v>6295797.3499999996</v>
      </c>
      <c r="T2496" s="22">
        <f>Ugovori_OPULJP[[#This Row],[Bespovratna sredstva - Ukupno (EU+Nac) HRK
= Ukupna ugovorena vrijednost bespovratnih sredstava]]/7.5345</f>
        <v>835595.90550136031</v>
      </c>
      <c r="U2496" s="19">
        <v>0</v>
      </c>
      <c r="V2496" s="20">
        <f>Ugovori_OPULJP[[#This Row],[Javni doprinos korisnika - HRK]]/7.5345</f>
        <v>0</v>
      </c>
      <c r="W2496" s="19">
        <v>0</v>
      </c>
      <c r="X2496" s="20">
        <f>Ugovori_OPULJP[[#This Row],[Privatni doprinos korisnika - HRK]]/7.5345</f>
        <v>0</v>
      </c>
      <c r="Y2496" s="21">
        <f>Ugovori_OPULJP[[#This Row],[Bespovratna sredstva - Ukupno (EU+Nac) HRK
= Ukupna ugovorena vrijednost bespovratnih sredstava]]+Ugovori_OPULJP[[#This Row],[Javni doprinos korisnika - HRK]]+Ugovori_OPULJP[[#This Row],[Privatni doprinos korisnika - HRK]]</f>
        <v>6295797.3499999996</v>
      </c>
      <c r="Z2496" s="22">
        <f>Ugovori_OPULJP[[#This Row],[UKUPNI PRIHVATLJIVI IZDACI
TOTAL ELIGIBLE EXPENDITURE
= Bespovratna sredstva ukupno + doprinos korisnika
= Ukupni prihvatljivi troškovi
= Ukupna ugovorena vrijednost projekta HRK]]/7.5345</f>
        <v>835595.90550136031</v>
      </c>
      <c r="AA2496" s="27" t="s">
        <v>22</v>
      </c>
      <c r="AB2496" s="27" t="s">
        <v>19</v>
      </c>
      <c r="AC2496" s="40" t="s">
        <v>9143</v>
      </c>
      <c r="AD2496" s="33" t="s">
        <v>2664</v>
      </c>
    </row>
    <row r="2497" spans="1:30" ht="124.2" x14ac:dyDescent="0.3">
      <c r="A2497" s="36" t="s">
        <v>9144</v>
      </c>
      <c r="B2497" s="69" t="s">
        <v>139</v>
      </c>
      <c r="C2497" s="26" t="s">
        <v>2736</v>
      </c>
      <c r="D2497" s="40" t="s">
        <v>9145</v>
      </c>
      <c r="E2497" s="27" t="s">
        <v>63</v>
      </c>
      <c r="F2497" s="32" t="s">
        <v>9146</v>
      </c>
      <c r="G2497" s="32" t="s">
        <v>7803</v>
      </c>
      <c r="H2497" s="29">
        <v>44146</v>
      </c>
      <c r="I2497" s="29">
        <v>44753</v>
      </c>
      <c r="J2497" s="17" t="str">
        <f>IF(Ugovori_OPULJP[[#This Row],[DATUM ZAVRŠETKA OPERACIJE]]&gt;DATE(2023,12,31),"u provedbi","završen")</f>
        <v>završen</v>
      </c>
      <c r="K2497" s="37" t="s">
        <v>262</v>
      </c>
      <c r="L2497" s="28" t="s">
        <v>262</v>
      </c>
      <c r="M2497" s="18">
        <v>0.85</v>
      </c>
      <c r="N2497" s="18">
        <v>0.15</v>
      </c>
      <c r="O2497" s="19">
        <f>Ugovori_OPULJP[[#This Row],[Bespovratna sredstva - Ukupno (EU+Nac) HRK
= Ukupna ugovorena vrijednost bespovratnih sredstava]]*Ugovori_OPULJP[[#This Row],[EU STOPA SUFINANCIRANJA %
EU CO-FINANCING RATE %]]</f>
        <v>6585224.6179999998</v>
      </c>
      <c r="P2497" s="20">
        <f>Ugovori_OPULJP[[#This Row],[Bespovratna sredstva - EU dio - HRK]]/7.5345</f>
        <v>874009.50534209295</v>
      </c>
      <c r="Q2497" s="19">
        <f>Ugovori_OPULJP[[#This Row],[Bespovratna sredstva - Ukupno (EU+Nac) HRK
= Ukupna ugovorena vrijednost bespovratnih sredstava]]*Ugovori_OPULJP[[#This Row],[STOPA NACIONALNOG SUFINANCIRANJA %]]</f>
        <v>1162098.4620000001</v>
      </c>
      <c r="R2497" s="20">
        <f>Ugovori_OPULJP[[#This Row],[Bespovratna sredstva - Nacionalni dio - HRK]]/7.5345</f>
        <v>154236.97153095758</v>
      </c>
      <c r="S2497" s="21">
        <v>7747323.0800000001</v>
      </c>
      <c r="T2497" s="22">
        <f>Ugovori_OPULJP[[#This Row],[Bespovratna sredstva - Ukupno (EU+Nac) HRK
= Ukupna ugovorena vrijednost bespovratnih sredstava]]/7.5345</f>
        <v>1028246.4768730506</v>
      </c>
      <c r="U2497" s="19">
        <v>0</v>
      </c>
      <c r="V2497" s="20">
        <f>Ugovori_OPULJP[[#This Row],[Javni doprinos korisnika - HRK]]/7.5345</f>
        <v>0</v>
      </c>
      <c r="W2497" s="19">
        <v>0</v>
      </c>
      <c r="X2497" s="20">
        <f>Ugovori_OPULJP[[#This Row],[Privatni doprinos korisnika - HRK]]/7.5345</f>
        <v>0</v>
      </c>
      <c r="Y2497" s="21">
        <f>Ugovori_OPULJP[[#This Row],[Bespovratna sredstva - Ukupno (EU+Nac) HRK
= Ukupna ugovorena vrijednost bespovratnih sredstava]]+Ugovori_OPULJP[[#This Row],[Javni doprinos korisnika - HRK]]+Ugovori_OPULJP[[#This Row],[Privatni doprinos korisnika - HRK]]</f>
        <v>7747323.0800000001</v>
      </c>
      <c r="Z2497" s="22">
        <f>Ugovori_OPULJP[[#This Row],[UKUPNI PRIHVATLJIVI IZDACI
TOTAL ELIGIBLE EXPENDITURE
= Bespovratna sredstva ukupno + doprinos korisnika
= Ukupni prihvatljivi troškovi
= Ukupna ugovorena vrijednost projekta HRK]]/7.5345</f>
        <v>1028246.4768730506</v>
      </c>
      <c r="AA2497" s="27" t="s">
        <v>22</v>
      </c>
      <c r="AB2497" s="27" t="s">
        <v>19</v>
      </c>
      <c r="AC2497" s="26" t="s">
        <v>9147</v>
      </c>
      <c r="AD2497" s="26" t="s">
        <v>2664</v>
      </c>
    </row>
    <row r="2498" spans="1:30" ht="55.2" x14ac:dyDescent="0.3">
      <c r="A2498" s="31" t="s">
        <v>9148</v>
      </c>
      <c r="B2498" s="69" t="s">
        <v>139</v>
      </c>
      <c r="C2498" s="26" t="s">
        <v>2736</v>
      </c>
      <c r="D2498" s="26" t="s">
        <v>9145</v>
      </c>
      <c r="E2498" s="27" t="s">
        <v>63</v>
      </c>
      <c r="F2498" s="32" t="s">
        <v>9149</v>
      </c>
      <c r="G2498" s="32" t="s">
        <v>9150</v>
      </c>
      <c r="H2498" s="29">
        <v>44158</v>
      </c>
      <c r="I2498" s="29">
        <v>44888</v>
      </c>
      <c r="J2498" s="17" t="str">
        <f>IF(Ugovori_OPULJP[[#This Row],[DATUM ZAVRŠETKA OPERACIJE]]&gt;DATE(2023,12,31),"u provedbi","završen")</f>
        <v>završen</v>
      </c>
      <c r="K2498" s="28" t="s">
        <v>9151</v>
      </c>
      <c r="L2498" s="28" t="s">
        <v>324</v>
      </c>
      <c r="M2498" s="18">
        <v>0.85</v>
      </c>
      <c r="N2498" s="18">
        <v>0.15</v>
      </c>
      <c r="O2498" s="19">
        <f>Ugovori_OPULJP[[#This Row],[Bespovratna sredstva - Ukupno (EU+Nac) HRK
= Ukupna ugovorena vrijednost bespovratnih sredstava]]*Ugovori_OPULJP[[#This Row],[EU STOPA SUFINANCIRANJA %
EU CO-FINANCING RATE %]]</f>
        <v>4163948.04</v>
      </c>
      <c r="P2498" s="20">
        <f>Ugovori_OPULJP[[#This Row],[Bespovratna sredstva - EU dio - HRK]]/7.5345</f>
        <v>552650.87796137761</v>
      </c>
      <c r="Q2498" s="19">
        <f>Ugovori_OPULJP[[#This Row],[Bespovratna sredstva - Ukupno (EU+Nac) HRK
= Ukupna ugovorena vrijednost bespovratnih sredstava]]*Ugovori_OPULJP[[#This Row],[STOPA NACIONALNOG SUFINANCIRANJA %]]</f>
        <v>734814.36</v>
      </c>
      <c r="R2498" s="20">
        <f>Ugovori_OPULJP[[#This Row],[Bespovratna sredstva - Nacionalni dio - HRK]]/7.5345</f>
        <v>97526.625522596049</v>
      </c>
      <c r="S2498" s="21">
        <v>4898762.4000000004</v>
      </c>
      <c r="T2498" s="22">
        <f>Ugovori_OPULJP[[#This Row],[Bespovratna sredstva - Ukupno (EU+Nac) HRK
= Ukupna ugovorena vrijednost bespovratnih sredstava]]/7.5345</f>
        <v>650177.50348397368</v>
      </c>
      <c r="U2498" s="19">
        <v>0</v>
      </c>
      <c r="V2498" s="20">
        <f>Ugovori_OPULJP[[#This Row],[Javni doprinos korisnika - HRK]]/7.5345</f>
        <v>0</v>
      </c>
      <c r="W2498" s="19">
        <v>0</v>
      </c>
      <c r="X2498" s="20">
        <f>Ugovori_OPULJP[[#This Row],[Privatni doprinos korisnika - HRK]]/7.5345</f>
        <v>0</v>
      </c>
      <c r="Y2498" s="21">
        <f>Ugovori_OPULJP[[#This Row],[Bespovratna sredstva - Ukupno (EU+Nac) HRK
= Ukupna ugovorena vrijednost bespovratnih sredstava]]+Ugovori_OPULJP[[#This Row],[Javni doprinos korisnika - HRK]]+Ugovori_OPULJP[[#This Row],[Privatni doprinos korisnika - HRK]]</f>
        <v>4898762.4000000004</v>
      </c>
      <c r="Z2498" s="22">
        <f>Ugovori_OPULJP[[#This Row],[UKUPNI PRIHVATLJIVI IZDACI
TOTAL ELIGIBLE EXPENDITURE
= Bespovratna sredstva ukupno + doprinos korisnika
= Ukupni prihvatljivi troškovi
= Ukupna ugovorena vrijednost projekta HRK]]/7.5345</f>
        <v>650177.50348397368</v>
      </c>
      <c r="AA2498" s="27" t="s">
        <v>22</v>
      </c>
      <c r="AB2498" s="27" t="s">
        <v>19</v>
      </c>
      <c r="AC2498" s="26" t="s">
        <v>9152</v>
      </c>
      <c r="AD2498" s="26" t="s">
        <v>2664</v>
      </c>
    </row>
    <row r="2499" spans="1:30" ht="110.4" x14ac:dyDescent="0.3">
      <c r="A2499" s="88" t="s">
        <v>9153</v>
      </c>
      <c r="B2499" s="69" t="s">
        <v>139</v>
      </c>
      <c r="C2499" s="26" t="s">
        <v>2736</v>
      </c>
      <c r="D2499" s="26" t="s">
        <v>9145</v>
      </c>
      <c r="E2499" s="27" t="s">
        <v>63</v>
      </c>
      <c r="F2499" s="32" t="s">
        <v>9154</v>
      </c>
      <c r="G2499" s="32" t="s">
        <v>7854</v>
      </c>
      <c r="H2499" s="29">
        <v>44386</v>
      </c>
      <c r="I2499" s="29">
        <v>45116</v>
      </c>
      <c r="J2499" s="17" t="str">
        <f>IF(Ugovori_OPULJP[[#This Row],[DATUM ZAVRŠETKA OPERACIJE]]&gt;DATE(2023,12,31),"u provedbi","završen")</f>
        <v>završen</v>
      </c>
      <c r="K2499" s="37" t="s">
        <v>81</v>
      </c>
      <c r="L2499" s="37" t="s">
        <v>81</v>
      </c>
      <c r="M2499" s="46" t="s">
        <v>3114</v>
      </c>
      <c r="N2499" s="18">
        <v>0.15</v>
      </c>
      <c r="O2499" s="19">
        <f>Ugovori_OPULJP[[#This Row],[Bespovratna sredstva - Ukupno (EU+Nac) HRK
= Ukupna ugovorena vrijednost bespovratnih sredstava]]*Ugovori_OPULJP[[#This Row],[EU STOPA SUFINANCIRANJA %
EU CO-FINANCING RATE %]]</f>
        <v>3392551.7135000001</v>
      </c>
      <c r="P2499" s="20">
        <f>Ugovori_OPULJP[[#This Row],[Bespovratna sredstva - EU dio - HRK]]/7.5345</f>
        <v>450268.99110757181</v>
      </c>
      <c r="Q2499" s="19">
        <f>Ugovori_OPULJP[[#This Row],[Bespovratna sredstva - Ukupno (EU+Nac) HRK
= Ukupna ugovorena vrijednost bespovratnih sredstava]]*Ugovori_OPULJP[[#This Row],[STOPA NACIONALNOG SUFINANCIRANJA %]]</f>
        <v>598685.59649999999</v>
      </c>
      <c r="R2499" s="20">
        <f>Ugovori_OPULJP[[#This Row],[Bespovratna sredstva - Nacionalni dio - HRK]]/7.5345</f>
        <v>79459.233724865611</v>
      </c>
      <c r="S2499" s="21">
        <v>3991237.31</v>
      </c>
      <c r="T2499" s="22">
        <f>Ugovori_OPULJP[[#This Row],[Bespovratna sredstva - Ukupno (EU+Nac) HRK
= Ukupna ugovorena vrijednost bespovratnih sredstava]]/7.5345</f>
        <v>529728.22483243747</v>
      </c>
      <c r="U2499" s="19">
        <v>0</v>
      </c>
      <c r="V2499" s="20">
        <f>Ugovori_OPULJP[[#This Row],[Javni doprinos korisnika - HRK]]/7.5345</f>
        <v>0</v>
      </c>
      <c r="W2499" s="19">
        <v>0</v>
      </c>
      <c r="X2499" s="20">
        <f>Ugovori_OPULJP[[#This Row],[Privatni doprinos korisnika - HRK]]/7.5345</f>
        <v>0</v>
      </c>
      <c r="Y2499" s="21">
        <f>Ugovori_OPULJP[[#This Row],[Bespovratna sredstva - Ukupno (EU+Nac) HRK
= Ukupna ugovorena vrijednost bespovratnih sredstava]]+Ugovori_OPULJP[[#This Row],[Javni doprinos korisnika - HRK]]+Ugovori_OPULJP[[#This Row],[Privatni doprinos korisnika - HRK]]</f>
        <v>3991237.31</v>
      </c>
      <c r="Z2499" s="22">
        <f>Ugovori_OPULJP[[#This Row],[UKUPNI PRIHVATLJIVI IZDACI
TOTAL ELIGIBLE EXPENDITURE
= Bespovratna sredstva ukupno + doprinos korisnika
= Ukupni prihvatljivi troškovi
= Ukupna ugovorena vrijednost projekta HRK]]/7.5345</f>
        <v>529728.22483243747</v>
      </c>
      <c r="AA2499" s="27" t="s">
        <v>22</v>
      </c>
      <c r="AB2499" s="27" t="s">
        <v>19</v>
      </c>
      <c r="AC2499" s="40" t="s">
        <v>9155</v>
      </c>
      <c r="AD2499" s="33" t="s">
        <v>2664</v>
      </c>
    </row>
    <row r="2500" spans="1:30" ht="124.2" x14ac:dyDescent="0.3">
      <c r="A2500" s="31" t="s">
        <v>9156</v>
      </c>
      <c r="B2500" s="69" t="s">
        <v>139</v>
      </c>
      <c r="C2500" s="26" t="s">
        <v>2736</v>
      </c>
      <c r="D2500" s="26" t="s">
        <v>9145</v>
      </c>
      <c r="E2500" s="27" t="s">
        <v>63</v>
      </c>
      <c r="F2500" s="32" t="s">
        <v>9157</v>
      </c>
      <c r="G2500" s="32" t="s">
        <v>7807</v>
      </c>
      <c r="H2500" s="29">
        <v>44146</v>
      </c>
      <c r="I2500" s="29">
        <v>44784</v>
      </c>
      <c r="J2500" s="17" t="str">
        <f>IF(Ugovori_OPULJP[[#This Row],[DATUM ZAVRŠETKA OPERACIJE]]&gt;DATE(2023,12,31),"u provedbi","završen")</f>
        <v>završen</v>
      </c>
      <c r="K2500" s="37" t="s">
        <v>66</v>
      </c>
      <c r="L2500" s="28" t="s">
        <v>66</v>
      </c>
      <c r="M2500" s="18">
        <v>0.85</v>
      </c>
      <c r="N2500" s="18">
        <v>0.15</v>
      </c>
      <c r="O2500" s="19">
        <f>Ugovori_OPULJP[[#This Row],[Bespovratna sredstva - Ukupno (EU+Nac) HRK
= Ukupna ugovorena vrijednost bespovratnih sredstava]]*Ugovori_OPULJP[[#This Row],[EU STOPA SUFINANCIRANJA %
EU CO-FINANCING RATE %]]</f>
        <v>6797295.0619999999</v>
      </c>
      <c r="P2500" s="20">
        <f>Ugovori_OPULJP[[#This Row],[Bespovratna sredstva - EU dio - HRK]]/7.5345</f>
        <v>902156.09025150968</v>
      </c>
      <c r="Q2500" s="19">
        <f>Ugovori_OPULJP[[#This Row],[Bespovratna sredstva - Ukupno (EU+Nac) HRK
= Ukupna ugovorena vrijednost bespovratnih sredstava]]*Ugovori_OPULJP[[#This Row],[STOPA NACIONALNOG SUFINANCIRANJA %]]</f>
        <v>1199522.6579999998</v>
      </c>
      <c r="R2500" s="20">
        <f>Ugovori_OPULJP[[#This Row],[Bespovratna sredstva - Nacionalni dio - HRK]]/7.5345</f>
        <v>159204.01592673699</v>
      </c>
      <c r="S2500" s="21">
        <v>7996817.7199999997</v>
      </c>
      <c r="T2500" s="22">
        <f>Ugovori_OPULJP[[#This Row],[Bespovratna sredstva - Ukupno (EU+Nac) HRK
= Ukupna ugovorena vrijednost bespovratnih sredstava]]/7.5345</f>
        <v>1061360.1061782467</v>
      </c>
      <c r="U2500" s="19">
        <v>0</v>
      </c>
      <c r="V2500" s="20">
        <f>Ugovori_OPULJP[[#This Row],[Javni doprinos korisnika - HRK]]/7.5345</f>
        <v>0</v>
      </c>
      <c r="W2500" s="19">
        <v>0</v>
      </c>
      <c r="X2500" s="20">
        <f>Ugovori_OPULJP[[#This Row],[Privatni doprinos korisnika - HRK]]/7.5345</f>
        <v>0</v>
      </c>
      <c r="Y2500" s="21">
        <f>Ugovori_OPULJP[[#This Row],[Bespovratna sredstva - Ukupno (EU+Nac) HRK
= Ukupna ugovorena vrijednost bespovratnih sredstava]]+Ugovori_OPULJP[[#This Row],[Javni doprinos korisnika - HRK]]+Ugovori_OPULJP[[#This Row],[Privatni doprinos korisnika - HRK]]</f>
        <v>7996817.7199999997</v>
      </c>
      <c r="Z2500" s="22">
        <f>Ugovori_OPULJP[[#This Row],[UKUPNI PRIHVATLJIVI IZDACI
TOTAL ELIGIBLE EXPENDITURE
= Bespovratna sredstva ukupno + doprinos korisnika
= Ukupni prihvatljivi troškovi
= Ukupna ugovorena vrijednost projekta HRK]]/7.5345</f>
        <v>1061360.1061782467</v>
      </c>
      <c r="AA2500" s="27" t="s">
        <v>22</v>
      </c>
      <c r="AB2500" s="13" t="s">
        <v>19</v>
      </c>
      <c r="AC2500" s="26" t="s">
        <v>9158</v>
      </c>
      <c r="AD2500" s="26" t="s">
        <v>2664</v>
      </c>
    </row>
    <row r="2501" spans="1:30" ht="110.4" x14ac:dyDescent="0.3">
      <c r="A2501" s="88" t="s">
        <v>9159</v>
      </c>
      <c r="B2501" s="69" t="s">
        <v>139</v>
      </c>
      <c r="C2501" s="26" t="s">
        <v>2736</v>
      </c>
      <c r="D2501" s="26" t="s">
        <v>9145</v>
      </c>
      <c r="E2501" s="27" t="s">
        <v>63</v>
      </c>
      <c r="F2501" s="32" t="s">
        <v>9160</v>
      </c>
      <c r="G2501" s="32" t="s">
        <v>9161</v>
      </c>
      <c r="H2501" s="29">
        <v>44378</v>
      </c>
      <c r="I2501" s="29">
        <v>45108</v>
      </c>
      <c r="J2501" s="17" t="str">
        <f>IF(Ugovori_OPULJP[[#This Row],[DATUM ZAVRŠETKA OPERACIJE]]&gt;DATE(2023,12,31),"u provedbi","završen")</f>
        <v>završen</v>
      </c>
      <c r="K2501" s="37" t="s">
        <v>9162</v>
      </c>
      <c r="L2501" s="15" t="s">
        <v>417</v>
      </c>
      <c r="M2501" s="46" t="s">
        <v>3114</v>
      </c>
      <c r="N2501" s="18">
        <v>0.15</v>
      </c>
      <c r="O2501" s="19">
        <f>Ugovori_OPULJP[[#This Row],[Bespovratna sredstva - Ukupno (EU+Nac) HRK
= Ukupna ugovorena vrijednost bespovratnih sredstava]]*Ugovori_OPULJP[[#This Row],[EU STOPA SUFINANCIRANJA %
EU CO-FINANCING RATE %]]</f>
        <v>4284000</v>
      </c>
      <c r="P2501" s="20">
        <f>Ugovori_OPULJP[[#This Row],[Bespovratna sredstva - EU dio - HRK]]/7.5345</f>
        <v>568584.51124825794</v>
      </c>
      <c r="Q2501" s="19">
        <f>Ugovori_OPULJP[[#This Row],[Bespovratna sredstva - Ukupno (EU+Nac) HRK
= Ukupna ugovorena vrijednost bespovratnih sredstava]]*Ugovori_OPULJP[[#This Row],[STOPA NACIONALNOG SUFINANCIRANJA %]]</f>
        <v>756000</v>
      </c>
      <c r="R2501" s="20">
        <f>Ugovori_OPULJP[[#This Row],[Bespovratna sredstva - Nacionalni dio - HRK]]/7.5345</f>
        <v>100338.4431614573</v>
      </c>
      <c r="S2501" s="21">
        <v>5040000</v>
      </c>
      <c r="T2501" s="22">
        <f>Ugovori_OPULJP[[#This Row],[Bespovratna sredstva - Ukupno (EU+Nac) HRK
= Ukupna ugovorena vrijednost bespovratnih sredstava]]/7.5345</f>
        <v>668922.95440971525</v>
      </c>
      <c r="U2501" s="19">
        <v>0</v>
      </c>
      <c r="V2501" s="20">
        <f>Ugovori_OPULJP[[#This Row],[Javni doprinos korisnika - HRK]]/7.5345</f>
        <v>0</v>
      </c>
      <c r="W2501" s="19">
        <v>0</v>
      </c>
      <c r="X2501" s="20">
        <f>Ugovori_OPULJP[[#This Row],[Privatni doprinos korisnika - HRK]]/7.5345</f>
        <v>0</v>
      </c>
      <c r="Y2501" s="21">
        <f>Ugovori_OPULJP[[#This Row],[Bespovratna sredstva - Ukupno (EU+Nac) HRK
= Ukupna ugovorena vrijednost bespovratnih sredstava]]+Ugovori_OPULJP[[#This Row],[Javni doprinos korisnika - HRK]]+Ugovori_OPULJP[[#This Row],[Privatni doprinos korisnika - HRK]]</f>
        <v>5040000</v>
      </c>
      <c r="Z2501" s="22">
        <f>Ugovori_OPULJP[[#This Row],[UKUPNI PRIHVATLJIVI IZDACI
TOTAL ELIGIBLE EXPENDITURE
= Bespovratna sredstva ukupno + doprinos korisnika
= Ukupni prihvatljivi troškovi
= Ukupna ugovorena vrijednost projekta HRK]]/7.5345</f>
        <v>668922.95440971525</v>
      </c>
      <c r="AA2501" s="27" t="s">
        <v>22</v>
      </c>
      <c r="AB2501" s="27" t="s">
        <v>19</v>
      </c>
      <c r="AC2501" s="40" t="s">
        <v>9163</v>
      </c>
      <c r="AD2501" s="33" t="s">
        <v>2664</v>
      </c>
    </row>
    <row r="2502" spans="1:30" ht="82.8" x14ac:dyDescent="0.3">
      <c r="A2502" s="88" t="s">
        <v>9164</v>
      </c>
      <c r="B2502" s="69" t="s">
        <v>139</v>
      </c>
      <c r="C2502" s="26" t="s">
        <v>2736</v>
      </c>
      <c r="D2502" s="26" t="s">
        <v>9145</v>
      </c>
      <c r="E2502" s="27" t="s">
        <v>63</v>
      </c>
      <c r="F2502" s="32" t="s">
        <v>9165</v>
      </c>
      <c r="G2502" s="14" t="s">
        <v>374</v>
      </c>
      <c r="H2502" s="29">
        <v>44378</v>
      </c>
      <c r="I2502" s="29">
        <v>45108</v>
      </c>
      <c r="J2502" s="17" t="str">
        <f>IF(Ugovori_OPULJP[[#This Row],[DATUM ZAVRŠETKA OPERACIJE]]&gt;DATE(2023,12,31),"u provedbi","završen")</f>
        <v>završen</v>
      </c>
      <c r="K2502" s="37" t="s">
        <v>9166</v>
      </c>
      <c r="L2502" s="37" t="s">
        <v>240</v>
      </c>
      <c r="M2502" s="46" t="s">
        <v>3114</v>
      </c>
      <c r="N2502" s="18">
        <v>0.15</v>
      </c>
      <c r="O2502" s="19">
        <f>Ugovori_OPULJP[[#This Row],[Bespovratna sredstva - Ukupno (EU+Nac) HRK
= Ukupna ugovorena vrijednost bespovratnih sredstava]]*Ugovori_OPULJP[[#This Row],[EU STOPA SUFINANCIRANJA %
EU CO-FINANCING RATE %]]</f>
        <v>2567083.7080000001</v>
      </c>
      <c r="P2502" s="20">
        <f>Ugovori_OPULJP[[#This Row],[Bespovratna sredstva - EU dio - HRK]]/7.5345</f>
        <v>340710.55916119186</v>
      </c>
      <c r="Q2502" s="19">
        <f>Ugovori_OPULJP[[#This Row],[Bespovratna sredstva - Ukupno (EU+Nac) HRK
= Ukupna ugovorena vrijednost bespovratnih sredstava]]*Ugovori_OPULJP[[#This Row],[STOPA NACIONALNOG SUFINANCIRANJA %]]</f>
        <v>453014.772</v>
      </c>
      <c r="R2502" s="20">
        <f>Ugovori_OPULJP[[#This Row],[Bespovratna sredstva - Nacionalni dio - HRK]]/7.5345</f>
        <v>60125.392793151499</v>
      </c>
      <c r="S2502" s="21">
        <v>3020098.48</v>
      </c>
      <c r="T2502" s="22">
        <f>Ugovori_OPULJP[[#This Row],[Bespovratna sredstva - Ukupno (EU+Nac) HRK
= Ukupna ugovorena vrijednost bespovratnih sredstava]]/7.5345</f>
        <v>400835.95195434336</v>
      </c>
      <c r="U2502" s="19">
        <v>0</v>
      </c>
      <c r="V2502" s="20">
        <f>Ugovori_OPULJP[[#This Row],[Javni doprinos korisnika - HRK]]/7.5345</f>
        <v>0</v>
      </c>
      <c r="W2502" s="19">
        <v>0</v>
      </c>
      <c r="X2502" s="20">
        <f>Ugovori_OPULJP[[#This Row],[Privatni doprinos korisnika - HRK]]/7.5345</f>
        <v>0</v>
      </c>
      <c r="Y2502" s="21">
        <f>Ugovori_OPULJP[[#This Row],[Bespovratna sredstva - Ukupno (EU+Nac) HRK
= Ukupna ugovorena vrijednost bespovratnih sredstava]]+Ugovori_OPULJP[[#This Row],[Javni doprinos korisnika - HRK]]+Ugovori_OPULJP[[#This Row],[Privatni doprinos korisnika - HRK]]</f>
        <v>3020098.48</v>
      </c>
      <c r="Z2502" s="22">
        <f>Ugovori_OPULJP[[#This Row],[UKUPNI PRIHVATLJIVI IZDACI
TOTAL ELIGIBLE EXPENDITURE
= Bespovratna sredstva ukupno + doprinos korisnika
= Ukupni prihvatljivi troškovi
= Ukupna ugovorena vrijednost projekta HRK]]/7.5345</f>
        <v>400835.95195434336</v>
      </c>
      <c r="AA2502" s="27" t="s">
        <v>22</v>
      </c>
      <c r="AB2502" s="27" t="s">
        <v>19</v>
      </c>
      <c r="AC2502" s="26" t="s">
        <v>14737</v>
      </c>
      <c r="AD2502" s="33" t="s">
        <v>2664</v>
      </c>
    </row>
    <row r="2503" spans="1:30" ht="41.4" x14ac:dyDescent="0.3">
      <c r="A2503" s="36" t="s">
        <v>9167</v>
      </c>
      <c r="B2503" s="69" t="s">
        <v>139</v>
      </c>
      <c r="C2503" s="26" t="s">
        <v>2736</v>
      </c>
      <c r="D2503" s="26" t="s">
        <v>9145</v>
      </c>
      <c r="E2503" s="27" t="s">
        <v>63</v>
      </c>
      <c r="F2503" s="32" t="s">
        <v>9168</v>
      </c>
      <c r="G2503" s="32" t="s">
        <v>7820</v>
      </c>
      <c r="H2503" s="29">
        <v>44376</v>
      </c>
      <c r="I2503" s="29">
        <v>45106</v>
      </c>
      <c r="J2503" s="17" t="str">
        <f>IF(Ugovori_OPULJP[[#This Row],[DATUM ZAVRŠETKA OPERACIJE]]&gt;DATE(2023,12,31),"u provedbi","završen")</f>
        <v>završen</v>
      </c>
      <c r="K2503" s="37" t="s">
        <v>380</v>
      </c>
      <c r="L2503" s="15" t="s">
        <v>380</v>
      </c>
      <c r="M2503" s="18">
        <v>0.85</v>
      </c>
      <c r="N2503" s="18">
        <v>0.15</v>
      </c>
      <c r="O2503" s="19">
        <f>Ugovori_OPULJP[[#This Row],[Bespovratna sredstva - Ukupno (EU+Nac) HRK
= Ukupna ugovorena vrijednost bespovratnih sredstava]]*Ugovori_OPULJP[[#This Row],[EU STOPA SUFINANCIRANJA %
EU CO-FINANCING RATE %]]</f>
        <v>6415162.432</v>
      </c>
      <c r="P2503" s="20">
        <f>Ugovori_OPULJP[[#This Row],[Bespovratna sredstva - EU dio - HRK]]/7.5345</f>
        <v>851438.37441104255</v>
      </c>
      <c r="Q2503" s="19">
        <f>Ugovori_OPULJP[[#This Row],[Bespovratna sredstva - Ukupno (EU+Nac) HRK
= Ukupna ugovorena vrijednost bespovratnih sredstava]]*Ugovori_OPULJP[[#This Row],[STOPA NACIONALNOG SUFINANCIRANJA %]]</f>
        <v>1132087.4879999999</v>
      </c>
      <c r="R2503" s="20">
        <f>Ugovori_OPULJP[[#This Row],[Bespovratna sredstva - Nacionalni dio - HRK]]/7.5345</f>
        <v>150253.83077841924</v>
      </c>
      <c r="S2503" s="21">
        <v>7547249.9199999999</v>
      </c>
      <c r="T2503" s="22">
        <f>Ugovori_OPULJP[[#This Row],[Bespovratna sredstva - Ukupno (EU+Nac) HRK
= Ukupna ugovorena vrijednost bespovratnih sredstava]]/7.5345</f>
        <v>1001692.2051894617</v>
      </c>
      <c r="U2503" s="19">
        <v>0</v>
      </c>
      <c r="V2503" s="20">
        <f>Ugovori_OPULJP[[#This Row],[Javni doprinos korisnika - HRK]]/7.5345</f>
        <v>0</v>
      </c>
      <c r="W2503" s="19">
        <v>0</v>
      </c>
      <c r="X2503" s="20">
        <f>Ugovori_OPULJP[[#This Row],[Privatni doprinos korisnika - HRK]]/7.5345</f>
        <v>0</v>
      </c>
      <c r="Y2503" s="21">
        <f>Ugovori_OPULJP[[#This Row],[Bespovratna sredstva - Ukupno (EU+Nac) HRK
= Ukupna ugovorena vrijednost bespovratnih sredstava]]+Ugovori_OPULJP[[#This Row],[Javni doprinos korisnika - HRK]]+Ugovori_OPULJP[[#This Row],[Privatni doprinos korisnika - HRK]]</f>
        <v>7547249.9199999999</v>
      </c>
      <c r="Z2503" s="22">
        <f>Ugovori_OPULJP[[#This Row],[UKUPNI PRIHVATLJIVI IZDACI
TOTAL ELIGIBLE EXPENDITURE
= Bespovratna sredstva ukupno + doprinos korisnika
= Ukupni prihvatljivi troškovi
= Ukupna ugovorena vrijednost projekta HRK]]/7.5345</f>
        <v>1001692.2051894617</v>
      </c>
      <c r="AA2503" s="13" t="s">
        <v>22</v>
      </c>
      <c r="AB2503" s="13" t="s">
        <v>19</v>
      </c>
      <c r="AC2503" s="26" t="s">
        <v>9169</v>
      </c>
      <c r="AD2503" s="33" t="s">
        <v>2664</v>
      </c>
    </row>
    <row r="2504" spans="1:30" ht="41.4" x14ac:dyDescent="0.3">
      <c r="A2504" s="31" t="s">
        <v>9170</v>
      </c>
      <c r="B2504" s="69" t="s">
        <v>139</v>
      </c>
      <c r="C2504" s="26" t="s">
        <v>2736</v>
      </c>
      <c r="D2504" s="26" t="s">
        <v>9145</v>
      </c>
      <c r="E2504" s="27" t="s">
        <v>63</v>
      </c>
      <c r="F2504" s="32" t="s">
        <v>9171</v>
      </c>
      <c r="G2504" s="32" t="s">
        <v>8253</v>
      </c>
      <c r="H2504" s="29">
        <v>44494</v>
      </c>
      <c r="I2504" s="29">
        <v>45224</v>
      </c>
      <c r="J2504" s="17" t="str">
        <f>IF(Ugovori_OPULJP[[#This Row],[DATUM ZAVRŠETKA OPERACIJE]]&gt;DATE(2023,12,31),"u provedbi","završen")</f>
        <v>završen</v>
      </c>
      <c r="K2504" s="37" t="s">
        <v>192</v>
      </c>
      <c r="L2504" s="37" t="s">
        <v>192</v>
      </c>
      <c r="M2504" s="18">
        <v>0.85</v>
      </c>
      <c r="N2504" s="18">
        <v>0.15</v>
      </c>
      <c r="O2504" s="19">
        <f>Ugovori_OPULJP[[#This Row],[Bespovratna sredstva - Ukupno (EU+Nac) HRK
= Ukupna ugovorena vrijednost bespovratnih sredstava]]*Ugovori_OPULJP[[#This Row],[EU STOPA SUFINANCIRANJA %
EU CO-FINANCING RATE %]]</f>
        <v>6793764.9779999992</v>
      </c>
      <c r="P2504" s="20">
        <f>Ugovori_OPULJP[[#This Row],[Bespovratna sredstva - EU dio - HRK]]/7.5345</f>
        <v>901687.56758908997</v>
      </c>
      <c r="Q2504" s="19">
        <f>Ugovori_OPULJP[[#This Row],[Bespovratna sredstva - Ukupno (EU+Nac) HRK
= Ukupna ugovorena vrijednost bespovratnih sredstava]]*Ugovori_OPULJP[[#This Row],[STOPA NACIONALNOG SUFINANCIRANJA %]]</f>
        <v>1198899.7019999998</v>
      </c>
      <c r="R2504" s="20">
        <f>Ugovori_OPULJP[[#This Row],[Bespovratna sredstva - Nacionalni dio - HRK]]/7.5345</f>
        <v>159121.33545689823</v>
      </c>
      <c r="S2504" s="21">
        <v>7992664.6799999997</v>
      </c>
      <c r="T2504" s="22">
        <f>Ugovori_OPULJP[[#This Row],[Bespovratna sredstva - Ukupno (EU+Nac) HRK
= Ukupna ugovorena vrijednost bespovratnih sredstava]]/7.5345</f>
        <v>1060808.9030459884</v>
      </c>
      <c r="U2504" s="19">
        <v>0</v>
      </c>
      <c r="V2504" s="20">
        <f>Ugovori_OPULJP[[#This Row],[Javni doprinos korisnika - HRK]]/7.5345</f>
        <v>0</v>
      </c>
      <c r="W2504" s="19">
        <v>0</v>
      </c>
      <c r="X2504" s="20">
        <f>Ugovori_OPULJP[[#This Row],[Privatni doprinos korisnika - HRK]]/7.5345</f>
        <v>0</v>
      </c>
      <c r="Y2504" s="21">
        <f>Ugovori_OPULJP[[#This Row],[Bespovratna sredstva - Ukupno (EU+Nac) HRK
= Ukupna ugovorena vrijednost bespovratnih sredstava]]+Ugovori_OPULJP[[#This Row],[Javni doprinos korisnika - HRK]]+Ugovori_OPULJP[[#This Row],[Privatni doprinos korisnika - HRK]]</f>
        <v>7992664.6799999997</v>
      </c>
      <c r="Z2504" s="22">
        <f>Ugovori_OPULJP[[#This Row],[UKUPNI PRIHVATLJIVI IZDACI
TOTAL ELIGIBLE EXPENDITURE
= Bespovratna sredstva ukupno + doprinos korisnika
= Ukupni prihvatljivi troškovi
= Ukupna ugovorena vrijednost projekta HRK]]/7.5345</f>
        <v>1060808.9030459884</v>
      </c>
      <c r="AA2504" s="27" t="s">
        <v>22</v>
      </c>
      <c r="AB2504" s="27" t="s">
        <v>19</v>
      </c>
      <c r="AC2504" s="26" t="s">
        <v>9172</v>
      </c>
      <c r="AD2504" s="26" t="s">
        <v>2664</v>
      </c>
    </row>
    <row r="2505" spans="1:30" ht="41.4" x14ac:dyDescent="0.3">
      <c r="A2505" s="31" t="s">
        <v>9173</v>
      </c>
      <c r="B2505" s="69" t="s">
        <v>139</v>
      </c>
      <c r="C2505" s="26" t="s">
        <v>2736</v>
      </c>
      <c r="D2505" s="26" t="s">
        <v>9145</v>
      </c>
      <c r="E2505" s="27" t="s">
        <v>63</v>
      </c>
      <c r="F2505" s="32" t="s">
        <v>9174</v>
      </c>
      <c r="G2505" s="14" t="s">
        <v>2543</v>
      </c>
      <c r="H2505" s="29">
        <v>44378</v>
      </c>
      <c r="I2505" s="29">
        <v>45108</v>
      </c>
      <c r="J2505" s="17" t="str">
        <f>IF(Ugovori_OPULJP[[#This Row],[DATUM ZAVRŠETKA OPERACIJE]]&gt;DATE(2023,12,31),"u provedbi","završen")</f>
        <v>završen</v>
      </c>
      <c r="K2505" s="28" t="s">
        <v>262</v>
      </c>
      <c r="L2505" s="28" t="s">
        <v>262</v>
      </c>
      <c r="M2505" s="46" t="s">
        <v>3114</v>
      </c>
      <c r="N2505" s="18">
        <v>0.15</v>
      </c>
      <c r="O2505" s="19">
        <f>Ugovori_OPULJP[[#This Row],[Bespovratna sredstva - Ukupno (EU+Nac) HRK
= Ukupna ugovorena vrijednost bespovratnih sredstava]]*Ugovori_OPULJP[[#This Row],[EU STOPA SUFINANCIRANJA %
EU CO-FINANCING RATE %]]</f>
        <v>3155880</v>
      </c>
      <c r="P2505" s="20">
        <f>Ugovori_OPULJP[[#This Row],[Bespovratna sredstva - EU dio - HRK]]/7.5345</f>
        <v>418857.25661955005</v>
      </c>
      <c r="Q2505" s="19">
        <f>Ugovori_OPULJP[[#This Row],[Bespovratna sredstva - Ukupno (EU+Nac) HRK
= Ukupna ugovorena vrijednost bespovratnih sredstava]]*Ugovori_OPULJP[[#This Row],[STOPA NACIONALNOG SUFINANCIRANJA %]]</f>
        <v>556920</v>
      </c>
      <c r="R2505" s="20">
        <f>Ugovori_OPULJP[[#This Row],[Bespovratna sredstva - Nacionalni dio - HRK]]/7.5345</f>
        <v>73915.986462273533</v>
      </c>
      <c r="S2505" s="21">
        <v>3712800</v>
      </c>
      <c r="T2505" s="22">
        <f>Ugovori_OPULJP[[#This Row],[Bespovratna sredstva - Ukupno (EU+Nac) HRK
= Ukupna ugovorena vrijednost bespovratnih sredstava]]/7.5345</f>
        <v>492773.24308182357</v>
      </c>
      <c r="U2505" s="19">
        <v>0</v>
      </c>
      <c r="V2505" s="20">
        <f>Ugovori_OPULJP[[#This Row],[Javni doprinos korisnika - HRK]]/7.5345</f>
        <v>0</v>
      </c>
      <c r="W2505" s="19">
        <v>0</v>
      </c>
      <c r="X2505" s="20">
        <f>Ugovori_OPULJP[[#This Row],[Privatni doprinos korisnika - HRK]]/7.5345</f>
        <v>0</v>
      </c>
      <c r="Y2505" s="21">
        <f>Ugovori_OPULJP[[#This Row],[Bespovratna sredstva - Ukupno (EU+Nac) HRK
= Ukupna ugovorena vrijednost bespovratnih sredstava]]+Ugovori_OPULJP[[#This Row],[Javni doprinos korisnika - HRK]]+Ugovori_OPULJP[[#This Row],[Privatni doprinos korisnika - HRK]]</f>
        <v>3712800</v>
      </c>
      <c r="Z2505" s="22">
        <f>Ugovori_OPULJP[[#This Row],[UKUPNI PRIHVATLJIVI IZDACI
TOTAL ELIGIBLE EXPENDITURE
= Bespovratna sredstva ukupno + doprinos korisnika
= Ukupni prihvatljivi troškovi
= Ukupna ugovorena vrijednost projekta HRK]]/7.5345</f>
        <v>492773.24308182357</v>
      </c>
      <c r="AA2505" s="27" t="s">
        <v>22</v>
      </c>
      <c r="AB2505" s="27" t="s">
        <v>19</v>
      </c>
      <c r="AC2505" s="26" t="s">
        <v>9175</v>
      </c>
      <c r="AD2505" s="26" t="s">
        <v>2664</v>
      </c>
    </row>
    <row r="2506" spans="1:30" ht="41.4" x14ac:dyDescent="0.3">
      <c r="A2506" s="31" t="s">
        <v>9176</v>
      </c>
      <c r="B2506" s="69" t="s">
        <v>139</v>
      </c>
      <c r="C2506" s="26" t="s">
        <v>2736</v>
      </c>
      <c r="D2506" s="26" t="s">
        <v>9145</v>
      </c>
      <c r="E2506" s="27" t="s">
        <v>63</v>
      </c>
      <c r="F2506" s="32" t="s">
        <v>9177</v>
      </c>
      <c r="G2506" s="32" t="s">
        <v>9178</v>
      </c>
      <c r="H2506" s="29">
        <v>44377</v>
      </c>
      <c r="I2506" s="29">
        <v>45107</v>
      </c>
      <c r="J2506" s="17" t="str">
        <f>IF(Ugovori_OPULJP[[#This Row],[DATUM ZAVRŠETKA OPERACIJE]]&gt;DATE(2023,12,31),"u provedbi","završen")</f>
        <v>završen</v>
      </c>
      <c r="K2506" s="28" t="s">
        <v>329</v>
      </c>
      <c r="L2506" s="28" t="s">
        <v>329</v>
      </c>
      <c r="M2506" s="46" t="s">
        <v>3114</v>
      </c>
      <c r="N2506" s="18">
        <v>0.15</v>
      </c>
      <c r="O2506" s="19">
        <f>Ugovori_OPULJP[[#This Row],[Bespovratna sredstva - Ukupno (EU+Nac) HRK
= Ukupna ugovorena vrijednost bespovratnih sredstava]]*Ugovori_OPULJP[[#This Row],[EU STOPA SUFINANCIRANJA %
EU CO-FINANCING RATE %]]</f>
        <v>4560305.199</v>
      </c>
      <c r="P2506" s="20">
        <f>Ugovori_OPULJP[[#This Row],[Bespovratna sredstva - EU dio - HRK]]/7.5345</f>
        <v>605256.51323910011</v>
      </c>
      <c r="Q2506" s="19">
        <f>Ugovori_OPULJP[[#This Row],[Bespovratna sredstva - Ukupno (EU+Nac) HRK
= Ukupna ugovorena vrijednost bespovratnih sredstava]]*Ugovori_OPULJP[[#This Row],[STOPA NACIONALNOG SUFINANCIRANJA %]]</f>
        <v>804759.74100000004</v>
      </c>
      <c r="R2506" s="20">
        <f>Ugovori_OPULJP[[#This Row],[Bespovratna sredstva - Nacionalni dio - HRK]]/7.5345</f>
        <v>106809.97292454708</v>
      </c>
      <c r="S2506" s="21">
        <v>5365064.9400000004</v>
      </c>
      <c r="T2506" s="22">
        <f>Ugovori_OPULJP[[#This Row],[Bespovratna sredstva - Ukupno (EU+Nac) HRK
= Ukupna ugovorena vrijednost bespovratnih sredstava]]/7.5345</f>
        <v>712066.48616364726</v>
      </c>
      <c r="U2506" s="19">
        <v>0</v>
      </c>
      <c r="V2506" s="20">
        <f>Ugovori_OPULJP[[#This Row],[Javni doprinos korisnika - HRK]]/7.5345</f>
        <v>0</v>
      </c>
      <c r="W2506" s="19">
        <v>0</v>
      </c>
      <c r="X2506" s="20">
        <f>Ugovori_OPULJP[[#This Row],[Privatni doprinos korisnika - HRK]]/7.5345</f>
        <v>0</v>
      </c>
      <c r="Y2506" s="21">
        <f>Ugovori_OPULJP[[#This Row],[Bespovratna sredstva - Ukupno (EU+Nac) HRK
= Ukupna ugovorena vrijednost bespovratnih sredstava]]+Ugovori_OPULJP[[#This Row],[Javni doprinos korisnika - HRK]]+Ugovori_OPULJP[[#This Row],[Privatni doprinos korisnika - HRK]]</f>
        <v>5365064.9400000004</v>
      </c>
      <c r="Z2506" s="22">
        <f>Ugovori_OPULJP[[#This Row],[UKUPNI PRIHVATLJIVI IZDACI
TOTAL ELIGIBLE EXPENDITURE
= Bespovratna sredstva ukupno + doprinos korisnika
= Ukupni prihvatljivi troškovi
= Ukupna ugovorena vrijednost projekta HRK]]/7.5345</f>
        <v>712066.48616364726</v>
      </c>
      <c r="AA2506" s="27" t="s">
        <v>22</v>
      </c>
      <c r="AB2506" s="27" t="s">
        <v>19</v>
      </c>
      <c r="AC2506" s="26" t="s">
        <v>9179</v>
      </c>
      <c r="AD2506" s="26" t="s">
        <v>2664</v>
      </c>
    </row>
    <row r="2507" spans="1:30" ht="82.8" x14ac:dyDescent="0.3">
      <c r="A2507" s="26" t="s">
        <v>9180</v>
      </c>
      <c r="B2507" s="69" t="s">
        <v>139</v>
      </c>
      <c r="C2507" s="26" t="s">
        <v>2736</v>
      </c>
      <c r="D2507" s="26" t="s">
        <v>9145</v>
      </c>
      <c r="E2507" s="27" t="s">
        <v>63</v>
      </c>
      <c r="F2507" s="32" t="s">
        <v>9181</v>
      </c>
      <c r="G2507" s="14" t="s">
        <v>3337</v>
      </c>
      <c r="H2507" s="29">
        <v>44378</v>
      </c>
      <c r="I2507" s="29">
        <v>45108</v>
      </c>
      <c r="J2507" s="17" t="str">
        <f>IF(Ugovori_OPULJP[[#This Row],[DATUM ZAVRŠETKA OPERACIJE]]&gt;DATE(2023,12,31),"u provedbi","završen")</f>
        <v>završen</v>
      </c>
      <c r="K2507" s="37" t="s">
        <v>2791</v>
      </c>
      <c r="L2507" s="37" t="s">
        <v>144</v>
      </c>
      <c r="M2507" s="46" t="s">
        <v>3114</v>
      </c>
      <c r="N2507" s="18">
        <v>0.15</v>
      </c>
      <c r="O2507" s="19">
        <f>Ugovori_OPULJP[[#This Row],[Bespovratna sredstva - Ukupno (EU+Nac) HRK
= Ukupna ugovorena vrijednost bespovratnih sredstava]]*Ugovori_OPULJP[[#This Row],[EU STOPA SUFINANCIRANJA %
EU CO-FINANCING RATE %]]</f>
        <v>3071267.787</v>
      </c>
      <c r="P2507" s="20">
        <f>Ugovori_OPULJP[[#This Row],[Bespovratna sredstva - EU dio - HRK]]/7.5345</f>
        <v>407627.28608401353</v>
      </c>
      <c r="Q2507" s="19">
        <f>Ugovori_OPULJP[[#This Row],[Bespovratna sredstva - Ukupno (EU+Nac) HRK
= Ukupna ugovorena vrijednost bespovratnih sredstava]]*Ugovori_OPULJP[[#This Row],[STOPA NACIONALNOG SUFINANCIRANJA %]]</f>
        <v>541988.43299999996</v>
      </c>
      <c r="R2507" s="20">
        <f>Ugovori_OPULJP[[#This Row],[Bespovratna sredstva - Nacionalni dio - HRK]]/7.5345</f>
        <v>71934.226956002385</v>
      </c>
      <c r="S2507" s="21">
        <v>3613256.22</v>
      </c>
      <c r="T2507" s="22">
        <f>Ugovori_OPULJP[[#This Row],[Bespovratna sredstva - Ukupno (EU+Nac) HRK
= Ukupna ugovorena vrijednost bespovratnih sredstava]]/7.5345</f>
        <v>479561.51304001594</v>
      </c>
      <c r="U2507" s="19">
        <v>0</v>
      </c>
      <c r="V2507" s="20">
        <f>Ugovori_OPULJP[[#This Row],[Javni doprinos korisnika - HRK]]/7.5345</f>
        <v>0</v>
      </c>
      <c r="W2507" s="19">
        <v>0</v>
      </c>
      <c r="X2507" s="20">
        <f>Ugovori_OPULJP[[#This Row],[Privatni doprinos korisnika - HRK]]/7.5345</f>
        <v>0</v>
      </c>
      <c r="Y2507" s="21">
        <f>Ugovori_OPULJP[[#This Row],[Bespovratna sredstva - Ukupno (EU+Nac) HRK
= Ukupna ugovorena vrijednost bespovratnih sredstava]]+Ugovori_OPULJP[[#This Row],[Javni doprinos korisnika - HRK]]+Ugovori_OPULJP[[#This Row],[Privatni doprinos korisnika - HRK]]</f>
        <v>3613256.22</v>
      </c>
      <c r="Z2507" s="22">
        <f>Ugovori_OPULJP[[#This Row],[UKUPNI PRIHVATLJIVI IZDACI
TOTAL ELIGIBLE EXPENDITURE
= Bespovratna sredstva ukupno + doprinos korisnika
= Ukupni prihvatljivi troškovi
= Ukupna ugovorena vrijednost projekta HRK]]/7.5345</f>
        <v>479561.51304001594</v>
      </c>
      <c r="AA2507" s="27" t="s">
        <v>22</v>
      </c>
      <c r="AB2507" s="27" t="s">
        <v>19</v>
      </c>
      <c r="AC2507" s="40" t="s">
        <v>9182</v>
      </c>
      <c r="AD2507" s="33" t="s">
        <v>2664</v>
      </c>
    </row>
    <row r="2508" spans="1:30" ht="110.4" x14ac:dyDescent="0.3">
      <c r="A2508" s="88" t="s">
        <v>9183</v>
      </c>
      <c r="B2508" s="69" t="s">
        <v>139</v>
      </c>
      <c r="C2508" s="26" t="s">
        <v>2736</v>
      </c>
      <c r="D2508" s="26" t="s">
        <v>9145</v>
      </c>
      <c r="E2508" s="27" t="s">
        <v>63</v>
      </c>
      <c r="F2508" s="32" t="s">
        <v>9184</v>
      </c>
      <c r="G2508" s="32" t="s">
        <v>9185</v>
      </c>
      <c r="H2508" s="29">
        <v>44378</v>
      </c>
      <c r="I2508" s="29">
        <v>45108</v>
      </c>
      <c r="J2508" s="17" t="str">
        <f>IF(Ugovori_OPULJP[[#This Row],[DATUM ZAVRŠETKA OPERACIJE]]&gt;DATE(2023,12,31),"u provedbi","završen")</f>
        <v>završen</v>
      </c>
      <c r="K2508" s="37" t="s">
        <v>329</v>
      </c>
      <c r="L2508" s="37" t="s">
        <v>329</v>
      </c>
      <c r="M2508" s="46" t="s">
        <v>3114</v>
      </c>
      <c r="N2508" s="18">
        <v>0.15</v>
      </c>
      <c r="O2508" s="19">
        <f>Ugovori_OPULJP[[#This Row],[Bespovratna sredstva - Ukupno (EU+Nac) HRK
= Ukupna ugovorena vrijednost bespovratnih sredstava]]*Ugovori_OPULJP[[#This Row],[EU STOPA SUFINANCIRANJA %
EU CO-FINANCING RATE %]]</f>
        <v>2538642.2319999998</v>
      </c>
      <c r="P2508" s="20">
        <f>Ugovori_OPULJP[[#This Row],[Bespovratna sredstva - EU dio - HRK]]/7.5345</f>
        <v>336935.72659101465</v>
      </c>
      <c r="Q2508" s="19">
        <f>Ugovori_OPULJP[[#This Row],[Bespovratna sredstva - Ukupno (EU+Nac) HRK
= Ukupna ugovorena vrijednost bespovratnih sredstava]]*Ugovori_OPULJP[[#This Row],[STOPA NACIONALNOG SUFINANCIRANJA %]]</f>
        <v>447995.68799999997</v>
      </c>
      <c r="R2508" s="20">
        <f>Ugovori_OPULJP[[#This Row],[Bespovratna sredstva - Nacionalni dio - HRK]]/7.5345</f>
        <v>59459.245869002581</v>
      </c>
      <c r="S2508" s="21">
        <v>2986637.92</v>
      </c>
      <c r="T2508" s="22">
        <f>Ugovori_OPULJP[[#This Row],[Bespovratna sredstva - Ukupno (EU+Nac) HRK
= Ukupna ugovorena vrijednost bespovratnih sredstava]]/7.5345</f>
        <v>396394.97246001725</v>
      </c>
      <c r="U2508" s="19">
        <v>0</v>
      </c>
      <c r="V2508" s="20">
        <f>Ugovori_OPULJP[[#This Row],[Javni doprinos korisnika - HRK]]/7.5345</f>
        <v>0</v>
      </c>
      <c r="W2508" s="19">
        <v>0</v>
      </c>
      <c r="X2508" s="20">
        <f>Ugovori_OPULJP[[#This Row],[Privatni doprinos korisnika - HRK]]/7.5345</f>
        <v>0</v>
      </c>
      <c r="Y2508" s="21">
        <f>Ugovori_OPULJP[[#This Row],[Bespovratna sredstva - Ukupno (EU+Nac) HRK
= Ukupna ugovorena vrijednost bespovratnih sredstava]]+Ugovori_OPULJP[[#This Row],[Javni doprinos korisnika - HRK]]+Ugovori_OPULJP[[#This Row],[Privatni doprinos korisnika - HRK]]</f>
        <v>2986637.92</v>
      </c>
      <c r="Z2508" s="22">
        <f>Ugovori_OPULJP[[#This Row],[UKUPNI PRIHVATLJIVI IZDACI
TOTAL ELIGIBLE EXPENDITURE
= Bespovratna sredstva ukupno + doprinos korisnika
= Ukupni prihvatljivi troškovi
= Ukupna ugovorena vrijednost projekta HRK]]/7.5345</f>
        <v>396394.97246001725</v>
      </c>
      <c r="AA2508" s="27" t="s">
        <v>22</v>
      </c>
      <c r="AB2508" s="27" t="s">
        <v>19</v>
      </c>
      <c r="AC2508" s="40" t="s">
        <v>9186</v>
      </c>
      <c r="AD2508" s="33" t="s">
        <v>2664</v>
      </c>
    </row>
    <row r="2509" spans="1:30" ht="110.4" x14ac:dyDescent="0.3">
      <c r="A2509" s="88" t="s">
        <v>9187</v>
      </c>
      <c r="B2509" s="69" t="s">
        <v>139</v>
      </c>
      <c r="C2509" s="26" t="s">
        <v>2736</v>
      </c>
      <c r="D2509" s="26" t="s">
        <v>9145</v>
      </c>
      <c r="E2509" s="27" t="s">
        <v>63</v>
      </c>
      <c r="F2509" s="32" t="s">
        <v>9188</v>
      </c>
      <c r="G2509" s="32" t="s">
        <v>9189</v>
      </c>
      <c r="H2509" s="29">
        <v>44378</v>
      </c>
      <c r="I2509" s="29">
        <v>45108</v>
      </c>
      <c r="J2509" s="17" t="str">
        <f>IF(Ugovori_OPULJP[[#This Row],[DATUM ZAVRŠETKA OPERACIJE]]&gt;DATE(2023,12,31),"u provedbi","završen")</f>
        <v>završen</v>
      </c>
      <c r="K2509" s="28" t="s">
        <v>329</v>
      </c>
      <c r="L2509" s="28" t="s">
        <v>329</v>
      </c>
      <c r="M2509" s="46" t="s">
        <v>3114</v>
      </c>
      <c r="N2509" s="18">
        <v>0.15</v>
      </c>
      <c r="O2509" s="19">
        <f>Ugovori_OPULJP[[#This Row],[Bespovratna sredstva - Ukupno (EU+Nac) HRK
= Ukupna ugovorena vrijednost bespovratnih sredstava]]*Ugovori_OPULJP[[#This Row],[EU STOPA SUFINANCIRANJA %
EU CO-FINANCING RATE %]]</f>
        <v>1476441.7549999999</v>
      </c>
      <c r="P2509" s="20">
        <f>Ugovori_OPULJP[[#This Row],[Bespovratna sredstva - EU dio - HRK]]/7.5345</f>
        <v>195957.49618421923</v>
      </c>
      <c r="Q2509" s="19">
        <f>Ugovori_OPULJP[[#This Row],[Bespovratna sredstva - Ukupno (EU+Nac) HRK
= Ukupna ugovorena vrijednost bespovratnih sredstava]]*Ugovori_OPULJP[[#This Row],[STOPA NACIONALNOG SUFINANCIRANJA %]]</f>
        <v>260548.54499999998</v>
      </c>
      <c r="R2509" s="20">
        <f>Ugovori_OPULJP[[#This Row],[Bespovratna sredstva - Nacionalni dio - HRK]]/7.5345</f>
        <v>34580.734620744573</v>
      </c>
      <c r="S2509" s="21">
        <v>1736990.3</v>
      </c>
      <c r="T2509" s="22">
        <f>Ugovori_OPULJP[[#This Row],[Bespovratna sredstva - Ukupno (EU+Nac) HRK
= Ukupna ugovorena vrijednost bespovratnih sredstava]]/7.5345</f>
        <v>230538.23080496382</v>
      </c>
      <c r="U2509" s="19">
        <v>0</v>
      </c>
      <c r="V2509" s="20">
        <f>Ugovori_OPULJP[[#This Row],[Javni doprinos korisnika - HRK]]/7.5345</f>
        <v>0</v>
      </c>
      <c r="W2509" s="19">
        <v>0</v>
      </c>
      <c r="X2509" s="20">
        <f>Ugovori_OPULJP[[#This Row],[Privatni doprinos korisnika - HRK]]/7.5345</f>
        <v>0</v>
      </c>
      <c r="Y2509" s="21">
        <f>Ugovori_OPULJP[[#This Row],[Bespovratna sredstva - Ukupno (EU+Nac) HRK
= Ukupna ugovorena vrijednost bespovratnih sredstava]]+Ugovori_OPULJP[[#This Row],[Javni doprinos korisnika - HRK]]+Ugovori_OPULJP[[#This Row],[Privatni doprinos korisnika - HRK]]</f>
        <v>1736990.3</v>
      </c>
      <c r="Z2509" s="22">
        <f>Ugovori_OPULJP[[#This Row],[UKUPNI PRIHVATLJIVI IZDACI
TOTAL ELIGIBLE EXPENDITURE
= Bespovratna sredstva ukupno + doprinos korisnika
= Ukupni prihvatljivi troškovi
= Ukupna ugovorena vrijednost projekta HRK]]/7.5345</f>
        <v>230538.23080496382</v>
      </c>
      <c r="AA2509" s="27" t="s">
        <v>22</v>
      </c>
      <c r="AB2509" s="27" t="s">
        <v>19</v>
      </c>
      <c r="AC2509" s="40" t="s">
        <v>9190</v>
      </c>
      <c r="AD2509" s="33" t="s">
        <v>2664</v>
      </c>
    </row>
    <row r="2510" spans="1:30" ht="41.4" x14ac:dyDescent="0.3">
      <c r="A2510" s="31" t="s">
        <v>9191</v>
      </c>
      <c r="B2510" s="69" t="s">
        <v>139</v>
      </c>
      <c r="C2510" s="26" t="s">
        <v>2736</v>
      </c>
      <c r="D2510" s="26" t="s">
        <v>9145</v>
      </c>
      <c r="E2510" s="27" t="s">
        <v>63</v>
      </c>
      <c r="F2510" s="32" t="s">
        <v>9192</v>
      </c>
      <c r="G2510" s="32" t="s">
        <v>7816</v>
      </c>
      <c r="H2510" s="29">
        <v>44487</v>
      </c>
      <c r="I2510" s="29">
        <v>45217</v>
      </c>
      <c r="J2510" s="17" t="str">
        <f>IF(Ugovori_OPULJP[[#This Row],[DATUM ZAVRŠETKA OPERACIJE]]&gt;DATE(2023,12,31),"u provedbi","završen")</f>
        <v>završen</v>
      </c>
      <c r="K2510" s="28" t="s">
        <v>21</v>
      </c>
      <c r="L2510" s="28" t="s">
        <v>21</v>
      </c>
      <c r="M2510" s="18">
        <v>0.85</v>
      </c>
      <c r="N2510" s="18">
        <v>0.15</v>
      </c>
      <c r="O2510" s="19">
        <f>Ugovori_OPULJP[[#This Row],[Bespovratna sredstva - Ukupno (EU+Nac) HRK
= Ukupna ugovorena vrijednost bespovratnih sredstava]]*Ugovori_OPULJP[[#This Row],[EU STOPA SUFINANCIRANJA %
EU CO-FINANCING RATE %]]</f>
        <v>4555320</v>
      </c>
      <c r="P2510" s="20">
        <f>Ugovori_OPULJP[[#This Row],[Bespovratna sredstva - EU dio - HRK]]/7.5345</f>
        <v>604594.86362731433</v>
      </c>
      <c r="Q2510" s="19">
        <f>Ugovori_OPULJP[[#This Row],[Bespovratna sredstva - Ukupno (EU+Nac) HRK
= Ukupna ugovorena vrijednost bespovratnih sredstava]]*Ugovori_OPULJP[[#This Row],[STOPA NACIONALNOG SUFINANCIRANJA %]]</f>
        <v>803880</v>
      </c>
      <c r="R2510" s="20">
        <f>Ugovori_OPULJP[[#This Row],[Bespovratna sredstva - Nacionalni dio - HRK]]/7.5345</f>
        <v>106693.21122834958</v>
      </c>
      <c r="S2510" s="21">
        <v>5359200</v>
      </c>
      <c r="T2510" s="22">
        <f>Ugovori_OPULJP[[#This Row],[Bespovratna sredstva - Ukupno (EU+Nac) HRK
= Ukupna ugovorena vrijednost bespovratnih sredstava]]/7.5345</f>
        <v>711288.07485566393</v>
      </c>
      <c r="U2510" s="19">
        <v>0</v>
      </c>
      <c r="V2510" s="20">
        <f>Ugovori_OPULJP[[#This Row],[Javni doprinos korisnika - HRK]]/7.5345</f>
        <v>0</v>
      </c>
      <c r="W2510" s="19">
        <v>0</v>
      </c>
      <c r="X2510" s="20">
        <f>Ugovori_OPULJP[[#This Row],[Privatni doprinos korisnika - HRK]]/7.5345</f>
        <v>0</v>
      </c>
      <c r="Y2510" s="21">
        <f>Ugovori_OPULJP[[#This Row],[Bespovratna sredstva - Ukupno (EU+Nac) HRK
= Ukupna ugovorena vrijednost bespovratnih sredstava]]+Ugovori_OPULJP[[#This Row],[Javni doprinos korisnika - HRK]]+Ugovori_OPULJP[[#This Row],[Privatni doprinos korisnika - HRK]]</f>
        <v>5359200</v>
      </c>
      <c r="Z2510" s="22">
        <f>Ugovori_OPULJP[[#This Row],[UKUPNI PRIHVATLJIVI IZDACI
TOTAL ELIGIBLE EXPENDITURE
= Bespovratna sredstva ukupno + doprinos korisnika
= Ukupni prihvatljivi troškovi
= Ukupna ugovorena vrijednost projekta HRK]]/7.5345</f>
        <v>711288.07485566393</v>
      </c>
      <c r="AA2510" s="27" t="s">
        <v>22</v>
      </c>
      <c r="AB2510" s="27" t="s">
        <v>19</v>
      </c>
      <c r="AC2510" s="26" t="s">
        <v>9193</v>
      </c>
      <c r="AD2510" s="26" t="s">
        <v>2664</v>
      </c>
    </row>
    <row r="2511" spans="1:30" ht="41.4" x14ac:dyDescent="0.3">
      <c r="A2511" s="31" t="s">
        <v>9194</v>
      </c>
      <c r="B2511" s="69" t="s">
        <v>139</v>
      </c>
      <c r="C2511" s="26" t="s">
        <v>2736</v>
      </c>
      <c r="D2511" s="26" t="s">
        <v>9145</v>
      </c>
      <c r="E2511" s="27" t="s">
        <v>63</v>
      </c>
      <c r="F2511" s="32" t="s">
        <v>9195</v>
      </c>
      <c r="G2511" s="32" t="s">
        <v>9196</v>
      </c>
      <c r="H2511" s="29">
        <v>44487</v>
      </c>
      <c r="I2511" s="29">
        <v>45217</v>
      </c>
      <c r="J2511" s="17" t="str">
        <f>IF(Ugovori_OPULJP[[#This Row],[DATUM ZAVRŠETKA OPERACIJE]]&gt;DATE(2023,12,31),"u provedbi","završen")</f>
        <v>završen</v>
      </c>
      <c r="K2511" s="28" t="s">
        <v>71</v>
      </c>
      <c r="L2511" s="15" t="s">
        <v>71</v>
      </c>
      <c r="M2511" s="18">
        <v>0.85</v>
      </c>
      <c r="N2511" s="18">
        <v>0.15</v>
      </c>
      <c r="O2511" s="19">
        <f>Ugovori_OPULJP[[#This Row],[Bespovratna sredstva - Ukupno (EU+Nac) HRK
= Ukupna ugovorena vrijednost bespovratnih sredstava]]*Ugovori_OPULJP[[#This Row],[EU STOPA SUFINANCIRANJA %
EU CO-FINANCING RATE %]]</f>
        <v>1999200</v>
      </c>
      <c r="P2511" s="20">
        <f>Ugovori_OPULJP[[#This Row],[Bespovratna sredstva - EU dio - HRK]]/7.5345</f>
        <v>265339.43858252041</v>
      </c>
      <c r="Q2511" s="19">
        <f>Ugovori_OPULJP[[#This Row],[Bespovratna sredstva - Ukupno (EU+Nac) HRK
= Ukupna ugovorena vrijednost bespovratnih sredstava]]*Ugovori_OPULJP[[#This Row],[STOPA NACIONALNOG SUFINANCIRANJA %]]</f>
        <v>352800</v>
      </c>
      <c r="R2511" s="20">
        <f>Ugovori_OPULJP[[#This Row],[Bespovratna sredstva - Nacionalni dio - HRK]]/7.5345</f>
        <v>46824.606808680066</v>
      </c>
      <c r="S2511" s="21">
        <v>2352000</v>
      </c>
      <c r="T2511" s="22">
        <f>Ugovori_OPULJP[[#This Row],[Bespovratna sredstva - Ukupno (EU+Nac) HRK
= Ukupna ugovorena vrijednost bespovratnih sredstava]]/7.5345</f>
        <v>312164.04539120046</v>
      </c>
      <c r="U2511" s="19">
        <v>0</v>
      </c>
      <c r="V2511" s="20">
        <f>Ugovori_OPULJP[[#This Row],[Javni doprinos korisnika - HRK]]/7.5345</f>
        <v>0</v>
      </c>
      <c r="W2511" s="19">
        <v>0</v>
      </c>
      <c r="X2511" s="20">
        <f>Ugovori_OPULJP[[#This Row],[Privatni doprinos korisnika - HRK]]/7.5345</f>
        <v>0</v>
      </c>
      <c r="Y2511" s="21">
        <f>Ugovori_OPULJP[[#This Row],[Bespovratna sredstva - Ukupno (EU+Nac) HRK
= Ukupna ugovorena vrijednost bespovratnih sredstava]]+Ugovori_OPULJP[[#This Row],[Javni doprinos korisnika - HRK]]+Ugovori_OPULJP[[#This Row],[Privatni doprinos korisnika - HRK]]</f>
        <v>2352000</v>
      </c>
      <c r="Z2511" s="22">
        <f>Ugovori_OPULJP[[#This Row],[UKUPNI PRIHVATLJIVI IZDACI
TOTAL ELIGIBLE EXPENDITURE
= Bespovratna sredstva ukupno + doprinos korisnika
= Ukupni prihvatljivi troškovi
= Ukupna ugovorena vrijednost projekta HRK]]/7.5345</f>
        <v>312164.04539120046</v>
      </c>
      <c r="AA2511" s="27" t="s">
        <v>22</v>
      </c>
      <c r="AB2511" s="27" t="s">
        <v>19</v>
      </c>
      <c r="AC2511" s="26" t="s">
        <v>9197</v>
      </c>
      <c r="AD2511" s="26" t="s">
        <v>2664</v>
      </c>
    </row>
    <row r="2512" spans="1:30" ht="124.2" x14ac:dyDescent="0.3">
      <c r="A2512" s="31" t="s">
        <v>9198</v>
      </c>
      <c r="B2512" s="69" t="s">
        <v>139</v>
      </c>
      <c r="C2512" s="26" t="s">
        <v>2736</v>
      </c>
      <c r="D2512" s="26" t="s">
        <v>9145</v>
      </c>
      <c r="E2512" s="27" t="s">
        <v>63</v>
      </c>
      <c r="F2512" s="32" t="s">
        <v>9199</v>
      </c>
      <c r="G2512" s="32" t="s">
        <v>9200</v>
      </c>
      <c r="H2512" s="29">
        <v>44487</v>
      </c>
      <c r="I2512" s="29">
        <v>45217</v>
      </c>
      <c r="J2512" s="17" t="str">
        <f>IF(Ugovori_OPULJP[[#This Row],[DATUM ZAVRŠETKA OPERACIJE]]&gt;DATE(2023,12,31),"u provedbi","završen")</f>
        <v>završen</v>
      </c>
      <c r="K2512" s="28" t="s">
        <v>240</v>
      </c>
      <c r="L2512" s="28" t="s">
        <v>240</v>
      </c>
      <c r="M2512" s="18">
        <v>0.85</v>
      </c>
      <c r="N2512" s="18">
        <v>0.15</v>
      </c>
      <c r="O2512" s="19">
        <f>Ugovori_OPULJP[[#This Row],[Bespovratna sredstva - Ukupno (EU+Nac) HRK
= Ukupna ugovorena vrijednost bespovratnih sredstava]]*Ugovori_OPULJP[[#This Row],[EU STOPA SUFINANCIRANJA %
EU CO-FINANCING RATE %]]</f>
        <v>2536730.2334999996</v>
      </c>
      <c r="P2512" s="20">
        <f>Ugovori_OPULJP[[#This Row],[Bespovratna sredstva - EU dio - HRK]]/7.5345</f>
        <v>336681.96078041004</v>
      </c>
      <c r="Q2512" s="19">
        <f>Ugovori_OPULJP[[#This Row],[Bespovratna sredstva - Ukupno (EU+Nac) HRK
= Ukupna ugovorena vrijednost bespovratnih sredstava]]*Ugovori_OPULJP[[#This Row],[STOPA NACIONALNOG SUFINANCIRANJA %]]</f>
        <v>447658.27649999998</v>
      </c>
      <c r="R2512" s="20">
        <f>Ugovori_OPULJP[[#This Row],[Bespovratna sredstva - Nacionalni dio - HRK]]/7.5345</f>
        <v>59414.463667131189</v>
      </c>
      <c r="S2512" s="21">
        <v>2984388.51</v>
      </c>
      <c r="T2512" s="22">
        <f>Ugovori_OPULJP[[#This Row],[Bespovratna sredstva - Ukupno (EU+Nac) HRK
= Ukupna ugovorena vrijednost bespovratnih sredstava]]/7.5345</f>
        <v>396096.42444754124</v>
      </c>
      <c r="U2512" s="19">
        <v>0</v>
      </c>
      <c r="V2512" s="20">
        <f>Ugovori_OPULJP[[#This Row],[Javni doprinos korisnika - HRK]]/7.5345</f>
        <v>0</v>
      </c>
      <c r="W2512" s="19">
        <v>0</v>
      </c>
      <c r="X2512" s="20">
        <f>Ugovori_OPULJP[[#This Row],[Privatni doprinos korisnika - HRK]]/7.5345</f>
        <v>0</v>
      </c>
      <c r="Y2512" s="21">
        <f>Ugovori_OPULJP[[#This Row],[Bespovratna sredstva - Ukupno (EU+Nac) HRK
= Ukupna ugovorena vrijednost bespovratnih sredstava]]+Ugovori_OPULJP[[#This Row],[Javni doprinos korisnika - HRK]]+Ugovori_OPULJP[[#This Row],[Privatni doprinos korisnika - HRK]]</f>
        <v>2984388.51</v>
      </c>
      <c r="Z2512" s="22">
        <f>Ugovori_OPULJP[[#This Row],[UKUPNI PRIHVATLJIVI IZDACI
TOTAL ELIGIBLE EXPENDITURE
= Bespovratna sredstva ukupno + doprinos korisnika
= Ukupni prihvatljivi troškovi
= Ukupna ugovorena vrijednost projekta HRK]]/7.5345</f>
        <v>396096.42444754124</v>
      </c>
      <c r="AA2512" s="27" t="s">
        <v>22</v>
      </c>
      <c r="AB2512" s="27" t="s">
        <v>19</v>
      </c>
      <c r="AC2512" s="26" t="s">
        <v>9201</v>
      </c>
      <c r="AD2512" s="26" t="s">
        <v>2664</v>
      </c>
    </row>
    <row r="2513" spans="1:30" ht="110.4" x14ac:dyDescent="0.3">
      <c r="A2513" s="31" t="s">
        <v>9202</v>
      </c>
      <c r="B2513" s="69" t="s">
        <v>139</v>
      </c>
      <c r="C2513" s="26" t="s">
        <v>2736</v>
      </c>
      <c r="D2513" s="26" t="s">
        <v>9145</v>
      </c>
      <c r="E2513" s="27" t="s">
        <v>63</v>
      </c>
      <c r="F2513" s="32" t="s">
        <v>9203</v>
      </c>
      <c r="G2513" s="32" t="s">
        <v>9204</v>
      </c>
      <c r="H2513" s="29">
        <v>44487</v>
      </c>
      <c r="I2513" s="29">
        <v>45217</v>
      </c>
      <c r="J2513" s="17" t="str">
        <f>IF(Ugovori_OPULJP[[#This Row],[DATUM ZAVRŠETKA OPERACIJE]]&gt;DATE(2023,12,31),"u provedbi","završen")</f>
        <v>završen</v>
      </c>
      <c r="K2513" s="28" t="s">
        <v>9205</v>
      </c>
      <c r="L2513" s="15" t="s">
        <v>417</v>
      </c>
      <c r="M2513" s="18">
        <v>0.85</v>
      </c>
      <c r="N2513" s="18">
        <v>0.15</v>
      </c>
      <c r="O2513" s="19">
        <f>Ugovori_OPULJP[[#This Row],[Bespovratna sredstva - Ukupno (EU+Nac) HRK
= Ukupna ugovorena vrijednost bespovratnih sredstava]]*Ugovori_OPULJP[[#This Row],[EU STOPA SUFINANCIRANJA %
EU CO-FINANCING RATE %]]</f>
        <v>2185696.7999999998</v>
      </c>
      <c r="P2513" s="20">
        <f>Ugovori_OPULJP[[#This Row],[Bespovratna sredstva - EU dio - HRK]]/7.5345</f>
        <v>290091.81763886119</v>
      </c>
      <c r="Q2513" s="19">
        <f>Ugovori_OPULJP[[#This Row],[Bespovratna sredstva - Ukupno (EU+Nac) HRK
= Ukupna ugovorena vrijednost bespovratnih sredstava]]*Ugovori_OPULJP[[#This Row],[STOPA NACIONALNOG SUFINANCIRANJA %]]</f>
        <v>385711.2</v>
      </c>
      <c r="R2513" s="20">
        <f>Ugovori_OPULJP[[#This Row],[Bespovratna sredstva - Nacionalni dio - HRK]]/7.5345</f>
        <v>51192.673700975509</v>
      </c>
      <c r="S2513" s="21">
        <v>2571408</v>
      </c>
      <c r="T2513" s="22">
        <f>Ugovori_OPULJP[[#This Row],[Bespovratna sredstva - Ukupno (EU+Nac) HRK
= Ukupna ugovorena vrijednost bespovratnih sredstava]]/7.5345</f>
        <v>341284.49133983674</v>
      </c>
      <c r="U2513" s="19">
        <v>0</v>
      </c>
      <c r="V2513" s="20">
        <f>Ugovori_OPULJP[[#This Row],[Javni doprinos korisnika - HRK]]/7.5345</f>
        <v>0</v>
      </c>
      <c r="W2513" s="19">
        <v>0</v>
      </c>
      <c r="X2513" s="20">
        <f>Ugovori_OPULJP[[#This Row],[Privatni doprinos korisnika - HRK]]/7.5345</f>
        <v>0</v>
      </c>
      <c r="Y2513" s="21">
        <f>Ugovori_OPULJP[[#This Row],[Bespovratna sredstva - Ukupno (EU+Nac) HRK
= Ukupna ugovorena vrijednost bespovratnih sredstava]]+Ugovori_OPULJP[[#This Row],[Javni doprinos korisnika - HRK]]+Ugovori_OPULJP[[#This Row],[Privatni doprinos korisnika - HRK]]</f>
        <v>2571408</v>
      </c>
      <c r="Z2513" s="22">
        <f>Ugovori_OPULJP[[#This Row],[UKUPNI PRIHVATLJIVI IZDACI
TOTAL ELIGIBLE EXPENDITURE
= Bespovratna sredstva ukupno + doprinos korisnika
= Ukupni prihvatljivi troškovi
= Ukupna ugovorena vrijednost projekta HRK]]/7.5345</f>
        <v>341284.49133983674</v>
      </c>
      <c r="AA2513" s="27" t="s">
        <v>22</v>
      </c>
      <c r="AB2513" s="27" t="s">
        <v>19</v>
      </c>
      <c r="AC2513" s="26" t="s">
        <v>9206</v>
      </c>
      <c r="AD2513" s="26" t="s">
        <v>2664</v>
      </c>
    </row>
    <row r="2514" spans="1:30" ht="124.2" x14ac:dyDescent="0.3">
      <c r="A2514" s="31" t="s">
        <v>9207</v>
      </c>
      <c r="B2514" s="69" t="s">
        <v>139</v>
      </c>
      <c r="C2514" s="26" t="s">
        <v>2736</v>
      </c>
      <c r="D2514" s="26" t="s">
        <v>9145</v>
      </c>
      <c r="E2514" s="27" t="s">
        <v>63</v>
      </c>
      <c r="F2514" s="32" t="s">
        <v>9208</v>
      </c>
      <c r="G2514" s="32" t="s">
        <v>9209</v>
      </c>
      <c r="H2514" s="29">
        <v>44487</v>
      </c>
      <c r="I2514" s="133">
        <v>45217</v>
      </c>
      <c r="J2514" s="17" t="str">
        <f>IF(Ugovori_OPULJP[[#This Row],[DATUM ZAVRŠETKA OPERACIJE]]&gt;DATE(2023,12,31),"u provedbi","završen")</f>
        <v>završen</v>
      </c>
      <c r="K2514" s="28" t="s">
        <v>586</v>
      </c>
      <c r="L2514" s="28" t="s">
        <v>586</v>
      </c>
      <c r="M2514" s="18">
        <v>0.85</v>
      </c>
      <c r="N2514" s="18">
        <v>0.15</v>
      </c>
      <c r="O2514" s="19">
        <f>Ugovori_OPULJP[[#This Row],[Bespovratna sredstva - Ukupno (EU+Nac) HRK
= Ukupna ugovorena vrijednost bespovratnih sredstava]]*Ugovori_OPULJP[[#This Row],[EU STOPA SUFINANCIRANJA %
EU CO-FINANCING RATE %]]</f>
        <v>2114023.7204999998</v>
      </c>
      <c r="P2514" s="20">
        <f>Ugovori_OPULJP[[#This Row],[Bespovratna sredstva - EU dio - HRK]]/7.5345</f>
        <v>280579.16523989645</v>
      </c>
      <c r="Q2514" s="19">
        <f>Ugovori_OPULJP[[#This Row],[Bespovratna sredstva - Ukupno (EU+Nac) HRK
= Ukupna ugovorena vrijednost bespovratnih sredstava]]*Ugovori_OPULJP[[#This Row],[STOPA NACIONALNOG SUFINANCIRANJA %]]</f>
        <v>373063.00949999999</v>
      </c>
      <c r="R2514" s="20">
        <f>Ugovori_OPULJP[[#This Row],[Bespovratna sredstva - Nacionalni dio - HRK]]/7.5345</f>
        <v>49513.970336452316</v>
      </c>
      <c r="S2514" s="21">
        <v>2487086.73</v>
      </c>
      <c r="T2514" s="22">
        <f>Ugovori_OPULJP[[#This Row],[Bespovratna sredstva - Ukupno (EU+Nac) HRK
= Ukupna ugovorena vrijednost bespovratnih sredstava]]/7.5345</f>
        <v>330093.13557634875</v>
      </c>
      <c r="U2514" s="19">
        <v>0</v>
      </c>
      <c r="V2514" s="20">
        <f>Ugovori_OPULJP[[#This Row],[Javni doprinos korisnika - HRK]]/7.5345</f>
        <v>0</v>
      </c>
      <c r="W2514" s="19">
        <v>0</v>
      </c>
      <c r="X2514" s="20">
        <f>Ugovori_OPULJP[[#This Row],[Privatni doprinos korisnika - HRK]]/7.5345</f>
        <v>0</v>
      </c>
      <c r="Y2514" s="21">
        <f>Ugovori_OPULJP[[#This Row],[Bespovratna sredstva - Ukupno (EU+Nac) HRK
= Ukupna ugovorena vrijednost bespovratnih sredstava]]+Ugovori_OPULJP[[#This Row],[Javni doprinos korisnika - HRK]]+Ugovori_OPULJP[[#This Row],[Privatni doprinos korisnika - HRK]]</f>
        <v>2487086.73</v>
      </c>
      <c r="Z2514" s="22">
        <f>Ugovori_OPULJP[[#This Row],[UKUPNI PRIHVATLJIVI IZDACI
TOTAL ELIGIBLE EXPENDITURE
= Bespovratna sredstva ukupno + doprinos korisnika
= Ukupni prihvatljivi troškovi
= Ukupna ugovorena vrijednost projekta HRK]]/7.5345</f>
        <v>330093.13557634875</v>
      </c>
      <c r="AA2514" s="27" t="s">
        <v>22</v>
      </c>
      <c r="AB2514" s="27" t="s">
        <v>19</v>
      </c>
      <c r="AC2514" s="26" t="s">
        <v>9210</v>
      </c>
      <c r="AD2514" s="26" t="s">
        <v>2664</v>
      </c>
    </row>
    <row r="2515" spans="1:30" ht="110.4" x14ac:dyDescent="0.3">
      <c r="A2515" s="31" t="s">
        <v>9211</v>
      </c>
      <c r="B2515" s="69" t="s">
        <v>139</v>
      </c>
      <c r="C2515" s="26" t="s">
        <v>2736</v>
      </c>
      <c r="D2515" s="26" t="s">
        <v>9145</v>
      </c>
      <c r="E2515" s="27" t="s">
        <v>63</v>
      </c>
      <c r="F2515" s="32" t="s">
        <v>9212</v>
      </c>
      <c r="G2515" s="32" t="s">
        <v>9213</v>
      </c>
      <c r="H2515" s="29">
        <v>44487</v>
      </c>
      <c r="I2515" s="133">
        <v>45217</v>
      </c>
      <c r="J2515" s="17" t="str">
        <f>IF(Ugovori_OPULJP[[#This Row],[DATUM ZAVRŠETKA OPERACIJE]]&gt;DATE(2023,12,31),"u provedbi","završen")</f>
        <v>završen</v>
      </c>
      <c r="K2515" s="28" t="s">
        <v>262</v>
      </c>
      <c r="L2515" s="28" t="s">
        <v>262</v>
      </c>
      <c r="M2515" s="18">
        <v>0.85</v>
      </c>
      <c r="N2515" s="18">
        <v>0.15</v>
      </c>
      <c r="O2515" s="19">
        <f>Ugovori_OPULJP[[#This Row],[Bespovratna sredstva - Ukupno (EU+Nac) HRK
= Ukupna ugovorena vrijednost bespovratnih sredstava]]*Ugovori_OPULJP[[#This Row],[EU STOPA SUFINANCIRANJA %
EU CO-FINANCING RATE %]]</f>
        <v>1598556.0614999998</v>
      </c>
      <c r="P2515" s="20">
        <f>Ugovori_OPULJP[[#This Row],[Bespovratna sredstva - EU dio - HRK]]/7.5345</f>
        <v>212164.84989050365</v>
      </c>
      <c r="Q2515" s="19">
        <f>Ugovori_OPULJP[[#This Row],[Bespovratna sredstva - Ukupno (EU+Nac) HRK
= Ukupna ugovorena vrijednost bespovratnih sredstava]]*Ugovori_OPULJP[[#This Row],[STOPA NACIONALNOG SUFINANCIRANJA %]]</f>
        <v>282098.12849999999</v>
      </c>
      <c r="R2515" s="20">
        <f>Ugovori_OPULJP[[#This Row],[Bespovratna sredstva - Nacionalni dio - HRK]]/7.5345</f>
        <v>37440.855863030061</v>
      </c>
      <c r="S2515" s="21">
        <v>1880654.19</v>
      </c>
      <c r="T2515" s="22">
        <f>Ugovori_OPULJP[[#This Row],[Bespovratna sredstva - Ukupno (EU+Nac) HRK
= Ukupna ugovorena vrijednost bespovratnih sredstava]]/7.5345</f>
        <v>249605.70575353372</v>
      </c>
      <c r="U2515" s="19">
        <v>0</v>
      </c>
      <c r="V2515" s="20">
        <f>Ugovori_OPULJP[[#This Row],[Javni doprinos korisnika - HRK]]/7.5345</f>
        <v>0</v>
      </c>
      <c r="W2515" s="19">
        <v>0</v>
      </c>
      <c r="X2515" s="20">
        <f>Ugovori_OPULJP[[#This Row],[Privatni doprinos korisnika - HRK]]/7.5345</f>
        <v>0</v>
      </c>
      <c r="Y2515" s="21">
        <f>Ugovori_OPULJP[[#This Row],[Bespovratna sredstva - Ukupno (EU+Nac) HRK
= Ukupna ugovorena vrijednost bespovratnih sredstava]]+Ugovori_OPULJP[[#This Row],[Javni doprinos korisnika - HRK]]+Ugovori_OPULJP[[#This Row],[Privatni doprinos korisnika - HRK]]</f>
        <v>1880654.19</v>
      </c>
      <c r="Z2515" s="22">
        <f>Ugovori_OPULJP[[#This Row],[UKUPNI PRIHVATLJIVI IZDACI
TOTAL ELIGIBLE EXPENDITURE
= Bespovratna sredstva ukupno + doprinos korisnika
= Ukupni prihvatljivi troškovi
= Ukupna ugovorena vrijednost projekta HRK]]/7.5345</f>
        <v>249605.70575353372</v>
      </c>
      <c r="AA2515" s="27" t="s">
        <v>22</v>
      </c>
      <c r="AB2515" s="27" t="s">
        <v>19</v>
      </c>
      <c r="AC2515" s="26" t="s">
        <v>9214</v>
      </c>
      <c r="AD2515" s="26" t="s">
        <v>2664</v>
      </c>
    </row>
    <row r="2516" spans="1:30" ht="110.4" x14ac:dyDescent="0.3">
      <c r="A2516" s="31" t="s">
        <v>9215</v>
      </c>
      <c r="B2516" s="69" t="s">
        <v>139</v>
      </c>
      <c r="C2516" s="26" t="s">
        <v>2736</v>
      </c>
      <c r="D2516" s="26" t="s">
        <v>9145</v>
      </c>
      <c r="E2516" s="27" t="s">
        <v>63</v>
      </c>
      <c r="F2516" s="32" t="s">
        <v>9216</v>
      </c>
      <c r="G2516" s="32" t="s">
        <v>9217</v>
      </c>
      <c r="H2516" s="29">
        <v>44515</v>
      </c>
      <c r="I2516" s="29">
        <v>45061</v>
      </c>
      <c r="J2516" s="17" t="str">
        <f>IF(Ugovori_OPULJP[[#This Row],[DATUM ZAVRŠETKA OPERACIJE]]&gt;DATE(2023,12,31),"u provedbi","završen")</f>
        <v>završen</v>
      </c>
      <c r="K2516" s="28" t="s">
        <v>81</v>
      </c>
      <c r="L2516" s="28" t="s">
        <v>81</v>
      </c>
      <c r="M2516" s="46" t="s">
        <v>3114</v>
      </c>
      <c r="N2516" s="18">
        <v>0.15</v>
      </c>
      <c r="O2516" s="19">
        <f>Ugovori_OPULJP[[#This Row],[Bespovratna sredstva - Ukupno (EU+Nac) HRK
= Ukupna ugovorena vrijednost bespovratnih sredstava]]*Ugovori_OPULJP[[#This Row],[EU STOPA SUFINANCIRANJA %
EU CO-FINANCING RATE %]]</f>
        <v>1318047.3574999999</v>
      </c>
      <c r="P2516" s="20">
        <f>Ugovori_OPULJP[[#This Row],[Bespovratna sredstva - EU dio - HRK]]/7.5345</f>
        <v>174934.94691087661</v>
      </c>
      <c r="Q2516" s="19">
        <f>Ugovori_OPULJP[[#This Row],[Bespovratna sredstva - Ukupno (EU+Nac) HRK
= Ukupna ugovorena vrijednost bespovratnih sredstava]]*Ugovori_OPULJP[[#This Row],[STOPA NACIONALNOG SUFINANCIRANJA %]]</f>
        <v>232596.5925</v>
      </c>
      <c r="R2516" s="20">
        <f>Ugovori_OPULJP[[#This Row],[Bespovratna sredstva - Nacionalni dio - HRK]]/7.5345</f>
        <v>30870.872984272344</v>
      </c>
      <c r="S2516" s="21">
        <v>1550643.95</v>
      </c>
      <c r="T2516" s="22">
        <f>Ugovori_OPULJP[[#This Row],[Bespovratna sredstva - Ukupno (EU+Nac) HRK
= Ukupna ugovorena vrijednost bespovratnih sredstava]]/7.5345</f>
        <v>205805.81989514898</v>
      </c>
      <c r="U2516" s="19">
        <v>0</v>
      </c>
      <c r="V2516" s="20">
        <f>Ugovori_OPULJP[[#This Row],[Javni doprinos korisnika - HRK]]/7.5345</f>
        <v>0</v>
      </c>
      <c r="W2516" s="19">
        <v>0</v>
      </c>
      <c r="X2516" s="20">
        <f>Ugovori_OPULJP[[#This Row],[Privatni doprinos korisnika - HRK]]/7.5345</f>
        <v>0</v>
      </c>
      <c r="Y2516" s="21">
        <f>Ugovori_OPULJP[[#This Row],[Bespovratna sredstva - Ukupno (EU+Nac) HRK
= Ukupna ugovorena vrijednost bespovratnih sredstava]]+Ugovori_OPULJP[[#This Row],[Javni doprinos korisnika - HRK]]+Ugovori_OPULJP[[#This Row],[Privatni doprinos korisnika - HRK]]</f>
        <v>1550643.95</v>
      </c>
      <c r="Z2516" s="22">
        <f>Ugovori_OPULJP[[#This Row],[UKUPNI PRIHVATLJIVI IZDACI
TOTAL ELIGIBLE EXPENDITURE
= Bespovratna sredstva ukupno + doprinos korisnika
= Ukupni prihvatljivi troškovi
= Ukupna ugovorena vrijednost projekta HRK]]/7.5345</f>
        <v>205805.81989514898</v>
      </c>
      <c r="AA2516" s="27" t="s">
        <v>22</v>
      </c>
      <c r="AB2516" s="27" t="s">
        <v>19</v>
      </c>
      <c r="AC2516" s="26" t="s">
        <v>9218</v>
      </c>
      <c r="AD2516" s="33" t="s">
        <v>2664</v>
      </c>
    </row>
    <row r="2517" spans="1:30" ht="41.4" x14ac:dyDescent="0.3">
      <c r="A2517" s="31" t="s">
        <v>9219</v>
      </c>
      <c r="B2517" s="69" t="s">
        <v>139</v>
      </c>
      <c r="C2517" s="26" t="s">
        <v>2736</v>
      </c>
      <c r="D2517" s="26" t="s">
        <v>9145</v>
      </c>
      <c r="E2517" s="27" t="s">
        <v>63</v>
      </c>
      <c r="F2517" s="32" t="s">
        <v>9220</v>
      </c>
      <c r="G2517" s="32" t="s">
        <v>9221</v>
      </c>
      <c r="H2517" s="29">
        <v>44487</v>
      </c>
      <c r="I2517" s="133">
        <v>45217</v>
      </c>
      <c r="J2517" s="17" t="str">
        <f>IF(Ugovori_OPULJP[[#This Row],[DATUM ZAVRŠETKA OPERACIJE]]&gt;DATE(2023,12,31),"u provedbi","završen")</f>
        <v>završen</v>
      </c>
      <c r="K2517" s="28" t="s">
        <v>91</v>
      </c>
      <c r="L2517" s="28" t="s">
        <v>91</v>
      </c>
      <c r="M2517" s="18">
        <v>0.85</v>
      </c>
      <c r="N2517" s="18">
        <v>0.15</v>
      </c>
      <c r="O2517" s="19">
        <f>Ugovori_OPULJP[[#This Row],[Bespovratna sredstva - Ukupno (EU+Nac) HRK
= Ukupna ugovorena vrijednost bespovratnih sredstava]]*Ugovori_OPULJP[[#This Row],[EU STOPA SUFINANCIRANJA %
EU CO-FINANCING RATE %]]</f>
        <v>956760</v>
      </c>
      <c r="P2517" s="20">
        <f>Ugovori_OPULJP[[#This Row],[Bespovratna sredstva - EU dio - HRK]]/7.5345</f>
        <v>126983.87417877761</v>
      </c>
      <c r="Q2517" s="19">
        <f>Ugovori_OPULJP[[#This Row],[Bespovratna sredstva - Ukupno (EU+Nac) HRK
= Ukupna ugovorena vrijednost bespovratnih sredstava]]*Ugovori_OPULJP[[#This Row],[STOPA NACIONALNOG SUFINANCIRANJA %]]</f>
        <v>168840</v>
      </c>
      <c r="R2517" s="20">
        <f>Ugovori_OPULJP[[#This Row],[Bespovratna sredstva - Nacionalni dio - HRK]]/7.5345</f>
        <v>22408.918972725463</v>
      </c>
      <c r="S2517" s="21">
        <v>1125600</v>
      </c>
      <c r="T2517" s="22">
        <f>Ugovori_OPULJP[[#This Row],[Bespovratna sredstva - Ukupno (EU+Nac) HRK
= Ukupna ugovorena vrijednost bespovratnih sredstava]]/7.5345</f>
        <v>149392.79315150308</v>
      </c>
      <c r="U2517" s="19">
        <v>0</v>
      </c>
      <c r="V2517" s="20">
        <f>Ugovori_OPULJP[[#This Row],[Javni doprinos korisnika - HRK]]/7.5345</f>
        <v>0</v>
      </c>
      <c r="W2517" s="19">
        <v>0</v>
      </c>
      <c r="X2517" s="20">
        <f>Ugovori_OPULJP[[#This Row],[Privatni doprinos korisnika - HRK]]/7.5345</f>
        <v>0</v>
      </c>
      <c r="Y2517" s="21">
        <f>Ugovori_OPULJP[[#This Row],[Bespovratna sredstva - Ukupno (EU+Nac) HRK
= Ukupna ugovorena vrijednost bespovratnih sredstava]]+Ugovori_OPULJP[[#This Row],[Javni doprinos korisnika - HRK]]+Ugovori_OPULJP[[#This Row],[Privatni doprinos korisnika - HRK]]</f>
        <v>1125600</v>
      </c>
      <c r="Z2517" s="22">
        <f>Ugovori_OPULJP[[#This Row],[UKUPNI PRIHVATLJIVI IZDACI
TOTAL ELIGIBLE EXPENDITURE
= Bespovratna sredstva ukupno + doprinos korisnika
= Ukupni prihvatljivi troškovi
= Ukupna ugovorena vrijednost projekta HRK]]/7.5345</f>
        <v>149392.79315150308</v>
      </c>
      <c r="AA2517" s="27" t="s">
        <v>22</v>
      </c>
      <c r="AB2517" s="27" t="s">
        <v>19</v>
      </c>
      <c r="AC2517" s="26" t="s">
        <v>9222</v>
      </c>
      <c r="AD2517" s="26" t="s">
        <v>2664</v>
      </c>
    </row>
    <row r="2518" spans="1:30" ht="124.2" x14ac:dyDescent="0.3">
      <c r="A2518" s="31" t="s">
        <v>9223</v>
      </c>
      <c r="B2518" s="69" t="s">
        <v>139</v>
      </c>
      <c r="C2518" s="26" t="s">
        <v>2736</v>
      </c>
      <c r="D2518" s="26" t="s">
        <v>9145</v>
      </c>
      <c r="E2518" s="27" t="s">
        <v>63</v>
      </c>
      <c r="F2518" s="32" t="s">
        <v>9224</v>
      </c>
      <c r="G2518" s="32" t="s">
        <v>9225</v>
      </c>
      <c r="H2518" s="29">
        <v>44487</v>
      </c>
      <c r="I2518" s="29">
        <v>45217</v>
      </c>
      <c r="J2518" s="17" t="str">
        <f>IF(Ugovori_OPULJP[[#This Row],[DATUM ZAVRŠETKA OPERACIJE]]&gt;DATE(2023,12,31),"u provedbi","završen")</f>
        <v>završen</v>
      </c>
      <c r="K2518" s="28" t="s">
        <v>86</v>
      </c>
      <c r="L2518" s="28" t="s">
        <v>86</v>
      </c>
      <c r="M2518" s="18">
        <v>0.85</v>
      </c>
      <c r="N2518" s="18">
        <v>0.15</v>
      </c>
      <c r="O2518" s="19">
        <f>Ugovori_OPULJP[[#This Row],[Bespovratna sredstva - Ukupno (EU+Nac) HRK
= Ukupna ugovorena vrijednost bespovratnih sredstava]]*Ugovori_OPULJP[[#This Row],[EU STOPA SUFINANCIRANJA %
EU CO-FINANCING RATE %]]</f>
        <v>2063952.1839999999</v>
      </c>
      <c r="P2518" s="20">
        <f>Ugovori_OPULJP[[#This Row],[Bespovratna sredstva - EU dio - HRK]]/7.5345</f>
        <v>273933.53029398096</v>
      </c>
      <c r="Q2518" s="19">
        <f>Ugovori_OPULJP[[#This Row],[Bespovratna sredstva - Ukupno (EU+Nac) HRK
= Ukupna ugovorena vrijednost bespovratnih sredstava]]*Ugovori_OPULJP[[#This Row],[STOPA NACIONALNOG SUFINANCIRANJA %]]</f>
        <v>364226.85599999997</v>
      </c>
      <c r="R2518" s="20">
        <f>Ugovori_OPULJP[[#This Row],[Bespovratna sredstva - Nacionalni dio - HRK]]/7.5345</f>
        <v>48341.211228349588</v>
      </c>
      <c r="S2518" s="21">
        <v>2428179.04</v>
      </c>
      <c r="T2518" s="22">
        <f>Ugovori_OPULJP[[#This Row],[Bespovratna sredstva - Ukupno (EU+Nac) HRK
= Ukupna ugovorena vrijednost bespovratnih sredstava]]/7.5345</f>
        <v>322274.74152233062</v>
      </c>
      <c r="U2518" s="19">
        <v>0</v>
      </c>
      <c r="V2518" s="20">
        <f>Ugovori_OPULJP[[#This Row],[Javni doprinos korisnika - HRK]]/7.5345</f>
        <v>0</v>
      </c>
      <c r="W2518" s="19">
        <v>0</v>
      </c>
      <c r="X2518" s="20">
        <f>Ugovori_OPULJP[[#This Row],[Privatni doprinos korisnika - HRK]]/7.5345</f>
        <v>0</v>
      </c>
      <c r="Y2518" s="21">
        <f>Ugovori_OPULJP[[#This Row],[Bespovratna sredstva - Ukupno (EU+Nac) HRK
= Ukupna ugovorena vrijednost bespovratnih sredstava]]+Ugovori_OPULJP[[#This Row],[Javni doprinos korisnika - HRK]]+Ugovori_OPULJP[[#This Row],[Privatni doprinos korisnika - HRK]]</f>
        <v>2428179.04</v>
      </c>
      <c r="Z2518" s="22">
        <f>Ugovori_OPULJP[[#This Row],[UKUPNI PRIHVATLJIVI IZDACI
TOTAL ELIGIBLE EXPENDITURE
= Bespovratna sredstva ukupno + doprinos korisnika
= Ukupni prihvatljivi troškovi
= Ukupna ugovorena vrijednost projekta HRK]]/7.5345</f>
        <v>322274.74152233062</v>
      </c>
      <c r="AA2518" s="27" t="s">
        <v>22</v>
      </c>
      <c r="AB2518" s="27" t="s">
        <v>19</v>
      </c>
      <c r="AC2518" s="26" t="s">
        <v>9226</v>
      </c>
      <c r="AD2518" s="26" t="s">
        <v>2664</v>
      </c>
    </row>
    <row r="2519" spans="1:30" ht="110.4" x14ac:dyDescent="0.3">
      <c r="A2519" s="31" t="s">
        <v>9227</v>
      </c>
      <c r="B2519" s="69" t="s">
        <v>139</v>
      </c>
      <c r="C2519" s="26" t="s">
        <v>2736</v>
      </c>
      <c r="D2519" s="89" t="s">
        <v>9228</v>
      </c>
      <c r="E2519" s="27" t="s">
        <v>18</v>
      </c>
      <c r="F2519" s="90" t="s">
        <v>9228</v>
      </c>
      <c r="G2519" s="90" t="s">
        <v>9229</v>
      </c>
      <c r="H2519" s="29">
        <v>43794</v>
      </c>
      <c r="I2519" s="29">
        <v>45260</v>
      </c>
      <c r="J2519" s="17" t="str">
        <f>IF(Ugovori_OPULJP[[#This Row],[DATUM ZAVRŠETKA OPERACIJE]]&gt;DATE(2023,12,31),"u provedbi","završen")</f>
        <v>završen</v>
      </c>
      <c r="K2519" s="28" t="s">
        <v>20</v>
      </c>
      <c r="L2519" s="28" t="s">
        <v>21</v>
      </c>
      <c r="M2519" s="18">
        <v>0.85</v>
      </c>
      <c r="N2519" s="18">
        <v>0.15</v>
      </c>
      <c r="O2519" s="19">
        <f>Ugovori_OPULJP[[#This Row],[Bespovratna sredstva - Ukupno (EU+Nac) HRK
= Ukupna ugovorena vrijednost bespovratnih sredstava]]*Ugovori_OPULJP[[#This Row],[EU STOPA SUFINANCIRANJA %
EU CO-FINANCING RATE %]]</f>
        <v>8634154.8370000012</v>
      </c>
      <c r="P2519" s="20">
        <f>Ugovori_OPULJP[[#This Row],[Bespovratna sredstva - EU dio - HRK]]/7.5345</f>
        <v>1145949.2782533679</v>
      </c>
      <c r="Q2519" s="19">
        <f>Ugovori_OPULJP[[#This Row],[Bespovratna sredstva - Ukupno (EU+Nac) HRK
= Ukupna ugovorena vrijednost bespovratnih sredstava]]*Ugovori_OPULJP[[#This Row],[STOPA NACIONALNOG SUFINANCIRANJA %]]</f>
        <v>1523674.3830000001</v>
      </c>
      <c r="R2519" s="20">
        <f>Ugovori_OPULJP[[#This Row],[Bespovratna sredstva - Nacionalni dio - HRK]]/7.5345</f>
        <v>202226.34322118256</v>
      </c>
      <c r="S2519" s="21">
        <v>10157829.220000001</v>
      </c>
      <c r="T2519" s="22">
        <f>Ugovori_OPULJP[[#This Row],[Bespovratna sredstva - Ukupno (EU+Nac) HRK
= Ukupna ugovorena vrijednost bespovratnih sredstava]]/7.5345</f>
        <v>1348175.6214745503</v>
      </c>
      <c r="U2519" s="19">
        <v>0</v>
      </c>
      <c r="V2519" s="20">
        <f>Ugovori_OPULJP[[#This Row],[Javni doprinos korisnika - HRK]]/7.5345</f>
        <v>0</v>
      </c>
      <c r="W2519" s="19">
        <v>0</v>
      </c>
      <c r="X2519" s="20">
        <f>Ugovori_OPULJP[[#This Row],[Privatni doprinos korisnika - HRK]]/7.5345</f>
        <v>0</v>
      </c>
      <c r="Y2519" s="21">
        <f>Ugovori_OPULJP[[#This Row],[Bespovratna sredstva - Ukupno (EU+Nac) HRK
= Ukupna ugovorena vrijednost bespovratnih sredstava]]+Ugovori_OPULJP[[#This Row],[Javni doprinos korisnika - HRK]]+Ugovori_OPULJP[[#This Row],[Privatni doprinos korisnika - HRK]]</f>
        <v>10157829.220000001</v>
      </c>
      <c r="Z2519" s="22">
        <f>Ugovori_OPULJP[[#This Row],[UKUPNI PRIHVATLJIVI IZDACI
TOTAL ELIGIBLE EXPENDITURE
= Bespovratna sredstva ukupno + doprinos korisnika
= Ukupni prihvatljivi troškovi
= Ukupna ugovorena vrijednost projekta HRK]]/7.5345</f>
        <v>1348175.6214745503</v>
      </c>
      <c r="AA2519" s="27" t="s">
        <v>22</v>
      </c>
      <c r="AB2519" s="27" t="s">
        <v>19</v>
      </c>
      <c r="AC2519" s="26" t="s">
        <v>9230</v>
      </c>
      <c r="AD2519" s="26" t="s">
        <v>2664</v>
      </c>
    </row>
    <row r="2520" spans="1:30" ht="69" x14ac:dyDescent="0.3">
      <c r="A2520" s="31" t="s">
        <v>9231</v>
      </c>
      <c r="B2520" s="69" t="s">
        <v>139</v>
      </c>
      <c r="C2520" s="26" t="s">
        <v>2736</v>
      </c>
      <c r="D2520" s="26" t="s">
        <v>9232</v>
      </c>
      <c r="E2520" s="27" t="s">
        <v>63</v>
      </c>
      <c r="F2520" s="32" t="s">
        <v>9233</v>
      </c>
      <c r="G2520" s="32" t="s">
        <v>7354</v>
      </c>
      <c r="H2520" s="29">
        <v>44208</v>
      </c>
      <c r="I2520" s="29">
        <v>44816</v>
      </c>
      <c r="J2520" s="17" t="str">
        <f>IF(Ugovori_OPULJP[[#This Row],[DATUM ZAVRŠETKA OPERACIJE]]&gt;DATE(2023,12,31),"u provedbi","završen")</f>
        <v>završen</v>
      </c>
      <c r="K2520" s="28" t="s">
        <v>173</v>
      </c>
      <c r="L2520" s="28" t="s">
        <v>21</v>
      </c>
      <c r="M2520" s="18">
        <v>0.85</v>
      </c>
      <c r="N2520" s="18">
        <v>0.15</v>
      </c>
      <c r="O2520" s="55">
        <f>Ugovori_OPULJP[[#This Row],[Bespovratna sredstva - Ukupno (EU+Nac) HRK
= Ukupna ugovorena vrijednost bespovratnih sredstava]]*Ugovori_OPULJP[[#This Row],[EU STOPA SUFINANCIRANJA %
EU CO-FINANCING RATE %]]</f>
        <v>1049599.9749999999</v>
      </c>
      <c r="P2520" s="56">
        <f>Ugovori_OPULJP[[#This Row],[Bespovratna sredstva - EU dio - HRK]]/7.5345</f>
        <v>139305.85639392128</v>
      </c>
      <c r="Q2520" s="55">
        <f>Ugovori_OPULJP[[#This Row],[Bespovratna sredstva - Ukupno (EU+Nac) HRK
= Ukupna ugovorena vrijednost bespovratnih sredstava]]*Ugovori_OPULJP[[#This Row],[STOPA NACIONALNOG SUFINANCIRANJA %]]</f>
        <v>185223.52499999999</v>
      </c>
      <c r="R2520" s="56">
        <f>Ugovori_OPULJP[[#This Row],[Bespovratna sredstva - Nacionalni dio - HRK]]/7.5345</f>
        <v>24583.386422456697</v>
      </c>
      <c r="S2520" s="57">
        <v>1234823.5</v>
      </c>
      <c r="T2520" s="58">
        <f>Ugovori_OPULJP[[#This Row],[Bespovratna sredstva - Ukupno (EU+Nac) HRK
= Ukupna ugovorena vrijednost bespovratnih sredstava]]/7.5345</f>
        <v>163889.24281637798</v>
      </c>
      <c r="U2520" s="55">
        <v>0</v>
      </c>
      <c r="V2520" s="56">
        <f>Ugovori_OPULJP[[#This Row],[Javni doprinos korisnika - HRK]]/7.5345</f>
        <v>0</v>
      </c>
      <c r="W2520" s="55">
        <v>0</v>
      </c>
      <c r="X2520" s="56">
        <f>Ugovori_OPULJP[[#This Row],[Privatni doprinos korisnika - HRK]]/7.5345</f>
        <v>0</v>
      </c>
      <c r="Y2520" s="57">
        <f>Ugovori_OPULJP[[#This Row],[Bespovratna sredstva - Ukupno (EU+Nac) HRK
= Ukupna ugovorena vrijednost bespovratnih sredstava]]+Ugovori_OPULJP[[#This Row],[Javni doprinos korisnika - HRK]]+Ugovori_OPULJP[[#This Row],[Privatni doprinos korisnika - HRK]]</f>
        <v>1234823.5</v>
      </c>
      <c r="Z2520" s="58">
        <f>Ugovori_OPULJP[[#This Row],[UKUPNI PRIHVATLJIVI IZDACI
TOTAL ELIGIBLE EXPENDITURE
= Bespovratna sredstva ukupno + doprinos korisnika
= Ukupni prihvatljivi troškovi
= Ukupna ugovorena vrijednost projekta HRK]]/7.5345</f>
        <v>163889.24281637798</v>
      </c>
      <c r="AA2520" s="27" t="s">
        <v>22</v>
      </c>
      <c r="AB2520" s="27" t="s">
        <v>19</v>
      </c>
      <c r="AC2520" s="26" t="s">
        <v>9234</v>
      </c>
      <c r="AD2520" s="26" t="s">
        <v>2664</v>
      </c>
    </row>
    <row r="2521" spans="1:30" ht="96.6" x14ac:dyDescent="0.3">
      <c r="A2521" s="31" t="s">
        <v>9235</v>
      </c>
      <c r="B2521" s="69" t="s">
        <v>139</v>
      </c>
      <c r="C2521" s="26" t="s">
        <v>2736</v>
      </c>
      <c r="D2521" s="26" t="s">
        <v>9232</v>
      </c>
      <c r="E2521" s="27" t="s">
        <v>63</v>
      </c>
      <c r="F2521" s="32" t="s">
        <v>9236</v>
      </c>
      <c r="G2521" s="32" t="s">
        <v>3143</v>
      </c>
      <c r="H2521" s="29">
        <v>44368</v>
      </c>
      <c r="I2521" s="29">
        <v>44978</v>
      </c>
      <c r="J2521" s="17" t="str">
        <f>IF(Ugovori_OPULJP[[#This Row],[DATUM ZAVRŠETKA OPERACIJE]]&gt;DATE(2023,12,31),"u provedbi","završen")</f>
        <v>završen</v>
      </c>
      <c r="K2521" s="28" t="s">
        <v>144</v>
      </c>
      <c r="L2521" s="28" t="s">
        <v>144</v>
      </c>
      <c r="M2521" s="18">
        <v>0.85</v>
      </c>
      <c r="N2521" s="18">
        <v>0.15</v>
      </c>
      <c r="O2521" s="19">
        <f>Ugovori_OPULJP[[#This Row],[Bespovratna sredstva - Ukupno (EU+Nac) HRK
= Ukupna ugovorena vrijednost bespovratnih sredstava]]*Ugovori_OPULJP[[#This Row],[EU STOPA SUFINANCIRANJA %
EU CO-FINANCING RATE %]]</f>
        <v>964010.5</v>
      </c>
      <c r="P2521" s="20">
        <f>Ugovori_OPULJP[[#This Row],[Bespovratna sredstva - EU dio - HRK]]/7.5345</f>
        <v>127946.18090118786</v>
      </c>
      <c r="Q2521" s="19">
        <f>Ugovori_OPULJP[[#This Row],[Bespovratna sredstva - Ukupno (EU+Nac) HRK
= Ukupna ugovorena vrijednost bespovratnih sredstava]]*Ugovori_OPULJP[[#This Row],[STOPA NACIONALNOG SUFINANCIRANJA %]]</f>
        <v>170119.5</v>
      </c>
      <c r="R2521" s="20">
        <f>Ugovori_OPULJP[[#This Row],[Bespovratna sredstva - Nacionalni dio - HRK]]/7.5345</f>
        <v>22578.737806091976</v>
      </c>
      <c r="S2521" s="21">
        <v>1134130</v>
      </c>
      <c r="T2521" s="22">
        <f>Ugovori_OPULJP[[#This Row],[Bespovratna sredstva - Ukupno (EU+Nac) HRK
= Ukupna ugovorena vrijednost bespovratnih sredstava]]/7.5345</f>
        <v>150524.91870727984</v>
      </c>
      <c r="U2521" s="19">
        <v>0</v>
      </c>
      <c r="V2521" s="20">
        <f>Ugovori_OPULJP[[#This Row],[Javni doprinos korisnika - HRK]]/7.5345</f>
        <v>0</v>
      </c>
      <c r="W2521" s="19">
        <v>0</v>
      </c>
      <c r="X2521" s="20">
        <f>Ugovori_OPULJP[[#This Row],[Privatni doprinos korisnika - HRK]]/7.5345</f>
        <v>0</v>
      </c>
      <c r="Y2521" s="21">
        <f>Ugovori_OPULJP[[#This Row],[Bespovratna sredstva - Ukupno (EU+Nac) HRK
= Ukupna ugovorena vrijednost bespovratnih sredstava]]+Ugovori_OPULJP[[#This Row],[Javni doprinos korisnika - HRK]]+Ugovori_OPULJP[[#This Row],[Privatni doprinos korisnika - HRK]]</f>
        <v>1134130</v>
      </c>
      <c r="Z2521" s="22">
        <f>Ugovori_OPULJP[[#This Row],[UKUPNI PRIHVATLJIVI IZDACI
TOTAL ELIGIBLE EXPENDITURE
= Bespovratna sredstva ukupno + doprinos korisnika
= Ukupni prihvatljivi troškovi
= Ukupna ugovorena vrijednost projekta HRK]]/7.5345</f>
        <v>150524.91870727984</v>
      </c>
      <c r="AA2521" s="27" t="s">
        <v>22</v>
      </c>
      <c r="AB2521" s="27" t="s">
        <v>19</v>
      </c>
      <c r="AC2521" s="91" t="s">
        <v>9237</v>
      </c>
      <c r="AD2521" s="33" t="s">
        <v>2664</v>
      </c>
    </row>
    <row r="2522" spans="1:30" ht="110.4" x14ac:dyDescent="0.3">
      <c r="A2522" s="31" t="s">
        <v>9238</v>
      </c>
      <c r="B2522" s="69" t="s">
        <v>139</v>
      </c>
      <c r="C2522" s="26" t="s">
        <v>2736</v>
      </c>
      <c r="D2522" s="26" t="s">
        <v>9232</v>
      </c>
      <c r="E2522" s="27" t="s">
        <v>63</v>
      </c>
      <c r="F2522" s="32" t="s">
        <v>9239</v>
      </c>
      <c r="G2522" s="32" t="s">
        <v>9240</v>
      </c>
      <c r="H2522" s="29">
        <v>44319</v>
      </c>
      <c r="I2522" s="29">
        <v>44929</v>
      </c>
      <c r="J2522" s="17" t="str">
        <f>IF(Ugovori_OPULJP[[#This Row],[DATUM ZAVRŠETKA OPERACIJE]]&gt;DATE(2023,12,31),"u provedbi","završen")</f>
        <v>završen</v>
      </c>
      <c r="K2522" s="28" t="s">
        <v>240</v>
      </c>
      <c r="L2522" s="28" t="s">
        <v>240</v>
      </c>
      <c r="M2522" s="18">
        <v>0.85</v>
      </c>
      <c r="N2522" s="18">
        <v>0.15</v>
      </c>
      <c r="O2522" s="19">
        <f>Ugovori_OPULJP[[#This Row],[Bespovratna sredstva - Ukupno (EU+Nac) HRK
= Ukupna ugovorena vrijednost bespovratnih sredstava]]*Ugovori_OPULJP[[#This Row],[EU STOPA SUFINANCIRANJA %
EU CO-FINANCING RATE %]]</f>
        <v>477767.49</v>
      </c>
      <c r="P2522" s="20">
        <f>Ugovori_OPULJP[[#This Row],[Bespovratna sredstva - EU dio - HRK]]/7.5345</f>
        <v>63410.643042006763</v>
      </c>
      <c r="Q2522" s="19">
        <f>Ugovori_OPULJP[[#This Row],[Bespovratna sredstva - Ukupno (EU+Nac) HRK
= Ukupna ugovorena vrijednost bespovratnih sredstava]]*Ugovori_OPULJP[[#This Row],[STOPA NACIONALNOG SUFINANCIRANJA %]]</f>
        <v>84311.91</v>
      </c>
      <c r="R2522" s="20">
        <f>Ugovori_OPULJP[[#This Row],[Bespovratna sredstva - Nacionalni dio - HRK]]/7.5345</f>
        <v>11190.113478001194</v>
      </c>
      <c r="S2522" s="21">
        <v>562079.4</v>
      </c>
      <c r="T2522" s="22">
        <f>Ugovori_OPULJP[[#This Row],[Bespovratna sredstva - Ukupno (EU+Nac) HRK
= Ukupna ugovorena vrijednost bespovratnih sredstava]]/7.5345</f>
        <v>74600.756520007955</v>
      </c>
      <c r="U2522" s="19">
        <v>0</v>
      </c>
      <c r="V2522" s="20">
        <f>Ugovori_OPULJP[[#This Row],[Javni doprinos korisnika - HRK]]/7.5345</f>
        <v>0</v>
      </c>
      <c r="W2522" s="19">
        <v>0</v>
      </c>
      <c r="X2522" s="20">
        <f>Ugovori_OPULJP[[#This Row],[Privatni doprinos korisnika - HRK]]/7.5345</f>
        <v>0</v>
      </c>
      <c r="Y2522" s="21">
        <f>Ugovori_OPULJP[[#This Row],[Bespovratna sredstva - Ukupno (EU+Nac) HRK
= Ukupna ugovorena vrijednost bespovratnih sredstava]]+Ugovori_OPULJP[[#This Row],[Javni doprinos korisnika - HRK]]+Ugovori_OPULJP[[#This Row],[Privatni doprinos korisnika - HRK]]</f>
        <v>562079.4</v>
      </c>
      <c r="Z2522" s="22">
        <f>Ugovori_OPULJP[[#This Row],[UKUPNI PRIHVATLJIVI IZDACI
TOTAL ELIGIBLE EXPENDITURE
= Bespovratna sredstva ukupno + doprinos korisnika
= Ukupni prihvatljivi troškovi
= Ukupna ugovorena vrijednost projekta HRK]]/7.5345</f>
        <v>74600.756520007955</v>
      </c>
      <c r="AA2522" s="13" t="s">
        <v>22</v>
      </c>
      <c r="AB2522" s="13" t="s">
        <v>19</v>
      </c>
      <c r="AC2522" s="91" t="s">
        <v>9241</v>
      </c>
      <c r="AD2522" s="33" t="s">
        <v>2664</v>
      </c>
    </row>
    <row r="2523" spans="1:30" ht="51" customHeight="1" x14ac:dyDescent="0.3">
      <c r="A2523" s="31" t="s">
        <v>9242</v>
      </c>
      <c r="B2523" s="69" t="s">
        <v>139</v>
      </c>
      <c r="C2523" s="26" t="s">
        <v>2736</v>
      </c>
      <c r="D2523" s="26" t="s">
        <v>9232</v>
      </c>
      <c r="E2523" s="27" t="s">
        <v>63</v>
      </c>
      <c r="F2523" s="32" t="s">
        <v>9243</v>
      </c>
      <c r="G2523" s="32" t="s">
        <v>2404</v>
      </c>
      <c r="H2523" s="29">
        <v>44209</v>
      </c>
      <c r="I2523" s="29">
        <v>44817</v>
      </c>
      <c r="J2523" s="17" t="str">
        <f>IF(Ugovori_OPULJP[[#This Row],[DATUM ZAVRŠETKA OPERACIJE]]&gt;DATE(2023,12,31),"u provedbi","završen")</f>
        <v>završen</v>
      </c>
      <c r="K2523" s="28" t="s">
        <v>86</v>
      </c>
      <c r="L2523" s="28" t="s">
        <v>86</v>
      </c>
      <c r="M2523" s="18">
        <v>0.85</v>
      </c>
      <c r="N2523" s="18">
        <v>0.15</v>
      </c>
      <c r="O2523" s="55">
        <f>Ugovori_OPULJP[[#This Row],[Bespovratna sredstva - Ukupno (EU+Nac) HRK
= Ukupna ugovorena vrijednost bespovratnih sredstava]]*Ugovori_OPULJP[[#This Row],[EU STOPA SUFINANCIRANJA %
EU CO-FINANCING RATE %]]</f>
        <v>1527274.4749999999</v>
      </c>
      <c r="P2523" s="56">
        <f>Ugovori_OPULJP[[#This Row],[Bespovratna sredstva - EU dio - HRK]]/7.5345</f>
        <v>202704.15754197355</v>
      </c>
      <c r="Q2523" s="55">
        <f>Ugovori_OPULJP[[#This Row],[Bespovratna sredstva - Ukupno (EU+Nac) HRK
= Ukupna ugovorena vrijednost bespovratnih sredstava]]*Ugovori_OPULJP[[#This Row],[STOPA NACIONALNOG SUFINANCIRANJA %]]</f>
        <v>269519.02499999997</v>
      </c>
      <c r="R2523" s="56">
        <f>Ugovori_OPULJP[[#This Row],[Bespovratna sredstva - Nacionalni dio - HRK]]/7.5345</f>
        <v>35771.321919171802</v>
      </c>
      <c r="S2523" s="57">
        <v>1796793.5</v>
      </c>
      <c r="T2523" s="58">
        <f>Ugovori_OPULJP[[#This Row],[Bespovratna sredstva - Ukupno (EU+Nac) HRK
= Ukupna ugovorena vrijednost bespovratnih sredstava]]/7.5345</f>
        <v>238475.47946114538</v>
      </c>
      <c r="U2523" s="55">
        <v>0</v>
      </c>
      <c r="V2523" s="56">
        <f>Ugovori_OPULJP[[#This Row],[Javni doprinos korisnika - HRK]]/7.5345</f>
        <v>0</v>
      </c>
      <c r="W2523" s="55">
        <v>0</v>
      </c>
      <c r="X2523" s="56">
        <f>Ugovori_OPULJP[[#This Row],[Privatni doprinos korisnika - HRK]]/7.5345</f>
        <v>0</v>
      </c>
      <c r="Y2523" s="57">
        <f>Ugovori_OPULJP[[#This Row],[Bespovratna sredstva - Ukupno (EU+Nac) HRK
= Ukupna ugovorena vrijednost bespovratnih sredstava]]+Ugovori_OPULJP[[#This Row],[Javni doprinos korisnika - HRK]]+Ugovori_OPULJP[[#This Row],[Privatni doprinos korisnika - HRK]]</f>
        <v>1796793.5</v>
      </c>
      <c r="Z2523" s="58">
        <f>Ugovori_OPULJP[[#This Row],[UKUPNI PRIHVATLJIVI IZDACI
TOTAL ELIGIBLE EXPENDITURE
= Bespovratna sredstva ukupno + doprinos korisnika
= Ukupni prihvatljivi troškovi
= Ukupna ugovorena vrijednost projekta HRK]]/7.5345</f>
        <v>238475.47946114538</v>
      </c>
      <c r="AA2523" s="27" t="s">
        <v>22</v>
      </c>
      <c r="AB2523" s="27" t="s">
        <v>19</v>
      </c>
      <c r="AC2523" s="91" t="s">
        <v>9244</v>
      </c>
      <c r="AD2523" s="26" t="s">
        <v>2664</v>
      </c>
    </row>
    <row r="2524" spans="1:30" ht="110.4" x14ac:dyDescent="0.3">
      <c r="A2524" s="31" t="s">
        <v>9245</v>
      </c>
      <c r="B2524" s="69" t="s">
        <v>139</v>
      </c>
      <c r="C2524" s="26" t="s">
        <v>2736</v>
      </c>
      <c r="D2524" s="26" t="s">
        <v>9232</v>
      </c>
      <c r="E2524" s="27" t="s">
        <v>63</v>
      </c>
      <c r="F2524" s="32" t="s">
        <v>9246</v>
      </c>
      <c r="G2524" s="14" t="s">
        <v>7454</v>
      </c>
      <c r="H2524" s="29">
        <v>44207</v>
      </c>
      <c r="I2524" s="29">
        <v>44815</v>
      </c>
      <c r="J2524" s="17" t="str">
        <f>IF(Ugovori_OPULJP[[#This Row],[DATUM ZAVRŠETKA OPERACIJE]]&gt;DATE(2023,12,31),"u provedbi","završen")</f>
        <v>završen</v>
      </c>
      <c r="K2524" s="28" t="s">
        <v>9247</v>
      </c>
      <c r="L2524" s="28" t="s">
        <v>21</v>
      </c>
      <c r="M2524" s="18">
        <v>0.85</v>
      </c>
      <c r="N2524" s="18">
        <v>0.15</v>
      </c>
      <c r="O2524" s="55">
        <f>Ugovori_OPULJP[[#This Row],[Bespovratna sredstva - Ukupno (EU+Nac) HRK
= Ukupna ugovorena vrijednost bespovratnih sredstava]]*Ugovori_OPULJP[[#This Row],[EU STOPA SUFINANCIRANJA %
EU CO-FINANCING RATE %]]</f>
        <v>1698882.7515</v>
      </c>
      <c r="P2524" s="56">
        <f>Ugovori_OPULJP[[#This Row],[Bespovratna sredstva - EU dio - HRK]]/7.5345</f>
        <v>225480.48994624725</v>
      </c>
      <c r="Q2524" s="55">
        <f>Ugovori_OPULJP[[#This Row],[Bespovratna sredstva - Ukupno (EU+Nac) HRK
= Ukupna ugovorena vrijednost bespovratnih sredstava]]*Ugovori_OPULJP[[#This Row],[STOPA NACIONALNOG SUFINANCIRANJA %]]</f>
        <v>299802.83850000001</v>
      </c>
      <c r="R2524" s="56">
        <f>Ugovori_OPULJP[[#This Row],[Bespovratna sredstva - Nacionalni dio - HRK]]/7.5345</f>
        <v>39790.674696396578</v>
      </c>
      <c r="S2524" s="57">
        <v>1998685.59</v>
      </c>
      <c r="T2524" s="58">
        <f>Ugovori_OPULJP[[#This Row],[Bespovratna sredstva - Ukupno (EU+Nac) HRK
= Ukupna ugovorena vrijednost bespovratnih sredstava]]/7.5345</f>
        <v>265271.16464264382</v>
      </c>
      <c r="U2524" s="55">
        <v>0</v>
      </c>
      <c r="V2524" s="56">
        <f>Ugovori_OPULJP[[#This Row],[Javni doprinos korisnika - HRK]]/7.5345</f>
        <v>0</v>
      </c>
      <c r="W2524" s="55">
        <v>0</v>
      </c>
      <c r="X2524" s="56">
        <f>Ugovori_OPULJP[[#This Row],[Privatni doprinos korisnika - HRK]]/7.5345</f>
        <v>0</v>
      </c>
      <c r="Y2524" s="57">
        <f>Ugovori_OPULJP[[#This Row],[Bespovratna sredstva - Ukupno (EU+Nac) HRK
= Ukupna ugovorena vrijednost bespovratnih sredstava]]+Ugovori_OPULJP[[#This Row],[Javni doprinos korisnika - HRK]]+Ugovori_OPULJP[[#This Row],[Privatni doprinos korisnika - HRK]]</f>
        <v>1998685.59</v>
      </c>
      <c r="Z2524" s="58">
        <f>Ugovori_OPULJP[[#This Row],[UKUPNI PRIHVATLJIVI IZDACI
TOTAL ELIGIBLE EXPENDITURE
= Bespovratna sredstva ukupno + doprinos korisnika
= Ukupni prihvatljivi troškovi
= Ukupna ugovorena vrijednost projekta HRK]]/7.5345</f>
        <v>265271.16464264382</v>
      </c>
      <c r="AA2524" s="27" t="s">
        <v>22</v>
      </c>
      <c r="AB2524" s="27" t="s">
        <v>19</v>
      </c>
      <c r="AC2524" s="91" t="s">
        <v>9248</v>
      </c>
      <c r="AD2524" s="26" t="s">
        <v>2664</v>
      </c>
    </row>
    <row r="2525" spans="1:30" ht="96.6" x14ac:dyDescent="0.3">
      <c r="A2525" s="31" t="s">
        <v>9249</v>
      </c>
      <c r="B2525" s="69" t="s">
        <v>139</v>
      </c>
      <c r="C2525" s="26" t="s">
        <v>2736</v>
      </c>
      <c r="D2525" s="26" t="s">
        <v>9232</v>
      </c>
      <c r="E2525" s="27" t="s">
        <v>63</v>
      </c>
      <c r="F2525" s="32" t="s">
        <v>9250</v>
      </c>
      <c r="G2525" s="32" t="s">
        <v>8685</v>
      </c>
      <c r="H2525" s="29">
        <v>44322</v>
      </c>
      <c r="I2525" s="29">
        <v>44932</v>
      </c>
      <c r="J2525" s="17" t="str">
        <f>IF(Ugovori_OPULJP[[#This Row],[DATUM ZAVRŠETKA OPERACIJE]]&gt;DATE(2023,12,31),"u provedbi","završen")</f>
        <v>završen</v>
      </c>
      <c r="K2525" s="28" t="s">
        <v>9251</v>
      </c>
      <c r="L2525" s="28" t="s">
        <v>21</v>
      </c>
      <c r="M2525" s="18">
        <v>0.85</v>
      </c>
      <c r="N2525" s="18">
        <v>0.15</v>
      </c>
      <c r="O2525" s="19">
        <f>Ugovori_OPULJP[[#This Row],[Bespovratna sredstva - Ukupno (EU+Nac) HRK
= Ukupna ugovorena vrijednost bespovratnih sredstava]]*Ugovori_OPULJP[[#This Row],[EU STOPA SUFINANCIRANJA %
EU CO-FINANCING RATE %]]</f>
        <v>504293.18499999994</v>
      </c>
      <c r="P2525" s="20">
        <f>Ugovori_OPULJP[[#This Row],[Bespovratna sredstva - EU dio - HRK]]/7.5345</f>
        <v>66931.207777556556</v>
      </c>
      <c r="Q2525" s="19">
        <f>Ugovori_OPULJP[[#This Row],[Bespovratna sredstva - Ukupno (EU+Nac) HRK
= Ukupna ugovorena vrijednost bespovratnih sredstava]]*Ugovori_OPULJP[[#This Row],[STOPA NACIONALNOG SUFINANCIRANJA %]]</f>
        <v>88992.914999999994</v>
      </c>
      <c r="R2525" s="20">
        <f>Ugovori_OPULJP[[#This Row],[Bespovratna sredstva - Nacionalni dio - HRK]]/7.5345</f>
        <v>11811.3896078041</v>
      </c>
      <c r="S2525" s="21">
        <v>593286.1</v>
      </c>
      <c r="T2525" s="22">
        <f>Ugovori_OPULJP[[#This Row],[Bespovratna sredstva - Ukupno (EU+Nac) HRK
= Ukupna ugovorena vrijednost bespovratnih sredstava]]/7.5345</f>
        <v>78742.59738536067</v>
      </c>
      <c r="U2525" s="19">
        <v>0</v>
      </c>
      <c r="V2525" s="20">
        <f>Ugovori_OPULJP[[#This Row],[Javni doprinos korisnika - HRK]]/7.5345</f>
        <v>0</v>
      </c>
      <c r="W2525" s="19">
        <v>0</v>
      </c>
      <c r="X2525" s="20">
        <f>Ugovori_OPULJP[[#This Row],[Privatni doprinos korisnika - HRK]]/7.5345</f>
        <v>0</v>
      </c>
      <c r="Y2525" s="21">
        <f>Ugovori_OPULJP[[#This Row],[Bespovratna sredstva - Ukupno (EU+Nac) HRK
= Ukupna ugovorena vrijednost bespovratnih sredstava]]+Ugovori_OPULJP[[#This Row],[Javni doprinos korisnika - HRK]]+Ugovori_OPULJP[[#This Row],[Privatni doprinos korisnika - HRK]]</f>
        <v>593286.1</v>
      </c>
      <c r="Z2525" s="22">
        <f>Ugovori_OPULJP[[#This Row],[UKUPNI PRIHVATLJIVI IZDACI
TOTAL ELIGIBLE EXPENDITURE
= Bespovratna sredstva ukupno + doprinos korisnika
= Ukupni prihvatljivi troškovi
= Ukupna ugovorena vrijednost projekta HRK]]/7.5345</f>
        <v>78742.59738536067</v>
      </c>
      <c r="AA2525" s="13" t="s">
        <v>22</v>
      </c>
      <c r="AB2525" s="13" t="s">
        <v>19</v>
      </c>
      <c r="AC2525" s="91" t="s">
        <v>9252</v>
      </c>
      <c r="AD2525" s="33" t="s">
        <v>2664</v>
      </c>
    </row>
    <row r="2526" spans="1:30" ht="89.25" customHeight="1" x14ac:dyDescent="0.3">
      <c r="A2526" s="31" t="s">
        <v>9253</v>
      </c>
      <c r="B2526" s="69" t="s">
        <v>139</v>
      </c>
      <c r="C2526" s="26" t="s">
        <v>2736</v>
      </c>
      <c r="D2526" s="26" t="s">
        <v>9232</v>
      </c>
      <c r="E2526" s="27" t="s">
        <v>63</v>
      </c>
      <c r="F2526" s="32" t="s">
        <v>9254</v>
      </c>
      <c r="G2526" s="14" t="s">
        <v>4015</v>
      </c>
      <c r="H2526" s="29">
        <v>44211</v>
      </c>
      <c r="I2526" s="29">
        <v>44819</v>
      </c>
      <c r="J2526" s="17" t="str">
        <f>IF(Ugovori_OPULJP[[#This Row],[DATUM ZAVRŠETKA OPERACIJE]]&gt;DATE(2023,12,31),"u provedbi","završen")</f>
        <v>završen</v>
      </c>
      <c r="K2526" s="28" t="s">
        <v>8423</v>
      </c>
      <c r="L2526" s="28" t="s">
        <v>21</v>
      </c>
      <c r="M2526" s="18">
        <v>0.85</v>
      </c>
      <c r="N2526" s="18">
        <v>0.15</v>
      </c>
      <c r="O2526" s="55">
        <f>Ugovori_OPULJP[[#This Row],[Bespovratna sredstva - Ukupno (EU+Nac) HRK
= Ukupna ugovorena vrijednost bespovratnih sredstava]]*Ugovori_OPULJP[[#This Row],[EU STOPA SUFINANCIRANJA %
EU CO-FINANCING RATE %]]</f>
        <v>1695524.9029999999</v>
      </c>
      <c r="P2526" s="56">
        <f>Ugovori_OPULJP[[#This Row],[Bespovratna sredstva - EU dio - HRK]]/7.5345</f>
        <v>225034.82686309642</v>
      </c>
      <c r="Q2526" s="55">
        <f>Ugovori_OPULJP[[#This Row],[Bespovratna sredstva - Ukupno (EU+Nac) HRK
= Ukupna ugovorena vrijednost bespovratnih sredstava]]*Ugovori_OPULJP[[#This Row],[STOPA NACIONALNOG SUFINANCIRANJA %]]</f>
        <v>299210.277</v>
      </c>
      <c r="R2526" s="56">
        <f>Ugovori_OPULJP[[#This Row],[Bespovratna sredstva - Nacionalni dio - HRK]]/7.5345</f>
        <v>39712.028269958188</v>
      </c>
      <c r="S2526" s="57">
        <v>1994735.18</v>
      </c>
      <c r="T2526" s="58">
        <f>Ugovori_OPULJP[[#This Row],[Bespovratna sredstva - Ukupno (EU+Nac) HRK
= Ukupna ugovorena vrijednost bespovratnih sredstava]]/7.5345</f>
        <v>264746.8551330546</v>
      </c>
      <c r="U2526" s="55">
        <v>0</v>
      </c>
      <c r="V2526" s="56">
        <f>Ugovori_OPULJP[[#This Row],[Javni doprinos korisnika - HRK]]/7.5345</f>
        <v>0</v>
      </c>
      <c r="W2526" s="55">
        <v>0</v>
      </c>
      <c r="X2526" s="56">
        <f>Ugovori_OPULJP[[#This Row],[Privatni doprinos korisnika - HRK]]/7.5345</f>
        <v>0</v>
      </c>
      <c r="Y2526" s="57">
        <f>Ugovori_OPULJP[[#This Row],[Bespovratna sredstva - Ukupno (EU+Nac) HRK
= Ukupna ugovorena vrijednost bespovratnih sredstava]]+Ugovori_OPULJP[[#This Row],[Javni doprinos korisnika - HRK]]+Ugovori_OPULJP[[#This Row],[Privatni doprinos korisnika - HRK]]</f>
        <v>1994735.18</v>
      </c>
      <c r="Z2526" s="58">
        <f>Ugovori_OPULJP[[#This Row],[UKUPNI PRIHVATLJIVI IZDACI
TOTAL ELIGIBLE EXPENDITURE
= Bespovratna sredstva ukupno + doprinos korisnika
= Ukupni prihvatljivi troškovi
= Ukupna ugovorena vrijednost projekta HRK]]/7.5345</f>
        <v>264746.8551330546</v>
      </c>
      <c r="AA2526" s="27" t="s">
        <v>22</v>
      </c>
      <c r="AB2526" s="27" t="s">
        <v>19</v>
      </c>
      <c r="AC2526" s="91" t="s">
        <v>9255</v>
      </c>
      <c r="AD2526" s="26" t="s">
        <v>2664</v>
      </c>
    </row>
    <row r="2527" spans="1:30" ht="96.6" x14ac:dyDescent="0.3">
      <c r="A2527" s="31" t="s">
        <v>9256</v>
      </c>
      <c r="B2527" s="69" t="s">
        <v>139</v>
      </c>
      <c r="C2527" s="26" t="s">
        <v>2736</v>
      </c>
      <c r="D2527" s="26" t="s">
        <v>9232</v>
      </c>
      <c r="E2527" s="27" t="s">
        <v>63</v>
      </c>
      <c r="F2527" s="32" t="s">
        <v>8711</v>
      </c>
      <c r="G2527" s="14" t="s">
        <v>8712</v>
      </c>
      <c r="H2527" s="29">
        <v>44207</v>
      </c>
      <c r="I2527" s="29">
        <v>44815</v>
      </c>
      <c r="J2527" s="17" t="str">
        <f>IF(Ugovori_OPULJP[[#This Row],[DATUM ZAVRŠETKA OPERACIJE]]&gt;DATE(2023,12,31),"u provedbi","završen")</f>
        <v>završen</v>
      </c>
      <c r="K2527" s="28" t="s">
        <v>380</v>
      </c>
      <c r="L2527" s="15" t="s">
        <v>380</v>
      </c>
      <c r="M2527" s="18">
        <v>0.85</v>
      </c>
      <c r="N2527" s="18">
        <v>0.15</v>
      </c>
      <c r="O2527" s="55">
        <f>Ugovori_OPULJP[[#This Row],[Bespovratna sredstva - Ukupno (EU+Nac) HRK
= Ukupna ugovorena vrijednost bespovratnih sredstava]]*Ugovori_OPULJP[[#This Row],[EU STOPA SUFINANCIRANJA %
EU CO-FINANCING RATE %]]</f>
        <v>864844.1875</v>
      </c>
      <c r="P2527" s="56">
        <f>Ugovori_OPULJP[[#This Row],[Bespovratna sredstva - EU dio - HRK]]/7.5345</f>
        <v>114784.54940606543</v>
      </c>
      <c r="Q2527" s="55">
        <f>Ugovori_OPULJP[[#This Row],[Bespovratna sredstva - Ukupno (EU+Nac) HRK
= Ukupna ugovorena vrijednost bespovratnih sredstava]]*Ugovori_OPULJP[[#This Row],[STOPA NACIONALNOG SUFINANCIRANJA %]]</f>
        <v>152619.5625</v>
      </c>
      <c r="R2527" s="56">
        <f>Ugovori_OPULJP[[#This Row],[Bespovratna sredstva - Nacionalni dio - HRK]]/7.5345</f>
        <v>20256.096954011547</v>
      </c>
      <c r="S2527" s="57">
        <v>1017463.75</v>
      </c>
      <c r="T2527" s="58">
        <f>Ugovori_OPULJP[[#This Row],[Bespovratna sredstva - Ukupno (EU+Nac) HRK
= Ukupna ugovorena vrijednost bespovratnih sredstava]]/7.5345</f>
        <v>135040.64636007696</v>
      </c>
      <c r="U2527" s="55">
        <v>0</v>
      </c>
      <c r="V2527" s="56">
        <f>Ugovori_OPULJP[[#This Row],[Javni doprinos korisnika - HRK]]/7.5345</f>
        <v>0</v>
      </c>
      <c r="W2527" s="55">
        <v>0</v>
      </c>
      <c r="X2527" s="56">
        <f>Ugovori_OPULJP[[#This Row],[Privatni doprinos korisnika - HRK]]/7.5345</f>
        <v>0</v>
      </c>
      <c r="Y2527" s="57">
        <f>Ugovori_OPULJP[[#This Row],[Bespovratna sredstva - Ukupno (EU+Nac) HRK
= Ukupna ugovorena vrijednost bespovratnih sredstava]]+Ugovori_OPULJP[[#This Row],[Javni doprinos korisnika - HRK]]+Ugovori_OPULJP[[#This Row],[Privatni doprinos korisnika - HRK]]</f>
        <v>1017463.75</v>
      </c>
      <c r="Z2527" s="58">
        <f>Ugovori_OPULJP[[#This Row],[UKUPNI PRIHVATLJIVI IZDACI
TOTAL ELIGIBLE EXPENDITURE
= Bespovratna sredstva ukupno + doprinos korisnika
= Ukupni prihvatljivi troškovi
= Ukupna ugovorena vrijednost projekta HRK]]/7.5345</f>
        <v>135040.64636007696</v>
      </c>
      <c r="AA2527" s="27" t="s">
        <v>22</v>
      </c>
      <c r="AB2527" s="27" t="s">
        <v>19</v>
      </c>
      <c r="AC2527" s="91" t="s">
        <v>9257</v>
      </c>
      <c r="AD2527" s="26" t="s">
        <v>2664</v>
      </c>
    </row>
    <row r="2528" spans="1:30" ht="114.75" customHeight="1" x14ac:dyDescent="0.3">
      <c r="A2528" s="31" t="s">
        <v>9258</v>
      </c>
      <c r="B2528" s="69" t="s">
        <v>139</v>
      </c>
      <c r="C2528" s="26" t="s">
        <v>2736</v>
      </c>
      <c r="D2528" s="26" t="s">
        <v>9232</v>
      </c>
      <c r="E2528" s="27" t="s">
        <v>63</v>
      </c>
      <c r="F2528" s="32" t="s">
        <v>9259</v>
      </c>
      <c r="G2528" s="14" t="s">
        <v>458</v>
      </c>
      <c r="H2528" s="29">
        <v>44204</v>
      </c>
      <c r="I2528" s="29">
        <v>44812</v>
      </c>
      <c r="J2528" s="17" t="str">
        <f>IF(Ugovori_OPULJP[[#This Row],[DATUM ZAVRŠETKA OPERACIJE]]&gt;DATE(2023,12,31),"u provedbi","završen")</f>
        <v>završen</v>
      </c>
      <c r="K2528" s="28" t="s">
        <v>7514</v>
      </c>
      <c r="L2528" s="28" t="s">
        <v>81</v>
      </c>
      <c r="M2528" s="18">
        <v>0.85</v>
      </c>
      <c r="N2528" s="18">
        <v>0.15</v>
      </c>
      <c r="O2528" s="55">
        <f>Ugovori_OPULJP[[#This Row],[Bespovratna sredstva - Ukupno (EU+Nac) HRK
= Ukupna ugovorena vrijednost bespovratnih sredstava]]*Ugovori_OPULJP[[#This Row],[EU STOPA SUFINANCIRANJA %
EU CO-FINANCING RATE %]]</f>
        <v>1699964.1044999999</v>
      </c>
      <c r="P2528" s="56">
        <f>Ugovori_OPULJP[[#This Row],[Bespovratna sredstva - EU dio - HRK]]/7.5345</f>
        <v>225624.01015329483</v>
      </c>
      <c r="Q2528" s="55">
        <f>Ugovori_OPULJP[[#This Row],[Bespovratna sredstva - Ukupno (EU+Nac) HRK
= Ukupna ugovorena vrijednost bespovratnih sredstava]]*Ugovori_OPULJP[[#This Row],[STOPA NACIONALNOG SUFINANCIRANJA %]]</f>
        <v>299993.6655</v>
      </c>
      <c r="R2528" s="56">
        <f>Ugovori_OPULJP[[#This Row],[Bespovratna sredstva - Nacionalni dio - HRK]]/7.5345</f>
        <v>39816.00179175791</v>
      </c>
      <c r="S2528" s="57">
        <v>1999957.77</v>
      </c>
      <c r="T2528" s="58">
        <f>Ugovori_OPULJP[[#This Row],[Bespovratna sredstva - Ukupno (EU+Nac) HRK
= Ukupna ugovorena vrijednost bespovratnih sredstava]]/7.5345</f>
        <v>265440.01194505277</v>
      </c>
      <c r="U2528" s="55">
        <v>0</v>
      </c>
      <c r="V2528" s="56">
        <f>Ugovori_OPULJP[[#This Row],[Javni doprinos korisnika - HRK]]/7.5345</f>
        <v>0</v>
      </c>
      <c r="W2528" s="55">
        <v>0</v>
      </c>
      <c r="X2528" s="56">
        <f>Ugovori_OPULJP[[#This Row],[Privatni doprinos korisnika - HRK]]/7.5345</f>
        <v>0</v>
      </c>
      <c r="Y2528" s="57">
        <f>Ugovori_OPULJP[[#This Row],[Bespovratna sredstva - Ukupno (EU+Nac) HRK
= Ukupna ugovorena vrijednost bespovratnih sredstava]]+Ugovori_OPULJP[[#This Row],[Javni doprinos korisnika - HRK]]+Ugovori_OPULJP[[#This Row],[Privatni doprinos korisnika - HRK]]</f>
        <v>1999957.77</v>
      </c>
      <c r="Z2528" s="58">
        <f>Ugovori_OPULJP[[#This Row],[UKUPNI PRIHVATLJIVI IZDACI
TOTAL ELIGIBLE EXPENDITURE
= Bespovratna sredstva ukupno + doprinos korisnika
= Ukupni prihvatljivi troškovi
= Ukupna ugovorena vrijednost projekta HRK]]/7.5345</f>
        <v>265440.01194505277</v>
      </c>
      <c r="AA2528" s="27" t="s">
        <v>22</v>
      </c>
      <c r="AB2528" s="27" t="s">
        <v>19</v>
      </c>
      <c r="AC2528" s="91" t="s">
        <v>9260</v>
      </c>
      <c r="AD2528" s="26" t="s">
        <v>2664</v>
      </c>
    </row>
    <row r="2529" spans="1:30" ht="89.25" customHeight="1" x14ac:dyDescent="0.3">
      <c r="A2529" s="31" t="s">
        <v>9261</v>
      </c>
      <c r="B2529" s="69" t="s">
        <v>139</v>
      </c>
      <c r="C2529" s="26" t="s">
        <v>2736</v>
      </c>
      <c r="D2529" s="26" t="s">
        <v>9232</v>
      </c>
      <c r="E2529" s="27" t="s">
        <v>63</v>
      </c>
      <c r="F2529" s="32" t="s">
        <v>9262</v>
      </c>
      <c r="G2529" s="32" t="s">
        <v>9263</v>
      </c>
      <c r="H2529" s="29">
        <v>44208</v>
      </c>
      <c r="I2529" s="29">
        <v>44816</v>
      </c>
      <c r="J2529" s="17" t="str">
        <f>IF(Ugovori_OPULJP[[#This Row],[DATUM ZAVRŠETKA OPERACIJE]]&gt;DATE(2023,12,31),"u provedbi","završen")</f>
        <v>završen</v>
      </c>
      <c r="K2529" s="28" t="s">
        <v>9264</v>
      </c>
      <c r="L2529" s="28" t="s">
        <v>21</v>
      </c>
      <c r="M2529" s="18">
        <v>0.85</v>
      </c>
      <c r="N2529" s="18">
        <v>0.15</v>
      </c>
      <c r="O2529" s="55">
        <f>Ugovori_OPULJP[[#This Row],[Bespovratna sredstva - Ukupno (EU+Nac) HRK
= Ukupna ugovorena vrijednost bespovratnih sredstava]]*Ugovori_OPULJP[[#This Row],[EU STOPA SUFINANCIRANJA %
EU CO-FINANCING RATE %]]</f>
        <v>448100.55199999997</v>
      </c>
      <c r="P2529" s="56">
        <f>Ugovori_OPULJP[[#This Row],[Bespovratna sredstva - EU dio - HRK]]/7.5345</f>
        <v>59473.163713584174</v>
      </c>
      <c r="Q2529" s="55">
        <f>Ugovori_OPULJP[[#This Row],[Bespovratna sredstva - Ukupno (EU+Nac) HRK
= Ukupna ugovorena vrijednost bespovratnih sredstava]]*Ugovori_OPULJP[[#This Row],[STOPA NACIONALNOG SUFINANCIRANJA %]]</f>
        <v>79076.567999999999</v>
      </c>
      <c r="R2529" s="56">
        <f>Ugovori_OPULJP[[#This Row],[Bespovratna sredstva - Nacionalni dio - HRK]]/7.5345</f>
        <v>10495.264184750149</v>
      </c>
      <c r="S2529" s="57">
        <v>527177.12</v>
      </c>
      <c r="T2529" s="58">
        <f>Ugovori_OPULJP[[#This Row],[Bespovratna sredstva - Ukupno (EU+Nac) HRK
= Ukupna ugovorena vrijednost bespovratnih sredstava]]/7.5345</f>
        <v>69968.427898334325</v>
      </c>
      <c r="U2529" s="55">
        <v>0</v>
      </c>
      <c r="V2529" s="56">
        <f>Ugovori_OPULJP[[#This Row],[Javni doprinos korisnika - HRK]]/7.5345</f>
        <v>0</v>
      </c>
      <c r="W2529" s="55">
        <v>0</v>
      </c>
      <c r="X2529" s="56">
        <f>Ugovori_OPULJP[[#This Row],[Privatni doprinos korisnika - HRK]]/7.5345</f>
        <v>0</v>
      </c>
      <c r="Y2529" s="57">
        <f>Ugovori_OPULJP[[#This Row],[Bespovratna sredstva - Ukupno (EU+Nac) HRK
= Ukupna ugovorena vrijednost bespovratnih sredstava]]+Ugovori_OPULJP[[#This Row],[Javni doprinos korisnika - HRK]]+Ugovori_OPULJP[[#This Row],[Privatni doprinos korisnika - HRK]]</f>
        <v>527177.12</v>
      </c>
      <c r="Z2529" s="58">
        <f>Ugovori_OPULJP[[#This Row],[UKUPNI PRIHVATLJIVI IZDACI
TOTAL ELIGIBLE EXPENDITURE
= Bespovratna sredstva ukupno + doprinos korisnika
= Ukupni prihvatljivi troškovi
= Ukupna ugovorena vrijednost projekta HRK]]/7.5345</f>
        <v>69968.427898334325</v>
      </c>
      <c r="AA2529" s="27" t="s">
        <v>22</v>
      </c>
      <c r="AB2529" s="27" t="s">
        <v>19</v>
      </c>
      <c r="AC2529" s="91" t="s">
        <v>9265</v>
      </c>
      <c r="AD2529" s="26" t="s">
        <v>2664</v>
      </c>
    </row>
    <row r="2530" spans="1:30" ht="102" customHeight="1" x14ac:dyDescent="0.3">
      <c r="A2530" s="31" t="s">
        <v>9266</v>
      </c>
      <c r="B2530" s="69" t="s">
        <v>139</v>
      </c>
      <c r="C2530" s="26" t="s">
        <v>2736</v>
      </c>
      <c r="D2530" s="26" t="s">
        <v>9232</v>
      </c>
      <c r="E2530" s="27" t="s">
        <v>63</v>
      </c>
      <c r="F2530" s="32" t="s">
        <v>9267</v>
      </c>
      <c r="G2530" s="32" t="s">
        <v>3618</v>
      </c>
      <c r="H2530" s="29">
        <v>44204</v>
      </c>
      <c r="I2530" s="29">
        <v>44812</v>
      </c>
      <c r="J2530" s="17" t="str">
        <f>IF(Ugovori_OPULJP[[#This Row],[DATUM ZAVRŠETKA OPERACIJE]]&gt;DATE(2023,12,31),"u provedbi","završen")</f>
        <v>završen</v>
      </c>
      <c r="K2530" s="28" t="s">
        <v>235</v>
      </c>
      <c r="L2530" s="28" t="s">
        <v>235</v>
      </c>
      <c r="M2530" s="18">
        <v>0.85</v>
      </c>
      <c r="N2530" s="18">
        <v>0.15</v>
      </c>
      <c r="O2530" s="55">
        <f>Ugovori_OPULJP[[#This Row],[Bespovratna sredstva - Ukupno (EU+Nac) HRK
= Ukupna ugovorena vrijednost bespovratnih sredstava]]*Ugovori_OPULJP[[#This Row],[EU STOPA SUFINANCIRANJA %
EU CO-FINANCING RATE %]]</f>
        <v>1324514.9649999999</v>
      </c>
      <c r="P2530" s="56">
        <f>Ugovori_OPULJP[[#This Row],[Bespovratna sredstva - EU dio - HRK]]/7.5345</f>
        <v>175793.3459420001</v>
      </c>
      <c r="Q2530" s="55">
        <f>Ugovori_OPULJP[[#This Row],[Bespovratna sredstva - Ukupno (EU+Nac) HRK
= Ukupna ugovorena vrijednost bespovratnih sredstava]]*Ugovori_OPULJP[[#This Row],[STOPA NACIONALNOG SUFINANCIRANJA %]]</f>
        <v>233737.93499999997</v>
      </c>
      <c r="R2530" s="56">
        <f>Ugovori_OPULJP[[#This Row],[Bespovratna sredstva - Nacionalni dio - HRK]]/7.5345</f>
        <v>31022.355166235313</v>
      </c>
      <c r="S2530" s="57">
        <v>1558252.9</v>
      </c>
      <c r="T2530" s="58">
        <f>Ugovori_OPULJP[[#This Row],[Bespovratna sredstva - Ukupno (EU+Nac) HRK
= Ukupna ugovorena vrijednost bespovratnih sredstava]]/7.5345</f>
        <v>206815.70110823543</v>
      </c>
      <c r="U2530" s="55">
        <v>0</v>
      </c>
      <c r="V2530" s="56">
        <f>Ugovori_OPULJP[[#This Row],[Javni doprinos korisnika - HRK]]/7.5345</f>
        <v>0</v>
      </c>
      <c r="W2530" s="55">
        <v>0</v>
      </c>
      <c r="X2530" s="56">
        <f>Ugovori_OPULJP[[#This Row],[Privatni doprinos korisnika - HRK]]/7.5345</f>
        <v>0</v>
      </c>
      <c r="Y2530" s="57">
        <f>Ugovori_OPULJP[[#This Row],[Bespovratna sredstva - Ukupno (EU+Nac) HRK
= Ukupna ugovorena vrijednost bespovratnih sredstava]]+Ugovori_OPULJP[[#This Row],[Javni doprinos korisnika - HRK]]+Ugovori_OPULJP[[#This Row],[Privatni doprinos korisnika - HRK]]</f>
        <v>1558252.9</v>
      </c>
      <c r="Z2530" s="58">
        <f>Ugovori_OPULJP[[#This Row],[UKUPNI PRIHVATLJIVI IZDACI
TOTAL ELIGIBLE EXPENDITURE
= Bespovratna sredstva ukupno + doprinos korisnika
= Ukupni prihvatljivi troškovi
= Ukupna ugovorena vrijednost projekta HRK]]/7.5345</f>
        <v>206815.70110823543</v>
      </c>
      <c r="AA2530" s="27" t="s">
        <v>22</v>
      </c>
      <c r="AB2530" s="27" t="s">
        <v>19</v>
      </c>
      <c r="AC2530" s="91" t="s">
        <v>9268</v>
      </c>
      <c r="AD2530" s="26" t="s">
        <v>2664</v>
      </c>
    </row>
    <row r="2531" spans="1:30" ht="82.8" x14ac:dyDescent="0.3">
      <c r="A2531" s="31" t="s">
        <v>9269</v>
      </c>
      <c r="B2531" s="69" t="s">
        <v>139</v>
      </c>
      <c r="C2531" s="26" t="s">
        <v>2736</v>
      </c>
      <c r="D2531" s="26" t="s">
        <v>9232</v>
      </c>
      <c r="E2531" s="27" t="s">
        <v>63</v>
      </c>
      <c r="F2531" s="32" t="s">
        <v>9270</v>
      </c>
      <c r="G2531" s="32" t="s">
        <v>566</v>
      </c>
      <c r="H2531" s="29">
        <v>44210</v>
      </c>
      <c r="I2531" s="29">
        <v>44818</v>
      </c>
      <c r="J2531" s="17" t="str">
        <f>IF(Ugovori_OPULJP[[#This Row],[DATUM ZAVRŠETKA OPERACIJE]]&gt;DATE(2023,12,31),"u provedbi","završen")</f>
        <v>završen</v>
      </c>
      <c r="K2531" s="28" t="s">
        <v>9271</v>
      </c>
      <c r="L2531" s="28" t="s">
        <v>235</v>
      </c>
      <c r="M2531" s="18">
        <v>0.85</v>
      </c>
      <c r="N2531" s="18">
        <v>0.15</v>
      </c>
      <c r="O2531" s="55">
        <f>Ugovori_OPULJP[[#This Row],[Bespovratna sredstva - Ukupno (EU+Nac) HRK
= Ukupna ugovorena vrijednost bespovratnih sredstava]]*Ugovori_OPULJP[[#This Row],[EU STOPA SUFINANCIRANJA %
EU CO-FINANCING RATE %]]</f>
        <v>1561539.284</v>
      </c>
      <c r="P2531" s="56">
        <f>Ugovori_OPULJP[[#This Row],[Bespovratna sredstva - EU dio - HRK]]/7.5345</f>
        <v>207251.87922224432</v>
      </c>
      <c r="Q2531" s="55">
        <f>Ugovori_OPULJP[[#This Row],[Bespovratna sredstva - Ukupno (EU+Nac) HRK
= Ukupna ugovorena vrijednost bespovratnih sredstava]]*Ugovori_OPULJP[[#This Row],[STOPA NACIONALNOG SUFINANCIRANJA %]]</f>
        <v>275565.75599999999</v>
      </c>
      <c r="R2531" s="56">
        <f>Ugovori_OPULJP[[#This Row],[Bespovratna sredstva - Nacionalni dio - HRK]]/7.5345</f>
        <v>36573.861039219584</v>
      </c>
      <c r="S2531" s="57">
        <v>1837105.04</v>
      </c>
      <c r="T2531" s="58">
        <f>Ugovori_OPULJP[[#This Row],[Bespovratna sredstva - Ukupno (EU+Nac) HRK
= Ukupna ugovorena vrijednost bespovratnih sredstava]]/7.5345</f>
        <v>243825.74026146391</v>
      </c>
      <c r="U2531" s="55">
        <v>0</v>
      </c>
      <c r="V2531" s="56">
        <f>Ugovori_OPULJP[[#This Row],[Javni doprinos korisnika - HRK]]/7.5345</f>
        <v>0</v>
      </c>
      <c r="W2531" s="55">
        <v>0</v>
      </c>
      <c r="X2531" s="56">
        <f>Ugovori_OPULJP[[#This Row],[Privatni doprinos korisnika - HRK]]/7.5345</f>
        <v>0</v>
      </c>
      <c r="Y2531" s="57">
        <f>Ugovori_OPULJP[[#This Row],[Bespovratna sredstva - Ukupno (EU+Nac) HRK
= Ukupna ugovorena vrijednost bespovratnih sredstava]]+Ugovori_OPULJP[[#This Row],[Javni doprinos korisnika - HRK]]+Ugovori_OPULJP[[#This Row],[Privatni doprinos korisnika - HRK]]</f>
        <v>1837105.04</v>
      </c>
      <c r="Z2531" s="58">
        <f>Ugovori_OPULJP[[#This Row],[UKUPNI PRIHVATLJIVI IZDACI
TOTAL ELIGIBLE EXPENDITURE
= Bespovratna sredstva ukupno + doprinos korisnika
= Ukupni prihvatljivi troškovi
= Ukupna ugovorena vrijednost projekta HRK]]/7.5345</f>
        <v>243825.74026146391</v>
      </c>
      <c r="AA2531" s="27" t="s">
        <v>22</v>
      </c>
      <c r="AB2531" s="27" t="s">
        <v>19</v>
      </c>
      <c r="AC2531" s="91" t="s">
        <v>9272</v>
      </c>
      <c r="AD2531" s="26" t="s">
        <v>2664</v>
      </c>
    </row>
    <row r="2532" spans="1:30" ht="124.2" x14ac:dyDescent="0.3">
      <c r="A2532" s="31" t="s">
        <v>9273</v>
      </c>
      <c r="B2532" s="69" t="s">
        <v>139</v>
      </c>
      <c r="C2532" s="26" t="s">
        <v>2736</v>
      </c>
      <c r="D2532" s="26" t="s">
        <v>9232</v>
      </c>
      <c r="E2532" s="27" t="s">
        <v>63</v>
      </c>
      <c r="F2532" s="32" t="s">
        <v>9274</v>
      </c>
      <c r="G2532" s="32" t="s">
        <v>9275</v>
      </c>
      <c r="H2532" s="29">
        <v>44204</v>
      </c>
      <c r="I2532" s="29">
        <v>44812</v>
      </c>
      <c r="J2532" s="17" t="str">
        <f>IF(Ugovori_OPULJP[[#This Row],[DATUM ZAVRŠETKA OPERACIJE]]&gt;DATE(2023,12,31),"u provedbi","završen")</f>
        <v>završen</v>
      </c>
      <c r="K2532" s="28" t="s">
        <v>9276</v>
      </c>
      <c r="L2532" s="28" t="s">
        <v>240</v>
      </c>
      <c r="M2532" s="18">
        <v>0.85</v>
      </c>
      <c r="N2532" s="18">
        <v>0.15</v>
      </c>
      <c r="O2532" s="55">
        <f>Ugovori_OPULJP[[#This Row],[Bespovratna sredstva - Ukupno (EU+Nac) HRK
= Ukupna ugovorena vrijednost bespovratnih sredstava]]*Ugovori_OPULJP[[#This Row],[EU STOPA SUFINANCIRANJA %
EU CO-FINANCING RATE %]]</f>
        <v>768053.80349999992</v>
      </c>
      <c r="P2532" s="56">
        <f>Ugovori_OPULJP[[#This Row],[Bespovratna sredstva - EU dio - HRK]]/7.5345</f>
        <v>101938.25781405532</v>
      </c>
      <c r="Q2532" s="55">
        <f>Ugovori_OPULJP[[#This Row],[Bespovratna sredstva - Ukupno (EU+Nac) HRK
= Ukupna ugovorena vrijednost bespovratnih sredstava]]*Ugovori_OPULJP[[#This Row],[STOPA NACIONALNOG SUFINANCIRANJA %]]</f>
        <v>135538.90649999998</v>
      </c>
      <c r="R2532" s="56">
        <f>Ugovori_OPULJP[[#This Row],[Bespovratna sredstva - Nacionalni dio - HRK]]/7.5345</f>
        <v>17989.104320127411</v>
      </c>
      <c r="S2532" s="57">
        <v>903592.71</v>
      </c>
      <c r="T2532" s="58">
        <f>Ugovori_OPULJP[[#This Row],[Bespovratna sredstva - Ukupno (EU+Nac) HRK
= Ukupna ugovorena vrijednost bespovratnih sredstava]]/7.5345</f>
        <v>119927.36213418275</v>
      </c>
      <c r="U2532" s="55">
        <v>0</v>
      </c>
      <c r="V2532" s="56">
        <f>Ugovori_OPULJP[[#This Row],[Javni doprinos korisnika - HRK]]/7.5345</f>
        <v>0</v>
      </c>
      <c r="W2532" s="55">
        <v>0</v>
      </c>
      <c r="X2532" s="56">
        <f>Ugovori_OPULJP[[#This Row],[Privatni doprinos korisnika - HRK]]/7.5345</f>
        <v>0</v>
      </c>
      <c r="Y2532" s="57">
        <f>Ugovori_OPULJP[[#This Row],[Bespovratna sredstva - Ukupno (EU+Nac) HRK
= Ukupna ugovorena vrijednost bespovratnih sredstava]]+Ugovori_OPULJP[[#This Row],[Javni doprinos korisnika - HRK]]+Ugovori_OPULJP[[#This Row],[Privatni doprinos korisnika - HRK]]</f>
        <v>903592.71</v>
      </c>
      <c r="Z2532" s="58">
        <f>Ugovori_OPULJP[[#This Row],[UKUPNI PRIHVATLJIVI IZDACI
TOTAL ELIGIBLE EXPENDITURE
= Bespovratna sredstva ukupno + doprinos korisnika
= Ukupni prihvatljivi troškovi
= Ukupna ugovorena vrijednost projekta HRK]]/7.5345</f>
        <v>119927.36213418275</v>
      </c>
      <c r="AA2532" s="27" t="s">
        <v>22</v>
      </c>
      <c r="AB2532" s="27" t="s">
        <v>19</v>
      </c>
      <c r="AC2532" s="91" t="s">
        <v>9277</v>
      </c>
      <c r="AD2532" s="26" t="s">
        <v>2664</v>
      </c>
    </row>
    <row r="2533" spans="1:30" ht="96.6" x14ac:dyDescent="0.3">
      <c r="A2533" s="31" t="s">
        <v>9278</v>
      </c>
      <c r="B2533" s="69" t="s">
        <v>139</v>
      </c>
      <c r="C2533" s="26" t="s">
        <v>2736</v>
      </c>
      <c r="D2533" s="26" t="s">
        <v>9232</v>
      </c>
      <c r="E2533" s="27" t="s">
        <v>63</v>
      </c>
      <c r="F2533" s="32" t="s">
        <v>7429</v>
      </c>
      <c r="G2533" s="32" t="s">
        <v>3981</v>
      </c>
      <c r="H2533" s="29">
        <v>44319</v>
      </c>
      <c r="I2533" s="29">
        <v>44929</v>
      </c>
      <c r="J2533" s="17" t="str">
        <f>IF(Ugovori_OPULJP[[#This Row],[DATUM ZAVRŠETKA OPERACIJE]]&gt;DATE(2023,12,31),"u provedbi","završen")</f>
        <v>završen</v>
      </c>
      <c r="K2533" s="28" t="s">
        <v>9279</v>
      </c>
      <c r="L2533" s="28" t="s">
        <v>362</v>
      </c>
      <c r="M2533" s="18">
        <v>0.85</v>
      </c>
      <c r="N2533" s="18">
        <v>0.15</v>
      </c>
      <c r="O2533" s="19">
        <f>Ugovori_OPULJP[[#This Row],[Bespovratna sredstva - Ukupno (EU+Nac) HRK
= Ukupna ugovorena vrijednost bespovratnih sredstava]]*Ugovori_OPULJP[[#This Row],[EU STOPA SUFINANCIRANJA %
EU CO-FINANCING RATE %]]</f>
        <v>1699572.4415</v>
      </c>
      <c r="P2533" s="20">
        <f>Ugovori_OPULJP[[#This Row],[Bespovratna sredstva - EU dio - HRK]]/7.5345</f>
        <v>225572.02753998272</v>
      </c>
      <c r="Q2533" s="19">
        <f>Ugovori_OPULJP[[#This Row],[Bespovratna sredstva - Ukupno (EU+Nac) HRK
= Ukupna ugovorena vrijednost bespovratnih sredstava]]*Ugovori_OPULJP[[#This Row],[STOPA NACIONALNOG SUFINANCIRANJA %]]</f>
        <v>299924.54849999998</v>
      </c>
      <c r="R2533" s="20">
        <f>Ugovori_OPULJP[[#This Row],[Bespovratna sredstva - Nacionalni dio - HRK]]/7.5345</f>
        <v>39806.828389408714</v>
      </c>
      <c r="S2533" s="21">
        <v>1999496.99</v>
      </c>
      <c r="T2533" s="22">
        <f>Ugovori_OPULJP[[#This Row],[Bespovratna sredstva - Ukupno (EU+Nac) HRK
= Ukupna ugovorena vrijednost bespovratnih sredstava]]/7.5345</f>
        <v>265378.85592939146</v>
      </c>
      <c r="U2533" s="19">
        <v>0</v>
      </c>
      <c r="V2533" s="20">
        <f>Ugovori_OPULJP[[#This Row],[Javni doprinos korisnika - HRK]]/7.5345</f>
        <v>0</v>
      </c>
      <c r="W2533" s="19">
        <v>0</v>
      </c>
      <c r="X2533" s="20">
        <f>Ugovori_OPULJP[[#This Row],[Privatni doprinos korisnika - HRK]]/7.5345</f>
        <v>0</v>
      </c>
      <c r="Y2533" s="21">
        <f>Ugovori_OPULJP[[#This Row],[Bespovratna sredstva - Ukupno (EU+Nac) HRK
= Ukupna ugovorena vrijednost bespovratnih sredstava]]+Ugovori_OPULJP[[#This Row],[Javni doprinos korisnika - HRK]]+Ugovori_OPULJP[[#This Row],[Privatni doprinos korisnika - HRK]]</f>
        <v>1999496.99</v>
      </c>
      <c r="Z2533" s="22">
        <f>Ugovori_OPULJP[[#This Row],[UKUPNI PRIHVATLJIVI IZDACI
TOTAL ELIGIBLE EXPENDITURE
= Bespovratna sredstva ukupno + doprinos korisnika
= Ukupni prihvatljivi troškovi
= Ukupna ugovorena vrijednost projekta HRK]]/7.5345</f>
        <v>265378.85592939146</v>
      </c>
      <c r="AA2533" s="13" t="s">
        <v>22</v>
      </c>
      <c r="AB2533" s="13" t="s">
        <v>19</v>
      </c>
      <c r="AC2533" s="91" t="s">
        <v>9280</v>
      </c>
      <c r="AD2533" s="33" t="s">
        <v>2664</v>
      </c>
    </row>
    <row r="2534" spans="1:30" ht="124.2" x14ac:dyDescent="0.3">
      <c r="A2534" s="31" t="s">
        <v>9281</v>
      </c>
      <c r="B2534" s="69" t="s">
        <v>139</v>
      </c>
      <c r="C2534" s="26" t="s">
        <v>2736</v>
      </c>
      <c r="D2534" s="26" t="s">
        <v>9232</v>
      </c>
      <c r="E2534" s="27" t="s">
        <v>63</v>
      </c>
      <c r="F2534" s="32" t="s">
        <v>9282</v>
      </c>
      <c r="G2534" s="32" t="s">
        <v>4061</v>
      </c>
      <c r="H2534" s="29">
        <v>44319</v>
      </c>
      <c r="I2534" s="29">
        <v>44929</v>
      </c>
      <c r="J2534" s="17" t="str">
        <f>IF(Ugovori_OPULJP[[#This Row],[DATUM ZAVRŠETKA OPERACIJE]]&gt;DATE(2023,12,31),"u provedbi","završen")</f>
        <v>završen</v>
      </c>
      <c r="K2534" s="28" t="s">
        <v>362</v>
      </c>
      <c r="L2534" s="28" t="s">
        <v>362</v>
      </c>
      <c r="M2534" s="18">
        <v>0.85</v>
      </c>
      <c r="N2534" s="18">
        <v>0.15</v>
      </c>
      <c r="O2534" s="19">
        <f>Ugovori_OPULJP[[#This Row],[Bespovratna sredstva - Ukupno (EU+Nac) HRK
= Ukupna ugovorena vrijednost bespovratnih sredstava]]*Ugovori_OPULJP[[#This Row],[EU STOPA SUFINANCIRANJA %
EU CO-FINANCING RATE %]]</f>
        <v>1699757.325</v>
      </c>
      <c r="P2534" s="20">
        <f>Ugovori_OPULJP[[#This Row],[Bespovratna sredstva - EU dio - HRK]]/7.5345</f>
        <v>225596.56579733227</v>
      </c>
      <c r="Q2534" s="19">
        <f>Ugovori_OPULJP[[#This Row],[Bespovratna sredstva - Ukupno (EU+Nac) HRK
= Ukupna ugovorena vrijednost bespovratnih sredstava]]*Ugovori_OPULJP[[#This Row],[STOPA NACIONALNOG SUFINANCIRANJA %]]</f>
        <v>299957.17499999999</v>
      </c>
      <c r="R2534" s="20">
        <f>Ugovori_OPULJP[[#This Row],[Bespovratna sredstva - Nacionalni dio - HRK]]/7.5345</f>
        <v>39811.158670117453</v>
      </c>
      <c r="S2534" s="21">
        <v>1999714.5</v>
      </c>
      <c r="T2534" s="22">
        <f>Ugovori_OPULJP[[#This Row],[Bespovratna sredstva - Ukupno (EU+Nac) HRK
= Ukupna ugovorena vrijednost bespovratnih sredstava]]/7.5345</f>
        <v>265407.72446744971</v>
      </c>
      <c r="U2534" s="19">
        <v>0</v>
      </c>
      <c r="V2534" s="20">
        <f>Ugovori_OPULJP[[#This Row],[Javni doprinos korisnika - HRK]]/7.5345</f>
        <v>0</v>
      </c>
      <c r="W2534" s="19">
        <v>0</v>
      </c>
      <c r="X2534" s="20">
        <f>Ugovori_OPULJP[[#This Row],[Privatni doprinos korisnika - HRK]]/7.5345</f>
        <v>0</v>
      </c>
      <c r="Y2534" s="21">
        <f>Ugovori_OPULJP[[#This Row],[Bespovratna sredstva - Ukupno (EU+Nac) HRK
= Ukupna ugovorena vrijednost bespovratnih sredstava]]+Ugovori_OPULJP[[#This Row],[Javni doprinos korisnika - HRK]]+Ugovori_OPULJP[[#This Row],[Privatni doprinos korisnika - HRK]]</f>
        <v>1999714.5</v>
      </c>
      <c r="Z2534" s="22">
        <f>Ugovori_OPULJP[[#This Row],[UKUPNI PRIHVATLJIVI IZDACI
TOTAL ELIGIBLE EXPENDITURE
= Bespovratna sredstva ukupno + doprinos korisnika
= Ukupni prihvatljivi troškovi
= Ukupna ugovorena vrijednost projekta HRK]]/7.5345</f>
        <v>265407.72446744971</v>
      </c>
      <c r="AA2534" s="13" t="s">
        <v>22</v>
      </c>
      <c r="AB2534" s="13" t="s">
        <v>19</v>
      </c>
      <c r="AC2534" s="91" t="s">
        <v>9283</v>
      </c>
      <c r="AD2534" s="33" t="s">
        <v>2664</v>
      </c>
    </row>
    <row r="2535" spans="1:30" ht="124.2" x14ac:dyDescent="0.3">
      <c r="A2535" s="31" t="s">
        <v>9284</v>
      </c>
      <c r="B2535" s="69" t="s">
        <v>139</v>
      </c>
      <c r="C2535" s="26" t="s">
        <v>2736</v>
      </c>
      <c r="D2535" s="26" t="s">
        <v>9232</v>
      </c>
      <c r="E2535" s="27" t="s">
        <v>63</v>
      </c>
      <c r="F2535" s="32" t="s">
        <v>9285</v>
      </c>
      <c r="G2535" s="32" t="s">
        <v>1935</v>
      </c>
      <c r="H2535" s="29">
        <v>44204</v>
      </c>
      <c r="I2535" s="29">
        <v>44812</v>
      </c>
      <c r="J2535" s="17" t="str">
        <f>IF(Ugovori_OPULJP[[#This Row],[DATUM ZAVRŠETKA OPERACIJE]]&gt;DATE(2023,12,31),"u provedbi","završen")</f>
        <v>završen</v>
      </c>
      <c r="K2535" s="28" t="s">
        <v>240</v>
      </c>
      <c r="L2535" s="28" t="s">
        <v>240</v>
      </c>
      <c r="M2535" s="18">
        <v>0.85</v>
      </c>
      <c r="N2535" s="18">
        <v>0.15</v>
      </c>
      <c r="O2535" s="55">
        <f>Ugovori_OPULJP[[#This Row],[Bespovratna sredstva - Ukupno (EU+Nac) HRK
= Ukupna ugovorena vrijednost bespovratnih sredstava]]*Ugovori_OPULJP[[#This Row],[EU STOPA SUFINANCIRANJA %
EU CO-FINANCING RATE %]]</f>
        <v>1532314.125</v>
      </c>
      <c r="P2535" s="56">
        <f>Ugovori_OPULJP[[#This Row],[Bespovratna sredstva - EU dio - HRK]]/7.5345</f>
        <v>203373.03404340034</v>
      </c>
      <c r="Q2535" s="55">
        <f>Ugovori_OPULJP[[#This Row],[Bespovratna sredstva - Ukupno (EU+Nac) HRK
= Ukupna ugovorena vrijednost bespovratnih sredstava]]*Ugovori_OPULJP[[#This Row],[STOPA NACIONALNOG SUFINANCIRANJA %]]</f>
        <v>270408.375</v>
      </c>
      <c r="R2535" s="56">
        <f>Ugovori_OPULJP[[#This Row],[Bespovratna sredstva - Nacionalni dio - HRK]]/7.5345</f>
        <v>35889.358948835354</v>
      </c>
      <c r="S2535" s="57">
        <v>1802722.5</v>
      </c>
      <c r="T2535" s="58">
        <f>Ugovori_OPULJP[[#This Row],[Bespovratna sredstva - Ukupno (EU+Nac) HRK
= Ukupna ugovorena vrijednost bespovratnih sredstava]]/7.5345</f>
        <v>239262.39299223569</v>
      </c>
      <c r="U2535" s="55">
        <v>0</v>
      </c>
      <c r="V2535" s="56">
        <f>Ugovori_OPULJP[[#This Row],[Javni doprinos korisnika - HRK]]/7.5345</f>
        <v>0</v>
      </c>
      <c r="W2535" s="55">
        <v>0</v>
      </c>
      <c r="X2535" s="56">
        <f>Ugovori_OPULJP[[#This Row],[Privatni doprinos korisnika - HRK]]/7.5345</f>
        <v>0</v>
      </c>
      <c r="Y2535" s="57">
        <f>Ugovori_OPULJP[[#This Row],[Bespovratna sredstva - Ukupno (EU+Nac) HRK
= Ukupna ugovorena vrijednost bespovratnih sredstava]]+Ugovori_OPULJP[[#This Row],[Javni doprinos korisnika - HRK]]+Ugovori_OPULJP[[#This Row],[Privatni doprinos korisnika - HRK]]</f>
        <v>1802722.5</v>
      </c>
      <c r="Z2535" s="58">
        <f>Ugovori_OPULJP[[#This Row],[UKUPNI PRIHVATLJIVI IZDACI
TOTAL ELIGIBLE EXPENDITURE
= Bespovratna sredstva ukupno + doprinos korisnika
= Ukupni prihvatljivi troškovi
= Ukupna ugovorena vrijednost projekta HRK]]/7.5345</f>
        <v>239262.39299223569</v>
      </c>
      <c r="AA2535" s="27" t="s">
        <v>22</v>
      </c>
      <c r="AB2535" s="27" t="s">
        <v>19</v>
      </c>
      <c r="AC2535" s="91" t="s">
        <v>9286</v>
      </c>
      <c r="AD2535" s="26" t="s">
        <v>2664</v>
      </c>
    </row>
    <row r="2536" spans="1:30" ht="110.4" x14ac:dyDescent="0.3">
      <c r="A2536" s="31" t="s">
        <v>9287</v>
      </c>
      <c r="B2536" s="69" t="s">
        <v>139</v>
      </c>
      <c r="C2536" s="26" t="s">
        <v>2736</v>
      </c>
      <c r="D2536" s="26" t="s">
        <v>9232</v>
      </c>
      <c r="E2536" s="27" t="s">
        <v>63</v>
      </c>
      <c r="F2536" s="32" t="s">
        <v>7324</v>
      </c>
      <c r="G2536" s="14" t="s">
        <v>989</v>
      </c>
      <c r="H2536" s="29">
        <v>44319</v>
      </c>
      <c r="I2536" s="29">
        <v>44929</v>
      </c>
      <c r="J2536" s="17" t="str">
        <f>IF(Ugovori_OPULJP[[#This Row],[DATUM ZAVRŠETKA OPERACIJE]]&gt;DATE(2023,12,31),"u provedbi","završen")</f>
        <v>završen</v>
      </c>
      <c r="K2536" s="28" t="s">
        <v>7124</v>
      </c>
      <c r="L2536" s="28" t="s">
        <v>178</v>
      </c>
      <c r="M2536" s="18">
        <v>0.85</v>
      </c>
      <c r="N2536" s="18">
        <v>0.15</v>
      </c>
      <c r="O2536" s="19">
        <f>Ugovori_OPULJP[[#This Row],[Bespovratna sredstva - Ukupno (EU+Nac) HRK
= Ukupna ugovorena vrijednost bespovratnih sredstava]]*Ugovori_OPULJP[[#This Row],[EU STOPA SUFINANCIRANJA %
EU CO-FINANCING RATE %]]</f>
        <v>487092.5</v>
      </c>
      <c r="P2536" s="20">
        <f>Ugovori_OPULJP[[#This Row],[Bespovratna sredstva - EU dio - HRK]]/7.5345</f>
        <v>64648.284557701234</v>
      </c>
      <c r="Q2536" s="19">
        <f>Ugovori_OPULJP[[#This Row],[Bespovratna sredstva - Ukupno (EU+Nac) HRK
= Ukupna ugovorena vrijednost bespovratnih sredstava]]*Ugovori_OPULJP[[#This Row],[STOPA NACIONALNOG SUFINANCIRANJA %]]</f>
        <v>85957.5</v>
      </c>
      <c r="R2536" s="20">
        <f>Ugovori_OPULJP[[#This Row],[Bespovratna sredstva - Nacionalni dio - HRK]]/7.5345</f>
        <v>11408.520804300219</v>
      </c>
      <c r="S2536" s="21">
        <v>573050</v>
      </c>
      <c r="T2536" s="22">
        <f>Ugovori_OPULJP[[#This Row],[Bespovratna sredstva - Ukupno (EU+Nac) HRK
= Ukupna ugovorena vrijednost bespovratnih sredstava]]/7.5345</f>
        <v>76056.805362001454</v>
      </c>
      <c r="U2536" s="19">
        <v>0</v>
      </c>
      <c r="V2536" s="20">
        <f>Ugovori_OPULJP[[#This Row],[Javni doprinos korisnika - HRK]]/7.5345</f>
        <v>0</v>
      </c>
      <c r="W2536" s="19">
        <v>0</v>
      </c>
      <c r="X2536" s="20">
        <f>Ugovori_OPULJP[[#This Row],[Privatni doprinos korisnika - HRK]]/7.5345</f>
        <v>0</v>
      </c>
      <c r="Y2536" s="21">
        <f>Ugovori_OPULJP[[#This Row],[Bespovratna sredstva - Ukupno (EU+Nac) HRK
= Ukupna ugovorena vrijednost bespovratnih sredstava]]+Ugovori_OPULJP[[#This Row],[Javni doprinos korisnika - HRK]]+Ugovori_OPULJP[[#This Row],[Privatni doprinos korisnika - HRK]]</f>
        <v>573050</v>
      </c>
      <c r="Z2536" s="22">
        <f>Ugovori_OPULJP[[#This Row],[UKUPNI PRIHVATLJIVI IZDACI
TOTAL ELIGIBLE EXPENDITURE
= Bespovratna sredstva ukupno + doprinos korisnika
= Ukupni prihvatljivi troškovi
= Ukupna ugovorena vrijednost projekta HRK]]/7.5345</f>
        <v>76056.805362001454</v>
      </c>
      <c r="AA2536" s="13" t="s">
        <v>22</v>
      </c>
      <c r="AB2536" s="13" t="s">
        <v>19</v>
      </c>
      <c r="AC2536" s="91" t="s">
        <v>9288</v>
      </c>
      <c r="AD2536" s="33" t="s">
        <v>2664</v>
      </c>
    </row>
    <row r="2537" spans="1:30" ht="96.6" x14ac:dyDescent="0.3">
      <c r="A2537" s="31" t="s">
        <v>9289</v>
      </c>
      <c r="B2537" s="69" t="s">
        <v>139</v>
      </c>
      <c r="C2537" s="26" t="s">
        <v>2736</v>
      </c>
      <c r="D2537" s="26" t="s">
        <v>9232</v>
      </c>
      <c r="E2537" s="27" t="s">
        <v>63</v>
      </c>
      <c r="F2537" s="32" t="s">
        <v>9290</v>
      </c>
      <c r="G2537" s="14" t="s">
        <v>3183</v>
      </c>
      <c r="H2537" s="29">
        <v>44340</v>
      </c>
      <c r="I2537" s="29">
        <v>44950</v>
      </c>
      <c r="J2537" s="17" t="str">
        <f>IF(Ugovori_OPULJP[[#This Row],[DATUM ZAVRŠETKA OPERACIJE]]&gt;DATE(2023,12,31),"u provedbi","završen")</f>
        <v>završen</v>
      </c>
      <c r="K2537" s="28" t="s">
        <v>86</v>
      </c>
      <c r="L2537" s="28" t="s">
        <v>86</v>
      </c>
      <c r="M2537" s="18">
        <v>0.85</v>
      </c>
      <c r="N2537" s="18">
        <v>0.15</v>
      </c>
      <c r="O2537" s="19">
        <f>Ugovori_OPULJP[[#This Row],[Bespovratna sredstva - Ukupno (EU+Nac) HRK
= Ukupna ugovorena vrijednost bespovratnih sredstava]]*Ugovori_OPULJP[[#This Row],[EU STOPA SUFINANCIRANJA %
EU CO-FINANCING RATE %]]</f>
        <v>1319029.1499999999</v>
      </c>
      <c r="P2537" s="20">
        <f>Ugovori_OPULJP[[#This Row],[Bespovratna sredstva - EU dio - HRK]]/7.5345</f>
        <v>175065.25316875702</v>
      </c>
      <c r="Q2537" s="19">
        <f>Ugovori_OPULJP[[#This Row],[Bespovratna sredstva - Ukupno (EU+Nac) HRK
= Ukupna ugovorena vrijednost bespovratnih sredstava]]*Ugovori_OPULJP[[#This Row],[STOPA NACIONALNOG SUFINANCIRANJA %]]</f>
        <v>232769.85</v>
      </c>
      <c r="R2537" s="20">
        <f>Ugovori_OPULJP[[#This Row],[Bespovratna sredstva - Nacionalni dio - HRK]]/7.5345</f>
        <v>30893.868206251242</v>
      </c>
      <c r="S2537" s="21">
        <v>1551799</v>
      </c>
      <c r="T2537" s="22">
        <f>Ugovori_OPULJP[[#This Row],[Bespovratna sredstva - Ukupno (EU+Nac) HRK
= Ukupna ugovorena vrijednost bespovratnih sredstava]]/7.5345</f>
        <v>205959.12137500828</v>
      </c>
      <c r="U2537" s="19">
        <v>0</v>
      </c>
      <c r="V2537" s="20">
        <f>Ugovori_OPULJP[[#This Row],[Javni doprinos korisnika - HRK]]/7.5345</f>
        <v>0</v>
      </c>
      <c r="W2537" s="19">
        <v>0</v>
      </c>
      <c r="X2537" s="20">
        <f>Ugovori_OPULJP[[#This Row],[Privatni doprinos korisnika - HRK]]/7.5345</f>
        <v>0</v>
      </c>
      <c r="Y2537" s="21">
        <f>Ugovori_OPULJP[[#This Row],[Bespovratna sredstva - Ukupno (EU+Nac) HRK
= Ukupna ugovorena vrijednost bespovratnih sredstava]]+Ugovori_OPULJP[[#This Row],[Javni doprinos korisnika - HRK]]+Ugovori_OPULJP[[#This Row],[Privatni doprinos korisnika - HRK]]</f>
        <v>1551799</v>
      </c>
      <c r="Z2537" s="22">
        <f>Ugovori_OPULJP[[#This Row],[UKUPNI PRIHVATLJIVI IZDACI
TOTAL ELIGIBLE EXPENDITURE
= Bespovratna sredstva ukupno + doprinos korisnika
= Ukupni prihvatljivi troškovi
= Ukupna ugovorena vrijednost projekta HRK]]/7.5345</f>
        <v>205959.12137500828</v>
      </c>
      <c r="AA2537" s="27" t="s">
        <v>22</v>
      </c>
      <c r="AB2537" s="27" t="s">
        <v>19</v>
      </c>
      <c r="AC2537" s="91" t="s">
        <v>9291</v>
      </c>
      <c r="AD2537" s="33" t="s">
        <v>2664</v>
      </c>
    </row>
    <row r="2538" spans="1:30" ht="124.2" x14ac:dyDescent="0.3">
      <c r="A2538" s="31" t="s">
        <v>9292</v>
      </c>
      <c r="B2538" s="69" t="s">
        <v>139</v>
      </c>
      <c r="C2538" s="26" t="s">
        <v>2736</v>
      </c>
      <c r="D2538" s="26" t="s">
        <v>9232</v>
      </c>
      <c r="E2538" s="27" t="s">
        <v>63</v>
      </c>
      <c r="F2538" s="32" t="s">
        <v>9293</v>
      </c>
      <c r="G2538" s="14" t="s">
        <v>2525</v>
      </c>
      <c r="H2538" s="29">
        <v>44204</v>
      </c>
      <c r="I2538" s="29">
        <v>44812</v>
      </c>
      <c r="J2538" s="17" t="str">
        <f>IF(Ugovori_OPULJP[[#This Row],[DATUM ZAVRŠETKA OPERACIJE]]&gt;DATE(2023,12,31),"u provedbi","završen")</f>
        <v>završen</v>
      </c>
      <c r="K2538" s="28" t="s">
        <v>9294</v>
      </c>
      <c r="L2538" s="28" t="s">
        <v>329</v>
      </c>
      <c r="M2538" s="18">
        <v>0.85</v>
      </c>
      <c r="N2538" s="18">
        <v>0.15</v>
      </c>
      <c r="O2538" s="55">
        <f>Ugovori_OPULJP[[#This Row],[Bespovratna sredstva - Ukupno (EU+Nac) HRK
= Ukupna ugovorena vrijednost bespovratnih sredstava]]*Ugovori_OPULJP[[#This Row],[EU STOPA SUFINANCIRANJA %
EU CO-FINANCING RATE %]]</f>
        <v>1699931.456</v>
      </c>
      <c r="P2538" s="56">
        <f>Ugovori_OPULJP[[#This Row],[Bespovratna sredstva - EU dio - HRK]]/7.5345</f>
        <v>225619.6769526843</v>
      </c>
      <c r="Q2538" s="55">
        <f>Ugovori_OPULJP[[#This Row],[Bespovratna sredstva - Ukupno (EU+Nac) HRK
= Ukupna ugovorena vrijednost bespovratnih sredstava]]*Ugovori_OPULJP[[#This Row],[STOPA NACIONALNOG SUFINANCIRANJA %]]</f>
        <v>299987.90399999998</v>
      </c>
      <c r="R2538" s="56">
        <f>Ugovori_OPULJP[[#This Row],[Bespovratna sredstva - Nacionalni dio - HRK]]/7.5345</f>
        <v>39815.237109297224</v>
      </c>
      <c r="S2538" s="57">
        <v>1999919.36</v>
      </c>
      <c r="T2538" s="58">
        <f>Ugovori_OPULJP[[#This Row],[Bespovratna sredstva - Ukupno (EU+Nac) HRK
= Ukupna ugovorena vrijednost bespovratnih sredstava]]/7.5345</f>
        <v>265434.91406198154</v>
      </c>
      <c r="U2538" s="55">
        <v>0</v>
      </c>
      <c r="V2538" s="56">
        <f>Ugovori_OPULJP[[#This Row],[Javni doprinos korisnika - HRK]]/7.5345</f>
        <v>0</v>
      </c>
      <c r="W2538" s="55">
        <v>0</v>
      </c>
      <c r="X2538" s="56">
        <f>Ugovori_OPULJP[[#This Row],[Privatni doprinos korisnika - HRK]]/7.5345</f>
        <v>0</v>
      </c>
      <c r="Y2538" s="57">
        <f>Ugovori_OPULJP[[#This Row],[Bespovratna sredstva - Ukupno (EU+Nac) HRK
= Ukupna ugovorena vrijednost bespovratnih sredstava]]+Ugovori_OPULJP[[#This Row],[Javni doprinos korisnika - HRK]]+Ugovori_OPULJP[[#This Row],[Privatni doprinos korisnika - HRK]]</f>
        <v>1999919.36</v>
      </c>
      <c r="Z2538" s="58">
        <f>Ugovori_OPULJP[[#This Row],[UKUPNI PRIHVATLJIVI IZDACI
TOTAL ELIGIBLE EXPENDITURE
= Bespovratna sredstva ukupno + doprinos korisnika
= Ukupni prihvatljivi troškovi
= Ukupna ugovorena vrijednost projekta HRK]]/7.5345</f>
        <v>265434.91406198154</v>
      </c>
      <c r="AA2538" s="27" t="s">
        <v>22</v>
      </c>
      <c r="AB2538" s="27" t="s">
        <v>19</v>
      </c>
      <c r="AC2538" s="91" t="s">
        <v>9295</v>
      </c>
      <c r="AD2538" s="26" t="s">
        <v>2664</v>
      </c>
    </row>
    <row r="2539" spans="1:30" ht="102" customHeight="1" x14ac:dyDescent="0.3">
      <c r="A2539" s="31" t="s">
        <v>9296</v>
      </c>
      <c r="B2539" s="69" t="s">
        <v>139</v>
      </c>
      <c r="C2539" s="26" t="s">
        <v>2736</v>
      </c>
      <c r="D2539" s="26" t="s">
        <v>9232</v>
      </c>
      <c r="E2539" s="27" t="s">
        <v>63</v>
      </c>
      <c r="F2539" s="32" t="s">
        <v>9297</v>
      </c>
      <c r="G2539" s="14" t="s">
        <v>2195</v>
      </c>
      <c r="H2539" s="29">
        <v>44319</v>
      </c>
      <c r="I2539" s="29">
        <v>44929</v>
      </c>
      <c r="J2539" s="17" t="str">
        <f>IF(Ugovori_OPULJP[[#This Row],[DATUM ZAVRŠETKA OPERACIJE]]&gt;DATE(2023,12,31),"u provedbi","završen")</f>
        <v>završen</v>
      </c>
      <c r="K2539" s="28" t="s">
        <v>144</v>
      </c>
      <c r="L2539" s="28" t="s">
        <v>144</v>
      </c>
      <c r="M2539" s="18">
        <v>0.85</v>
      </c>
      <c r="N2539" s="18">
        <v>0.15</v>
      </c>
      <c r="O2539" s="19">
        <f>Ugovori_OPULJP[[#This Row],[Bespovratna sredstva - Ukupno (EU+Nac) HRK
= Ukupna ugovorena vrijednost bespovratnih sredstava]]*Ugovori_OPULJP[[#This Row],[EU STOPA SUFINANCIRANJA %
EU CO-FINANCING RATE %]]</f>
        <v>1084974</v>
      </c>
      <c r="P2539" s="20">
        <f>Ugovori_OPULJP[[#This Row],[Bespovratna sredstva - EU dio - HRK]]/7.5345</f>
        <v>144000.79633685047</v>
      </c>
      <c r="Q2539" s="19">
        <f>Ugovori_OPULJP[[#This Row],[Bespovratna sredstva - Ukupno (EU+Nac) HRK
= Ukupna ugovorena vrijednost bespovratnih sredstava]]*Ugovori_OPULJP[[#This Row],[STOPA NACIONALNOG SUFINANCIRANJA %]]</f>
        <v>191466</v>
      </c>
      <c r="R2539" s="20">
        <f>Ugovori_OPULJP[[#This Row],[Bespovratna sredstva - Nacionalni dio - HRK]]/7.5345</f>
        <v>25411.90523591479</v>
      </c>
      <c r="S2539" s="21">
        <v>1276440</v>
      </c>
      <c r="T2539" s="22">
        <f>Ugovori_OPULJP[[#This Row],[Bespovratna sredstva - Ukupno (EU+Nac) HRK
= Ukupna ugovorena vrijednost bespovratnih sredstava]]/7.5345</f>
        <v>169412.70157276528</v>
      </c>
      <c r="U2539" s="19">
        <v>0</v>
      </c>
      <c r="V2539" s="20">
        <f>Ugovori_OPULJP[[#This Row],[Javni doprinos korisnika - HRK]]/7.5345</f>
        <v>0</v>
      </c>
      <c r="W2539" s="19">
        <v>0</v>
      </c>
      <c r="X2539" s="20">
        <f>Ugovori_OPULJP[[#This Row],[Privatni doprinos korisnika - HRK]]/7.5345</f>
        <v>0</v>
      </c>
      <c r="Y2539" s="21">
        <f>Ugovori_OPULJP[[#This Row],[Bespovratna sredstva - Ukupno (EU+Nac) HRK
= Ukupna ugovorena vrijednost bespovratnih sredstava]]+Ugovori_OPULJP[[#This Row],[Javni doprinos korisnika - HRK]]+Ugovori_OPULJP[[#This Row],[Privatni doprinos korisnika - HRK]]</f>
        <v>1276440</v>
      </c>
      <c r="Z2539" s="22">
        <f>Ugovori_OPULJP[[#This Row],[UKUPNI PRIHVATLJIVI IZDACI
TOTAL ELIGIBLE EXPENDITURE
= Bespovratna sredstva ukupno + doprinos korisnika
= Ukupni prihvatljivi troškovi
= Ukupna ugovorena vrijednost projekta HRK]]/7.5345</f>
        <v>169412.70157276528</v>
      </c>
      <c r="AA2539" s="13" t="s">
        <v>22</v>
      </c>
      <c r="AB2539" s="13" t="s">
        <v>19</v>
      </c>
      <c r="AC2539" s="91" t="s">
        <v>9298</v>
      </c>
      <c r="AD2539" s="33" t="s">
        <v>2664</v>
      </c>
    </row>
    <row r="2540" spans="1:30" ht="110.4" x14ac:dyDescent="0.3">
      <c r="A2540" s="31" t="s">
        <v>9299</v>
      </c>
      <c r="B2540" s="69" t="s">
        <v>139</v>
      </c>
      <c r="C2540" s="26" t="s">
        <v>2736</v>
      </c>
      <c r="D2540" s="26" t="s">
        <v>9232</v>
      </c>
      <c r="E2540" s="27" t="s">
        <v>63</v>
      </c>
      <c r="F2540" s="32" t="s">
        <v>9300</v>
      </c>
      <c r="G2540" s="14" t="s">
        <v>159</v>
      </c>
      <c r="H2540" s="29">
        <v>44211</v>
      </c>
      <c r="I2540" s="29">
        <v>44819</v>
      </c>
      <c r="J2540" s="17" t="str">
        <f>IF(Ugovori_OPULJP[[#This Row],[DATUM ZAVRŠETKA OPERACIJE]]&gt;DATE(2023,12,31),"u provedbi","završen")</f>
        <v>završen</v>
      </c>
      <c r="K2540" s="28" t="s">
        <v>9301</v>
      </c>
      <c r="L2540" s="28" t="s">
        <v>21</v>
      </c>
      <c r="M2540" s="18">
        <v>0.85</v>
      </c>
      <c r="N2540" s="18">
        <v>0.15</v>
      </c>
      <c r="O2540" s="55">
        <f>Ugovori_OPULJP[[#This Row],[Bespovratna sredstva - Ukupno (EU+Nac) HRK
= Ukupna ugovorena vrijednost bespovratnih sredstava]]*Ugovori_OPULJP[[#This Row],[EU STOPA SUFINANCIRANJA %
EU CO-FINANCING RATE %]]</f>
        <v>1700000</v>
      </c>
      <c r="P2540" s="56">
        <f>Ugovori_OPULJP[[#This Row],[Bespovratna sredstva - EU dio - HRK]]/7.5345</f>
        <v>225628.77430486429</v>
      </c>
      <c r="Q2540" s="55">
        <f>Ugovori_OPULJP[[#This Row],[Bespovratna sredstva - Ukupno (EU+Nac) HRK
= Ukupna ugovorena vrijednost bespovratnih sredstava]]*Ugovori_OPULJP[[#This Row],[STOPA NACIONALNOG SUFINANCIRANJA %]]</f>
        <v>300000</v>
      </c>
      <c r="R2540" s="56">
        <f>Ugovori_OPULJP[[#This Row],[Bespovratna sredstva - Nacionalni dio - HRK]]/7.5345</f>
        <v>39816.842524387816</v>
      </c>
      <c r="S2540" s="57">
        <v>2000000</v>
      </c>
      <c r="T2540" s="58">
        <f>Ugovori_OPULJP[[#This Row],[Bespovratna sredstva - Ukupno (EU+Nac) HRK
= Ukupna ugovorena vrijednost bespovratnih sredstava]]/7.5345</f>
        <v>265445.6168292521</v>
      </c>
      <c r="U2540" s="55">
        <v>0</v>
      </c>
      <c r="V2540" s="56">
        <f>Ugovori_OPULJP[[#This Row],[Javni doprinos korisnika - HRK]]/7.5345</f>
        <v>0</v>
      </c>
      <c r="W2540" s="55">
        <v>0</v>
      </c>
      <c r="X2540" s="56">
        <f>Ugovori_OPULJP[[#This Row],[Privatni doprinos korisnika - HRK]]/7.5345</f>
        <v>0</v>
      </c>
      <c r="Y2540" s="57">
        <f>Ugovori_OPULJP[[#This Row],[Bespovratna sredstva - Ukupno (EU+Nac) HRK
= Ukupna ugovorena vrijednost bespovratnih sredstava]]+Ugovori_OPULJP[[#This Row],[Javni doprinos korisnika - HRK]]+Ugovori_OPULJP[[#This Row],[Privatni doprinos korisnika - HRK]]</f>
        <v>2000000</v>
      </c>
      <c r="Z2540" s="58">
        <f>Ugovori_OPULJP[[#This Row],[UKUPNI PRIHVATLJIVI IZDACI
TOTAL ELIGIBLE EXPENDITURE
= Bespovratna sredstva ukupno + doprinos korisnika
= Ukupni prihvatljivi troškovi
= Ukupna ugovorena vrijednost projekta HRK]]/7.5345</f>
        <v>265445.6168292521</v>
      </c>
      <c r="AA2540" s="27" t="s">
        <v>22</v>
      </c>
      <c r="AB2540" s="27" t="s">
        <v>19</v>
      </c>
      <c r="AC2540" s="91" t="s">
        <v>9302</v>
      </c>
      <c r="AD2540" s="26" t="s">
        <v>2664</v>
      </c>
    </row>
    <row r="2541" spans="1:30" ht="110.4" x14ac:dyDescent="0.3">
      <c r="A2541" s="31" t="s">
        <v>9303</v>
      </c>
      <c r="B2541" s="69" t="s">
        <v>139</v>
      </c>
      <c r="C2541" s="26" t="s">
        <v>2736</v>
      </c>
      <c r="D2541" s="26" t="s">
        <v>9232</v>
      </c>
      <c r="E2541" s="27" t="s">
        <v>63</v>
      </c>
      <c r="F2541" s="32" t="s">
        <v>9304</v>
      </c>
      <c r="G2541" s="32" t="s">
        <v>7618</v>
      </c>
      <c r="H2541" s="29">
        <v>44317</v>
      </c>
      <c r="I2541" s="29">
        <v>44927</v>
      </c>
      <c r="J2541" s="17" t="str">
        <f>IF(Ugovori_OPULJP[[#This Row],[DATUM ZAVRŠETKA OPERACIJE]]&gt;DATE(2023,12,31),"u provedbi","završen")</f>
        <v>završen</v>
      </c>
      <c r="K2541" s="28" t="s">
        <v>66</v>
      </c>
      <c r="L2541" s="28" t="s">
        <v>66</v>
      </c>
      <c r="M2541" s="18">
        <v>0.85</v>
      </c>
      <c r="N2541" s="18">
        <v>0.15</v>
      </c>
      <c r="O2541" s="19">
        <f>Ugovori_OPULJP[[#This Row],[Bespovratna sredstva - Ukupno (EU+Nac) HRK
= Ukupna ugovorena vrijednost bespovratnih sredstava]]*Ugovori_OPULJP[[#This Row],[EU STOPA SUFINANCIRANJA %
EU CO-FINANCING RATE %]]</f>
        <v>1699730.7625</v>
      </c>
      <c r="P2541" s="20">
        <f>Ugovori_OPULJP[[#This Row],[Bespovratna sredstva - EU dio - HRK]]/7.5345</f>
        <v>225593.04034773374</v>
      </c>
      <c r="Q2541" s="19">
        <f>Ugovori_OPULJP[[#This Row],[Bespovratna sredstva - Ukupno (EU+Nac) HRK
= Ukupna ugovorena vrijednost bespovratnih sredstava]]*Ugovori_OPULJP[[#This Row],[STOPA NACIONALNOG SUFINANCIRANJA %]]</f>
        <v>299952.48749999999</v>
      </c>
      <c r="R2541" s="20">
        <f>Ugovori_OPULJP[[#This Row],[Bespovratna sredstva - Nacionalni dio - HRK]]/7.5345</f>
        <v>39810.53653195301</v>
      </c>
      <c r="S2541" s="21">
        <v>1999683.25</v>
      </c>
      <c r="T2541" s="22">
        <f>Ugovori_OPULJP[[#This Row],[Bespovratna sredstva - Ukupno (EU+Nac) HRK
= Ukupna ugovorena vrijednost bespovratnih sredstava]]/7.5345</f>
        <v>265403.57687968673</v>
      </c>
      <c r="U2541" s="19">
        <v>0</v>
      </c>
      <c r="V2541" s="20">
        <f>Ugovori_OPULJP[[#This Row],[Javni doprinos korisnika - HRK]]/7.5345</f>
        <v>0</v>
      </c>
      <c r="W2541" s="19">
        <v>0</v>
      </c>
      <c r="X2541" s="20">
        <f>Ugovori_OPULJP[[#This Row],[Privatni doprinos korisnika - HRK]]/7.5345</f>
        <v>0</v>
      </c>
      <c r="Y2541" s="21">
        <f>Ugovori_OPULJP[[#This Row],[Bespovratna sredstva - Ukupno (EU+Nac) HRK
= Ukupna ugovorena vrijednost bespovratnih sredstava]]+Ugovori_OPULJP[[#This Row],[Javni doprinos korisnika - HRK]]+Ugovori_OPULJP[[#This Row],[Privatni doprinos korisnika - HRK]]</f>
        <v>1999683.25</v>
      </c>
      <c r="Z2541" s="22">
        <f>Ugovori_OPULJP[[#This Row],[UKUPNI PRIHVATLJIVI IZDACI
TOTAL ELIGIBLE EXPENDITURE
= Bespovratna sredstva ukupno + doprinos korisnika
= Ukupni prihvatljivi troškovi
= Ukupna ugovorena vrijednost projekta HRK]]/7.5345</f>
        <v>265403.57687968673</v>
      </c>
      <c r="AA2541" s="13" t="s">
        <v>22</v>
      </c>
      <c r="AB2541" s="13" t="s">
        <v>19</v>
      </c>
      <c r="AC2541" s="91" t="s">
        <v>9305</v>
      </c>
      <c r="AD2541" s="33" t="s">
        <v>2664</v>
      </c>
    </row>
    <row r="2542" spans="1:30" ht="124.2" x14ac:dyDescent="0.3">
      <c r="A2542" s="31" t="s">
        <v>9306</v>
      </c>
      <c r="B2542" s="69" t="s">
        <v>139</v>
      </c>
      <c r="C2542" s="26" t="s">
        <v>2736</v>
      </c>
      <c r="D2542" s="26" t="s">
        <v>9232</v>
      </c>
      <c r="E2542" s="27" t="s">
        <v>63</v>
      </c>
      <c r="F2542" s="32" t="s">
        <v>9307</v>
      </c>
      <c r="G2542" s="32" t="s">
        <v>9308</v>
      </c>
      <c r="H2542" s="29">
        <v>44207</v>
      </c>
      <c r="I2542" s="29">
        <v>44692</v>
      </c>
      <c r="J2542" s="17" t="str">
        <f>IF(Ugovori_OPULJP[[#This Row],[DATUM ZAVRŠETKA OPERACIJE]]&gt;DATE(2023,12,31),"u provedbi","završen")</f>
        <v>završen</v>
      </c>
      <c r="K2542" s="28" t="s">
        <v>380</v>
      </c>
      <c r="L2542" s="15" t="s">
        <v>380</v>
      </c>
      <c r="M2542" s="18">
        <v>0.85</v>
      </c>
      <c r="N2542" s="18">
        <v>0.15</v>
      </c>
      <c r="O2542" s="55">
        <f>Ugovori_OPULJP[[#This Row],[Bespovratna sredstva - Ukupno (EU+Nac) HRK
= Ukupna ugovorena vrijednost bespovratnih sredstava]]*Ugovori_OPULJP[[#This Row],[EU STOPA SUFINANCIRANJA %
EU CO-FINANCING RATE %]]</f>
        <v>447942.41799999995</v>
      </c>
      <c r="P2542" s="56">
        <f>Ugovori_OPULJP[[#This Row],[Bespovratna sredstva - EU dio - HRK]]/7.5345</f>
        <v>59452.175724998327</v>
      </c>
      <c r="Q2542" s="55">
        <f>Ugovori_OPULJP[[#This Row],[Bespovratna sredstva - Ukupno (EU+Nac) HRK
= Ukupna ugovorena vrijednost bespovratnih sredstava]]*Ugovori_OPULJP[[#This Row],[STOPA NACIONALNOG SUFINANCIRANJA %]]</f>
        <v>79048.661999999997</v>
      </c>
      <c r="R2542" s="56">
        <f>Ugovori_OPULJP[[#This Row],[Bespovratna sredstva - Nacionalni dio - HRK]]/7.5345</f>
        <v>10491.56042205853</v>
      </c>
      <c r="S2542" s="57">
        <v>526991.07999999996</v>
      </c>
      <c r="T2542" s="58">
        <f>Ugovori_OPULJP[[#This Row],[Bespovratna sredstva - Ukupno (EU+Nac) HRK
= Ukupna ugovorena vrijednost bespovratnih sredstava]]/7.5345</f>
        <v>69943.736147056858</v>
      </c>
      <c r="U2542" s="55">
        <v>0</v>
      </c>
      <c r="V2542" s="56">
        <f>Ugovori_OPULJP[[#This Row],[Javni doprinos korisnika - HRK]]/7.5345</f>
        <v>0</v>
      </c>
      <c r="W2542" s="55">
        <v>0</v>
      </c>
      <c r="X2542" s="56">
        <f>Ugovori_OPULJP[[#This Row],[Privatni doprinos korisnika - HRK]]/7.5345</f>
        <v>0</v>
      </c>
      <c r="Y2542" s="57">
        <f>Ugovori_OPULJP[[#This Row],[Bespovratna sredstva - Ukupno (EU+Nac) HRK
= Ukupna ugovorena vrijednost bespovratnih sredstava]]+Ugovori_OPULJP[[#This Row],[Javni doprinos korisnika - HRK]]+Ugovori_OPULJP[[#This Row],[Privatni doprinos korisnika - HRK]]</f>
        <v>526991.07999999996</v>
      </c>
      <c r="Z2542" s="58">
        <f>Ugovori_OPULJP[[#This Row],[UKUPNI PRIHVATLJIVI IZDACI
TOTAL ELIGIBLE EXPENDITURE
= Bespovratna sredstva ukupno + doprinos korisnika
= Ukupni prihvatljivi troškovi
= Ukupna ugovorena vrijednost projekta HRK]]/7.5345</f>
        <v>69943.736147056858</v>
      </c>
      <c r="AA2542" s="27" t="s">
        <v>22</v>
      </c>
      <c r="AB2542" s="27" t="s">
        <v>19</v>
      </c>
      <c r="AC2542" s="91" t="s">
        <v>9309</v>
      </c>
      <c r="AD2542" s="26" t="s">
        <v>2664</v>
      </c>
    </row>
    <row r="2543" spans="1:30" ht="110.4" x14ac:dyDescent="0.3">
      <c r="A2543" s="31" t="s">
        <v>9310</v>
      </c>
      <c r="B2543" s="69" t="s">
        <v>139</v>
      </c>
      <c r="C2543" s="26" t="s">
        <v>2736</v>
      </c>
      <c r="D2543" s="26" t="s">
        <v>9232</v>
      </c>
      <c r="E2543" s="27" t="s">
        <v>63</v>
      </c>
      <c r="F2543" s="32" t="s">
        <v>9311</v>
      </c>
      <c r="G2543" s="32" t="s">
        <v>4347</v>
      </c>
      <c r="H2543" s="29">
        <v>44322</v>
      </c>
      <c r="I2543" s="29">
        <v>44932</v>
      </c>
      <c r="J2543" s="17" t="str">
        <f>IF(Ugovori_OPULJP[[#This Row],[DATUM ZAVRŠETKA OPERACIJE]]&gt;DATE(2023,12,31),"u provedbi","završen")</f>
        <v>završen</v>
      </c>
      <c r="K2543" s="28" t="s">
        <v>240</v>
      </c>
      <c r="L2543" s="28" t="s">
        <v>240</v>
      </c>
      <c r="M2543" s="18">
        <v>0.85</v>
      </c>
      <c r="N2543" s="18">
        <v>0.15</v>
      </c>
      <c r="O2543" s="19">
        <f>Ugovori_OPULJP[[#This Row],[Bespovratna sredstva - Ukupno (EU+Nac) HRK
= Ukupna ugovorena vrijednost bespovratnih sredstava]]*Ugovori_OPULJP[[#This Row],[EU STOPA SUFINANCIRANJA %
EU CO-FINANCING RATE %]]</f>
        <v>1667662.6084999999</v>
      </c>
      <c r="P2543" s="20">
        <f>Ugovori_OPULJP[[#This Row],[Bespovratna sredstva - EU dio - HRK]]/7.5345</f>
        <v>221336.86488818101</v>
      </c>
      <c r="Q2543" s="19">
        <f>Ugovori_OPULJP[[#This Row],[Bespovratna sredstva - Ukupno (EU+Nac) HRK
= Ukupna ugovorena vrijednost bespovratnih sredstava]]*Ugovori_OPULJP[[#This Row],[STOPA NACIONALNOG SUFINANCIRANJA %]]</f>
        <v>294293.40149999998</v>
      </c>
      <c r="R2543" s="20">
        <f>Ugovori_OPULJP[[#This Row],[Bespovratna sredstva - Nacionalni dio - HRK]]/7.5345</f>
        <v>39059.446744973116</v>
      </c>
      <c r="S2543" s="21">
        <v>1961956.01</v>
      </c>
      <c r="T2543" s="22">
        <f>Ugovori_OPULJP[[#This Row],[Bespovratna sredstva - Ukupno (EU+Nac) HRK
= Ukupna ugovorena vrijednost bespovratnih sredstava]]/7.5345</f>
        <v>260396.31163315414</v>
      </c>
      <c r="U2543" s="19">
        <v>0</v>
      </c>
      <c r="V2543" s="20">
        <f>Ugovori_OPULJP[[#This Row],[Javni doprinos korisnika - HRK]]/7.5345</f>
        <v>0</v>
      </c>
      <c r="W2543" s="19">
        <v>0</v>
      </c>
      <c r="X2543" s="20">
        <f>Ugovori_OPULJP[[#This Row],[Privatni doprinos korisnika - HRK]]/7.5345</f>
        <v>0</v>
      </c>
      <c r="Y2543" s="21">
        <f>Ugovori_OPULJP[[#This Row],[Bespovratna sredstva - Ukupno (EU+Nac) HRK
= Ukupna ugovorena vrijednost bespovratnih sredstava]]+Ugovori_OPULJP[[#This Row],[Javni doprinos korisnika - HRK]]+Ugovori_OPULJP[[#This Row],[Privatni doprinos korisnika - HRK]]</f>
        <v>1961956.01</v>
      </c>
      <c r="Z2543" s="22">
        <f>Ugovori_OPULJP[[#This Row],[UKUPNI PRIHVATLJIVI IZDACI
TOTAL ELIGIBLE EXPENDITURE
= Bespovratna sredstva ukupno + doprinos korisnika
= Ukupni prihvatljivi troškovi
= Ukupna ugovorena vrijednost projekta HRK]]/7.5345</f>
        <v>260396.31163315414</v>
      </c>
      <c r="AA2543" s="13" t="s">
        <v>22</v>
      </c>
      <c r="AB2543" s="13" t="s">
        <v>19</v>
      </c>
      <c r="AC2543" s="91" t="s">
        <v>9312</v>
      </c>
      <c r="AD2543" s="33" t="s">
        <v>2664</v>
      </c>
    </row>
    <row r="2544" spans="1:30" ht="124.2" x14ac:dyDescent="0.3">
      <c r="A2544" s="31" t="s">
        <v>9313</v>
      </c>
      <c r="B2544" s="69" t="s">
        <v>139</v>
      </c>
      <c r="C2544" s="26" t="s">
        <v>2736</v>
      </c>
      <c r="D2544" s="26" t="s">
        <v>9232</v>
      </c>
      <c r="E2544" s="27" t="s">
        <v>63</v>
      </c>
      <c r="F2544" s="32" t="s">
        <v>9314</v>
      </c>
      <c r="G2544" s="32" t="s">
        <v>9315</v>
      </c>
      <c r="H2544" s="29">
        <v>44343</v>
      </c>
      <c r="I2544" s="29">
        <v>44953</v>
      </c>
      <c r="J2544" s="17" t="str">
        <f>IF(Ugovori_OPULJP[[#This Row],[DATUM ZAVRŠETKA OPERACIJE]]&gt;DATE(2023,12,31),"u provedbi","završen")</f>
        <v>završen</v>
      </c>
      <c r="K2544" s="28" t="s">
        <v>117</v>
      </c>
      <c r="L2544" s="37" t="s">
        <v>117</v>
      </c>
      <c r="M2544" s="46" t="s">
        <v>3114</v>
      </c>
      <c r="N2544" s="18">
        <v>0.15</v>
      </c>
      <c r="O2544" s="19">
        <f>Ugovori_OPULJP[[#This Row],[Bespovratna sredstva - Ukupno (EU+Nac) HRK
= Ukupna ugovorena vrijednost bespovratnih sredstava]]*Ugovori_OPULJP[[#This Row],[EU STOPA SUFINANCIRANJA %
EU CO-FINANCING RATE %]]</f>
        <v>648835.6</v>
      </c>
      <c r="P2544" s="20">
        <f>Ugovori_OPULJP[[#This Row],[Bespovratna sredstva - EU dio - HRK]]/7.5345</f>
        <v>86115.283031388943</v>
      </c>
      <c r="Q2544" s="19">
        <f>Ugovori_OPULJP[[#This Row],[Bespovratna sredstva - Ukupno (EU+Nac) HRK
= Ukupna ugovorena vrijednost bespovratnih sredstava]]*Ugovori_OPULJP[[#This Row],[STOPA NACIONALNOG SUFINANCIRANJA %]]</f>
        <v>114500.4</v>
      </c>
      <c r="R2544" s="20">
        <f>Ugovori_OPULJP[[#This Row],[Bespovratna sredstva - Nacionalni dio - HRK]]/7.5345</f>
        <v>15196.814652598046</v>
      </c>
      <c r="S2544" s="21">
        <v>763336</v>
      </c>
      <c r="T2544" s="22">
        <f>Ugovori_OPULJP[[#This Row],[Bespovratna sredstva - Ukupno (EU+Nac) HRK
= Ukupna ugovorena vrijednost bespovratnih sredstava]]/7.5345</f>
        <v>101312.09768398698</v>
      </c>
      <c r="U2544" s="19">
        <v>0</v>
      </c>
      <c r="V2544" s="20">
        <f>Ugovori_OPULJP[[#This Row],[Javni doprinos korisnika - HRK]]/7.5345</f>
        <v>0</v>
      </c>
      <c r="W2544" s="19">
        <v>0</v>
      </c>
      <c r="X2544" s="20">
        <f>Ugovori_OPULJP[[#This Row],[Privatni doprinos korisnika - HRK]]/7.5345</f>
        <v>0</v>
      </c>
      <c r="Y2544" s="21">
        <f>Ugovori_OPULJP[[#This Row],[Bespovratna sredstva - Ukupno (EU+Nac) HRK
= Ukupna ugovorena vrijednost bespovratnih sredstava]]+Ugovori_OPULJP[[#This Row],[Javni doprinos korisnika - HRK]]+Ugovori_OPULJP[[#This Row],[Privatni doprinos korisnika - HRK]]</f>
        <v>763336</v>
      </c>
      <c r="Z2544" s="22">
        <f>Ugovori_OPULJP[[#This Row],[UKUPNI PRIHVATLJIVI IZDACI
TOTAL ELIGIBLE EXPENDITURE
= Bespovratna sredstva ukupno + doprinos korisnika
= Ukupni prihvatljivi troškovi
= Ukupna ugovorena vrijednost projekta HRK]]/7.5345</f>
        <v>101312.09768398698</v>
      </c>
      <c r="AA2544" s="27" t="s">
        <v>22</v>
      </c>
      <c r="AB2544" s="27" t="s">
        <v>19</v>
      </c>
      <c r="AC2544" s="91" t="s">
        <v>9316</v>
      </c>
      <c r="AD2544" s="33" t="s">
        <v>2664</v>
      </c>
    </row>
    <row r="2545" spans="1:30" ht="96.6" x14ac:dyDescent="0.3">
      <c r="A2545" s="31" t="s">
        <v>9317</v>
      </c>
      <c r="B2545" s="69" t="s">
        <v>139</v>
      </c>
      <c r="C2545" s="26" t="s">
        <v>2736</v>
      </c>
      <c r="D2545" s="26" t="s">
        <v>9232</v>
      </c>
      <c r="E2545" s="27" t="s">
        <v>63</v>
      </c>
      <c r="F2545" s="32" t="s">
        <v>9318</v>
      </c>
      <c r="G2545" s="32" t="s">
        <v>4119</v>
      </c>
      <c r="H2545" s="29">
        <v>44317</v>
      </c>
      <c r="I2545" s="29">
        <v>44927</v>
      </c>
      <c r="J2545" s="17" t="str">
        <f>IF(Ugovori_OPULJP[[#This Row],[DATUM ZAVRŠETKA OPERACIJE]]&gt;DATE(2023,12,31),"u provedbi","završen")</f>
        <v>završen</v>
      </c>
      <c r="K2545" s="28" t="s">
        <v>9319</v>
      </c>
      <c r="L2545" s="28" t="s">
        <v>192</v>
      </c>
      <c r="M2545" s="18">
        <v>0.85</v>
      </c>
      <c r="N2545" s="18">
        <v>0.15</v>
      </c>
      <c r="O2545" s="19">
        <f>Ugovori_OPULJP[[#This Row],[Bespovratna sredstva - Ukupno (EU+Nac) HRK
= Ukupna ugovorena vrijednost bespovratnih sredstava]]*Ugovori_OPULJP[[#This Row],[EU STOPA SUFINANCIRANJA %
EU CO-FINANCING RATE %]]</f>
        <v>793189.1449999999</v>
      </c>
      <c r="P2545" s="20">
        <f>Ugovori_OPULJP[[#This Row],[Bespovratna sredstva - EU dio - HRK]]/7.5345</f>
        <v>105274.29092839603</v>
      </c>
      <c r="Q2545" s="19">
        <f>Ugovori_OPULJP[[#This Row],[Bespovratna sredstva - Ukupno (EU+Nac) HRK
= Ukupna ugovorena vrijednost bespovratnih sredstava]]*Ugovori_OPULJP[[#This Row],[STOPA NACIONALNOG SUFINANCIRANJA %]]</f>
        <v>139974.55499999999</v>
      </c>
      <c r="R2545" s="20">
        <f>Ugovori_OPULJP[[#This Row],[Bespovratna sredstva - Nacionalni dio - HRK]]/7.5345</f>
        <v>18577.816046187534</v>
      </c>
      <c r="S2545" s="21">
        <v>933163.7</v>
      </c>
      <c r="T2545" s="22">
        <f>Ugovori_OPULJP[[#This Row],[Bespovratna sredstva - Ukupno (EU+Nac) HRK
= Ukupna ugovorena vrijednost bespovratnih sredstava]]/7.5345</f>
        <v>123852.10697458357</v>
      </c>
      <c r="U2545" s="19">
        <v>0</v>
      </c>
      <c r="V2545" s="20">
        <f>Ugovori_OPULJP[[#This Row],[Javni doprinos korisnika - HRK]]/7.5345</f>
        <v>0</v>
      </c>
      <c r="W2545" s="19">
        <v>0</v>
      </c>
      <c r="X2545" s="20">
        <f>Ugovori_OPULJP[[#This Row],[Privatni doprinos korisnika - HRK]]/7.5345</f>
        <v>0</v>
      </c>
      <c r="Y2545" s="21">
        <f>Ugovori_OPULJP[[#This Row],[Bespovratna sredstva - Ukupno (EU+Nac) HRK
= Ukupna ugovorena vrijednost bespovratnih sredstava]]+Ugovori_OPULJP[[#This Row],[Javni doprinos korisnika - HRK]]+Ugovori_OPULJP[[#This Row],[Privatni doprinos korisnika - HRK]]</f>
        <v>933163.7</v>
      </c>
      <c r="Z2545" s="22">
        <f>Ugovori_OPULJP[[#This Row],[UKUPNI PRIHVATLJIVI IZDACI
TOTAL ELIGIBLE EXPENDITURE
= Bespovratna sredstva ukupno + doprinos korisnika
= Ukupni prihvatljivi troškovi
= Ukupna ugovorena vrijednost projekta HRK]]/7.5345</f>
        <v>123852.10697458357</v>
      </c>
      <c r="AA2545" s="13" t="s">
        <v>22</v>
      </c>
      <c r="AB2545" s="13" t="s">
        <v>19</v>
      </c>
      <c r="AC2545" s="91" t="s">
        <v>9320</v>
      </c>
      <c r="AD2545" s="33" t="s">
        <v>2664</v>
      </c>
    </row>
    <row r="2546" spans="1:30" ht="110.4" x14ac:dyDescent="0.3">
      <c r="A2546" s="31" t="s">
        <v>9321</v>
      </c>
      <c r="B2546" s="69" t="s">
        <v>139</v>
      </c>
      <c r="C2546" s="26" t="s">
        <v>2736</v>
      </c>
      <c r="D2546" s="26" t="s">
        <v>9232</v>
      </c>
      <c r="E2546" s="27" t="s">
        <v>63</v>
      </c>
      <c r="F2546" s="32" t="s">
        <v>9322</v>
      </c>
      <c r="G2546" s="32" t="s">
        <v>7450</v>
      </c>
      <c r="H2546" s="29">
        <v>44204</v>
      </c>
      <c r="I2546" s="29">
        <v>44781</v>
      </c>
      <c r="J2546" s="17" t="str">
        <f>IF(Ugovori_OPULJP[[#This Row],[DATUM ZAVRŠETKA OPERACIJE]]&gt;DATE(2023,12,31),"u provedbi","završen")</f>
        <v>završen</v>
      </c>
      <c r="K2546" s="28" t="s">
        <v>66</v>
      </c>
      <c r="L2546" s="28" t="s">
        <v>66</v>
      </c>
      <c r="M2546" s="18">
        <v>0.85</v>
      </c>
      <c r="N2546" s="18">
        <v>0.15</v>
      </c>
      <c r="O2546" s="55">
        <f>Ugovori_OPULJP[[#This Row],[Bespovratna sredstva - Ukupno (EU+Nac) HRK
= Ukupna ugovorena vrijednost bespovratnih sredstava]]*Ugovori_OPULJP[[#This Row],[EU STOPA SUFINANCIRANJA %
EU CO-FINANCING RATE %]]</f>
        <v>1655046.73</v>
      </c>
      <c r="P2546" s="56">
        <f>Ugovori_OPULJP[[#This Row],[Bespovratna sredstva - EU dio - HRK]]/7.5345</f>
        <v>219662.45006304333</v>
      </c>
      <c r="Q2546" s="55">
        <f>Ugovori_OPULJP[[#This Row],[Bespovratna sredstva - Ukupno (EU+Nac) HRK
= Ukupna ugovorena vrijednost bespovratnih sredstava]]*Ugovori_OPULJP[[#This Row],[STOPA NACIONALNOG SUFINANCIRANJA %]]</f>
        <v>292067.07</v>
      </c>
      <c r="R2546" s="56">
        <f>Ugovori_OPULJP[[#This Row],[Bespovratna sredstva - Nacionalni dio - HRK]]/7.5345</f>
        <v>38763.961775831172</v>
      </c>
      <c r="S2546" s="57">
        <v>1947113.8</v>
      </c>
      <c r="T2546" s="58">
        <f>Ugovori_OPULJP[[#This Row],[Bespovratna sredstva - Ukupno (EU+Nac) HRK
= Ukupna ugovorena vrijednost bespovratnih sredstava]]/7.5345</f>
        <v>258426.41183887451</v>
      </c>
      <c r="U2546" s="55">
        <v>0</v>
      </c>
      <c r="V2546" s="56">
        <f>Ugovori_OPULJP[[#This Row],[Javni doprinos korisnika - HRK]]/7.5345</f>
        <v>0</v>
      </c>
      <c r="W2546" s="55">
        <v>0</v>
      </c>
      <c r="X2546" s="56">
        <f>Ugovori_OPULJP[[#This Row],[Privatni doprinos korisnika - HRK]]/7.5345</f>
        <v>0</v>
      </c>
      <c r="Y2546" s="57">
        <f>Ugovori_OPULJP[[#This Row],[Bespovratna sredstva - Ukupno (EU+Nac) HRK
= Ukupna ugovorena vrijednost bespovratnih sredstava]]+Ugovori_OPULJP[[#This Row],[Javni doprinos korisnika - HRK]]+Ugovori_OPULJP[[#This Row],[Privatni doprinos korisnika - HRK]]</f>
        <v>1947113.8</v>
      </c>
      <c r="Z2546" s="58">
        <f>Ugovori_OPULJP[[#This Row],[UKUPNI PRIHVATLJIVI IZDACI
TOTAL ELIGIBLE EXPENDITURE
= Bespovratna sredstva ukupno + doprinos korisnika
= Ukupni prihvatljivi troškovi
= Ukupna ugovorena vrijednost projekta HRK]]/7.5345</f>
        <v>258426.41183887451</v>
      </c>
      <c r="AA2546" s="27" t="s">
        <v>22</v>
      </c>
      <c r="AB2546" s="27" t="s">
        <v>19</v>
      </c>
      <c r="AC2546" s="91" t="s">
        <v>9323</v>
      </c>
      <c r="AD2546" s="26" t="s">
        <v>2664</v>
      </c>
    </row>
    <row r="2547" spans="1:30" ht="124.2" x14ac:dyDescent="0.3">
      <c r="A2547" s="31" t="s">
        <v>9324</v>
      </c>
      <c r="B2547" s="69" t="s">
        <v>139</v>
      </c>
      <c r="C2547" s="26" t="s">
        <v>2736</v>
      </c>
      <c r="D2547" s="26" t="s">
        <v>9232</v>
      </c>
      <c r="E2547" s="27" t="s">
        <v>63</v>
      </c>
      <c r="F2547" s="32" t="s">
        <v>9325</v>
      </c>
      <c r="G2547" s="14" t="s">
        <v>7328</v>
      </c>
      <c r="H2547" s="29">
        <v>44209</v>
      </c>
      <c r="I2547" s="29">
        <v>44817</v>
      </c>
      <c r="J2547" s="17" t="str">
        <f>IF(Ugovori_OPULJP[[#This Row],[DATUM ZAVRŠETKA OPERACIJE]]&gt;DATE(2023,12,31),"u provedbi","završen")</f>
        <v>završen</v>
      </c>
      <c r="K2547" s="28" t="s">
        <v>9326</v>
      </c>
      <c r="L2547" s="28" t="s">
        <v>21</v>
      </c>
      <c r="M2547" s="18">
        <v>0.85</v>
      </c>
      <c r="N2547" s="18">
        <v>0.15</v>
      </c>
      <c r="O2547" s="55">
        <f>Ugovori_OPULJP[[#This Row],[Bespovratna sredstva - Ukupno (EU+Nac) HRK
= Ukupna ugovorena vrijednost bespovratnih sredstava]]*Ugovori_OPULJP[[#This Row],[EU STOPA SUFINANCIRANJA %
EU CO-FINANCING RATE %]]</f>
        <v>1699821.7379999999</v>
      </c>
      <c r="P2547" s="56">
        <f>Ugovori_OPULJP[[#This Row],[Bespovratna sredstva - EU dio - HRK]]/7.5345</f>
        <v>225605.11487159066</v>
      </c>
      <c r="Q2547" s="55">
        <f>Ugovori_OPULJP[[#This Row],[Bespovratna sredstva - Ukupno (EU+Nac) HRK
= Ukupna ugovorena vrijednost bespovratnih sredstava]]*Ugovori_OPULJP[[#This Row],[STOPA NACIONALNOG SUFINANCIRANJA %]]</f>
        <v>299968.54200000002</v>
      </c>
      <c r="R2547" s="56">
        <f>Ugovori_OPULJP[[#This Row],[Bespovratna sredstva - Nacionalni dio - HRK]]/7.5345</f>
        <v>39812.66733028071</v>
      </c>
      <c r="S2547" s="57">
        <v>1999790.28</v>
      </c>
      <c r="T2547" s="58">
        <f>Ugovori_OPULJP[[#This Row],[Bespovratna sredstva - Ukupno (EU+Nac) HRK
= Ukupna ugovorena vrijednost bespovratnih sredstava]]/7.5345</f>
        <v>265417.78220187139</v>
      </c>
      <c r="U2547" s="55">
        <v>0</v>
      </c>
      <c r="V2547" s="56">
        <f>Ugovori_OPULJP[[#This Row],[Javni doprinos korisnika - HRK]]/7.5345</f>
        <v>0</v>
      </c>
      <c r="W2547" s="55">
        <v>0</v>
      </c>
      <c r="X2547" s="56">
        <f>Ugovori_OPULJP[[#This Row],[Privatni doprinos korisnika - HRK]]/7.5345</f>
        <v>0</v>
      </c>
      <c r="Y2547" s="57">
        <f>Ugovori_OPULJP[[#This Row],[Bespovratna sredstva - Ukupno (EU+Nac) HRK
= Ukupna ugovorena vrijednost bespovratnih sredstava]]+Ugovori_OPULJP[[#This Row],[Javni doprinos korisnika - HRK]]+Ugovori_OPULJP[[#This Row],[Privatni doprinos korisnika - HRK]]</f>
        <v>1999790.28</v>
      </c>
      <c r="Z2547" s="58">
        <f>Ugovori_OPULJP[[#This Row],[UKUPNI PRIHVATLJIVI IZDACI
TOTAL ELIGIBLE EXPENDITURE
= Bespovratna sredstva ukupno + doprinos korisnika
= Ukupni prihvatljivi troškovi
= Ukupna ugovorena vrijednost projekta HRK]]/7.5345</f>
        <v>265417.78220187139</v>
      </c>
      <c r="AA2547" s="27" t="s">
        <v>22</v>
      </c>
      <c r="AB2547" s="27" t="s">
        <v>19</v>
      </c>
      <c r="AC2547" s="91" t="s">
        <v>9327</v>
      </c>
      <c r="AD2547" s="26" t="s">
        <v>2664</v>
      </c>
    </row>
    <row r="2548" spans="1:30" ht="110.4" x14ac:dyDescent="0.3">
      <c r="A2548" s="31" t="s">
        <v>9328</v>
      </c>
      <c r="B2548" s="69" t="s">
        <v>139</v>
      </c>
      <c r="C2548" s="26" t="s">
        <v>2736</v>
      </c>
      <c r="D2548" s="26" t="s">
        <v>9232</v>
      </c>
      <c r="E2548" s="27" t="s">
        <v>63</v>
      </c>
      <c r="F2548" s="32" t="s">
        <v>9232</v>
      </c>
      <c r="G2548" s="32" t="s">
        <v>9329</v>
      </c>
      <c r="H2548" s="29">
        <v>44331</v>
      </c>
      <c r="I2548" s="29">
        <v>44941</v>
      </c>
      <c r="J2548" s="17" t="str">
        <f>IF(Ugovori_OPULJP[[#This Row],[DATUM ZAVRŠETKA OPERACIJE]]&gt;DATE(2023,12,31),"u provedbi","završen")</f>
        <v>završen</v>
      </c>
      <c r="K2548" s="28" t="s">
        <v>66</v>
      </c>
      <c r="L2548" s="28" t="s">
        <v>66</v>
      </c>
      <c r="M2548" s="18">
        <v>0.85</v>
      </c>
      <c r="N2548" s="18">
        <v>0.15</v>
      </c>
      <c r="O2548" s="19">
        <f>Ugovori_OPULJP[[#This Row],[Bespovratna sredstva - Ukupno (EU+Nac) HRK
= Ukupna ugovorena vrijednost bespovratnih sredstava]]*Ugovori_OPULJP[[#This Row],[EU STOPA SUFINANCIRANJA %
EU CO-FINANCING RATE %]]</f>
        <v>1366531.4</v>
      </c>
      <c r="P2548" s="20">
        <f>Ugovori_OPULJP[[#This Row],[Bespovratna sredstva - EU dio - HRK]]/7.5345</f>
        <v>181369.8851947707</v>
      </c>
      <c r="Q2548" s="19">
        <f>Ugovori_OPULJP[[#This Row],[Bespovratna sredstva - Ukupno (EU+Nac) HRK
= Ukupna ugovorena vrijednost bespovratnih sredstava]]*Ugovori_OPULJP[[#This Row],[STOPA NACIONALNOG SUFINANCIRANJA %]]</f>
        <v>241152.59999999998</v>
      </c>
      <c r="R2548" s="20">
        <f>Ugovori_OPULJP[[#This Row],[Bespovratna sredstva - Nacionalni dio - HRK]]/7.5345</f>
        <v>32006.450328488947</v>
      </c>
      <c r="S2548" s="21">
        <v>1607684</v>
      </c>
      <c r="T2548" s="22">
        <f>Ugovori_OPULJP[[#This Row],[Bespovratna sredstva - Ukupno (EU+Nac) HRK
= Ukupna ugovorena vrijednost bespovratnih sredstava]]/7.5345</f>
        <v>213376.33552325965</v>
      </c>
      <c r="U2548" s="19">
        <v>0</v>
      </c>
      <c r="V2548" s="20">
        <f>Ugovori_OPULJP[[#This Row],[Javni doprinos korisnika - HRK]]/7.5345</f>
        <v>0</v>
      </c>
      <c r="W2548" s="19">
        <v>0</v>
      </c>
      <c r="X2548" s="20">
        <f>Ugovori_OPULJP[[#This Row],[Privatni doprinos korisnika - HRK]]/7.5345</f>
        <v>0</v>
      </c>
      <c r="Y2548" s="21">
        <f>Ugovori_OPULJP[[#This Row],[Bespovratna sredstva - Ukupno (EU+Nac) HRK
= Ukupna ugovorena vrijednost bespovratnih sredstava]]+Ugovori_OPULJP[[#This Row],[Javni doprinos korisnika - HRK]]+Ugovori_OPULJP[[#This Row],[Privatni doprinos korisnika - HRK]]</f>
        <v>1607684</v>
      </c>
      <c r="Z2548" s="22">
        <f>Ugovori_OPULJP[[#This Row],[UKUPNI PRIHVATLJIVI IZDACI
TOTAL ELIGIBLE EXPENDITURE
= Bespovratna sredstva ukupno + doprinos korisnika
= Ukupni prihvatljivi troškovi
= Ukupna ugovorena vrijednost projekta HRK]]/7.5345</f>
        <v>213376.33552325965</v>
      </c>
      <c r="AA2548" s="13" t="s">
        <v>22</v>
      </c>
      <c r="AB2548" s="13" t="s">
        <v>19</v>
      </c>
      <c r="AC2548" s="91" t="s">
        <v>9330</v>
      </c>
      <c r="AD2548" s="33" t="s">
        <v>2664</v>
      </c>
    </row>
    <row r="2549" spans="1:30" ht="124.2" x14ac:dyDescent="0.3">
      <c r="A2549" s="88" t="s">
        <v>9331</v>
      </c>
      <c r="B2549" s="69" t="s">
        <v>139</v>
      </c>
      <c r="C2549" s="26" t="s">
        <v>2736</v>
      </c>
      <c r="D2549" s="26" t="s">
        <v>9232</v>
      </c>
      <c r="E2549" s="27" t="s">
        <v>63</v>
      </c>
      <c r="F2549" s="32" t="s">
        <v>9332</v>
      </c>
      <c r="G2549" s="14" t="s">
        <v>3775</v>
      </c>
      <c r="H2549" s="29">
        <v>44329</v>
      </c>
      <c r="I2549" s="29">
        <v>44939</v>
      </c>
      <c r="J2549" s="17" t="str">
        <f>IF(Ugovori_OPULJP[[#This Row],[DATUM ZAVRŠETKA OPERACIJE]]&gt;DATE(2023,12,31),"u provedbi","završen")</f>
        <v>završen</v>
      </c>
      <c r="K2549" s="37" t="s">
        <v>8645</v>
      </c>
      <c r="L2549" s="28" t="s">
        <v>329</v>
      </c>
      <c r="M2549" s="46" t="s">
        <v>3114</v>
      </c>
      <c r="N2549" s="18">
        <v>0.15</v>
      </c>
      <c r="O2549" s="19">
        <f>Ugovori_OPULJP[[#This Row],[Bespovratna sredstva - Ukupno (EU+Nac) HRK
= Ukupna ugovorena vrijednost bespovratnih sredstava]]*Ugovori_OPULJP[[#This Row],[EU STOPA SUFINANCIRANJA %
EU CO-FINANCING RATE %]]</f>
        <v>1644561.3</v>
      </c>
      <c r="P2549" s="20">
        <f>Ugovori_OPULJP[[#This Row],[Bespovratna sredstva - EU dio - HRK]]/7.5345</f>
        <v>218270.79434600836</v>
      </c>
      <c r="Q2549" s="19">
        <f>Ugovori_OPULJP[[#This Row],[Bespovratna sredstva - Ukupno (EU+Nac) HRK
= Ukupna ugovorena vrijednost bespovratnih sredstava]]*Ugovori_OPULJP[[#This Row],[STOPA NACIONALNOG SUFINANCIRANJA %]]</f>
        <v>290216.7</v>
      </c>
      <c r="R2549" s="20">
        <f>Ugovori_OPULJP[[#This Row],[Bespovratna sredstva - Nacionalni dio - HRK]]/7.5345</f>
        <v>38518.375472825006</v>
      </c>
      <c r="S2549" s="21">
        <v>1934778</v>
      </c>
      <c r="T2549" s="22">
        <f>Ugovori_OPULJP[[#This Row],[Bespovratna sredstva - Ukupno (EU+Nac) HRK
= Ukupna ugovorena vrijednost bespovratnih sredstava]]/7.5345</f>
        <v>256789.16981883335</v>
      </c>
      <c r="U2549" s="19">
        <v>0</v>
      </c>
      <c r="V2549" s="20">
        <f>Ugovori_OPULJP[[#This Row],[Javni doprinos korisnika - HRK]]/7.5345</f>
        <v>0</v>
      </c>
      <c r="W2549" s="19">
        <v>0</v>
      </c>
      <c r="X2549" s="20">
        <f>Ugovori_OPULJP[[#This Row],[Privatni doprinos korisnika - HRK]]/7.5345</f>
        <v>0</v>
      </c>
      <c r="Y2549" s="21">
        <f>Ugovori_OPULJP[[#This Row],[Bespovratna sredstva - Ukupno (EU+Nac) HRK
= Ukupna ugovorena vrijednost bespovratnih sredstava]]+Ugovori_OPULJP[[#This Row],[Javni doprinos korisnika - HRK]]+Ugovori_OPULJP[[#This Row],[Privatni doprinos korisnika - HRK]]</f>
        <v>1934778</v>
      </c>
      <c r="Z2549" s="22">
        <f>Ugovori_OPULJP[[#This Row],[UKUPNI PRIHVATLJIVI IZDACI
TOTAL ELIGIBLE EXPENDITURE
= Bespovratna sredstva ukupno + doprinos korisnika
= Ukupni prihvatljivi troškovi
= Ukupna ugovorena vrijednost projekta HRK]]/7.5345</f>
        <v>256789.16981883335</v>
      </c>
      <c r="AA2549" s="27" t="s">
        <v>22</v>
      </c>
      <c r="AB2549" s="27" t="s">
        <v>19</v>
      </c>
      <c r="AC2549" s="92" t="s">
        <v>9333</v>
      </c>
      <c r="AD2549" s="33" t="s">
        <v>2664</v>
      </c>
    </row>
    <row r="2550" spans="1:30" ht="110.4" x14ac:dyDescent="0.3">
      <c r="A2550" s="31" t="s">
        <v>9334</v>
      </c>
      <c r="B2550" s="69" t="s">
        <v>139</v>
      </c>
      <c r="C2550" s="26" t="s">
        <v>2736</v>
      </c>
      <c r="D2550" s="26" t="s">
        <v>9232</v>
      </c>
      <c r="E2550" s="27" t="s">
        <v>63</v>
      </c>
      <c r="F2550" s="32" t="s">
        <v>9335</v>
      </c>
      <c r="G2550" s="32" t="s">
        <v>6317</v>
      </c>
      <c r="H2550" s="29">
        <v>44317</v>
      </c>
      <c r="I2550" s="29">
        <v>44927</v>
      </c>
      <c r="J2550" s="17" t="str">
        <f>IF(Ugovori_OPULJP[[#This Row],[DATUM ZAVRŠETKA OPERACIJE]]&gt;DATE(2023,12,31),"u provedbi","završen")</f>
        <v>završen</v>
      </c>
      <c r="K2550" s="28" t="s">
        <v>9336</v>
      </c>
      <c r="L2550" s="28" t="s">
        <v>21</v>
      </c>
      <c r="M2550" s="18">
        <v>0.85</v>
      </c>
      <c r="N2550" s="18">
        <v>0.15</v>
      </c>
      <c r="O2550" s="19">
        <f>Ugovori_OPULJP[[#This Row],[Bespovratna sredstva - Ukupno (EU+Nac) HRK
= Ukupna ugovorena vrijednost bespovratnih sredstava]]*Ugovori_OPULJP[[#This Row],[EU STOPA SUFINANCIRANJA %
EU CO-FINANCING RATE %]]</f>
        <v>1681293.9819999998</v>
      </c>
      <c r="P2550" s="20">
        <f>Ugovori_OPULJP[[#This Row],[Bespovratna sredstva - EU dio - HRK]]/7.5345</f>
        <v>223146.05906164972</v>
      </c>
      <c r="Q2550" s="19">
        <f>Ugovori_OPULJP[[#This Row],[Bespovratna sredstva - Ukupno (EU+Nac) HRK
= Ukupna ugovorena vrijednost bespovratnih sredstava]]*Ugovori_OPULJP[[#This Row],[STOPA NACIONALNOG SUFINANCIRANJA %]]</f>
        <v>296698.93799999997</v>
      </c>
      <c r="R2550" s="20">
        <f>Ugovori_OPULJP[[#This Row],[Bespovratna sredstva - Nacionalni dio - HRK]]/7.5345</f>
        <v>39378.716304997004</v>
      </c>
      <c r="S2550" s="21">
        <v>1977992.92</v>
      </c>
      <c r="T2550" s="22">
        <f>Ugovori_OPULJP[[#This Row],[Bespovratna sredstva - Ukupno (EU+Nac) HRK
= Ukupna ugovorena vrijednost bespovratnih sredstava]]/7.5345</f>
        <v>262524.77536664676</v>
      </c>
      <c r="U2550" s="19">
        <v>0</v>
      </c>
      <c r="V2550" s="20">
        <f>Ugovori_OPULJP[[#This Row],[Javni doprinos korisnika - HRK]]/7.5345</f>
        <v>0</v>
      </c>
      <c r="W2550" s="19">
        <v>0</v>
      </c>
      <c r="X2550" s="20">
        <f>Ugovori_OPULJP[[#This Row],[Privatni doprinos korisnika - HRK]]/7.5345</f>
        <v>0</v>
      </c>
      <c r="Y2550" s="21">
        <f>Ugovori_OPULJP[[#This Row],[Bespovratna sredstva - Ukupno (EU+Nac) HRK
= Ukupna ugovorena vrijednost bespovratnih sredstava]]+Ugovori_OPULJP[[#This Row],[Javni doprinos korisnika - HRK]]+Ugovori_OPULJP[[#This Row],[Privatni doprinos korisnika - HRK]]</f>
        <v>1977992.92</v>
      </c>
      <c r="Z2550" s="22">
        <f>Ugovori_OPULJP[[#This Row],[UKUPNI PRIHVATLJIVI IZDACI
TOTAL ELIGIBLE EXPENDITURE
= Bespovratna sredstva ukupno + doprinos korisnika
= Ukupni prihvatljivi troškovi
= Ukupna ugovorena vrijednost projekta HRK]]/7.5345</f>
        <v>262524.77536664676</v>
      </c>
      <c r="AA2550" s="13" t="s">
        <v>22</v>
      </c>
      <c r="AB2550" s="13" t="s">
        <v>19</v>
      </c>
      <c r="AC2550" s="91" t="s">
        <v>9337</v>
      </c>
      <c r="AD2550" s="33" t="s">
        <v>2664</v>
      </c>
    </row>
    <row r="2551" spans="1:30" ht="82.8" x14ac:dyDescent="0.3">
      <c r="A2551" s="31" t="s">
        <v>9338</v>
      </c>
      <c r="B2551" s="69" t="s">
        <v>139</v>
      </c>
      <c r="C2551" s="26" t="s">
        <v>2736</v>
      </c>
      <c r="D2551" s="26" t="s">
        <v>9232</v>
      </c>
      <c r="E2551" s="27" t="s">
        <v>63</v>
      </c>
      <c r="F2551" s="32" t="s">
        <v>9339</v>
      </c>
      <c r="G2551" s="14" t="s">
        <v>2456</v>
      </c>
      <c r="H2551" s="29">
        <v>44208</v>
      </c>
      <c r="I2551" s="29">
        <v>44816</v>
      </c>
      <c r="J2551" s="17" t="str">
        <f>IF(Ugovori_OPULJP[[#This Row],[DATUM ZAVRŠETKA OPERACIJE]]&gt;DATE(2023,12,31),"u provedbi","završen")</f>
        <v>završen</v>
      </c>
      <c r="K2551" s="28" t="s">
        <v>9340</v>
      </c>
      <c r="L2551" s="28" t="s">
        <v>164</v>
      </c>
      <c r="M2551" s="18">
        <v>0.85</v>
      </c>
      <c r="N2551" s="18">
        <v>0.15</v>
      </c>
      <c r="O2551" s="55">
        <f>Ugovori_OPULJP[[#This Row],[Bespovratna sredstva - Ukupno (EU+Nac) HRK
= Ukupna ugovorena vrijednost bespovratnih sredstava]]*Ugovori_OPULJP[[#This Row],[EU STOPA SUFINANCIRANJA %
EU CO-FINANCING RATE %]]</f>
        <v>1400855.0630000001</v>
      </c>
      <c r="P2551" s="56">
        <f>Ugovori_OPULJP[[#This Row],[Bespovratna sredstva - EU dio - HRK]]/7.5345</f>
        <v>185925.41814320791</v>
      </c>
      <c r="Q2551" s="55">
        <f>Ugovori_OPULJP[[#This Row],[Bespovratna sredstva - Ukupno (EU+Nac) HRK
= Ukupna ugovorena vrijednost bespovratnih sredstava]]*Ugovori_OPULJP[[#This Row],[STOPA NACIONALNOG SUFINANCIRANJA %]]</f>
        <v>247209.717</v>
      </c>
      <c r="R2551" s="56">
        <f>Ugovori_OPULJP[[#This Row],[Bespovratna sredstva - Nacionalni dio - HRK]]/7.5345</f>
        <v>32810.367907624925</v>
      </c>
      <c r="S2551" s="57">
        <v>1648064.78</v>
      </c>
      <c r="T2551" s="58">
        <f>Ugovori_OPULJP[[#This Row],[Bespovratna sredstva - Ukupno (EU+Nac) HRK
= Ukupna ugovorena vrijednost bespovratnih sredstava]]/7.5345</f>
        <v>218735.78605083283</v>
      </c>
      <c r="U2551" s="55">
        <v>0</v>
      </c>
      <c r="V2551" s="56">
        <f>Ugovori_OPULJP[[#This Row],[Javni doprinos korisnika - HRK]]/7.5345</f>
        <v>0</v>
      </c>
      <c r="W2551" s="55">
        <v>0</v>
      </c>
      <c r="X2551" s="56">
        <f>Ugovori_OPULJP[[#This Row],[Privatni doprinos korisnika - HRK]]/7.5345</f>
        <v>0</v>
      </c>
      <c r="Y2551" s="57">
        <f>Ugovori_OPULJP[[#This Row],[Bespovratna sredstva - Ukupno (EU+Nac) HRK
= Ukupna ugovorena vrijednost bespovratnih sredstava]]+Ugovori_OPULJP[[#This Row],[Javni doprinos korisnika - HRK]]+Ugovori_OPULJP[[#This Row],[Privatni doprinos korisnika - HRK]]</f>
        <v>1648064.78</v>
      </c>
      <c r="Z2551" s="58">
        <f>Ugovori_OPULJP[[#This Row],[UKUPNI PRIHVATLJIVI IZDACI
TOTAL ELIGIBLE EXPENDITURE
= Bespovratna sredstva ukupno + doprinos korisnika
= Ukupni prihvatljivi troškovi
= Ukupna ugovorena vrijednost projekta HRK]]/7.5345</f>
        <v>218735.78605083283</v>
      </c>
      <c r="AA2551" s="27" t="s">
        <v>22</v>
      </c>
      <c r="AB2551" s="27" t="s">
        <v>19</v>
      </c>
      <c r="AC2551" s="91" t="s">
        <v>9341</v>
      </c>
      <c r="AD2551" s="26" t="s">
        <v>2664</v>
      </c>
    </row>
    <row r="2552" spans="1:30" ht="110.4" x14ac:dyDescent="0.3">
      <c r="A2552" s="31" t="s">
        <v>9342</v>
      </c>
      <c r="B2552" s="69" t="s">
        <v>139</v>
      </c>
      <c r="C2552" s="26" t="s">
        <v>2736</v>
      </c>
      <c r="D2552" s="26" t="s">
        <v>9232</v>
      </c>
      <c r="E2552" s="27" t="s">
        <v>63</v>
      </c>
      <c r="F2552" s="32" t="s">
        <v>9343</v>
      </c>
      <c r="G2552" s="14" t="s">
        <v>1368</v>
      </c>
      <c r="H2552" s="29">
        <v>44204</v>
      </c>
      <c r="I2552" s="29">
        <v>44812</v>
      </c>
      <c r="J2552" s="17" t="str">
        <f>IF(Ugovori_OPULJP[[#This Row],[DATUM ZAVRŠETKA OPERACIJE]]&gt;DATE(2023,12,31),"u provedbi","završen")</f>
        <v>završen</v>
      </c>
      <c r="K2552" s="28" t="s">
        <v>8645</v>
      </c>
      <c r="L2552" s="28" t="s">
        <v>586</v>
      </c>
      <c r="M2552" s="18">
        <v>0.85</v>
      </c>
      <c r="N2552" s="18">
        <v>0.15</v>
      </c>
      <c r="O2552" s="55">
        <f>Ugovori_OPULJP[[#This Row],[Bespovratna sredstva - Ukupno (EU+Nac) HRK
= Ukupna ugovorena vrijednost bespovratnih sredstava]]*Ugovori_OPULJP[[#This Row],[EU STOPA SUFINANCIRANJA %
EU CO-FINANCING RATE %]]</f>
        <v>1700000</v>
      </c>
      <c r="P2552" s="56">
        <f>Ugovori_OPULJP[[#This Row],[Bespovratna sredstva - EU dio - HRK]]/7.5345</f>
        <v>225628.77430486429</v>
      </c>
      <c r="Q2552" s="55">
        <f>Ugovori_OPULJP[[#This Row],[Bespovratna sredstva - Ukupno (EU+Nac) HRK
= Ukupna ugovorena vrijednost bespovratnih sredstava]]*Ugovori_OPULJP[[#This Row],[STOPA NACIONALNOG SUFINANCIRANJA %]]</f>
        <v>300000</v>
      </c>
      <c r="R2552" s="56">
        <f>Ugovori_OPULJP[[#This Row],[Bespovratna sredstva - Nacionalni dio - HRK]]/7.5345</f>
        <v>39816.842524387816</v>
      </c>
      <c r="S2552" s="57">
        <v>2000000</v>
      </c>
      <c r="T2552" s="58">
        <f>Ugovori_OPULJP[[#This Row],[Bespovratna sredstva - Ukupno (EU+Nac) HRK
= Ukupna ugovorena vrijednost bespovratnih sredstava]]/7.5345</f>
        <v>265445.6168292521</v>
      </c>
      <c r="U2552" s="55">
        <v>0</v>
      </c>
      <c r="V2552" s="56">
        <f>Ugovori_OPULJP[[#This Row],[Javni doprinos korisnika - HRK]]/7.5345</f>
        <v>0</v>
      </c>
      <c r="W2552" s="55">
        <v>0</v>
      </c>
      <c r="X2552" s="56">
        <f>Ugovori_OPULJP[[#This Row],[Privatni doprinos korisnika - HRK]]/7.5345</f>
        <v>0</v>
      </c>
      <c r="Y2552" s="57">
        <f>Ugovori_OPULJP[[#This Row],[Bespovratna sredstva - Ukupno (EU+Nac) HRK
= Ukupna ugovorena vrijednost bespovratnih sredstava]]+Ugovori_OPULJP[[#This Row],[Javni doprinos korisnika - HRK]]+Ugovori_OPULJP[[#This Row],[Privatni doprinos korisnika - HRK]]</f>
        <v>2000000</v>
      </c>
      <c r="Z2552" s="58">
        <f>Ugovori_OPULJP[[#This Row],[UKUPNI PRIHVATLJIVI IZDACI
TOTAL ELIGIBLE EXPENDITURE
= Bespovratna sredstva ukupno + doprinos korisnika
= Ukupni prihvatljivi troškovi
= Ukupna ugovorena vrijednost projekta HRK]]/7.5345</f>
        <v>265445.6168292521</v>
      </c>
      <c r="AA2552" s="27" t="s">
        <v>22</v>
      </c>
      <c r="AB2552" s="27" t="s">
        <v>19</v>
      </c>
      <c r="AC2552" s="91" t="s">
        <v>9344</v>
      </c>
      <c r="AD2552" s="26" t="s">
        <v>2664</v>
      </c>
    </row>
    <row r="2553" spans="1:30" ht="63.75" customHeight="1" x14ac:dyDescent="0.3">
      <c r="A2553" s="31" t="s">
        <v>9345</v>
      </c>
      <c r="B2553" s="69" t="s">
        <v>139</v>
      </c>
      <c r="C2553" s="26" t="s">
        <v>2736</v>
      </c>
      <c r="D2553" s="26" t="s">
        <v>9232</v>
      </c>
      <c r="E2553" s="27" t="s">
        <v>63</v>
      </c>
      <c r="F2553" s="32" t="s">
        <v>9346</v>
      </c>
      <c r="G2553" s="14" t="s">
        <v>8812</v>
      </c>
      <c r="H2553" s="29">
        <v>44211</v>
      </c>
      <c r="I2553" s="29">
        <v>44819</v>
      </c>
      <c r="J2553" s="17" t="str">
        <f>IF(Ugovori_OPULJP[[#This Row],[DATUM ZAVRŠETKA OPERACIJE]]&gt;DATE(2023,12,31),"u provedbi","završen")</f>
        <v>završen</v>
      </c>
      <c r="K2553" s="28" t="s">
        <v>144</v>
      </c>
      <c r="L2553" s="28" t="s">
        <v>144</v>
      </c>
      <c r="M2553" s="18">
        <v>0.85</v>
      </c>
      <c r="N2553" s="18">
        <v>0.15</v>
      </c>
      <c r="O2553" s="55">
        <f>Ugovori_OPULJP[[#This Row],[Bespovratna sredstva - Ukupno (EU+Nac) HRK
= Ukupna ugovorena vrijednost bespovratnih sredstava]]*Ugovori_OPULJP[[#This Row],[EU STOPA SUFINANCIRANJA %
EU CO-FINANCING RATE %]]</f>
        <v>932126.54949999996</v>
      </c>
      <c r="P2553" s="56">
        <f>Ugovori_OPULJP[[#This Row],[Bespovratna sredstva - EU dio - HRK]]/7.5345</f>
        <v>123714.45344747494</v>
      </c>
      <c r="Q2553" s="55">
        <f>Ugovori_OPULJP[[#This Row],[Bespovratna sredstva - Ukupno (EU+Nac) HRK
= Ukupna ugovorena vrijednost bespovratnih sredstava]]*Ugovori_OPULJP[[#This Row],[STOPA NACIONALNOG SUFINANCIRANJA %]]</f>
        <v>164492.92049999998</v>
      </c>
      <c r="R2553" s="56">
        <f>Ugovori_OPULJP[[#This Row],[Bespovratna sredstva - Nacionalni dio - HRK]]/7.5345</f>
        <v>21831.96237308381</v>
      </c>
      <c r="S2553" s="57">
        <v>1096619.47</v>
      </c>
      <c r="T2553" s="58">
        <f>Ugovori_OPULJP[[#This Row],[Bespovratna sredstva - Ukupno (EU+Nac) HRK
= Ukupna ugovorena vrijednost bespovratnih sredstava]]/7.5345</f>
        <v>145546.41582055876</v>
      </c>
      <c r="U2553" s="55">
        <v>0</v>
      </c>
      <c r="V2553" s="56">
        <f>Ugovori_OPULJP[[#This Row],[Javni doprinos korisnika - HRK]]/7.5345</f>
        <v>0</v>
      </c>
      <c r="W2553" s="55">
        <v>0</v>
      </c>
      <c r="X2553" s="56">
        <f>Ugovori_OPULJP[[#This Row],[Privatni doprinos korisnika - HRK]]/7.5345</f>
        <v>0</v>
      </c>
      <c r="Y2553" s="57">
        <f>Ugovori_OPULJP[[#This Row],[Bespovratna sredstva - Ukupno (EU+Nac) HRK
= Ukupna ugovorena vrijednost bespovratnih sredstava]]+Ugovori_OPULJP[[#This Row],[Javni doprinos korisnika - HRK]]+Ugovori_OPULJP[[#This Row],[Privatni doprinos korisnika - HRK]]</f>
        <v>1096619.47</v>
      </c>
      <c r="Z2553" s="58">
        <f>Ugovori_OPULJP[[#This Row],[UKUPNI PRIHVATLJIVI IZDACI
TOTAL ELIGIBLE EXPENDITURE
= Bespovratna sredstva ukupno + doprinos korisnika
= Ukupni prihvatljivi troškovi
= Ukupna ugovorena vrijednost projekta HRK]]/7.5345</f>
        <v>145546.41582055876</v>
      </c>
      <c r="AA2553" s="27" t="s">
        <v>22</v>
      </c>
      <c r="AB2553" s="27" t="s">
        <v>19</v>
      </c>
      <c r="AC2553" s="91" t="s">
        <v>9347</v>
      </c>
      <c r="AD2553" s="26" t="s">
        <v>2664</v>
      </c>
    </row>
    <row r="2554" spans="1:30" ht="110.4" x14ac:dyDescent="0.3">
      <c r="A2554" s="31" t="s">
        <v>9348</v>
      </c>
      <c r="B2554" s="69" t="s">
        <v>139</v>
      </c>
      <c r="C2554" s="26" t="s">
        <v>2736</v>
      </c>
      <c r="D2554" s="26" t="s">
        <v>9232</v>
      </c>
      <c r="E2554" s="27" t="s">
        <v>63</v>
      </c>
      <c r="F2554" s="32" t="s">
        <v>8827</v>
      </c>
      <c r="G2554" s="32" t="s">
        <v>7556</v>
      </c>
      <c r="H2554" s="29">
        <v>44207</v>
      </c>
      <c r="I2554" s="29">
        <v>44815</v>
      </c>
      <c r="J2554" s="17" t="str">
        <f>IF(Ugovori_OPULJP[[#This Row],[DATUM ZAVRŠETKA OPERACIJE]]&gt;DATE(2023,12,31),"u provedbi","završen")</f>
        <v>završen</v>
      </c>
      <c r="K2554" s="28" t="s">
        <v>329</v>
      </c>
      <c r="L2554" s="28" t="s">
        <v>329</v>
      </c>
      <c r="M2554" s="18">
        <v>0.85</v>
      </c>
      <c r="N2554" s="18">
        <v>0.15</v>
      </c>
      <c r="O2554" s="55">
        <f>Ugovori_OPULJP[[#This Row],[Bespovratna sredstva - Ukupno (EU+Nac) HRK
= Ukupna ugovorena vrijednost bespovratnih sredstava]]*Ugovori_OPULJP[[#This Row],[EU STOPA SUFINANCIRANJA %
EU CO-FINANCING RATE %]]</f>
        <v>1699972.409</v>
      </c>
      <c r="P2554" s="56">
        <f>Ugovori_OPULJP[[#This Row],[Bespovratna sredstva - EU dio - HRK]]/7.5345</f>
        <v>225625.11234985731</v>
      </c>
      <c r="Q2554" s="55">
        <f>Ugovori_OPULJP[[#This Row],[Bespovratna sredstva - Ukupno (EU+Nac) HRK
= Ukupna ugovorena vrijednost bespovratnih sredstava]]*Ugovori_OPULJP[[#This Row],[STOPA NACIONALNOG SUFINANCIRANJA %]]</f>
        <v>299995.13099999999</v>
      </c>
      <c r="R2554" s="56">
        <f>Ugovori_OPULJP[[#This Row],[Bespovratna sredstva - Nacionalni dio - HRK]]/7.5345</f>
        <v>39816.196297033639</v>
      </c>
      <c r="S2554" s="57">
        <v>1999967.54</v>
      </c>
      <c r="T2554" s="58">
        <f>Ugovori_OPULJP[[#This Row],[Bespovratna sredstva - Ukupno (EU+Nac) HRK
= Ukupna ugovorena vrijednost bespovratnih sredstava]]/7.5345</f>
        <v>265441.30864689098</v>
      </c>
      <c r="U2554" s="55">
        <v>0</v>
      </c>
      <c r="V2554" s="56">
        <f>Ugovori_OPULJP[[#This Row],[Javni doprinos korisnika - HRK]]/7.5345</f>
        <v>0</v>
      </c>
      <c r="W2554" s="55">
        <v>0</v>
      </c>
      <c r="X2554" s="56">
        <f>Ugovori_OPULJP[[#This Row],[Privatni doprinos korisnika - HRK]]/7.5345</f>
        <v>0</v>
      </c>
      <c r="Y2554" s="57">
        <f>Ugovori_OPULJP[[#This Row],[Bespovratna sredstva - Ukupno (EU+Nac) HRK
= Ukupna ugovorena vrijednost bespovratnih sredstava]]+Ugovori_OPULJP[[#This Row],[Javni doprinos korisnika - HRK]]+Ugovori_OPULJP[[#This Row],[Privatni doprinos korisnika - HRK]]</f>
        <v>1999967.54</v>
      </c>
      <c r="Z2554" s="58">
        <f>Ugovori_OPULJP[[#This Row],[UKUPNI PRIHVATLJIVI IZDACI
TOTAL ELIGIBLE EXPENDITURE
= Bespovratna sredstva ukupno + doprinos korisnika
= Ukupni prihvatljivi troškovi
= Ukupna ugovorena vrijednost projekta HRK]]/7.5345</f>
        <v>265441.30864689098</v>
      </c>
      <c r="AA2554" s="27" t="s">
        <v>22</v>
      </c>
      <c r="AB2554" s="27" t="s">
        <v>19</v>
      </c>
      <c r="AC2554" s="91" t="s">
        <v>9349</v>
      </c>
      <c r="AD2554" s="26" t="s">
        <v>2664</v>
      </c>
    </row>
    <row r="2555" spans="1:30" ht="110.4" x14ac:dyDescent="0.3">
      <c r="A2555" s="31" t="s">
        <v>9350</v>
      </c>
      <c r="B2555" s="69" t="s">
        <v>139</v>
      </c>
      <c r="C2555" s="26" t="s">
        <v>2736</v>
      </c>
      <c r="D2555" s="26" t="s">
        <v>9232</v>
      </c>
      <c r="E2555" s="27" t="s">
        <v>63</v>
      </c>
      <c r="F2555" s="32" t="s">
        <v>9351</v>
      </c>
      <c r="G2555" s="14" t="s">
        <v>3459</v>
      </c>
      <c r="H2555" s="29">
        <v>44348</v>
      </c>
      <c r="I2555" s="29">
        <v>44958</v>
      </c>
      <c r="J2555" s="17" t="str">
        <f>IF(Ugovori_OPULJP[[#This Row],[DATUM ZAVRŠETKA OPERACIJE]]&gt;DATE(2023,12,31),"u provedbi","završen")</f>
        <v>završen</v>
      </c>
      <c r="K2555" s="28" t="s">
        <v>9352</v>
      </c>
      <c r="L2555" s="28" t="s">
        <v>164</v>
      </c>
      <c r="M2555" s="18">
        <v>0.85</v>
      </c>
      <c r="N2555" s="18">
        <v>0.15</v>
      </c>
      <c r="O2555" s="19">
        <v>1101566</v>
      </c>
      <c r="P2555" s="20">
        <f>Ugovori_OPULJP[[#This Row],[Bespovratna sredstva - EU dio - HRK]]/7.5345</f>
        <v>146202.93317406595</v>
      </c>
      <c r="Q2555" s="19">
        <v>194394</v>
      </c>
      <c r="R2555" s="20">
        <f>Ugovori_OPULJP[[#This Row],[Bespovratna sredstva - Nacionalni dio - HRK]]/7.5345</f>
        <v>25800.517618952814</v>
      </c>
      <c r="S2555" s="21">
        <v>1295960</v>
      </c>
      <c r="T2555" s="22">
        <f>Ugovori_OPULJP[[#This Row],[Bespovratna sredstva - Ukupno (EU+Nac) HRK
= Ukupna ugovorena vrijednost bespovratnih sredstava]]/7.5345</f>
        <v>172003.45079301877</v>
      </c>
      <c r="U2555" s="19">
        <v>0</v>
      </c>
      <c r="V2555" s="20">
        <f>Ugovori_OPULJP[[#This Row],[Javni doprinos korisnika - HRK]]/7.5345</f>
        <v>0</v>
      </c>
      <c r="W2555" s="19">
        <v>0</v>
      </c>
      <c r="X2555" s="20">
        <f>Ugovori_OPULJP[[#This Row],[Privatni doprinos korisnika - HRK]]/7.5345</f>
        <v>0</v>
      </c>
      <c r="Y2555" s="21">
        <v>1295960</v>
      </c>
      <c r="Z2555" s="22">
        <f>Ugovori_OPULJP[[#This Row],[UKUPNI PRIHVATLJIVI IZDACI
TOTAL ELIGIBLE EXPENDITURE
= Bespovratna sredstva ukupno + doprinos korisnika
= Ukupni prihvatljivi troškovi
= Ukupna ugovorena vrijednost projekta HRK]]/7.5345</f>
        <v>172003.45079301877</v>
      </c>
      <c r="AA2555" s="27" t="s">
        <v>22</v>
      </c>
      <c r="AB2555" s="27" t="s">
        <v>19</v>
      </c>
      <c r="AC2555" s="91" t="s">
        <v>9353</v>
      </c>
      <c r="AD2555" s="33" t="s">
        <v>2664</v>
      </c>
    </row>
    <row r="2556" spans="1:30" ht="124.2" x14ac:dyDescent="0.3">
      <c r="A2556" s="31" t="s">
        <v>9354</v>
      </c>
      <c r="B2556" s="69" t="s">
        <v>139</v>
      </c>
      <c r="C2556" s="26" t="s">
        <v>2736</v>
      </c>
      <c r="D2556" s="26" t="s">
        <v>9232</v>
      </c>
      <c r="E2556" s="27" t="s">
        <v>63</v>
      </c>
      <c r="F2556" s="32" t="s">
        <v>7429</v>
      </c>
      <c r="G2556" s="14" t="s">
        <v>2615</v>
      </c>
      <c r="H2556" s="29">
        <v>44340</v>
      </c>
      <c r="I2556" s="29">
        <v>44950</v>
      </c>
      <c r="J2556" s="17" t="str">
        <f>IF(Ugovori_OPULJP[[#This Row],[DATUM ZAVRŠETKA OPERACIJE]]&gt;DATE(2023,12,31),"u provedbi","završen")</f>
        <v>završen</v>
      </c>
      <c r="K2556" s="28" t="s">
        <v>380</v>
      </c>
      <c r="L2556" s="15" t="s">
        <v>380</v>
      </c>
      <c r="M2556" s="46" t="s">
        <v>3114</v>
      </c>
      <c r="N2556" s="18">
        <v>0.15</v>
      </c>
      <c r="O2556" s="19">
        <f>Ugovori_OPULJP[[#This Row],[Bespovratna sredstva - Ukupno (EU+Nac) HRK
= Ukupna ugovorena vrijednost bespovratnih sredstava]]*Ugovori_OPULJP[[#This Row],[EU STOPA SUFINANCIRANJA %
EU CO-FINANCING RATE %]]</f>
        <v>1531046.9790000001</v>
      </c>
      <c r="P2556" s="20">
        <f>Ugovori_OPULJP[[#This Row],[Bespovratna sredstva - EU dio - HRK]]/7.5345</f>
        <v>203204.85486760898</v>
      </c>
      <c r="Q2556" s="19">
        <f>Ugovori_OPULJP[[#This Row],[Bespovratna sredstva - Ukupno (EU+Nac) HRK
= Ukupna ugovorena vrijednost bespovratnih sredstava]]*Ugovori_OPULJP[[#This Row],[STOPA NACIONALNOG SUFINANCIRANJA %]]</f>
        <v>270184.761</v>
      </c>
      <c r="R2556" s="20">
        <f>Ugovori_OPULJP[[#This Row],[Bespovratna sredstva - Nacionalni dio - HRK]]/7.5345</f>
        <v>35859.680270754528</v>
      </c>
      <c r="S2556" s="21">
        <v>1801231.74</v>
      </c>
      <c r="T2556" s="22">
        <f>Ugovori_OPULJP[[#This Row],[Bespovratna sredstva - Ukupno (EU+Nac) HRK
= Ukupna ugovorena vrijednost bespovratnih sredstava]]/7.5345</f>
        <v>239064.53513836351</v>
      </c>
      <c r="U2556" s="19">
        <v>0</v>
      </c>
      <c r="V2556" s="20">
        <f>Ugovori_OPULJP[[#This Row],[Javni doprinos korisnika - HRK]]/7.5345</f>
        <v>0</v>
      </c>
      <c r="W2556" s="19">
        <v>0</v>
      </c>
      <c r="X2556" s="20">
        <f>Ugovori_OPULJP[[#This Row],[Privatni doprinos korisnika - HRK]]/7.5345</f>
        <v>0</v>
      </c>
      <c r="Y2556" s="21">
        <f>Ugovori_OPULJP[[#This Row],[Bespovratna sredstva - Ukupno (EU+Nac) HRK
= Ukupna ugovorena vrijednost bespovratnih sredstava]]+Ugovori_OPULJP[[#This Row],[Javni doprinos korisnika - HRK]]+Ugovori_OPULJP[[#This Row],[Privatni doprinos korisnika - HRK]]</f>
        <v>1801231.74</v>
      </c>
      <c r="Z2556" s="22">
        <f>Ugovori_OPULJP[[#This Row],[UKUPNI PRIHVATLJIVI IZDACI
TOTAL ELIGIBLE EXPENDITURE
= Bespovratna sredstva ukupno + doprinos korisnika
= Ukupni prihvatljivi troškovi
= Ukupna ugovorena vrijednost projekta HRK]]/7.5345</f>
        <v>239064.53513836351</v>
      </c>
      <c r="AA2556" s="27" t="s">
        <v>22</v>
      </c>
      <c r="AB2556" s="27" t="s">
        <v>19</v>
      </c>
      <c r="AC2556" s="91" t="s">
        <v>9355</v>
      </c>
      <c r="AD2556" s="33" t="s">
        <v>2664</v>
      </c>
    </row>
    <row r="2557" spans="1:30" ht="96.6" x14ac:dyDescent="0.3">
      <c r="A2557" s="31" t="s">
        <v>9356</v>
      </c>
      <c r="B2557" s="69" t="s">
        <v>139</v>
      </c>
      <c r="C2557" s="26" t="s">
        <v>2736</v>
      </c>
      <c r="D2557" s="26" t="s">
        <v>9232</v>
      </c>
      <c r="E2557" s="27" t="s">
        <v>63</v>
      </c>
      <c r="F2557" s="32" t="s">
        <v>9357</v>
      </c>
      <c r="G2557" s="14" t="s">
        <v>7534</v>
      </c>
      <c r="H2557" s="29">
        <v>44217</v>
      </c>
      <c r="I2557" s="29">
        <v>44825</v>
      </c>
      <c r="J2557" s="17" t="str">
        <f>IF(Ugovori_OPULJP[[#This Row],[DATUM ZAVRŠETKA OPERACIJE]]&gt;DATE(2023,12,31),"u provedbi","završen")</f>
        <v>završen</v>
      </c>
      <c r="K2557" s="28" t="s">
        <v>173</v>
      </c>
      <c r="L2557" s="28" t="s">
        <v>21</v>
      </c>
      <c r="M2557" s="18">
        <v>0.85</v>
      </c>
      <c r="N2557" s="18">
        <v>0.15</v>
      </c>
      <c r="O2557" s="55">
        <f>Ugovori_OPULJP[[#This Row],[Bespovratna sredstva - Ukupno (EU+Nac) HRK
= Ukupna ugovorena vrijednost bespovratnih sredstava]]*Ugovori_OPULJP[[#This Row],[EU STOPA SUFINANCIRANJA %
EU CO-FINANCING RATE %]]</f>
        <v>1698997.442</v>
      </c>
      <c r="P2557" s="56">
        <f>Ugovori_OPULJP[[#This Row],[Bespovratna sredstva - EU dio - HRK]]/7.5345</f>
        <v>225495.71199150573</v>
      </c>
      <c r="Q2557" s="55">
        <f>Ugovori_OPULJP[[#This Row],[Bespovratna sredstva - Ukupno (EU+Nac) HRK
= Ukupna ugovorena vrijednost bespovratnih sredstava]]*Ugovori_OPULJP[[#This Row],[STOPA NACIONALNOG SUFINANCIRANJA %]]</f>
        <v>299823.07799999998</v>
      </c>
      <c r="R2557" s="56">
        <f>Ugovori_OPULJP[[#This Row],[Bespovratna sredstva - Nacionalni dio - HRK]]/7.5345</f>
        <v>39793.360939677477</v>
      </c>
      <c r="S2557" s="57">
        <v>1998820.52</v>
      </c>
      <c r="T2557" s="58">
        <f>Ugovori_OPULJP[[#This Row],[Bespovratna sredstva - Ukupno (EU+Nac) HRK
= Ukupna ugovorena vrijednost bespovratnih sredstava]]/7.5345</f>
        <v>265289.07293118321</v>
      </c>
      <c r="U2557" s="55">
        <v>0</v>
      </c>
      <c r="V2557" s="56">
        <f>Ugovori_OPULJP[[#This Row],[Javni doprinos korisnika - HRK]]/7.5345</f>
        <v>0</v>
      </c>
      <c r="W2557" s="55">
        <v>0</v>
      </c>
      <c r="X2557" s="56">
        <f>Ugovori_OPULJP[[#This Row],[Privatni doprinos korisnika - HRK]]/7.5345</f>
        <v>0</v>
      </c>
      <c r="Y2557" s="57">
        <f>Ugovori_OPULJP[[#This Row],[Bespovratna sredstva - Ukupno (EU+Nac) HRK
= Ukupna ugovorena vrijednost bespovratnih sredstava]]+Ugovori_OPULJP[[#This Row],[Javni doprinos korisnika - HRK]]+Ugovori_OPULJP[[#This Row],[Privatni doprinos korisnika - HRK]]</f>
        <v>1998820.52</v>
      </c>
      <c r="Z2557" s="58">
        <f>Ugovori_OPULJP[[#This Row],[UKUPNI PRIHVATLJIVI IZDACI
TOTAL ELIGIBLE EXPENDITURE
= Bespovratna sredstva ukupno + doprinos korisnika
= Ukupni prihvatljivi troškovi
= Ukupna ugovorena vrijednost projekta HRK]]/7.5345</f>
        <v>265289.07293118321</v>
      </c>
      <c r="AA2557" s="27" t="s">
        <v>22</v>
      </c>
      <c r="AB2557" s="27" t="s">
        <v>19</v>
      </c>
      <c r="AC2557" s="91" t="s">
        <v>9358</v>
      </c>
      <c r="AD2557" s="26" t="s">
        <v>2664</v>
      </c>
    </row>
    <row r="2558" spans="1:30" ht="110.4" x14ac:dyDescent="0.3">
      <c r="A2558" s="31" t="s">
        <v>9359</v>
      </c>
      <c r="B2558" s="69" t="s">
        <v>139</v>
      </c>
      <c r="C2558" s="26" t="s">
        <v>2736</v>
      </c>
      <c r="D2558" s="26" t="s">
        <v>9232</v>
      </c>
      <c r="E2558" s="27" t="s">
        <v>63</v>
      </c>
      <c r="F2558" s="32" t="s">
        <v>9360</v>
      </c>
      <c r="G2558" s="14" t="s">
        <v>7482</v>
      </c>
      <c r="H2558" s="29">
        <v>44204</v>
      </c>
      <c r="I2558" s="29">
        <v>44812</v>
      </c>
      <c r="J2558" s="17" t="str">
        <f>IF(Ugovori_OPULJP[[#This Row],[DATUM ZAVRŠETKA OPERACIJE]]&gt;DATE(2023,12,31),"u provedbi","završen")</f>
        <v>završen</v>
      </c>
      <c r="K2558" s="28" t="s">
        <v>86</v>
      </c>
      <c r="L2558" s="28" t="s">
        <v>86</v>
      </c>
      <c r="M2558" s="18">
        <v>0.85</v>
      </c>
      <c r="N2558" s="18">
        <v>0.15</v>
      </c>
      <c r="O2558" s="55">
        <f>Ugovori_OPULJP[[#This Row],[Bespovratna sredstva - Ukupno (EU+Nac) HRK
= Ukupna ugovorena vrijednost bespovratnih sredstava]]*Ugovori_OPULJP[[#This Row],[EU STOPA SUFINANCIRANJA %
EU CO-FINANCING RATE %]]</f>
        <v>1661503.5</v>
      </c>
      <c r="P2558" s="56">
        <f>Ugovori_OPULJP[[#This Row],[Bespovratna sredstva - EU dio - HRK]]/7.5345</f>
        <v>220519.41071073062</v>
      </c>
      <c r="Q2558" s="55">
        <f>Ugovori_OPULJP[[#This Row],[Bespovratna sredstva - Ukupno (EU+Nac) HRK
= Ukupna ugovorena vrijednost bespovratnih sredstava]]*Ugovori_OPULJP[[#This Row],[STOPA NACIONALNOG SUFINANCIRANJA %]]</f>
        <v>293206.5</v>
      </c>
      <c r="R2558" s="56">
        <f>Ugovori_OPULJP[[#This Row],[Bespovratna sredstva - Nacionalni dio - HRK]]/7.5345</f>
        <v>38915.190125423054</v>
      </c>
      <c r="S2558" s="57">
        <v>1954710</v>
      </c>
      <c r="T2558" s="58">
        <f>Ugovori_OPULJP[[#This Row],[Bespovratna sredstva - Ukupno (EU+Nac) HRK
= Ukupna ugovorena vrijednost bespovratnih sredstava]]/7.5345</f>
        <v>259434.60083615367</v>
      </c>
      <c r="U2558" s="55">
        <v>0</v>
      </c>
      <c r="V2558" s="56">
        <f>Ugovori_OPULJP[[#This Row],[Javni doprinos korisnika - HRK]]/7.5345</f>
        <v>0</v>
      </c>
      <c r="W2558" s="55">
        <v>0</v>
      </c>
      <c r="X2558" s="56">
        <f>Ugovori_OPULJP[[#This Row],[Privatni doprinos korisnika - HRK]]/7.5345</f>
        <v>0</v>
      </c>
      <c r="Y2558" s="57">
        <f>Ugovori_OPULJP[[#This Row],[Bespovratna sredstva - Ukupno (EU+Nac) HRK
= Ukupna ugovorena vrijednost bespovratnih sredstava]]+Ugovori_OPULJP[[#This Row],[Javni doprinos korisnika - HRK]]+Ugovori_OPULJP[[#This Row],[Privatni doprinos korisnika - HRK]]</f>
        <v>1954710</v>
      </c>
      <c r="Z2558" s="58">
        <f>Ugovori_OPULJP[[#This Row],[UKUPNI PRIHVATLJIVI IZDACI
TOTAL ELIGIBLE EXPENDITURE
= Bespovratna sredstva ukupno + doprinos korisnika
= Ukupni prihvatljivi troškovi
= Ukupna ugovorena vrijednost projekta HRK]]/7.5345</f>
        <v>259434.60083615367</v>
      </c>
      <c r="AA2558" s="27" t="s">
        <v>22</v>
      </c>
      <c r="AB2558" s="27" t="s">
        <v>19</v>
      </c>
      <c r="AC2558" s="91" t="s">
        <v>9361</v>
      </c>
      <c r="AD2558" s="26" t="s">
        <v>2664</v>
      </c>
    </row>
    <row r="2559" spans="1:30" ht="110.4" x14ac:dyDescent="0.3">
      <c r="A2559" s="31" t="s">
        <v>9362</v>
      </c>
      <c r="B2559" s="69" t="s">
        <v>139</v>
      </c>
      <c r="C2559" s="26" t="s">
        <v>2736</v>
      </c>
      <c r="D2559" s="26" t="s">
        <v>9232</v>
      </c>
      <c r="E2559" s="27" t="s">
        <v>63</v>
      </c>
      <c r="F2559" s="32" t="s">
        <v>9363</v>
      </c>
      <c r="G2559" s="32" t="s">
        <v>2222</v>
      </c>
      <c r="H2559" s="29">
        <v>44340</v>
      </c>
      <c r="I2559" s="29">
        <v>44950</v>
      </c>
      <c r="J2559" s="17" t="str">
        <f>IF(Ugovori_OPULJP[[#This Row],[DATUM ZAVRŠETKA OPERACIJE]]&gt;DATE(2023,12,31),"u provedbi","završen")</f>
        <v>završen</v>
      </c>
      <c r="K2559" s="28" t="s">
        <v>178</v>
      </c>
      <c r="L2559" s="37" t="s">
        <v>178</v>
      </c>
      <c r="M2559" s="46" t="s">
        <v>3114</v>
      </c>
      <c r="N2559" s="18">
        <v>0.15</v>
      </c>
      <c r="O2559" s="19">
        <f>Ugovori_OPULJP[[#This Row],[Bespovratna sredstva - Ukupno (EU+Nac) HRK
= Ukupna ugovorena vrijednost bespovratnih sredstava]]*Ugovori_OPULJP[[#This Row],[EU STOPA SUFINANCIRANJA %
EU CO-FINANCING RATE %]]</f>
        <v>450984.38949999999</v>
      </c>
      <c r="P2559" s="20">
        <f>Ugovori_OPULJP[[#This Row],[Bespovratna sredstva - EU dio - HRK]]/7.5345</f>
        <v>59855.91472559559</v>
      </c>
      <c r="Q2559" s="19">
        <f>Ugovori_OPULJP[[#This Row],[Bespovratna sredstva - Ukupno (EU+Nac) HRK
= Ukupna ugovorena vrijednost bespovratnih sredstava]]*Ugovori_OPULJP[[#This Row],[STOPA NACIONALNOG SUFINANCIRANJA %]]</f>
        <v>79585.480499999991</v>
      </c>
      <c r="R2559" s="20">
        <f>Ugovori_OPULJP[[#This Row],[Bespovratna sredstva - Nacionalni dio - HRK]]/7.5345</f>
        <v>10562.808480987456</v>
      </c>
      <c r="S2559" s="21">
        <v>530569.87</v>
      </c>
      <c r="T2559" s="22">
        <f>Ugovori_OPULJP[[#This Row],[Bespovratna sredstva - Ukupno (EU+Nac) HRK
= Ukupna ugovorena vrijednost bespovratnih sredstava]]/7.5345</f>
        <v>70418.723206583047</v>
      </c>
      <c r="U2559" s="19">
        <v>0</v>
      </c>
      <c r="V2559" s="20">
        <f>Ugovori_OPULJP[[#This Row],[Javni doprinos korisnika - HRK]]/7.5345</f>
        <v>0</v>
      </c>
      <c r="W2559" s="19">
        <v>0</v>
      </c>
      <c r="X2559" s="20">
        <f>Ugovori_OPULJP[[#This Row],[Privatni doprinos korisnika - HRK]]/7.5345</f>
        <v>0</v>
      </c>
      <c r="Y2559" s="21">
        <f>Ugovori_OPULJP[[#This Row],[Bespovratna sredstva - Ukupno (EU+Nac) HRK
= Ukupna ugovorena vrijednost bespovratnih sredstava]]+Ugovori_OPULJP[[#This Row],[Javni doprinos korisnika - HRK]]+Ugovori_OPULJP[[#This Row],[Privatni doprinos korisnika - HRK]]</f>
        <v>530569.87</v>
      </c>
      <c r="Z2559" s="22">
        <f>Ugovori_OPULJP[[#This Row],[UKUPNI PRIHVATLJIVI IZDACI
TOTAL ELIGIBLE EXPENDITURE
= Bespovratna sredstva ukupno + doprinos korisnika
= Ukupni prihvatljivi troškovi
= Ukupna ugovorena vrijednost projekta HRK]]/7.5345</f>
        <v>70418.723206583047</v>
      </c>
      <c r="AA2559" s="27" t="s">
        <v>22</v>
      </c>
      <c r="AB2559" s="27" t="s">
        <v>19</v>
      </c>
      <c r="AC2559" s="91" t="s">
        <v>9364</v>
      </c>
      <c r="AD2559" s="33" t="s">
        <v>2664</v>
      </c>
    </row>
    <row r="2560" spans="1:30" ht="124.2" x14ac:dyDescent="0.3">
      <c r="A2560" s="31" t="s">
        <v>9365</v>
      </c>
      <c r="B2560" s="69" t="s">
        <v>139</v>
      </c>
      <c r="C2560" s="26" t="s">
        <v>2736</v>
      </c>
      <c r="D2560" s="26" t="s">
        <v>9232</v>
      </c>
      <c r="E2560" s="27" t="s">
        <v>63</v>
      </c>
      <c r="F2560" s="32" t="s">
        <v>9366</v>
      </c>
      <c r="G2560" s="14" t="s">
        <v>7436</v>
      </c>
      <c r="H2560" s="29">
        <v>44204</v>
      </c>
      <c r="I2560" s="29">
        <v>44812</v>
      </c>
      <c r="J2560" s="17" t="str">
        <f>IF(Ugovori_OPULJP[[#This Row],[DATUM ZAVRŠETKA OPERACIJE]]&gt;DATE(2023,12,31),"u provedbi","završen")</f>
        <v>završen</v>
      </c>
      <c r="K2560" s="28" t="s">
        <v>5723</v>
      </c>
      <c r="L2560" s="28" t="s">
        <v>91</v>
      </c>
      <c r="M2560" s="18">
        <v>0.85</v>
      </c>
      <c r="N2560" s="18">
        <v>0.15</v>
      </c>
      <c r="O2560" s="55">
        <f>Ugovori_OPULJP[[#This Row],[Bespovratna sredstva - Ukupno (EU+Nac) HRK
= Ukupna ugovorena vrijednost bespovratnih sredstava]]*Ugovori_OPULJP[[#This Row],[EU STOPA SUFINANCIRANJA %
EU CO-FINANCING RATE %]]</f>
        <v>1699088.1199999999</v>
      </c>
      <c r="P2560" s="56">
        <f>Ugovori_OPULJP[[#This Row],[Bespovratna sredstva - EU dio - HRK]]/7.5345</f>
        <v>225507.74703032713</v>
      </c>
      <c r="Q2560" s="55">
        <f>Ugovori_OPULJP[[#This Row],[Bespovratna sredstva - Ukupno (EU+Nac) HRK
= Ukupna ugovorena vrijednost bespovratnih sredstava]]*Ugovori_OPULJP[[#This Row],[STOPA NACIONALNOG SUFINANCIRANJA %]]</f>
        <v>299839.07999999996</v>
      </c>
      <c r="R2560" s="56">
        <f>Ugovori_OPULJP[[#This Row],[Bespovratna sredstva - Nacionalni dio - HRK]]/7.5345</f>
        <v>39795.48477005773</v>
      </c>
      <c r="S2560" s="57">
        <v>1998927.2</v>
      </c>
      <c r="T2560" s="58">
        <f>Ugovori_OPULJP[[#This Row],[Bespovratna sredstva - Ukupno (EU+Nac) HRK
= Ukupna ugovorena vrijednost bespovratnih sredstava]]/7.5345</f>
        <v>265303.23180038488</v>
      </c>
      <c r="U2560" s="55">
        <v>0</v>
      </c>
      <c r="V2560" s="56">
        <f>Ugovori_OPULJP[[#This Row],[Javni doprinos korisnika - HRK]]/7.5345</f>
        <v>0</v>
      </c>
      <c r="W2560" s="55">
        <v>0</v>
      </c>
      <c r="X2560" s="56">
        <f>Ugovori_OPULJP[[#This Row],[Privatni doprinos korisnika - HRK]]/7.5345</f>
        <v>0</v>
      </c>
      <c r="Y2560" s="57">
        <f>Ugovori_OPULJP[[#This Row],[Bespovratna sredstva - Ukupno (EU+Nac) HRK
= Ukupna ugovorena vrijednost bespovratnih sredstava]]+Ugovori_OPULJP[[#This Row],[Javni doprinos korisnika - HRK]]+Ugovori_OPULJP[[#This Row],[Privatni doprinos korisnika - HRK]]</f>
        <v>1998927.2</v>
      </c>
      <c r="Z2560" s="58">
        <f>Ugovori_OPULJP[[#This Row],[UKUPNI PRIHVATLJIVI IZDACI
TOTAL ELIGIBLE EXPENDITURE
= Bespovratna sredstva ukupno + doprinos korisnika
= Ukupni prihvatljivi troškovi
= Ukupna ugovorena vrijednost projekta HRK]]/7.5345</f>
        <v>265303.23180038488</v>
      </c>
      <c r="AA2560" s="27" t="s">
        <v>22</v>
      </c>
      <c r="AB2560" s="27" t="s">
        <v>19</v>
      </c>
      <c r="AC2560" s="91" t="s">
        <v>9367</v>
      </c>
      <c r="AD2560" s="26" t="s">
        <v>2664</v>
      </c>
    </row>
    <row r="2561" spans="1:30" ht="55.2" x14ac:dyDescent="0.3">
      <c r="A2561" s="31" t="s">
        <v>9368</v>
      </c>
      <c r="B2561" s="69" t="s">
        <v>139</v>
      </c>
      <c r="C2561" s="26" t="s">
        <v>2736</v>
      </c>
      <c r="D2561" s="26" t="s">
        <v>9232</v>
      </c>
      <c r="E2561" s="27" t="s">
        <v>63</v>
      </c>
      <c r="F2561" s="32" t="s">
        <v>9369</v>
      </c>
      <c r="G2561" s="32" t="s">
        <v>2581</v>
      </c>
      <c r="H2561" s="29">
        <v>44204</v>
      </c>
      <c r="I2561" s="29">
        <v>44812</v>
      </c>
      <c r="J2561" s="17" t="str">
        <f>IF(Ugovori_OPULJP[[#This Row],[DATUM ZAVRŠETKA OPERACIJE]]&gt;DATE(2023,12,31),"u provedbi","završen")</f>
        <v>završen</v>
      </c>
      <c r="K2561" s="28" t="s">
        <v>71</v>
      </c>
      <c r="L2561" s="15" t="s">
        <v>71</v>
      </c>
      <c r="M2561" s="18">
        <v>0.85</v>
      </c>
      <c r="N2561" s="18">
        <v>0.15</v>
      </c>
      <c r="O2561" s="55">
        <f>Ugovori_OPULJP[[#This Row],[Bespovratna sredstva - Ukupno (EU+Nac) HRK
= Ukupna ugovorena vrijednost bespovratnih sredstava]]*Ugovori_OPULJP[[#This Row],[EU STOPA SUFINANCIRANJA %
EU CO-FINANCING RATE %]]</f>
        <v>1246659.5975000001</v>
      </c>
      <c r="P2561" s="56">
        <f>Ugovori_OPULJP[[#This Row],[Bespovratna sredstva - EU dio - HRK]]/7.5345</f>
        <v>165460.16291724733</v>
      </c>
      <c r="Q2561" s="55">
        <f>Ugovori_OPULJP[[#This Row],[Bespovratna sredstva - Ukupno (EU+Nac) HRK
= Ukupna ugovorena vrijednost bespovratnih sredstava]]*Ugovori_OPULJP[[#This Row],[STOPA NACIONALNOG SUFINANCIRANJA %]]</f>
        <v>219998.7525</v>
      </c>
      <c r="R2561" s="56">
        <f>Ugovori_OPULJP[[#This Row],[Bespovratna sredstva - Nacionalni dio - HRK]]/7.5345</f>
        <v>29198.852279514234</v>
      </c>
      <c r="S2561" s="57">
        <v>1466658.35</v>
      </c>
      <c r="T2561" s="58">
        <f>Ugovori_OPULJP[[#This Row],[Bespovratna sredstva - Ukupno (EU+Nac) HRK
= Ukupna ugovorena vrijednost bespovratnih sredstava]]/7.5345</f>
        <v>194659.01519676155</v>
      </c>
      <c r="U2561" s="55">
        <v>0</v>
      </c>
      <c r="V2561" s="56">
        <f>Ugovori_OPULJP[[#This Row],[Javni doprinos korisnika - HRK]]/7.5345</f>
        <v>0</v>
      </c>
      <c r="W2561" s="55">
        <v>0</v>
      </c>
      <c r="X2561" s="56">
        <f>Ugovori_OPULJP[[#This Row],[Privatni doprinos korisnika - HRK]]/7.5345</f>
        <v>0</v>
      </c>
      <c r="Y2561" s="57">
        <f>Ugovori_OPULJP[[#This Row],[Bespovratna sredstva - Ukupno (EU+Nac) HRK
= Ukupna ugovorena vrijednost bespovratnih sredstava]]+Ugovori_OPULJP[[#This Row],[Javni doprinos korisnika - HRK]]+Ugovori_OPULJP[[#This Row],[Privatni doprinos korisnika - HRK]]</f>
        <v>1466658.35</v>
      </c>
      <c r="Z2561" s="58">
        <f>Ugovori_OPULJP[[#This Row],[UKUPNI PRIHVATLJIVI IZDACI
TOTAL ELIGIBLE EXPENDITURE
= Bespovratna sredstva ukupno + doprinos korisnika
= Ukupni prihvatljivi troškovi
= Ukupna ugovorena vrijednost projekta HRK]]/7.5345</f>
        <v>194659.01519676155</v>
      </c>
      <c r="AA2561" s="27" t="s">
        <v>22</v>
      </c>
      <c r="AB2561" s="27" t="s">
        <v>19</v>
      </c>
      <c r="AC2561" s="91" t="s">
        <v>9370</v>
      </c>
      <c r="AD2561" s="26" t="s">
        <v>2664</v>
      </c>
    </row>
    <row r="2562" spans="1:30" ht="69" x14ac:dyDescent="0.3">
      <c r="A2562" s="36" t="s">
        <v>9371</v>
      </c>
      <c r="B2562" s="69" t="s">
        <v>139</v>
      </c>
      <c r="C2562" s="26" t="s">
        <v>2736</v>
      </c>
      <c r="D2562" s="26" t="s">
        <v>9232</v>
      </c>
      <c r="E2562" s="27" t="s">
        <v>63</v>
      </c>
      <c r="F2562" s="32" t="s">
        <v>9372</v>
      </c>
      <c r="G2562" s="32" t="s">
        <v>1545</v>
      </c>
      <c r="H2562" s="29">
        <v>44410</v>
      </c>
      <c r="I2562" s="29">
        <v>45018</v>
      </c>
      <c r="J2562" s="17" t="str">
        <f>IF(Ugovori_OPULJP[[#This Row],[DATUM ZAVRŠETKA OPERACIJE]]&gt;DATE(2023,12,31),"u provedbi","završen")</f>
        <v>završen</v>
      </c>
      <c r="K2562" s="37" t="s">
        <v>71</v>
      </c>
      <c r="L2562" s="15" t="s">
        <v>71</v>
      </c>
      <c r="M2562" s="18">
        <v>0.85</v>
      </c>
      <c r="N2562" s="18">
        <v>0.15</v>
      </c>
      <c r="O2562" s="55">
        <f>Ugovori_OPULJP[[#This Row],[Bespovratna sredstva - Ukupno (EU+Nac) HRK
= Ukupna ugovorena vrijednost bespovratnih sredstava]]*Ugovori_OPULJP[[#This Row],[EU STOPA SUFINANCIRANJA %
EU CO-FINANCING RATE %]]</f>
        <v>228052.33099999998</v>
      </c>
      <c r="P2562" s="56">
        <f>Ugovori_OPULJP[[#This Row],[Bespovratna sredstva - EU dio - HRK]]/7.5345</f>
        <v>30267.745835821883</v>
      </c>
      <c r="Q2562" s="55">
        <f>Ugovori_OPULJP[[#This Row],[Bespovratna sredstva - Ukupno (EU+Nac) HRK
= Ukupna ugovorena vrijednost bespovratnih sredstava]]*Ugovori_OPULJP[[#This Row],[STOPA NACIONALNOG SUFINANCIRANJA %]]</f>
        <v>40244.528999999995</v>
      </c>
      <c r="R2562" s="56">
        <f>Ugovori_OPULJP[[#This Row],[Bespovratna sredstva - Nacionalni dio - HRK]]/7.5345</f>
        <v>5341.3669122038609</v>
      </c>
      <c r="S2562" s="57">
        <v>268296.86</v>
      </c>
      <c r="T2562" s="58">
        <f>Ugovori_OPULJP[[#This Row],[Bespovratna sredstva - Ukupno (EU+Nac) HRK
= Ukupna ugovorena vrijednost bespovratnih sredstava]]/7.5345</f>
        <v>35609.112748025742</v>
      </c>
      <c r="U2562" s="55">
        <v>0</v>
      </c>
      <c r="V2562" s="56">
        <f>Ugovori_OPULJP[[#This Row],[Javni doprinos korisnika - HRK]]/7.5345</f>
        <v>0</v>
      </c>
      <c r="W2562" s="55">
        <v>0</v>
      </c>
      <c r="X2562" s="56">
        <f>Ugovori_OPULJP[[#This Row],[Privatni doprinos korisnika - HRK]]/7.5345</f>
        <v>0</v>
      </c>
      <c r="Y2562" s="57">
        <f>Ugovori_OPULJP[[#This Row],[Bespovratna sredstva - Ukupno (EU+Nac) HRK
= Ukupna ugovorena vrijednost bespovratnih sredstava]]+Ugovori_OPULJP[[#This Row],[Javni doprinos korisnika - HRK]]+Ugovori_OPULJP[[#This Row],[Privatni doprinos korisnika - HRK]]</f>
        <v>268296.86</v>
      </c>
      <c r="Z2562" s="58">
        <f>Ugovori_OPULJP[[#This Row],[UKUPNI PRIHVATLJIVI IZDACI
TOTAL ELIGIBLE EXPENDITURE
= Bespovratna sredstva ukupno + doprinos korisnika
= Ukupni prihvatljivi troškovi
= Ukupna ugovorena vrijednost projekta HRK]]/7.5345</f>
        <v>35609.112748025742</v>
      </c>
      <c r="AA2562" s="13" t="s">
        <v>22</v>
      </c>
      <c r="AB2562" s="13" t="s">
        <v>19</v>
      </c>
      <c r="AC2562" s="91" t="s">
        <v>9373</v>
      </c>
      <c r="AD2562" s="12" t="s">
        <v>2664</v>
      </c>
    </row>
    <row r="2563" spans="1:30" ht="96.6" x14ac:dyDescent="0.3">
      <c r="A2563" s="31" t="s">
        <v>9374</v>
      </c>
      <c r="B2563" s="69" t="s">
        <v>139</v>
      </c>
      <c r="C2563" s="26" t="s">
        <v>2736</v>
      </c>
      <c r="D2563" s="26" t="s">
        <v>9232</v>
      </c>
      <c r="E2563" s="27" t="s">
        <v>63</v>
      </c>
      <c r="F2563" s="32" t="s">
        <v>9375</v>
      </c>
      <c r="G2563" s="32" t="s">
        <v>1474</v>
      </c>
      <c r="H2563" s="29">
        <v>44204</v>
      </c>
      <c r="I2563" s="29">
        <v>44812</v>
      </c>
      <c r="J2563" s="17" t="str">
        <f>IF(Ugovori_OPULJP[[#This Row],[DATUM ZAVRŠETKA OPERACIJE]]&gt;DATE(2023,12,31),"u provedbi","završen")</f>
        <v>završen</v>
      </c>
      <c r="K2563" s="28" t="s">
        <v>7347</v>
      </c>
      <c r="L2563" s="28" t="s">
        <v>178</v>
      </c>
      <c r="M2563" s="18">
        <v>0.85</v>
      </c>
      <c r="N2563" s="18">
        <v>0.15</v>
      </c>
      <c r="O2563" s="55">
        <f>Ugovori_OPULJP[[#This Row],[Bespovratna sredstva - Ukupno (EU+Nac) HRK
= Ukupna ugovorena vrijednost bespovratnih sredstava]]*Ugovori_OPULJP[[#This Row],[EU STOPA SUFINANCIRANJA %
EU CO-FINANCING RATE %]]</f>
        <v>1496267.291</v>
      </c>
      <c r="P2563" s="56">
        <f>Ugovori_OPULJP[[#This Row],[Bespovratna sredstva - EU dio - HRK]]/7.5345</f>
        <v>198588.79700046452</v>
      </c>
      <c r="Q2563" s="55">
        <f>Ugovori_OPULJP[[#This Row],[Bespovratna sredstva - Ukupno (EU+Nac) HRK
= Ukupna ugovorena vrijednost bespovratnih sredstava]]*Ugovori_OPULJP[[#This Row],[STOPA NACIONALNOG SUFINANCIRANJA %]]</f>
        <v>264047.16899999999</v>
      </c>
      <c r="R2563" s="56">
        <f>Ugovori_OPULJP[[#This Row],[Bespovratna sredstva - Nacionalni dio - HRK]]/7.5345</f>
        <v>35045.081823611385</v>
      </c>
      <c r="S2563" s="57">
        <v>1760314.46</v>
      </c>
      <c r="T2563" s="58">
        <f>Ugovori_OPULJP[[#This Row],[Bespovratna sredstva - Ukupno (EU+Nac) HRK
= Ukupna ugovorena vrijednost bespovratnih sredstava]]/7.5345</f>
        <v>233633.87882407589</v>
      </c>
      <c r="U2563" s="55">
        <v>0</v>
      </c>
      <c r="V2563" s="56">
        <f>Ugovori_OPULJP[[#This Row],[Javni doprinos korisnika - HRK]]/7.5345</f>
        <v>0</v>
      </c>
      <c r="W2563" s="55">
        <v>0</v>
      </c>
      <c r="X2563" s="56">
        <f>Ugovori_OPULJP[[#This Row],[Privatni doprinos korisnika - HRK]]/7.5345</f>
        <v>0</v>
      </c>
      <c r="Y2563" s="57">
        <f>Ugovori_OPULJP[[#This Row],[Bespovratna sredstva - Ukupno (EU+Nac) HRK
= Ukupna ugovorena vrijednost bespovratnih sredstava]]+Ugovori_OPULJP[[#This Row],[Javni doprinos korisnika - HRK]]+Ugovori_OPULJP[[#This Row],[Privatni doprinos korisnika - HRK]]</f>
        <v>1760314.46</v>
      </c>
      <c r="Z2563" s="58">
        <f>Ugovori_OPULJP[[#This Row],[UKUPNI PRIHVATLJIVI IZDACI
TOTAL ELIGIBLE EXPENDITURE
= Bespovratna sredstva ukupno + doprinos korisnika
= Ukupni prihvatljivi troškovi
= Ukupna ugovorena vrijednost projekta HRK]]/7.5345</f>
        <v>233633.87882407589</v>
      </c>
      <c r="AA2563" s="27" t="s">
        <v>22</v>
      </c>
      <c r="AB2563" s="27" t="s">
        <v>19</v>
      </c>
      <c r="AC2563" s="91" t="s">
        <v>9376</v>
      </c>
      <c r="AD2563" s="26" t="s">
        <v>2664</v>
      </c>
    </row>
    <row r="2564" spans="1:30" ht="110.4" x14ac:dyDescent="0.3">
      <c r="A2564" s="31" t="s">
        <v>9377</v>
      </c>
      <c r="B2564" s="69" t="s">
        <v>139</v>
      </c>
      <c r="C2564" s="26" t="s">
        <v>2736</v>
      </c>
      <c r="D2564" s="26" t="s">
        <v>9232</v>
      </c>
      <c r="E2564" s="27" t="s">
        <v>63</v>
      </c>
      <c r="F2564" s="32" t="s">
        <v>9378</v>
      </c>
      <c r="G2564" s="14" t="s">
        <v>1919</v>
      </c>
      <c r="H2564" s="29">
        <v>44207</v>
      </c>
      <c r="I2564" s="29">
        <v>44815</v>
      </c>
      <c r="J2564" s="17" t="str">
        <f>IF(Ugovori_OPULJP[[#This Row],[DATUM ZAVRŠETKA OPERACIJE]]&gt;DATE(2023,12,31),"u provedbi","završen")</f>
        <v>završen</v>
      </c>
      <c r="K2564" s="28" t="s">
        <v>240</v>
      </c>
      <c r="L2564" s="28" t="s">
        <v>240</v>
      </c>
      <c r="M2564" s="18">
        <v>0.85</v>
      </c>
      <c r="N2564" s="18">
        <v>0.15</v>
      </c>
      <c r="O2564" s="55">
        <f>Ugovori_OPULJP[[#This Row],[Bespovratna sredstva - Ukupno (EU+Nac) HRK
= Ukupna ugovorena vrijednost bespovratnih sredstava]]*Ugovori_OPULJP[[#This Row],[EU STOPA SUFINANCIRANJA %
EU CO-FINANCING RATE %]]</f>
        <v>1596684.6165</v>
      </c>
      <c r="P2564" s="56">
        <f>Ugovori_OPULJP[[#This Row],[Bespovratna sredstva - EU dio - HRK]]/7.5345</f>
        <v>211916.46645431017</v>
      </c>
      <c r="Q2564" s="55">
        <f>Ugovori_OPULJP[[#This Row],[Bespovratna sredstva - Ukupno (EU+Nac) HRK
= Ukupna ugovorena vrijednost bespovratnih sredstava]]*Ugovori_OPULJP[[#This Row],[STOPA NACIONALNOG SUFINANCIRANJA %]]</f>
        <v>281767.87349999999</v>
      </c>
      <c r="R2564" s="56">
        <f>Ugovori_OPULJP[[#This Row],[Bespovratna sredstva - Nacionalni dio - HRK]]/7.5345</f>
        <v>37397.023491937085</v>
      </c>
      <c r="S2564" s="57">
        <v>1878452.49</v>
      </c>
      <c r="T2564" s="58">
        <f>Ugovori_OPULJP[[#This Row],[Bespovratna sredstva - Ukupno (EU+Nac) HRK
= Ukupna ugovorena vrijednost bespovratnih sredstava]]/7.5345</f>
        <v>249313.48994624725</v>
      </c>
      <c r="U2564" s="55">
        <v>0</v>
      </c>
      <c r="V2564" s="56">
        <f>Ugovori_OPULJP[[#This Row],[Javni doprinos korisnika - HRK]]/7.5345</f>
        <v>0</v>
      </c>
      <c r="W2564" s="55">
        <v>0</v>
      </c>
      <c r="X2564" s="56">
        <f>Ugovori_OPULJP[[#This Row],[Privatni doprinos korisnika - HRK]]/7.5345</f>
        <v>0</v>
      </c>
      <c r="Y2564" s="57">
        <f>Ugovori_OPULJP[[#This Row],[Bespovratna sredstva - Ukupno (EU+Nac) HRK
= Ukupna ugovorena vrijednost bespovratnih sredstava]]+Ugovori_OPULJP[[#This Row],[Javni doprinos korisnika - HRK]]+Ugovori_OPULJP[[#This Row],[Privatni doprinos korisnika - HRK]]</f>
        <v>1878452.49</v>
      </c>
      <c r="Z2564" s="58">
        <f>Ugovori_OPULJP[[#This Row],[UKUPNI PRIHVATLJIVI IZDACI
TOTAL ELIGIBLE EXPENDITURE
= Bespovratna sredstva ukupno + doprinos korisnika
= Ukupni prihvatljivi troškovi
= Ukupna ugovorena vrijednost projekta HRK]]/7.5345</f>
        <v>249313.48994624725</v>
      </c>
      <c r="AA2564" s="27" t="s">
        <v>22</v>
      </c>
      <c r="AB2564" s="27" t="s">
        <v>19</v>
      </c>
      <c r="AC2564" s="91" t="s">
        <v>9379</v>
      </c>
      <c r="AD2564" s="26" t="s">
        <v>2664</v>
      </c>
    </row>
    <row r="2565" spans="1:30" ht="82.8" x14ac:dyDescent="0.3">
      <c r="A2565" s="31" t="s">
        <v>9380</v>
      </c>
      <c r="B2565" s="69" t="s">
        <v>139</v>
      </c>
      <c r="C2565" s="26" t="s">
        <v>2736</v>
      </c>
      <c r="D2565" s="26" t="s">
        <v>9232</v>
      </c>
      <c r="E2565" s="27" t="s">
        <v>63</v>
      </c>
      <c r="F2565" s="32" t="s">
        <v>9381</v>
      </c>
      <c r="G2565" s="14" t="s">
        <v>7470</v>
      </c>
      <c r="H2565" s="29">
        <v>44316</v>
      </c>
      <c r="I2565" s="29">
        <v>44925</v>
      </c>
      <c r="J2565" s="17" t="str">
        <f>IF(Ugovori_OPULJP[[#This Row],[DATUM ZAVRŠETKA OPERACIJE]]&gt;DATE(2023,12,31),"u provedbi","završen")</f>
        <v>završen</v>
      </c>
      <c r="K2565" s="28" t="s">
        <v>380</v>
      </c>
      <c r="L2565" s="15" t="s">
        <v>380</v>
      </c>
      <c r="M2565" s="18">
        <v>0.85</v>
      </c>
      <c r="N2565" s="18">
        <v>0.15</v>
      </c>
      <c r="O2565" s="19">
        <f>Ugovori_OPULJP[[#This Row],[Bespovratna sredstva - Ukupno (EU+Nac) HRK
= Ukupna ugovorena vrijednost bespovratnih sredstava]]*Ugovori_OPULJP[[#This Row],[EU STOPA SUFINANCIRANJA %
EU CO-FINANCING RATE %]]</f>
        <v>272775.2</v>
      </c>
      <c r="P2565" s="20">
        <f>Ugovori_OPULJP[[#This Row],[Bespovratna sredstva - EU dio - HRK]]/7.5345</f>
        <v>36203.490609861306</v>
      </c>
      <c r="Q2565" s="19">
        <f>Ugovori_OPULJP[[#This Row],[Bespovratna sredstva - Ukupno (EU+Nac) HRK
= Ukupna ugovorena vrijednost bespovratnih sredstava]]*Ugovori_OPULJP[[#This Row],[STOPA NACIONALNOG SUFINANCIRANJA %]]</f>
        <v>48136.799999999996</v>
      </c>
      <c r="R2565" s="20">
        <f>Ugovori_OPULJP[[#This Row],[Bespovratna sredstva - Nacionalni dio - HRK]]/7.5345</f>
        <v>6388.8512840931708</v>
      </c>
      <c r="S2565" s="21">
        <v>320912</v>
      </c>
      <c r="T2565" s="22">
        <f>Ugovori_OPULJP[[#This Row],[Bespovratna sredstva - Ukupno (EU+Nac) HRK
= Ukupna ugovorena vrijednost bespovratnih sredstava]]/7.5345</f>
        <v>42592.341893954472</v>
      </c>
      <c r="U2565" s="19">
        <v>0</v>
      </c>
      <c r="V2565" s="20">
        <f>Ugovori_OPULJP[[#This Row],[Javni doprinos korisnika - HRK]]/7.5345</f>
        <v>0</v>
      </c>
      <c r="W2565" s="19">
        <v>0</v>
      </c>
      <c r="X2565" s="20">
        <f>Ugovori_OPULJP[[#This Row],[Privatni doprinos korisnika - HRK]]/7.5345</f>
        <v>0</v>
      </c>
      <c r="Y2565" s="21">
        <f>Ugovori_OPULJP[[#This Row],[Bespovratna sredstva - Ukupno (EU+Nac) HRK
= Ukupna ugovorena vrijednost bespovratnih sredstava]]+Ugovori_OPULJP[[#This Row],[Javni doprinos korisnika - HRK]]+Ugovori_OPULJP[[#This Row],[Privatni doprinos korisnika - HRK]]</f>
        <v>320912</v>
      </c>
      <c r="Z2565" s="22">
        <f>Ugovori_OPULJP[[#This Row],[UKUPNI PRIHVATLJIVI IZDACI
TOTAL ELIGIBLE EXPENDITURE
= Bespovratna sredstva ukupno + doprinos korisnika
= Ukupni prihvatljivi troškovi
= Ukupna ugovorena vrijednost projekta HRK]]/7.5345</f>
        <v>42592.341893954472</v>
      </c>
      <c r="AA2565" s="13" t="s">
        <v>22</v>
      </c>
      <c r="AB2565" s="13" t="s">
        <v>19</v>
      </c>
      <c r="AC2565" s="91" t="s">
        <v>9382</v>
      </c>
      <c r="AD2565" s="33" t="s">
        <v>2664</v>
      </c>
    </row>
    <row r="2566" spans="1:30" ht="96.6" x14ac:dyDescent="0.3">
      <c r="A2566" s="31" t="s">
        <v>9383</v>
      </c>
      <c r="B2566" s="69" t="s">
        <v>139</v>
      </c>
      <c r="C2566" s="26" t="s">
        <v>2736</v>
      </c>
      <c r="D2566" s="26" t="s">
        <v>9232</v>
      </c>
      <c r="E2566" s="27" t="s">
        <v>63</v>
      </c>
      <c r="F2566" s="32" t="s">
        <v>9384</v>
      </c>
      <c r="G2566" s="32" t="s">
        <v>9385</v>
      </c>
      <c r="H2566" s="29">
        <v>44321</v>
      </c>
      <c r="I2566" s="29">
        <v>44931</v>
      </c>
      <c r="J2566" s="17" t="str">
        <f>IF(Ugovori_OPULJP[[#This Row],[DATUM ZAVRŠETKA OPERACIJE]]&gt;DATE(2023,12,31),"u provedbi","završen")</f>
        <v>završen</v>
      </c>
      <c r="K2566" s="28" t="s">
        <v>20</v>
      </c>
      <c r="L2566" s="28" t="s">
        <v>21</v>
      </c>
      <c r="M2566" s="18">
        <v>0.85</v>
      </c>
      <c r="N2566" s="18">
        <v>0.15</v>
      </c>
      <c r="O2566" s="19">
        <f>Ugovori_OPULJP[[#This Row],[Bespovratna sredstva - Ukupno (EU+Nac) HRK
= Ukupna ugovorena vrijednost bespovratnih sredstava]]*Ugovori_OPULJP[[#This Row],[EU STOPA SUFINANCIRANJA %
EU CO-FINANCING RATE %]]</f>
        <v>467300.25</v>
      </c>
      <c r="P2566" s="20">
        <f>Ugovori_OPULJP[[#This Row],[Bespovratna sredstva - EU dio - HRK]]/7.5345</f>
        <v>62021.401552856856</v>
      </c>
      <c r="Q2566" s="19">
        <f>Ugovori_OPULJP[[#This Row],[Bespovratna sredstva - Ukupno (EU+Nac) HRK
= Ukupna ugovorena vrijednost bespovratnih sredstava]]*Ugovori_OPULJP[[#This Row],[STOPA NACIONALNOG SUFINANCIRANJA %]]</f>
        <v>82464.75</v>
      </c>
      <c r="R2566" s="20">
        <f>Ugovori_OPULJP[[#This Row],[Bespovratna sredstva - Nacionalni dio - HRK]]/7.5345</f>
        <v>10944.953215210033</v>
      </c>
      <c r="S2566" s="21">
        <v>549765</v>
      </c>
      <c r="T2566" s="22">
        <f>Ugovori_OPULJP[[#This Row],[Bespovratna sredstva - Ukupno (EU+Nac) HRK
= Ukupna ugovorena vrijednost bespovratnih sredstava]]/7.5345</f>
        <v>72966.354768066885</v>
      </c>
      <c r="U2566" s="19">
        <v>0</v>
      </c>
      <c r="V2566" s="20">
        <f>Ugovori_OPULJP[[#This Row],[Javni doprinos korisnika - HRK]]/7.5345</f>
        <v>0</v>
      </c>
      <c r="W2566" s="19">
        <v>0</v>
      </c>
      <c r="X2566" s="20">
        <f>Ugovori_OPULJP[[#This Row],[Privatni doprinos korisnika - HRK]]/7.5345</f>
        <v>0</v>
      </c>
      <c r="Y2566" s="21">
        <f>Ugovori_OPULJP[[#This Row],[Bespovratna sredstva - Ukupno (EU+Nac) HRK
= Ukupna ugovorena vrijednost bespovratnih sredstava]]+Ugovori_OPULJP[[#This Row],[Javni doprinos korisnika - HRK]]+Ugovori_OPULJP[[#This Row],[Privatni doprinos korisnika - HRK]]</f>
        <v>549765</v>
      </c>
      <c r="Z2566" s="22">
        <f>Ugovori_OPULJP[[#This Row],[UKUPNI PRIHVATLJIVI IZDACI
TOTAL ELIGIBLE EXPENDITURE
= Bespovratna sredstva ukupno + doprinos korisnika
= Ukupni prihvatljivi troškovi
= Ukupna ugovorena vrijednost projekta HRK]]/7.5345</f>
        <v>72966.354768066885</v>
      </c>
      <c r="AA2566" s="13" t="s">
        <v>22</v>
      </c>
      <c r="AB2566" s="13" t="s">
        <v>19</v>
      </c>
      <c r="AC2566" s="91" t="s">
        <v>9386</v>
      </c>
      <c r="AD2566" s="33" t="s">
        <v>2664</v>
      </c>
    </row>
    <row r="2567" spans="1:30" ht="110.4" x14ac:dyDescent="0.3">
      <c r="A2567" s="31" t="s">
        <v>9387</v>
      </c>
      <c r="B2567" s="69" t="s">
        <v>139</v>
      </c>
      <c r="C2567" s="26" t="s">
        <v>2736</v>
      </c>
      <c r="D2567" s="26" t="s">
        <v>9232</v>
      </c>
      <c r="E2567" s="27" t="s">
        <v>63</v>
      </c>
      <c r="F2567" s="32" t="s">
        <v>9388</v>
      </c>
      <c r="G2567" s="14" t="s">
        <v>1186</v>
      </c>
      <c r="H2567" s="29">
        <v>44317</v>
      </c>
      <c r="I2567" s="29">
        <v>44866</v>
      </c>
      <c r="J2567" s="17" t="str">
        <f>IF(Ugovori_OPULJP[[#This Row],[DATUM ZAVRŠETKA OPERACIJE]]&gt;DATE(2023,12,31),"u provedbi","završen")</f>
        <v>završen</v>
      </c>
      <c r="K2567" s="28" t="s">
        <v>682</v>
      </c>
      <c r="L2567" s="28" t="s">
        <v>144</v>
      </c>
      <c r="M2567" s="18">
        <v>0.85</v>
      </c>
      <c r="N2567" s="18">
        <v>0.15</v>
      </c>
      <c r="O2567" s="19">
        <f>Ugovori_OPULJP[[#This Row],[Bespovratna sredstva - Ukupno (EU+Nac) HRK
= Ukupna ugovorena vrijednost bespovratnih sredstava]]*Ugovori_OPULJP[[#This Row],[EU STOPA SUFINANCIRANJA %
EU CO-FINANCING RATE %]]</f>
        <v>1690613.4245</v>
      </c>
      <c r="P2567" s="20">
        <f>Ugovori_OPULJP[[#This Row],[Bespovratna sredstva - EU dio - HRK]]/7.5345</f>
        <v>224382.96164310834</v>
      </c>
      <c r="Q2567" s="19">
        <f>Ugovori_OPULJP[[#This Row],[Bespovratna sredstva - Ukupno (EU+Nac) HRK
= Ukupna ugovorena vrijednost bespovratnih sredstava]]*Ugovori_OPULJP[[#This Row],[STOPA NACIONALNOG SUFINANCIRANJA %]]</f>
        <v>298343.54550000001</v>
      </c>
      <c r="R2567" s="20">
        <f>Ugovori_OPULJP[[#This Row],[Bespovratna sredstva - Nacionalni dio - HRK]]/7.5345</f>
        <v>39596.993231136767</v>
      </c>
      <c r="S2567" s="21">
        <v>1988956.97</v>
      </c>
      <c r="T2567" s="22">
        <f>Ugovori_OPULJP[[#This Row],[Bespovratna sredstva - Ukupno (EU+Nac) HRK
= Ukupna ugovorena vrijednost bespovratnih sredstava]]/7.5345</f>
        <v>263979.9548742451</v>
      </c>
      <c r="U2567" s="19">
        <v>0</v>
      </c>
      <c r="V2567" s="20">
        <f>Ugovori_OPULJP[[#This Row],[Javni doprinos korisnika - HRK]]/7.5345</f>
        <v>0</v>
      </c>
      <c r="W2567" s="19">
        <v>0</v>
      </c>
      <c r="X2567" s="20">
        <f>Ugovori_OPULJP[[#This Row],[Privatni doprinos korisnika - HRK]]/7.5345</f>
        <v>0</v>
      </c>
      <c r="Y2567" s="21">
        <f>Ugovori_OPULJP[[#This Row],[Bespovratna sredstva - Ukupno (EU+Nac) HRK
= Ukupna ugovorena vrijednost bespovratnih sredstava]]+Ugovori_OPULJP[[#This Row],[Javni doprinos korisnika - HRK]]+Ugovori_OPULJP[[#This Row],[Privatni doprinos korisnika - HRK]]</f>
        <v>1988956.97</v>
      </c>
      <c r="Z2567" s="22">
        <f>Ugovori_OPULJP[[#This Row],[UKUPNI PRIHVATLJIVI IZDACI
TOTAL ELIGIBLE EXPENDITURE
= Bespovratna sredstva ukupno + doprinos korisnika
= Ukupni prihvatljivi troškovi
= Ukupna ugovorena vrijednost projekta HRK]]/7.5345</f>
        <v>263979.9548742451</v>
      </c>
      <c r="AA2567" s="13" t="s">
        <v>22</v>
      </c>
      <c r="AB2567" s="13" t="s">
        <v>19</v>
      </c>
      <c r="AC2567" s="91" t="s">
        <v>9389</v>
      </c>
      <c r="AD2567" s="33" t="s">
        <v>2664</v>
      </c>
    </row>
    <row r="2568" spans="1:30" ht="82.8" x14ac:dyDescent="0.3">
      <c r="A2568" s="31" t="s">
        <v>9390</v>
      </c>
      <c r="B2568" s="69" t="s">
        <v>139</v>
      </c>
      <c r="C2568" s="26" t="s">
        <v>2736</v>
      </c>
      <c r="D2568" s="26" t="s">
        <v>9232</v>
      </c>
      <c r="E2568" s="27" t="s">
        <v>63</v>
      </c>
      <c r="F2568" s="32" t="s">
        <v>9391</v>
      </c>
      <c r="G2568" s="32" t="s">
        <v>9392</v>
      </c>
      <c r="H2568" s="29">
        <v>44322</v>
      </c>
      <c r="I2568" s="29">
        <v>44932</v>
      </c>
      <c r="J2568" s="17" t="str">
        <f>IF(Ugovori_OPULJP[[#This Row],[DATUM ZAVRŠETKA OPERACIJE]]&gt;DATE(2023,12,31),"u provedbi","završen")</f>
        <v>završen</v>
      </c>
      <c r="K2568" s="28" t="s">
        <v>173</v>
      </c>
      <c r="L2568" s="28" t="s">
        <v>21</v>
      </c>
      <c r="M2568" s="18">
        <v>0.85</v>
      </c>
      <c r="N2568" s="18">
        <v>0.15</v>
      </c>
      <c r="O2568" s="19">
        <f>Ugovori_OPULJP[[#This Row],[Bespovratna sredstva - Ukupno (EU+Nac) HRK
= Ukupna ugovorena vrijednost bespovratnih sredstava]]*Ugovori_OPULJP[[#This Row],[EU STOPA SUFINANCIRANJA %
EU CO-FINANCING RATE %]]</f>
        <v>396870.1</v>
      </c>
      <c r="P2568" s="20">
        <f>Ugovori_OPULJP[[#This Row],[Bespovratna sredstva - EU dio - HRK]]/7.5345</f>
        <v>52673.714247793476</v>
      </c>
      <c r="Q2568" s="19">
        <f>Ugovori_OPULJP[[#This Row],[Bespovratna sredstva - Ukupno (EU+Nac) HRK
= Ukupna ugovorena vrijednost bespovratnih sredstava]]*Ugovori_OPULJP[[#This Row],[STOPA NACIONALNOG SUFINANCIRANJA %]]</f>
        <v>70035.899999999994</v>
      </c>
      <c r="R2568" s="20">
        <f>Ugovori_OPULJP[[#This Row],[Bespovratna sredstva - Nacionalni dio - HRK]]/7.5345</f>
        <v>9295.3613378459067</v>
      </c>
      <c r="S2568" s="21">
        <v>466906</v>
      </c>
      <c r="T2568" s="22">
        <f>Ugovori_OPULJP[[#This Row],[Bespovratna sredstva - Ukupno (EU+Nac) HRK
= Ukupna ugovorena vrijednost bespovratnih sredstava]]/7.5345</f>
        <v>61969.075585639388</v>
      </c>
      <c r="U2568" s="19">
        <v>0</v>
      </c>
      <c r="V2568" s="20">
        <f>Ugovori_OPULJP[[#This Row],[Javni doprinos korisnika - HRK]]/7.5345</f>
        <v>0</v>
      </c>
      <c r="W2568" s="19">
        <v>0</v>
      </c>
      <c r="X2568" s="20">
        <f>Ugovori_OPULJP[[#This Row],[Privatni doprinos korisnika - HRK]]/7.5345</f>
        <v>0</v>
      </c>
      <c r="Y2568" s="21">
        <f>Ugovori_OPULJP[[#This Row],[Bespovratna sredstva - Ukupno (EU+Nac) HRK
= Ukupna ugovorena vrijednost bespovratnih sredstava]]+Ugovori_OPULJP[[#This Row],[Javni doprinos korisnika - HRK]]+Ugovori_OPULJP[[#This Row],[Privatni doprinos korisnika - HRK]]</f>
        <v>466906</v>
      </c>
      <c r="Z2568" s="22">
        <f>Ugovori_OPULJP[[#This Row],[UKUPNI PRIHVATLJIVI IZDACI
TOTAL ELIGIBLE EXPENDITURE
= Bespovratna sredstva ukupno + doprinos korisnika
= Ukupni prihvatljivi troškovi
= Ukupna ugovorena vrijednost projekta HRK]]/7.5345</f>
        <v>61969.075585639388</v>
      </c>
      <c r="AA2568" s="13" t="s">
        <v>22</v>
      </c>
      <c r="AB2568" s="13" t="s">
        <v>19</v>
      </c>
      <c r="AC2568" s="91" t="s">
        <v>9393</v>
      </c>
      <c r="AD2568" s="33" t="s">
        <v>2664</v>
      </c>
    </row>
    <row r="2569" spans="1:30" ht="124.2" x14ac:dyDescent="0.3">
      <c r="A2569" s="31" t="s">
        <v>9394</v>
      </c>
      <c r="B2569" s="69" t="s">
        <v>139</v>
      </c>
      <c r="C2569" s="26" t="s">
        <v>2736</v>
      </c>
      <c r="D2569" s="26" t="s">
        <v>9232</v>
      </c>
      <c r="E2569" s="27" t="s">
        <v>63</v>
      </c>
      <c r="F2569" s="32" t="s">
        <v>7309</v>
      </c>
      <c r="G2569" s="32" t="s">
        <v>7470</v>
      </c>
      <c r="H2569" s="29">
        <v>44207</v>
      </c>
      <c r="I2569" s="29">
        <v>44815</v>
      </c>
      <c r="J2569" s="17" t="str">
        <f>IF(Ugovori_OPULJP[[#This Row],[DATUM ZAVRŠETKA OPERACIJE]]&gt;DATE(2023,12,31),"u provedbi","završen")</f>
        <v>završen</v>
      </c>
      <c r="K2569" s="28" t="s">
        <v>380</v>
      </c>
      <c r="L2569" s="15" t="s">
        <v>380</v>
      </c>
      <c r="M2569" s="18">
        <v>0.85</v>
      </c>
      <c r="N2569" s="18">
        <v>0.15</v>
      </c>
      <c r="O2569" s="55">
        <f>Ugovori_OPULJP[[#This Row],[Bespovratna sredstva - Ukupno (EU+Nac) HRK
= Ukupna ugovorena vrijednost bespovratnih sredstava]]*Ugovori_OPULJP[[#This Row],[EU STOPA SUFINANCIRANJA %
EU CO-FINANCING RATE %]]</f>
        <v>603243.30850000004</v>
      </c>
      <c r="P2569" s="56">
        <f>Ugovori_OPULJP[[#This Row],[Bespovratna sredstva - EU dio - HRK]]/7.5345</f>
        <v>80064.146061450665</v>
      </c>
      <c r="Q2569" s="55">
        <f>Ugovori_OPULJP[[#This Row],[Bespovratna sredstva - Ukupno (EU+Nac) HRK
= Ukupna ugovorena vrijednost bespovratnih sredstava]]*Ugovori_OPULJP[[#This Row],[STOPA NACIONALNOG SUFINANCIRANJA %]]</f>
        <v>106454.7015</v>
      </c>
      <c r="R2569" s="56">
        <f>Ugovori_OPULJP[[#This Row],[Bespovratna sredstva - Nacionalni dio - HRK]]/7.5345</f>
        <v>14128.966952020703</v>
      </c>
      <c r="S2569" s="57">
        <v>709698.01</v>
      </c>
      <c r="T2569" s="58">
        <f>Ugovori_OPULJP[[#This Row],[Bespovratna sredstva - Ukupno (EU+Nac) HRK
= Ukupna ugovorena vrijednost bespovratnih sredstava]]/7.5345</f>
        <v>94193.11301347136</v>
      </c>
      <c r="U2569" s="55">
        <v>0</v>
      </c>
      <c r="V2569" s="56">
        <f>Ugovori_OPULJP[[#This Row],[Javni doprinos korisnika - HRK]]/7.5345</f>
        <v>0</v>
      </c>
      <c r="W2569" s="55">
        <v>0</v>
      </c>
      <c r="X2569" s="56">
        <f>Ugovori_OPULJP[[#This Row],[Privatni doprinos korisnika - HRK]]/7.5345</f>
        <v>0</v>
      </c>
      <c r="Y2569" s="57">
        <f>Ugovori_OPULJP[[#This Row],[Bespovratna sredstva - Ukupno (EU+Nac) HRK
= Ukupna ugovorena vrijednost bespovratnih sredstava]]+Ugovori_OPULJP[[#This Row],[Javni doprinos korisnika - HRK]]+Ugovori_OPULJP[[#This Row],[Privatni doprinos korisnika - HRK]]</f>
        <v>709698.01</v>
      </c>
      <c r="Z2569" s="58">
        <f>Ugovori_OPULJP[[#This Row],[UKUPNI PRIHVATLJIVI IZDACI
TOTAL ELIGIBLE EXPENDITURE
= Bespovratna sredstva ukupno + doprinos korisnika
= Ukupni prihvatljivi troškovi
= Ukupna ugovorena vrijednost projekta HRK]]/7.5345</f>
        <v>94193.11301347136</v>
      </c>
      <c r="AA2569" s="27" t="s">
        <v>22</v>
      </c>
      <c r="AB2569" s="27" t="s">
        <v>19</v>
      </c>
      <c r="AC2569" s="91" t="s">
        <v>9395</v>
      </c>
      <c r="AD2569" s="26" t="s">
        <v>2664</v>
      </c>
    </row>
    <row r="2570" spans="1:30" ht="110.4" x14ac:dyDescent="0.3">
      <c r="A2570" s="31" t="s">
        <v>9396</v>
      </c>
      <c r="B2570" s="69" t="s">
        <v>139</v>
      </c>
      <c r="C2570" s="26" t="s">
        <v>2736</v>
      </c>
      <c r="D2570" s="26" t="s">
        <v>9232</v>
      </c>
      <c r="E2570" s="27" t="s">
        <v>63</v>
      </c>
      <c r="F2570" s="32" t="s">
        <v>9397</v>
      </c>
      <c r="G2570" s="14" t="s">
        <v>2940</v>
      </c>
      <c r="H2570" s="29">
        <v>44329</v>
      </c>
      <c r="I2570" s="29">
        <v>44939</v>
      </c>
      <c r="J2570" s="17" t="str">
        <f>IF(Ugovori_OPULJP[[#This Row],[DATUM ZAVRŠETKA OPERACIJE]]&gt;DATE(2023,12,31),"u provedbi","završen")</f>
        <v>završen</v>
      </c>
      <c r="K2570" s="28" t="s">
        <v>9398</v>
      </c>
      <c r="L2570" s="37" t="s">
        <v>81</v>
      </c>
      <c r="M2570" s="46" t="s">
        <v>3114</v>
      </c>
      <c r="N2570" s="18">
        <v>0.15</v>
      </c>
      <c r="O2570" s="19">
        <f>Ugovori_OPULJP[[#This Row],[Bespovratna sredstva - Ukupno (EU+Nac) HRK
= Ukupna ugovorena vrijednost bespovratnih sredstava]]*Ugovori_OPULJP[[#This Row],[EU STOPA SUFINANCIRANJA %
EU CO-FINANCING RATE %]]</f>
        <v>453124.66399999993</v>
      </c>
      <c r="P2570" s="20">
        <f>Ugovori_OPULJP[[#This Row],[Bespovratna sredstva - EU dio - HRK]]/7.5345</f>
        <v>60139.977968013787</v>
      </c>
      <c r="Q2570" s="19">
        <f>Ugovori_OPULJP[[#This Row],[Bespovratna sredstva - Ukupno (EU+Nac) HRK
= Ukupna ugovorena vrijednost bespovratnih sredstava]]*Ugovori_OPULJP[[#This Row],[STOPA NACIONALNOG SUFINANCIRANJA %]]</f>
        <v>79963.175999999992</v>
      </c>
      <c r="R2570" s="20">
        <f>Ugovori_OPULJP[[#This Row],[Bespovratna sredstva - Nacionalni dio - HRK]]/7.5345</f>
        <v>10612.937288473022</v>
      </c>
      <c r="S2570" s="21">
        <v>533087.84</v>
      </c>
      <c r="T2570" s="22">
        <f>Ugovori_OPULJP[[#This Row],[Bespovratna sredstva - Ukupno (EU+Nac) HRK
= Ukupna ugovorena vrijednost bespovratnih sredstava]]/7.5345</f>
        <v>70752.915256486813</v>
      </c>
      <c r="U2570" s="19">
        <v>0</v>
      </c>
      <c r="V2570" s="20">
        <f>Ugovori_OPULJP[[#This Row],[Javni doprinos korisnika - HRK]]/7.5345</f>
        <v>0</v>
      </c>
      <c r="W2570" s="19">
        <v>0</v>
      </c>
      <c r="X2570" s="20">
        <f>Ugovori_OPULJP[[#This Row],[Privatni doprinos korisnika - HRK]]/7.5345</f>
        <v>0</v>
      </c>
      <c r="Y2570" s="21">
        <f>Ugovori_OPULJP[[#This Row],[Bespovratna sredstva - Ukupno (EU+Nac) HRK
= Ukupna ugovorena vrijednost bespovratnih sredstava]]+Ugovori_OPULJP[[#This Row],[Javni doprinos korisnika - HRK]]+Ugovori_OPULJP[[#This Row],[Privatni doprinos korisnika - HRK]]</f>
        <v>533087.84</v>
      </c>
      <c r="Z2570" s="22">
        <f>Ugovori_OPULJP[[#This Row],[UKUPNI PRIHVATLJIVI IZDACI
TOTAL ELIGIBLE EXPENDITURE
= Bespovratna sredstva ukupno + doprinos korisnika
= Ukupni prihvatljivi troškovi
= Ukupna ugovorena vrijednost projekta HRK]]/7.5345</f>
        <v>70752.915256486813</v>
      </c>
      <c r="AA2570" s="27" t="s">
        <v>22</v>
      </c>
      <c r="AB2570" s="27" t="s">
        <v>19</v>
      </c>
      <c r="AC2570" s="91" t="s">
        <v>9399</v>
      </c>
      <c r="AD2570" s="33" t="s">
        <v>2664</v>
      </c>
    </row>
    <row r="2571" spans="1:30" ht="110.4" x14ac:dyDescent="0.3">
      <c r="A2571" s="31" t="s">
        <v>9400</v>
      </c>
      <c r="B2571" s="69" t="s">
        <v>139</v>
      </c>
      <c r="C2571" s="26" t="s">
        <v>2736</v>
      </c>
      <c r="D2571" s="26" t="s">
        <v>9232</v>
      </c>
      <c r="E2571" s="27" t="s">
        <v>63</v>
      </c>
      <c r="F2571" s="32" t="s">
        <v>9401</v>
      </c>
      <c r="G2571" s="14" t="s">
        <v>2054</v>
      </c>
      <c r="H2571" s="29">
        <v>44204</v>
      </c>
      <c r="I2571" s="29">
        <v>44812</v>
      </c>
      <c r="J2571" s="17" t="str">
        <f>IF(Ugovori_OPULJP[[#This Row],[DATUM ZAVRŠETKA OPERACIJE]]&gt;DATE(2023,12,31),"u provedbi","završen")</f>
        <v>završen</v>
      </c>
      <c r="K2571" s="28" t="s">
        <v>240</v>
      </c>
      <c r="L2571" s="28" t="s">
        <v>240</v>
      </c>
      <c r="M2571" s="18">
        <v>0.85</v>
      </c>
      <c r="N2571" s="18">
        <v>0.15</v>
      </c>
      <c r="O2571" s="55">
        <f>Ugovori_OPULJP[[#This Row],[Bespovratna sredstva - Ukupno (EU+Nac) HRK
= Ukupna ugovorena vrijednost bespovratnih sredstava]]*Ugovori_OPULJP[[#This Row],[EU STOPA SUFINANCIRANJA %
EU CO-FINANCING RATE %]]</f>
        <v>1699935.6635</v>
      </c>
      <c r="P2571" s="56">
        <f>Ugovori_OPULJP[[#This Row],[Bespovratna sredstva - EU dio - HRK]]/7.5345</f>
        <v>225620.23538390073</v>
      </c>
      <c r="Q2571" s="55">
        <f>Ugovori_OPULJP[[#This Row],[Bespovratna sredstva - Ukupno (EU+Nac) HRK
= Ukupna ugovorena vrijednost bespovratnih sredstava]]*Ugovori_OPULJP[[#This Row],[STOPA NACIONALNOG SUFINANCIRANJA %]]</f>
        <v>299988.64649999997</v>
      </c>
      <c r="R2571" s="56">
        <f>Ugovori_OPULJP[[#This Row],[Bespovratna sredstva - Nacionalni dio - HRK]]/7.5345</f>
        <v>39815.335655982475</v>
      </c>
      <c r="S2571" s="57">
        <v>1999924.31</v>
      </c>
      <c r="T2571" s="58">
        <f>Ugovori_OPULJP[[#This Row],[Bespovratna sredstva - Ukupno (EU+Nac) HRK
= Ukupna ugovorena vrijednost bespovratnih sredstava]]/7.5345</f>
        <v>265435.57103988319</v>
      </c>
      <c r="U2571" s="55">
        <v>0</v>
      </c>
      <c r="V2571" s="56">
        <f>Ugovori_OPULJP[[#This Row],[Javni doprinos korisnika - HRK]]/7.5345</f>
        <v>0</v>
      </c>
      <c r="W2571" s="55">
        <v>0</v>
      </c>
      <c r="X2571" s="56">
        <f>Ugovori_OPULJP[[#This Row],[Privatni doprinos korisnika - HRK]]/7.5345</f>
        <v>0</v>
      </c>
      <c r="Y2571" s="57">
        <f>Ugovori_OPULJP[[#This Row],[Bespovratna sredstva - Ukupno (EU+Nac) HRK
= Ukupna ugovorena vrijednost bespovratnih sredstava]]+Ugovori_OPULJP[[#This Row],[Javni doprinos korisnika - HRK]]+Ugovori_OPULJP[[#This Row],[Privatni doprinos korisnika - HRK]]</f>
        <v>1999924.31</v>
      </c>
      <c r="Z2571" s="58">
        <f>Ugovori_OPULJP[[#This Row],[UKUPNI PRIHVATLJIVI IZDACI
TOTAL ELIGIBLE EXPENDITURE
= Bespovratna sredstva ukupno + doprinos korisnika
= Ukupni prihvatljivi troškovi
= Ukupna ugovorena vrijednost projekta HRK]]/7.5345</f>
        <v>265435.57103988319</v>
      </c>
      <c r="AA2571" s="27" t="s">
        <v>22</v>
      </c>
      <c r="AB2571" s="27" t="s">
        <v>19</v>
      </c>
      <c r="AC2571" s="91" t="s">
        <v>9402</v>
      </c>
      <c r="AD2571" s="26" t="s">
        <v>2664</v>
      </c>
    </row>
    <row r="2572" spans="1:30" ht="96.6" x14ac:dyDescent="0.3">
      <c r="A2572" s="31" t="s">
        <v>9403</v>
      </c>
      <c r="B2572" s="69" t="s">
        <v>139</v>
      </c>
      <c r="C2572" s="26" t="s">
        <v>2736</v>
      </c>
      <c r="D2572" s="26" t="s">
        <v>9232</v>
      </c>
      <c r="E2572" s="27" t="s">
        <v>63</v>
      </c>
      <c r="F2572" s="32" t="s">
        <v>9404</v>
      </c>
      <c r="G2572" s="14" t="s">
        <v>1545</v>
      </c>
      <c r="H2572" s="29">
        <v>44204</v>
      </c>
      <c r="I2572" s="29">
        <v>44812</v>
      </c>
      <c r="J2572" s="17" t="str">
        <f>IF(Ugovori_OPULJP[[#This Row],[DATUM ZAVRŠETKA OPERACIJE]]&gt;DATE(2023,12,31),"u provedbi","završen")</f>
        <v>završen</v>
      </c>
      <c r="K2572" s="28" t="s">
        <v>71</v>
      </c>
      <c r="L2572" s="15" t="s">
        <v>71</v>
      </c>
      <c r="M2572" s="18">
        <v>0.85</v>
      </c>
      <c r="N2572" s="18">
        <v>0.15</v>
      </c>
      <c r="O2572" s="55">
        <f>Ugovori_OPULJP[[#This Row],[Bespovratna sredstva - Ukupno (EU+Nac) HRK
= Ukupna ugovorena vrijednost bespovratnih sredstava]]*Ugovori_OPULJP[[#This Row],[EU STOPA SUFINANCIRANJA %
EU CO-FINANCING RATE %]]</f>
        <v>1699999.8810000001</v>
      </c>
      <c r="P2572" s="56">
        <f>Ugovori_OPULJP[[#This Row],[Bespovratna sredstva - EU dio - HRK]]/7.5345</f>
        <v>225628.75851085008</v>
      </c>
      <c r="Q2572" s="55">
        <f>Ugovori_OPULJP[[#This Row],[Bespovratna sredstva - Ukupno (EU+Nac) HRK
= Ukupna ugovorena vrijednost bespovratnih sredstava]]*Ugovori_OPULJP[[#This Row],[STOPA NACIONALNOG SUFINANCIRANJA %]]</f>
        <v>299999.97899999999</v>
      </c>
      <c r="R2572" s="56">
        <f>Ugovori_OPULJP[[#This Row],[Bespovratna sredstva - Nacionalni dio - HRK]]/7.5345</f>
        <v>39816.839737208837</v>
      </c>
      <c r="S2572" s="57">
        <v>1999999.86</v>
      </c>
      <c r="T2572" s="58">
        <f>Ugovori_OPULJP[[#This Row],[Bespovratna sredstva - Ukupno (EU+Nac) HRK
= Ukupna ugovorena vrijednost bespovratnih sredstava]]/7.5345</f>
        <v>265445.59824805893</v>
      </c>
      <c r="U2572" s="55">
        <v>0</v>
      </c>
      <c r="V2572" s="56">
        <f>Ugovori_OPULJP[[#This Row],[Javni doprinos korisnika - HRK]]/7.5345</f>
        <v>0</v>
      </c>
      <c r="W2572" s="55">
        <v>0</v>
      </c>
      <c r="X2572" s="56">
        <f>Ugovori_OPULJP[[#This Row],[Privatni doprinos korisnika - HRK]]/7.5345</f>
        <v>0</v>
      </c>
      <c r="Y2572" s="57">
        <f>Ugovori_OPULJP[[#This Row],[Bespovratna sredstva - Ukupno (EU+Nac) HRK
= Ukupna ugovorena vrijednost bespovratnih sredstava]]+Ugovori_OPULJP[[#This Row],[Javni doprinos korisnika - HRK]]+Ugovori_OPULJP[[#This Row],[Privatni doprinos korisnika - HRK]]</f>
        <v>1999999.86</v>
      </c>
      <c r="Z2572" s="58">
        <f>Ugovori_OPULJP[[#This Row],[UKUPNI PRIHVATLJIVI IZDACI
TOTAL ELIGIBLE EXPENDITURE
= Bespovratna sredstva ukupno + doprinos korisnika
= Ukupni prihvatljivi troškovi
= Ukupna ugovorena vrijednost projekta HRK]]/7.5345</f>
        <v>265445.59824805893</v>
      </c>
      <c r="AA2572" s="27" t="s">
        <v>22</v>
      </c>
      <c r="AB2572" s="27" t="s">
        <v>19</v>
      </c>
      <c r="AC2572" s="91" t="s">
        <v>9405</v>
      </c>
      <c r="AD2572" s="26" t="s">
        <v>2664</v>
      </c>
    </row>
    <row r="2573" spans="1:30" ht="110.4" x14ac:dyDescent="0.3">
      <c r="A2573" s="31" t="s">
        <v>9406</v>
      </c>
      <c r="B2573" s="69" t="s">
        <v>139</v>
      </c>
      <c r="C2573" s="26" t="s">
        <v>2736</v>
      </c>
      <c r="D2573" s="26" t="s">
        <v>9232</v>
      </c>
      <c r="E2573" s="27" t="s">
        <v>63</v>
      </c>
      <c r="F2573" s="32" t="s">
        <v>9407</v>
      </c>
      <c r="G2573" s="14" t="s">
        <v>7580</v>
      </c>
      <c r="H2573" s="29">
        <v>44204</v>
      </c>
      <c r="I2573" s="29">
        <v>44781</v>
      </c>
      <c r="J2573" s="17" t="str">
        <f>IF(Ugovori_OPULJP[[#This Row],[DATUM ZAVRŠETKA OPERACIJE]]&gt;DATE(2023,12,31),"u provedbi","završen")</f>
        <v>završen</v>
      </c>
      <c r="K2573" s="28" t="s">
        <v>262</v>
      </c>
      <c r="L2573" s="28" t="s">
        <v>262</v>
      </c>
      <c r="M2573" s="18">
        <v>0.85</v>
      </c>
      <c r="N2573" s="18">
        <v>0.15</v>
      </c>
      <c r="O2573" s="55">
        <f>Ugovori_OPULJP[[#This Row],[Bespovratna sredstva - Ukupno (EU+Nac) HRK
= Ukupna ugovorena vrijednost bespovratnih sredstava]]*Ugovori_OPULJP[[#This Row],[EU STOPA SUFINANCIRANJA %
EU CO-FINANCING RATE %]]</f>
        <v>1646147.179</v>
      </c>
      <c r="P2573" s="56">
        <f>Ugovori_OPULJP[[#This Row],[Bespovratna sredstva - EU dio - HRK]]/7.5345</f>
        <v>218481.27666069413</v>
      </c>
      <c r="Q2573" s="55">
        <f>Ugovori_OPULJP[[#This Row],[Bespovratna sredstva - Ukupno (EU+Nac) HRK
= Ukupna ugovorena vrijednost bespovratnih sredstava]]*Ugovori_OPULJP[[#This Row],[STOPA NACIONALNOG SUFINANCIRANJA %]]</f>
        <v>290496.56099999999</v>
      </c>
      <c r="R2573" s="56">
        <f>Ugovori_OPULJP[[#This Row],[Bespovratna sredstva - Nacionalni dio - HRK]]/7.5345</f>
        <v>38555.519410710724</v>
      </c>
      <c r="S2573" s="57">
        <v>1936643.74</v>
      </c>
      <c r="T2573" s="58">
        <f>Ugovori_OPULJP[[#This Row],[Bespovratna sredstva - Ukupno (EU+Nac) HRK
= Ukupna ugovorena vrijednost bespovratnih sredstava]]/7.5345</f>
        <v>257036.79607140485</v>
      </c>
      <c r="U2573" s="55">
        <v>0</v>
      </c>
      <c r="V2573" s="56">
        <f>Ugovori_OPULJP[[#This Row],[Javni doprinos korisnika - HRK]]/7.5345</f>
        <v>0</v>
      </c>
      <c r="W2573" s="55">
        <v>0</v>
      </c>
      <c r="X2573" s="56">
        <f>Ugovori_OPULJP[[#This Row],[Privatni doprinos korisnika - HRK]]/7.5345</f>
        <v>0</v>
      </c>
      <c r="Y2573" s="57">
        <f>Ugovori_OPULJP[[#This Row],[Bespovratna sredstva - Ukupno (EU+Nac) HRK
= Ukupna ugovorena vrijednost bespovratnih sredstava]]+Ugovori_OPULJP[[#This Row],[Javni doprinos korisnika - HRK]]+Ugovori_OPULJP[[#This Row],[Privatni doprinos korisnika - HRK]]</f>
        <v>1936643.74</v>
      </c>
      <c r="Z2573" s="58">
        <f>Ugovori_OPULJP[[#This Row],[UKUPNI PRIHVATLJIVI IZDACI
TOTAL ELIGIBLE EXPENDITURE
= Bespovratna sredstva ukupno + doprinos korisnika
= Ukupni prihvatljivi troškovi
= Ukupna ugovorena vrijednost projekta HRK]]/7.5345</f>
        <v>257036.79607140485</v>
      </c>
      <c r="AA2573" s="27" t="s">
        <v>22</v>
      </c>
      <c r="AB2573" s="27" t="s">
        <v>19</v>
      </c>
      <c r="AC2573" s="91" t="s">
        <v>9408</v>
      </c>
      <c r="AD2573" s="26" t="s">
        <v>2664</v>
      </c>
    </row>
    <row r="2574" spans="1:30" ht="110.4" x14ac:dyDescent="0.3">
      <c r="A2574" s="31" t="s">
        <v>9409</v>
      </c>
      <c r="B2574" s="69" t="s">
        <v>139</v>
      </c>
      <c r="C2574" s="26" t="s">
        <v>2736</v>
      </c>
      <c r="D2574" s="26" t="s">
        <v>9232</v>
      </c>
      <c r="E2574" s="27" t="s">
        <v>63</v>
      </c>
      <c r="F2574" s="32" t="s">
        <v>9410</v>
      </c>
      <c r="G2574" s="32" t="s">
        <v>4088</v>
      </c>
      <c r="H2574" s="29">
        <v>44328</v>
      </c>
      <c r="I2574" s="29">
        <v>44938</v>
      </c>
      <c r="J2574" s="17" t="str">
        <f>IF(Ugovori_OPULJP[[#This Row],[DATUM ZAVRŠETKA OPERACIJE]]&gt;DATE(2023,12,31),"u provedbi","završen")</f>
        <v>završen</v>
      </c>
      <c r="K2574" s="28" t="s">
        <v>9411</v>
      </c>
      <c r="L2574" s="37" t="s">
        <v>262</v>
      </c>
      <c r="M2574" s="46" t="s">
        <v>3114</v>
      </c>
      <c r="N2574" s="18">
        <v>0.15</v>
      </c>
      <c r="O2574" s="19">
        <f>Ugovori_OPULJP[[#This Row],[Bespovratna sredstva - Ukupno (EU+Nac) HRK
= Ukupna ugovorena vrijednost bespovratnih sredstava]]*Ugovori_OPULJP[[#This Row],[EU STOPA SUFINANCIRANJA %
EU CO-FINANCING RATE %]]</f>
        <v>1287862.5825</v>
      </c>
      <c r="P2574" s="20">
        <f>Ugovori_OPULJP[[#This Row],[Bespovratna sredstva - EU dio - HRK]]/7.5345</f>
        <v>170928.73880151304</v>
      </c>
      <c r="Q2574" s="19">
        <f>Ugovori_OPULJP[[#This Row],[Bespovratna sredstva - Ukupno (EU+Nac) HRK
= Ukupna ugovorena vrijednost bespovratnih sredstava]]*Ugovori_OPULJP[[#This Row],[STOPA NACIONALNOG SUFINANCIRANJA %]]</f>
        <v>227269.86749999999</v>
      </c>
      <c r="R2574" s="20">
        <f>Ugovori_OPULJP[[#This Row],[Bespovratna sredstva - Nacionalni dio - HRK]]/7.5345</f>
        <v>30163.895082619947</v>
      </c>
      <c r="S2574" s="21">
        <v>1515132.45</v>
      </c>
      <c r="T2574" s="22">
        <f>Ugovori_OPULJP[[#This Row],[Bespovratna sredstva - Ukupno (EU+Nac) HRK
= Ukupna ugovorena vrijednost bespovratnih sredstava]]/7.5345</f>
        <v>201092.63388413299</v>
      </c>
      <c r="U2574" s="19">
        <v>0</v>
      </c>
      <c r="V2574" s="20">
        <f>Ugovori_OPULJP[[#This Row],[Javni doprinos korisnika - HRK]]/7.5345</f>
        <v>0</v>
      </c>
      <c r="W2574" s="19">
        <v>0</v>
      </c>
      <c r="X2574" s="20">
        <f>Ugovori_OPULJP[[#This Row],[Privatni doprinos korisnika - HRK]]/7.5345</f>
        <v>0</v>
      </c>
      <c r="Y2574" s="21">
        <f>Ugovori_OPULJP[[#This Row],[Bespovratna sredstva - Ukupno (EU+Nac) HRK
= Ukupna ugovorena vrijednost bespovratnih sredstava]]+Ugovori_OPULJP[[#This Row],[Javni doprinos korisnika - HRK]]+Ugovori_OPULJP[[#This Row],[Privatni doprinos korisnika - HRK]]</f>
        <v>1515132.45</v>
      </c>
      <c r="Z2574" s="22">
        <f>Ugovori_OPULJP[[#This Row],[UKUPNI PRIHVATLJIVI IZDACI
TOTAL ELIGIBLE EXPENDITURE
= Bespovratna sredstva ukupno + doprinos korisnika
= Ukupni prihvatljivi troškovi
= Ukupna ugovorena vrijednost projekta HRK]]/7.5345</f>
        <v>201092.63388413299</v>
      </c>
      <c r="AA2574" s="27" t="s">
        <v>22</v>
      </c>
      <c r="AB2574" s="27" t="s">
        <v>19</v>
      </c>
      <c r="AC2574" s="91" t="s">
        <v>9412</v>
      </c>
      <c r="AD2574" s="33" t="s">
        <v>2664</v>
      </c>
    </row>
    <row r="2575" spans="1:30" ht="82.8" x14ac:dyDescent="0.3">
      <c r="A2575" s="31" t="s">
        <v>9413</v>
      </c>
      <c r="B2575" s="69" t="s">
        <v>139</v>
      </c>
      <c r="C2575" s="26" t="s">
        <v>2736</v>
      </c>
      <c r="D2575" s="26" t="s">
        <v>9232</v>
      </c>
      <c r="E2575" s="27" t="s">
        <v>63</v>
      </c>
      <c r="F2575" s="32" t="s">
        <v>9414</v>
      </c>
      <c r="G2575" s="14" t="s">
        <v>1607</v>
      </c>
      <c r="H2575" s="29">
        <v>44204</v>
      </c>
      <c r="I2575" s="29">
        <v>44812</v>
      </c>
      <c r="J2575" s="17" t="str">
        <f>IF(Ugovori_OPULJP[[#This Row],[DATUM ZAVRŠETKA OPERACIJE]]&gt;DATE(2023,12,31),"u provedbi","završen")</f>
        <v>završen</v>
      </c>
      <c r="K2575" s="28" t="s">
        <v>7336</v>
      </c>
      <c r="L2575" s="28" t="s">
        <v>362</v>
      </c>
      <c r="M2575" s="18">
        <v>0.85</v>
      </c>
      <c r="N2575" s="18">
        <v>0.15</v>
      </c>
      <c r="O2575" s="55">
        <f>Ugovori_OPULJP[[#This Row],[Bespovratna sredstva - Ukupno (EU+Nac) HRK
= Ukupna ugovorena vrijednost bespovratnih sredstava]]*Ugovori_OPULJP[[#This Row],[EU STOPA SUFINANCIRANJA %
EU CO-FINANCING RATE %]]</f>
        <v>1694724.5260000001</v>
      </c>
      <c r="P2575" s="56">
        <f>Ugovori_OPULJP[[#This Row],[Bespovratna sredstva - EU dio - HRK]]/7.5345</f>
        <v>224928.59857986594</v>
      </c>
      <c r="Q2575" s="55">
        <f>Ugovori_OPULJP[[#This Row],[Bespovratna sredstva - Ukupno (EU+Nac) HRK
= Ukupna ugovorena vrijednost bespovratnih sredstava]]*Ugovori_OPULJP[[#This Row],[STOPA NACIONALNOG SUFINANCIRANJA %]]</f>
        <v>299069.03399999999</v>
      </c>
      <c r="R2575" s="56">
        <f>Ugovori_OPULJP[[#This Row],[Bespovratna sredstva - Nacionalni dio - HRK]]/7.5345</f>
        <v>39693.282102329278</v>
      </c>
      <c r="S2575" s="57">
        <v>1993793.56</v>
      </c>
      <c r="T2575" s="58">
        <f>Ugovori_OPULJP[[#This Row],[Bespovratna sredstva - Ukupno (EU+Nac) HRK
= Ukupna ugovorena vrijednost bespovratnih sredstava]]/7.5345</f>
        <v>264621.88068219525</v>
      </c>
      <c r="U2575" s="55">
        <v>0</v>
      </c>
      <c r="V2575" s="56">
        <f>Ugovori_OPULJP[[#This Row],[Javni doprinos korisnika - HRK]]/7.5345</f>
        <v>0</v>
      </c>
      <c r="W2575" s="55">
        <v>0</v>
      </c>
      <c r="X2575" s="56">
        <f>Ugovori_OPULJP[[#This Row],[Privatni doprinos korisnika - HRK]]/7.5345</f>
        <v>0</v>
      </c>
      <c r="Y2575" s="57">
        <f>Ugovori_OPULJP[[#This Row],[Bespovratna sredstva - Ukupno (EU+Nac) HRK
= Ukupna ugovorena vrijednost bespovratnih sredstava]]+Ugovori_OPULJP[[#This Row],[Javni doprinos korisnika - HRK]]+Ugovori_OPULJP[[#This Row],[Privatni doprinos korisnika - HRK]]</f>
        <v>1993793.56</v>
      </c>
      <c r="Z2575" s="58">
        <f>Ugovori_OPULJP[[#This Row],[UKUPNI PRIHVATLJIVI IZDACI
TOTAL ELIGIBLE EXPENDITURE
= Bespovratna sredstva ukupno + doprinos korisnika
= Ukupni prihvatljivi troškovi
= Ukupna ugovorena vrijednost projekta HRK]]/7.5345</f>
        <v>264621.88068219525</v>
      </c>
      <c r="AA2575" s="27" t="s">
        <v>22</v>
      </c>
      <c r="AB2575" s="27" t="s">
        <v>19</v>
      </c>
      <c r="AC2575" s="91" t="s">
        <v>9415</v>
      </c>
      <c r="AD2575" s="26" t="s">
        <v>2664</v>
      </c>
    </row>
    <row r="2576" spans="1:30" ht="96.6" x14ac:dyDescent="0.3">
      <c r="A2576" s="31" t="s">
        <v>9416</v>
      </c>
      <c r="B2576" s="69" t="s">
        <v>139</v>
      </c>
      <c r="C2576" s="26" t="s">
        <v>2736</v>
      </c>
      <c r="D2576" s="26" t="s">
        <v>9232</v>
      </c>
      <c r="E2576" s="27" t="s">
        <v>63</v>
      </c>
      <c r="F2576" s="32" t="s">
        <v>9417</v>
      </c>
      <c r="G2576" s="14" t="s">
        <v>7615</v>
      </c>
      <c r="H2576" s="29">
        <v>44316</v>
      </c>
      <c r="I2576" s="29">
        <v>44864</v>
      </c>
      <c r="J2576" s="17" t="str">
        <f>IF(Ugovori_OPULJP[[#This Row],[DATUM ZAVRŠETKA OPERACIJE]]&gt;DATE(2023,12,31),"u provedbi","završen")</f>
        <v>završen</v>
      </c>
      <c r="K2576" s="28" t="s">
        <v>240</v>
      </c>
      <c r="L2576" s="28" t="s">
        <v>240</v>
      </c>
      <c r="M2576" s="18">
        <v>0.85</v>
      </c>
      <c r="N2576" s="18">
        <v>0.15</v>
      </c>
      <c r="O2576" s="19">
        <f>Ugovori_OPULJP[[#This Row],[Bespovratna sredstva - Ukupno (EU+Nac) HRK
= Ukupna ugovorena vrijednost bespovratnih sredstava]]*Ugovori_OPULJP[[#This Row],[EU STOPA SUFINANCIRANJA %
EU CO-FINANCING RATE %]]</f>
        <v>1607685.4014999999</v>
      </c>
      <c r="P2576" s="20">
        <f>Ugovori_OPULJP[[#This Row],[Bespovratna sredstva - EU dio - HRK]]/7.5345</f>
        <v>213376.52153427564</v>
      </c>
      <c r="Q2576" s="19">
        <f>Ugovori_OPULJP[[#This Row],[Bespovratna sredstva - Ukupno (EU+Nac) HRK
= Ukupna ugovorena vrijednost bespovratnih sredstava]]*Ugovori_OPULJP[[#This Row],[STOPA NACIONALNOG SUFINANCIRANJA %]]</f>
        <v>283709.18849999999</v>
      </c>
      <c r="R2576" s="20">
        <f>Ugovori_OPULJP[[#This Row],[Bespovratna sredstva - Nacionalni dio - HRK]]/7.5345</f>
        <v>37654.680270754528</v>
      </c>
      <c r="S2576" s="21">
        <v>1891394.59</v>
      </c>
      <c r="T2576" s="22">
        <f>Ugovori_OPULJP[[#This Row],[Bespovratna sredstva - Ukupno (EU+Nac) HRK
= Ukupna ugovorena vrijednost bespovratnih sredstava]]/7.5345</f>
        <v>251031.2018050302</v>
      </c>
      <c r="U2576" s="19">
        <v>0</v>
      </c>
      <c r="V2576" s="20">
        <f>Ugovori_OPULJP[[#This Row],[Javni doprinos korisnika - HRK]]/7.5345</f>
        <v>0</v>
      </c>
      <c r="W2576" s="19">
        <v>0</v>
      </c>
      <c r="X2576" s="20">
        <f>Ugovori_OPULJP[[#This Row],[Privatni doprinos korisnika - HRK]]/7.5345</f>
        <v>0</v>
      </c>
      <c r="Y2576" s="21">
        <f>Ugovori_OPULJP[[#This Row],[Bespovratna sredstva - Ukupno (EU+Nac) HRK
= Ukupna ugovorena vrijednost bespovratnih sredstava]]+Ugovori_OPULJP[[#This Row],[Javni doprinos korisnika - HRK]]+Ugovori_OPULJP[[#This Row],[Privatni doprinos korisnika - HRK]]</f>
        <v>1891394.59</v>
      </c>
      <c r="Z2576" s="22">
        <f>Ugovori_OPULJP[[#This Row],[UKUPNI PRIHVATLJIVI IZDACI
TOTAL ELIGIBLE EXPENDITURE
= Bespovratna sredstva ukupno + doprinos korisnika
= Ukupni prihvatljivi troškovi
= Ukupna ugovorena vrijednost projekta HRK]]/7.5345</f>
        <v>251031.2018050302</v>
      </c>
      <c r="AA2576" s="13" t="s">
        <v>22</v>
      </c>
      <c r="AB2576" s="13" t="s">
        <v>19</v>
      </c>
      <c r="AC2576" s="91" t="s">
        <v>9418</v>
      </c>
      <c r="AD2576" s="33" t="s">
        <v>2664</v>
      </c>
    </row>
    <row r="2577" spans="1:30" ht="82.8" x14ac:dyDescent="0.3">
      <c r="A2577" s="31" t="s">
        <v>9419</v>
      </c>
      <c r="B2577" s="69" t="s">
        <v>139</v>
      </c>
      <c r="C2577" s="26" t="s">
        <v>2736</v>
      </c>
      <c r="D2577" s="26" t="s">
        <v>9232</v>
      </c>
      <c r="E2577" s="27" t="s">
        <v>63</v>
      </c>
      <c r="F2577" s="32" t="s">
        <v>9420</v>
      </c>
      <c r="G2577" s="32" t="s">
        <v>4061</v>
      </c>
      <c r="H2577" s="29">
        <v>44348</v>
      </c>
      <c r="I2577" s="29">
        <v>44835</v>
      </c>
      <c r="J2577" s="17" t="str">
        <f>IF(Ugovori_OPULJP[[#This Row],[DATUM ZAVRŠETKA OPERACIJE]]&gt;DATE(2023,12,31),"u provedbi","završen")</f>
        <v>završen</v>
      </c>
      <c r="K2577" s="28" t="s">
        <v>362</v>
      </c>
      <c r="L2577" s="28" t="s">
        <v>362</v>
      </c>
      <c r="M2577" s="18">
        <v>0.85</v>
      </c>
      <c r="N2577" s="18">
        <v>0.15</v>
      </c>
      <c r="O2577" s="19">
        <v>424793.12699999998</v>
      </c>
      <c r="P2577" s="20">
        <f>Ugovori_OPULJP[[#This Row],[Bespovratna sredstva - EU dio - HRK]]/7.5345</f>
        <v>56379.736810670911</v>
      </c>
      <c r="Q2577" s="19">
        <v>74963.493000000002</v>
      </c>
      <c r="R2577" s="20">
        <f>Ugovori_OPULJP[[#This Row],[Bespovratna sredstva - Nacionalni dio - HRK]]/7.5345</f>
        <v>9949.3653195301613</v>
      </c>
      <c r="S2577" s="21">
        <v>499756.62</v>
      </c>
      <c r="T2577" s="22">
        <f>Ugovori_OPULJP[[#This Row],[Bespovratna sredstva - Ukupno (EU+Nac) HRK
= Ukupna ugovorena vrijednost bespovratnih sredstava]]/7.5345</f>
        <v>66329.102130201078</v>
      </c>
      <c r="U2577" s="19">
        <v>0</v>
      </c>
      <c r="V2577" s="20">
        <f>Ugovori_OPULJP[[#This Row],[Javni doprinos korisnika - HRK]]/7.5345</f>
        <v>0</v>
      </c>
      <c r="W2577" s="19">
        <v>0</v>
      </c>
      <c r="X2577" s="20">
        <f>Ugovori_OPULJP[[#This Row],[Privatni doprinos korisnika - HRK]]/7.5345</f>
        <v>0</v>
      </c>
      <c r="Y2577" s="21">
        <v>499756.62</v>
      </c>
      <c r="Z2577" s="22">
        <f>Ugovori_OPULJP[[#This Row],[UKUPNI PRIHVATLJIVI IZDACI
TOTAL ELIGIBLE EXPENDITURE
= Bespovratna sredstva ukupno + doprinos korisnika
= Ukupni prihvatljivi troškovi
= Ukupna ugovorena vrijednost projekta HRK]]/7.5345</f>
        <v>66329.102130201078</v>
      </c>
      <c r="AA2577" s="27" t="s">
        <v>22</v>
      </c>
      <c r="AB2577" s="27" t="s">
        <v>19</v>
      </c>
      <c r="AC2577" s="91" t="s">
        <v>9421</v>
      </c>
      <c r="AD2577" s="33" t="s">
        <v>2664</v>
      </c>
    </row>
    <row r="2578" spans="1:30" ht="96.6" x14ac:dyDescent="0.3">
      <c r="A2578" s="31" t="s">
        <v>9422</v>
      </c>
      <c r="B2578" s="69" t="s">
        <v>139</v>
      </c>
      <c r="C2578" s="26" t="s">
        <v>2736</v>
      </c>
      <c r="D2578" s="26" t="s">
        <v>9232</v>
      </c>
      <c r="E2578" s="27" t="s">
        <v>63</v>
      </c>
      <c r="F2578" s="32" t="s">
        <v>2049</v>
      </c>
      <c r="G2578" s="32" t="s">
        <v>4543</v>
      </c>
      <c r="H2578" s="29">
        <v>44382</v>
      </c>
      <c r="I2578" s="29">
        <v>44990</v>
      </c>
      <c r="J2578" s="17" t="str">
        <f>IF(Ugovori_OPULJP[[#This Row],[DATUM ZAVRŠETKA OPERACIJE]]&gt;DATE(2023,12,31),"u provedbi","završen")</f>
        <v>završen</v>
      </c>
      <c r="K2578" s="28" t="s">
        <v>9279</v>
      </c>
      <c r="L2578" s="28" t="s">
        <v>362</v>
      </c>
      <c r="M2578" s="18">
        <v>0.85</v>
      </c>
      <c r="N2578" s="18">
        <v>0.15</v>
      </c>
      <c r="O2578" s="19">
        <f>Ugovori_OPULJP[[#This Row],[Bespovratna sredstva - Ukupno (EU+Nac) HRK
= Ukupna ugovorena vrijednost bespovratnih sredstava]]*Ugovori_OPULJP[[#This Row],[EU STOPA SUFINANCIRANJA %
EU CO-FINANCING RATE %]]</f>
        <v>1699737.0015</v>
      </c>
      <c r="P2578" s="20">
        <f>Ugovori_OPULJP[[#This Row],[Bespovratna sredstva - EU dio - HRK]]/7.5345</f>
        <v>225593.86840533544</v>
      </c>
      <c r="Q2578" s="19">
        <f>Ugovori_OPULJP[[#This Row],[Bespovratna sredstva - Ukupno (EU+Nac) HRK
= Ukupna ugovorena vrijednost bespovratnih sredstava]]*Ugovori_OPULJP[[#This Row],[STOPA NACIONALNOG SUFINANCIRANJA %]]</f>
        <v>299953.58850000001</v>
      </c>
      <c r="R2578" s="20">
        <f>Ugovori_OPULJP[[#This Row],[Bespovratna sredstva - Nacionalni dio - HRK]]/7.5345</f>
        <v>39810.68265976508</v>
      </c>
      <c r="S2578" s="21">
        <v>1999690.59</v>
      </c>
      <c r="T2578" s="22">
        <f>Ugovori_OPULJP[[#This Row],[Bespovratna sredstva - Ukupno (EU+Nac) HRK
= Ukupna ugovorena vrijednost bespovratnih sredstava]]/7.5345</f>
        <v>265404.55106510053</v>
      </c>
      <c r="U2578" s="19">
        <v>0</v>
      </c>
      <c r="V2578" s="20">
        <f>Ugovori_OPULJP[[#This Row],[Javni doprinos korisnika - HRK]]/7.5345</f>
        <v>0</v>
      </c>
      <c r="W2578" s="19">
        <v>0</v>
      </c>
      <c r="X2578" s="20">
        <f>Ugovori_OPULJP[[#This Row],[Privatni doprinos korisnika - HRK]]/7.5345</f>
        <v>0</v>
      </c>
      <c r="Y2578" s="21">
        <f>Ugovori_OPULJP[[#This Row],[Bespovratna sredstva - Ukupno (EU+Nac) HRK
= Ukupna ugovorena vrijednost bespovratnih sredstava]]+Ugovori_OPULJP[[#This Row],[Javni doprinos korisnika - HRK]]+Ugovori_OPULJP[[#This Row],[Privatni doprinos korisnika - HRK]]</f>
        <v>1999690.59</v>
      </c>
      <c r="Z2578" s="22">
        <f>Ugovori_OPULJP[[#This Row],[UKUPNI PRIHVATLJIVI IZDACI
TOTAL ELIGIBLE EXPENDITURE
= Bespovratna sredstva ukupno + doprinos korisnika
= Ukupni prihvatljivi troškovi
= Ukupna ugovorena vrijednost projekta HRK]]/7.5345</f>
        <v>265404.55106510053</v>
      </c>
      <c r="AA2578" s="27" t="s">
        <v>22</v>
      </c>
      <c r="AB2578" s="27" t="s">
        <v>19</v>
      </c>
      <c r="AC2578" s="91" t="s">
        <v>9423</v>
      </c>
      <c r="AD2578" s="33" t="s">
        <v>2664</v>
      </c>
    </row>
    <row r="2579" spans="1:30" ht="96.6" x14ac:dyDescent="0.3">
      <c r="A2579" s="31" t="s">
        <v>9424</v>
      </c>
      <c r="B2579" s="69" t="s">
        <v>139</v>
      </c>
      <c r="C2579" s="26" t="s">
        <v>2736</v>
      </c>
      <c r="D2579" s="26" t="s">
        <v>9232</v>
      </c>
      <c r="E2579" s="27" t="s">
        <v>63</v>
      </c>
      <c r="F2579" s="32" t="s">
        <v>9425</v>
      </c>
      <c r="G2579" s="32" t="s">
        <v>4540</v>
      </c>
      <c r="H2579" s="29">
        <v>44348</v>
      </c>
      <c r="I2579" s="29">
        <v>44958</v>
      </c>
      <c r="J2579" s="17" t="str">
        <f>IF(Ugovori_OPULJP[[#This Row],[DATUM ZAVRŠETKA OPERACIJE]]&gt;DATE(2023,12,31),"u provedbi","završen")</f>
        <v>završen</v>
      </c>
      <c r="K2579" s="28" t="s">
        <v>9279</v>
      </c>
      <c r="L2579" s="28" t="s">
        <v>362</v>
      </c>
      <c r="M2579" s="18">
        <v>0.85</v>
      </c>
      <c r="N2579" s="18">
        <v>0.15</v>
      </c>
      <c r="O2579" s="19">
        <v>1699737.0015</v>
      </c>
      <c r="P2579" s="20">
        <f>Ugovori_OPULJP[[#This Row],[Bespovratna sredstva - EU dio - HRK]]/7.5345</f>
        <v>225593.86840533544</v>
      </c>
      <c r="Q2579" s="19">
        <v>299953.58850000001</v>
      </c>
      <c r="R2579" s="20">
        <f>Ugovori_OPULJP[[#This Row],[Bespovratna sredstva - Nacionalni dio - HRK]]/7.5345</f>
        <v>39810.68265976508</v>
      </c>
      <c r="S2579" s="21">
        <v>1999690.59</v>
      </c>
      <c r="T2579" s="22">
        <f>Ugovori_OPULJP[[#This Row],[Bespovratna sredstva - Ukupno (EU+Nac) HRK
= Ukupna ugovorena vrijednost bespovratnih sredstava]]/7.5345</f>
        <v>265404.55106510053</v>
      </c>
      <c r="U2579" s="19">
        <v>0</v>
      </c>
      <c r="V2579" s="20">
        <f>Ugovori_OPULJP[[#This Row],[Javni doprinos korisnika - HRK]]/7.5345</f>
        <v>0</v>
      </c>
      <c r="W2579" s="19">
        <v>0</v>
      </c>
      <c r="X2579" s="20">
        <f>Ugovori_OPULJP[[#This Row],[Privatni doprinos korisnika - HRK]]/7.5345</f>
        <v>0</v>
      </c>
      <c r="Y2579" s="21">
        <v>1999690.59</v>
      </c>
      <c r="Z2579" s="22">
        <f>Ugovori_OPULJP[[#This Row],[UKUPNI PRIHVATLJIVI IZDACI
TOTAL ELIGIBLE EXPENDITURE
= Bespovratna sredstva ukupno + doprinos korisnika
= Ukupni prihvatljivi troškovi
= Ukupna ugovorena vrijednost projekta HRK]]/7.5345</f>
        <v>265404.55106510053</v>
      </c>
      <c r="AA2579" s="27" t="s">
        <v>22</v>
      </c>
      <c r="AB2579" s="27" t="s">
        <v>19</v>
      </c>
      <c r="AC2579" s="91" t="s">
        <v>9423</v>
      </c>
      <c r="AD2579" s="33" t="s">
        <v>2664</v>
      </c>
    </row>
    <row r="2580" spans="1:30" ht="82.8" x14ac:dyDescent="0.3">
      <c r="A2580" s="31" t="s">
        <v>9426</v>
      </c>
      <c r="B2580" s="69" t="s">
        <v>139</v>
      </c>
      <c r="C2580" s="26" t="s">
        <v>2736</v>
      </c>
      <c r="D2580" s="26" t="s">
        <v>9232</v>
      </c>
      <c r="E2580" s="27" t="s">
        <v>63</v>
      </c>
      <c r="F2580" s="32" t="s">
        <v>9427</v>
      </c>
      <c r="G2580" s="32" t="s">
        <v>3981</v>
      </c>
      <c r="H2580" s="29">
        <v>44348</v>
      </c>
      <c r="I2580" s="29">
        <v>44835</v>
      </c>
      <c r="J2580" s="17" t="str">
        <f>IF(Ugovori_OPULJP[[#This Row],[DATUM ZAVRŠETKA OPERACIJE]]&gt;DATE(2023,12,31),"u provedbi","završen")</f>
        <v>završen</v>
      </c>
      <c r="K2580" s="28" t="s">
        <v>9428</v>
      </c>
      <c r="L2580" s="37" t="s">
        <v>362</v>
      </c>
      <c r="M2580" s="46" t="s">
        <v>3114</v>
      </c>
      <c r="N2580" s="18">
        <v>0.15</v>
      </c>
      <c r="O2580" s="19">
        <f>Ugovori_OPULJP[[#This Row],[Bespovratna sredstva - Ukupno (EU+Nac) HRK
= Ukupna ugovorena vrijednost bespovratnih sredstava]]*Ugovori_OPULJP[[#This Row],[EU STOPA SUFINANCIRANJA %
EU CO-FINANCING RATE %]]</f>
        <v>424920.62699999998</v>
      </c>
      <c r="P2580" s="20">
        <f>Ugovori_OPULJP[[#This Row],[Bespovratna sredstva - EU dio - HRK]]/7.5345</f>
        <v>56396.658968743774</v>
      </c>
      <c r="Q2580" s="19">
        <f>Ugovori_OPULJP[[#This Row],[Bespovratna sredstva - Ukupno (EU+Nac) HRK
= Ukupna ugovorena vrijednost bespovratnih sredstava]]*Ugovori_OPULJP[[#This Row],[STOPA NACIONALNOG SUFINANCIRANJA %]]</f>
        <v>74985.993000000002</v>
      </c>
      <c r="R2580" s="20">
        <f>Ugovori_OPULJP[[#This Row],[Bespovratna sredstva - Nacionalni dio - HRK]]/7.5345</f>
        <v>9952.3515827194897</v>
      </c>
      <c r="S2580" s="21">
        <v>499906.62</v>
      </c>
      <c r="T2580" s="22">
        <f>Ugovori_OPULJP[[#This Row],[Bespovratna sredstva - Ukupno (EU+Nac) HRK
= Ukupna ugovorena vrijednost bespovratnih sredstava]]/7.5345</f>
        <v>66349.01055146326</v>
      </c>
      <c r="U2580" s="19">
        <v>0</v>
      </c>
      <c r="V2580" s="20">
        <f>Ugovori_OPULJP[[#This Row],[Javni doprinos korisnika - HRK]]/7.5345</f>
        <v>0</v>
      </c>
      <c r="W2580" s="19">
        <v>0</v>
      </c>
      <c r="X2580" s="20">
        <f>Ugovori_OPULJP[[#This Row],[Privatni doprinos korisnika - HRK]]/7.5345</f>
        <v>0</v>
      </c>
      <c r="Y2580" s="21">
        <f>Ugovori_OPULJP[[#This Row],[Bespovratna sredstva - Ukupno (EU+Nac) HRK
= Ukupna ugovorena vrijednost bespovratnih sredstava]]+Ugovori_OPULJP[[#This Row],[Javni doprinos korisnika - HRK]]+Ugovori_OPULJP[[#This Row],[Privatni doprinos korisnika - HRK]]</f>
        <v>499906.62</v>
      </c>
      <c r="Z2580" s="22">
        <f>Ugovori_OPULJP[[#This Row],[UKUPNI PRIHVATLJIVI IZDACI
TOTAL ELIGIBLE EXPENDITURE
= Bespovratna sredstva ukupno + doprinos korisnika
= Ukupni prihvatljivi troškovi
= Ukupna ugovorena vrijednost projekta HRK]]/7.5345</f>
        <v>66349.01055146326</v>
      </c>
      <c r="AA2580" s="27" t="s">
        <v>22</v>
      </c>
      <c r="AB2580" s="27" t="s">
        <v>19</v>
      </c>
      <c r="AC2580" s="91" t="s">
        <v>9421</v>
      </c>
      <c r="AD2580" s="33" t="s">
        <v>2664</v>
      </c>
    </row>
    <row r="2581" spans="1:30" ht="82.8" x14ac:dyDescent="0.3">
      <c r="A2581" s="31" t="s">
        <v>9429</v>
      </c>
      <c r="B2581" s="69" t="s">
        <v>139</v>
      </c>
      <c r="C2581" s="26" t="s">
        <v>2736</v>
      </c>
      <c r="D2581" s="26" t="s">
        <v>9232</v>
      </c>
      <c r="E2581" s="27" t="s">
        <v>63</v>
      </c>
      <c r="F2581" s="32" t="s">
        <v>9430</v>
      </c>
      <c r="G2581" s="32" t="s">
        <v>4540</v>
      </c>
      <c r="H2581" s="29">
        <v>44348</v>
      </c>
      <c r="I2581" s="29">
        <v>44835</v>
      </c>
      <c r="J2581" s="17" t="str">
        <f>IF(Ugovori_OPULJP[[#This Row],[DATUM ZAVRŠETKA OPERACIJE]]&gt;DATE(2023,12,31),"u provedbi","završen")</f>
        <v>završen</v>
      </c>
      <c r="K2581" s="28" t="s">
        <v>362</v>
      </c>
      <c r="L2581" s="37" t="s">
        <v>362</v>
      </c>
      <c r="M2581" s="46" t="s">
        <v>3114</v>
      </c>
      <c r="N2581" s="18">
        <v>0.15</v>
      </c>
      <c r="O2581" s="19">
        <f>Ugovori_OPULJP[[#This Row],[Bespovratna sredstva - Ukupno (EU+Nac) HRK
= Ukupna ugovorena vrijednost bespovratnih sredstava]]*Ugovori_OPULJP[[#This Row],[EU STOPA SUFINANCIRANJA %
EU CO-FINANCING RATE %]]</f>
        <v>424920.62699999998</v>
      </c>
      <c r="P2581" s="20">
        <f>Ugovori_OPULJP[[#This Row],[Bespovratna sredstva - EU dio - HRK]]/7.5345</f>
        <v>56396.658968743774</v>
      </c>
      <c r="Q2581" s="19">
        <f>Ugovori_OPULJP[[#This Row],[Bespovratna sredstva - Ukupno (EU+Nac) HRK
= Ukupna ugovorena vrijednost bespovratnih sredstava]]*Ugovori_OPULJP[[#This Row],[STOPA NACIONALNOG SUFINANCIRANJA %]]</f>
        <v>74985.993000000002</v>
      </c>
      <c r="R2581" s="20">
        <f>Ugovori_OPULJP[[#This Row],[Bespovratna sredstva - Nacionalni dio - HRK]]/7.5345</f>
        <v>9952.3515827194897</v>
      </c>
      <c r="S2581" s="21">
        <v>499906.62</v>
      </c>
      <c r="T2581" s="22">
        <f>Ugovori_OPULJP[[#This Row],[Bespovratna sredstva - Ukupno (EU+Nac) HRK
= Ukupna ugovorena vrijednost bespovratnih sredstava]]/7.5345</f>
        <v>66349.01055146326</v>
      </c>
      <c r="U2581" s="19">
        <v>0</v>
      </c>
      <c r="V2581" s="20">
        <f>Ugovori_OPULJP[[#This Row],[Javni doprinos korisnika - HRK]]/7.5345</f>
        <v>0</v>
      </c>
      <c r="W2581" s="19">
        <v>0</v>
      </c>
      <c r="X2581" s="20">
        <f>Ugovori_OPULJP[[#This Row],[Privatni doprinos korisnika - HRK]]/7.5345</f>
        <v>0</v>
      </c>
      <c r="Y2581" s="21">
        <f>Ugovori_OPULJP[[#This Row],[Bespovratna sredstva - Ukupno (EU+Nac) HRK
= Ukupna ugovorena vrijednost bespovratnih sredstava]]+Ugovori_OPULJP[[#This Row],[Javni doprinos korisnika - HRK]]+Ugovori_OPULJP[[#This Row],[Privatni doprinos korisnika - HRK]]</f>
        <v>499906.62</v>
      </c>
      <c r="Z2581" s="22">
        <f>Ugovori_OPULJP[[#This Row],[UKUPNI PRIHVATLJIVI IZDACI
TOTAL ELIGIBLE EXPENDITURE
= Bespovratna sredstva ukupno + doprinos korisnika
= Ukupni prihvatljivi troškovi
= Ukupna ugovorena vrijednost projekta HRK]]/7.5345</f>
        <v>66349.01055146326</v>
      </c>
      <c r="AA2581" s="27" t="s">
        <v>22</v>
      </c>
      <c r="AB2581" s="27" t="s">
        <v>19</v>
      </c>
      <c r="AC2581" s="91" t="s">
        <v>9421</v>
      </c>
      <c r="AD2581" s="33" t="s">
        <v>2664</v>
      </c>
    </row>
    <row r="2582" spans="1:30" ht="63.75" customHeight="1" x14ac:dyDescent="0.3">
      <c r="A2582" s="31" t="s">
        <v>9431</v>
      </c>
      <c r="B2582" s="69" t="s">
        <v>139</v>
      </c>
      <c r="C2582" s="26" t="s">
        <v>2736</v>
      </c>
      <c r="D2582" s="26" t="s">
        <v>9232</v>
      </c>
      <c r="E2582" s="27" t="s">
        <v>63</v>
      </c>
      <c r="F2582" s="32" t="s">
        <v>95</v>
      </c>
      <c r="G2582" s="32" t="s">
        <v>95</v>
      </c>
      <c r="H2582" s="29">
        <v>44355</v>
      </c>
      <c r="I2582" s="29">
        <v>44965</v>
      </c>
      <c r="J2582" s="17" t="str">
        <f>IF(Ugovori_OPULJP[[#This Row],[DATUM ZAVRŠETKA OPERACIJE]]&gt;DATE(2023,12,31),"u provedbi","završen")</f>
        <v>završen</v>
      </c>
      <c r="K2582" s="37" t="s">
        <v>96</v>
      </c>
      <c r="L2582" s="37" t="s">
        <v>86</v>
      </c>
      <c r="M2582" s="46" t="s">
        <v>3114</v>
      </c>
      <c r="N2582" s="18">
        <v>0.15</v>
      </c>
      <c r="O2582" s="19">
        <f>Ugovori_OPULJP[[#This Row],[Bespovratna sredstva - Ukupno (EU+Nac) HRK
= Ukupna ugovorena vrijednost bespovratnih sredstava]]*Ugovori_OPULJP[[#This Row],[EU STOPA SUFINANCIRANJA %
EU CO-FINANCING RATE %]]</f>
        <v>1335401.51</v>
      </c>
      <c r="P2582" s="20">
        <f>Ugovori_OPULJP[[#This Row],[Bespovratna sredstva - EU dio - HRK]]/7.5345</f>
        <v>177238.23876833232</v>
      </c>
      <c r="Q2582" s="19">
        <f>Ugovori_OPULJP[[#This Row],[Bespovratna sredstva - Ukupno (EU+Nac) HRK
= Ukupna ugovorena vrijednost bespovratnih sredstava]]*Ugovori_OPULJP[[#This Row],[STOPA NACIONALNOG SUFINANCIRANJA %]]</f>
        <v>235659.09</v>
      </c>
      <c r="R2582" s="20">
        <f>Ugovori_OPULJP[[#This Row],[Bespovratna sredstva - Nacionalni dio - HRK]]/7.5345</f>
        <v>31277.336253235117</v>
      </c>
      <c r="S2582" s="21">
        <v>1571060.6</v>
      </c>
      <c r="T2582" s="22">
        <f>Ugovori_OPULJP[[#This Row],[Bespovratna sredstva - Ukupno (EU+Nac) HRK
= Ukupna ugovorena vrijednost bespovratnih sredstava]]/7.5345</f>
        <v>208515.57502156746</v>
      </c>
      <c r="U2582" s="19">
        <v>0</v>
      </c>
      <c r="V2582" s="20">
        <f>Ugovori_OPULJP[[#This Row],[Javni doprinos korisnika - HRK]]/7.5345</f>
        <v>0</v>
      </c>
      <c r="W2582" s="19">
        <v>0</v>
      </c>
      <c r="X2582" s="20">
        <f>Ugovori_OPULJP[[#This Row],[Privatni doprinos korisnika - HRK]]/7.5345</f>
        <v>0</v>
      </c>
      <c r="Y2582" s="21">
        <f>Ugovori_OPULJP[[#This Row],[Bespovratna sredstva - Ukupno (EU+Nac) HRK
= Ukupna ugovorena vrijednost bespovratnih sredstava]]+Ugovori_OPULJP[[#This Row],[Javni doprinos korisnika - HRK]]+Ugovori_OPULJP[[#This Row],[Privatni doprinos korisnika - HRK]]</f>
        <v>1571060.6</v>
      </c>
      <c r="Z2582" s="22">
        <f>Ugovori_OPULJP[[#This Row],[UKUPNI PRIHVATLJIVI IZDACI
TOTAL ELIGIBLE EXPENDITURE
= Bespovratna sredstva ukupno + doprinos korisnika
= Ukupni prihvatljivi troškovi
= Ukupna ugovorena vrijednost projekta HRK]]/7.5345</f>
        <v>208515.57502156746</v>
      </c>
      <c r="AA2582" s="27" t="s">
        <v>22</v>
      </c>
      <c r="AB2582" s="27" t="s">
        <v>19</v>
      </c>
      <c r="AC2582" s="91" t="s">
        <v>9432</v>
      </c>
      <c r="AD2582" s="26" t="s">
        <v>2664</v>
      </c>
    </row>
    <row r="2583" spans="1:30" ht="110.4" x14ac:dyDescent="0.3">
      <c r="A2583" s="31" t="s">
        <v>9433</v>
      </c>
      <c r="B2583" s="69" t="s">
        <v>139</v>
      </c>
      <c r="C2583" s="26" t="s">
        <v>2736</v>
      </c>
      <c r="D2583" s="26" t="s">
        <v>9232</v>
      </c>
      <c r="E2583" s="27" t="s">
        <v>63</v>
      </c>
      <c r="F2583" s="32" t="s">
        <v>9434</v>
      </c>
      <c r="G2583" s="32" t="s">
        <v>9435</v>
      </c>
      <c r="H2583" s="29">
        <v>44348</v>
      </c>
      <c r="I2583" s="29">
        <v>44958</v>
      </c>
      <c r="J2583" s="17" t="str">
        <f>IF(Ugovori_OPULJP[[#This Row],[DATUM ZAVRŠETKA OPERACIJE]]&gt;DATE(2023,12,31),"u provedbi","završen")</f>
        <v>završen</v>
      </c>
      <c r="K2583" s="28" t="s">
        <v>9436</v>
      </c>
      <c r="L2583" s="28" t="s">
        <v>86</v>
      </c>
      <c r="M2583" s="46" t="s">
        <v>3114</v>
      </c>
      <c r="N2583" s="18">
        <v>0.15</v>
      </c>
      <c r="O2583" s="19">
        <f>Ugovori_OPULJP[[#This Row],[Bespovratna sredstva - Ukupno (EU+Nac) HRK
= Ukupna ugovorena vrijednost bespovratnih sredstava]]*Ugovori_OPULJP[[#This Row],[EU STOPA SUFINANCIRANJA %
EU CO-FINANCING RATE %]]</f>
        <v>1349984.4075</v>
      </c>
      <c r="P2583" s="20">
        <f>Ugovori_OPULJP[[#This Row],[Bespovratna sredstva - EU dio - HRK]]/7.5345</f>
        <v>179173.72187935494</v>
      </c>
      <c r="Q2583" s="19">
        <f>Ugovori_OPULJP[[#This Row],[Bespovratna sredstva - Ukupno (EU+Nac) HRK
= Ukupna ugovorena vrijednost bespovratnih sredstava]]*Ugovori_OPULJP[[#This Row],[STOPA NACIONALNOG SUFINANCIRANJA %]]</f>
        <v>238232.54249999998</v>
      </c>
      <c r="R2583" s="20">
        <f>Ugovori_OPULJP[[#This Row],[Bespovratna sredstva - Nacionalni dio - HRK]]/7.5345</f>
        <v>31618.892096356754</v>
      </c>
      <c r="S2583" s="21">
        <v>1588216.95</v>
      </c>
      <c r="T2583" s="22">
        <f>Ugovori_OPULJP[[#This Row],[Bespovratna sredstva - Ukupno (EU+Nac) HRK
= Ukupna ugovorena vrijednost bespovratnih sredstava]]/7.5345</f>
        <v>210792.61397571172</v>
      </c>
      <c r="U2583" s="19">
        <v>0</v>
      </c>
      <c r="V2583" s="20">
        <f>Ugovori_OPULJP[[#This Row],[Javni doprinos korisnika - HRK]]/7.5345</f>
        <v>0</v>
      </c>
      <c r="W2583" s="19">
        <v>0</v>
      </c>
      <c r="X2583" s="20">
        <f>Ugovori_OPULJP[[#This Row],[Privatni doprinos korisnika - HRK]]/7.5345</f>
        <v>0</v>
      </c>
      <c r="Y2583" s="21">
        <f>Ugovori_OPULJP[[#This Row],[Bespovratna sredstva - Ukupno (EU+Nac) HRK
= Ukupna ugovorena vrijednost bespovratnih sredstava]]+Ugovori_OPULJP[[#This Row],[Javni doprinos korisnika - HRK]]+Ugovori_OPULJP[[#This Row],[Privatni doprinos korisnika - HRK]]</f>
        <v>1588216.95</v>
      </c>
      <c r="Z2583" s="22">
        <f>Ugovori_OPULJP[[#This Row],[UKUPNI PRIHVATLJIVI IZDACI
TOTAL ELIGIBLE EXPENDITURE
= Bespovratna sredstva ukupno + doprinos korisnika
= Ukupni prihvatljivi troškovi
= Ukupna ugovorena vrijednost projekta HRK]]/7.5345</f>
        <v>210792.61397571172</v>
      </c>
      <c r="AA2583" s="27" t="s">
        <v>22</v>
      </c>
      <c r="AB2583" s="27" t="s">
        <v>19</v>
      </c>
      <c r="AC2583" s="91" t="s">
        <v>9432</v>
      </c>
      <c r="AD2583" s="33" t="s">
        <v>2664</v>
      </c>
    </row>
    <row r="2584" spans="1:30" ht="55.2" x14ac:dyDescent="0.3">
      <c r="A2584" s="31" t="s">
        <v>9437</v>
      </c>
      <c r="B2584" s="69" t="s">
        <v>139</v>
      </c>
      <c r="C2584" s="26" t="s">
        <v>2736</v>
      </c>
      <c r="D2584" s="26" t="s">
        <v>9232</v>
      </c>
      <c r="E2584" s="27" t="s">
        <v>63</v>
      </c>
      <c r="F2584" s="32" t="s">
        <v>9438</v>
      </c>
      <c r="G2584" s="32" t="s">
        <v>186</v>
      </c>
      <c r="H2584" s="29">
        <v>44344</v>
      </c>
      <c r="I2584" s="29">
        <v>44954</v>
      </c>
      <c r="J2584" s="17" t="str">
        <f>IF(Ugovori_OPULJP[[#This Row],[DATUM ZAVRŠETKA OPERACIJE]]&gt;DATE(2023,12,31),"u provedbi","završen")</f>
        <v>završen</v>
      </c>
      <c r="K2584" s="28" t="s">
        <v>9439</v>
      </c>
      <c r="L2584" s="15" t="s">
        <v>71</v>
      </c>
      <c r="M2584" s="46" t="s">
        <v>3114</v>
      </c>
      <c r="N2584" s="18">
        <v>0.15</v>
      </c>
      <c r="O2584" s="19">
        <f>Ugovori_OPULJP[[#This Row],[Bespovratna sredstva - Ukupno (EU+Nac) HRK
= Ukupna ugovorena vrijednost bespovratnih sredstava]]*Ugovori_OPULJP[[#This Row],[EU STOPA SUFINANCIRANJA %
EU CO-FINANCING RATE %]]</f>
        <v>1045094.5499999999</v>
      </c>
      <c r="P2584" s="20">
        <f>Ugovori_OPULJP[[#This Row],[Bespovratna sredstva - EU dio - HRK]]/7.5345</f>
        <v>138707.8837348198</v>
      </c>
      <c r="Q2584" s="19">
        <f>Ugovori_OPULJP[[#This Row],[Bespovratna sredstva - Ukupno (EU+Nac) HRK
= Ukupna ugovorena vrijednost bespovratnih sredstava]]*Ugovori_OPULJP[[#This Row],[STOPA NACIONALNOG SUFINANCIRANJA %]]</f>
        <v>184428.44999999998</v>
      </c>
      <c r="R2584" s="20">
        <f>Ugovori_OPULJP[[#This Row],[Bespovratna sredstva - Nacionalni dio - HRK]]/7.5345</f>
        <v>24477.861835556436</v>
      </c>
      <c r="S2584" s="21">
        <v>1229523</v>
      </c>
      <c r="T2584" s="22">
        <f>Ugovori_OPULJP[[#This Row],[Bespovratna sredstva - Ukupno (EU+Nac) HRK
= Ukupna ugovorena vrijednost bespovratnih sredstava]]/7.5345</f>
        <v>163185.74557037625</v>
      </c>
      <c r="U2584" s="19">
        <v>0</v>
      </c>
      <c r="V2584" s="20">
        <f>Ugovori_OPULJP[[#This Row],[Javni doprinos korisnika - HRK]]/7.5345</f>
        <v>0</v>
      </c>
      <c r="W2584" s="19">
        <v>0</v>
      </c>
      <c r="X2584" s="20">
        <f>Ugovori_OPULJP[[#This Row],[Privatni doprinos korisnika - HRK]]/7.5345</f>
        <v>0</v>
      </c>
      <c r="Y2584" s="21">
        <f>Ugovori_OPULJP[[#This Row],[Bespovratna sredstva - Ukupno (EU+Nac) HRK
= Ukupna ugovorena vrijednost bespovratnih sredstava]]+Ugovori_OPULJP[[#This Row],[Javni doprinos korisnika - HRK]]+Ugovori_OPULJP[[#This Row],[Privatni doprinos korisnika - HRK]]</f>
        <v>1229523</v>
      </c>
      <c r="Z2584" s="22">
        <f>Ugovori_OPULJP[[#This Row],[UKUPNI PRIHVATLJIVI IZDACI
TOTAL ELIGIBLE EXPENDITURE
= Bespovratna sredstva ukupno + doprinos korisnika
= Ukupni prihvatljivi troškovi
= Ukupna ugovorena vrijednost projekta HRK]]/7.5345</f>
        <v>163185.74557037625</v>
      </c>
      <c r="AA2584" s="27" t="s">
        <v>22</v>
      </c>
      <c r="AB2584" s="27" t="s">
        <v>19</v>
      </c>
      <c r="AC2584" s="91" t="s">
        <v>9440</v>
      </c>
      <c r="AD2584" s="33" t="s">
        <v>2664</v>
      </c>
    </row>
    <row r="2585" spans="1:30" ht="124.2" x14ac:dyDescent="0.3">
      <c r="A2585" s="31" t="s">
        <v>9441</v>
      </c>
      <c r="B2585" s="69" t="s">
        <v>139</v>
      </c>
      <c r="C2585" s="26" t="s">
        <v>2736</v>
      </c>
      <c r="D2585" s="26" t="s">
        <v>9232</v>
      </c>
      <c r="E2585" s="27" t="s">
        <v>63</v>
      </c>
      <c r="F2585" s="32" t="s">
        <v>9442</v>
      </c>
      <c r="G2585" s="32" t="s">
        <v>836</v>
      </c>
      <c r="H2585" s="29">
        <v>44204</v>
      </c>
      <c r="I2585" s="29">
        <v>44750</v>
      </c>
      <c r="J2585" s="17" t="str">
        <f>IF(Ugovori_OPULJP[[#This Row],[DATUM ZAVRŠETKA OPERACIJE]]&gt;DATE(2023,12,31),"u provedbi","završen")</f>
        <v>završen</v>
      </c>
      <c r="K2585" s="28" t="s">
        <v>240</v>
      </c>
      <c r="L2585" s="28" t="s">
        <v>240</v>
      </c>
      <c r="M2585" s="18">
        <v>0.85</v>
      </c>
      <c r="N2585" s="18">
        <v>0.15</v>
      </c>
      <c r="O2585" s="55">
        <f>Ugovori_OPULJP[[#This Row],[Bespovratna sredstva - Ukupno (EU+Nac) HRK
= Ukupna ugovorena vrijednost bespovratnih sredstava]]*Ugovori_OPULJP[[#This Row],[EU STOPA SUFINANCIRANJA %
EU CO-FINANCING RATE %]]</f>
        <v>1626612.2749999999</v>
      </c>
      <c r="P2585" s="56">
        <f>Ugovori_OPULJP[[#This Row],[Bespovratna sredstva - EU dio - HRK]]/7.5345</f>
        <v>215888.54933970401</v>
      </c>
      <c r="Q2585" s="55">
        <f>Ugovori_OPULJP[[#This Row],[Bespovratna sredstva - Ukupno (EU+Nac) HRK
= Ukupna ugovorena vrijednost bespovratnih sredstava]]*Ugovori_OPULJP[[#This Row],[STOPA NACIONALNOG SUFINANCIRANJA %]]</f>
        <v>287049.22499999998</v>
      </c>
      <c r="R2585" s="56">
        <f>Ugovori_OPULJP[[#This Row],[Bespovratna sredstva - Nacionalni dio - HRK]]/7.5345</f>
        <v>38097.979295241879</v>
      </c>
      <c r="S2585" s="57">
        <v>1913661.5</v>
      </c>
      <c r="T2585" s="58">
        <f>Ugovori_OPULJP[[#This Row],[Bespovratna sredstva - Ukupno (EU+Nac) HRK
= Ukupna ugovorena vrijednost bespovratnih sredstava]]/7.5345</f>
        <v>253986.52863494589</v>
      </c>
      <c r="U2585" s="55">
        <v>0</v>
      </c>
      <c r="V2585" s="56">
        <f>Ugovori_OPULJP[[#This Row],[Javni doprinos korisnika - HRK]]/7.5345</f>
        <v>0</v>
      </c>
      <c r="W2585" s="55">
        <v>0</v>
      </c>
      <c r="X2585" s="56">
        <f>Ugovori_OPULJP[[#This Row],[Privatni doprinos korisnika - HRK]]/7.5345</f>
        <v>0</v>
      </c>
      <c r="Y2585" s="57">
        <f>Ugovori_OPULJP[[#This Row],[Bespovratna sredstva - Ukupno (EU+Nac) HRK
= Ukupna ugovorena vrijednost bespovratnih sredstava]]+Ugovori_OPULJP[[#This Row],[Javni doprinos korisnika - HRK]]+Ugovori_OPULJP[[#This Row],[Privatni doprinos korisnika - HRK]]</f>
        <v>1913661.5</v>
      </c>
      <c r="Z2585" s="58">
        <f>Ugovori_OPULJP[[#This Row],[UKUPNI PRIHVATLJIVI IZDACI
TOTAL ELIGIBLE EXPENDITURE
= Bespovratna sredstva ukupno + doprinos korisnika
= Ukupni prihvatljivi troškovi
= Ukupna ugovorena vrijednost projekta HRK]]/7.5345</f>
        <v>253986.52863494589</v>
      </c>
      <c r="AA2585" s="27" t="s">
        <v>22</v>
      </c>
      <c r="AB2585" s="27" t="s">
        <v>19</v>
      </c>
      <c r="AC2585" s="91" t="s">
        <v>9443</v>
      </c>
      <c r="AD2585" s="26" t="s">
        <v>2664</v>
      </c>
    </row>
    <row r="2586" spans="1:30" ht="63.75" customHeight="1" x14ac:dyDescent="0.3">
      <c r="A2586" s="31" t="s">
        <v>9444</v>
      </c>
      <c r="B2586" s="69" t="s">
        <v>139</v>
      </c>
      <c r="C2586" s="26" t="s">
        <v>2736</v>
      </c>
      <c r="D2586" s="26" t="s">
        <v>9232</v>
      </c>
      <c r="E2586" s="27" t="s">
        <v>63</v>
      </c>
      <c r="F2586" s="32" t="s">
        <v>9445</v>
      </c>
      <c r="G2586" s="32" t="s">
        <v>7384</v>
      </c>
      <c r="H2586" s="29">
        <v>44207</v>
      </c>
      <c r="I2586" s="29">
        <v>44815</v>
      </c>
      <c r="J2586" s="17" t="str">
        <f>IF(Ugovori_OPULJP[[#This Row],[DATUM ZAVRŠETKA OPERACIJE]]&gt;DATE(2023,12,31),"u provedbi","završen")</f>
        <v>završen</v>
      </c>
      <c r="K2586" s="28" t="s">
        <v>178</v>
      </c>
      <c r="L2586" s="28" t="s">
        <v>178</v>
      </c>
      <c r="M2586" s="18">
        <v>0.85</v>
      </c>
      <c r="N2586" s="18">
        <v>0.15</v>
      </c>
      <c r="O2586" s="55">
        <f>Ugovori_OPULJP[[#This Row],[Bespovratna sredstva - Ukupno (EU+Nac) HRK
= Ukupna ugovorena vrijednost bespovratnih sredstava]]*Ugovori_OPULJP[[#This Row],[EU STOPA SUFINANCIRANJA %
EU CO-FINANCING RATE %]]</f>
        <v>555994.86</v>
      </c>
      <c r="P2586" s="56">
        <f>Ugovori_OPULJP[[#This Row],[Bespovratna sredstva - EU dio - HRK]]/7.5345</f>
        <v>73793.199283296824</v>
      </c>
      <c r="Q2586" s="55">
        <f>Ugovori_OPULJP[[#This Row],[Bespovratna sredstva - Ukupno (EU+Nac) HRK
= Ukupna ugovorena vrijednost bespovratnih sredstava]]*Ugovori_OPULJP[[#This Row],[STOPA NACIONALNOG SUFINANCIRANJA %]]</f>
        <v>98116.739999999991</v>
      </c>
      <c r="R2586" s="56">
        <f>Ugovori_OPULJP[[#This Row],[Bespovratna sredstva - Nacionalni dio - HRK]]/7.5345</f>
        <v>13022.329285287675</v>
      </c>
      <c r="S2586" s="57">
        <v>654111.6</v>
      </c>
      <c r="T2586" s="58">
        <f>Ugovori_OPULJP[[#This Row],[Bespovratna sredstva - Ukupno (EU+Nac) HRK
= Ukupna ugovorena vrijednost bespovratnih sredstava]]/7.5345</f>
        <v>86815.528568584501</v>
      </c>
      <c r="U2586" s="55">
        <v>0</v>
      </c>
      <c r="V2586" s="56">
        <f>Ugovori_OPULJP[[#This Row],[Javni doprinos korisnika - HRK]]/7.5345</f>
        <v>0</v>
      </c>
      <c r="W2586" s="55">
        <v>0</v>
      </c>
      <c r="X2586" s="56">
        <f>Ugovori_OPULJP[[#This Row],[Privatni doprinos korisnika - HRK]]/7.5345</f>
        <v>0</v>
      </c>
      <c r="Y2586" s="57">
        <f>Ugovori_OPULJP[[#This Row],[Bespovratna sredstva - Ukupno (EU+Nac) HRK
= Ukupna ugovorena vrijednost bespovratnih sredstava]]+Ugovori_OPULJP[[#This Row],[Javni doprinos korisnika - HRK]]+Ugovori_OPULJP[[#This Row],[Privatni doprinos korisnika - HRK]]</f>
        <v>654111.6</v>
      </c>
      <c r="Z2586" s="58">
        <f>Ugovori_OPULJP[[#This Row],[UKUPNI PRIHVATLJIVI IZDACI
TOTAL ELIGIBLE EXPENDITURE
= Bespovratna sredstva ukupno + doprinos korisnika
= Ukupni prihvatljivi troškovi
= Ukupna ugovorena vrijednost projekta HRK]]/7.5345</f>
        <v>86815.528568584501</v>
      </c>
      <c r="AA2586" s="27" t="s">
        <v>22</v>
      </c>
      <c r="AB2586" s="27" t="s">
        <v>19</v>
      </c>
      <c r="AC2586" s="91" t="s">
        <v>9446</v>
      </c>
      <c r="AD2586" s="26" t="s">
        <v>2664</v>
      </c>
    </row>
    <row r="2587" spans="1:30" ht="124.2" x14ac:dyDescent="0.3">
      <c r="A2587" s="31" t="s">
        <v>9447</v>
      </c>
      <c r="B2587" s="69" t="s">
        <v>139</v>
      </c>
      <c r="C2587" s="26" t="s">
        <v>2736</v>
      </c>
      <c r="D2587" s="26" t="s">
        <v>9232</v>
      </c>
      <c r="E2587" s="27" t="s">
        <v>63</v>
      </c>
      <c r="F2587" s="32" t="s">
        <v>8698</v>
      </c>
      <c r="G2587" s="14" t="s">
        <v>7416</v>
      </c>
      <c r="H2587" s="29">
        <v>44207</v>
      </c>
      <c r="I2587" s="29">
        <v>44815</v>
      </c>
      <c r="J2587" s="17" t="str">
        <f>IF(Ugovori_OPULJP[[#This Row],[DATUM ZAVRŠETKA OPERACIJE]]&gt;DATE(2023,12,31),"u provedbi","završen")</f>
        <v>završen</v>
      </c>
      <c r="K2587" s="28" t="s">
        <v>9448</v>
      </c>
      <c r="L2587" s="28" t="s">
        <v>66</v>
      </c>
      <c r="M2587" s="18">
        <v>0.85</v>
      </c>
      <c r="N2587" s="18">
        <v>0.15</v>
      </c>
      <c r="O2587" s="55">
        <f>Ugovori_OPULJP[[#This Row],[Bespovratna sredstva - Ukupno (EU+Nac) HRK
= Ukupna ugovorena vrijednost bespovratnih sredstava]]*Ugovori_OPULJP[[#This Row],[EU STOPA SUFINANCIRANJA %
EU CO-FINANCING RATE %]]</f>
        <v>1699909.9169999999</v>
      </c>
      <c r="P2587" s="56">
        <f>Ugovori_OPULJP[[#This Row],[Bespovratna sredstva - EU dio - HRK]]/7.5345</f>
        <v>225616.81823611385</v>
      </c>
      <c r="Q2587" s="55">
        <f>Ugovori_OPULJP[[#This Row],[Bespovratna sredstva - Ukupno (EU+Nac) HRK
= Ukupna ugovorena vrijednost bespovratnih sredstava]]*Ugovori_OPULJP[[#This Row],[STOPA NACIONALNOG SUFINANCIRANJA %]]</f>
        <v>299984.103</v>
      </c>
      <c r="R2587" s="56">
        <f>Ugovori_OPULJP[[#This Row],[Bespovratna sredstva - Nacionalni dio - HRK]]/7.5345</f>
        <v>39814.73262990245</v>
      </c>
      <c r="S2587" s="57">
        <v>1999894.02</v>
      </c>
      <c r="T2587" s="58">
        <f>Ugovori_OPULJP[[#This Row],[Bespovratna sredstva - Ukupno (EU+Nac) HRK
= Ukupna ugovorena vrijednost bespovratnih sredstava]]/7.5345</f>
        <v>265431.5508660163</v>
      </c>
      <c r="U2587" s="55">
        <v>0</v>
      </c>
      <c r="V2587" s="56">
        <f>Ugovori_OPULJP[[#This Row],[Javni doprinos korisnika - HRK]]/7.5345</f>
        <v>0</v>
      </c>
      <c r="W2587" s="55">
        <v>0</v>
      </c>
      <c r="X2587" s="56">
        <f>Ugovori_OPULJP[[#This Row],[Privatni doprinos korisnika - HRK]]/7.5345</f>
        <v>0</v>
      </c>
      <c r="Y2587" s="57">
        <f>Ugovori_OPULJP[[#This Row],[Bespovratna sredstva - Ukupno (EU+Nac) HRK
= Ukupna ugovorena vrijednost bespovratnih sredstava]]+Ugovori_OPULJP[[#This Row],[Javni doprinos korisnika - HRK]]+Ugovori_OPULJP[[#This Row],[Privatni doprinos korisnika - HRK]]</f>
        <v>1999894.02</v>
      </c>
      <c r="Z2587" s="58">
        <f>Ugovori_OPULJP[[#This Row],[UKUPNI PRIHVATLJIVI IZDACI
TOTAL ELIGIBLE EXPENDITURE
= Bespovratna sredstva ukupno + doprinos korisnika
= Ukupni prihvatljivi troškovi
= Ukupna ugovorena vrijednost projekta HRK]]/7.5345</f>
        <v>265431.5508660163</v>
      </c>
      <c r="AA2587" s="27" t="s">
        <v>22</v>
      </c>
      <c r="AB2587" s="27" t="s">
        <v>19</v>
      </c>
      <c r="AC2587" s="91" t="s">
        <v>9449</v>
      </c>
      <c r="AD2587" s="26" t="s">
        <v>2664</v>
      </c>
    </row>
    <row r="2588" spans="1:30" ht="110.4" x14ac:dyDescent="0.3">
      <c r="A2588" s="31" t="s">
        <v>9450</v>
      </c>
      <c r="B2588" s="69" t="s">
        <v>139</v>
      </c>
      <c r="C2588" s="26" t="s">
        <v>2736</v>
      </c>
      <c r="D2588" s="26" t="s">
        <v>9232</v>
      </c>
      <c r="E2588" s="27" t="s">
        <v>63</v>
      </c>
      <c r="F2588" s="32" t="s">
        <v>7364</v>
      </c>
      <c r="G2588" s="14" t="s">
        <v>7365</v>
      </c>
      <c r="H2588" s="29">
        <v>44207</v>
      </c>
      <c r="I2588" s="29">
        <v>44815</v>
      </c>
      <c r="J2588" s="17" t="str">
        <f>IF(Ugovori_OPULJP[[#This Row],[DATUM ZAVRŠETKA OPERACIJE]]&gt;DATE(2023,12,31),"u provedbi","završen")</f>
        <v>završen</v>
      </c>
      <c r="K2588" s="28" t="s">
        <v>262</v>
      </c>
      <c r="L2588" s="28" t="s">
        <v>262</v>
      </c>
      <c r="M2588" s="18">
        <v>0.85</v>
      </c>
      <c r="N2588" s="18">
        <v>0.15</v>
      </c>
      <c r="O2588" s="55">
        <f>Ugovori_OPULJP[[#This Row],[Bespovratna sredstva - Ukupno (EU+Nac) HRK
= Ukupna ugovorena vrijednost bespovratnih sredstava]]*Ugovori_OPULJP[[#This Row],[EU STOPA SUFINANCIRANJA %
EU CO-FINANCING RATE %]]</f>
        <v>1328983.7805000001</v>
      </c>
      <c r="P2588" s="56">
        <f>Ugovori_OPULJP[[#This Row],[Bespovratna sredstva - EU dio - HRK]]/7.5345</f>
        <v>176386.45968544696</v>
      </c>
      <c r="Q2588" s="55">
        <f>Ugovori_OPULJP[[#This Row],[Bespovratna sredstva - Ukupno (EU+Nac) HRK
= Ukupna ugovorena vrijednost bespovratnih sredstava]]*Ugovori_OPULJP[[#This Row],[STOPA NACIONALNOG SUFINANCIRANJA %]]</f>
        <v>234526.54949999999</v>
      </c>
      <c r="R2588" s="56">
        <f>Ugovori_OPULJP[[#This Row],[Bespovratna sredstva - Nacionalni dio - HRK]]/7.5345</f>
        <v>31127.022297431809</v>
      </c>
      <c r="S2588" s="57">
        <v>1563510.33</v>
      </c>
      <c r="T2588" s="58">
        <f>Ugovori_OPULJP[[#This Row],[Bespovratna sredstva - Ukupno (EU+Nac) HRK
= Ukupna ugovorena vrijednost bespovratnih sredstava]]/7.5345</f>
        <v>207513.48198287876</v>
      </c>
      <c r="U2588" s="55">
        <v>0</v>
      </c>
      <c r="V2588" s="56">
        <f>Ugovori_OPULJP[[#This Row],[Javni doprinos korisnika - HRK]]/7.5345</f>
        <v>0</v>
      </c>
      <c r="W2588" s="55">
        <v>0</v>
      </c>
      <c r="X2588" s="56">
        <f>Ugovori_OPULJP[[#This Row],[Privatni doprinos korisnika - HRK]]/7.5345</f>
        <v>0</v>
      </c>
      <c r="Y2588" s="57">
        <f>Ugovori_OPULJP[[#This Row],[Bespovratna sredstva - Ukupno (EU+Nac) HRK
= Ukupna ugovorena vrijednost bespovratnih sredstava]]+Ugovori_OPULJP[[#This Row],[Javni doprinos korisnika - HRK]]+Ugovori_OPULJP[[#This Row],[Privatni doprinos korisnika - HRK]]</f>
        <v>1563510.33</v>
      </c>
      <c r="Z2588" s="58">
        <f>Ugovori_OPULJP[[#This Row],[UKUPNI PRIHVATLJIVI IZDACI
TOTAL ELIGIBLE EXPENDITURE
= Bespovratna sredstva ukupno + doprinos korisnika
= Ukupni prihvatljivi troškovi
= Ukupna ugovorena vrijednost projekta HRK]]/7.5345</f>
        <v>207513.48198287876</v>
      </c>
      <c r="AA2588" s="27" t="s">
        <v>22</v>
      </c>
      <c r="AB2588" s="27" t="s">
        <v>19</v>
      </c>
      <c r="AC2588" s="91" t="s">
        <v>9451</v>
      </c>
      <c r="AD2588" s="26" t="s">
        <v>2664</v>
      </c>
    </row>
    <row r="2589" spans="1:30" ht="82.8" x14ac:dyDescent="0.3">
      <c r="A2589" s="31" t="s">
        <v>9452</v>
      </c>
      <c r="B2589" s="69" t="s">
        <v>139</v>
      </c>
      <c r="C2589" s="26" t="s">
        <v>2736</v>
      </c>
      <c r="D2589" s="26" t="s">
        <v>9232</v>
      </c>
      <c r="E2589" s="27" t="s">
        <v>63</v>
      </c>
      <c r="F2589" s="32" t="s">
        <v>9453</v>
      </c>
      <c r="G2589" s="32" t="s">
        <v>3204</v>
      </c>
      <c r="H2589" s="29">
        <v>44343</v>
      </c>
      <c r="I2589" s="29">
        <v>44953</v>
      </c>
      <c r="J2589" s="17" t="str">
        <f>IF(Ugovori_OPULJP[[#This Row],[DATUM ZAVRŠETKA OPERACIJE]]&gt;DATE(2023,12,31),"u provedbi","završen")</f>
        <v>završen</v>
      </c>
      <c r="K2589" s="28" t="s">
        <v>9454</v>
      </c>
      <c r="L2589" s="37" t="s">
        <v>21</v>
      </c>
      <c r="M2589" s="46" t="s">
        <v>3114</v>
      </c>
      <c r="N2589" s="18">
        <v>0.15</v>
      </c>
      <c r="O2589" s="19">
        <f>Ugovori_OPULJP[[#This Row],[Bespovratna sredstva - Ukupno (EU+Nac) HRK
= Ukupna ugovorena vrijednost bespovratnih sredstava]]*Ugovori_OPULJP[[#This Row],[EU STOPA SUFINANCIRANJA %
EU CO-FINANCING RATE %]]</f>
        <v>878739.63049999997</v>
      </c>
      <c r="P2589" s="20">
        <f>Ugovori_OPULJP[[#This Row],[Bespovratna sredstva - EU dio - HRK]]/7.5345</f>
        <v>116628.79162519077</v>
      </c>
      <c r="Q2589" s="19">
        <f>Ugovori_OPULJP[[#This Row],[Bespovratna sredstva - Ukupno (EU+Nac) HRK
= Ukupna ugovorena vrijednost bespovratnih sredstava]]*Ugovori_OPULJP[[#This Row],[STOPA NACIONALNOG SUFINANCIRANJA %]]</f>
        <v>155071.69949999999</v>
      </c>
      <c r="R2589" s="20">
        <f>Ugovori_OPULJP[[#This Row],[Bespovratna sredstva - Nacionalni dio - HRK]]/7.5345</f>
        <v>20581.551463268959</v>
      </c>
      <c r="S2589" s="21">
        <v>1033811.33</v>
      </c>
      <c r="T2589" s="22">
        <f>Ugovori_OPULJP[[#This Row],[Bespovratna sredstva - Ukupno (EU+Nac) HRK
= Ukupna ugovorena vrijednost bespovratnih sredstava]]/7.5345</f>
        <v>137210.34308845975</v>
      </c>
      <c r="U2589" s="19">
        <v>0</v>
      </c>
      <c r="V2589" s="20">
        <f>Ugovori_OPULJP[[#This Row],[Javni doprinos korisnika - HRK]]/7.5345</f>
        <v>0</v>
      </c>
      <c r="W2589" s="19">
        <v>0</v>
      </c>
      <c r="X2589" s="20">
        <f>Ugovori_OPULJP[[#This Row],[Privatni doprinos korisnika - HRK]]/7.5345</f>
        <v>0</v>
      </c>
      <c r="Y2589" s="21">
        <f>Ugovori_OPULJP[[#This Row],[Bespovratna sredstva - Ukupno (EU+Nac) HRK
= Ukupna ugovorena vrijednost bespovratnih sredstava]]+Ugovori_OPULJP[[#This Row],[Javni doprinos korisnika - HRK]]+Ugovori_OPULJP[[#This Row],[Privatni doprinos korisnika - HRK]]</f>
        <v>1033811.33</v>
      </c>
      <c r="Z2589" s="22">
        <f>Ugovori_OPULJP[[#This Row],[UKUPNI PRIHVATLJIVI IZDACI
TOTAL ELIGIBLE EXPENDITURE
= Bespovratna sredstva ukupno + doprinos korisnika
= Ukupni prihvatljivi troškovi
= Ukupna ugovorena vrijednost projekta HRK]]/7.5345</f>
        <v>137210.34308845975</v>
      </c>
      <c r="AA2589" s="27" t="s">
        <v>22</v>
      </c>
      <c r="AB2589" s="27" t="s">
        <v>19</v>
      </c>
      <c r="AC2589" s="91" t="s">
        <v>9455</v>
      </c>
      <c r="AD2589" s="33" t="s">
        <v>2664</v>
      </c>
    </row>
    <row r="2590" spans="1:30" ht="124.2" x14ac:dyDescent="0.3">
      <c r="A2590" s="31" t="s">
        <v>9456</v>
      </c>
      <c r="B2590" s="69" t="s">
        <v>139</v>
      </c>
      <c r="C2590" s="26" t="s">
        <v>2736</v>
      </c>
      <c r="D2590" s="26" t="s">
        <v>9232</v>
      </c>
      <c r="E2590" s="27" t="s">
        <v>63</v>
      </c>
      <c r="F2590" s="32" t="s">
        <v>9457</v>
      </c>
      <c r="G2590" s="32" t="s">
        <v>1206</v>
      </c>
      <c r="H2590" s="29">
        <v>44203</v>
      </c>
      <c r="I2590" s="29">
        <v>44811</v>
      </c>
      <c r="J2590" s="17" t="str">
        <f>IF(Ugovori_OPULJP[[#This Row],[DATUM ZAVRŠETKA OPERACIJE]]&gt;DATE(2023,12,31),"u provedbi","završen")</f>
        <v>završen</v>
      </c>
      <c r="K2590" s="28" t="s">
        <v>240</v>
      </c>
      <c r="L2590" s="28" t="s">
        <v>240</v>
      </c>
      <c r="M2590" s="18">
        <v>0.85</v>
      </c>
      <c r="N2590" s="18">
        <v>0.15</v>
      </c>
      <c r="O2590" s="55">
        <f>Ugovori_OPULJP[[#This Row],[Bespovratna sredstva - Ukupno (EU+Nac) HRK
= Ukupna ugovorena vrijednost bespovratnih sredstava]]*Ugovori_OPULJP[[#This Row],[EU STOPA SUFINANCIRANJA %
EU CO-FINANCING RATE %]]</f>
        <v>1699536.75</v>
      </c>
      <c r="P2590" s="56">
        <f>Ugovori_OPULJP[[#This Row],[Bespovratna sredstva - EU dio - HRK]]/7.5345</f>
        <v>225567.2904638662</v>
      </c>
      <c r="Q2590" s="55">
        <f>Ugovori_OPULJP[[#This Row],[Bespovratna sredstva - Ukupno (EU+Nac) HRK
= Ukupna ugovorena vrijednost bespovratnih sredstava]]*Ugovori_OPULJP[[#This Row],[STOPA NACIONALNOG SUFINANCIRANJA %]]</f>
        <v>299918.25</v>
      </c>
      <c r="R2590" s="56">
        <f>Ugovori_OPULJP[[#This Row],[Bespovratna sredstva - Nacionalni dio - HRK]]/7.5345</f>
        <v>39805.992434799919</v>
      </c>
      <c r="S2590" s="57">
        <v>1999455</v>
      </c>
      <c r="T2590" s="58">
        <f>Ugovori_OPULJP[[#This Row],[Bespovratna sredstva - Ukupno (EU+Nac) HRK
= Ukupna ugovorena vrijednost bespovratnih sredstava]]/7.5345</f>
        <v>265373.2828986661</v>
      </c>
      <c r="U2590" s="55">
        <v>0</v>
      </c>
      <c r="V2590" s="56">
        <f>Ugovori_OPULJP[[#This Row],[Javni doprinos korisnika - HRK]]/7.5345</f>
        <v>0</v>
      </c>
      <c r="W2590" s="55">
        <v>0</v>
      </c>
      <c r="X2590" s="56">
        <f>Ugovori_OPULJP[[#This Row],[Privatni doprinos korisnika - HRK]]/7.5345</f>
        <v>0</v>
      </c>
      <c r="Y2590" s="57">
        <f>Ugovori_OPULJP[[#This Row],[Bespovratna sredstva - Ukupno (EU+Nac) HRK
= Ukupna ugovorena vrijednost bespovratnih sredstava]]+Ugovori_OPULJP[[#This Row],[Javni doprinos korisnika - HRK]]+Ugovori_OPULJP[[#This Row],[Privatni doprinos korisnika - HRK]]</f>
        <v>1999455</v>
      </c>
      <c r="Z2590" s="58">
        <f>Ugovori_OPULJP[[#This Row],[UKUPNI PRIHVATLJIVI IZDACI
TOTAL ELIGIBLE EXPENDITURE
= Bespovratna sredstva ukupno + doprinos korisnika
= Ukupni prihvatljivi troškovi
= Ukupna ugovorena vrijednost projekta HRK]]/7.5345</f>
        <v>265373.2828986661</v>
      </c>
      <c r="AA2590" s="27" t="s">
        <v>22</v>
      </c>
      <c r="AB2590" s="27" t="s">
        <v>19</v>
      </c>
      <c r="AC2590" s="91" t="s">
        <v>9458</v>
      </c>
      <c r="AD2590" s="26" t="s">
        <v>2664</v>
      </c>
    </row>
    <row r="2591" spans="1:30" ht="110.4" x14ac:dyDescent="0.3">
      <c r="A2591" s="31" t="s">
        <v>9459</v>
      </c>
      <c r="B2591" s="69" t="s">
        <v>139</v>
      </c>
      <c r="C2591" s="26" t="s">
        <v>2736</v>
      </c>
      <c r="D2591" s="26" t="s">
        <v>9232</v>
      </c>
      <c r="E2591" s="27" t="s">
        <v>63</v>
      </c>
      <c r="F2591" s="32" t="s">
        <v>9460</v>
      </c>
      <c r="G2591" s="14" t="s">
        <v>2171</v>
      </c>
      <c r="H2591" s="29">
        <v>44208</v>
      </c>
      <c r="I2591" s="29">
        <v>44816</v>
      </c>
      <c r="J2591" s="17" t="str">
        <f>IF(Ugovori_OPULJP[[#This Row],[DATUM ZAVRŠETKA OPERACIJE]]&gt;DATE(2023,12,31),"u provedbi","završen")</f>
        <v>završen</v>
      </c>
      <c r="K2591" s="28" t="s">
        <v>66</v>
      </c>
      <c r="L2591" s="28" t="s">
        <v>66</v>
      </c>
      <c r="M2591" s="18">
        <v>0.85</v>
      </c>
      <c r="N2591" s="18">
        <v>0.15</v>
      </c>
      <c r="O2591" s="55">
        <f>Ugovori_OPULJP[[#This Row],[Bespovratna sredstva - Ukupno (EU+Nac) HRK
= Ukupna ugovorena vrijednost bespovratnih sredstava]]*Ugovori_OPULJP[[#This Row],[EU STOPA SUFINANCIRANJA %
EU CO-FINANCING RATE %]]</f>
        <v>1698212.365</v>
      </c>
      <c r="P2591" s="56">
        <f>Ugovori_OPULJP[[#This Row],[Bespovratna sredstva - EU dio - HRK]]/7.5345</f>
        <v>225391.514367244</v>
      </c>
      <c r="Q2591" s="55">
        <f>Ugovori_OPULJP[[#This Row],[Bespovratna sredstva - Ukupno (EU+Nac) HRK
= Ukupna ugovorena vrijednost bespovratnih sredstava]]*Ugovori_OPULJP[[#This Row],[STOPA NACIONALNOG SUFINANCIRANJA %]]</f>
        <v>299684.53499999997</v>
      </c>
      <c r="R2591" s="56">
        <f>Ugovori_OPULJP[[#This Row],[Bespovratna sredstva - Nacionalni dio - HRK]]/7.5345</f>
        <v>39774.973123631287</v>
      </c>
      <c r="S2591" s="57">
        <v>1997896.9</v>
      </c>
      <c r="T2591" s="58">
        <f>Ugovori_OPULJP[[#This Row],[Bespovratna sredstva - Ukupno (EU+Nac) HRK
= Ukupna ugovorena vrijednost bespovratnih sredstava]]/7.5345</f>
        <v>265166.4874908753</v>
      </c>
      <c r="U2591" s="55">
        <v>0</v>
      </c>
      <c r="V2591" s="56">
        <f>Ugovori_OPULJP[[#This Row],[Javni doprinos korisnika - HRK]]/7.5345</f>
        <v>0</v>
      </c>
      <c r="W2591" s="55">
        <v>0</v>
      </c>
      <c r="X2591" s="56">
        <f>Ugovori_OPULJP[[#This Row],[Privatni doprinos korisnika - HRK]]/7.5345</f>
        <v>0</v>
      </c>
      <c r="Y2591" s="57">
        <f>Ugovori_OPULJP[[#This Row],[Bespovratna sredstva - Ukupno (EU+Nac) HRK
= Ukupna ugovorena vrijednost bespovratnih sredstava]]+Ugovori_OPULJP[[#This Row],[Javni doprinos korisnika - HRK]]+Ugovori_OPULJP[[#This Row],[Privatni doprinos korisnika - HRK]]</f>
        <v>1997896.9</v>
      </c>
      <c r="Z2591" s="58">
        <f>Ugovori_OPULJP[[#This Row],[UKUPNI PRIHVATLJIVI IZDACI
TOTAL ELIGIBLE EXPENDITURE
= Bespovratna sredstva ukupno + doprinos korisnika
= Ukupni prihvatljivi troškovi
= Ukupna ugovorena vrijednost projekta HRK]]/7.5345</f>
        <v>265166.4874908753</v>
      </c>
      <c r="AA2591" s="27" t="s">
        <v>22</v>
      </c>
      <c r="AB2591" s="27" t="s">
        <v>19</v>
      </c>
      <c r="AC2591" s="91" t="s">
        <v>9461</v>
      </c>
      <c r="AD2591" s="26" t="s">
        <v>2664</v>
      </c>
    </row>
    <row r="2592" spans="1:30" ht="110.4" x14ac:dyDescent="0.3">
      <c r="A2592" s="31" t="s">
        <v>9462</v>
      </c>
      <c r="B2592" s="69" t="s">
        <v>139</v>
      </c>
      <c r="C2592" s="26" t="s">
        <v>2736</v>
      </c>
      <c r="D2592" s="26" t="s">
        <v>9232</v>
      </c>
      <c r="E2592" s="27" t="s">
        <v>63</v>
      </c>
      <c r="F2592" s="32" t="s">
        <v>9463</v>
      </c>
      <c r="G2592" s="14" t="s">
        <v>8742</v>
      </c>
      <c r="H2592" s="29">
        <v>44342</v>
      </c>
      <c r="I2592" s="29">
        <v>44952</v>
      </c>
      <c r="J2592" s="17" t="str">
        <f>IF(Ugovori_OPULJP[[#This Row],[DATUM ZAVRŠETKA OPERACIJE]]&gt;DATE(2023,12,31),"u provedbi","završen")</f>
        <v>završen</v>
      </c>
      <c r="K2592" s="28" t="s">
        <v>192</v>
      </c>
      <c r="L2592" s="28" t="s">
        <v>192</v>
      </c>
      <c r="M2592" s="18">
        <v>0.85</v>
      </c>
      <c r="N2592" s="18">
        <v>0.15</v>
      </c>
      <c r="O2592" s="19">
        <f>Ugovori_OPULJP[[#This Row],[Bespovratna sredstva - Ukupno (EU+Nac) HRK
= Ukupna ugovorena vrijednost bespovratnih sredstava]]*Ugovori_OPULJP[[#This Row],[EU STOPA SUFINANCIRANJA %
EU CO-FINANCING RATE %]]</f>
        <v>1632769.284</v>
      </c>
      <c r="P2592" s="20">
        <f>Ugovori_OPULJP[[#This Row],[Bespovratna sredstva - EU dio - HRK]]/7.5345</f>
        <v>216705.72486561813</v>
      </c>
      <c r="Q2592" s="19">
        <f>Ugovori_OPULJP[[#This Row],[Bespovratna sredstva - Ukupno (EU+Nac) HRK
= Ukupna ugovorena vrijednost bespovratnih sredstava]]*Ugovori_OPULJP[[#This Row],[STOPA NACIONALNOG SUFINANCIRANJA %]]</f>
        <v>288135.75599999999</v>
      </c>
      <c r="R2592" s="20">
        <f>Ugovori_OPULJP[[#This Row],[Bespovratna sredstva - Nacionalni dio - HRK]]/7.5345</f>
        <v>38242.186740991434</v>
      </c>
      <c r="S2592" s="21">
        <v>1920905.04</v>
      </c>
      <c r="T2592" s="22">
        <f>Ugovori_OPULJP[[#This Row],[Bespovratna sredstva - Ukupno (EU+Nac) HRK
= Ukupna ugovorena vrijednost bespovratnih sredstava]]/7.5345</f>
        <v>254947.91160660959</v>
      </c>
      <c r="U2592" s="19">
        <v>0</v>
      </c>
      <c r="V2592" s="20">
        <f>Ugovori_OPULJP[[#This Row],[Javni doprinos korisnika - HRK]]/7.5345</f>
        <v>0</v>
      </c>
      <c r="W2592" s="19">
        <v>0</v>
      </c>
      <c r="X2592" s="20">
        <f>Ugovori_OPULJP[[#This Row],[Privatni doprinos korisnika - HRK]]/7.5345</f>
        <v>0</v>
      </c>
      <c r="Y2592" s="21">
        <f>Ugovori_OPULJP[[#This Row],[Bespovratna sredstva - Ukupno (EU+Nac) HRK
= Ukupna ugovorena vrijednost bespovratnih sredstava]]+Ugovori_OPULJP[[#This Row],[Javni doprinos korisnika - HRK]]+Ugovori_OPULJP[[#This Row],[Privatni doprinos korisnika - HRK]]</f>
        <v>1920905.04</v>
      </c>
      <c r="Z2592" s="22">
        <f>Ugovori_OPULJP[[#This Row],[UKUPNI PRIHVATLJIVI IZDACI
TOTAL ELIGIBLE EXPENDITURE
= Bespovratna sredstva ukupno + doprinos korisnika
= Ukupni prihvatljivi troškovi
= Ukupna ugovorena vrijednost projekta HRK]]/7.5345</f>
        <v>254947.91160660959</v>
      </c>
      <c r="AA2592" s="27" t="s">
        <v>22</v>
      </c>
      <c r="AB2592" s="27" t="s">
        <v>19</v>
      </c>
      <c r="AC2592" s="91" t="s">
        <v>9464</v>
      </c>
      <c r="AD2592" s="33" t="s">
        <v>2664</v>
      </c>
    </row>
    <row r="2593" spans="1:30" ht="110.4" x14ac:dyDescent="0.3">
      <c r="A2593" s="31" t="s">
        <v>9465</v>
      </c>
      <c r="B2593" s="69" t="s">
        <v>139</v>
      </c>
      <c r="C2593" s="26" t="s">
        <v>2736</v>
      </c>
      <c r="D2593" s="26" t="s">
        <v>9232</v>
      </c>
      <c r="E2593" s="27" t="s">
        <v>63</v>
      </c>
      <c r="F2593" s="32" t="s">
        <v>9466</v>
      </c>
      <c r="G2593" s="32" t="s">
        <v>8755</v>
      </c>
      <c r="H2593" s="29">
        <v>44340</v>
      </c>
      <c r="I2593" s="29">
        <v>44950</v>
      </c>
      <c r="J2593" s="17" t="str">
        <f>IF(Ugovori_OPULJP[[#This Row],[DATUM ZAVRŠETKA OPERACIJE]]&gt;DATE(2023,12,31),"u provedbi","završen")</f>
        <v>završen</v>
      </c>
      <c r="K2593" s="28" t="s">
        <v>192</v>
      </c>
      <c r="L2593" s="28" t="s">
        <v>192</v>
      </c>
      <c r="M2593" s="18">
        <v>0.85</v>
      </c>
      <c r="N2593" s="18">
        <v>0.15</v>
      </c>
      <c r="O2593" s="19">
        <f>Ugovori_OPULJP[[#This Row],[Bespovratna sredstva - Ukupno (EU+Nac) HRK
= Ukupna ugovorena vrijednost bespovratnih sredstava]]*Ugovori_OPULJP[[#This Row],[EU STOPA SUFINANCIRANJA %
EU CO-FINANCING RATE %]]</f>
        <v>1632769.284</v>
      </c>
      <c r="P2593" s="20">
        <f>Ugovori_OPULJP[[#This Row],[Bespovratna sredstva - EU dio - HRK]]/7.5345</f>
        <v>216705.72486561813</v>
      </c>
      <c r="Q2593" s="19">
        <f>Ugovori_OPULJP[[#This Row],[Bespovratna sredstva - Ukupno (EU+Nac) HRK
= Ukupna ugovorena vrijednost bespovratnih sredstava]]*Ugovori_OPULJP[[#This Row],[STOPA NACIONALNOG SUFINANCIRANJA %]]</f>
        <v>288135.75599999999</v>
      </c>
      <c r="R2593" s="20">
        <f>Ugovori_OPULJP[[#This Row],[Bespovratna sredstva - Nacionalni dio - HRK]]/7.5345</f>
        <v>38242.186740991434</v>
      </c>
      <c r="S2593" s="21">
        <v>1920905.04</v>
      </c>
      <c r="T2593" s="22">
        <f>Ugovori_OPULJP[[#This Row],[Bespovratna sredstva - Ukupno (EU+Nac) HRK
= Ukupna ugovorena vrijednost bespovratnih sredstava]]/7.5345</f>
        <v>254947.91160660959</v>
      </c>
      <c r="U2593" s="19">
        <v>0</v>
      </c>
      <c r="V2593" s="20">
        <f>Ugovori_OPULJP[[#This Row],[Javni doprinos korisnika - HRK]]/7.5345</f>
        <v>0</v>
      </c>
      <c r="W2593" s="19">
        <v>0</v>
      </c>
      <c r="X2593" s="20">
        <f>Ugovori_OPULJP[[#This Row],[Privatni doprinos korisnika - HRK]]/7.5345</f>
        <v>0</v>
      </c>
      <c r="Y2593" s="21">
        <f>Ugovori_OPULJP[[#This Row],[Bespovratna sredstva - Ukupno (EU+Nac) HRK
= Ukupna ugovorena vrijednost bespovratnih sredstava]]+Ugovori_OPULJP[[#This Row],[Javni doprinos korisnika - HRK]]+Ugovori_OPULJP[[#This Row],[Privatni doprinos korisnika - HRK]]</f>
        <v>1920905.04</v>
      </c>
      <c r="Z2593" s="22">
        <f>Ugovori_OPULJP[[#This Row],[UKUPNI PRIHVATLJIVI IZDACI
TOTAL ELIGIBLE EXPENDITURE
= Bespovratna sredstva ukupno + doprinos korisnika
= Ukupni prihvatljivi troškovi
= Ukupna ugovorena vrijednost projekta HRK]]/7.5345</f>
        <v>254947.91160660959</v>
      </c>
      <c r="AA2593" s="27" t="s">
        <v>22</v>
      </c>
      <c r="AB2593" s="27" t="s">
        <v>19</v>
      </c>
      <c r="AC2593" s="91" t="s">
        <v>9467</v>
      </c>
      <c r="AD2593" s="33" t="s">
        <v>2664</v>
      </c>
    </row>
    <row r="2594" spans="1:30" ht="82.8" x14ac:dyDescent="0.3">
      <c r="A2594" s="31" t="s">
        <v>9468</v>
      </c>
      <c r="B2594" s="69" t="s">
        <v>139</v>
      </c>
      <c r="C2594" s="26" t="s">
        <v>2736</v>
      </c>
      <c r="D2594" s="26" t="s">
        <v>9232</v>
      </c>
      <c r="E2594" s="27" t="s">
        <v>63</v>
      </c>
      <c r="F2594" s="93" t="s">
        <v>9469</v>
      </c>
      <c r="G2594" s="14" t="s">
        <v>7358</v>
      </c>
      <c r="H2594" s="49">
        <v>44196</v>
      </c>
      <c r="I2594" s="49">
        <v>44804</v>
      </c>
      <c r="J2594" s="17" t="str">
        <f>IF(Ugovori_OPULJP[[#This Row],[DATUM ZAVRŠETKA OPERACIJE]]&gt;DATE(2023,12,31),"u provedbi","završen")</f>
        <v>završen</v>
      </c>
      <c r="K2594" s="28" t="s">
        <v>21</v>
      </c>
      <c r="L2594" s="50" t="s">
        <v>21</v>
      </c>
      <c r="M2594" s="18">
        <v>0.85</v>
      </c>
      <c r="N2594" s="18">
        <v>0.15</v>
      </c>
      <c r="O2594" s="19">
        <f>Ugovori_OPULJP[[#This Row],[Bespovratna sredstva - Ukupno (EU+Nac) HRK
= Ukupna ugovorena vrijednost bespovratnih sredstava]]*Ugovori_OPULJP[[#This Row],[EU STOPA SUFINANCIRANJA %
EU CO-FINANCING RATE %]]</f>
        <v>1295488.6040000001</v>
      </c>
      <c r="P2594" s="20">
        <f>Ugovori_OPULJP[[#This Row],[Bespovratna sredstva - EU dio - HRK]]/7.5345</f>
        <v>171940.88579202336</v>
      </c>
      <c r="Q2594" s="51">
        <f>Ugovori_OPULJP[[#This Row],[Bespovratna sredstva - Ukupno (EU+Nac) HRK
= Ukupna ugovorena vrijednost bespovratnih sredstava]]*Ugovori_OPULJP[[#This Row],[STOPA NACIONALNOG SUFINANCIRANJA %]]</f>
        <v>228615.636</v>
      </c>
      <c r="R2594" s="52">
        <f>Ugovori_OPULJP[[#This Row],[Bespovratna sredstva - Nacionalni dio - HRK]]/7.5345</f>
        <v>30342.509257415884</v>
      </c>
      <c r="S2594" s="21">
        <v>1524104.24</v>
      </c>
      <c r="T2594" s="22">
        <f>Ugovori_OPULJP[[#This Row],[Bespovratna sredstva - Ukupno (EU+Nac) HRK
= Ukupna ugovorena vrijednost bespovratnih sredstava]]/7.5345</f>
        <v>202283.39504943922</v>
      </c>
      <c r="U2594" s="51">
        <v>0</v>
      </c>
      <c r="V2594" s="52">
        <f>Ugovori_OPULJP[[#This Row],[Javni doprinos korisnika - HRK]]/7.5345</f>
        <v>0</v>
      </c>
      <c r="W2594" s="19">
        <v>0</v>
      </c>
      <c r="X2594" s="20">
        <f>Ugovori_OPULJP[[#This Row],[Privatni doprinos korisnika - HRK]]/7.5345</f>
        <v>0</v>
      </c>
      <c r="Y2594" s="21">
        <f>Ugovori_OPULJP[[#This Row],[Bespovratna sredstva - Ukupno (EU+Nac) HRK
= Ukupna ugovorena vrijednost bespovratnih sredstava]]+Ugovori_OPULJP[[#This Row],[Javni doprinos korisnika - HRK]]+Ugovori_OPULJP[[#This Row],[Privatni doprinos korisnika - HRK]]</f>
        <v>1524104.24</v>
      </c>
      <c r="Z2594" s="22">
        <f>Ugovori_OPULJP[[#This Row],[UKUPNI PRIHVATLJIVI IZDACI
TOTAL ELIGIBLE EXPENDITURE
= Bespovratna sredstva ukupno + doprinos korisnika
= Ukupni prihvatljivi troškovi
= Ukupna ugovorena vrijednost projekta HRK]]/7.5345</f>
        <v>202283.39504943922</v>
      </c>
      <c r="AA2594" s="27" t="s">
        <v>22</v>
      </c>
      <c r="AB2594" s="27" t="s">
        <v>19</v>
      </c>
      <c r="AC2594" s="91" t="s">
        <v>9470</v>
      </c>
      <c r="AD2594" s="26" t="s">
        <v>2664</v>
      </c>
    </row>
    <row r="2595" spans="1:30" ht="110.4" x14ac:dyDescent="0.3">
      <c r="A2595" s="31" t="s">
        <v>9471</v>
      </c>
      <c r="B2595" s="69" t="s">
        <v>139</v>
      </c>
      <c r="C2595" s="26" t="s">
        <v>2736</v>
      </c>
      <c r="D2595" s="26" t="s">
        <v>9232</v>
      </c>
      <c r="E2595" s="27" t="s">
        <v>63</v>
      </c>
      <c r="F2595" s="32" t="s">
        <v>9472</v>
      </c>
      <c r="G2595" s="32" t="s">
        <v>7488</v>
      </c>
      <c r="H2595" s="29">
        <v>44204</v>
      </c>
      <c r="I2595" s="29">
        <v>44812</v>
      </c>
      <c r="J2595" s="17" t="str">
        <f>IF(Ugovori_OPULJP[[#This Row],[DATUM ZAVRŠETKA OPERACIJE]]&gt;DATE(2023,12,31),"u provedbi","završen")</f>
        <v>završen</v>
      </c>
      <c r="K2595" s="28" t="s">
        <v>240</v>
      </c>
      <c r="L2595" s="28" t="s">
        <v>240</v>
      </c>
      <c r="M2595" s="18">
        <v>0.85</v>
      </c>
      <c r="N2595" s="18">
        <v>0.15</v>
      </c>
      <c r="O2595" s="55">
        <f>Ugovori_OPULJP[[#This Row],[Bespovratna sredstva - Ukupno (EU+Nac) HRK
= Ukupna ugovorena vrijednost bespovratnih sredstava]]*Ugovori_OPULJP[[#This Row],[EU STOPA SUFINANCIRANJA %
EU CO-FINANCING RATE %]]</f>
        <v>1699645.6265</v>
      </c>
      <c r="P2595" s="56">
        <f>Ugovori_OPULJP[[#This Row],[Bespovratna sredstva - EU dio - HRK]]/7.5345</f>
        <v>225581.74085871657</v>
      </c>
      <c r="Q2595" s="55">
        <f>Ugovori_OPULJP[[#This Row],[Bespovratna sredstva - Ukupno (EU+Nac) HRK
= Ukupna ugovorena vrijednost bespovratnih sredstava]]*Ugovori_OPULJP[[#This Row],[STOPA NACIONALNOG SUFINANCIRANJA %]]</f>
        <v>299937.46350000001</v>
      </c>
      <c r="R2595" s="56">
        <f>Ugovori_OPULJP[[#This Row],[Bespovratna sredstva - Nacionalni dio - HRK]]/7.5345</f>
        <v>39808.542504479396</v>
      </c>
      <c r="S2595" s="57">
        <v>1999583.09</v>
      </c>
      <c r="T2595" s="58">
        <f>Ugovori_OPULJP[[#This Row],[Bespovratna sredstva - Ukupno (EU+Nac) HRK
= Ukupna ugovorena vrijednost bespovratnih sredstava]]/7.5345</f>
        <v>265390.28336319595</v>
      </c>
      <c r="U2595" s="55">
        <v>0</v>
      </c>
      <c r="V2595" s="56">
        <f>Ugovori_OPULJP[[#This Row],[Javni doprinos korisnika - HRK]]/7.5345</f>
        <v>0</v>
      </c>
      <c r="W2595" s="55">
        <v>0</v>
      </c>
      <c r="X2595" s="56">
        <f>Ugovori_OPULJP[[#This Row],[Privatni doprinos korisnika - HRK]]/7.5345</f>
        <v>0</v>
      </c>
      <c r="Y2595" s="57">
        <f>Ugovori_OPULJP[[#This Row],[Bespovratna sredstva - Ukupno (EU+Nac) HRK
= Ukupna ugovorena vrijednost bespovratnih sredstava]]+Ugovori_OPULJP[[#This Row],[Javni doprinos korisnika - HRK]]+Ugovori_OPULJP[[#This Row],[Privatni doprinos korisnika - HRK]]</f>
        <v>1999583.09</v>
      </c>
      <c r="Z2595" s="58">
        <f>Ugovori_OPULJP[[#This Row],[UKUPNI PRIHVATLJIVI IZDACI
TOTAL ELIGIBLE EXPENDITURE
= Bespovratna sredstva ukupno + doprinos korisnika
= Ukupni prihvatljivi troškovi
= Ukupna ugovorena vrijednost projekta HRK]]/7.5345</f>
        <v>265390.28336319595</v>
      </c>
      <c r="AA2595" s="27" t="s">
        <v>22</v>
      </c>
      <c r="AB2595" s="27" t="s">
        <v>19</v>
      </c>
      <c r="AC2595" s="91" t="s">
        <v>9473</v>
      </c>
      <c r="AD2595" s="26" t="s">
        <v>2664</v>
      </c>
    </row>
    <row r="2596" spans="1:30" ht="110.4" x14ac:dyDescent="0.3">
      <c r="A2596" s="31" t="s">
        <v>9474</v>
      </c>
      <c r="B2596" s="69" t="s">
        <v>139</v>
      </c>
      <c r="C2596" s="26" t="s">
        <v>2736</v>
      </c>
      <c r="D2596" s="26" t="s">
        <v>9232</v>
      </c>
      <c r="E2596" s="27" t="s">
        <v>63</v>
      </c>
      <c r="F2596" s="32" t="s">
        <v>9475</v>
      </c>
      <c r="G2596" s="14" t="s">
        <v>1395</v>
      </c>
      <c r="H2596" s="29">
        <v>44204</v>
      </c>
      <c r="I2596" s="29">
        <v>44689</v>
      </c>
      <c r="J2596" s="17" t="str">
        <f>IF(Ugovori_OPULJP[[#This Row],[DATUM ZAVRŠETKA OPERACIJE]]&gt;DATE(2023,12,31),"u provedbi","završen")</f>
        <v>završen</v>
      </c>
      <c r="K2596" s="28" t="s">
        <v>81</v>
      </c>
      <c r="L2596" s="28" t="s">
        <v>81</v>
      </c>
      <c r="M2596" s="18">
        <v>0.85</v>
      </c>
      <c r="N2596" s="18">
        <v>0.15</v>
      </c>
      <c r="O2596" s="55">
        <f>Ugovori_OPULJP[[#This Row],[Bespovratna sredstva - Ukupno (EU+Nac) HRK
= Ukupna ugovorena vrijednost bespovratnih sredstava]]*Ugovori_OPULJP[[#This Row],[EU STOPA SUFINANCIRANJA %
EU CO-FINANCING RATE %]]</f>
        <v>1699981.0874999999</v>
      </c>
      <c r="P2596" s="56">
        <f>Ugovori_OPULJP[[#This Row],[Bespovratna sredstva - EU dio - HRK]]/7.5345</f>
        <v>225626.26418475012</v>
      </c>
      <c r="Q2596" s="55">
        <f>Ugovori_OPULJP[[#This Row],[Bespovratna sredstva - Ukupno (EU+Nac) HRK
= Ukupna ugovorena vrijednost bespovratnih sredstava]]*Ugovori_OPULJP[[#This Row],[STOPA NACIONALNOG SUFINANCIRANJA %]]</f>
        <v>299996.66249999998</v>
      </c>
      <c r="R2596" s="56">
        <f>Ugovori_OPULJP[[#This Row],[Bespovratna sredstva - Nacionalni dio - HRK]]/7.5345</f>
        <v>39816.399562014725</v>
      </c>
      <c r="S2596" s="57">
        <v>1999977.75</v>
      </c>
      <c r="T2596" s="58">
        <f>Ugovori_OPULJP[[#This Row],[Bespovratna sredstva - Ukupno (EU+Nac) HRK
= Ukupna ugovorena vrijednost bespovratnih sredstava]]/7.5345</f>
        <v>265442.66374676488</v>
      </c>
      <c r="U2596" s="55">
        <v>0</v>
      </c>
      <c r="V2596" s="56">
        <f>Ugovori_OPULJP[[#This Row],[Javni doprinos korisnika - HRK]]/7.5345</f>
        <v>0</v>
      </c>
      <c r="W2596" s="55">
        <v>0</v>
      </c>
      <c r="X2596" s="56">
        <f>Ugovori_OPULJP[[#This Row],[Privatni doprinos korisnika - HRK]]/7.5345</f>
        <v>0</v>
      </c>
      <c r="Y2596" s="57">
        <f>Ugovori_OPULJP[[#This Row],[Bespovratna sredstva - Ukupno (EU+Nac) HRK
= Ukupna ugovorena vrijednost bespovratnih sredstava]]+Ugovori_OPULJP[[#This Row],[Javni doprinos korisnika - HRK]]+Ugovori_OPULJP[[#This Row],[Privatni doprinos korisnika - HRK]]</f>
        <v>1999977.75</v>
      </c>
      <c r="Z2596" s="58">
        <f>Ugovori_OPULJP[[#This Row],[UKUPNI PRIHVATLJIVI IZDACI
TOTAL ELIGIBLE EXPENDITURE
= Bespovratna sredstva ukupno + doprinos korisnika
= Ukupni prihvatljivi troškovi
= Ukupna ugovorena vrijednost projekta HRK]]/7.5345</f>
        <v>265442.66374676488</v>
      </c>
      <c r="AA2596" s="27" t="s">
        <v>22</v>
      </c>
      <c r="AB2596" s="27" t="s">
        <v>19</v>
      </c>
      <c r="AC2596" s="91" t="s">
        <v>9476</v>
      </c>
      <c r="AD2596" s="26" t="s">
        <v>2664</v>
      </c>
    </row>
    <row r="2597" spans="1:30" ht="110.4" x14ac:dyDescent="0.3">
      <c r="A2597" s="31" t="s">
        <v>9477</v>
      </c>
      <c r="B2597" s="69" t="s">
        <v>139</v>
      </c>
      <c r="C2597" s="26" t="s">
        <v>2736</v>
      </c>
      <c r="D2597" s="26" t="s">
        <v>9232</v>
      </c>
      <c r="E2597" s="27" t="s">
        <v>63</v>
      </c>
      <c r="F2597" s="32" t="s">
        <v>9478</v>
      </c>
      <c r="G2597" s="14" t="s">
        <v>7318</v>
      </c>
      <c r="H2597" s="29">
        <v>44344</v>
      </c>
      <c r="I2597" s="29">
        <v>44954</v>
      </c>
      <c r="J2597" s="17" t="str">
        <f>IF(Ugovori_OPULJP[[#This Row],[DATUM ZAVRŠETKA OPERACIJE]]&gt;DATE(2023,12,31),"u provedbi","završen")</f>
        <v>završen</v>
      </c>
      <c r="K2597" s="28" t="s">
        <v>240</v>
      </c>
      <c r="L2597" s="28" t="s">
        <v>240</v>
      </c>
      <c r="M2597" s="18">
        <v>0.85</v>
      </c>
      <c r="N2597" s="18">
        <v>0.15</v>
      </c>
      <c r="O2597" s="19">
        <f>Ugovori_OPULJP[[#This Row],[Bespovratna sredstva - Ukupno (EU+Nac) HRK
= Ukupna ugovorena vrijednost bespovratnih sredstava]]*Ugovori_OPULJP[[#This Row],[EU STOPA SUFINANCIRANJA %
EU CO-FINANCING RATE %]]</f>
        <v>1613240.5</v>
      </c>
      <c r="P2597" s="20">
        <f>Ugovori_OPULJP[[#This Row],[Bespovratna sredstva - EU dio - HRK]]/7.5345</f>
        <v>214113.80980821553</v>
      </c>
      <c r="Q2597" s="19">
        <f>Ugovori_OPULJP[[#This Row],[Bespovratna sredstva - Ukupno (EU+Nac) HRK
= Ukupna ugovorena vrijednost bespovratnih sredstava]]*Ugovori_OPULJP[[#This Row],[STOPA NACIONALNOG SUFINANCIRANJA %]]</f>
        <v>284689.5</v>
      </c>
      <c r="R2597" s="20">
        <f>Ugovori_OPULJP[[#This Row],[Bespovratna sredstva - Nacionalni dio - HRK]]/7.5345</f>
        <v>37784.78996615568</v>
      </c>
      <c r="S2597" s="21">
        <v>1897930</v>
      </c>
      <c r="T2597" s="22">
        <f>Ugovori_OPULJP[[#This Row],[Bespovratna sredstva - Ukupno (EU+Nac) HRK
= Ukupna ugovorena vrijednost bespovratnih sredstava]]/7.5345</f>
        <v>251898.59977437122</v>
      </c>
      <c r="U2597" s="19">
        <v>0</v>
      </c>
      <c r="V2597" s="20">
        <f>Ugovori_OPULJP[[#This Row],[Javni doprinos korisnika - HRK]]/7.5345</f>
        <v>0</v>
      </c>
      <c r="W2597" s="19">
        <v>0</v>
      </c>
      <c r="X2597" s="20">
        <f>Ugovori_OPULJP[[#This Row],[Privatni doprinos korisnika - HRK]]/7.5345</f>
        <v>0</v>
      </c>
      <c r="Y2597" s="21">
        <f>Ugovori_OPULJP[[#This Row],[Bespovratna sredstva - Ukupno (EU+Nac) HRK
= Ukupna ugovorena vrijednost bespovratnih sredstava]]+Ugovori_OPULJP[[#This Row],[Javni doprinos korisnika - HRK]]+Ugovori_OPULJP[[#This Row],[Privatni doprinos korisnika - HRK]]</f>
        <v>1897930</v>
      </c>
      <c r="Z2597" s="22">
        <f>Ugovori_OPULJP[[#This Row],[UKUPNI PRIHVATLJIVI IZDACI
TOTAL ELIGIBLE EXPENDITURE
= Bespovratna sredstva ukupno + doprinos korisnika
= Ukupni prihvatljivi troškovi
= Ukupna ugovorena vrijednost projekta HRK]]/7.5345</f>
        <v>251898.59977437122</v>
      </c>
      <c r="AA2597" s="27" t="s">
        <v>22</v>
      </c>
      <c r="AB2597" s="27" t="s">
        <v>19</v>
      </c>
      <c r="AC2597" s="91" t="s">
        <v>9479</v>
      </c>
      <c r="AD2597" s="33" t="s">
        <v>2664</v>
      </c>
    </row>
    <row r="2598" spans="1:30" ht="41.4" x14ac:dyDescent="0.3">
      <c r="A2598" s="31" t="s">
        <v>9480</v>
      </c>
      <c r="B2598" s="69" t="s">
        <v>139</v>
      </c>
      <c r="C2598" s="26" t="s">
        <v>2736</v>
      </c>
      <c r="D2598" s="26" t="s">
        <v>9232</v>
      </c>
      <c r="E2598" s="27" t="s">
        <v>63</v>
      </c>
      <c r="F2598" s="32" t="s">
        <v>9481</v>
      </c>
      <c r="G2598" s="32" t="s">
        <v>9482</v>
      </c>
      <c r="H2598" s="29">
        <v>44396</v>
      </c>
      <c r="I2598" s="29">
        <v>45004</v>
      </c>
      <c r="J2598" s="17" t="str">
        <f>IF(Ugovori_OPULJP[[#This Row],[DATUM ZAVRŠETKA OPERACIJE]]&gt;DATE(2023,12,31),"u provedbi","završen")</f>
        <v>završen</v>
      </c>
      <c r="K2598" s="28" t="s">
        <v>240</v>
      </c>
      <c r="L2598" s="28" t="s">
        <v>240</v>
      </c>
      <c r="M2598" s="18">
        <v>0.85</v>
      </c>
      <c r="N2598" s="18">
        <v>0.15</v>
      </c>
      <c r="O2598" s="19">
        <f>Ugovori_OPULJP[[#This Row],[Bespovratna sredstva - Ukupno (EU+Nac) HRK
= Ukupna ugovorena vrijednost bespovratnih sredstava]]*Ugovori_OPULJP[[#This Row],[EU STOPA SUFINANCIRANJA %
EU CO-FINANCING RATE %]]</f>
        <v>466446</v>
      </c>
      <c r="P2598" s="20">
        <f>Ugovori_OPULJP[[#This Row],[Bespovratna sredstva - EU dio - HRK]]/7.5345</f>
        <v>61908.023093768657</v>
      </c>
      <c r="Q2598" s="19">
        <f>Ugovori_OPULJP[[#This Row],[Bespovratna sredstva - Ukupno (EU+Nac) HRK
= Ukupna ugovorena vrijednost bespovratnih sredstava]]*Ugovori_OPULJP[[#This Row],[STOPA NACIONALNOG SUFINANCIRANJA %]]</f>
        <v>82314</v>
      </c>
      <c r="R2598" s="20">
        <f>Ugovori_OPULJP[[#This Row],[Bespovratna sredstva - Nacionalni dio - HRK]]/7.5345</f>
        <v>10924.945251841529</v>
      </c>
      <c r="S2598" s="21">
        <v>548760</v>
      </c>
      <c r="T2598" s="22">
        <f>Ugovori_OPULJP[[#This Row],[Bespovratna sredstva - Ukupno (EU+Nac) HRK
= Ukupna ugovorena vrijednost bespovratnih sredstava]]/7.5345</f>
        <v>72832.968345610192</v>
      </c>
      <c r="U2598" s="19">
        <v>0</v>
      </c>
      <c r="V2598" s="20">
        <f>Ugovori_OPULJP[[#This Row],[Javni doprinos korisnika - HRK]]/7.5345</f>
        <v>0</v>
      </c>
      <c r="W2598" s="19">
        <v>0</v>
      </c>
      <c r="X2598" s="20">
        <f>Ugovori_OPULJP[[#This Row],[Privatni doprinos korisnika - HRK]]/7.5345</f>
        <v>0</v>
      </c>
      <c r="Y2598" s="21">
        <f>Ugovori_OPULJP[[#This Row],[Bespovratna sredstva - Ukupno (EU+Nac) HRK
= Ukupna ugovorena vrijednost bespovratnih sredstava]]+Ugovori_OPULJP[[#This Row],[Javni doprinos korisnika - HRK]]+Ugovori_OPULJP[[#This Row],[Privatni doprinos korisnika - HRK]]</f>
        <v>548760</v>
      </c>
      <c r="Z2598" s="22">
        <f>Ugovori_OPULJP[[#This Row],[UKUPNI PRIHVATLJIVI IZDACI
TOTAL ELIGIBLE EXPENDITURE
= Bespovratna sredstva ukupno + doprinos korisnika
= Ukupni prihvatljivi troškovi
= Ukupna ugovorena vrijednost projekta HRK]]/7.5345</f>
        <v>72832.968345610192</v>
      </c>
      <c r="AA2598" s="27" t="s">
        <v>22</v>
      </c>
      <c r="AB2598" s="27" t="s">
        <v>19</v>
      </c>
      <c r="AC2598" s="91" t="s">
        <v>9483</v>
      </c>
      <c r="AD2598" s="33" t="s">
        <v>2664</v>
      </c>
    </row>
    <row r="2599" spans="1:30" ht="41.4" x14ac:dyDescent="0.3">
      <c r="A2599" s="31" t="s">
        <v>9484</v>
      </c>
      <c r="B2599" s="69" t="s">
        <v>139</v>
      </c>
      <c r="C2599" s="26" t="s">
        <v>2736</v>
      </c>
      <c r="D2599" s="26" t="s">
        <v>9232</v>
      </c>
      <c r="E2599" s="27" t="s">
        <v>63</v>
      </c>
      <c r="F2599" s="32" t="s">
        <v>9485</v>
      </c>
      <c r="G2599" s="32" t="s">
        <v>7140</v>
      </c>
      <c r="H2599" s="29">
        <v>44396</v>
      </c>
      <c r="I2599" s="29">
        <v>45004</v>
      </c>
      <c r="J2599" s="17" t="str">
        <f>IF(Ugovori_OPULJP[[#This Row],[DATUM ZAVRŠETKA OPERACIJE]]&gt;DATE(2023,12,31),"u provedbi","završen")</f>
        <v>završen</v>
      </c>
      <c r="K2599" s="28" t="s">
        <v>9486</v>
      </c>
      <c r="L2599" s="28" t="s">
        <v>21</v>
      </c>
      <c r="M2599" s="18">
        <v>0.85</v>
      </c>
      <c r="N2599" s="18">
        <v>0.15</v>
      </c>
      <c r="O2599" s="19">
        <f>Ugovori_OPULJP[[#This Row],[Bespovratna sredstva - Ukupno (EU+Nac) HRK
= Ukupna ugovorena vrijednost bespovratnih sredstava]]*Ugovori_OPULJP[[#This Row],[EU STOPA SUFINANCIRANJA %
EU CO-FINANCING RATE %]]</f>
        <v>638401</v>
      </c>
      <c r="P2599" s="20">
        <f>Ugovori_OPULJP[[#This Row],[Bespovratna sredstva - EU dio - HRK]]/7.5345</f>
        <v>84730.373614705677</v>
      </c>
      <c r="Q2599" s="19">
        <f>Ugovori_OPULJP[[#This Row],[Bespovratna sredstva - Ukupno (EU+Nac) HRK
= Ukupna ugovorena vrijednost bespovratnih sredstava]]*Ugovori_OPULJP[[#This Row],[STOPA NACIONALNOG SUFINANCIRANJA %]]</f>
        <v>112659</v>
      </c>
      <c r="R2599" s="20">
        <f>Ugovori_OPULJP[[#This Row],[Bespovratna sredstva - Nacionalni dio - HRK]]/7.5345</f>
        <v>14952.418873183356</v>
      </c>
      <c r="S2599" s="21">
        <v>751060</v>
      </c>
      <c r="T2599" s="22">
        <f>Ugovori_OPULJP[[#This Row],[Bespovratna sredstva - Ukupno (EU+Nac) HRK
= Ukupna ugovorena vrijednost bespovratnih sredstava]]/7.5345</f>
        <v>99682.792487889034</v>
      </c>
      <c r="U2599" s="19">
        <v>0</v>
      </c>
      <c r="V2599" s="20">
        <f>Ugovori_OPULJP[[#This Row],[Javni doprinos korisnika - HRK]]/7.5345</f>
        <v>0</v>
      </c>
      <c r="W2599" s="19">
        <v>0</v>
      </c>
      <c r="X2599" s="20">
        <f>Ugovori_OPULJP[[#This Row],[Privatni doprinos korisnika - HRK]]/7.5345</f>
        <v>0</v>
      </c>
      <c r="Y2599" s="21">
        <f>Ugovori_OPULJP[[#This Row],[Bespovratna sredstva - Ukupno (EU+Nac) HRK
= Ukupna ugovorena vrijednost bespovratnih sredstava]]+Ugovori_OPULJP[[#This Row],[Javni doprinos korisnika - HRK]]+Ugovori_OPULJP[[#This Row],[Privatni doprinos korisnika - HRK]]</f>
        <v>751060</v>
      </c>
      <c r="Z2599" s="22">
        <f>Ugovori_OPULJP[[#This Row],[UKUPNI PRIHVATLJIVI IZDACI
TOTAL ELIGIBLE EXPENDITURE
= Bespovratna sredstva ukupno + doprinos korisnika
= Ukupni prihvatljivi troškovi
= Ukupna ugovorena vrijednost projekta HRK]]/7.5345</f>
        <v>99682.792487889034</v>
      </c>
      <c r="AA2599" s="27" t="s">
        <v>22</v>
      </c>
      <c r="AB2599" s="27" t="s">
        <v>19</v>
      </c>
      <c r="AC2599" s="91" t="s">
        <v>9487</v>
      </c>
      <c r="AD2599" s="33" t="s">
        <v>2664</v>
      </c>
    </row>
    <row r="2600" spans="1:30" ht="41.4" x14ac:dyDescent="0.3">
      <c r="A2600" s="31" t="s">
        <v>9488</v>
      </c>
      <c r="B2600" s="69" t="s">
        <v>139</v>
      </c>
      <c r="C2600" s="26" t="s">
        <v>2736</v>
      </c>
      <c r="D2600" s="26" t="s">
        <v>9232</v>
      </c>
      <c r="E2600" s="27" t="s">
        <v>63</v>
      </c>
      <c r="F2600" s="32" t="s">
        <v>9489</v>
      </c>
      <c r="G2600" s="32" t="s">
        <v>9490</v>
      </c>
      <c r="H2600" s="29">
        <v>44396</v>
      </c>
      <c r="I2600" s="29">
        <v>45004</v>
      </c>
      <c r="J2600" s="17" t="str">
        <f>IF(Ugovori_OPULJP[[#This Row],[DATUM ZAVRŠETKA OPERACIJE]]&gt;DATE(2023,12,31),"u provedbi","završen")</f>
        <v>završen</v>
      </c>
      <c r="K2600" s="28" t="s">
        <v>240</v>
      </c>
      <c r="L2600" s="28" t="s">
        <v>240</v>
      </c>
      <c r="M2600" s="18">
        <v>0.85</v>
      </c>
      <c r="N2600" s="18">
        <v>0.15</v>
      </c>
      <c r="O2600" s="19">
        <f>Ugovori_OPULJP[[#This Row],[Bespovratna sredstva - Ukupno (EU+Nac) HRK
= Ukupna ugovorena vrijednost bespovratnih sredstava]]*Ugovori_OPULJP[[#This Row],[EU STOPA SUFINANCIRANJA %
EU CO-FINANCING RATE %]]</f>
        <v>461516</v>
      </c>
      <c r="P2600" s="20">
        <f>Ugovori_OPULJP[[#This Row],[Bespovratna sredstva - EU dio - HRK]]/7.5345</f>
        <v>61253.699648284557</v>
      </c>
      <c r="Q2600" s="19">
        <f>Ugovori_OPULJP[[#This Row],[Bespovratna sredstva - Ukupno (EU+Nac) HRK
= Ukupna ugovorena vrijednost bespovratnih sredstava]]*Ugovori_OPULJP[[#This Row],[STOPA NACIONALNOG SUFINANCIRANJA %]]</f>
        <v>81444</v>
      </c>
      <c r="R2600" s="20">
        <f>Ugovori_OPULJP[[#This Row],[Bespovratna sredstva - Nacionalni dio - HRK]]/7.5345</f>
        <v>10809.476408520804</v>
      </c>
      <c r="S2600" s="21">
        <v>542960</v>
      </c>
      <c r="T2600" s="22">
        <f>Ugovori_OPULJP[[#This Row],[Bespovratna sredstva - Ukupno (EU+Nac) HRK
= Ukupna ugovorena vrijednost bespovratnih sredstava]]/7.5345</f>
        <v>72063.176056805358</v>
      </c>
      <c r="U2600" s="19">
        <v>0</v>
      </c>
      <c r="V2600" s="20">
        <f>Ugovori_OPULJP[[#This Row],[Javni doprinos korisnika - HRK]]/7.5345</f>
        <v>0</v>
      </c>
      <c r="W2600" s="19">
        <v>0</v>
      </c>
      <c r="X2600" s="20">
        <f>Ugovori_OPULJP[[#This Row],[Privatni doprinos korisnika - HRK]]/7.5345</f>
        <v>0</v>
      </c>
      <c r="Y2600" s="21">
        <f>Ugovori_OPULJP[[#This Row],[Bespovratna sredstva - Ukupno (EU+Nac) HRK
= Ukupna ugovorena vrijednost bespovratnih sredstava]]+Ugovori_OPULJP[[#This Row],[Javni doprinos korisnika - HRK]]+Ugovori_OPULJP[[#This Row],[Privatni doprinos korisnika - HRK]]</f>
        <v>542960</v>
      </c>
      <c r="Z2600" s="22">
        <f>Ugovori_OPULJP[[#This Row],[UKUPNI PRIHVATLJIVI IZDACI
TOTAL ELIGIBLE EXPENDITURE
= Bespovratna sredstva ukupno + doprinos korisnika
= Ukupni prihvatljivi troškovi
= Ukupna ugovorena vrijednost projekta HRK]]/7.5345</f>
        <v>72063.176056805358</v>
      </c>
      <c r="AA2600" s="27" t="s">
        <v>22</v>
      </c>
      <c r="AB2600" s="27" t="s">
        <v>19</v>
      </c>
      <c r="AC2600" s="91" t="s">
        <v>9491</v>
      </c>
      <c r="AD2600" s="33" t="s">
        <v>2664</v>
      </c>
    </row>
    <row r="2601" spans="1:30" ht="96.6" x14ac:dyDescent="0.3">
      <c r="A2601" s="31" t="s">
        <v>9492</v>
      </c>
      <c r="B2601" s="69" t="s">
        <v>139</v>
      </c>
      <c r="C2601" s="26" t="s">
        <v>2736</v>
      </c>
      <c r="D2601" s="26" t="s">
        <v>9232</v>
      </c>
      <c r="E2601" s="27" t="s">
        <v>63</v>
      </c>
      <c r="F2601" s="32" t="s">
        <v>9493</v>
      </c>
      <c r="G2601" s="32" t="s">
        <v>9494</v>
      </c>
      <c r="H2601" s="29">
        <v>44397</v>
      </c>
      <c r="I2601" s="29">
        <v>45005</v>
      </c>
      <c r="J2601" s="17" t="str">
        <f>IF(Ugovori_OPULJP[[#This Row],[DATUM ZAVRŠETKA OPERACIJE]]&gt;DATE(2023,12,31),"u provedbi","završen")</f>
        <v>završen</v>
      </c>
      <c r="K2601" s="28" t="s">
        <v>9495</v>
      </c>
      <c r="L2601" s="28" t="s">
        <v>178</v>
      </c>
      <c r="M2601" s="18">
        <v>0.85</v>
      </c>
      <c r="N2601" s="18">
        <v>0.15</v>
      </c>
      <c r="O2601" s="19">
        <f>Ugovori_OPULJP[[#This Row],[Bespovratna sredstva - Ukupno (EU+Nac) HRK
= Ukupna ugovorena vrijednost bespovratnih sredstava]]*Ugovori_OPULJP[[#This Row],[EU STOPA SUFINANCIRANJA %
EU CO-FINANCING RATE %]]</f>
        <v>613810.5</v>
      </c>
      <c r="P2601" s="20">
        <f>Ugovori_OPULJP[[#This Row],[Bespovratna sredstva - EU dio - HRK]]/7.5345</f>
        <v>81466.653394385823</v>
      </c>
      <c r="Q2601" s="19">
        <f>Ugovori_OPULJP[[#This Row],[Bespovratna sredstva - Ukupno (EU+Nac) HRK
= Ukupna ugovorena vrijednost bespovratnih sredstava]]*Ugovori_OPULJP[[#This Row],[STOPA NACIONALNOG SUFINANCIRANJA %]]</f>
        <v>108319.5</v>
      </c>
      <c r="R2601" s="20">
        <f>Ugovori_OPULJP[[#This Row],[Bespovratna sredstva - Nacionalni dio - HRK]]/7.5345</f>
        <v>14376.468246068085</v>
      </c>
      <c r="S2601" s="21">
        <v>722130</v>
      </c>
      <c r="T2601" s="22">
        <f>Ugovori_OPULJP[[#This Row],[Bespovratna sredstva - Ukupno (EU+Nac) HRK
= Ukupna ugovorena vrijednost bespovratnih sredstava]]/7.5345</f>
        <v>95843.121640453901</v>
      </c>
      <c r="U2601" s="19">
        <v>0</v>
      </c>
      <c r="V2601" s="20">
        <f>Ugovori_OPULJP[[#This Row],[Javni doprinos korisnika - HRK]]/7.5345</f>
        <v>0</v>
      </c>
      <c r="W2601" s="19">
        <v>0</v>
      </c>
      <c r="X2601" s="20">
        <f>Ugovori_OPULJP[[#This Row],[Privatni doprinos korisnika - HRK]]/7.5345</f>
        <v>0</v>
      </c>
      <c r="Y2601" s="21">
        <f>Ugovori_OPULJP[[#This Row],[Bespovratna sredstva - Ukupno (EU+Nac) HRK
= Ukupna ugovorena vrijednost bespovratnih sredstava]]+Ugovori_OPULJP[[#This Row],[Javni doprinos korisnika - HRK]]+Ugovori_OPULJP[[#This Row],[Privatni doprinos korisnika - HRK]]</f>
        <v>722130</v>
      </c>
      <c r="Z2601" s="22">
        <f>Ugovori_OPULJP[[#This Row],[UKUPNI PRIHVATLJIVI IZDACI
TOTAL ELIGIBLE EXPENDITURE
= Bespovratna sredstva ukupno + doprinos korisnika
= Ukupni prihvatljivi troškovi
= Ukupna ugovorena vrijednost projekta HRK]]/7.5345</f>
        <v>95843.121640453901</v>
      </c>
      <c r="AA2601" s="27" t="s">
        <v>22</v>
      </c>
      <c r="AB2601" s="27" t="s">
        <v>19</v>
      </c>
      <c r="AC2601" s="91" t="s">
        <v>9496</v>
      </c>
      <c r="AD2601" s="33" t="s">
        <v>2664</v>
      </c>
    </row>
    <row r="2602" spans="1:30" ht="55.2" x14ac:dyDescent="0.3">
      <c r="A2602" s="31" t="s">
        <v>9497</v>
      </c>
      <c r="B2602" s="69" t="s">
        <v>139</v>
      </c>
      <c r="C2602" s="26" t="s">
        <v>2736</v>
      </c>
      <c r="D2602" s="26" t="s">
        <v>9232</v>
      </c>
      <c r="E2602" s="27" t="s">
        <v>63</v>
      </c>
      <c r="F2602" s="32" t="s">
        <v>9498</v>
      </c>
      <c r="G2602" s="32" t="s">
        <v>9499</v>
      </c>
      <c r="H2602" s="29">
        <v>44382</v>
      </c>
      <c r="I2602" s="29">
        <v>44990</v>
      </c>
      <c r="J2602" s="17" t="str">
        <f>IF(Ugovori_OPULJP[[#This Row],[DATUM ZAVRŠETKA OPERACIJE]]&gt;DATE(2023,12,31),"u provedbi","završen")</f>
        <v>završen</v>
      </c>
      <c r="K2602" s="28" t="s">
        <v>173</v>
      </c>
      <c r="L2602" s="28" t="s">
        <v>21</v>
      </c>
      <c r="M2602" s="18">
        <v>0.85</v>
      </c>
      <c r="N2602" s="18">
        <v>0.15</v>
      </c>
      <c r="O2602" s="19">
        <f>Ugovori_OPULJP[[#This Row],[Bespovratna sredstva - Ukupno (EU+Nac) HRK
= Ukupna ugovorena vrijednost bespovratnih sredstava]]*Ugovori_OPULJP[[#This Row],[EU STOPA SUFINANCIRANJA %
EU CO-FINANCING RATE %]]</f>
        <v>457334</v>
      </c>
      <c r="P2602" s="20">
        <f>Ugovori_OPULJP[[#This Row],[Bespovratna sredstva - EU dio - HRK]]/7.5345</f>
        <v>60698.652863494586</v>
      </c>
      <c r="Q2602" s="19">
        <f>Ugovori_OPULJP[[#This Row],[Bespovratna sredstva - Ukupno (EU+Nac) HRK
= Ukupna ugovorena vrijednost bespovratnih sredstava]]*Ugovori_OPULJP[[#This Row],[STOPA NACIONALNOG SUFINANCIRANJA %]]</f>
        <v>80706</v>
      </c>
      <c r="R2602" s="20">
        <f>Ugovori_OPULJP[[#This Row],[Bespovratna sredstva - Nacionalni dio - HRK]]/7.5345</f>
        <v>10711.526975910811</v>
      </c>
      <c r="S2602" s="21">
        <v>538040</v>
      </c>
      <c r="T2602" s="22">
        <f>Ugovori_OPULJP[[#This Row],[Bespovratna sredstva - Ukupno (EU+Nac) HRK
= Ukupna ugovorena vrijednost bespovratnih sredstava]]/7.5345</f>
        <v>71410.179839405391</v>
      </c>
      <c r="U2602" s="19">
        <v>0</v>
      </c>
      <c r="V2602" s="20">
        <f>Ugovori_OPULJP[[#This Row],[Javni doprinos korisnika - HRK]]/7.5345</f>
        <v>0</v>
      </c>
      <c r="W2602" s="19">
        <v>0</v>
      </c>
      <c r="X2602" s="20">
        <f>Ugovori_OPULJP[[#This Row],[Privatni doprinos korisnika - HRK]]/7.5345</f>
        <v>0</v>
      </c>
      <c r="Y2602" s="21">
        <f>Ugovori_OPULJP[[#This Row],[Bespovratna sredstva - Ukupno (EU+Nac) HRK
= Ukupna ugovorena vrijednost bespovratnih sredstava]]+Ugovori_OPULJP[[#This Row],[Javni doprinos korisnika - HRK]]+Ugovori_OPULJP[[#This Row],[Privatni doprinos korisnika - HRK]]</f>
        <v>538040</v>
      </c>
      <c r="Z2602" s="22">
        <f>Ugovori_OPULJP[[#This Row],[UKUPNI PRIHVATLJIVI IZDACI
TOTAL ELIGIBLE EXPENDITURE
= Bespovratna sredstva ukupno + doprinos korisnika
= Ukupni prihvatljivi troškovi
= Ukupna ugovorena vrijednost projekta HRK]]/7.5345</f>
        <v>71410.179839405391</v>
      </c>
      <c r="AA2602" s="27" t="s">
        <v>22</v>
      </c>
      <c r="AB2602" s="27" t="s">
        <v>19</v>
      </c>
      <c r="AC2602" s="91" t="s">
        <v>9500</v>
      </c>
      <c r="AD2602" s="33" t="s">
        <v>2664</v>
      </c>
    </row>
    <row r="2603" spans="1:30" ht="41.4" x14ac:dyDescent="0.3">
      <c r="A2603" s="31" t="s">
        <v>9501</v>
      </c>
      <c r="B2603" s="69" t="s">
        <v>139</v>
      </c>
      <c r="C2603" s="26" t="s">
        <v>2736</v>
      </c>
      <c r="D2603" s="26" t="s">
        <v>9232</v>
      </c>
      <c r="E2603" s="27" t="s">
        <v>63</v>
      </c>
      <c r="F2603" s="32" t="s">
        <v>9502</v>
      </c>
      <c r="G2603" s="32" t="s">
        <v>2675</v>
      </c>
      <c r="H2603" s="29">
        <v>44378</v>
      </c>
      <c r="I2603" s="29">
        <v>44986</v>
      </c>
      <c r="J2603" s="17" t="str">
        <f>IF(Ugovori_OPULJP[[#This Row],[DATUM ZAVRŠETKA OPERACIJE]]&gt;DATE(2023,12,31),"u provedbi","završen")</f>
        <v>završen</v>
      </c>
      <c r="K2603" s="28" t="s">
        <v>2408</v>
      </c>
      <c r="L2603" s="28" t="s">
        <v>81</v>
      </c>
      <c r="M2603" s="18">
        <v>0.85</v>
      </c>
      <c r="N2603" s="18">
        <v>0.15</v>
      </c>
      <c r="O2603" s="19">
        <f>Ugovori_OPULJP[[#This Row],[Bespovratna sredstva - Ukupno (EU+Nac) HRK
= Ukupna ugovorena vrijednost bespovratnih sredstava]]*Ugovori_OPULJP[[#This Row],[EU STOPA SUFINANCIRANJA %
EU CO-FINANCING RATE %]]</f>
        <v>618987</v>
      </c>
      <c r="P2603" s="20">
        <f>Ugovori_OPULJP[[#This Row],[Bespovratna sredstva - EU dio - HRK]]/7.5345</f>
        <v>82153.693012144126</v>
      </c>
      <c r="Q2603" s="19">
        <f>Ugovori_OPULJP[[#This Row],[Bespovratna sredstva - Ukupno (EU+Nac) HRK
= Ukupna ugovorena vrijednost bespovratnih sredstava]]*Ugovori_OPULJP[[#This Row],[STOPA NACIONALNOG SUFINANCIRANJA %]]</f>
        <v>109233</v>
      </c>
      <c r="R2603" s="20">
        <f>Ugovori_OPULJP[[#This Row],[Bespovratna sredstva - Nacionalni dio - HRK]]/7.5345</f>
        <v>14497.710531554847</v>
      </c>
      <c r="S2603" s="21">
        <v>728220</v>
      </c>
      <c r="T2603" s="22">
        <f>Ugovori_OPULJP[[#This Row],[Bespovratna sredstva - Ukupno (EU+Nac) HRK
= Ukupna ugovorena vrijednost bespovratnih sredstava]]/7.5345</f>
        <v>96651.40354369898</v>
      </c>
      <c r="U2603" s="19">
        <v>0</v>
      </c>
      <c r="V2603" s="20">
        <f>Ugovori_OPULJP[[#This Row],[Javni doprinos korisnika - HRK]]/7.5345</f>
        <v>0</v>
      </c>
      <c r="W2603" s="19">
        <v>0</v>
      </c>
      <c r="X2603" s="20">
        <f>Ugovori_OPULJP[[#This Row],[Privatni doprinos korisnika - HRK]]/7.5345</f>
        <v>0</v>
      </c>
      <c r="Y2603" s="21">
        <f>Ugovori_OPULJP[[#This Row],[Bespovratna sredstva - Ukupno (EU+Nac) HRK
= Ukupna ugovorena vrijednost bespovratnih sredstava]]+Ugovori_OPULJP[[#This Row],[Javni doprinos korisnika - HRK]]+Ugovori_OPULJP[[#This Row],[Privatni doprinos korisnika - HRK]]</f>
        <v>728220</v>
      </c>
      <c r="Z2603" s="22">
        <f>Ugovori_OPULJP[[#This Row],[UKUPNI PRIHVATLJIVI IZDACI
TOTAL ELIGIBLE EXPENDITURE
= Bespovratna sredstva ukupno + doprinos korisnika
= Ukupni prihvatljivi troškovi
= Ukupna ugovorena vrijednost projekta HRK]]/7.5345</f>
        <v>96651.40354369898</v>
      </c>
      <c r="AA2603" s="27" t="s">
        <v>22</v>
      </c>
      <c r="AB2603" s="27" t="s">
        <v>19</v>
      </c>
      <c r="AC2603" s="91" t="s">
        <v>9503</v>
      </c>
      <c r="AD2603" s="33" t="s">
        <v>2664</v>
      </c>
    </row>
    <row r="2604" spans="1:30" ht="124.2" x14ac:dyDescent="0.3">
      <c r="A2604" s="31" t="s">
        <v>9504</v>
      </c>
      <c r="B2604" s="69" t="s">
        <v>139</v>
      </c>
      <c r="C2604" s="26" t="s">
        <v>2736</v>
      </c>
      <c r="D2604" s="26" t="s">
        <v>9232</v>
      </c>
      <c r="E2604" s="27" t="s">
        <v>63</v>
      </c>
      <c r="F2604" s="32" t="s">
        <v>9505</v>
      </c>
      <c r="G2604" s="32" t="s">
        <v>3973</v>
      </c>
      <c r="H2604" s="29">
        <v>44378</v>
      </c>
      <c r="I2604" s="29">
        <v>44986</v>
      </c>
      <c r="J2604" s="17" t="str">
        <f>IF(Ugovori_OPULJP[[#This Row],[DATUM ZAVRŠETKA OPERACIJE]]&gt;DATE(2023,12,31),"u provedbi","završen")</f>
        <v>završen</v>
      </c>
      <c r="K2604" s="28" t="s">
        <v>362</v>
      </c>
      <c r="L2604" s="28" t="s">
        <v>362</v>
      </c>
      <c r="M2604" s="18">
        <v>0.85</v>
      </c>
      <c r="N2604" s="18">
        <v>0.15</v>
      </c>
      <c r="O2604" s="19">
        <f>Ugovori_OPULJP[[#This Row],[Bespovratna sredstva - Ukupno (EU+Nac) HRK
= Ukupna ugovorena vrijednost bespovratnih sredstava]]*Ugovori_OPULJP[[#This Row],[EU STOPA SUFINANCIRANJA %
EU CO-FINANCING RATE %]]</f>
        <v>590175.50199999998</v>
      </c>
      <c r="P2604" s="20">
        <f>Ugovori_OPULJP[[#This Row],[Bespovratna sredstva - EU dio - HRK]]/7.5345</f>
        <v>78329.750082951752</v>
      </c>
      <c r="Q2604" s="19">
        <f>Ugovori_OPULJP[[#This Row],[Bespovratna sredstva - Ukupno (EU+Nac) HRK
= Ukupna ugovorena vrijednost bespovratnih sredstava]]*Ugovori_OPULJP[[#This Row],[STOPA NACIONALNOG SUFINANCIRANJA %]]</f>
        <v>104148.618</v>
      </c>
      <c r="R2604" s="20">
        <f>Ugovori_OPULJP[[#This Row],[Bespovratna sredstva - Nacionalni dio - HRK]]/7.5345</f>
        <v>13822.897073462074</v>
      </c>
      <c r="S2604" s="21">
        <v>694324.12</v>
      </c>
      <c r="T2604" s="22">
        <f>Ugovori_OPULJP[[#This Row],[Bespovratna sredstva - Ukupno (EU+Nac) HRK
= Ukupna ugovorena vrijednost bespovratnih sredstava]]/7.5345</f>
        <v>92152.647156413819</v>
      </c>
      <c r="U2604" s="19">
        <v>0</v>
      </c>
      <c r="V2604" s="20">
        <f>Ugovori_OPULJP[[#This Row],[Javni doprinos korisnika - HRK]]/7.5345</f>
        <v>0</v>
      </c>
      <c r="W2604" s="19">
        <v>0</v>
      </c>
      <c r="X2604" s="20">
        <f>Ugovori_OPULJP[[#This Row],[Privatni doprinos korisnika - HRK]]/7.5345</f>
        <v>0</v>
      </c>
      <c r="Y2604" s="21">
        <f>Ugovori_OPULJP[[#This Row],[Bespovratna sredstva - Ukupno (EU+Nac) HRK
= Ukupna ugovorena vrijednost bespovratnih sredstava]]+Ugovori_OPULJP[[#This Row],[Javni doprinos korisnika - HRK]]+Ugovori_OPULJP[[#This Row],[Privatni doprinos korisnika - HRK]]</f>
        <v>694324.12</v>
      </c>
      <c r="Z2604" s="22">
        <f>Ugovori_OPULJP[[#This Row],[UKUPNI PRIHVATLJIVI IZDACI
TOTAL ELIGIBLE EXPENDITURE
= Bespovratna sredstva ukupno + doprinos korisnika
= Ukupni prihvatljivi troškovi
= Ukupna ugovorena vrijednost projekta HRK]]/7.5345</f>
        <v>92152.647156413819</v>
      </c>
      <c r="AA2604" s="27" t="s">
        <v>22</v>
      </c>
      <c r="AB2604" s="27" t="s">
        <v>19</v>
      </c>
      <c r="AC2604" s="91" t="s">
        <v>9506</v>
      </c>
      <c r="AD2604" s="33" t="s">
        <v>2664</v>
      </c>
    </row>
    <row r="2605" spans="1:30" ht="110.4" x14ac:dyDescent="0.3">
      <c r="A2605" s="31" t="s">
        <v>9507</v>
      </c>
      <c r="B2605" s="69" t="s">
        <v>139</v>
      </c>
      <c r="C2605" s="26" t="s">
        <v>2736</v>
      </c>
      <c r="D2605" s="26" t="s">
        <v>9232</v>
      </c>
      <c r="E2605" s="27" t="s">
        <v>63</v>
      </c>
      <c r="F2605" s="32" t="s">
        <v>7372</v>
      </c>
      <c r="G2605" s="32" t="s">
        <v>5158</v>
      </c>
      <c r="H2605" s="29">
        <v>44340</v>
      </c>
      <c r="I2605" s="29">
        <v>44950</v>
      </c>
      <c r="J2605" s="17" t="str">
        <f>IF(Ugovori_OPULJP[[#This Row],[DATUM ZAVRŠETKA OPERACIJE]]&gt;DATE(2023,12,31),"u provedbi","završen")</f>
        <v>završen</v>
      </c>
      <c r="K2605" s="28" t="s">
        <v>96</v>
      </c>
      <c r="L2605" s="37" t="s">
        <v>91</v>
      </c>
      <c r="M2605" s="46" t="s">
        <v>3114</v>
      </c>
      <c r="N2605" s="18">
        <v>0.15</v>
      </c>
      <c r="O2605" s="19">
        <f>Ugovori_OPULJP[[#This Row],[Bespovratna sredstva - Ukupno (EU+Nac) HRK
= Ukupna ugovorena vrijednost bespovratnih sredstava]]*Ugovori_OPULJP[[#This Row],[EU STOPA SUFINANCIRANJA %
EU CO-FINANCING RATE %]]</f>
        <v>1065652.1399999999</v>
      </c>
      <c r="P2605" s="20">
        <f>Ugovori_OPULJP[[#This Row],[Bespovratna sredstva - EU dio - HRK]]/7.5345</f>
        <v>141436.34481385624</v>
      </c>
      <c r="Q2605" s="19">
        <f>Ugovori_OPULJP[[#This Row],[Bespovratna sredstva - Ukupno (EU+Nac) HRK
= Ukupna ugovorena vrijednost bespovratnih sredstava]]*Ugovori_OPULJP[[#This Row],[STOPA NACIONALNOG SUFINANCIRANJA %]]</f>
        <v>188056.25999999998</v>
      </c>
      <c r="R2605" s="20">
        <f>Ugovori_OPULJP[[#This Row],[Bespovratna sredstva - Nacionalni dio - HRK]]/7.5345</f>
        <v>24959.354967151099</v>
      </c>
      <c r="S2605" s="21">
        <v>1253708.3999999999</v>
      </c>
      <c r="T2605" s="22">
        <f>Ugovori_OPULJP[[#This Row],[Bespovratna sredstva - Ukupno (EU+Nac) HRK
= Ukupna ugovorena vrijednost bespovratnih sredstava]]/7.5345</f>
        <v>166395.69978100734</v>
      </c>
      <c r="U2605" s="19">
        <v>0</v>
      </c>
      <c r="V2605" s="20">
        <f>Ugovori_OPULJP[[#This Row],[Javni doprinos korisnika - HRK]]/7.5345</f>
        <v>0</v>
      </c>
      <c r="W2605" s="19">
        <v>0</v>
      </c>
      <c r="X2605" s="20">
        <f>Ugovori_OPULJP[[#This Row],[Privatni doprinos korisnika - HRK]]/7.5345</f>
        <v>0</v>
      </c>
      <c r="Y2605" s="21">
        <f>Ugovori_OPULJP[[#This Row],[Bespovratna sredstva - Ukupno (EU+Nac) HRK
= Ukupna ugovorena vrijednost bespovratnih sredstava]]+Ugovori_OPULJP[[#This Row],[Javni doprinos korisnika - HRK]]+Ugovori_OPULJP[[#This Row],[Privatni doprinos korisnika - HRK]]</f>
        <v>1253708.3999999999</v>
      </c>
      <c r="Z2605" s="22">
        <f>Ugovori_OPULJP[[#This Row],[UKUPNI PRIHVATLJIVI IZDACI
TOTAL ELIGIBLE EXPENDITURE
= Bespovratna sredstva ukupno + doprinos korisnika
= Ukupni prihvatljivi troškovi
= Ukupna ugovorena vrijednost projekta HRK]]/7.5345</f>
        <v>166395.69978100734</v>
      </c>
      <c r="AA2605" s="27" t="s">
        <v>22</v>
      </c>
      <c r="AB2605" s="27" t="s">
        <v>19</v>
      </c>
      <c r="AC2605" s="91" t="s">
        <v>9508</v>
      </c>
      <c r="AD2605" s="33" t="s">
        <v>2664</v>
      </c>
    </row>
    <row r="2606" spans="1:30" ht="41.4" x14ac:dyDescent="0.3">
      <c r="A2606" s="31" t="s">
        <v>9509</v>
      </c>
      <c r="B2606" s="69" t="s">
        <v>139</v>
      </c>
      <c r="C2606" s="26" t="s">
        <v>2736</v>
      </c>
      <c r="D2606" s="26" t="s">
        <v>9232</v>
      </c>
      <c r="E2606" s="27" t="s">
        <v>63</v>
      </c>
      <c r="F2606" s="32" t="s">
        <v>9510</v>
      </c>
      <c r="G2606" s="32" t="s">
        <v>9511</v>
      </c>
      <c r="H2606" s="29">
        <v>44396</v>
      </c>
      <c r="I2606" s="29">
        <v>45004</v>
      </c>
      <c r="J2606" s="17" t="str">
        <f>IF(Ugovori_OPULJP[[#This Row],[DATUM ZAVRŠETKA OPERACIJE]]&gt;DATE(2023,12,31),"u provedbi","završen")</f>
        <v>završen</v>
      </c>
      <c r="K2606" s="28" t="s">
        <v>81</v>
      </c>
      <c r="L2606" s="28" t="s">
        <v>81</v>
      </c>
      <c r="M2606" s="18">
        <v>0.85</v>
      </c>
      <c r="N2606" s="18">
        <v>0.15</v>
      </c>
      <c r="O2606" s="19">
        <f>Ugovori_OPULJP[[#This Row],[Bespovratna sredstva - Ukupno (EU+Nac) HRK
= Ukupna ugovorena vrijednost bespovratnih sredstava]]*Ugovori_OPULJP[[#This Row],[EU STOPA SUFINANCIRANJA %
EU CO-FINANCING RATE %]]</f>
        <v>455175</v>
      </c>
      <c r="P2606" s="20">
        <f>Ugovori_OPULJP[[#This Row],[Bespovratna sredstva - EU dio - HRK]]/7.5345</f>
        <v>60412.104320127408</v>
      </c>
      <c r="Q2606" s="19">
        <f>Ugovori_OPULJP[[#This Row],[Bespovratna sredstva - Ukupno (EU+Nac) HRK
= Ukupna ugovorena vrijednost bespovratnih sredstava]]*Ugovori_OPULJP[[#This Row],[STOPA NACIONALNOG SUFINANCIRANJA %]]</f>
        <v>80325</v>
      </c>
      <c r="R2606" s="20">
        <f>Ugovori_OPULJP[[#This Row],[Bespovratna sredstva - Nacionalni dio - HRK]]/7.5345</f>
        <v>10660.959585904837</v>
      </c>
      <c r="S2606" s="21">
        <v>535500</v>
      </c>
      <c r="T2606" s="22">
        <f>Ugovori_OPULJP[[#This Row],[Bespovratna sredstva - Ukupno (EU+Nac) HRK
= Ukupna ugovorena vrijednost bespovratnih sredstava]]/7.5345</f>
        <v>71073.063906032243</v>
      </c>
      <c r="U2606" s="19">
        <v>0</v>
      </c>
      <c r="V2606" s="20">
        <f>Ugovori_OPULJP[[#This Row],[Javni doprinos korisnika - HRK]]/7.5345</f>
        <v>0</v>
      </c>
      <c r="W2606" s="19">
        <v>0</v>
      </c>
      <c r="X2606" s="20">
        <f>Ugovori_OPULJP[[#This Row],[Privatni doprinos korisnika - HRK]]/7.5345</f>
        <v>0</v>
      </c>
      <c r="Y2606" s="21">
        <f>Ugovori_OPULJP[[#This Row],[Bespovratna sredstva - Ukupno (EU+Nac) HRK
= Ukupna ugovorena vrijednost bespovratnih sredstava]]+Ugovori_OPULJP[[#This Row],[Javni doprinos korisnika - HRK]]+Ugovori_OPULJP[[#This Row],[Privatni doprinos korisnika - HRK]]</f>
        <v>535500</v>
      </c>
      <c r="Z2606" s="22">
        <f>Ugovori_OPULJP[[#This Row],[UKUPNI PRIHVATLJIVI IZDACI
TOTAL ELIGIBLE EXPENDITURE
= Bespovratna sredstva ukupno + doprinos korisnika
= Ukupni prihvatljivi troškovi
= Ukupna ugovorena vrijednost projekta HRK]]/7.5345</f>
        <v>71073.063906032243</v>
      </c>
      <c r="AA2606" s="27" t="s">
        <v>22</v>
      </c>
      <c r="AB2606" s="27" t="s">
        <v>19</v>
      </c>
      <c r="AC2606" s="91" t="s">
        <v>9512</v>
      </c>
      <c r="AD2606" s="33" t="s">
        <v>2664</v>
      </c>
    </row>
    <row r="2607" spans="1:30" ht="110.4" x14ac:dyDescent="0.3">
      <c r="A2607" s="31" t="s">
        <v>9513</v>
      </c>
      <c r="B2607" s="69" t="s">
        <v>139</v>
      </c>
      <c r="C2607" s="26" t="s">
        <v>2736</v>
      </c>
      <c r="D2607" s="26" t="s">
        <v>9232</v>
      </c>
      <c r="E2607" s="27" t="s">
        <v>63</v>
      </c>
      <c r="F2607" s="32" t="s">
        <v>9514</v>
      </c>
      <c r="G2607" s="14" t="s">
        <v>5366</v>
      </c>
      <c r="H2607" s="29">
        <v>44340</v>
      </c>
      <c r="I2607" s="29">
        <v>44950</v>
      </c>
      <c r="J2607" s="17" t="str">
        <f>IF(Ugovori_OPULJP[[#This Row],[DATUM ZAVRŠETKA OPERACIJE]]&gt;DATE(2023,12,31),"u provedbi","završen")</f>
        <v>završen</v>
      </c>
      <c r="K2607" s="28" t="s">
        <v>8679</v>
      </c>
      <c r="L2607" s="28" t="s">
        <v>362</v>
      </c>
      <c r="M2607" s="18">
        <v>0.85</v>
      </c>
      <c r="N2607" s="18">
        <v>0.15</v>
      </c>
      <c r="O2607" s="19">
        <f>Ugovori_OPULJP[[#This Row],[Bespovratna sredstva - Ukupno (EU+Nac) HRK
= Ukupna ugovorena vrijednost bespovratnih sredstava]]*Ugovori_OPULJP[[#This Row],[EU STOPA SUFINANCIRANJA %
EU CO-FINANCING RATE %]]</f>
        <v>1525146.3725000001</v>
      </c>
      <c r="P2607" s="20">
        <f>Ugovori_OPULJP[[#This Row],[Bespovratna sredstva - EU dio - HRK]]/7.5345</f>
        <v>202421.70980157939</v>
      </c>
      <c r="Q2607" s="19">
        <f>Ugovori_OPULJP[[#This Row],[Bespovratna sredstva - Ukupno (EU+Nac) HRK
= Ukupna ugovorena vrijednost bespovratnih sredstava]]*Ugovori_OPULJP[[#This Row],[STOPA NACIONALNOG SUFINANCIRANJA %]]</f>
        <v>269143.47749999998</v>
      </c>
      <c r="R2607" s="20">
        <f>Ugovori_OPULJP[[#This Row],[Bespovratna sredstva - Nacionalni dio - HRK]]/7.5345</f>
        <v>35721.478200278711</v>
      </c>
      <c r="S2607" s="21">
        <v>1794289.85</v>
      </c>
      <c r="T2607" s="22">
        <f>Ugovori_OPULJP[[#This Row],[Bespovratna sredstva - Ukupno (EU+Nac) HRK
= Ukupna ugovorena vrijednost bespovratnih sredstava]]/7.5345</f>
        <v>238143.18800185813</v>
      </c>
      <c r="U2607" s="19">
        <v>0</v>
      </c>
      <c r="V2607" s="20">
        <f>Ugovori_OPULJP[[#This Row],[Javni doprinos korisnika - HRK]]/7.5345</f>
        <v>0</v>
      </c>
      <c r="W2607" s="19">
        <v>0</v>
      </c>
      <c r="X2607" s="20">
        <f>Ugovori_OPULJP[[#This Row],[Privatni doprinos korisnika - HRK]]/7.5345</f>
        <v>0</v>
      </c>
      <c r="Y2607" s="21">
        <f>Ugovori_OPULJP[[#This Row],[Bespovratna sredstva - Ukupno (EU+Nac) HRK
= Ukupna ugovorena vrijednost bespovratnih sredstava]]+Ugovori_OPULJP[[#This Row],[Javni doprinos korisnika - HRK]]+Ugovori_OPULJP[[#This Row],[Privatni doprinos korisnika - HRK]]</f>
        <v>1794289.85</v>
      </c>
      <c r="Z2607" s="22">
        <f>Ugovori_OPULJP[[#This Row],[UKUPNI PRIHVATLJIVI IZDACI
TOTAL ELIGIBLE EXPENDITURE
= Bespovratna sredstva ukupno + doprinos korisnika
= Ukupni prihvatljivi troškovi
= Ukupna ugovorena vrijednost projekta HRK]]/7.5345</f>
        <v>238143.18800185813</v>
      </c>
      <c r="AA2607" s="27" t="s">
        <v>22</v>
      </c>
      <c r="AB2607" s="27" t="s">
        <v>19</v>
      </c>
      <c r="AC2607" s="91" t="s">
        <v>9515</v>
      </c>
      <c r="AD2607" s="33" t="s">
        <v>2664</v>
      </c>
    </row>
    <row r="2608" spans="1:30" ht="82.8" x14ac:dyDescent="0.3">
      <c r="A2608" s="31" t="s">
        <v>9516</v>
      </c>
      <c r="B2608" s="69" t="s">
        <v>139</v>
      </c>
      <c r="C2608" s="26" t="s">
        <v>2736</v>
      </c>
      <c r="D2608" s="26" t="s">
        <v>9232</v>
      </c>
      <c r="E2608" s="27" t="s">
        <v>63</v>
      </c>
      <c r="F2608" s="32" t="s">
        <v>9517</v>
      </c>
      <c r="G2608" s="14" t="s">
        <v>1635</v>
      </c>
      <c r="H2608" s="29">
        <v>44214</v>
      </c>
      <c r="I2608" s="29">
        <v>44822</v>
      </c>
      <c r="J2608" s="17" t="str">
        <f>IF(Ugovori_OPULJP[[#This Row],[DATUM ZAVRŠETKA OPERACIJE]]&gt;DATE(2023,12,31),"u provedbi","završen")</f>
        <v>završen</v>
      </c>
      <c r="K2608" s="28" t="s">
        <v>144</v>
      </c>
      <c r="L2608" s="28" t="s">
        <v>144</v>
      </c>
      <c r="M2608" s="18">
        <v>0.85</v>
      </c>
      <c r="N2608" s="18">
        <v>0.15</v>
      </c>
      <c r="O2608" s="55">
        <f>Ugovori_OPULJP[[#This Row],[Bespovratna sredstva - Ukupno (EU+Nac) HRK
= Ukupna ugovorena vrijednost bespovratnih sredstava]]*Ugovori_OPULJP[[#This Row],[EU STOPA SUFINANCIRANJA %
EU CO-FINANCING RATE %]]</f>
        <v>1625748.8195</v>
      </c>
      <c r="P2608" s="56">
        <f>Ugovori_OPULJP[[#This Row],[Bespovratna sredstva - EU dio - HRK]]/7.5345</f>
        <v>215773.94910080297</v>
      </c>
      <c r="Q2608" s="55">
        <f>Ugovori_OPULJP[[#This Row],[Bespovratna sredstva - Ukupno (EU+Nac) HRK
= Ukupna ugovorena vrijednost bespovratnih sredstava]]*Ugovori_OPULJP[[#This Row],[STOPA NACIONALNOG SUFINANCIRANJA %]]</f>
        <v>286896.8505</v>
      </c>
      <c r="R2608" s="56">
        <f>Ugovori_OPULJP[[#This Row],[Bespovratna sredstva - Nacionalni dio - HRK]]/7.5345</f>
        <v>38077.755723671107</v>
      </c>
      <c r="S2608" s="57">
        <v>1912645.67</v>
      </c>
      <c r="T2608" s="58">
        <f>Ugovori_OPULJP[[#This Row],[Bespovratna sredstva - Ukupno (EU+Nac) HRK
= Ukupna ugovorena vrijednost bespovratnih sredstava]]/7.5345</f>
        <v>253851.70482447406</v>
      </c>
      <c r="U2608" s="55">
        <v>0</v>
      </c>
      <c r="V2608" s="56">
        <f>Ugovori_OPULJP[[#This Row],[Javni doprinos korisnika - HRK]]/7.5345</f>
        <v>0</v>
      </c>
      <c r="W2608" s="55">
        <v>0</v>
      </c>
      <c r="X2608" s="56">
        <f>Ugovori_OPULJP[[#This Row],[Privatni doprinos korisnika - HRK]]/7.5345</f>
        <v>0</v>
      </c>
      <c r="Y2608" s="57">
        <f>Ugovori_OPULJP[[#This Row],[Bespovratna sredstva - Ukupno (EU+Nac) HRK
= Ukupna ugovorena vrijednost bespovratnih sredstava]]+Ugovori_OPULJP[[#This Row],[Javni doprinos korisnika - HRK]]+Ugovori_OPULJP[[#This Row],[Privatni doprinos korisnika - HRK]]</f>
        <v>1912645.67</v>
      </c>
      <c r="Z2608" s="58">
        <f>Ugovori_OPULJP[[#This Row],[UKUPNI PRIHVATLJIVI IZDACI
TOTAL ELIGIBLE EXPENDITURE
= Bespovratna sredstva ukupno + doprinos korisnika
= Ukupni prihvatljivi troškovi
= Ukupna ugovorena vrijednost projekta HRK]]/7.5345</f>
        <v>253851.70482447406</v>
      </c>
      <c r="AA2608" s="27" t="s">
        <v>22</v>
      </c>
      <c r="AB2608" s="27" t="s">
        <v>19</v>
      </c>
      <c r="AC2608" s="91" t="s">
        <v>9518</v>
      </c>
      <c r="AD2608" s="26" t="s">
        <v>2664</v>
      </c>
    </row>
    <row r="2609" spans="1:30" ht="51" customHeight="1" x14ac:dyDescent="0.3">
      <c r="A2609" s="31" t="s">
        <v>9519</v>
      </c>
      <c r="B2609" s="25" t="s">
        <v>139</v>
      </c>
      <c r="C2609" s="26" t="s">
        <v>2736</v>
      </c>
      <c r="D2609" s="26" t="s">
        <v>9232</v>
      </c>
      <c r="E2609" s="27" t="s">
        <v>63</v>
      </c>
      <c r="F2609" s="32" t="s">
        <v>9520</v>
      </c>
      <c r="G2609" s="32" t="s">
        <v>9521</v>
      </c>
      <c r="H2609" s="29">
        <v>44377</v>
      </c>
      <c r="I2609" s="29">
        <v>44985</v>
      </c>
      <c r="J2609" s="17" t="str">
        <f>IF(Ugovori_OPULJP[[#This Row],[DATUM ZAVRŠETKA OPERACIJE]]&gt;DATE(2023,12,31),"u provedbi","završen")</f>
        <v>završen</v>
      </c>
      <c r="K2609" s="28" t="s">
        <v>9522</v>
      </c>
      <c r="L2609" s="28" t="s">
        <v>192</v>
      </c>
      <c r="M2609" s="18">
        <v>0.85</v>
      </c>
      <c r="N2609" s="18">
        <v>0.15</v>
      </c>
      <c r="O2609" s="19">
        <f>Ugovori_OPULJP[[#This Row],[Bespovratna sredstva - Ukupno (EU+Nac) HRK
= Ukupna ugovorena vrijednost bespovratnih sredstava]]*Ugovori_OPULJP[[#This Row],[EU STOPA SUFINANCIRANJA %
EU CO-FINANCING RATE %]]</f>
        <v>334052.29499999998</v>
      </c>
      <c r="P2609" s="20">
        <f>Ugovori_OPULJP[[#This Row],[Bespovratna sredstva - EU dio - HRK]]/7.5345</f>
        <v>44336.35874975114</v>
      </c>
      <c r="Q2609" s="19">
        <f>Ugovori_OPULJP[[#This Row],[Bespovratna sredstva - Ukupno (EU+Nac) HRK
= Ukupna ugovorena vrijednost bespovratnih sredstava]]*Ugovori_OPULJP[[#This Row],[STOPA NACIONALNOG SUFINANCIRANJA %]]</f>
        <v>58950.404999999999</v>
      </c>
      <c r="R2609" s="20">
        <f>Ugovori_OPULJP[[#This Row],[Bespovratna sredstva - Nacionalni dio - HRK]]/7.5345</f>
        <v>7824.0633087796132</v>
      </c>
      <c r="S2609" s="21">
        <v>393002.7</v>
      </c>
      <c r="T2609" s="22">
        <f>Ugovori_OPULJP[[#This Row],[Bespovratna sredstva - Ukupno (EU+Nac) HRK
= Ukupna ugovorena vrijednost bespovratnih sredstava]]/7.5345</f>
        <v>52160.422058530756</v>
      </c>
      <c r="U2609" s="19">
        <v>0</v>
      </c>
      <c r="V2609" s="20">
        <f>Ugovori_OPULJP[[#This Row],[Javni doprinos korisnika - HRK]]/7.5345</f>
        <v>0</v>
      </c>
      <c r="W2609" s="19">
        <v>0</v>
      </c>
      <c r="X2609" s="20">
        <f>Ugovori_OPULJP[[#This Row],[Privatni doprinos korisnika - HRK]]/7.5345</f>
        <v>0</v>
      </c>
      <c r="Y2609" s="21">
        <f>Ugovori_OPULJP[[#This Row],[Bespovratna sredstva - Ukupno (EU+Nac) HRK
= Ukupna ugovorena vrijednost bespovratnih sredstava]]+Ugovori_OPULJP[[#This Row],[Javni doprinos korisnika - HRK]]+Ugovori_OPULJP[[#This Row],[Privatni doprinos korisnika - HRK]]</f>
        <v>393002.7</v>
      </c>
      <c r="Z2609" s="22">
        <f>Ugovori_OPULJP[[#This Row],[UKUPNI PRIHVATLJIVI IZDACI
TOTAL ELIGIBLE EXPENDITURE
= Bespovratna sredstva ukupno + doprinos korisnika
= Ukupni prihvatljivi troškovi
= Ukupna ugovorena vrijednost projekta HRK]]/7.5345</f>
        <v>52160.422058530756</v>
      </c>
      <c r="AA2609" s="27" t="s">
        <v>22</v>
      </c>
      <c r="AB2609" s="27" t="s">
        <v>19</v>
      </c>
      <c r="AC2609" s="26" t="s">
        <v>9523</v>
      </c>
      <c r="AD2609" s="33" t="s">
        <v>2664</v>
      </c>
    </row>
    <row r="2610" spans="1:30" ht="51" customHeight="1" x14ac:dyDescent="0.3">
      <c r="A2610" s="31" t="s">
        <v>9524</v>
      </c>
      <c r="B2610" s="25" t="s">
        <v>139</v>
      </c>
      <c r="C2610" s="26" t="s">
        <v>2736</v>
      </c>
      <c r="D2610" s="26" t="s">
        <v>9232</v>
      </c>
      <c r="E2610" s="27" t="s">
        <v>63</v>
      </c>
      <c r="F2610" s="32" t="s">
        <v>9525</v>
      </c>
      <c r="G2610" s="14" t="s">
        <v>8904</v>
      </c>
      <c r="H2610" s="29">
        <v>44378</v>
      </c>
      <c r="I2610" s="29">
        <v>45076</v>
      </c>
      <c r="J2610" s="17" t="str">
        <f>IF(Ugovori_OPULJP[[#This Row],[DATUM ZAVRŠETKA OPERACIJE]]&gt;DATE(2023,12,31),"u provedbi","završen")</f>
        <v>završen</v>
      </c>
      <c r="K2610" s="28" t="s">
        <v>86</v>
      </c>
      <c r="L2610" s="28" t="s">
        <v>86</v>
      </c>
      <c r="M2610" s="18">
        <v>0.85</v>
      </c>
      <c r="N2610" s="18">
        <v>0.15</v>
      </c>
      <c r="O2610" s="19">
        <f>Ugovori_OPULJP[[#This Row],[Bespovratna sredstva - Ukupno (EU+Nac) HRK
= Ukupna ugovorena vrijednost bespovratnih sredstava]]*Ugovori_OPULJP[[#This Row],[EU STOPA SUFINANCIRANJA %
EU CO-FINANCING RATE %]]</f>
        <v>1092780.0175000001</v>
      </c>
      <c r="P2610" s="20">
        <f>Ugovori_OPULJP[[#This Row],[Bespovratna sredstva - EU dio - HRK]]/7.5345</f>
        <v>145036.83290198422</v>
      </c>
      <c r="Q2610" s="19">
        <f>Ugovori_OPULJP[[#This Row],[Bespovratna sredstva - Ukupno (EU+Nac) HRK
= Ukupna ugovorena vrijednost bespovratnih sredstava]]*Ugovori_OPULJP[[#This Row],[STOPA NACIONALNOG SUFINANCIRANJA %]]</f>
        <v>192843.5325</v>
      </c>
      <c r="R2610" s="20">
        <f>Ugovori_OPULJP[[#This Row],[Bespovratna sredstva - Nacionalni dio - HRK]]/7.5345</f>
        <v>25594.735217997211</v>
      </c>
      <c r="S2610" s="21">
        <v>1285623.55</v>
      </c>
      <c r="T2610" s="22">
        <f>Ugovori_OPULJP[[#This Row],[Bespovratna sredstva - Ukupno (EU+Nac) HRK
= Ukupna ugovorena vrijednost bespovratnih sredstava]]/7.5345</f>
        <v>170631.56811998141</v>
      </c>
      <c r="U2610" s="19">
        <v>0</v>
      </c>
      <c r="V2610" s="20">
        <f>Ugovori_OPULJP[[#This Row],[Javni doprinos korisnika - HRK]]/7.5345</f>
        <v>0</v>
      </c>
      <c r="W2610" s="19">
        <v>0</v>
      </c>
      <c r="X2610" s="20">
        <f>Ugovori_OPULJP[[#This Row],[Privatni doprinos korisnika - HRK]]/7.5345</f>
        <v>0</v>
      </c>
      <c r="Y2610" s="21">
        <f>Ugovori_OPULJP[[#This Row],[Bespovratna sredstva - Ukupno (EU+Nac) HRK
= Ukupna ugovorena vrijednost bespovratnih sredstava]]+Ugovori_OPULJP[[#This Row],[Javni doprinos korisnika - HRK]]+Ugovori_OPULJP[[#This Row],[Privatni doprinos korisnika - HRK]]</f>
        <v>1285623.55</v>
      </c>
      <c r="Z2610" s="22">
        <f>Ugovori_OPULJP[[#This Row],[UKUPNI PRIHVATLJIVI IZDACI
TOTAL ELIGIBLE EXPENDITURE
= Bespovratna sredstva ukupno + doprinos korisnika
= Ukupni prihvatljivi troškovi
= Ukupna ugovorena vrijednost projekta HRK]]/7.5345</f>
        <v>170631.56811998141</v>
      </c>
      <c r="AA2610" s="27" t="s">
        <v>22</v>
      </c>
      <c r="AB2610" s="27" t="s">
        <v>19</v>
      </c>
      <c r="AC2610" s="26" t="s">
        <v>9526</v>
      </c>
      <c r="AD2610" s="33" t="s">
        <v>2664</v>
      </c>
    </row>
    <row r="2611" spans="1:30" ht="63.75" customHeight="1" x14ac:dyDescent="0.3">
      <c r="A2611" s="31" t="s">
        <v>9527</v>
      </c>
      <c r="B2611" s="25" t="s">
        <v>139</v>
      </c>
      <c r="C2611" s="26" t="s">
        <v>2736</v>
      </c>
      <c r="D2611" s="26" t="s">
        <v>9232</v>
      </c>
      <c r="E2611" s="27" t="s">
        <v>63</v>
      </c>
      <c r="F2611" s="32" t="s">
        <v>9528</v>
      </c>
      <c r="G2611" s="14" t="s">
        <v>7422</v>
      </c>
      <c r="H2611" s="29">
        <v>44211</v>
      </c>
      <c r="I2611" s="29">
        <v>44819</v>
      </c>
      <c r="J2611" s="17" t="str">
        <f>IF(Ugovori_OPULJP[[#This Row],[DATUM ZAVRŠETKA OPERACIJE]]&gt;DATE(2023,12,31),"u provedbi","završen")</f>
        <v>završen</v>
      </c>
      <c r="K2611" s="28" t="s">
        <v>9529</v>
      </c>
      <c r="L2611" s="28" t="s">
        <v>164</v>
      </c>
      <c r="M2611" s="18">
        <v>0.85</v>
      </c>
      <c r="N2611" s="18">
        <v>0.15</v>
      </c>
      <c r="O2611" s="55">
        <f>Ugovori_OPULJP[[#This Row],[Bespovratna sredstva - Ukupno (EU+Nac) HRK
= Ukupna ugovorena vrijednost bespovratnih sredstava]]*Ugovori_OPULJP[[#This Row],[EU STOPA SUFINANCIRANJA %
EU CO-FINANCING RATE %]]</f>
        <v>1522741.051</v>
      </c>
      <c r="P2611" s="56">
        <f>Ugovori_OPULJP[[#This Row],[Bespovratna sredstva - EU dio - HRK]]/7.5345</f>
        <v>202102.46877695931</v>
      </c>
      <c r="Q2611" s="55">
        <f>Ugovori_OPULJP[[#This Row],[Bespovratna sredstva - Ukupno (EU+Nac) HRK
= Ukupna ugovorena vrijednost bespovratnih sredstava]]*Ugovori_OPULJP[[#This Row],[STOPA NACIONALNOG SUFINANCIRANJA %]]</f>
        <v>268719.00900000002</v>
      </c>
      <c r="R2611" s="56">
        <f>Ugovori_OPULJP[[#This Row],[Bespovratna sredstva - Nacionalni dio - HRK]]/7.5345</f>
        <v>35665.141548875174</v>
      </c>
      <c r="S2611" s="57">
        <v>1791460.06</v>
      </c>
      <c r="T2611" s="58">
        <f>Ugovori_OPULJP[[#This Row],[Bespovratna sredstva - Ukupno (EU+Nac) HRK
= Ukupna ugovorena vrijednost bespovratnih sredstava]]/7.5345</f>
        <v>237767.61032583448</v>
      </c>
      <c r="U2611" s="55">
        <v>0</v>
      </c>
      <c r="V2611" s="56">
        <f>Ugovori_OPULJP[[#This Row],[Javni doprinos korisnika - HRK]]/7.5345</f>
        <v>0</v>
      </c>
      <c r="W2611" s="55">
        <v>0</v>
      </c>
      <c r="X2611" s="56">
        <f>Ugovori_OPULJP[[#This Row],[Privatni doprinos korisnika - HRK]]/7.5345</f>
        <v>0</v>
      </c>
      <c r="Y2611" s="57">
        <f>Ugovori_OPULJP[[#This Row],[Bespovratna sredstva - Ukupno (EU+Nac) HRK
= Ukupna ugovorena vrijednost bespovratnih sredstava]]+Ugovori_OPULJP[[#This Row],[Javni doprinos korisnika - HRK]]+Ugovori_OPULJP[[#This Row],[Privatni doprinos korisnika - HRK]]</f>
        <v>1791460.06</v>
      </c>
      <c r="Z2611" s="58">
        <f>Ugovori_OPULJP[[#This Row],[UKUPNI PRIHVATLJIVI IZDACI
TOTAL ELIGIBLE EXPENDITURE
= Bespovratna sredstva ukupno + doprinos korisnika
= Ukupni prihvatljivi troškovi
= Ukupna ugovorena vrijednost projekta HRK]]/7.5345</f>
        <v>237767.61032583448</v>
      </c>
      <c r="AA2611" s="27" t="s">
        <v>22</v>
      </c>
      <c r="AB2611" s="27" t="s">
        <v>19</v>
      </c>
      <c r="AC2611" s="26" t="s">
        <v>9530</v>
      </c>
      <c r="AD2611" s="26" t="s">
        <v>2664</v>
      </c>
    </row>
    <row r="2612" spans="1:30" ht="51" customHeight="1" x14ac:dyDescent="0.3">
      <c r="A2612" s="31" t="s">
        <v>9531</v>
      </c>
      <c r="B2612" s="25" t="s">
        <v>139</v>
      </c>
      <c r="C2612" s="26" t="s">
        <v>2736</v>
      </c>
      <c r="D2612" s="26" t="s">
        <v>9232</v>
      </c>
      <c r="E2612" s="27" t="s">
        <v>63</v>
      </c>
      <c r="F2612" s="32" t="s">
        <v>8764</v>
      </c>
      <c r="G2612" s="14" t="s">
        <v>7459</v>
      </c>
      <c r="H2612" s="29">
        <v>44207</v>
      </c>
      <c r="I2612" s="29">
        <v>44815</v>
      </c>
      <c r="J2612" s="17" t="str">
        <f>IF(Ugovori_OPULJP[[#This Row],[DATUM ZAVRŠETKA OPERACIJE]]&gt;DATE(2023,12,31),"u provedbi","završen")</f>
        <v>završen</v>
      </c>
      <c r="K2612" s="28" t="s">
        <v>9532</v>
      </c>
      <c r="L2612" s="28" t="s">
        <v>21</v>
      </c>
      <c r="M2612" s="18">
        <v>0.85</v>
      </c>
      <c r="N2612" s="18">
        <v>0.15</v>
      </c>
      <c r="O2612" s="55">
        <f>Ugovori_OPULJP[[#This Row],[Bespovratna sredstva - Ukupno (EU+Nac) HRK
= Ukupna ugovorena vrijednost bespovratnih sredstava]]*Ugovori_OPULJP[[#This Row],[EU STOPA SUFINANCIRANJA %
EU CO-FINANCING RATE %]]</f>
        <v>1364586.5999999999</v>
      </c>
      <c r="P2612" s="56">
        <f>Ugovori_OPULJP[[#This Row],[Bespovratna sredstva - EU dio - HRK]]/7.5345</f>
        <v>181111.76587696592</v>
      </c>
      <c r="Q2612" s="55">
        <f>Ugovori_OPULJP[[#This Row],[Bespovratna sredstva - Ukupno (EU+Nac) HRK
= Ukupna ugovorena vrijednost bespovratnih sredstava]]*Ugovori_OPULJP[[#This Row],[STOPA NACIONALNOG SUFINANCIRANJA %]]</f>
        <v>240809.4</v>
      </c>
      <c r="R2612" s="56">
        <f>Ugovori_OPULJP[[#This Row],[Bespovratna sredstva - Nacionalni dio - HRK]]/7.5345</f>
        <v>31960.89986064105</v>
      </c>
      <c r="S2612" s="57">
        <v>1605396</v>
      </c>
      <c r="T2612" s="58">
        <f>Ugovori_OPULJP[[#This Row],[Bespovratna sredstva - Ukupno (EU+Nac) HRK
= Ukupna ugovorena vrijednost bespovratnih sredstava]]/7.5345</f>
        <v>213072.66573760699</v>
      </c>
      <c r="U2612" s="55">
        <v>0</v>
      </c>
      <c r="V2612" s="56">
        <f>Ugovori_OPULJP[[#This Row],[Javni doprinos korisnika - HRK]]/7.5345</f>
        <v>0</v>
      </c>
      <c r="W2612" s="55">
        <v>0</v>
      </c>
      <c r="X2612" s="56">
        <f>Ugovori_OPULJP[[#This Row],[Privatni doprinos korisnika - HRK]]/7.5345</f>
        <v>0</v>
      </c>
      <c r="Y2612" s="57">
        <f>Ugovori_OPULJP[[#This Row],[Bespovratna sredstva - Ukupno (EU+Nac) HRK
= Ukupna ugovorena vrijednost bespovratnih sredstava]]+Ugovori_OPULJP[[#This Row],[Javni doprinos korisnika - HRK]]+Ugovori_OPULJP[[#This Row],[Privatni doprinos korisnika - HRK]]</f>
        <v>1605396</v>
      </c>
      <c r="Z2612" s="58">
        <f>Ugovori_OPULJP[[#This Row],[UKUPNI PRIHVATLJIVI IZDACI
TOTAL ELIGIBLE EXPENDITURE
= Bespovratna sredstva ukupno + doprinos korisnika
= Ukupni prihvatljivi troškovi
= Ukupna ugovorena vrijednost projekta HRK]]/7.5345</f>
        <v>213072.66573760699</v>
      </c>
      <c r="AA2612" s="27" t="s">
        <v>22</v>
      </c>
      <c r="AB2612" s="27" t="s">
        <v>19</v>
      </c>
      <c r="AC2612" s="26" t="s">
        <v>9533</v>
      </c>
      <c r="AD2612" s="26" t="s">
        <v>2664</v>
      </c>
    </row>
    <row r="2613" spans="1:30" ht="51" customHeight="1" x14ac:dyDescent="0.3">
      <c r="A2613" s="31" t="s">
        <v>9534</v>
      </c>
      <c r="B2613" s="25" t="s">
        <v>139</v>
      </c>
      <c r="C2613" s="26" t="s">
        <v>2736</v>
      </c>
      <c r="D2613" s="26" t="s">
        <v>9232</v>
      </c>
      <c r="E2613" s="27" t="s">
        <v>63</v>
      </c>
      <c r="F2613" s="32" t="s">
        <v>9535</v>
      </c>
      <c r="G2613" s="32" t="s">
        <v>7311</v>
      </c>
      <c r="H2613" s="29">
        <v>44204</v>
      </c>
      <c r="I2613" s="29">
        <v>44812</v>
      </c>
      <c r="J2613" s="17" t="str">
        <f>IF(Ugovori_OPULJP[[#This Row],[DATUM ZAVRŠETKA OPERACIJE]]&gt;DATE(2023,12,31),"u provedbi","završen")</f>
        <v>završen</v>
      </c>
      <c r="K2613" s="28" t="s">
        <v>417</v>
      </c>
      <c r="L2613" s="15" t="s">
        <v>417</v>
      </c>
      <c r="M2613" s="18">
        <v>0.85</v>
      </c>
      <c r="N2613" s="18">
        <v>0.15</v>
      </c>
      <c r="O2613" s="55">
        <f>Ugovori_OPULJP[[#This Row],[Bespovratna sredstva - Ukupno (EU+Nac) HRK
= Ukupna ugovorena vrijednost bespovratnih sredstava]]*Ugovori_OPULJP[[#This Row],[EU STOPA SUFINANCIRANJA %
EU CO-FINANCING RATE %]]</f>
        <v>1148351.7</v>
      </c>
      <c r="P2613" s="56">
        <f>Ugovori_OPULJP[[#This Row],[Bespovratna sredstva - EU dio - HRK]]/7.5345</f>
        <v>152412.46267171012</v>
      </c>
      <c r="Q2613" s="55">
        <f>Ugovori_OPULJP[[#This Row],[Bespovratna sredstva - Ukupno (EU+Nac) HRK
= Ukupna ugovorena vrijednost bespovratnih sredstava]]*Ugovori_OPULJP[[#This Row],[STOPA NACIONALNOG SUFINANCIRANJA %]]</f>
        <v>202650.3</v>
      </c>
      <c r="R2613" s="56">
        <f>Ugovori_OPULJP[[#This Row],[Bespovratna sredstva - Nacionalni dio - HRK]]/7.5345</f>
        <v>26896.316942066493</v>
      </c>
      <c r="S2613" s="57">
        <v>1351002</v>
      </c>
      <c r="T2613" s="58">
        <f>Ugovori_OPULJP[[#This Row],[Bespovratna sredstva - Ukupno (EU+Nac) HRK
= Ukupna ugovorena vrijednost bespovratnih sredstava]]/7.5345</f>
        <v>179308.77961377663</v>
      </c>
      <c r="U2613" s="55">
        <v>0</v>
      </c>
      <c r="V2613" s="56">
        <f>Ugovori_OPULJP[[#This Row],[Javni doprinos korisnika - HRK]]/7.5345</f>
        <v>0</v>
      </c>
      <c r="W2613" s="55">
        <v>0</v>
      </c>
      <c r="X2613" s="56">
        <f>Ugovori_OPULJP[[#This Row],[Privatni doprinos korisnika - HRK]]/7.5345</f>
        <v>0</v>
      </c>
      <c r="Y2613" s="57">
        <f>Ugovori_OPULJP[[#This Row],[Bespovratna sredstva - Ukupno (EU+Nac) HRK
= Ukupna ugovorena vrijednost bespovratnih sredstava]]+Ugovori_OPULJP[[#This Row],[Javni doprinos korisnika - HRK]]+Ugovori_OPULJP[[#This Row],[Privatni doprinos korisnika - HRK]]</f>
        <v>1351002</v>
      </c>
      <c r="Z2613" s="58">
        <f>Ugovori_OPULJP[[#This Row],[UKUPNI PRIHVATLJIVI IZDACI
TOTAL ELIGIBLE EXPENDITURE
= Bespovratna sredstva ukupno + doprinos korisnika
= Ukupni prihvatljivi troškovi
= Ukupna ugovorena vrijednost projekta HRK]]/7.5345</f>
        <v>179308.77961377663</v>
      </c>
      <c r="AA2613" s="27" t="s">
        <v>22</v>
      </c>
      <c r="AB2613" s="27" t="s">
        <v>19</v>
      </c>
      <c r="AC2613" s="26" t="s">
        <v>9536</v>
      </c>
      <c r="AD2613" s="26" t="s">
        <v>2664</v>
      </c>
    </row>
    <row r="2614" spans="1:30" ht="51" customHeight="1" x14ac:dyDescent="0.3">
      <c r="A2614" s="31" t="s">
        <v>9537</v>
      </c>
      <c r="B2614" s="25" t="s">
        <v>139</v>
      </c>
      <c r="C2614" s="26" t="s">
        <v>2736</v>
      </c>
      <c r="D2614" s="26" t="s">
        <v>9232</v>
      </c>
      <c r="E2614" s="27" t="s">
        <v>63</v>
      </c>
      <c r="F2614" s="32" t="s">
        <v>9538</v>
      </c>
      <c r="G2614" s="14" t="s">
        <v>3573</v>
      </c>
      <c r="H2614" s="29">
        <v>44378</v>
      </c>
      <c r="I2614" s="29">
        <v>44986</v>
      </c>
      <c r="J2614" s="17" t="str">
        <f>IF(Ugovori_OPULJP[[#This Row],[DATUM ZAVRŠETKA OPERACIJE]]&gt;DATE(2023,12,31),"u provedbi","završen")</f>
        <v>završen</v>
      </c>
      <c r="K2614" s="28" t="s">
        <v>86</v>
      </c>
      <c r="L2614" s="28" t="s">
        <v>86</v>
      </c>
      <c r="M2614" s="18">
        <v>0.85</v>
      </c>
      <c r="N2614" s="18">
        <v>0.15</v>
      </c>
      <c r="O2614" s="19">
        <f>Ugovori_OPULJP[[#This Row],[Bespovratna sredstva - Ukupno (EU+Nac) HRK
= Ukupna ugovorena vrijednost bespovratnih sredstava]]*Ugovori_OPULJP[[#This Row],[EU STOPA SUFINANCIRANJA %
EU CO-FINANCING RATE %]]</f>
        <v>1699373.176</v>
      </c>
      <c r="P2614" s="20">
        <f>Ugovori_OPULJP[[#This Row],[Bespovratna sredstva - EU dio - HRK]]/7.5345</f>
        <v>225545.58046320258</v>
      </c>
      <c r="Q2614" s="19">
        <f>Ugovori_OPULJP[[#This Row],[Bespovratna sredstva - Ukupno (EU+Nac) HRK
= Ukupna ugovorena vrijednost bespovratnih sredstava]]*Ugovori_OPULJP[[#This Row],[STOPA NACIONALNOG SUFINANCIRANJA %]]</f>
        <v>299889.38400000002</v>
      </c>
      <c r="R2614" s="20">
        <f>Ugovori_OPULJP[[#This Row],[Bespovratna sredstva - Nacionalni dio - HRK]]/7.5345</f>
        <v>39802.161258212225</v>
      </c>
      <c r="S2614" s="21">
        <v>1999262.56</v>
      </c>
      <c r="T2614" s="22">
        <f>Ugovori_OPULJP[[#This Row],[Bespovratna sredstva - Ukupno (EU+Nac) HRK
= Ukupna ugovorena vrijednost bespovratnih sredstava]]/7.5345</f>
        <v>265347.74172141484</v>
      </c>
      <c r="U2614" s="19">
        <v>0</v>
      </c>
      <c r="V2614" s="20">
        <f>Ugovori_OPULJP[[#This Row],[Javni doprinos korisnika - HRK]]/7.5345</f>
        <v>0</v>
      </c>
      <c r="W2614" s="19">
        <v>0</v>
      </c>
      <c r="X2614" s="20">
        <f>Ugovori_OPULJP[[#This Row],[Privatni doprinos korisnika - HRK]]/7.5345</f>
        <v>0</v>
      </c>
      <c r="Y2614" s="21">
        <f>Ugovori_OPULJP[[#This Row],[Bespovratna sredstva - Ukupno (EU+Nac) HRK
= Ukupna ugovorena vrijednost bespovratnih sredstava]]+Ugovori_OPULJP[[#This Row],[Javni doprinos korisnika - HRK]]+Ugovori_OPULJP[[#This Row],[Privatni doprinos korisnika - HRK]]</f>
        <v>1999262.56</v>
      </c>
      <c r="Z2614" s="22">
        <f>Ugovori_OPULJP[[#This Row],[UKUPNI PRIHVATLJIVI IZDACI
TOTAL ELIGIBLE EXPENDITURE
= Bespovratna sredstva ukupno + doprinos korisnika
= Ukupni prihvatljivi troškovi
= Ukupna ugovorena vrijednost projekta HRK]]/7.5345</f>
        <v>265347.74172141484</v>
      </c>
      <c r="AA2614" s="27" t="s">
        <v>22</v>
      </c>
      <c r="AB2614" s="27" t="s">
        <v>19</v>
      </c>
      <c r="AC2614" s="26" t="s">
        <v>9539</v>
      </c>
      <c r="AD2614" s="33" t="s">
        <v>2664</v>
      </c>
    </row>
    <row r="2615" spans="1:30" ht="51" customHeight="1" x14ac:dyDescent="0.3">
      <c r="A2615" s="31" t="s">
        <v>9540</v>
      </c>
      <c r="B2615" s="25" t="s">
        <v>139</v>
      </c>
      <c r="C2615" s="26" t="s">
        <v>2736</v>
      </c>
      <c r="D2615" s="26" t="s">
        <v>9232</v>
      </c>
      <c r="E2615" s="27" t="s">
        <v>63</v>
      </c>
      <c r="F2615" s="32" t="s">
        <v>7494</v>
      </c>
      <c r="G2615" s="32" t="s">
        <v>7495</v>
      </c>
      <c r="H2615" s="29">
        <v>44320</v>
      </c>
      <c r="I2615" s="29">
        <v>44930</v>
      </c>
      <c r="J2615" s="17" t="str">
        <f>IF(Ugovori_OPULJP[[#This Row],[DATUM ZAVRŠETKA OPERACIJE]]&gt;DATE(2023,12,31),"u provedbi","završen")</f>
        <v>završen</v>
      </c>
      <c r="K2615" s="28" t="s">
        <v>21</v>
      </c>
      <c r="L2615" s="28" t="s">
        <v>21</v>
      </c>
      <c r="M2615" s="18">
        <v>0.85</v>
      </c>
      <c r="N2615" s="18">
        <v>0.15</v>
      </c>
      <c r="O2615" s="19">
        <f>Ugovori_OPULJP[[#This Row],[Bespovratna sredstva - Ukupno (EU+Nac) HRK
= Ukupna ugovorena vrijednost bespovratnih sredstava]]*Ugovori_OPULJP[[#This Row],[EU STOPA SUFINANCIRANJA %
EU CO-FINANCING RATE %]]</f>
        <v>434464.223</v>
      </c>
      <c r="P2615" s="20">
        <f>Ugovori_OPULJP[[#This Row],[Bespovratna sredstva - EU dio - HRK]]/7.5345</f>
        <v>57663.311832238367</v>
      </c>
      <c r="Q2615" s="19">
        <f>Ugovori_OPULJP[[#This Row],[Bespovratna sredstva - Ukupno (EU+Nac) HRK
= Ukupna ugovorena vrijednost bespovratnih sredstava]]*Ugovori_OPULJP[[#This Row],[STOPA NACIONALNOG SUFINANCIRANJA %]]</f>
        <v>76670.156999999992</v>
      </c>
      <c r="R2615" s="20">
        <f>Ugovori_OPULJP[[#This Row],[Bespovratna sredstva - Nacionalni dio - HRK]]/7.5345</f>
        <v>10175.878558630298</v>
      </c>
      <c r="S2615" s="21">
        <v>511134.38</v>
      </c>
      <c r="T2615" s="22">
        <f>Ugovori_OPULJP[[#This Row],[Bespovratna sredstva - Ukupno (EU+Nac) HRK
= Ukupna ugovorena vrijednost bespovratnih sredstava]]/7.5345</f>
        <v>67839.190390868665</v>
      </c>
      <c r="U2615" s="19">
        <v>0</v>
      </c>
      <c r="V2615" s="20">
        <f>Ugovori_OPULJP[[#This Row],[Javni doprinos korisnika - HRK]]/7.5345</f>
        <v>0</v>
      </c>
      <c r="W2615" s="19">
        <v>0</v>
      </c>
      <c r="X2615" s="20">
        <f>Ugovori_OPULJP[[#This Row],[Privatni doprinos korisnika - HRK]]/7.5345</f>
        <v>0</v>
      </c>
      <c r="Y2615" s="21">
        <f>Ugovori_OPULJP[[#This Row],[Bespovratna sredstva - Ukupno (EU+Nac) HRK
= Ukupna ugovorena vrijednost bespovratnih sredstava]]+Ugovori_OPULJP[[#This Row],[Javni doprinos korisnika - HRK]]+Ugovori_OPULJP[[#This Row],[Privatni doprinos korisnika - HRK]]</f>
        <v>511134.38</v>
      </c>
      <c r="Z2615" s="22">
        <f>Ugovori_OPULJP[[#This Row],[UKUPNI PRIHVATLJIVI IZDACI
TOTAL ELIGIBLE EXPENDITURE
= Bespovratna sredstva ukupno + doprinos korisnika
= Ukupni prihvatljivi troškovi
= Ukupna ugovorena vrijednost projekta HRK]]/7.5345</f>
        <v>67839.190390868665</v>
      </c>
      <c r="AA2615" s="13" t="s">
        <v>22</v>
      </c>
      <c r="AB2615" s="13" t="s">
        <v>19</v>
      </c>
      <c r="AC2615" s="26" t="s">
        <v>9541</v>
      </c>
      <c r="AD2615" s="33" t="s">
        <v>2664</v>
      </c>
    </row>
    <row r="2616" spans="1:30" ht="51" customHeight="1" x14ac:dyDescent="0.3">
      <c r="A2616" s="31" t="s">
        <v>9542</v>
      </c>
      <c r="B2616" s="25" t="s">
        <v>139</v>
      </c>
      <c r="C2616" s="26" t="s">
        <v>2736</v>
      </c>
      <c r="D2616" s="26" t="s">
        <v>9232</v>
      </c>
      <c r="E2616" s="27" t="s">
        <v>63</v>
      </c>
      <c r="F2616" s="32" t="s">
        <v>9543</v>
      </c>
      <c r="G2616" s="32" t="s">
        <v>9544</v>
      </c>
      <c r="H2616" s="29">
        <v>44378</v>
      </c>
      <c r="I2616" s="29">
        <v>44986</v>
      </c>
      <c r="J2616" s="17" t="str">
        <f>IF(Ugovori_OPULJP[[#This Row],[DATUM ZAVRŠETKA OPERACIJE]]&gt;DATE(2023,12,31),"u provedbi","završen")</f>
        <v>završen</v>
      </c>
      <c r="K2616" s="28" t="s">
        <v>117</v>
      </c>
      <c r="L2616" s="28" t="s">
        <v>117</v>
      </c>
      <c r="M2616" s="18">
        <v>0.85</v>
      </c>
      <c r="N2616" s="18">
        <v>0.15</v>
      </c>
      <c r="O2616" s="19">
        <f>Ugovori_OPULJP[[#This Row],[Bespovratna sredstva - Ukupno (EU+Nac) HRK
= Ukupna ugovorena vrijednost bespovratnih sredstava]]*Ugovori_OPULJP[[#This Row],[EU STOPA SUFINANCIRANJA %
EU CO-FINANCING RATE %]]</f>
        <v>419241.25</v>
      </c>
      <c r="P2616" s="20">
        <f>Ugovori_OPULJP[[#This Row],[Bespovratna sredstva - EU dio - HRK]]/7.5345</f>
        <v>55642.876103258342</v>
      </c>
      <c r="Q2616" s="19">
        <f>Ugovori_OPULJP[[#This Row],[Bespovratna sredstva - Ukupno (EU+Nac) HRK
= Ukupna ugovorena vrijednost bespovratnih sredstava]]*Ugovori_OPULJP[[#This Row],[STOPA NACIONALNOG SUFINANCIRANJA %]]</f>
        <v>73983.75</v>
      </c>
      <c r="R2616" s="20">
        <f>Ugovori_OPULJP[[#This Row],[Bespovratna sredstva - Nacionalni dio - HRK]]/7.5345</f>
        <v>9819.3310770455901</v>
      </c>
      <c r="S2616" s="21">
        <v>493225</v>
      </c>
      <c r="T2616" s="22">
        <f>Ugovori_OPULJP[[#This Row],[Bespovratna sredstva - Ukupno (EU+Nac) HRK
= Ukupna ugovorena vrijednost bespovratnih sredstava]]/7.5345</f>
        <v>65462.207180303929</v>
      </c>
      <c r="U2616" s="19">
        <v>0</v>
      </c>
      <c r="V2616" s="20">
        <f>Ugovori_OPULJP[[#This Row],[Javni doprinos korisnika - HRK]]/7.5345</f>
        <v>0</v>
      </c>
      <c r="W2616" s="19">
        <v>0</v>
      </c>
      <c r="X2616" s="20">
        <f>Ugovori_OPULJP[[#This Row],[Privatni doprinos korisnika - HRK]]/7.5345</f>
        <v>0</v>
      </c>
      <c r="Y2616" s="21">
        <f>Ugovori_OPULJP[[#This Row],[Bespovratna sredstva - Ukupno (EU+Nac) HRK
= Ukupna ugovorena vrijednost bespovratnih sredstava]]+Ugovori_OPULJP[[#This Row],[Javni doprinos korisnika - HRK]]+Ugovori_OPULJP[[#This Row],[Privatni doprinos korisnika - HRK]]</f>
        <v>493225</v>
      </c>
      <c r="Z2616" s="22">
        <f>Ugovori_OPULJP[[#This Row],[UKUPNI PRIHVATLJIVI IZDACI
TOTAL ELIGIBLE EXPENDITURE
= Bespovratna sredstva ukupno + doprinos korisnika
= Ukupni prihvatljivi troškovi
= Ukupna ugovorena vrijednost projekta HRK]]/7.5345</f>
        <v>65462.207180303929</v>
      </c>
      <c r="AA2616" s="27" t="s">
        <v>22</v>
      </c>
      <c r="AB2616" s="27" t="s">
        <v>19</v>
      </c>
      <c r="AC2616" s="91" t="s">
        <v>9545</v>
      </c>
      <c r="AD2616" s="33" t="s">
        <v>2664</v>
      </c>
    </row>
    <row r="2617" spans="1:30" ht="51" customHeight="1" x14ac:dyDescent="0.3">
      <c r="A2617" s="31" t="s">
        <v>9546</v>
      </c>
      <c r="B2617" s="25" t="s">
        <v>139</v>
      </c>
      <c r="C2617" s="26" t="s">
        <v>2736</v>
      </c>
      <c r="D2617" s="26" t="s">
        <v>9232</v>
      </c>
      <c r="E2617" s="27" t="s">
        <v>63</v>
      </c>
      <c r="F2617" s="32" t="s">
        <v>9547</v>
      </c>
      <c r="G2617" s="32" t="s">
        <v>1549</v>
      </c>
      <c r="H2617" s="29">
        <v>44382</v>
      </c>
      <c r="I2617" s="29">
        <v>44990</v>
      </c>
      <c r="J2617" s="17" t="str">
        <f>IF(Ugovori_OPULJP[[#This Row],[DATUM ZAVRŠETKA OPERACIJE]]&gt;DATE(2023,12,31),"u provedbi","završen")</f>
        <v>završen</v>
      </c>
      <c r="K2617" s="28" t="s">
        <v>9548</v>
      </c>
      <c r="L2617" s="28" t="s">
        <v>362</v>
      </c>
      <c r="M2617" s="18">
        <v>0.85</v>
      </c>
      <c r="N2617" s="18">
        <v>0.15</v>
      </c>
      <c r="O2617" s="19">
        <f>Ugovori_OPULJP[[#This Row],[Bespovratna sredstva - Ukupno (EU+Nac) HRK
= Ukupna ugovorena vrijednost bespovratnih sredstava]]*Ugovori_OPULJP[[#This Row],[EU STOPA SUFINANCIRANJA %
EU CO-FINANCING RATE %]]</f>
        <v>304546.5</v>
      </c>
      <c r="P2617" s="20">
        <f>Ugovori_OPULJP[[#This Row],[Bespovratna sredstva - EU dio - HRK]]/7.5345</f>
        <v>40420.266772844909</v>
      </c>
      <c r="Q2617" s="19">
        <f>Ugovori_OPULJP[[#This Row],[Bespovratna sredstva - Ukupno (EU+Nac) HRK
= Ukupna ugovorena vrijednost bespovratnih sredstava]]*Ugovori_OPULJP[[#This Row],[STOPA NACIONALNOG SUFINANCIRANJA %]]</f>
        <v>53743.5</v>
      </c>
      <c r="R2617" s="20">
        <f>Ugovori_OPULJP[[#This Row],[Bespovratna sredstva - Nacionalni dio - HRK]]/7.5345</f>
        <v>7132.9882540314547</v>
      </c>
      <c r="S2617" s="21">
        <v>358290</v>
      </c>
      <c r="T2617" s="22">
        <f>Ugovori_OPULJP[[#This Row],[Bespovratna sredstva - Ukupno (EU+Nac) HRK
= Ukupna ugovorena vrijednost bespovratnih sredstava]]/7.5345</f>
        <v>47553.255026876366</v>
      </c>
      <c r="U2617" s="19">
        <v>0</v>
      </c>
      <c r="V2617" s="20">
        <f>Ugovori_OPULJP[[#This Row],[Javni doprinos korisnika - HRK]]/7.5345</f>
        <v>0</v>
      </c>
      <c r="W2617" s="19">
        <v>0</v>
      </c>
      <c r="X2617" s="20">
        <f>Ugovori_OPULJP[[#This Row],[Privatni doprinos korisnika - HRK]]/7.5345</f>
        <v>0</v>
      </c>
      <c r="Y2617" s="21">
        <f>Ugovori_OPULJP[[#This Row],[Bespovratna sredstva - Ukupno (EU+Nac) HRK
= Ukupna ugovorena vrijednost bespovratnih sredstava]]+Ugovori_OPULJP[[#This Row],[Javni doprinos korisnika - HRK]]+Ugovori_OPULJP[[#This Row],[Privatni doprinos korisnika - HRK]]</f>
        <v>358290</v>
      </c>
      <c r="Z2617" s="22">
        <f>Ugovori_OPULJP[[#This Row],[UKUPNI PRIHVATLJIVI IZDACI
TOTAL ELIGIBLE EXPENDITURE
= Bespovratna sredstva ukupno + doprinos korisnika
= Ukupni prihvatljivi troškovi
= Ukupna ugovorena vrijednost projekta HRK]]/7.5345</f>
        <v>47553.255026876366</v>
      </c>
      <c r="AA2617" s="27" t="s">
        <v>22</v>
      </c>
      <c r="AB2617" s="27" t="s">
        <v>19</v>
      </c>
      <c r="AC2617" s="26" t="s">
        <v>9549</v>
      </c>
      <c r="AD2617" s="33" t="s">
        <v>2664</v>
      </c>
    </row>
    <row r="2618" spans="1:30" ht="51" customHeight="1" x14ac:dyDescent="0.3">
      <c r="A2618" s="31" t="s">
        <v>9550</v>
      </c>
      <c r="B2618" s="25" t="s">
        <v>139</v>
      </c>
      <c r="C2618" s="26" t="s">
        <v>2736</v>
      </c>
      <c r="D2618" s="26" t="s">
        <v>9232</v>
      </c>
      <c r="E2618" s="27" t="s">
        <v>63</v>
      </c>
      <c r="F2618" s="32" t="s">
        <v>9551</v>
      </c>
      <c r="G2618" s="14" t="s">
        <v>3752</v>
      </c>
      <c r="H2618" s="29">
        <v>44287</v>
      </c>
      <c r="I2618" s="29">
        <v>44774</v>
      </c>
      <c r="J2618" s="17" t="str">
        <f>IF(Ugovori_OPULJP[[#This Row],[DATUM ZAVRŠETKA OPERACIJE]]&gt;DATE(2023,12,31),"u provedbi","završen")</f>
        <v>završen</v>
      </c>
      <c r="K2618" s="28" t="s">
        <v>2676</v>
      </c>
      <c r="L2618" s="28" t="s">
        <v>324</v>
      </c>
      <c r="M2618" s="18">
        <v>0.85</v>
      </c>
      <c r="N2618" s="18">
        <v>0.15</v>
      </c>
      <c r="O2618" s="19">
        <v>1698087.1089999999</v>
      </c>
      <c r="P2618" s="20">
        <f>Ugovori_OPULJP[[#This Row],[Bespovratna sredstva - EU dio - HRK]]/7.5345</f>
        <v>225374.89003915319</v>
      </c>
      <c r="Q2618" s="19">
        <v>299662.43099999998</v>
      </c>
      <c r="R2618" s="20">
        <f>Ugovori_OPULJP[[#This Row],[Bespovratna sredstva - Nacionalni dio - HRK]]/7.5345</f>
        <v>39772.039418674096</v>
      </c>
      <c r="S2618" s="21">
        <v>1997749.54</v>
      </c>
      <c r="T2618" s="22">
        <f>Ugovori_OPULJP[[#This Row],[Bespovratna sredstva - Ukupno (EU+Nac) HRK
= Ukupna ugovorena vrijednost bespovratnih sredstava]]/7.5345</f>
        <v>265146.9294578273</v>
      </c>
      <c r="U2618" s="19">
        <v>0</v>
      </c>
      <c r="V2618" s="20">
        <f>Ugovori_OPULJP[[#This Row],[Javni doprinos korisnika - HRK]]/7.5345</f>
        <v>0</v>
      </c>
      <c r="W2618" s="19">
        <v>0</v>
      </c>
      <c r="X2618" s="20">
        <f>Ugovori_OPULJP[[#This Row],[Privatni doprinos korisnika - HRK]]/7.5345</f>
        <v>0</v>
      </c>
      <c r="Y2618" s="21">
        <v>1997749.54</v>
      </c>
      <c r="Z2618" s="22">
        <f>Ugovori_OPULJP[[#This Row],[UKUPNI PRIHVATLJIVI IZDACI
TOTAL ELIGIBLE EXPENDITURE
= Bespovratna sredstva ukupno + doprinos korisnika
= Ukupni prihvatljivi troškovi
= Ukupna ugovorena vrijednost projekta HRK]]/7.5345</f>
        <v>265146.9294578273</v>
      </c>
      <c r="AA2618" s="27" t="s">
        <v>22</v>
      </c>
      <c r="AB2618" s="27" t="s">
        <v>19</v>
      </c>
      <c r="AC2618" s="26" t="s">
        <v>9552</v>
      </c>
      <c r="AD2618" s="26" t="s">
        <v>2664</v>
      </c>
    </row>
    <row r="2619" spans="1:30" ht="51" customHeight="1" x14ac:dyDescent="0.3">
      <c r="A2619" s="31" t="s">
        <v>9553</v>
      </c>
      <c r="B2619" s="25" t="s">
        <v>139</v>
      </c>
      <c r="C2619" s="26" t="s">
        <v>2736</v>
      </c>
      <c r="D2619" s="26" t="s">
        <v>9232</v>
      </c>
      <c r="E2619" s="27" t="s">
        <v>63</v>
      </c>
      <c r="F2619" s="32" t="s">
        <v>9554</v>
      </c>
      <c r="G2619" s="14" t="s">
        <v>2619</v>
      </c>
      <c r="H2619" s="29">
        <v>44340</v>
      </c>
      <c r="I2619" s="29">
        <v>44950</v>
      </c>
      <c r="J2619" s="17" t="str">
        <f>IF(Ugovori_OPULJP[[#This Row],[DATUM ZAVRŠETKA OPERACIJE]]&gt;DATE(2023,12,31),"u provedbi","završen")</f>
        <v>završen</v>
      </c>
      <c r="K2619" s="28" t="s">
        <v>329</v>
      </c>
      <c r="L2619" s="28" t="s">
        <v>329</v>
      </c>
      <c r="M2619" s="18">
        <v>0.85</v>
      </c>
      <c r="N2619" s="18">
        <v>0.15</v>
      </c>
      <c r="O2619" s="19">
        <f>Ugovori_OPULJP[[#This Row],[Bespovratna sredstva - Ukupno (EU+Nac) HRK
= Ukupna ugovorena vrijednost bespovratnih sredstava]]*Ugovori_OPULJP[[#This Row],[EU STOPA SUFINANCIRANJA %
EU CO-FINANCING RATE %]]</f>
        <v>1695145.65</v>
      </c>
      <c r="P2619" s="20">
        <f>Ugovori_OPULJP[[#This Row],[Bespovratna sredstva - EU dio - HRK]]/7.5345</f>
        <v>224984.49133983674</v>
      </c>
      <c r="Q2619" s="19">
        <f>Ugovori_OPULJP[[#This Row],[Bespovratna sredstva - Ukupno (EU+Nac) HRK
= Ukupna ugovorena vrijednost bespovratnih sredstava]]*Ugovori_OPULJP[[#This Row],[STOPA NACIONALNOG SUFINANCIRANJA %]]</f>
        <v>299143.34999999998</v>
      </c>
      <c r="R2619" s="20">
        <f>Ugovori_OPULJP[[#This Row],[Bespovratna sredstva - Nacionalni dio - HRK]]/7.5345</f>
        <v>39703.145530559421</v>
      </c>
      <c r="S2619" s="21">
        <v>1994289</v>
      </c>
      <c r="T2619" s="22">
        <f>Ugovori_OPULJP[[#This Row],[Bespovratna sredstva - Ukupno (EU+Nac) HRK
= Ukupna ugovorena vrijednost bespovratnih sredstava]]/7.5345</f>
        <v>264687.63687039615</v>
      </c>
      <c r="U2619" s="19">
        <v>0</v>
      </c>
      <c r="V2619" s="20">
        <f>Ugovori_OPULJP[[#This Row],[Javni doprinos korisnika - HRK]]/7.5345</f>
        <v>0</v>
      </c>
      <c r="W2619" s="19">
        <v>0</v>
      </c>
      <c r="X2619" s="20">
        <f>Ugovori_OPULJP[[#This Row],[Privatni doprinos korisnika - HRK]]/7.5345</f>
        <v>0</v>
      </c>
      <c r="Y2619" s="21">
        <f>Ugovori_OPULJP[[#This Row],[Bespovratna sredstva - Ukupno (EU+Nac) HRK
= Ukupna ugovorena vrijednost bespovratnih sredstava]]+Ugovori_OPULJP[[#This Row],[Javni doprinos korisnika - HRK]]+Ugovori_OPULJP[[#This Row],[Privatni doprinos korisnika - HRK]]</f>
        <v>1994289</v>
      </c>
      <c r="Z2619" s="22">
        <f>Ugovori_OPULJP[[#This Row],[UKUPNI PRIHVATLJIVI IZDACI
TOTAL ELIGIBLE EXPENDITURE
= Bespovratna sredstva ukupno + doprinos korisnika
= Ukupni prihvatljivi troškovi
= Ukupna ugovorena vrijednost projekta HRK]]/7.5345</f>
        <v>264687.63687039615</v>
      </c>
      <c r="AA2619" s="27" t="s">
        <v>22</v>
      </c>
      <c r="AB2619" s="27" t="s">
        <v>19</v>
      </c>
      <c r="AC2619" s="26" t="s">
        <v>9555</v>
      </c>
      <c r="AD2619" s="33" t="s">
        <v>2664</v>
      </c>
    </row>
    <row r="2620" spans="1:30" ht="51" customHeight="1" x14ac:dyDescent="0.3">
      <c r="A2620" s="31" t="s">
        <v>9556</v>
      </c>
      <c r="B2620" s="25" t="s">
        <v>139</v>
      </c>
      <c r="C2620" s="26" t="s">
        <v>2736</v>
      </c>
      <c r="D2620" s="26" t="s">
        <v>9232</v>
      </c>
      <c r="E2620" s="27" t="s">
        <v>63</v>
      </c>
      <c r="F2620" s="32" t="s">
        <v>9557</v>
      </c>
      <c r="G2620" s="32" t="s">
        <v>3962</v>
      </c>
      <c r="H2620" s="29">
        <v>44392</v>
      </c>
      <c r="I2620" s="29">
        <v>45000</v>
      </c>
      <c r="J2620" s="17" t="str">
        <f>IF(Ugovori_OPULJP[[#This Row],[DATUM ZAVRŠETKA OPERACIJE]]&gt;DATE(2023,12,31),"u provedbi","završen")</f>
        <v>završen</v>
      </c>
      <c r="K2620" s="28" t="s">
        <v>235</v>
      </c>
      <c r="L2620" s="28" t="s">
        <v>235</v>
      </c>
      <c r="M2620" s="18">
        <v>0.85</v>
      </c>
      <c r="N2620" s="18">
        <v>0.15</v>
      </c>
      <c r="O2620" s="19">
        <f>Ugovori_OPULJP[[#This Row],[Bespovratna sredstva - Ukupno (EU+Nac) HRK
= Ukupna ugovorena vrijednost bespovratnih sredstava]]*Ugovori_OPULJP[[#This Row],[EU STOPA SUFINANCIRANJA %
EU CO-FINANCING RATE %]]</f>
        <v>939903.18249999988</v>
      </c>
      <c r="P2620" s="20">
        <f>Ugovori_OPULJP[[#This Row],[Bespovratna sredstva - EU dio - HRK]]/7.5345</f>
        <v>124746.59001924479</v>
      </c>
      <c r="Q2620" s="19">
        <f>Ugovori_OPULJP[[#This Row],[Bespovratna sredstva - Ukupno (EU+Nac) HRK
= Ukupna ugovorena vrijednost bespovratnih sredstava]]*Ugovori_OPULJP[[#This Row],[STOPA NACIONALNOG SUFINANCIRANJA %]]</f>
        <v>165865.26749999999</v>
      </c>
      <c r="R2620" s="20">
        <f>Ugovori_OPULJP[[#This Row],[Bespovratna sredstva - Nacionalni dio - HRK]]/7.5345</f>
        <v>22014.104121043198</v>
      </c>
      <c r="S2620" s="21">
        <v>1105768.45</v>
      </c>
      <c r="T2620" s="22">
        <f>Ugovori_OPULJP[[#This Row],[Bespovratna sredstva - Ukupno (EU+Nac) HRK
= Ukupna ugovorena vrijednost bespovratnih sredstava]]/7.5345</f>
        <v>146760.69414028799</v>
      </c>
      <c r="U2620" s="19">
        <v>0</v>
      </c>
      <c r="V2620" s="20">
        <f>Ugovori_OPULJP[[#This Row],[Javni doprinos korisnika - HRK]]/7.5345</f>
        <v>0</v>
      </c>
      <c r="W2620" s="19">
        <v>0</v>
      </c>
      <c r="X2620" s="20">
        <f>Ugovori_OPULJP[[#This Row],[Privatni doprinos korisnika - HRK]]/7.5345</f>
        <v>0</v>
      </c>
      <c r="Y2620" s="21">
        <f>Ugovori_OPULJP[[#This Row],[Bespovratna sredstva - Ukupno (EU+Nac) HRK
= Ukupna ugovorena vrijednost bespovratnih sredstava]]+Ugovori_OPULJP[[#This Row],[Javni doprinos korisnika - HRK]]+Ugovori_OPULJP[[#This Row],[Privatni doprinos korisnika - HRK]]</f>
        <v>1105768.45</v>
      </c>
      <c r="Z2620" s="22">
        <f>Ugovori_OPULJP[[#This Row],[UKUPNI PRIHVATLJIVI IZDACI
TOTAL ELIGIBLE EXPENDITURE
= Bespovratna sredstva ukupno + doprinos korisnika
= Ukupni prihvatljivi troškovi
= Ukupna ugovorena vrijednost projekta HRK]]/7.5345</f>
        <v>146760.69414028799</v>
      </c>
      <c r="AA2620" s="27" t="s">
        <v>22</v>
      </c>
      <c r="AB2620" s="27" t="s">
        <v>19</v>
      </c>
      <c r="AC2620" s="26" t="s">
        <v>9558</v>
      </c>
      <c r="AD2620" s="33" t="s">
        <v>2664</v>
      </c>
    </row>
    <row r="2621" spans="1:30" ht="51" customHeight="1" x14ac:dyDescent="0.3">
      <c r="A2621" s="31" t="s">
        <v>9559</v>
      </c>
      <c r="B2621" s="25" t="s">
        <v>139</v>
      </c>
      <c r="C2621" s="26" t="s">
        <v>2736</v>
      </c>
      <c r="D2621" s="26" t="s">
        <v>9232</v>
      </c>
      <c r="E2621" s="27" t="s">
        <v>63</v>
      </c>
      <c r="F2621" s="32" t="s">
        <v>9560</v>
      </c>
      <c r="G2621" s="14" t="s">
        <v>1998</v>
      </c>
      <c r="H2621" s="29">
        <v>44392</v>
      </c>
      <c r="I2621" s="29">
        <v>45000</v>
      </c>
      <c r="J2621" s="17" t="str">
        <f>IF(Ugovori_OPULJP[[#This Row],[DATUM ZAVRŠETKA OPERACIJE]]&gt;DATE(2023,12,31),"u provedbi","završen")</f>
        <v>završen</v>
      </c>
      <c r="K2621" s="28" t="s">
        <v>362</v>
      </c>
      <c r="L2621" s="28" t="s">
        <v>362</v>
      </c>
      <c r="M2621" s="18">
        <v>0.85</v>
      </c>
      <c r="N2621" s="18">
        <v>0.15</v>
      </c>
      <c r="O2621" s="19">
        <f>Ugovori_OPULJP[[#This Row],[Bespovratna sredstva - Ukupno (EU+Nac) HRK
= Ukupna ugovorena vrijednost bespovratnih sredstava]]*Ugovori_OPULJP[[#This Row],[EU STOPA SUFINANCIRANJA %
EU CO-FINANCING RATE %]]</f>
        <v>1662483.6265</v>
      </c>
      <c r="P2621" s="20">
        <f>Ugovori_OPULJP[[#This Row],[Bespovratna sredstva - EU dio - HRK]]/7.5345</f>
        <v>220649.49585241222</v>
      </c>
      <c r="Q2621" s="19">
        <f>Ugovori_OPULJP[[#This Row],[Bespovratna sredstva - Ukupno (EU+Nac) HRK
= Ukupna ugovorena vrijednost bespovratnih sredstava]]*Ugovori_OPULJP[[#This Row],[STOPA NACIONALNOG SUFINANCIRANJA %]]</f>
        <v>293379.46350000001</v>
      </c>
      <c r="R2621" s="20">
        <f>Ugovori_OPULJP[[#This Row],[Bespovratna sredstva - Nacionalni dio - HRK]]/7.5345</f>
        <v>38938.146326896276</v>
      </c>
      <c r="S2621" s="21">
        <v>1955863.09</v>
      </c>
      <c r="T2621" s="22">
        <f>Ugovori_OPULJP[[#This Row],[Bespovratna sredstva - Ukupno (EU+Nac) HRK
= Ukupna ugovorena vrijednost bespovratnih sredstava]]/7.5345</f>
        <v>259587.64217930852</v>
      </c>
      <c r="U2621" s="19">
        <v>0</v>
      </c>
      <c r="V2621" s="20">
        <f>Ugovori_OPULJP[[#This Row],[Javni doprinos korisnika - HRK]]/7.5345</f>
        <v>0</v>
      </c>
      <c r="W2621" s="19">
        <v>0</v>
      </c>
      <c r="X2621" s="20">
        <f>Ugovori_OPULJP[[#This Row],[Privatni doprinos korisnika - HRK]]/7.5345</f>
        <v>0</v>
      </c>
      <c r="Y2621" s="21">
        <f>Ugovori_OPULJP[[#This Row],[Bespovratna sredstva - Ukupno (EU+Nac) HRK
= Ukupna ugovorena vrijednost bespovratnih sredstava]]+Ugovori_OPULJP[[#This Row],[Javni doprinos korisnika - HRK]]+Ugovori_OPULJP[[#This Row],[Privatni doprinos korisnika - HRK]]</f>
        <v>1955863.09</v>
      </c>
      <c r="Z2621" s="22">
        <f>Ugovori_OPULJP[[#This Row],[UKUPNI PRIHVATLJIVI IZDACI
TOTAL ELIGIBLE EXPENDITURE
= Bespovratna sredstva ukupno + doprinos korisnika
= Ukupni prihvatljivi troškovi
= Ukupna ugovorena vrijednost projekta HRK]]/7.5345</f>
        <v>259587.64217930852</v>
      </c>
      <c r="AA2621" s="27" t="s">
        <v>22</v>
      </c>
      <c r="AB2621" s="27" t="s">
        <v>19</v>
      </c>
      <c r="AC2621" s="26" t="s">
        <v>9561</v>
      </c>
      <c r="AD2621" s="33" t="s">
        <v>2664</v>
      </c>
    </row>
    <row r="2622" spans="1:30" ht="51" customHeight="1" x14ac:dyDescent="0.3">
      <c r="A2622" s="31" t="s">
        <v>9562</v>
      </c>
      <c r="B2622" s="25" t="s">
        <v>139</v>
      </c>
      <c r="C2622" s="26" t="s">
        <v>2736</v>
      </c>
      <c r="D2622" s="26" t="s">
        <v>9232</v>
      </c>
      <c r="E2622" s="27" t="s">
        <v>63</v>
      </c>
      <c r="F2622" s="32" t="s">
        <v>7526</v>
      </c>
      <c r="G2622" s="32" t="s">
        <v>7527</v>
      </c>
      <c r="H2622" s="29">
        <v>44393</v>
      </c>
      <c r="I2622" s="29">
        <v>45001</v>
      </c>
      <c r="J2622" s="17" t="str">
        <f>IF(Ugovori_OPULJP[[#This Row],[DATUM ZAVRŠETKA OPERACIJE]]&gt;DATE(2023,12,31),"u provedbi","završen")</f>
        <v>završen</v>
      </c>
      <c r="K2622" s="28" t="s">
        <v>164</v>
      </c>
      <c r="L2622" s="28" t="s">
        <v>164</v>
      </c>
      <c r="M2622" s="18">
        <v>0.85</v>
      </c>
      <c r="N2622" s="18">
        <v>0.15</v>
      </c>
      <c r="O2622" s="19">
        <f>Ugovori_OPULJP[[#This Row],[Bespovratna sredstva - Ukupno (EU+Nac) HRK
= Ukupna ugovorena vrijednost bespovratnih sredstava]]*Ugovori_OPULJP[[#This Row],[EU STOPA SUFINANCIRANJA %
EU CO-FINANCING RATE %]]</f>
        <v>1699824.8914999999</v>
      </c>
      <c r="P2622" s="20">
        <f>Ugovori_OPULJP[[#This Row],[Bespovratna sredstva - EU dio - HRK]]/7.5345</f>
        <v>225605.53341296699</v>
      </c>
      <c r="Q2622" s="19">
        <f>Ugovori_OPULJP[[#This Row],[Bespovratna sredstva - Ukupno (EU+Nac) HRK
= Ukupna ugovorena vrijednost bespovratnih sredstava]]*Ugovori_OPULJP[[#This Row],[STOPA NACIONALNOG SUFINANCIRANJA %]]</f>
        <v>299969.09849999996</v>
      </c>
      <c r="R2622" s="20">
        <f>Ugovori_OPULJP[[#This Row],[Bespovratna sredstva - Nacionalni dio - HRK]]/7.5345</f>
        <v>39812.741190523586</v>
      </c>
      <c r="S2622" s="21">
        <v>1999793.99</v>
      </c>
      <c r="T2622" s="22">
        <f>Ugovori_OPULJP[[#This Row],[Bespovratna sredstva - Ukupno (EU+Nac) HRK
= Ukupna ugovorena vrijednost bespovratnih sredstava]]/7.5345</f>
        <v>265418.2746034906</v>
      </c>
      <c r="U2622" s="19">
        <v>0</v>
      </c>
      <c r="V2622" s="20">
        <f>Ugovori_OPULJP[[#This Row],[Javni doprinos korisnika - HRK]]/7.5345</f>
        <v>0</v>
      </c>
      <c r="W2622" s="19">
        <v>0</v>
      </c>
      <c r="X2622" s="20">
        <f>Ugovori_OPULJP[[#This Row],[Privatni doprinos korisnika - HRK]]/7.5345</f>
        <v>0</v>
      </c>
      <c r="Y2622" s="21">
        <f>Ugovori_OPULJP[[#This Row],[Bespovratna sredstva - Ukupno (EU+Nac) HRK
= Ukupna ugovorena vrijednost bespovratnih sredstava]]+Ugovori_OPULJP[[#This Row],[Javni doprinos korisnika - HRK]]+Ugovori_OPULJP[[#This Row],[Privatni doprinos korisnika - HRK]]</f>
        <v>1999793.99</v>
      </c>
      <c r="Z2622" s="22">
        <f>Ugovori_OPULJP[[#This Row],[UKUPNI PRIHVATLJIVI IZDACI
TOTAL ELIGIBLE EXPENDITURE
= Bespovratna sredstva ukupno + doprinos korisnika
= Ukupni prihvatljivi troškovi
= Ukupna ugovorena vrijednost projekta HRK]]/7.5345</f>
        <v>265418.2746034906</v>
      </c>
      <c r="AA2622" s="27" t="s">
        <v>22</v>
      </c>
      <c r="AB2622" s="27" t="s">
        <v>19</v>
      </c>
      <c r="AC2622" s="26" t="s">
        <v>9563</v>
      </c>
      <c r="AD2622" s="33" t="s">
        <v>2664</v>
      </c>
    </row>
    <row r="2623" spans="1:30" ht="51" customHeight="1" x14ac:dyDescent="0.3">
      <c r="A2623" s="31" t="s">
        <v>9564</v>
      </c>
      <c r="B2623" s="25" t="s">
        <v>139</v>
      </c>
      <c r="C2623" s="26" t="s">
        <v>2736</v>
      </c>
      <c r="D2623" s="26" t="s">
        <v>9232</v>
      </c>
      <c r="E2623" s="27" t="s">
        <v>63</v>
      </c>
      <c r="F2623" s="32" t="s">
        <v>9565</v>
      </c>
      <c r="G2623" s="32" t="s">
        <v>7440</v>
      </c>
      <c r="H2623" s="29">
        <v>44383</v>
      </c>
      <c r="I2623" s="29">
        <v>44991</v>
      </c>
      <c r="J2623" s="17" t="str">
        <f>IF(Ugovori_OPULJP[[#This Row],[DATUM ZAVRŠETKA OPERACIJE]]&gt;DATE(2023,12,31),"u provedbi","završen")</f>
        <v>završen</v>
      </c>
      <c r="K2623" s="28" t="s">
        <v>21</v>
      </c>
      <c r="L2623" s="28" t="s">
        <v>21</v>
      </c>
      <c r="M2623" s="18">
        <v>0.85</v>
      </c>
      <c r="N2623" s="18">
        <v>0.15</v>
      </c>
      <c r="O2623" s="19">
        <f>Ugovori_OPULJP[[#This Row],[Bespovratna sredstva - Ukupno (EU+Nac) HRK
= Ukupna ugovorena vrijednost bespovratnih sredstava]]*Ugovori_OPULJP[[#This Row],[EU STOPA SUFINANCIRANJA %
EU CO-FINANCING RATE %]]</f>
        <v>424575</v>
      </c>
      <c r="P2623" s="20">
        <f>Ugovori_OPULJP[[#This Row],[Bespovratna sredstva - EU dio - HRK]]/7.5345</f>
        <v>56350.786382639853</v>
      </c>
      <c r="Q2623" s="19">
        <f>Ugovori_OPULJP[[#This Row],[Bespovratna sredstva - Ukupno (EU+Nac) HRK
= Ukupna ugovorena vrijednost bespovratnih sredstava]]*Ugovori_OPULJP[[#This Row],[STOPA NACIONALNOG SUFINANCIRANJA %]]</f>
        <v>74925</v>
      </c>
      <c r="R2623" s="20">
        <f>Ugovori_OPULJP[[#This Row],[Bespovratna sredstva - Nacionalni dio - HRK]]/7.5345</f>
        <v>9944.2564204658556</v>
      </c>
      <c r="S2623" s="21">
        <v>499500</v>
      </c>
      <c r="T2623" s="22">
        <f>Ugovori_OPULJP[[#This Row],[Bespovratna sredstva - Ukupno (EU+Nac) HRK
= Ukupna ugovorena vrijednost bespovratnih sredstava]]/7.5345</f>
        <v>66295.042803105709</v>
      </c>
      <c r="U2623" s="19">
        <v>0</v>
      </c>
      <c r="V2623" s="20">
        <f>Ugovori_OPULJP[[#This Row],[Javni doprinos korisnika - HRK]]/7.5345</f>
        <v>0</v>
      </c>
      <c r="W2623" s="19">
        <v>0</v>
      </c>
      <c r="X2623" s="20">
        <f>Ugovori_OPULJP[[#This Row],[Privatni doprinos korisnika - HRK]]/7.5345</f>
        <v>0</v>
      </c>
      <c r="Y2623" s="21">
        <f>Ugovori_OPULJP[[#This Row],[Bespovratna sredstva - Ukupno (EU+Nac) HRK
= Ukupna ugovorena vrijednost bespovratnih sredstava]]+Ugovori_OPULJP[[#This Row],[Javni doprinos korisnika - HRK]]+Ugovori_OPULJP[[#This Row],[Privatni doprinos korisnika - HRK]]</f>
        <v>499500</v>
      </c>
      <c r="Z2623" s="22">
        <f>Ugovori_OPULJP[[#This Row],[UKUPNI PRIHVATLJIVI IZDACI
TOTAL ELIGIBLE EXPENDITURE
= Bespovratna sredstva ukupno + doprinos korisnika
= Ukupni prihvatljivi troškovi
= Ukupna ugovorena vrijednost projekta HRK]]/7.5345</f>
        <v>66295.042803105709</v>
      </c>
      <c r="AA2623" s="27" t="s">
        <v>22</v>
      </c>
      <c r="AB2623" s="27" t="s">
        <v>19</v>
      </c>
      <c r="AC2623" s="26" t="s">
        <v>9566</v>
      </c>
      <c r="AD2623" s="33" t="s">
        <v>2664</v>
      </c>
    </row>
    <row r="2624" spans="1:30" ht="51" customHeight="1" x14ac:dyDescent="0.3">
      <c r="A2624" s="31" t="s">
        <v>9567</v>
      </c>
      <c r="B2624" s="25" t="s">
        <v>139</v>
      </c>
      <c r="C2624" s="26" t="s">
        <v>2736</v>
      </c>
      <c r="D2624" s="26" t="s">
        <v>9232</v>
      </c>
      <c r="E2624" s="27" t="s">
        <v>63</v>
      </c>
      <c r="F2624" s="32" t="s">
        <v>9568</v>
      </c>
      <c r="G2624" s="32" t="s">
        <v>9569</v>
      </c>
      <c r="H2624" s="29">
        <v>44383</v>
      </c>
      <c r="I2624" s="29">
        <v>44991</v>
      </c>
      <c r="J2624" s="17" t="str">
        <f>IF(Ugovori_OPULJP[[#This Row],[DATUM ZAVRŠETKA OPERACIJE]]&gt;DATE(2023,12,31),"u provedbi","završen")</f>
        <v>završen</v>
      </c>
      <c r="K2624" s="28" t="s">
        <v>2651</v>
      </c>
      <c r="L2624" s="28" t="s">
        <v>86</v>
      </c>
      <c r="M2624" s="18">
        <v>0.85</v>
      </c>
      <c r="N2624" s="18">
        <v>0.15</v>
      </c>
      <c r="O2624" s="19">
        <f>Ugovori_OPULJP[[#This Row],[Bespovratna sredstva - Ukupno (EU+Nac) HRK
= Ukupna ugovorena vrijednost bespovratnih sredstava]]*Ugovori_OPULJP[[#This Row],[EU STOPA SUFINANCIRANJA %
EU CO-FINANCING RATE %]]</f>
        <v>425000</v>
      </c>
      <c r="P2624" s="20">
        <f>Ugovori_OPULJP[[#This Row],[Bespovratna sredstva - EU dio - HRK]]/7.5345</f>
        <v>56407.193576216072</v>
      </c>
      <c r="Q2624" s="19">
        <f>Ugovori_OPULJP[[#This Row],[Bespovratna sredstva - Ukupno (EU+Nac) HRK
= Ukupna ugovorena vrijednost bespovratnih sredstava]]*Ugovori_OPULJP[[#This Row],[STOPA NACIONALNOG SUFINANCIRANJA %]]</f>
        <v>75000</v>
      </c>
      <c r="R2624" s="20">
        <f>Ugovori_OPULJP[[#This Row],[Bespovratna sredstva - Nacionalni dio - HRK]]/7.5345</f>
        <v>9954.2106310969539</v>
      </c>
      <c r="S2624" s="21">
        <v>500000</v>
      </c>
      <c r="T2624" s="22">
        <f>Ugovori_OPULJP[[#This Row],[Bespovratna sredstva - Ukupno (EU+Nac) HRK
= Ukupna ugovorena vrijednost bespovratnih sredstava]]/7.5345</f>
        <v>66361.404207313026</v>
      </c>
      <c r="U2624" s="19">
        <v>0</v>
      </c>
      <c r="V2624" s="20">
        <f>Ugovori_OPULJP[[#This Row],[Javni doprinos korisnika - HRK]]/7.5345</f>
        <v>0</v>
      </c>
      <c r="W2624" s="19">
        <v>0</v>
      </c>
      <c r="X2624" s="20">
        <f>Ugovori_OPULJP[[#This Row],[Privatni doprinos korisnika - HRK]]/7.5345</f>
        <v>0</v>
      </c>
      <c r="Y2624" s="21">
        <f>Ugovori_OPULJP[[#This Row],[Bespovratna sredstva - Ukupno (EU+Nac) HRK
= Ukupna ugovorena vrijednost bespovratnih sredstava]]+Ugovori_OPULJP[[#This Row],[Javni doprinos korisnika - HRK]]+Ugovori_OPULJP[[#This Row],[Privatni doprinos korisnika - HRK]]</f>
        <v>500000</v>
      </c>
      <c r="Z2624" s="22">
        <f>Ugovori_OPULJP[[#This Row],[UKUPNI PRIHVATLJIVI IZDACI
TOTAL ELIGIBLE EXPENDITURE
= Bespovratna sredstva ukupno + doprinos korisnika
= Ukupni prihvatljivi troškovi
= Ukupna ugovorena vrijednost projekta HRK]]/7.5345</f>
        <v>66361.404207313026</v>
      </c>
      <c r="AA2624" s="27" t="s">
        <v>22</v>
      </c>
      <c r="AB2624" s="27" t="s">
        <v>19</v>
      </c>
      <c r="AC2624" s="26" t="s">
        <v>9570</v>
      </c>
      <c r="AD2624" s="33" t="s">
        <v>2664</v>
      </c>
    </row>
    <row r="2625" spans="1:30" ht="51" customHeight="1" x14ac:dyDescent="0.3">
      <c r="A2625" s="31" t="s">
        <v>9571</v>
      </c>
      <c r="B2625" s="25" t="s">
        <v>139</v>
      </c>
      <c r="C2625" s="26" t="s">
        <v>2736</v>
      </c>
      <c r="D2625" s="26" t="s">
        <v>9232</v>
      </c>
      <c r="E2625" s="27" t="s">
        <v>63</v>
      </c>
      <c r="F2625" s="32" t="s">
        <v>9572</v>
      </c>
      <c r="G2625" s="32" t="s">
        <v>7140</v>
      </c>
      <c r="H2625" s="29">
        <v>44378</v>
      </c>
      <c r="I2625" s="29">
        <v>44986</v>
      </c>
      <c r="J2625" s="17" t="str">
        <f>IF(Ugovori_OPULJP[[#This Row],[DATUM ZAVRŠETKA OPERACIJE]]&gt;DATE(2023,12,31),"u provedbi","završen")</f>
        <v>završen</v>
      </c>
      <c r="K2625" s="28" t="s">
        <v>21</v>
      </c>
      <c r="L2625" s="28" t="s">
        <v>21</v>
      </c>
      <c r="M2625" s="18">
        <v>0.85</v>
      </c>
      <c r="N2625" s="18">
        <v>0.15</v>
      </c>
      <c r="O2625" s="19">
        <f>Ugovori_OPULJP[[#This Row],[Bespovratna sredstva - Ukupno (EU+Nac) HRK
= Ukupna ugovorena vrijednost bespovratnih sredstava]]*Ugovori_OPULJP[[#This Row],[EU STOPA SUFINANCIRANJA %
EU CO-FINANCING RATE %]]</f>
        <v>424852.1</v>
      </c>
      <c r="P2625" s="20">
        <f>Ugovori_OPULJP[[#This Row],[Bespovratna sredstva - EU dio - HRK]]/7.5345</f>
        <v>56387.563872851541</v>
      </c>
      <c r="Q2625" s="19">
        <f>Ugovori_OPULJP[[#This Row],[Bespovratna sredstva - Ukupno (EU+Nac) HRK
= Ukupna ugovorena vrijednost bespovratnih sredstava]]*Ugovori_OPULJP[[#This Row],[STOPA NACIONALNOG SUFINANCIRANJA %]]</f>
        <v>74973.899999999994</v>
      </c>
      <c r="R2625" s="20">
        <f>Ugovori_OPULJP[[#This Row],[Bespovratna sredstva - Nacionalni dio - HRK]]/7.5345</f>
        <v>9950.7465657973316</v>
      </c>
      <c r="S2625" s="21">
        <v>499826</v>
      </c>
      <c r="T2625" s="22">
        <f>Ugovori_OPULJP[[#This Row],[Bespovratna sredstva - Ukupno (EU+Nac) HRK
= Ukupna ugovorena vrijednost bespovratnih sredstava]]/7.5345</f>
        <v>66338.310438648885</v>
      </c>
      <c r="U2625" s="19">
        <v>0</v>
      </c>
      <c r="V2625" s="20">
        <f>Ugovori_OPULJP[[#This Row],[Javni doprinos korisnika - HRK]]/7.5345</f>
        <v>0</v>
      </c>
      <c r="W2625" s="19">
        <v>0</v>
      </c>
      <c r="X2625" s="20">
        <f>Ugovori_OPULJP[[#This Row],[Privatni doprinos korisnika - HRK]]/7.5345</f>
        <v>0</v>
      </c>
      <c r="Y2625" s="21">
        <f>Ugovori_OPULJP[[#This Row],[Bespovratna sredstva - Ukupno (EU+Nac) HRK
= Ukupna ugovorena vrijednost bespovratnih sredstava]]+Ugovori_OPULJP[[#This Row],[Javni doprinos korisnika - HRK]]+Ugovori_OPULJP[[#This Row],[Privatni doprinos korisnika - HRK]]</f>
        <v>499826</v>
      </c>
      <c r="Z2625" s="22">
        <f>Ugovori_OPULJP[[#This Row],[UKUPNI PRIHVATLJIVI IZDACI
TOTAL ELIGIBLE EXPENDITURE
= Bespovratna sredstva ukupno + doprinos korisnika
= Ukupni prihvatljivi troškovi
= Ukupna ugovorena vrijednost projekta HRK]]/7.5345</f>
        <v>66338.310438648885</v>
      </c>
      <c r="AA2625" s="27" t="s">
        <v>22</v>
      </c>
      <c r="AB2625" s="27" t="s">
        <v>19</v>
      </c>
      <c r="AC2625" s="26" t="s">
        <v>9573</v>
      </c>
      <c r="AD2625" s="33" t="s">
        <v>2664</v>
      </c>
    </row>
    <row r="2626" spans="1:30" ht="51" customHeight="1" x14ac:dyDescent="0.3">
      <c r="A2626" s="31" t="s">
        <v>9574</v>
      </c>
      <c r="B2626" s="25" t="s">
        <v>139</v>
      </c>
      <c r="C2626" s="26" t="s">
        <v>2736</v>
      </c>
      <c r="D2626" s="26" t="s">
        <v>9232</v>
      </c>
      <c r="E2626" s="27" t="s">
        <v>63</v>
      </c>
      <c r="F2626" s="32" t="s">
        <v>9575</v>
      </c>
      <c r="G2626" s="32" t="s">
        <v>2586</v>
      </c>
      <c r="H2626" s="29">
        <v>44378</v>
      </c>
      <c r="I2626" s="29">
        <v>44986</v>
      </c>
      <c r="J2626" s="17" t="str">
        <f>IF(Ugovori_OPULJP[[#This Row],[DATUM ZAVRŠETKA OPERACIJE]]&gt;DATE(2023,12,31),"u provedbi","završen")</f>
        <v>završen</v>
      </c>
      <c r="K2626" s="28" t="s">
        <v>173</v>
      </c>
      <c r="L2626" s="28" t="s">
        <v>21</v>
      </c>
      <c r="M2626" s="18">
        <v>0.85</v>
      </c>
      <c r="N2626" s="18">
        <v>0.15</v>
      </c>
      <c r="O2626" s="19">
        <f>Ugovori_OPULJP[[#This Row],[Bespovratna sredstva - Ukupno (EU+Nac) HRK
= Ukupna ugovorena vrijednost bespovratnih sredstava]]*Ugovori_OPULJP[[#This Row],[EU STOPA SUFINANCIRANJA %
EU CO-FINANCING RATE %]]</f>
        <v>424830</v>
      </c>
      <c r="P2626" s="20">
        <f>Ugovori_OPULJP[[#This Row],[Bespovratna sredstva - EU dio - HRK]]/7.5345</f>
        <v>56384.630698785586</v>
      </c>
      <c r="Q2626" s="19">
        <f>Ugovori_OPULJP[[#This Row],[Bespovratna sredstva - Ukupno (EU+Nac) HRK
= Ukupna ugovorena vrijednost bespovratnih sredstava]]*Ugovori_OPULJP[[#This Row],[STOPA NACIONALNOG SUFINANCIRANJA %]]</f>
        <v>74970</v>
      </c>
      <c r="R2626" s="20">
        <f>Ugovori_OPULJP[[#This Row],[Bespovratna sredstva - Nacionalni dio - HRK]]/7.5345</f>
        <v>9950.2289468445142</v>
      </c>
      <c r="S2626" s="21">
        <v>499800</v>
      </c>
      <c r="T2626" s="22">
        <f>Ugovori_OPULJP[[#This Row],[Bespovratna sredstva - Ukupno (EU+Nac) HRK
= Ukupna ugovorena vrijednost bespovratnih sredstava]]/7.5345</f>
        <v>66334.859645630102</v>
      </c>
      <c r="U2626" s="19">
        <v>0</v>
      </c>
      <c r="V2626" s="20">
        <f>Ugovori_OPULJP[[#This Row],[Javni doprinos korisnika - HRK]]/7.5345</f>
        <v>0</v>
      </c>
      <c r="W2626" s="19">
        <v>0</v>
      </c>
      <c r="X2626" s="20">
        <f>Ugovori_OPULJP[[#This Row],[Privatni doprinos korisnika - HRK]]/7.5345</f>
        <v>0</v>
      </c>
      <c r="Y2626" s="21">
        <f>Ugovori_OPULJP[[#This Row],[Bespovratna sredstva - Ukupno (EU+Nac) HRK
= Ukupna ugovorena vrijednost bespovratnih sredstava]]+Ugovori_OPULJP[[#This Row],[Javni doprinos korisnika - HRK]]+Ugovori_OPULJP[[#This Row],[Privatni doprinos korisnika - HRK]]</f>
        <v>499800</v>
      </c>
      <c r="Z2626" s="22">
        <f>Ugovori_OPULJP[[#This Row],[UKUPNI PRIHVATLJIVI IZDACI
TOTAL ELIGIBLE EXPENDITURE
= Bespovratna sredstva ukupno + doprinos korisnika
= Ukupni prihvatljivi troškovi
= Ukupna ugovorena vrijednost projekta HRK]]/7.5345</f>
        <v>66334.859645630102</v>
      </c>
      <c r="AA2626" s="27" t="s">
        <v>22</v>
      </c>
      <c r="AB2626" s="27" t="s">
        <v>19</v>
      </c>
      <c r="AC2626" s="26" t="s">
        <v>9576</v>
      </c>
      <c r="AD2626" s="33" t="s">
        <v>2664</v>
      </c>
    </row>
    <row r="2627" spans="1:30" ht="51" customHeight="1" x14ac:dyDescent="0.3">
      <c r="A2627" s="31" t="s">
        <v>9577</v>
      </c>
      <c r="B2627" s="25" t="s">
        <v>139</v>
      </c>
      <c r="C2627" s="26" t="s">
        <v>2736</v>
      </c>
      <c r="D2627" s="26" t="s">
        <v>9232</v>
      </c>
      <c r="E2627" s="27" t="s">
        <v>63</v>
      </c>
      <c r="F2627" s="32" t="s">
        <v>9578</v>
      </c>
      <c r="G2627" s="32" t="s">
        <v>3147</v>
      </c>
      <c r="H2627" s="29">
        <v>44377</v>
      </c>
      <c r="I2627" s="29">
        <v>44985</v>
      </c>
      <c r="J2627" s="17" t="str">
        <f>IF(Ugovori_OPULJP[[#This Row],[DATUM ZAVRŠETKA OPERACIJE]]&gt;DATE(2023,12,31),"u provedbi","završen")</f>
        <v>završen</v>
      </c>
      <c r="K2627" s="28" t="s">
        <v>71</v>
      </c>
      <c r="L2627" s="15" t="s">
        <v>71</v>
      </c>
      <c r="M2627" s="18">
        <v>0.85</v>
      </c>
      <c r="N2627" s="18">
        <v>0.15</v>
      </c>
      <c r="O2627" s="19">
        <f>Ugovori_OPULJP[[#This Row],[Bespovratna sredstva - Ukupno (EU+Nac) HRK
= Ukupna ugovorena vrijednost bespovratnih sredstava]]*Ugovori_OPULJP[[#This Row],[EU STOPA SUFINANCIRANJA %
EU CO-FINANCING RATE %]]</f>
        <v>418506</v>
      </c>
      <c r="P2627" s="20">
        <f>Ugovori_OPULJP[[#This Row],[Bespovratna sredstva - EU dio - HRK]]/7.5345</f>
        <v>55545.29165837149</v>
      </c>
      <c r="Q2627" s="19">
        <f>Ugovori_OPULJP[[#This Row],[Bespovratna sredstva - Ukupno (EU+Nac) HRK
= Ukupna ugovorena vrijednost bespovratnih sredstava]]*Ugovori_OPULJP[[#This Row],[STOPA NACIONALNOG SUFINANCIRANJA %]]</f>
        <v>73854</v>
      </c>
      <c r="R2627" s="20">
        <f>Ugovori_OPULJP[[#This Row],[Bespovratna sredstva - Nacionalni dio - HRK]]/7.5345</f>
        <v>9802.1102926537915</v>
      </c>
      <c r="S2627" s="21">
        <v>492360</v>
      </c>
      <c r="T2627" s="22">
        <f>Ugovori_OPULJP[[#This Row],[Bespovratna sredstva - Ukupno (EU+Nac) HRK
= Ukupna ugovorena vrijednost bespovratnih sredstava]]/7.5345</f>
        <v>65347.401951025277</v>
      </c>
      <c r="U2627" s="19">
        <v>0</v>
      </c>
      <c r="V2627" s="20">
        <f>Ugovori_OPULJP[[#This Row],[Javni doprinos korisnika - HRK]]/7.5345</f>
        <v>0</v>
      </c>
      <c r="W2627" s="19">
        <v>0</v>
      </c>
      <c r="X2627" s="20">
        <f>Ugovori_OPULJP[[#This Row],[Privatni doprinos korisnika - HRK]]/7.5345</f>
        <v>0</v>
      </c>
      <c r="Y2627" s="21">
        <f>Ugovori_OPULJP[[#This Row],[Bespovratna sredstva - Ukupno (EU+Nac) HRK
= Ukupna ugovorena vrijednost bespovratnih sredstava]]+Ugovori_OPULJP[[#This Row],[Javni doprinos korisnika - HRK]]+Ugovori_OPULJP[[#This Row],[Privatni doprinos korisnika - HRK]]</f>
        <v>492360</v>
      </c>
      <c r="Z2627" s="22">
        <f>Ugovori_OPULJP[[#This Row],[UKUPNI PRIHVATLJIVI IZDACI
TOTAL ELIGIBLE EXPENDITURE
= Bespovratna sredstva ukupno + doprinos korisnika
= Ukupni prihvatljivi troškovi
= Ukupna ugovorena vrijednost projekta HRK]]/7.5345</f>
        <v>65347.401951025277</v>
      </c>
      <c r="AA2627" s="27" t="s">
        <v>22</v>
      </c>
      <c r="AB2627" s="27" t="s">
        <v>19</v>
      </c>
      <c r="AC2627" s="26" t="s">
        <v>9579</v>
      </c>
      <c r="AD2627" s="33" t="s">
        <v>2664</v>
      </c>
    </row>
    <row r="2628" spans="1:30" ht="51" customHeight="1" x14ac:dyDescent="0.3">
      <c r="A2628" s="31" t="s">
        <v>9580</v>
      </c>
      <c r="B2628" s="25" t="s">
        <v>139</v>
      </c>
      <c r="C2628" s="26" t="s">
        <v>2736</v>
      </c>
      <c r="D2628" s="26" t="s">
        <v>9232</v>
      </c>
      <c r="E2628" s="27" t="s">
        <v>63</v>
      </c>
      <c r="F2628" s="32" t="s">
        <v>9581</v>
      </c>
      <c r="G2628" s="32" t="s">
        <v>8605</v>
      </c>
      <c r="H2628" s="29">
        <v>44378</v>
      </c>
      <c r="I2628" s="29">
        <v>44986</v>
      </c>
      <c r="J2628" s="17" t="str">
        <f>IF(Ugovori_OPULJP[[#This Row],[DATUM ZAVRŠETKA OPERACIJE]]&gt;DATE(2023,12,31),"u provedbi","završen")</f>
        <v>završen</v>
      </c>
      <c r="K2628" s="28" t="s">
        <v>9582</v>
      </c>
      <c r="L2628" s="28" t="s">
        <v>21</v>
      </c>
      <c r="M2628" s="18">
        <v>0.85</v>
      </c>
      <c r="N2628" s="18">
        <v>0.15</v>
      </c>
      <c r="O2628" s="19">
        <f>Ugovori_OPULJP[[#This Row],[Bespovratna sredstva - Ukupno (EU+Nac) HRK
= Ukupna ugovorena vrijednost bespovratnih sredstava]]*Ugovori_OPULJP[[#This Row],[EU STOPA SUFINANCIRANJA %
EU CO-FINANCING RATE %]]</f>
        <v>394667.44400000002</v>
      </c>
      <c r="P2628" s="20">
        <f>Ugovori_OPULJP[[#This Row],[Bespovratna sredstva - EU dio - HRK]]/7.5345</f>
        <v>52381.371557502156</v>
      </c>
      <c r="Q2628" s="19">
        <f>Ugovori_OPULJP[[#This Row],[Bespovratna sredstva - Ukupno (EU+Nac) HRK
= Ukupna ugovorena vrijednost bespovratnih sredstava]]*Ugovori_OPULJP[[#This Row],[STOPA NACIONALNOG SUFINANCIRANJA %]]</f>
        <v>69647.195999999996</v>
      </c>
      <c r="R2628" s="20">
        <f>Ugovori_OPULJP[[#This Row],[Bespovratna sredstva - Nacionalni dio - HRK]]/7.5345</f>
        <v>9243.7714513239098</v>
      </c>
      <c r="S2628" s="21">
        <v>464314.64</v>
      </c>
      <c r="T2628" s="22">
        <f>Ugovori_OPULJP[[#This Row],[Bespovratna sredstva - Ukupno (EU+Nac) HRK
= Ukupna ugovorena vrijednost bespovratnih sredstava]]/7.5345</f>
        <v>61625.143008826068</v>
      </c>
      <c r="U2628" s="19">
        <v>0</v>
      </c>
      <c r="V2628" s="20">
        <f>Ugovori_OPULJP[[#This Row],[Javni doprinos korisnika - HRK]]/7.5345</f>
        <v>0</v>
      </c>
      <c r="W2628" s="19">
        <v>0</v>
      </c>
      <c r="X2628" s="20">
        <f>Ugovori_OPULJP[[#This Row],[Privatni doprinos korisnika - HRK]]/7.5345</f>
        <v>0</v>
      </c>
      <c r="Y2628" s="21">
        <f>Ugovori_OPULJP[[#This Row],[Bespovratna sredstva - Ukupno (EU+Nac) HRK
= Ukupna ugovorena vrijednost bespovratnih sredstava]]+Ugovori_OPULJP[[#This Row],[Javni doprinos korisnika - HRK]]+Ugovori_OPULJP[[#This Row],[Privatni doprinos korisnika - HRK]]</f>
        <v>464314.64</v>
      </c>
      <c r="Z2628" s="22">
        <f>Ugovori_OPULJP[[#This Row],[UKUPNI PRIHVATLJIVI IZDACI
TOTAL ELIGIBLE EXPENDITURE
= Bespovratna sredstva ukupno + doprinos korisnika
= Ukupni prihvatljivi troškovi
= Ukupna ugovorena vrijednost projekta HRK]]/7.5345</f>
        <v>61625.143008826068</v>
      </c>
      <c r="AA2628" s="27" t="s">
        <v>22</v>
      </c>
      <c r="AB2628" s="27" t="s">
        <v>19</v>
      </c>
      <c r="AC2628" s="26" t="s">
        <v>9583</v>
      </c>
      <c r="AD2628" s="33" t="s">
        <v>2664</v>
      </c>
    </row>
    <row r="2629" spans="1:30" ht="51" customHeight="1" x14ac:dyDescent="0.3">
      <c r="A2629" s="31" t="s">
        <v>9584</v>
      </c>
      <c r="B2629" s="25" t="s">
        <v>139</v>
      </c>
      <c r="C2629" s="26" t="s">
        <v>2736</v>
      </c>
      <c r="D2629" s="26" t="s">
        <v>9232</v>
      </c>
      <c r="E2629" s="27" t="s">
        <v>63</v>
      </c>
      <c r="F2629" s="32" t="s">
        <v>9585</v>
      </c>
      <c r="G2629" s="14" t="s">
        <v>2479</v>
      </c>
      <c r="H2629" s="29">
        <v>44378</v>
      </c>
      <c r="I2629" s="29">
        <v>44986</v>
      </c>
      <c r="J2629" s="17" t="str">
        <f>IF(Ugovori_OPULJP[[#This Row],[DATUM ZAVRŠETKA OPERACIJE]]&gt;DATE(2023,12,31),"u provedbi","završen")</f>
        <v>završen</v>
      </c>
      <c r="K2629" s="28" t="s">
        <v>586</v>
      </c>
      <c r="L2629" s="28" t="s">
        <v>586</v>
      </c>
      <c r="M2629" s="18">
        <v>0.85</v>
      </c>
      <c r="N2629" s="18">
        <v>0.15</v>
      </c>
      <c r="O2629" s="19">
        <f>Ugovori_OPULJP[[#This Row],[Bespovratna sredstva - Ukupno (EU+Nac) HRK
= Ukupna ugovorena vrijednost bespovratnih sredstava]]*Ugovori_OPULJP[[#This Row],[EU STOPA SUFINANCIRANJA %
EU CO-FINANCING RATE %]]</f>
        <v>424973.36949999997</v>
      </c>
      <c r="P2629" s="20">
        <f>Ugovori_OPULJP[[#This Row],[Bespovratna sredstva - EU dio - HRK]]/7.5345</f>
        <v>56403.659101466583</v>
      </c>
      <c r="Q2629" s="19">
        <f>Ugovori_OPULJP[[#This Row],[Bespovratna sredstva - Ukupno (EU+Nac) HRK
= Ukupna ugovorena vrijednost bespovratnih sredstava]]*Ugovori_OPULJP[[#This Row],[STOPA NACIONALNOG SUFINANCIRANJA %]]</f>
        <v>74995.300499999998</v>
      </c>
      <c r="R2629" s="20">
        <f>Ugovori_OPULJP[[#This Row],[Bespovratna sredstva - Nacionalni dio - HRK]]/7.5345</f>
        <v>9953.5869002588079</v>
      </c>
      <c r="S2629" s="21">
        <v>499968.67</v>
      </c>
      <c r="T2629" s="22">
        <f>Ugovori_OPULJP[[#This Row],[Bespovratna sredstva - Ukupno (EU+Nac) HRK
= Ukupna ugovorena vrijednost bespovratnih sredstava]]/7.5345</f>
        <v>66357.246001725391</v>
      </c>
      <c r="U2629" s="19">
        <v>0</v>
      </c>
      <c r="V2629" s="20">
        <f>Ugovori_OPULJP[[#This Row],[Javni doprinos korisnika - HRK]]/7.5345</f>
        <v>0</v>
      </c>
      <c r="W2629" s="19">
        <v>0</v>
      </c>
      <c r="X2629" s="20">
        <f>Ugovori_OPULJP[[#This Row],[Privatni doprinos korisnika - HRK]]/7.5345</f>
        <v>0</v>
      </c>
      <c r="Y2629" s="21">
        <f>Ugovori_OPULJP[[#This Row],[Bespovratna sredstva - Ukupno (EU+Nac) HRK
= Ukupna ugovorena vrijednost bespovratnih sredstava]]+Ugovori_OPULJP[[#This Row],[Javni doprinos korisnika - HRK]]+Ugovori_OPULJP[[#This Row],[Privatni doprinos korisnika - HRK]]</f>
        <v>499968.67</v>
      </c>
      <c r="Z2629" s="22">
        <f>Ugovori_OPULJP[[#This Row],[UKUPNI PRIHVATLJIVI IZDACI
TOTAL ELIGIBLE EXPENDITURE
= Bespovratna sredstva ukupno + doprinos korisnika
= Ukupni prihvatljivi troškovi
= Ukupna ugovorena vrijednost projekta HRK]]/7.5345</f>
        <v>66357.246001725391</v>
      </c>
      <c r="AA2629" s="27" t="s">
        <v>22</v>
      </c>
      <c r="AB2629" s="27" t="s">
        <v>19</v>
      </c>
      <c r="AC2629" s="26" t="s">
        <v>9586</v>
      </c>
      <c r="AD2629" s="33" t="s">
        <v>2664</v>
      </c>
    </row>
    <row r="2630" spans="1:30" ht="51" customHeight="1" x14ac:dyDescent="0.3">
      <c r="A2630" s="31" t="s">
        <v>9587</v>
      </c>
      <c r="B2630" s="25" t="s">
        <v>139</v>
      </c>
      <c r="C2630" s="26" t="s">
        <v>2736</v>
      </c>
      <c r="D2630" s="26" t="s">
        <v>9232</v>
      </c>
      <c r="E2630" s="27" t="s">
        <v>63</v>
      </c>
      <c r="F2630" s="32" t="s">
        <v>9588</v>
      </c>
      <c r="G2630" s="14" t="s">
        <v>7570</v>
      </c>
      <c r="H2630" s="29">
        <v>44378</v>
      </c>
      <c r="I2630" s="29">
        <v>44986</v>
      </c>
      <c r="J2630" s="17" t="str">
        <f>IF(Ugovori_OPULJP[[#This Row],[DATUM ZAVRŠETKA OPERACIJE]]&gt;DATE(2023,12,31),"u provedbi","završen")</f>
        <v>završen</v>
      </c>
      <c r="K2630" s="28" t="s">
        <v>324</v>
      </c>
      <c r="L2630" s="28" t="s">
        <v>324</v>
      </c>
      <c r="M2630" s="18">
        <v>0.85</v>
      </c>
      <c r="N2630" s="18">
        <v>0.15</v>
      </c>
      <c r="O2630" s="19">
        <f>Ugovori_OPULJP[[#This Row],[Bespovratna sredstva - Ukupno (EU+Nac) HRK
= Ukupna ugovorena vrijednost bespovratnih sredstava]]*Ugovori_OPULJP[[#This Row],[EU STOPA SUFINANCIRANJA %
EU CO-FINANCING RATE %]]</f>
        <v>351449.5</v>
      </c>
      <c r="P2630" s="20">
        <f>Ugovori_OPULJP[[#This Row],[Bespovratna sredstva - EU dio - HRK]]/7.5345</f>
        <v>46645.364655916113</v>
      </c>
      <c r="Q2630" s="19">
        <f>Ugovori_OPULJP[[#This Row],[Bespovratna sredstva - Ukupno (EU+Nac) HRK
= Ukupna ugovorena vrijednost bespovratnih sredstava]]*Ugovori_OPULJP[[#This Row],[STOPA NACIONALNOG SUFINANCIRANJA %]]</f>
        <v>62020.5</v>
      </c>
      <c r="R2630" s="20">
        <f>Ugovori_OPULJP[[#This Row],[Bespovratna sredstva - Nacionalni dio - HRK]]/7.5345</f>
        <v>8231.5349392793141</v>
      </c>
      <c r="S2630" s="21">
        <v>413470</v>
      </c>
      <c r="T2630" s="22">
        <f>Ugovori_OPULJP[[#This Row],[Bespovratna sredstva - Ukupno (EU+Nac) HRK
= Ukupna ugovorena vrijednost bespovratnih sredstava]]/7.5345</f>
        <v>54876.899595195435</v>
      </c>
      <c r="U2630" s="19">
        <v>0</v>
      </c>
      <c r="V2630" s="20">
        <f>Ugovori_OPULJP[[#This Row],[Javni doprinos korisnika - HRK]]/7.5345</f>
        <v>0</v>
      </c>
      <c r="W2630" s="19">
        <v>0</v>
      </c>
      <c r="X2630" s="20">
        <f>Ugovori_OPULJP[[#This Row],[Privatni doprinos korisnika - HRK]]/7.5345</f>
        <v>0</v>
      </c>
      <c r="Y2630" s="21">
        <f>Ugovori_OPULJP[[#This Row],[Bespovratna sredstva - Ukupno (EU+Nac) HRK
= Ukupna ugovorena vrijednost bespovratnih sredstava]]+Ugovori_OPULJP[[#This Row],[Javni doprinos korisnika - HRK]]+Ugovori_OPULJP[[#This Row],[Privatni doprinos korisnika - HRK]]</f>
        <v>413470</v>
      </c>
      <c r="Z2630" s="22">
        <f>Ugovori_OPULJP[[#This Row],[UKUPNI PRIHVATLJIVI IZDACI
TOTAL ELIGIBLE EXPENDITURE
= Bespovratna sredstva ukupno + doprinos korisnika
= Ukupni prihvatljivi troškovi
= Ukupna ugovorena vrijednost projekta HRK]]/7.5345</f>
        <v>54876.899595195435</v>
      </c>
      <c r="AA2630" s="27" t="s">
        <v>22</v>
      </c>
      <c r="AB2630" s="27" t="s">
        <v>19</v>
      </c>
      <c r="AC2630" s="26" t="s">
        <v>9589</v>
      </c>
      <c r="AD2630" s="33" t="s">
        <v>2664</v>
      </c>
    </row>
    <row r="2631" spans="1:30" ht="51" customHeight="1" x14ac:dyDescent="0.3">
      <c r="A2631" s="31" t="s">
        <v>9590</v>
      </c>
      <c r="B2631" s="25" t="s">
        <v>139</v>
      </c>
      <c r="C2631" s="26" t="s">
        <v>2736</v>
      </c>
      <c r="D2631" s="26" t="s">
        <v>9232</v>
      </c>
      <c r="E2631" s="27" t="s">
        <v>63</v>
      </c>
      <c r="F2631" s="32" t="s">
        <v>9591</v>
      </c>
      <c r="G2631" s="32" t="s">
        <v>3214</v>
      </c>
      <c r="H2631" s="29">
        <v>44378</v>
      </c>
      <c r="I2631" s="29">
        <v>44986</v>
      </c>
      <c r="J2631" s="17" t="str">
        <f>IF(Ugovori_OPULJP[[#This Row],[DATUM ZAVRŠETKA OPERACIJE]]&gt;DATE(2023,12,31),"u provedbi","završen")</f>
        <v>završen</v>
      </c>
      <c r="K2631" s="28" t="s">
        <v>362</v>
      </c>
      <c r="L2631" s="28" t="s">
        <v>362</v>
      </c>
      <c r="M2631" s="18">
        <v>0.85</v>
      </c>
      <c r="N2631" s="18">
        <v>0.15</v>
      </c>
      <c r="O2631" s="19">
        <f>Ugovori_OPULJP[[#This Row],[Bespovratna sredstva - Ukupno (EU+Nac) HRK
= Ukupna ugovorena vrijednost bespovratnih sredstava]]*Ugovori_OPULJP[[#This Row],[EU STOPA SUFINANCIRANJA %
EU CO-FINANCING RATE %]]</f>
        <v>389453</v>
      </c>
      <c r="P2631" s="20">
        <f>Ugovori_OPULJP[[#This Row],[Bespovratna sredstva - EU dio - HRK]]/7.5345</f>
        <v>51689.295905501356</v>
      </c>
      <c r="Q2631" s="19">
        <f>Ugovori_OPULJP[[#This Row],[Bespovratna sredstva - Ukupno (EU+Nac) HRK
= Ukupna ugovorena vrijednost bespovratnih sredstava]]*Ugovori_OPULJP[[#This Row],[STOPA NACIONALNOG SUFINANCIRANJA %]]</f>
        <v>68727</v>
      </c>
      <c r="R2631" s="20">
        <f>Ugovori_OPULJP[[#This Row],[Bespovratna sredstva - Nacionalni dio - HRK]]/7.5345</f>
        <v>9121.6404539120049</v>
      </c>
      <c r="S2631" s="21">
        <v>458180</v>
      </c>
      <c r="T2631" s="22">
        <f>Ugovori_OPULJP[[#This Row],[Bespovratna sredstva - Ukupno (EU+Nac) HRK
= Ukupna ugovorena vrijednost bespovratnih sredstava]]/7.5345</f>
        <v>60810.936359413361</v>
      </c>
      <c r="U2631" s="19">
        <v>0</v>
      </c>
      <c r="V2631" s="20">
        <f>Ugovori_OPULJP[[#This Row],[Javni doprinos korisnika - HRK]]/7.5345</f>
        <v>0</v>
      </c>
      <c r="W2631" s="19">
        <v>0</v>
      </c>
      <c r="X2631" s="20">
        <f>Ugovori_OPULJP[[#This Row],[Privatni doprinos korisnika - HRK]]/7.5345</f>
        <v>0</v>
      </c>
      <c r="Y2631" s="21">
        <f>Ugovori_OPULJP[[#This Row],[Bespovratna sredstva - Ukupno (EU+Nac) HRK
= Ukupna ugovorena vrijednost bespovratnih sredstava]]+Ugovori_OPULJP[[#This Row],[Javni doprinos korisnika - HRK]]+Ugovori_OPULJP[[#This Row],[Privatni doprinos korisnika - HRK]]</f>
        <v>458180</v>
      </c>
      <c r="Z2631" s="22">
        <f>Ugovori_OPULJP[[#This Row],[UKUPNI PRIHVATLJIVI IZDACI
TOTAL ELIGIBLE EXPENDITURE
= Bespovratna sredstva ukupno + doprinos korisnika
= Ukupni prihvatljivi troškovi
= Ukupna ugovorena vrijednost projekta HRK]]/7.5345</f>
        <v>60810.936359413361</v>
      </c>
      <c r="AA2631" s="27" t="s">
        <v>22</v>
      </c>
      <c r="AB2631" s="27" t="s">
        <v>19</v>
      </c>
      <c r="AC2631" s="26" t="s">
        <v>9592</v>
      </c>
      <c r="AD2631" s="33" t="s">
        <v>2664</v>
      </c>
    </row>
    <row r="2632" spans="1:30" ht="51" customHeight="1" x14ac:dyDescent="0.3">
      <c r="A2632" s="31" t="s">
        <v>9593</v>
      </c>
      <c r="B2632" s="25" t="s">
        <v>139</v>
      </c>
      <c r="C2632" s="26" t="s">
        <v>2736</v>
      </c>
      <c r="D2632" s="26" t="s">
        <v>9594</v>
      </c>
      <c r="E2632" s="27" t="s">
        <v>63</v>
      </c>
      <c r="F2632" s="32" t="s">
        <v>9595</v>
      </c>
      <c r="G2632" s="32" t="s">
        <v>9596</v>
      </c>
      <c r="H2632" s="29">
        <v>44376</v>
      </c>
      <c r="I2632" s="29">
        <v>45106</v>
      </c>
      <c r="J2632" s="17" t="str">
        <f>IF(Ugovori_OPULJP[[#This Row],[DATUM ZAVRŠETKA OPERACIJE]]&gt;DATE(2023,12,31),"u provedbi","završen")</f>
        <v>završen</v>
      </c>
      <c r="K2632" s="28" t="s">
        <v>240</v>
      </c>
      <c r="L2632" s="28" t="s">
        <v>240</v>
      </c>
      <c r="M2632" s="46" t="s">
        <v>3114</v>
      </c>
      <c r="N2632" s="18">
        <v>0.15</v>
      </c>
      <c r="O2632" s="19">
        <f>Ugovori_OPULJP[[#This Row],[Bespovratna sredstva - Ukupno (EU+Nac) HRK
= Ukupna ugovorena vrijednost bespovratnih sredstava]]*Ugovori_OPULJP[[#This Row],[EU STOPA SUFINANCIRANJA %
EU CO-FINANCING RATE %]]</f>
        <v>1622235.8459999999</v>
      </c>
      <c r="P2632" s="20">
        <f>Ugovori_OPULJP[[#This Row],[Bespovratna sredstva - EU dio - HRK]]/7.5345</f>
        <v>215307.6973919968</v>
      </c>
      <c r="Q2632" s="19">
        <f>Ugovori_OPULJP[[#This Row],[Bespovratna sredstva - Ukupno (EU+Nac) HRK
= Ukupna ugovorena vrijednost bespovratnih sredstava]]*Ugovori_OPULJP[[#This Row],[STOPA NACIONALNOG SUFINANCIRANJA %]]</f>
        <v>286276.91399999999</v>
      </c>
      <c r="R2632" s="20">
        <f>Ugovori_OPULJP[[#This Row],[Bespovratna sredstva - Nacionalni dio - HRK]]/7.5345</f>
        <v>37995.476010352373</v>
      </c>
      <c r="S2632" s="21">
        <v>1908512.76</v>
      </c>
      <c r="T2632" s="22">
        <f>Ugovori_OPULJP[[#This Row],[Bespovratna sredstva - Ukupno (EU+Nac) HRK
= Ukupna ugovorena vrijednost bespovratnih sredstava]]/7.5345</f>
        <v>253303.17340234917</v>
      </c>
      <c r="U2632" s="19">
        <v>0</v>
      </c>
      <c r="V2632" s="20">
        <f>Ugovori_OPULJP[[#This Row],[Javni doprinos korisnika - HRK]]/7.5345</f>
        <v>0</v>
      </c>
      <c r="W2632" s="19">
        <v>0</v>
      </c>
      <c r="X2632" s="20">
        <f>Ugovori_OPULJP[[#This Row],[Privatni doprinos korisnika - HRK]]/7.5345</f>
        <v>0</v>
      </c>
      <c r="Y2632" s="21">
        <f>Ugovori_OPULJP[[#This Row],[Bespovratna sredstva - Ukupno (EU+Nac) HRK
= Ukupna ugovorena vrijednost bespovratnih sredstava]]+Ugovori_OPULJP[[#This Row],[Javni doprinos korisnika - HRK]]+Ugovori_OPULJP[[#This Row],[Privatni doprinos korisnika - HRK]]</f>
        <v>1908512.76</v>
      </c>
      <c r="Z2632" s="22">
        <f>Ugovori_OPULJP[[#This Row],[UKUPNI PRIHVATLJIVI IZDACI
TOTAL ELIGIBLE EXPENDITURE
= Bespovratna sredstva ukupno + doprinos korisnika
= Ukupni prihvatljivi troškovi
= Ukupna ugovorena vrijednost projekta HRK]]/7.5345</f>
        <v>253303.17340234917</v>
      </c>
      <c r="AA2632" s="27" t="s">
        <v>22</v>
      </c>
      <c r="AB2632" s="27" t="s">
        <v>19</v>
      </c>
      <c r="AC2632" s="26" t="s">
        <v>9597</v>
      </c>
      <c r="AD2632" s="33" t="s">
        <v>147</v>
      </c>
    </row>
    <row r="2633" spans="1:30" ht="51" customHeight="1" x14ac:dyDescent="0.3">
      <c r="A2633" s="31" t="s">
        <v>9598</v>
      </c>
      <c r="B2633" s="25" t="s">
        <v>139</v>
      </c>
      <c r="C2633" s="26" t="s">
        <v>2736</v>
      </c>
      <c r="D2633" s="26" t="s">
        <v>9594</v>
      </c>
      <c r="E2633" s="27" t="s">
        <v>63</v>
      </c>
      <c r="F2633" s="32" t="s">
        <v>9599</v>
      </c>
      <c r="G2633" s="32" t="s">
        <v>9600</v>
      </c>
      <c r="H2633" s="29">
        <v>44319</v>
      </c>
      <c r="I2633" s="29">
        <v>45049</v>
      </c>
      <c r="J2633" s="17" t="str">
        <f>IF(Ugovori_OPULJP[[#This Row],[DATUM ZAVRŠETKA OPERACIJE]]&gt;DATE(2023,12,31),"u provedbi","završen")</f>
        <v>završen</v>
      </c>
      <c r="K2633" s="28" t="s">
        <v>21</v>
      </c>
      <c r="L2633" s="15" t="s">
        <v>380</v>
      </c>
      <c r="M2633" s="18">
        <v>0.85</v>
      </c>
      <c r="N2633" s="18">
        <v>0.15</v>
      </c>
      <c r="O2633" s="19">
        <f>Ugovori_OPULJP[[#This Row],[Bespovratna sredstva - Ukupno (EU+Nac) HRK
= Ukupna ugovorena vrijednost bespovratnih sredstava]]*Ugovori_OPULJP[[#This Row],[EU STOPA SUFINANCIRANJA %
EU CO-FINANCING RATE %]]</f>
        <v>1375404.7625</v>
      </c>
      <c r="P2633" s="20">
        <f>Ugovori_OPULJP[[#This Row],[Bespovratna sredstva - EU dio - HRK]]/7.5345</f>
        <v>182547.58278585173</v>
      </c>
      <c r="Q2633" s="19">
        <f>Ugovori_OPULJP[[#This Row],[Bespovratna sredstva - Ukupno (EU+Nac) HRK
= Ukupna ugovorena vrijednost bespovratnih sredstava]]*Ugovori_OPULJP[[#This Row],[STOPA NACIONALNOG SUFINANCIRANJA %]]</f>
        <v>242718.48749999999</v>
      </c>
      <c r="R2633" s="20">
        <f>Ugovori_OPULJP[[#This Row],[Bespovratna sredstva - Nacionalni dio - HRK]]/7.5345</f>
        <v>32214.279315150307</v>
      </c>
      <c r="S2633" s="21">
        <v>1618123.25</v>
      </c>
      <c r="T2633" s="22">
        <f>Ugovori_OPULJP[[#This Row],[Bespovratna sredstva - Ukupno (EU+Nac) HRK
= Ukupna ugovorena vrijednost bespovratnih sredstava]]/7.5345</f>
        <v>214761.86210100204</v>
      </c>
      <c r="U2633" s="19">
        <v>0</v>
      </c>
      <c r="V2633" s="20">
        <f>Ugovori_OPULJP[[#This Row],[Javni doprinos korisnika - HRK]]/7.5345</f>
        <v>0</v>
      </c>
      <c r="W2633" s="19">
        <v>0</v>
      </c>
      <c r="X2633" s="20">
        <f>Ugovori_OPULJP[[#This Row],[Privatni doprinos korisnika - HRK]]/7.5345</f>
        <v>0</v>
      </c>
      <c r="Y2633" s="21">
        <f>Ugovori_OPULJP[[#This Row],[Bespovratna sredstva - Ukupno (EU+Nac) HRK
= Ukupna ugovorena vrijednost bespovratnih sredstava]]+Ugovori_OPULJP[[#This Row],[Javni doprinos korisnika - HRK]]+Ugovori_OPULJP[[#This Row],[Privatni doprinos korisnika - HRK]]</f>
        <v>1618123.25</v>
      </c>
      <c r="Z2633" s="22">
        <f>Ugovori_OPULJP[[#This Row],[UKUPNI PRIHVATLJIVI IZDACI
TOTAL ELIGIBLE EXPENDITURE
= Bespovratna sredstva ukupno + doprinos korisnika
= Ukupni prihvatljivi troškovi
= Ukupna ugovorena vrijednost projekta HRK]]/7.5345</f>
        <v>214761.86210100204</v>
      </c>
      <c r="AA2633" s="13" t="s">
        <v>22</v>
      </c>
      <c r="AB2633" s="13" t="s">
        <v>19</v>
      </c>
      <c r="AC2633" s="26" t="s">
        <v>9601</v>
      </c>
      <c r="AD2633" s="33" t="s">
        <v>147</v>
      </c>
    </row>
    <row r="2634" spans="1:30" ht="110.4" x14ac:dyDescent="0.3">
      <c r="A2634" s="31" t="s">
        <v>9602</v>
      </c>
      <c r="B2634" s="69" t="s">
        <v>139</v>
      </c>
      <c r="C2634" s="26" t="s">
        <v>2736</v>
      </c>
      <c r="D2634" s="40" t="s">
        <v>9594</v>
      </c>
      <c r="E2634" s="27" t="s">
        <v>63</v>
      </c>
      <c r="F2634" s="32" t="s">
        <v>9603</v>
      </c>
      <c r="G2634" s="14" t="s">
        <v>9049</v>
      </c>
      <c r="H2634" s="29">
        <v>44316</v>
      </c>
      <c r="I2634" s="29">
        <v>45046</v>
      </c>
      <c r="J2634" s="17" t="str">
        <f>IF(Ugovori_OPULJP[[#This Row],[DATUM ZAVRŠETKA OPERACIJE]]&gt;DATE(2023,12,31),"u provedbi","završen")</f>
        <v>završen</v>
      </c>
      <c r="K2634" s="28" t="s">
        <v>21</v>
      </c>
      <c r="L2634" s="28" t="s">
        <v>21</v>
      </c>
      <c r="M2634" s="18">
        <v>0.85</v>
      </c>
      <c r="N2634" s="18">
        <v>0.15</v>
      </c>
      <c r="O2634" s="19">
        <v>1140686.3999999999</v>
      </c>
      <c r="P2634" s="20">
        <f>Ugovori_OPULJP[[#This Row],[Bespovratna sredstva - EU dio - HRK]]/7.5345</f>
        <v>151395.10252836949</v>
      </c>
      <c r="Q2634" s="19">
        <v>201297.6</v>
      </c>
      <c r="R2634" s="20">
        <f>Ugovori_OPULJP[[#This Row],[Bespovratna sredstva - Nacionalni dio - HRK]]/7.5345</f>
        <v>26716.78279912403</v>
      </c>
      <c r="S2634" s="21">
        <v>1341984</v>
      </c>
      <c r="T2634" s="22">
        <f>Ugovori_OPULJP[[#This Row],[Bespovratna sredstva - Ukupno (EU+Nac) HRK
= Ukupna ugovorena vrijednost bespovratnih sredstava]]/7.5345</f>
        <v>178111.88532749351</v>
      </c>
      <c r="U2634" s="19">
        <v>0</v>
      </c>
      <c r="V2634" s="20">
        <f>Ugovori_OPULJP[[#This Row],[Javni doprinos korisnika - HRK]]/7.5345</f>
        <v>0</v>
      </c>
      <c r="W2634" s="19">
        <v>0</v>
      </c>
      <c r="X2634" s="20">
        <f>Ugovori_OPULJP[[#This Row],[Privatni doprinos korisnika - HRK]]/7.5345</f>
        <v>0</v>
      </c>
      <c r="Y2634" s="21">
        <v>1341984</v>
      </c>
      <c r="Z2634" s="22">
        <f>Ugovori_OPULJP[[#This Row],[UKUPNI PRIHVATLJIVI IZDACI
TOTAL ELIGIBLE EXPENDITURE
= Bespovratna sredstva ukupno + doprinos korisnika
= Ukupni prihvatljivi troškovi
= Ukupna ugovorena vrijednost projekta HRK]]/7.5345</f>
        <v>178111.88532749351</v>
      </c>
      <c r="AA2634" s="27" t="s">
        <v>22</v>
      </c>
      <c r="AB2634" s="27" t="s">
        <v>19</v>
      </c>
      <c r="AC2634" s="91" t="s">
        <v>9604</v>
      </c>
      <c r="AD2634" s="33" t="s">
        <v>147</v>
      </c>
    </row>
    <row r="2635" spans="1:30" ht="96.6" x14ac:dyDescent="0.3">
      <c r="A2635" s="31" t="s">
        <v>9605</v>
      </c>
      <c r="B2635" s="86" t="s">
        <v>139</v>
      </c>
      <c r="C2635" s="26" t="s">
        <v>2736</v>
      </c>
      <c r="D2635" s="26" t="s">
        <v>9594</v>
      </c>
      <c r="E2635" s="27" t="s">
        <v>63</v>
      </c>
      <c r="F2635" s="32" t="s">
        <v>9606</v>
      </c>
      <c r="G2635" s="32" t="s">
        <v>4130</v>
      </c>
      <c r="H2635" s="29">
        <v>44501</v>
      </c>
      <c r="I2635" s="29">
        <v>45170</v>
      </c>
      <c r="J2635" s="17" t="str">
        <f>IF(Ugovori_OPULJP[[#This Row],[DATUM ZAVRŠETKA OPERACIJE]]&gt;DATE(2023,12,31),"u provedbi","završen")</f>
        <v>završen</v>
      </c>
      <c r="K2635" s="28" t="s">
        <v>173</v>
      </c>
      <c r="L2635" s="37" t="s">
        <v>21</v>
      </c>
      <c r="M2635" s="18">
        <v>0.85</v>
      </c>
      <c r="N2635" s="18">
        <v>0.15</v>
      </c>
      <c r="O2635" s="19">
        <f>Ugovori_OPULJP[[#This Row],[Bespovratna sredstva - Ukupno (EU+Nac) HRK
= Ukupna ugovorena vrijednost bespovratnih sredstava]]*Ugovori_OPULJP[[#This Row],[EU STOPA SUFINANCIRANJA %
EU CO-FINANCING RATE %]]</f>
        <v>1699909.05</v>
      </c>
      <c r="P2635" s="20">
        <f>Ugovori_OPULJP[[#This Row],[Bespovratna sredstva - EU dio - HRK]]/7.5345</f>
        <v>225616.70316543899</v>
      </c>
      <c r="Q2635" s="19">
        <f>Ugovori_OPULJP[[#This Row],[Bespovratna sredstva - Ukupno (EU+Nac) HRK
= Ukupna ugovorena vrijednost bespovratnih sredstava]]*Ugovori_OPULJP[[#This Row],[STOPA NACIONALNOG SUFINANCIRANJA %]]</f>
        <v>299983.95</v>
      </c>
      <c r="R2635" s="20">
        <f>Ugovori_OPULJP[[#This Row],[Bespovratna sredstva - Nacionalni dio - HRK]]/7.5345</f>
        <v>39814.712323312764</v>
      </c>
      <c r="S2635" s="21">
        <v>1999893</v>
      </c>
      <c r="T2635" s="22">
        <f>Ugovori_OPULJP[[#This Row],[Bespovratna sredstva - Ukupno (EU+Nac) HRK
= Ukupna ugovorena vrijednost bespovratnih sredstava]]/7.5345</f>
        <v>265431.41548875172</v>
      </c>
      <c r="U2635" s="19">
        <v>0</v>
      </c>
      <c r="V2635" s="20">
        <f>Ugovori_OPULJP[[#This Row],[Javni doprinos korisnika - HRK]]/7.5345</f>
        <v>0</v>
      </c>
      <c r="W2635" s="19">
        <v>0</v>
      </c>
      <c r="X2635" s="20">
        <f>Ugovori_OPULJP[[#This Row],[Privatni doprinos korisnika - HRK]]/7.5345</f>
        <v>0</v>
      </c>
      <c r="Y2635" s="21">
        <f>Ugovori_OPULJP[[#This Row],[Bespovratna sredstva - Ukupno (EU+Nac) HRK
= Ukupna ugovorena vrijednost bespovratnih sredstava]]+Ugovori_OPULJP[[#This Row],[Javni doprinos korisnika - HRK]]+Ugovori_OPULJP[[#This Row],[Privatni doprinos korisnika - HRK]]</f>
        <v>1999893</v>
      </c>
      <c r="Z2635" s="22">
        <f>Ugovori_OPULJP[[#This Row],[UKUPNI PRIHVATLJIVI IZDACI
TOTAL ELIGIBLE EXPENDITURE
= Bespovratna sredstva ukupno + doprinos korisnika
= Ukupni prihvatljivi troškovi
= Ukupna ugovorena vrijednost projekta HRK]]/7.5345</f>
        <v>265431.41548875172</v>
      </c>
      <c r="AA2635" s="27" t="s">
        <v>22</v>
      </c>
      <c r="AB2635" s="27" t="s">
        <v>19</v>
      </c>
      <c r="AC2635" s="91" t="s">
        <v>9607</v>
      </c>
      <c r="AD2635" s="33" t="s">
        <v>147</v>
      </c>
    </row>
    <row r="2636" spans="1:30" ht="96.6" x14ac:dyDescent="0.3">
      <c r="A2636" s="31" t="s">
        <v>9608</v>
      </c>
      <c r="B2636" s="69" t="s">
        <v>139</v>
      </c>
      <c r="C2636" s="26" t="s">
        <v>2736</v>
      </c>
      <c r="D2636" s="26" t="s">
        <v>9594</v>
      </c>
      <c r="E2636" s="27" t="s">
        <v>63</v>
      </c>
      <c r="F2636" s="32" t="s">
        <v>9609</v>
      </c>
      <c r="G2636" s="14" t="s">
        <v>2191</v>
      </c>
      <c r="H2636" s="29">
        <v>44317</v>
      </c>
      <c r="I2636" s="29">
        <v>45047</v>
      </c>
      <c r="J2636" s="17" t="str">
        <f>IF(Ugovori_OPULJP[[#This Row],[DATUM ZAVRŠETKA OPERACIJE]]&gt;DATE(2023,12,31),"u provedbi","završen")</f>
        <v>završen</v>
      </c>
      <c r="K2636" s="28" t="s">
        <v>173</v>
      </c>
      <c r="L2636" s="28" t="s">
        <v>21</v>
      </c>
      <c r="M2636" s="18">
        <v>0.85</v>
      </c>
      <c r="N2636" s="18">
        <v>0.15</v>
      </c>
      <c r="O2636" s="19">
        <f>Ugovori_OPULJP[[#This Row],[Bespovratna sredstva - Ukupno (EU+Nac) HRK
= Ukupna ugovorena vrijednost bespovratnih sredstava]]*Ugovori_OPULJP[[#This Row],[EU STOPA SUFINANCIRANJA %
EU CO-FINANCING RATE %]]</f>
        <v>1685040</v>
      </c>
      <c r="P2636" s="20">
        <f>Ugovori_OPULJP[[#This Row],[Bespovratna sredstva - EU dio - HRK]]/7.5345</f>
        <v>223643.24109098146</v>
      </c>
      <c r="Q2636" s="19">
        <f>Ugovori_OPULJP[[#This Row],[Bespovratna sredstva - Ukupno (EU+Nac) HRK
= Ukupna ugovorena vrijednost bespovratnih sredstava]]*Ugovori_OPULJP[[#This Row],[STOPA NACIONALNOG SUFINANCIRANJA %]]</f>
        <v>297360</v>
      </c>
      <c r="R2636" s="20">
        <f>Ugovori_OPULJP[[#This Row],[Bespovratna sredstva - Nacionalni dio - HRK]]/7.5345</f>
        <v>39466.454310173198</v>
      </c>
      <c r="S2636" s="21">
        <v>1982400</v>
      </c>
      <c r="T2636" s="22">
        <f>Ugovori_OPULJP[[#This Row],[Bespovratna sredstva - Ukupno (EU+Nac) HRK
= Ukupna ugovorena vrijednost bespovratnih sredstava]]/7.5345</f>
        <v>263109.69540115469</v>
      </c>
      <c r="U2636" s="19">
        <v>0</v>
      </c>
      <c r="V2636" s="20">
        <f>Ugovori_OPULJP[[#This Row],[Javni doprinos korisnika - HRK]]/7.5345</f>
        <v>0</v>
      </c>
      <c r="W2636" s="19">
        <v>0</v>
      </c>
      <c r="X2636" s="20">
        <f>Ugovori_OPULJP[[#This Row],[Privatni doprinos korisnika - HRK]]/7.5345</f>
        <v>0</v>
      </c>
      <c r="Y2636" s="21">
        <f>Ugovori_OPULJP[[#This Row],[Bespovratna sredstva - Ukupno (EU+Nac) HRK
= Ukupna ugovorena vrijednost bespovratnih sredstava]]+Ugovori_OPULJP[[#This Row],[Javni doprinos korisnika - HRK]]+Ugovori_OPULJP[[#This Row],[Privatni doprinos korisnika - HRK]]</f>
        <v>1982400</v>
      </c>
      <c r="Z2636" s="22">
        <f>Ugovori_OPULJP[[#This Row],[UKUPNI PRIHVATLJIVI IZDACI
TOTAL ELIGIBLE EXPENDITURE
= Bespovratna sredstva ukupno + doprinos korisnika
= Ukupni prihvatljivi troškovi
= Ukupna ugovorena vrijednost projekta HRK]]/7.5345</f>
        <v>263109.69540115469</v>
      </c>
      <c r="AA2636" s="13" t="s">
        <v>22</v>
      </c>
      <c r="AB2636" s="13" t="s">
        <v>19</v>
      </c>
      <c r="AC2636" s="91" t="s">
        <v>9610</v>
      </c>
      <c r="AD2636" s="33" t="s">
        <v>147</v>
      </c>
    </row>
    <row r="2637" spans="1:30" ht="96.6" x14ac:dyDescent="0.3">
      <c r="A2637" s="31" t="s">
        <v>9611</v>
      </c>
      <c r="B2637" s="69" t="s">
        <v>139</v>
      </c>
      <c r="C2637" s="26" t="s">
        <v>2736</v>
      </c>
      <c r="D2637" s="26" t="s">
        <v>9594</v>
      </c>
      <c r="E2637" s="27" t="s">
        <v>63</v>
      </c>
      <c r="F2637" s="32" t="s">
        <v>9612</v>
      </c>
      <c r="G2637" s="14" t="s">
        <v>2615</v>
      </c>
      <c r="H2637" s="29">
        <v>44501</v>
      </c>
      <c r="I2637" s="29">
        <v>45231</v>
      </c>
      <c r="J2637" s="17" t="str">
        <f>IF(Ugovori_OPULJP[[#This Row],[DATUM ZAVRŠETKA OPERACIJE]]&gt;DATE(2023,12,31),"u provedbi","završen")</f>
        <v>završen</v>
      </c>
      <c r="K2637" s="37" t="s">
        <v>380</v>
      </c>
      <c r="L2637" s="15" t="s">
        <v>380</v>
      </c>
      <c r="M2637" s="18">
        <v>0.85</v>
      </c>
      <c r="N2637" s="18">
        <v>0.15</v>
      </c>
      <c r="O2637" s="19">
        <f>Ugovori_OPULJP[[#This Row],[Bespovratna sredstva - Ukupno (EU+Nac) HRK
= Ukupna ugovorena vrijednost bespovratnih sredstava]]*Ugovori_OPULJP[[#This Row],[EU STOPA SUFINANCIRANJA %
EU CO-FINANCING RATE %]]</f>
        <v>1215792.9015000002</v>
      </c>
      <c r="P2637" s="20">
        <f>Ugovori_OPULJP[[#This Row],[Bespovratna sredstva - EU dio - HRK]]/7.5345</f>
        <v>161363.44833764684</v>
      </c>
      <c r="Q2637" s="19">
        <f>Ugovori_OPULJP[[#This Row],[Bespovratna sredstva - Ukupno (EU+Nac) HRK
= Ukupna ugovorena vrijednost bespovratnih sredstava]]*Ugovori_OPULJP[[#This Row],[STOPA NACIONALNOG SUFINANCIRANJA %]]</f>
        <v>214551.68850000002</v>
      </c>
      <c r="R2637" s="20">
        <f>Ugovori_OPULJP[[#This Row],[Bespovratna sredstva - Nacionalni dio - HRK]]/7.5345</f>
        <v>28475.902647820029</v>
      </c>
      <c r="S2637" s="21">
        <v>1430344.59</v>
      </c>
      <c r="T2637" s="22">
        <f>Ugovori_OPULJP[[#This Row],[Bespovratna sredstva - Ukupno (EU+Nac) HRK
= Ukupna ugovorena vrijednost bespovratnih sredstava]]/7.5345</f>
        <v>189839.35098546685</v>
      </c>
      <c r="U2637" s="19">
        <v>0</v>
      </c>
      <c r="V2637" s="20">
        <f>Ugovori_OPULJP[[#This Row],[Javni doprinos korisnika - HRK]]/7.5345</f>
        <v>0</v>
      </c>
      <c r="W2637" s="19">
        <v>0</v>
      </c>
      <c r="X2637" s="20">
        <f>Ugovori_OPULJP[[#This Row],[Privatni doprinos korisnika - HRK]]/7.5345</f>
        <v>0</v>
      </c>
      <c r="Y2637" s="21">
        <f>Ugovori_OPULJP[[#This Row],[Bespovratna sredstva - Ukupno (EU+Nac) HRK
= Ukupna ugovorena vrijednost bespovratnih sredstava]]+Ugovori_OPULJP[[#This Row],[Javni doprinos korisnika - HRK]]+Ugovori_OPULJP[[#This Row],[Privatni doprinos korisnika - HRK]]</f>
        <v>1430344.59</v>
      </c>
      <c r="Z2637" s="22">
        <f>Ugovori_OPULJP[[#This Row],[UKUPNI PRIHVATLJIVI IZDACI
TOTAL ELIGIBLE EXPENDITURE
= Bespovratna sredstva ukupno + doprinos korisnika
= Ukupni prihvatljivi troškovi
= Ukupna ugovorena vrijednost projekta HRK]]/7.5345</f>
        <v>189839.35098546685</v>
      </c>
      <c r="AA2637" s="27" t="s">
        <v>22</v>
      </c>
      <c r="AB2637" s="27" t="s">
        <v>19</v>
      </c>
      <c r="AC2637" s="91" t="s">
        <v>9613</v>
      </c>
      <c r="AD2637" s="33" t="s">
        <v>147</v>
      </c>
    </row>
    <row r="2638" spans="1:30" ht="110.4" x14ac:dyDescent="0.3">
      <c r="A2638" s="31" t="s">
        <v>9614</v>
      </c>
      <c r="B2638" s="69" t="s">
        <v>139</v>
      </c>
      <c r="C2638" s="26" t="s">
        <v>2736</v>
      </c>
      <c r="D2638" s="26" t="s">
        <v>9594</v>
      </c>
      <c r="E2638" s="27" t="s">
        <v>63</v>
      </c>
      <c r="F2638" s="32" t="s">
        <v>9615</v>
      </c>
      <c r="G2638" s="14" t="s">
        <v>3732</v>
      </c>
      <c r="H2638" s="29">
        <v>44496</v>
      </c>
      <c r="I2638" s="29">
        <v>45226</v>
      </c>
      <c r="J2638" s="17" t="str">
        <f>IF(Ugovori_OPULJP[[#This Row],[DATUM ZAVRŠETKA OPERACIJE]]&gt;DATE(2023,12,31),"u provedbi","završen")</f>
        <v>završen</v>
      </c>
      <c r="K2638" s="28" t="s">
        <v>21</v>
      </c>
      <c r="L2638" s="28" t="s">
        <v>21</v>
      </c>
      <c r="M2638" s="18">
        <v>0.85</v>
      </c>
      <c r="N2638" s="18">
        <v>0.15</v>
      </c>
      <c r="O2638" s="19">
        <f>Ugovori_OPULJP[[#This Row],[Bespovratna sredstva - Ukupno (EU+Nac) HRK
= Ukupna ugovorena vrijednost bespovratnih sredstava]]*Ugovori_OPULJP[[#This Row],[EU STOPA SUFINANCIRANJA %
EU CO-FINANCING RATE %]]</f>
        <v>1695745.716</v>
      </c>
      <c r="P2638" s="20">
        <f>Ugovori_OPULJP[[#This Row],[Bespovratna sredstva - EU dio - HRK]]/7.5345</f>
        <v>225064.13378459087</v>
      </c>
      <c r="Q2638" s="19">
        <f>Ugovori_OPULJP[[#This Row],[Bespovratna sredstva - Ukupno (EU+Nac) HRK
= Ukupna ugovorena vrijednost bespovratnih sredstava]]*Ugovori_OPULJP[[#This Row],[STOPA NACIONALNOG SUFINANCIRANJA %]]</f>
        <v>299249.24400000001</v>
      </c>
      <c r="R2638" s="20">
        <f>Ugovori_OPULJP[[#This Row],[Bespovratna sredstva - Nacionalni dio - HRK]]/7.5345</f>
        <v>39717.200079633687</v>
      </c>
      <c r="S2638" s="21">
        <v>1994994.96</v>
      </c>
      <c r="T2638" s="22">
        <f>Ugovori_OPULJP[[#This Row],[Bespovratna sredstva - Ukupno (EU+Nac) HRK
= Ukupna ugovorena vrijednost bespovratnih sredstava]]/7.5345</f>
        <v>264781.33386422455</v>
      </c>
      <c r="U2638" s="19">
        <v>0</v>
      </c>
      <c r="V2638" s="20">
        <f>Ugovori_OPULJP[[#This Row],[Javni doprinos korisnika - HRK]]/7.5345</f>
        <v>0</v>
      </c>
      <c r="W2638" s="19">
        <v>0</v>
      </c>
      <c r="X2638" s="20">
        <f>Ugovori_OPULJP[[#This Row],[Privatni doprinos korisnika - HRK]]/7.5345</f>
        <v>0</v>
      </c>
      <c r="Y2638" s="21">
        <f>Ugovori_OPULJP[[#This Row],[Bespovratna sredstva - Ukupno (EU+Nac) HRK
= Ukupna ugovorena vrijednost bespovratnih sredstava]]+Ugovori_OPULJP[[#This Row],[Javni doprinos korisnika - HRK]]+Ugovori_OPULJP[[#This Row],[Privatni doprinos korisnika - HRK]]</f>
        <v>1994994.96</v>
      </c>
      <c r="Z2638" s="22">
        <f>Ugovori_OPULJP[[#This Row],[UKUPNI PRIHVATLJIVI IZDACI
TOTAL ELIGIBLE EXPENDITURE
= Bespovratna sredstva ukupno + doprinos korisnika
= Ukupni prihvatljivi troškovi
= Ukupna ugovorena vrijednost projekta HRK]]/7.5345</f>
        <v>264781.33386422455</v>
      </c>
      <c r="AA2638" s="13" t="s">
        <v>22</v>
      </c>
      <c r="AB2638" s="13" t="s">
        <v>19</v>
      </c>
      <c r="AC2638" s="91" t="s">
        <v>9616</v>
      </c>
      <c r="AD2638" s="33" t="s">
        <v>147</v>
      </c>
    </row>
    <row r="2639" spans="1:30" ht="124.2" x14ac:dyDescent="0.3">
      <c r="A2639" s="60" t="s">
        <v>9617</v>
      </c>
      <c r="B2639" s="69" t="s">
        <v>139</v>
      </c>
      <c r="C2639" s="26" t="s">
        <v>2736</v>
      </c>
      <c r="D2639" s="26" t="s">
        <v>9594</v>
      </c>
      <c r="E2639" s="27" t="s">
        <v>63</v>
      </c>
      <c r="F2639" s="44" t="s">
        <v>9618</v>
      </c>
      <c r="G2639" s="44" t="s">
        <v>3019</v>
      </c>
      <c r="H2639" s="29">
        <v>44315</v>
      </c>
      <c r="I2639" s="29">
        <v>45045</v>
      </c>
      <c r="J2639" s="17" t="str">
        <f>IF(Ugovori_OPULJP[[#This Row],[DATUM ZAVRŠETKA OPERACIJE]]&gt;DATE(2023,12,31),"u provedbi","završen")</f>
        <v>završen</v>
      </c>
      <c r="K2639" s="37" t="s">
        <v>21</v>
      </c>
      <c r="L2639" s="28" t="s">
        <v>21</v>
      </c>
      <c r="M2639" s="18">
        <v>0.85</v>
      </c>
      <c r="N2639" s="18">
        <v>0.15</v>
      </c>
      <c r="O2639" s="55">
        <f>Ugovori_OPULJP[[#This Row],[Bespovratna sredstva - Ukupno (EU+Nac) HRK
= Ukupna ugovorena vrijednost bespovratnih sredstava]]*Ugovori_OPULJP[[#This Row],[EU STOPA SUFINANCIRANJA %
EU CO-FINANCING RATE %]]</f>
        <v>1682742.11</v>
      </c>
      <c r="P2639" s="56">
        <f>Ugovori_OPULJP[[#This Row],[Bespovratna sredstva - EU dio - HRK]]/7.5345</f>
        <v>223338.25867675361</v>
      </c>
      <c r="Q2639" s="55">
        <f>Ugovori_OPULJP[[#This Row],[Bespovratna sredstva - Ukupno (EU+Nac) HRK
= Ukupna ugovorena vrijednost bespovratnih sredstava]]*Ugovori_OPULJP[[#This Row],[STOPA NACIONALNOG SUFINANCIRANJA %]]</f>
        <v>296954.49</v>
      </c>
      <c r="R2639" s="56">
        <f>Ugovori_OPULJP[[#This Row],[Bespovratna sredstva - Nacionalni dio - HRK]]/7.5345</f>
        <v>39412.633884132985</v>
      </c>
      <c r="S2639" s="57">
        <v>1979696.6</v>
      </c>
      <c r="T2639" s="58">
        <f>Ugovori_OPULJP[[#This Row],[Bespovratna sredstva - Ukupno (EU+Nac) HRK
= Ukupna ugovorena vrijednost bespovratnih sredstava]]/7.5345</f>
        <v>262750.89256088657</v>
      </c>
      <c r="U2639" s="19">
        <v>0</v>
      </c>
      <c r="V2639" s="20">
        <f>Ugovori_OPULJP[[#This Row],[Javni doprinos korisnika - HRK]]/7.5345</f>
        <v>0</v>
      </c>
      <c r="W2639" s="19">
        <v>0</v>
      </c>
      <c r="X2639" s="20">
        <f>Ugovori_OPULJP[[#This Row],[Privatni doprinos korisnika - HRK]]/7.5345</f>
        <v>0</v>
      </c>
      <c r="Y2639" s="57">
        <f>Ugovori_OPULJP[[#This Row],[Bespovratna sredstva - Ukupno (EU+Nac) HRK
= Ukupna ugovorena vrijednost bespovratnih sredstava]]+Ugovori_OPULJP[[#This Row],[Javni doprinos korisnika - HRK]]+Ugovori_OPULJP[[#This Row],[Privatni doprinos korisnika - HRK]]</f>
        <v>1979696.6</v>
      </c>
      <c r="Z2639" s="58">
        <f>Ugovori_OPULJP[[#This Row],[UKUPNI PRIHVATLJIVI IZDACI
TOTAL ELIGIBLE EXPENDITURE
= Bespovratna sredstva ukupno + doprinos korisnika
= Ukupni prihvatljivi troškovi
= Ukupna ugovorena vrijednost projekta HRK]]/7.5345</f>
        <v>262750.89256088657</v>
      </c>
      <c r="AA2639" s="27" t="s">
        <v>22</v>
      </c>
      <c r="AB2639" s="27" t="s">
        <v>19</v>
      </c>
      <c r="AC2639" s="91" t="s">
        <v>9619</v>
      </c>
      <c r="AD2639" s="33" t="s">
        <v>147</v>
      </c>
    </row>
    <row r="2640" spans="1:30" ht="110.4" x14ac:dyDescent="0.3">
      <c r="A2640" s="31" t="s">
        <v>9620</v>
      </c>
      <c r="B2640" s="69" t="s">
        <v>139</v>
      </c>
      <c r="C2640" s="26" t="s">
        <v>2736</v>
      </c>
      <c r="D2640" s="26" t="s">
        <v>9594</v>
      </c>
      <c r="E2640" s="27" t="s">
        <v>63</v>
      </c>
      <c r="F2640" s="32" t="s">
        <v>9621</v>
      </c>
      <c r="G2640" s="32" t="s">
        <v>9622</v>
      </c>
      <c r="H2640" s="29">
        <v>44317</v>
      </c>
      <c r="I2640" s="29">
        <v>44866</v>
      </c>
      <c r="J2640" s="17" t="str">
        <f>IF(Ugovori_OPULJP[[#This Row],[DATUM ZAVRŠETKA OPERACIJE]]&gt;DATE(2023,12,31),"u provedbi","završen")</f>
        <v>završen</v>
      </c>
      <c r="K2640" s="28" t="s">
        <v>21</v>
      </c>
      <c r="L2640" s="28" t="s">
        <v>21</v>
      </c>
      <c r="M2640" s="18">
        <v>0.85</v>
      </c>
      <c r="N2640" s="18">
        <v>0.15</v>
      </c>
      <c r="O2640" s="19">
        <f>Ugovori_OPULJP[[#This Row],[Bespovratna sredstva - Ukupno (EU+Nac) HRK
= Ukupna ugovorena vrijednost bespovratnih sredstava]]*Ugovori_OPULJP[[#This Row],[EU STOPA SUFINANCIRANJA %
EU CO-FINANCING RATE %]]</f>
        <v>1439870.1564999998</v>
      </c>
      <c r="P2640" s="20">
        <f>Ugovori_OPULJP[[#This Row],[Bespovratna sredstva - EU dio - HRK]]/7.5345</f>
        <v>191103.61092308711</v>
      </c>
      <c r="Q2640" s="19">
        <f>Ugovori_OPULJP[[#This Row],[Bespovratna sredstva - Ukupno (EU+Nac) HRK
= Ukupna ugovorena vrijednost bespovratnih sredstava]]*Ugovori_OPULJP[[#This Row],[STOPA NACIONALNOG SUFINANCIRANJA %]]</f>
        <v>254094.73349999997</v>
      </c>
      <c r="R2640" s="20">
        <f>Ugovori_OPULJP[[#This Row],[Bespovratna sredstva - Nacionalni dio - HRK]]/7.5345</f>
        <v>33724.166633485962</v>
      </c>
      <c r="S2640" s="21">
        <v>1693964.89</v>
      </c>
      <c r="T2640" s="22">
        <f>Ugovori_OPULJP[[#This Row],[Bespovratna sredstva - Ukupno (EU+Nac) HRK
= Ukupna ugovorena vrijednost bespovratnih sredstava]]/7.5345</f>
        <v>224827.77755657307</v>
      </c>
      <c r="U2640" s="19">
        <v>0</v>
      </c>
      <c r="V2640" s="20">
        <f>Ugovori_OPULJP[[#This Row],[Javni doprinos korisnika - HRK]]/7.5345</f>
        <v>0</v>
      </c>
      <c r="W2640" s="19">
        <v>0</v>
      </c>
      <c r="X2640" s="20">
        <f>Ugovori_OPULJP[[#This Row],[Privatni doprinos korisnika - HRK]]/7.5345</f>
        <v>0</v>
      </c>
      <c r="Y2640" s="21">
        <f>Ugovori_OPULJP[[#This Row],[Bespovratna sredstva - Ukupno (EU+Nac) HRK
= Ukupna ugovorena vrijednost bespovratnih sredstava]]+Ugovori_OPULJP[[#This Row],[Javni doprinos korisnika - HRK]]+Ugovori_OPULJP[[#This Row],[Privatni doprinos korisnika - HRK]]</f>
        <v>1693964.89</v>
      </c>
      <c r="Z2640" s="22">
        <f>Ugovori_OPULJP[[#This Row],[UKUPNI PRIHVATLJIVI IZDACI
TOTAL ELIGIBLE EXPENDITURE
= Bespovratna sredstva ukupno + doprinos korisnika
= Ukupni prihvatljivi troškovi
= Ukupna ugovorena vrijednost projekta HRK]]/7.5345</f>
        <v>224827.77755657307</v>
      </c>
      <c r="AA2640" s="13" t="s">
        <v>22</v>
      </c>
      <c r="AB2640" s="13" t="s">
        <v>19</v>
      </c>
      <c r="AC2640" s="91" t="s">
        <v>9623</v>
      </c>
      <c r="AD2640" s="33" t="s">
        <v>147</v>
      </c>
    </row>
    <row r="2641" spans="1:30" ht="124.2" x14ac:dyDescent="0.3">
      <c r="A2641" s="31" t="s">
        <v>9624</v>
      </c>
      <c r="B2641" s="69" t="s">
        <v>139</v>
      </c>
      <c r="C2641" s="26" t="s">
        <v>2736</v>
      </c>
      <c r="D2641" s="26" t="s">
        <v>9594</v>
      </c>
      <c r="E2641" s="27" t="s">
        <v>63</v>
      </c>
      <c r="F2641" s="32" t="s">
        <v>9625</v>
      </c>
      <c r="G2641" s="32" t="s">
        <v>7454</v>
      </c>
      <c r="H2641" s="29">
        <v>44502</v>
      </c>
      <c r="I2641" s="29">
        <v>45232</v>
      </c>
      <c r="J2641" s="17" t="str">
        <f>IF(Ugovori_OPULJP[[#This Row],[DATUM ZAVRŠETKA OPERACIJE]]&gt;DATE(2023,12,31),"u provedbi","završen")</f>
        <v>završen</v>
      </c>
      <c r="K2641" s="37" t="s">
        <v>880</v>
      </c>
      <c r="L2641" s="37" t="s">
        <v>21</v>
      </c>
      <c r="M2641" s="18">
        <v>0.85</v>
      </c>
      <c r="N2641" s="18">
        <v>0.15</v>
      </c>
      <c r="O2641" s="19">
        <f>Ugovori_OPULJP[[#This Row],[Bespovratna sredstva - Ukupno (EU+Nac) HRK
= Ukupna ugovorena vrijednost bespovratnih sredstava]]*Ugovori_OPULJP[[#This Row],[EU STOPA SUFINANCIRANJA %
EU CO-FINANCING RATE %]]</f>
        <v>1699915.561</v>
      </c>
      <c r="P2641" s="20">
        <f>Ugovori_OPULJP[[#This Row],[Bespovratna sredstva - EU dio - HRK]]/7.5345</f>
        <v>225617.56732364456</v>
      </c>
      <c r="Q2641" s="19">
        <f>Ugovori_OPULJP[[#This Row],[Bespovratna sredstva - Ukupno (EU+Nac) HRK
= Ukupna ugovorena vrijednost bespovratnih sredstava]]*Ugovori_OPULJP[[#This Row],[STOPA NACIONALNOG SUFINANCIRANJA %]]</f>
        <v>299985.09899999999</v>
      </c>
      <c r="R2641" s="20">
        <f>Ugovori_OPULJP[[#This Row],[Bespovratna sredstva - Nacionalni dio - HRK]]/7.5345</f>
        <v>39814.864821819625</v>
      </c>
      <c r="S2641" s="21">
        <v>1999900.66</v>
      </c>
      <c r="T2641" s="22">
        <f>Ugovori_OPULJP[[#This Row],[Bespovratna sredstva - Ukupno (EU+Nac) HRK
= Ukupna ugovorena vrijednost bespovratnih sredstava]]/7.5345</f>
        <v>265432.43214546418</v>
      </c>
      <c r="U2641" s="19">
        <v>0</v>
      </c>
      <c r="V2641" s="20">
        <f>Ugovori_OPULJP[[#This Row],[Javni doprinos korisnika - HRK]]/7.5345</f>
        <v>0</v>
      </c>
      <c r="W2641" s="19">
        <v>0</v>
      </c>
      <c r="X2641" s="20">
        <f>Ugovori_OPULJP[[#This Row],[Privatni doprinos korisnika - HRK]]/7.5345</f>
        <v>0</v>
      </c>
      <c r="Y2641" s="21">
        <f>Ugovori_OPULJP[[#This Row],[Bespovratna sredstva - Ukupno (EU+Nac) HRK
= Ukupna ugovorena vrijednost bespovratnih sredstava]]+Ugovori_OPULJP[[#This Row],[Javni doprinos korisnika - HRK]]+Ugovori_OPULJP[[#This Row],[Privatni doprinos korisnika - HRK]]</f>
        <v>1999900.66</v>
      </c>
      <c r="Z2641" s="22">
        <f>Ugovori_OPULJP[[#This Row],[UKUPNI PRIHVATLJIVI IZDACI
TOTAL ELIGIBLE EXPENDITURE
= Bespovratna sredstva ukupno + doprinos korisnika
= Ukupni prihvatljivi troškovi
= Ukupna ugovorena vrijednost projekta HRK]]/7.5345</f>
        <v>265432.43214546418</v>
      </c>
      <c r="AA2641" s="27" t="s">
        <v>22</v>
      </c>
      <c r="AB2641" s="27" t="s">
        <v>19</v>
      </c>
      <c r="AC2641" s="91" t="s">
        <v>9626</v>
      </c>
      <c r="AD2641" s="33" t="s">
        <v>147</v>
      </c>
    </row>
    <row r="2642" spans="1:30" ht="96.6" x14ac:dyDescent="0.3">
      <c r="A2642" s="60" t="s">
        <v>9627</v>
      </c>
      <c r="B2642" s="69" t="s">
        <v>139</v>
      </c>
      <c r="C2642" s="26" t="s">
        <v>2736</v>
      </c>
      <c r="D2642" s="40" t="s">
        <v>9594</v>
      </c>
      <c r="E2642" s="27" t="s">
        <v>63</v>
      </c>
      <c r="F2642" s="44" t="s">
        <v>9628</v>
      </c>
      <c r="G2642" s="44" t="s">
        <v>2272</v>
      </c>
      <c r="H2642" s="61">
        <v>44285</v>
      </c>
      <c r="I2642" s="61">
        <v>44895</v>
      </c>
      <c r="J2642" s="17" t="str">
        <f>IF(Ugovori_OPULJP[[#This Row],[DATUM ZAVRŠETKA OPERACIJE]]&gt;DATE(2023,12,31),"u provedbi","završen")</f>
        <v>završen</v>
      </c>
      <c r="K2642" s="37" t="s">
        <v>81</v>
      </c>
      <c r="L2642" s="37" t="s">
        <v>81</v>
      </c>
      <c r="M2642" s="59" t="s">
        <v>3114</v>
      </c>
      <c r="N2642" s="38">
        <v>0.15</v>
      </c>
      <c r="O2642" s="94">
        <f>Ugovori_OPULJP[[#This Row],[Bespovratna sredstva - Ukupno (EU+Nac) HRK
= Ukupna ugovorena vrijednost bespovratnih sredstava]]*Ugovori_OPULJP[[#This Row],[EU STOPA SUFINANCIRANJA %
EU CO-FINANCING RATE %]]</f>
        <v>1699915</v>
      </c>
      <c r="P2642" s="95">
        <f>Ugovori_OPULJP[[#This Row],[Bespovratna sredstva - EU dio - HRK]]/7.5345</f>
        <v>225617.49286614903</v>
      </c>
      <c r="Q2642" s="94">
        <f>Ugovori_OPULJP[[#This Row],[Bespovratna sredstva - Ukupno (EU+Nac) HRK
= Ukupna ugovorena vrijednost bespovratnih sredstava]]*Ugovori_OPULJP[[#This Row],[STOPA NACIONALNOG SUFINANCIRANJA %]]</f>
        <v>299985</v>
      </c>
      <c r="R2642" s="95">
        <f>Ugovori_OPULJP[[#This Row],[Bespovratna sredstva - Nacionalni dio - HRK]]/7.5345</f>
        <v>39814.851682261593</v>
      </c>
      <c r="S2642" s="96">
        <v>1999900</v>
      </c>
      <c r="T2642" s="97">
        <f>Ugovori_OPULJP[[#This Row],[Bespovratna sredstva - Ukupno (EU+Nac) HRK
= Ukupna ugovorena vrijednost bespovratnih sredstava]]/7.5345</f>
        <v>265432.34454841062</v>
      </c>
      <c r="U2642" s="19">
        <v>0</v>
      </c>
      <c r="V2642" s="20">
        <f>Ugovori_OPULJP[[#This Row],[Javni doprinos korisnika - HRK]]/7.5345</f>
        <v>0</v>
      </c>
      <c r="W2642" s="19">
        <v>0</v>
      </c>
      <c r="X2642" s="20">
        <f>Ugovori_OPULJP[[#This Row],[Privatni doprinos korisnika - HRK]]/7.5345</f>
        <v>0</v>
      </c>
      <c r="Y2642" s="96">
        <f>Ugovori_OPULJP[[#This Row],[Bespovratna sredstva - Ukupno (EU+Nac) HRK
= Ukupna ugovorena vrijednost bespovratnih sredstava]]+Ugovori_OPULJP[[#This Row],[Javni doprinos korisnika - HRK]]+Ugovori_OPULJP[[#This Row],[Privatni doprinos korisnika - HRK]]</f>
        <v>1999900</v>
      </c>
      <c r="Z2642" s="97">
        <f>Ugovori_OPULJP[[#This Row],[UKUPNI PRIHVATLJIVI IZDACI
TOTAL ELIGIBLE EXPENDITURE
= Bespovratna sredstva ukupno + doprinos korisnika
= Ukupni prihvatljivi troškovi
= Ukupna ugovorena vrijednost projekta HRK]]/7.5345</f>
        <v>265432.34454841062</v>
      </c>
      <c r="AA2642" s="27" t="s">
        <v>22</v>
      </c>
      <c r="AB2642" s="27" t="s">
        <v>19</v>
      </c>
      <c r="AC2642" s="92" t="s">
        <v>9629</v>
      </c>
      <c r="AD2642" s="33" t="s">
        <v>147</v>
      </c>
    </row>
    <row r="2643" spans="1:30" ht="55.2" x14ac:dyDescent="0.3">
      <c r="A2643" s="60" t="s">
        <v>9630</v>
      </c>
      <c r="B2643" s="69" t="s">
        <v>139</v>
      </c>
      <c r="C2643" s="26" t="s">
        <v>2736</v>
      </c>
      <c r="D2643" s="40" t="s">
        <v>9594</v>
      </c>
      <c r="E2643" s="27" t="s">
        <v>63</v>
      </c>
      <c r="F2643" s="44" t="s">
        <v>9631</v>
      </c>
      <c r="G2643" s="44" t="s">
        <v>9632</v>
      </c>
      <c r="H2643" s="29">
        <v>44305</v>
      </c>
      <c r="I2643" s="29">
        <v>45035</v>
      </c>
      <c r="J2643" s="17" t="str">
        <f>IF(Ugovori_OPULJP[[#This Row],[DATUM ZAVRŠETKA OPERACIJE]]&gt;DATE(2023,12,31),"u provedbi","završen")</f>
        <v>završen</v>
      </c>
      <c r="K2643" s="37" t="s">
        <v>81</v>
      </c>
      <c r="L2643" s="37" t="s">
        <v>81</v>
      </c>
      <c r="M2643" s="59" t="s">
        <v>3114</v>
      </c>
      <c r="N2643" s="38">
        <v>0.15</v>
      </c>
      <c r="O2643" s="55">
        <f>Ugovori_OPULJP[[#This Row],[Bespovratna sredstva - Ukupno (EU+Nac) HRK
= Ukupna ugovorena vrijednost bespovratnih sredstava]]*Ugovori_OPULJP[[#This Row],[EU STOPA SUFINANCIRANJA %
EU CO-FINANCING RATE %]]</f>
        <v>1685040</v>
      </c>
      <c r="P2643" s="56">
        <f>Ugovori_OPULJP[[#This Row],[Bespovratna sredstva - EU dio - HRK]]/7.5345</f>
        <v>223643.24109098146</v>
      </c>
      <c r="Q2643" s="55">
        <f>Ugovori_OPULJP[[#This Row],[Bespovratna sredstva - Ukupno (EU+Nac) HRK
= Ukupna ugovorena vrijednost bespovratnih sredstava]]*Ugovori_OPULJP[[#This Row],[STOPA NACIONALNOG SUFINANCIRANJA %]]</f>
        <v>297360</v>
      </c>
      <c r="R2643" s="56">
        <f>Ugovori_OPULJP[[#This Row],[Bespovratna sredstva - Nacionalni dio - HRK]]/7.5345</f>
        <v>39466.454310173198</v>
      </c>
      <c r="S2643" s="57">
        <v>1982400</v>
      </c>
      <c r="T2643" s="58">
        <f>Ugovori_OPULJP[[#This Row],[Bespovratna sredstva - Ukupno (EU+Nac) HRK
= Ukupna ugovorena vrijednost bespovratnih sredstava]]/7.5345</f>
        <v>263109.69540115469</v>
      </c>
      <c r="U2643" s="19">
        <v>0</v>
      </c>
      <c r="V2643" s="20">
        <f>Ugovori_OPULJP[[#This Row],[Javni doprinos korisnika - HRK]]/7.5345</f>
        <v>0</v>
      </c>
      <c r="W2643" s="19">
        <v>0</v>
      </c>
      <c r="X2643" s="20">
        <f>Ugovori_OPULJP[[#This Row],[Privatni doprinos korisnika - HRK]]/7.5345</f>
        <v>0</v>
      </c>
      <c r="Y2643" s="57">
        <f>Ugovori_OPULJP[[#This Row],[Bespovratna sredstva - Ukupno (EU+Nac) HRK
= Ukupna ugovorena vrijednost bespovratnih sredstava]]+Ugovori_OPULJP[[#This Row],[Javni doprinos korisnika - HRK]]+Ugovori_OPULJP[[#This Row],[Privatni doprinos korisnika - HRK]]</f>
        <v>1982400</v>
      </c>
      <c r="Z2643" s="58">
        <f>Ugovori_OPULJP[[#This Row],[UKUPNI PRIHVATLJIVI IZDACI
TOTAL ELIGIBLE EXPENDITURE
= Bespovratna sredstva ukupno + doprinos korisnika
= Ukupni prihvatljivi troškovi
= Ukupna ugovorena vrijednost projekta HRK]]/7.5345</f>
        <v>263109.69540115469</v>
      </c>
      <c r="AA2643" s="27" t="s">
        <v>22</v>
      </c>
      <c r="AB2643" s="27" t="s">
        <v>19</v>
      </c>
      <c r="AC2643" s="91" t="s">
        <v>9633</v>
      </c>
      <c r="AD2643" s="33" t="s">
        <v>147</v>
      </c>
    </row>
    <row r="2644" spans="1:30" ht="96.6" x14ac:dyDescent="0.3">
      <c r="A2644" s="31" t="s">
        <v>9634</v>
      </c>
      <c r="B2644" s="69" t="s">
        <v>139</v>
      </c>
      <c r="C2644" s="26" t="s">
        <v>2736</v>
      </c>
      <c r="D2644" s="26" t="s">
        <v>9594</v>
      </c>
      <c r="E2644" s="27" t="s">
        <v>63</v>
      </c>
      <c r="F2644" s="32" t="s">
        <v>9635</v>
      </c>
      <c r="G2644" s="32" t="s">
        <v>3051</v>
      </c>
      <c r="H2644" s="29">
        <v>44376</v>
      </c>
      <c r="I2644" s="29">
        <v>45106</v>
      </c>
      <c r="J2644" s="17" t="str">
        <f>IF(Ugovori_OPULJP[[#This Row],[DATUM ZAVRŠETKA OPERACIJE]]&gt;DATE(2023,12,31),"u provedbi","završen")</f>
        <v>završen</v>
      </c>
      <c r="K2644" s="28" t="s">
        <v>66</v>
      </c>
      <c r="L2644" s="28" t="s">
        <v>66</v>
      </c>
      <c r="M2644" s="46" t="s">
        <v>3114</v>
      </c>
      <c r="N2644" s="18">
        <v>0.15</v>
      </c>
      <c r="O2644" s="19">
        <f>Ugovori_OPULJP[[#This Row],[Bespovratna sredstva - Ukupno (EU+Nac) HRK
= Ukupna ugovorena vrijednost bespovratnih sredstava]]*Ugovori_OPULJP[[#This Row],[EU STOPA SUFINANCIRANJA %
EU CO-FINANCING RATE %]]</f>
        <v>1364317.7534999999</v>
      </c>
      <c r="P2644" s="20">
        <f>Ugovori_OPULJP[[#This Row],[Bespovratna sredstva - EU dio - HRK]]/7.5345</f>
        <v>181076.08381445348</v>
      </c>
      <c r="Q2644" s="19">
        <f>Ugovori_OPULJP[[#This Row],[Bespovratna sredstva - Ukupno (EU+Nac) HRK
= Ukupna ugovorena vrijednost bespovratnih sredstava]]*Ugovori_OPULJP[[#This Row],[STOPA NACIONALNOG SUFINANCIRANJA %]]</f>
        <v>240761.95649999997</v>
      </c>
      <c r="R2644" s="20">
        <f>Ugovori_OPULJP[[#This Row],[Bespovratna sredstva - Nacionalni dio - HRK]]/7.5345</f>
        <v>31954.603026080025</v>
      </c>
      <c r="S2644" s="21">
        <v>1605079.71</v>
      </c>
      <c r="T2644" s="22">
        <f>Ugovori_OPULJP[[#This Row],[Bespovratna sredstva - Ukupno (EU+Nac) HRK
= Ukupna ugovorena vrijednost bespovratnih sredstava]]/7.5345</f>
        <v>213030.68684053354</v>
      </c>
      <c r="U2644" s="19">
        <v>0</v>
      </c>
      <c r="V2644" s="20">
        <f>Ugovori_OPULJP[[#This Row],[Javni doprinos korisnika - HRK]]/7.5345</f>
        <v>0</v>
      </c>
      <c r="W2644" s="19">
        <v>0</v>
      </c>
      <c r="X2644" s="20">
        <f>Ugovori_OPULJP[[#This Row],[Privatni doprinos korisnika - HRK]]/7.5345</f>
        <v>0</v>
      </c>
      <c r="Y2644" s="21">
        <f>Ugovori_OPULJP[[#This Row],[Bespovratna sredstva - Ukupno (EU+Nac) HRK
= Ukupna ugovorena vrijednost bespovratnih sredstava]]+Ugovori_OPULJP[[#This Row],[Javni doprinos korisnika - HRK]]+Ugovori_OPULJP[[#This Row],[Privatni doprinos korisnika - HRK]]</f>
        <v>1605079.71</v>
      </c>
      <c r="Z2644" s="22">
        <f>Ugovori_OPULJP[[#This Row],[UKUPNI PRIHVATLJIVI IZDACI
TOTAL ELIGIBLE EXPENDITURE
= Bespovratna sredstva ukupno + doprinos korisnika
= Ukupni prihvatljivi troškovi
= Ukupna ugovorena vrijednost projekta HRK]]/7.5345</f>
        <v>213030.68684053354</v>
      </c>
      <c r="AA2644" s="27" t="s">
        <v>22</v>
      </c>
      <c r="AB2644" s="27" t="s">
        <v>19</v>
      </c>
      <c r="AC2644" s="91" t="s">
        <v>9636</v>
      </c>
      <c r="AD2644" s="33" t="s">
        <v>147</v>
      </c>
    </row>
    <row r="2645" spans="1:30" ht="110.4" x14ac:dyDescent="0.3">
      <c r="A2645" s="31" t="s">
        <v>9637</v>
      </c>
      <c r="B2645" s="69" t="s">
        <v>139</v>
      </c>
      <c r="C2645" s="26" t="s">
        <v>2736</v>
      </c>
      <c r="D2645" s="26" t="s">
        <v>9594</v>
      </c>
      <c r="E2645" s="27" t="s">
        <v>63</v>
      </c>
      <c r="F2645" s="32" t="s">
        <v>9638</v>
      </c>
      <c r="G2645" s="14" t="s">
        <v>2219</v>
      </c>
      <c r="H2645" s="29">
        <v>44321</v>
      </c>
      <c r="I2645" s="29">
        <v>45051</v>
      </c>
      <c r="J2645" s="17" t="str">
        <f>IF(Ugovori_OPULJP[[#This Row],[DATUM ZAVRŠETKA OPERACIJE]]&gt;DATE(2023,12,31),"u provedbi","završen")</f>
        <v>završen</v>
      </c>
      <c r="K2645" s="28" t="s">
        <v>66</v>
      </c>
      <c r="L2645" s="28" t="s">
        <v>66</v>
      </c>
      <c r="M2645" s="18">
        <v>0.85</v>
      </c>
      <c r="N2645" s="18">
        <v>0.15</v>
      </c>
      <c r="O2645" s="19">
        <f>Ugovori_OPULJP[[#This Row],[Bespovratna sredstva - Ukupno (EU+Nac) HRK
= Ukupna ugovorena vrijednost bespovratnih sredstava]]*Ugovori_OPULJP[[#This Row],[EU STOPA SUFINANCIRANJA %
EU CO-FINANCING RATE %]]</f>
        <v>1689070.9209999999</v>
      </c>
      <c r="P2645" s="20">
        <f>Ugovori_OPULJP[[#This Row],[Bespovratna sredstva - EU dio - HRK]]/7.5345</f>
        <v>224178.23624659894</v>
      </c>
      <c r="Q2645" s="19">
        <f>Ugovori_OPULJP[[#This Row],[Bespovratna sredstva - Ukupno (EU+Nac) HRK
= Ukupna ugovorena vrijednost bespovratnih sredstava]]*Ugovori_OPULJP[[#This Row],[STOPA NACIONALNOG SUFINANCIRANJA %]]</f>
        <v>298071.33899999998</v>
      </c>
      <c r="R2645" s="20">
        <f>Ugovori_OPULJP[[#This Row],[Bespovratna sredstva - Nacionalni dio - HRK]]/7.5345</f>
        <v>39560.865219988053</v>
      </c>
      <c r="S2645" s="21">
        <v>1987142.26</v>
      </c>
      <c r="T2645" s="22">
        <f>Ugovori_OPULJP[[#This Row],[Bespovratna sredstva - Ukupno (EU+Nac) HRK
= Ukupna ugovorena vrijednost bespovratnih sredstava]]/7.5345</f>
        <v>263739.10146658705</v>
      </c>
      <c r="U2645" s="19">
        <v>0</v>
      </c>
      <c r="V2645" s="20">
        <f>Ugovori_OPULJP[[#This Row],[Javni doprinos korisnika - HRK]]/7.5345</f>
        <v>0</v>
      </c>
      <c r="W2645" s="19">
        <v>0</v>
      </c>
      <c r="X2645" s="20">
        <f>Ugovori_OPULJP[[#This Row],[Privatni doprinos korisnika - HRK]]/7.5345</f>
        <v>0</v>
      </c>
      <c r="Y2645" s="21">
        <f>Ugovori_OPULJP[[#This Row],[Bespovratna sredstva - Ukupno (EU+Nac) HRK
= Ukupna ugovorena vrijednost bespovratnih sredstava]]+Ugovori_OPULJP[[#This Row],[Javni doprinos korisnika - HRK]]+Ugovori_OPULJP[[#This Row],[Privatni doprinos korisnika - HRK]]</f>
        <v>1987142.26</v>
      </c>
      <c r="Z2645" s="22">
        <f>Ugovori_OPULJP[[#This Row],[UKUPNI PRIHVATLJIVI IZDACI
TOTAL ELIGIBLE EXPENDITURE
= Bespovratna sredstva ukupno + doprinos korisnika
= Ukupni prihvatljivi troškovi
= Ukupna ugovorena vrijednost projekta HRK]]/7.5345</f>
        <v>263739.10146658705</v>
      </c>
      <c r="AA2645" s="13" t="s">
        <v>22</v>
      </c>
      <c r="AB2645" s="13" t="s">
        <v>19</v>
      </c>
      <c r="AC2645" s="91" t="s">
        <v>9639</v>
      </c>
      <c r="AD2645" s="33" t="s">
        <v>147</v>
      </c>
    </row>
    <row r="2646" spans="1:30" ht="55.2" x14ac:dyDescent="0.3">
      <c r="A2646" s="31" t="s">
        <v>9640</v>
      </c>
      <c r="B2646" s="69" t="s">
        <v>139</v>
      </c>
      <c r="C2646" s="26" t="s">
        <v>2736</v>
      </c>
      <c r="D2646" s="26" t="s">
        <v>9594</v>
      </c>
      <c r="E2646" s="27" t="s">
        <v>63</v>
      </c>
      <c r="F2646" s="32" t="s">
        <v>9641</v>
      </c>
      <c r="G2646" s="14" t="s">
        <v>2569</v>
      </c>
      <c r="H2646" s="29">
        <v>44378</v>
      </c>
      <c r="I2646" s="29">
        <v>45108</v>
      </c>
      <c r="J2646" s="17" t="str">
        <f>IF(Ugovori_OPULJP[[#This Row],[DATUM ZAVRŠETKA OPERACIJE]]&gt;DATE(2023,12,31),"u provedbi","završen")</f>
        <v>završen</v>
      </c>
      <c r="K2646" s="28" t="s">
        <v>66</v>
      </c>
      <c r="L2646" s="28" t="s">
        <v>66</v>
      </c>
      <c r="M2646" s="46" t="s">
        <v>3114</v>
      </c>
      <c r="N2646" s="18">
        <v>0.15</v>
      </c>
      <c r="O2646" s="19">
        <f>Ugovori_OPULJP[[#This Row],[Bespovratna sredstva - Ukupno (EU+Nac) HRK
= Ukupna ugovorena vrijednost bespovratnih sredstava]]*Ugovori_OPULJP[[#This Row],[EU STOPA SUFINANCIRANJA %
EU CO-FINANCING RATE %]]</f>
        <v>1699955.392</v>
      </c>
      <c r="P2646" s="20">
        <f>Ugovori_OPULJP[[#This Row],[Bespovratna sredstva - EU dio - HRK]]/7.5345</f>
        <v>225622.85380582651</v>
      </c>
      <c r="Q2646" s="19">
        <f>Ugovori_OPULJP[[#This Row],[Bespovratna sredstva - Ukupno (EU+Nac) HRK
= Ukupna ugovorena vrijednost bespovratnih sredstava]]*Ugovori_OPULJP[[#This Row],[STOPA NACIONALNOG SUFINANCIRANJA %]]</f>
        <v>299992.12799999997</v>
      </c>
      <c r="R2646" s="20">
        <f>Ugovori_OPULJP[[#This Row],[Bespovratna sredstva - Nacionalni dio - HRK]]/7.5345</f>
        <v>39815.797730439968</v>
      </c>
      <c r="S2646" s="21">
        <v>1999947.52</v>
      </c>
      <c r="T2646" s="22">
        <f>Ugovori_OPULJP[[#This Row],[Bespovratna sredstva - Ukupno (EU+Nac) HRK
= Ukupna ugovorena vrijednost bespovratnih sredstava]]/7.5345</f>
        <v>265438.65153626649</v>
      </c>
      <c r="U2646" s="19">
        <v>0</v>
      </c>
      <c r="V2646" s="20">
        <f>Ugovori_OPULJP[[#This Row],[Javni doprinos korisnika - HRK]]/7.5345</f>
        <v>0</v>
      </c>
      <c r="W2646" s="19">
        <v>0</v>
      </c>
      <c r="X2646" s="20">
        <f>Ugovori_OPULJP[[#This Row],[Privatni doprinos korisnika - HRK]]/7.5345</f>
        <v>0</v>
      </c>
      <c r="Y2646" s="21">
        <f>Ugovori_OPULJP[[#This Row],[Bespovratna sredstva - Ukupno (EU+Nac) HRK
= Ukupna ugovorena vrijednost bespovratnih sredstava]]+Ugovori_OPULJP[[#This Row],[Javni doprinos korisnika - HRK]]+Ugovori_OPULJP[[#This Row],[Privatni doprinos korisnika - HRK]]</f>
        <v>1999947.52</v>
      </c>
      <c r="Z2646" s="22">
        <f>Ugovori_OPULJP[[#This Row],[UKUPNI PRIHVATLJIVI IZDACI
TOTAL ELIGIBLE EXPENDITURE
= Bespovratna sredstva ukupno + doprinos korisnika
= Ukupni prihvatljivi troškovi
= Ukupna ugovorena vrijednost projekta HRK]]/7.5345</f>
        <v>265438.65153626649</v>
      </c>
      <c r="AA2646" s="27" t="s">
        <v>22</v>
      </c>
      <c r="AB2646" s="27" t="s">
        <v>19</v>
      </c>
      <c r="AC2646" s="91" t="s">
        <v>9642</v>
      </c>
      <c r="AD2646" s="33" t="s">
        <v>147</v>
      </c>
    </row>
    <row r="2647" spans="1:30" ht="110.4" x14ac:dyDescent="0.3">
      <c r="A2647" s="31" t="s">
        <v>9643</v>
      </c>
      <c r="B2647" s="69" t="s">
        <v>139</v>
      </c>
      <c r="C2647" s="26" t="s">
        <v>2736</v>
      </c>
      <c r="D2647" s="26" t="s">
        <v>9594</v>
      </c>
      <c r="E2647" s="27" t="s">
        <v>63</v>
      </c>
      <c r="F2647" s="32" t="s">
        <v>9644</v>
      </c>
      <c r="G2647" s="32" t="s">
        <v>9645</v>
      </c>
      <c r="H2647" s="29">
        <v>44378</v>
      </c>
      <c r="I2647" s="29">
        <v>45108</v>
      </c>
      <c r="J2647" s="17" t="str">
        <f>IF(Ugovori_OPULJP[[#This Row],[DATUM ZAVRŠETKA OPERACIJE]]&gt;DATE(2023,12,31),"u provedbi","završen")</f>
        <v>završen</v>
      </c>
      <c r="K2647" s="28" t="s">
        <v>66</v>
      </c>
      <c r="L2647" s="28" t="s">
        <v>66</v>
      </c>
      <c r="M2647" s="46" t="s">
        <v>3114</v>
      </c>
      <c r="N2647" s="18">
        <v>0.15</v>
      </c>
      <c r="O2647" s="19">
        <f>Ugovori_OPULJP[[#This Row],[Bespovratna sredstva - Ukupno (EU+Nac) HRK
= Ukupna ugovorena vrijednost bespovratnih sredstava]]*Ugovori_OPULJP[[#This Row],[EU STOPA SUFINANCIRANJA %
EU CO-FINANCING RATE %]]</f>
        <v>1686621.9859999998</v>
      </c>
      <c r="P2647" s="20">
        <f>Ugovori_OPULJP[[#This Row],[Bespovratna sredstva - EU dio - HRK]]/7.5345</f>
        <v>223853.20671577405</v>
      </c>
      <c r="Q2647" s="19">
        <f>Ugovori_OPULJP[[#This Row],[Bespovratna sredstva - Ukupno (EU+Nac) HRK
= Ukupna ugovorena vrijednost bespovratnih sredstava]]*Ugovori_OPULJP[[#This Row],[STOPA NACIONALNOG SUFINANCIRANJA %]]</f>
        <v>297639.174</v>
      </c>
      <c r="R2647" s="20">
        <f>Ugovori_OPULJP[[#This Row],[Bespovratna sredstva - Nacionalni dio - HRK]]/7.5345</f>
        <v>39503.507067489547</v>
      </c>
      <c r="S2647" s="21">
        <v>1984261.16</v>
      </c>
      <c r="T2647" s="22">
        <f>Ugovori_OPULJP[[#This Row],[Bespovratna sredstva - Ukupno (EU+Nac) HRK
= Ukupna ugovorena vrijednost bespovratnih sredstava]]/7.5345</f>
        <v>263356.71378326364</v>
      </c>
      <c r="U2647" s="19">
        <v>0</v>
      </c>
      <c r="V2647" s="20">
        <f>Ugovori_OPULJP[[#This Row],[Javni doprinos korisnika - HRK]]/7.5345</f>
        <v>0</v>
      </c>
      <c r="W2647" s="19">
        <v>0</v>
      </c>
      <c r="X2647" s="20">
        <f>Ugovori_OPULJP[[#This Row],[Privatni doprinos korisnika - HRK]]/7.5345</f>
        <v>0</v>
      </c>
      <c r="Y2647" s="21">
        <f>Ugovori_OPULJP[[#This Row],[Bespovratna sredstva - Ukupno (EU+Nac) HRK
= Ukupna ugovorena vrijednost bespovratnih sredstava]]+Ugovori_OPULJP[[#This Row],[Javni doprinos korisnika - HRK]]+Ugovori_OPULJP[[#This Row],[Privatni doprinos korisnika - HRK]]</f>
        <v>1984261.16</v>
      </c>
      <c r="Z2647" s="22">
        <f>Ugovori_OPULJP[[#This Row],[UKUPNI PRIHVATLJIVI IZDACI
TOTAL ELIGIBLE EXPENDITURE
= Bespovratna sredstva ukupno + doprinos korisnika
= Ukupni prihvatljivi troškovi
= Ukupna ugovorena vrijednost projekta HRK]]/7.5345</f>
        <v>263356.71378326364</v>
      </c>
      <c r="AA2647" s="27" t="s">
        <v>22</v>
      </c>
      <c r="AB2647" s="27" t="s">
        <v>19</v>
      </c>
      <c r="AC2647" s="91" t="s">
        <v>9646</v>
      </c>
      <c r="AD2647" s="33" t="s">
        <v>147</v>
      </c>
    </row>
    <row r="2648" spans="1:30" ht="69" x14ac:dyDescent="0.3">
      <c r="A2648" s="31" t="s">
        <v>9647</v>
      </c>
      <c r="B2648" s="69" t="s">
        <v>139</v>
      </c>
      <c r="C2648" s="26" t="s">
        <v>2736</v>
      </c>
      <c r="D2648" s="26" t="s">
        <v>9594</v>
      </c>
      <c r="E2648" s="27" t="s">
        <v>63</v>
      </c>
      <c r="F2648" s="32" t="s">
        <v>9648</v>
      </c>
      <c r="G2648" s="32" t="s">
        <v>9649</v>
      </c>
      <c r="H2648" s="29">
        <v>44319</v>
      </c>
      <c r="I2648" s="29">
        <v>45049</v>
      </c>
      <c r="J2648" s="17" t="str">
        <f>IF(Ugovori_OPULJP[[#This Row],[DATUM ZAVRŠETKA OPERACIJE]]&gt;DATE(2023,12,31),"u provedbi","završen")</f>
        <v>završen</v>
      </c>
      <c r="K2648" s="28" t="s">
        <v>417</v>
      </c>
      <c r="L2648" s="15" t="s">
        <v>417</v>
      </c>
      <c r="M2648" s="18">
        <v>0.85</v>
      </c>
      <c r="N2648" s="18">
        <v>0.15</v>
      </c>
      <c r="O2648" s="19">
        <f>Ugovori_OPULJP[[#This Row],[Bespovratna sredstva - Ukupno (EU+Nac) HRK
= Ukupna ugovorena vrijednost bespovratnih sredstava]]*Ugovori_OPULJP[[#This Row],[EU STOPA SUFINANCIRANJA %
EU CO-FINANCING RATE %]]</f>
        <v>1689723.8399999999</v>
      </c>
      <c r="P2648" s="20">
        <f>Ugovori_OPULJP[[#This Row],[Bespovratna sredstva - EU dio - HRK]]/7.5345</f>
        <v>224264.8934899462</v>
      </c>
      <c r="Q2648" s="19">
        <f>Ugovori_OPULJP[[#This Row],[Bespovratna sredstva - Ukupno (EU+Nac) HRK
= Ukupna ugovorena vrijednost bespovratnih sredstava]]*Ugovori_OPULJP[[#This Row],[STOPA NACIONALNOG SUFINANCIRANJA %]]</f>
        <v>298186.56</v>
      </c>
      <c r="R2648" s="20">
        <f>Ugovori_OPULJP[[#This Row],[Bespovratna sredstva - Nacionalni dio - HRK]]/7.5345</f>
        <v>39576.157674696391</v>
      </c>
      <c r="S2648" s="21">
        <v>1987910.4</v>
      </c>
      <c r="T2648" s="22">
        <f>Ugovori_OPULJP[[#This Row],[Bespovratna sredstva - Ukupno (EU+Nac) HRK
= Ukupna ugovorena vrijednost bespovratnih sredstava]]/7.5345</f>
        <v>263841.05116464262</v>
      </c>
      <c r="U2648" s="19">
        <v>0</v>
      </c>
      <c r="V2648" s="20">
        <f>Ugovori_OPULJP[[#This Row],[Javni doprinos korisnika - HRK]]/7.5345</f>
        <v>0</v>
      </c>
      <c r="W2648" s="19">
        <v>0</v>
      </c>
      <c r="X2648" s="20">
        <f>Ugovori_OPULJP[[#This Row],[Privatni doprinos korisnika - HRK]]/7.5345</f>
        <v>0</v>
      </c>
      <c r="Y2648" s="21">
        <f>Ugovori_OPULJP[[#This Row],[Bespovratna sredstva - Ukupno (EU+Nac) HRK
= Ukupna ugovorena vrijednost bespovratnih sredstava]]+Ugovori_OPULJP[[#This Row],[Javni doprinos korisnika - HRK]]+Ugovori_OPULJP[[#This Row],[Privatni doprinos korisnika - HRK]]</f>
        <v>1987910.4</v>
      </c>
      <c r="Z2648" s="22">
        <f>Ugovori_OPULJP[[#This Row],[UKUPNI PRIHVATLJIVI IZDACI
TOTAL ELIGIBLE EXPENDITURE
= Bespovratna sredstva ukupno + doprinos korisnika
= Ukupni prihvatljivi troškovi
= Ukupna ugovorena vrijednost projekta HRK]]/7.5345</f>
        <v>263841.05116464262</v>
      </c>
      <c r="AA2648" s="13" t="s">
        <v>22</v>
      </c>
      <c r="AB2648" s="13" t="s">
        <v>19</v>
      </c>
      <c r="AC2648" s="91" t="s">
        <v>9650</v>
      </c>
      <c r="AD2648" s="33" t="s">
        <v>147</v>
      </c>
    </row>
    <row r="2649" spans="1:30" ht="110.4" x14ac:dyDescent="0.3">
      <c r="A2649" s="31" t="s">
        <v>9651</v>
      </c>
      <c r="B2649" s="69" t="s">
        <v>139</v>
      </c>
      <c r="C2649" s="26" t="s">
        <v>2736</v>
      </c>
      <c r="D2649" s="26" t="s">
        <v>9594</v>
      </c>
      <c r="E2649" s="27" t="s">
        <v>63</v>
      </c>
      <c r="F2649" s="32" t="s">
        <v>9652</v>
      </c>
      <c r="G2649" s="32" t="s">
        <v>2996</v>
      </c>
      <c r="H2649" s="29">
        <v>44382</v>
      </c>
      <c r="I2649" s="29">
        <v>44931</v>
      </c>
      <c r="J2649" s="17" t="str">
        <f>IF(Ugovori_OPULJP[[#This Row],[DATUM ZAVRŠETKA OPERACIJE]]&gt;DATE(2023,12,31),"u provedbi","završen")</f>
        <v>završen</v>
      </c>
      <c r="K2649" s="28" t="s">
        <v>240</v>
      </c>
      <c r="L2649" s="28" t="s">
        <v>240</v>
      </c>
      <c r="M2649" s="46" t="s">
        <v>3114</v>
      </c>
      <c r="N2649" s="18">
        <v>0.15</v>
      </c>
      <c r="O2649" s="19">
        <f>Ugovori_OPULJP[[#This Row],[Bespovratna sredstva - Ukupno (EU+Nac) HRK
= Ukupna ugovorena vrijednost bespovratnih sredstava]]*Ugovori_OPULJP[[#This Row],[EU STOPA SUFINANCIRANJA %
EU CO-FINANCING RATE %]]</f>
        <v>1699164.2034999998</v>
      </c>
      <c r="P2649" s="20">
        <f>Ugovori_OPULJP[[#This Row],[Bespovratna sredstva - EU dio - HRK]]/7.5345</f>
        <v>225517.84504612113</v>
      </c>
      <c r="Q2649" s="19">
        <f>Ugovori_OPULJP[[#This Row],[Bespovratna sredstva - Ukupno (EU+Nac) HRK
= Ukupna ugovorena vrijednost bespovratnih sredstava]]*Ugovori_OPULJP[[#This Row],[STOPA NACIONALNOG SUFINANCIRANJA %]]</f>
        <v>299852.50649999996</v>
      </c>
      <c r="R2649" s="20">
        <f>Ugovori_OPULJP[[#This Row],[Bespovratna sredstva - Nacionalni dio - HRK]]/7.5345</f>
        <v>39797.266772844909</v>
      </c>
      <c r="S2649" s="21">
        <v>1999016.71</v>
      </c>
      <c r="T2649" s="22">
        <f>Ugovori_OPULJP[[#This Row],[Bespovratna sredstva - Ukupno (EU+Nac) HRK
= Ukupna ugovorena vrijednost bespovratnih sredstava]]/7.5345</f>
        <v>265315.11181896605</v>
      </c>
      <c r="U2649" s="19">
        <v>0</v>
      </c>
      <c r="V2649" s="20">
        <f>Ugovori_OPULJP[[#This Row],[Javni doprinos korisnika - HRK]]/7.5345</f>
        <v>0</v>
      </c>
      <c r="W2649" s="19">
        <v>0</v>
      </c>
      <c r="X2649" s="20">
        <f>Ugovori_OPULJP[[#This Row],[Privatni doprinos korisnika - HRK]]/7.5345</f>
        <v>0</v>
      </c>
      <c r="Y2649" s="21">
        <f>Ugovori_OPULJP[[#This Row],[Bespovratna sredstva - Ukupno (EU+Nac) HRK
= Ukupna ugovorena vrijednost bespovratnih sredstava]]+Ugovori_OPULJP[[#This Row],[Javni doprinos korisnika - HRK]]+Ugovori_OPULJP[[#This Row],[Privatni doprinos korisnika - HRK]]</f>
        <v>1999016.71</v>
      </c>
      <c r="Z2649" s="22">
        <f>Ugovori_OPULJP[[#This Row],[UKUPNI PRIHVATLJIVI IZDACI
TOTAL ELIGIBLE EXPENDITURE
= Bespovratna sredstva ukupno + doprinos korisnika
= Ukupni prihvatljivi troškovi
= Ukupna ugovorena vrijednost projekta HRK]]/7.5345</f>
        <v>265315.11181896605</v>
      </c>
      <c r="AA2649" s="27" t="s">
        <v>22</v>
      </c>
      <c r="AB2649" s="27" t="s">
        <v>19</v>
      </c>
      <c r="AC2649" s="91" t="s">
        <v>9653</v>
      </c>
      <c r="AD2649" s="33" t="s">
        <v>147</v>
      </c>
    </row>
    <row r="2650" spans="1:30" ht="82.8" x14ac:dyDescent="0.3">
      <c r="A2650" s="31" t="s">
        <v>9654</v>
      </c>
      <c r="B2650" s="69" t="s">
        <v>139</v>
      </c>
      <c r="C2650" s="26" t="s">
        <v>2736</v>
      </c>
      <c r="D2650" s="26" t="s">
        <v>9594</v>
      </c>
      <c r="E2650" s="27" t="s">
        <v>63</v>
      </c>
      <c r="F2650" s="32" t="s">
        <v>9655</v>
      </c>
      <c r="G2650" s="14" t="s">
        <v>1919</v>
      </c>
      <c r="H2650" s="29">
        <v>44378</v>
      </c>
      <c r="I2650" s="29">
        <v>44986</v>
      </c>
      <c r="J2650" s="17" t="str">
        <f>IF(Ugovori_OPULJP[[#This Row],[DATUM ZAVRŠETKA OPERACIJE]]&gt;DATE(2023,12,31),"u provedbi","završen")</f>
        <v>završen</v>
      </c>
      <c r="K2650" s="28" t="s">
        <v>240</v>
      </c>
      <c r="L2650" s="28" t="s">
        <v>240</v>
      </c>
      <c r="M2650" s="46" t="s">
        <v>3114</v>
      </c>
      <c r="N2650" s="18">
        <v>0.15</v>
      </c>
      <c r="O2650" s="19">
        <f>Ugovori_OPULJP[[#This Row],[Bespovratna sredstva - Ukupno (EU+Nac) HRK
= Ukupna ugovorena vrijednost bespovratnih sredstava]]*Ugovori_OPULJP[[#This Row],[EU STOPA SUFINANCIRANJA %
EU CO-FINANCING RATE %]]</f>
        <v>1672388.6340000001</v>
      </c>
      <c r="P2650" s="20">
        <f>Ugovori_OPULJP[[#This Row],[Bespovratna sredstva - EU dio - HRK]]/7.5345</f>
        <v>221964.11626518017</v>
      </c>
      <c r="Q2650" s="19">
        <f>Ugovori_OPULJP[[#This Row],[Bespovratna sredstva - Ukupno (EU+Nac) HRK
= Ukupna ugovorena vrijednost bespovratnih sredstava]]*Ugovori_OPULJP[[#This Row],[STOPA NACIONALNOG SUFINANCIRANJA %]]</f>
        <v>295127.40600000002</v>
      </c>
      <c r="R2650" s="20">
        <f>Ugovori_OPULJP[[#This Row],[Bespovratna sredstva - Nacionalni dio - HRK]]/7.5345</f>
        <v>39170.138164443561</v>
      </c>
      <c r="S2650" s="21">
        <v>1967516.04</v>
      </c>
      <c r="T2650" s="22">
        <f>Ugovori_OPULJP[[#This Row],[Bespovratna sredstva - Ukupno (EU+Nac) HRK
= Ukupna ugovorena vrijednost bespovratnih sredstava]]/7.5345</f>
        <v>261134.25442962372</v>
      </c>
      <c r="U2650" s="19">
        <v>0</v>
      </c>
      <c r="V2650" s="20">
        <f>Ugovori_OPULJP[[#This Row],[Javni doprinos korisnika - HRK]]/7.5345</f>
        <v>0</v>
      </c>
      <c r="W2650" s="19">
        <v>0</v>
      </c>
      <c r="X2650" s="20">
        <f>Ugovori_OPULJP[[#This Row],[Privatni doprinos korisnika - HRK]]/7.5345</f>
        <v>0</v>
      </c>
      <c r="Y2650" s="21">
        <f>Ugovori_OPULJP[[#This Row],[Bespovratna sredstva - Ukupno (EU+Nac) HRK
= Ukupna ugovorena vrijednost bespovratnih sredstava]]+Ugovori_OPULJP[[#This Row],[Javni doprinos korisnika - HRK]]+Ugovori_OPULJP[[#This Row],[Privatni doprinos korisnika - HRK]]</f>
        <v>1967516.04</v>
      </c>
      <c r="Z2650" s="22">
        <f>Ugovori_OPULJP[[#This Row],[UKUPNI PRIHVATLJIVI IZDACI
TOTAL ELIGIBLE EXPENDITURE
= Bespovratna sredstva ukupno + doprinos korisnika
= Ukupni prihvatljivi troškovi
= Ukupna ugovorena vrijednost projekta HRK]]/7.5345</f>
        <v>261134.25442962372</v>
      </c>
      <c r="AA2650" s="27" t="s">
        <v>22</v>
      </c>
      <c r="AB2650" s="27" t="s">
        <v>19</v>
      </c>
      <c r="AC2650" s="91" t="s">
        <v>9656</v>
      </c>
      <c r="AD2650" s="33" t="s">
        <v>147</v>
      </c>
    </row>
    <row r="2651" spans="1:30" ht="55.2" x14ac:dyDescent="0.3">
      <c r="A2651" s="31" t="s">
        <v>9657</v>
      </c>
      <c r="B2651" s="69" t="s">
        <v>139</v>
      </c>
      <c r="C2651" s="26" t="s">
        <v>2736</v>
      </c>
      <c r="D2651" s="26" t="s">
        <v>9594</v>
      </c>
      <c r="E2651" s="27" t="s">
        <v>63</v>
      </c>
      <c r="F2651" s="32" t="s">
        <v>9658</v>
      </c>
      <c r="G2651" s="32" t="s">
        <v>3366</v>
      </c>
      <c r="H2651" s="29">
        <v>44379</v>
      </c>
      <c r="I2651" s="29">
        <v>45109</v>
      </c>
      <c r="J2651" s="17" t="str">
        <f>IF(Ugovori_OPULJP[[#This Row],[DATUM ZAVRŠETKA OPERACIJE]]&gt;DATE(2023,12,31),"u provedbi","završen")</f>
        <v>završen</v>
      </c>
      <c r="K2651" s="28" t="s">
        <v>240</v>
      </c>
      <c r="L2651" s="28" t="s">
        <v>240</v>
      </c>
      <c r="M2651" s="46" t="s">
        <v>3114</v>
      </c>
      <c r="N2651" s="18">
        <v>0.15</v>
      </c>
      <c r="O2651" s="19">
        <f>Ugovori_OPULJP[[#This Row],[Bespovratna sredstva - Ukupno (EU+Nac) HRK
= Ukupna ugovorena vrijednost bespovratnih sredstava]]*Ugovori_OPULJP[[#This Row],[EU STOPA SUFINANCIRANJA %
EU CO-FINANCING RATE %]]</f>
        <v>1697892</v>
      </c>
      <c r="P2651" s="20">
        <f>Ugovori_OPULJP[[#This Row],[Bespovratna sredstva - EU dio - HRK]]/7.5345</f>
        <v>225348.99462472624</v>
      </c>
      <c r="Q2651" s="19">
        <f>Ugovori_OPULJP[[#This Row],[Bespovratna sredstva - Ukupno (EU+Nac) HRK
= Ukupna ugovorena vrijednost bespovratnih sredstava]]*Ugovori_OPULJP[[#This Row],[STOPA NACIONALNOG SUFINANCIRANJA %]]</f>
        <v>299628</v>
      </c>
      <c r="R2651" s="20">
        <f>Ugovori_OPULJP[[#This Row],[Bespovratna sredstva - Nacionalni dio - HRK]]/7.5345</f>
        <v>39767.469639657575</v>
      </c>
      <c r="S2651" s="21">
        <v>1997520</v>
      </c>
      <c r="T2651" s="22">
        <f>Ugovori_OPULJP[[#This Row],[Bespovratna sredstva - Ukupno (EU+Nac) HRK
= Ukupna ugovorena vrijednost bespovratnih sredstava]]/7.5345</f>
        <v>265116.46426438383</v>
      </c>
      <c r="U2651" s="19">
        <v>0</v>
      </c>
      <c r="V2651" s="20">
        <f>Ugovori_OPULJP[[#This Row],[Javni doprinos korisnika - HRK]]/7.5345</f>
        <v>0</v>
      </c>
      <c r="W2651" s="19">
        <v>0</v>
      </c>
      <c r="X2651" s="20">
        <f>Ugovori_OPULJP[[#This Row],[Privatni doprinos korisnika - HRK]]/7.5345</f>
        <v>0</v>
      </c>
      <c r="Y2651" s="21">
        <f>Ugovori_OPULJP[[#This Row],[Bespovratna sredstva - Ukupno (EU+Nac) HRK
= Ukupna ugovorena vrijednost bespovratnih sredstava]]+Ugovori_OPULJP[[#This Row],[Javni doprinos korisnika - HRK]]+Ugovori_OPULJP[[#This Row],[Privatni doprinos korisnika - HRK]]</f>
        <v>1997520</v>
      </c>
      <c r="Z2651" s="22">
        <f>Ugovori_OPULJP[[#This Row],[UKUPNI PRIHVATLJIVI IZDACI
TOTAL ELIGIBLE EXPENDITURE
= Bespovratna sredstva ukupno + doprinos korisnika
= Ukupni prihvatljivi troškovi
= Ukupna ugovorena vrijednost projekta HRK]]/7.5345</f>
        <v>265116.46426438383</v>
      </c>
      <c r="AA2651" s="27" t="s">
        <v>22</v>
      </c>
      <c r="AB2651" s="27" t="s">
        <v>19</v>
      </c>
      <c r="AC2651" s="91" t="s">
        <v>9659</v>
      </c>
      <c r="AD2651" s="33" t="s">
        <v>147</v>
      </c>
    </row>
    <row r="2652" spans="1:30" ht="110.4" x14ac:dyDescent="0.3">
      <c r="A2652" s="31" t="s">
        <v>9660</v>
      </c>
      <c r="B2652" s="69" t="s">
        <v>139</v>
      </c>
      <c r="C2652" s="26" t="s">
        <v>2736</v>
      </c>
      <c r="D2652" s="26" t="s">
        <v>9594</v>
      </c>
      <c r="E2652" s="27" t="s">
        <v>63</v>
      </c>
      <c r="F2652" s="32" t="s">
        <v>9603</v>
      </c>
      <c r="G2652" s="14" t="s">
        <v>1631</v>
      </c>
      <c r="H2652" s="29">
        <v>44480</v>
      </c>
      <c r="I2652" s="29">
        <v>45210</v>
      </c>
      <c r="J2652" s="17" t="str">
        <f>IF(Ugovori_OPULJP[[#This Row],[DATUM ZAVRŠETKA OPERACIJE]]&gt;DATE(2023,12,31),"u provedbi","završen")</f>
        <v>završen</v>
      </c>
      <c r="K2652" s="28" t="s">
        <v>86</v>
      </c>
      <c r="L2652" s="28" t="s">
        <v>86</v>
      </c>
      <c r="M2652" s="18">
        <v>0.85</v>
      </c>
      <c r="N2652" s="18">
        <v>0.15</v>
      </c>
      <c r="O2652" s="19">
        <f>Ugovori_OPULJP[[#This Row],[Bespovratna sredstva - Ukupno (EU+Nac) HRK
= Ukupna ugovorena vrijednost bespovratnih sredstava]]*Ugovori_OPULJP[[#This Row],[EU STOPA SUFINANCIRANJA %
EU CO-FINANCING RATE %]]</f>
        <v>1410939.514</v>
      </c>
      <c r="P2652" s="20">
        <f>Ugovori_OPULJP[[#This Row],[Bespovratna sredstva - EU dio - HRK]]/7.5345</f>
        <v>187263.85480124757</v>
      </c>
      <c r="Q2652" s="19">
        <f>Ugovori_OPULJP[[#This Row],[Bespovratna sredstva - Ukupno (EU+Nac) HRK
= Ukupna ugovorena vrijednost bespovratnih sredstava]]*Ugovori_OPULJP[[#This Row],[STOPA NACIONALNOG SUFINANCIRANJA %]]</f>
        <v>248989.326</v>
      </c>
      <c r="R2652" s="20">
        <f>Ugovori_OPULJP[[#This Row],[Bespovratna sredstva - Nacionalni dio - HRK]]/7.5345</f>
        <v>33046.562611984868</v>
      </c>
      <c r="S2652" s="21">
        <v>1659928.84</v>
      </c>
      <c r="T2652" s="22">
        <f>Ugovori_OPULJP[[#This Row],[Bespovratna sredstva - Ukupno (EU+Nac) HRK
= Ukupna ugovorena vrijednost bespovratnih sredstava]]/7.5345</f>
        <v>220310.41741323247</v>
      </c>
      <c r="U2652" s="19">
        <v>0</v>
      </c>
      <c r="V2652" s="20">
        <f>Ugovori_OPULJP[[#This Row],[Javni doprinos korisnika - HRK]]/7.5345</f>
        <v>0</v>
      </c>
      <c r="W2652" s="19">
        <v>0</v>
      </c>
      <c r="X2652" s="20">
        <f>Ugovori_OPULJP[[#This Row],[Privatni doprinos korisnika - HRK]]/7.5345</f>
        <v>0</v>
      </c>
      <c r="Y2652" s="21">
        <f>Ugovori_OPULJP[[#This Row],[Bespovratna sredstva - Ukupno (EU+Nac) HRK
= Ukupna ugovorena vrijednost bespovratnih sredstava]]+Ugovori_OPULJP[[#This Row],[Javni doprinos korisnika - HRK]]+Ugovori_OPULJP[[#This Row],[Privatni doprinos korisnika - HRK]]</f>
        <v>1659928.84</v>
      </c>
      <c r="Z2652" s="22">
        <f>Ugovori_OPULJP[[#This Row],[UKUPNI PRIHVATLJIVI IZDACI
TOTAL ELIGIBLE EXPENDITURE
= Bespovratna sredstva ukupno + doprinos korisnika
= Ukupni prihvatljivi troškovi
= Ukupna ugovorena vrijednost projekta HRK]]/7.5345</f>
        <v>220310.41741323247</v>
      </c>
      <c r="AA2652" s="13" t="s">
        <v>22</v>
      </c>
      <c r="AB2652" s="13" t="s">
        <v>19</v>
      </c>
      <c r="AC2652" s="91" t="s">
        <v>9661</v>
      </c>
      <c r="AD2652" s="33" t="s">
        <v>147</v>
      </c>
    </row>
    <row r="2653" spans="1:30" ht="124.2" x14ac:dyDescent="0.3">
      <c r="A2653" s="31" t="s">
        <v>9662</v>
      </c>
      <c r="B2653" s="69" t="s">
        <v>139</v>
      </c>
      <c r="C2653" s="26" t="s">
        <v>2736</v>
      </c>
      <c r="D2653" s="26" t="s">
        <v>9594</v>
      </c>
      <c r="E2653" s="27" t="s">
        <v>63</v>
      </c>
      <c r="F2653" s="32" t="s">
        <v>9663</v>
      </c>
      <c r="G2653" s="32" t="s">
        <v>9664</v>
      </c>
      <c r="H2653" s="29">
        <v>44319</v>
      </c>
      <c r="I2653" s="29">
        <v>45049</v>
      </c>
      <c r="J2653" s="17" t="str">
        <f>IF(Ugovori_OPULJP[[#This Row],[DATUM ZAVRŠETKA OPERACIJE]]&gt;DATE(2023,12,31),"u provedbi","završen")</f>
        <v>završen</v>
      </c>
      <c r="K2653" s="28" t="s">
        <v>417</v>
      </c>
      <c r="L2653" s="15" t="s">
        <v>417</v>
      </c>
      <c r="M2653" s="18">
        <v>0.85</v>
      </c>
      <c r="N2653" s="18">
        <v>0.15</v>
      </c>
      <c r="O2653" s="19">
        <f>Ugovori_OPULJP[[#This Row],[Bespovratna sredstva - Ukupno (EU+Nac) HRK
= Ukupna ugovorena vrijednost bespovratnih sredstava]]*Ugovori_OPULJP[[#This Row],[EU STOPA SUFINANCIRANJA %
EU CO-FINANCING RATE %]]</f>
        <v>1554378</v>
      </c>
      <c r="P2653" s="20">
        <f>Ugovori_OPULJP[[#This Row],[Bespovratna sredstva - EU dio - HRK]]/7.5345</f>
        <v>206301.41349790961</v>
      </c>
      <c r="Q2653" s="19">
        <f>Ugovori_OPULJP[[#This Row],[Bespovratna sredstva - Ukupno (EU+Nac) HRK
= Ukupna ugovorena vrijednost bespovratnih sredstava]]*Ugovori_OPULJP[[#This Row],[STOPA NACIONALNOG SUFINANCIRANJA %]]</f>
        <v>274302</v>
      </c>
      <c r="R2653" s="20">
        <f>Ugovori_OPULJP[[#This Row],[Bespovratna sredstva - Nacionalni dio - HRK]]/7.5345</f>
        <v>36406.131793748755</v>
      </c>
      <c r="S2653" s="21">
        <v>1828680</v>
      </c>
      <c r="T2653" s="22">
        <f>Ugovori_OPULJP[[#This Row],[Bespovratna sredstva - Ukupno (EU+Nac) HRK
= Ukupna ugovorena vrijednost bespovratnih sredstava]]/7.5345</f>
        <v>242707.54529165835</v>
      </c>
      <c r="U2653" s="19">
        <v>0</v>
      </c>
      <c r="V2653" s="20">
        <f>Ugovori_OPULJP[[#This Row],[Javni doprinos korisnika - HRK]]/7.5345</f>
        <v>0</v>
      </c>
      <c r="W2653" s="19">
        <v>0</v>
      </c>
      <c r="X2653" s="20">
        <f>Ugovori_OPULJP[[#This Row],[Privatni doprinos korisnika - HRK]]/7.5345</f>
        <v>0</v>
      </c>
      <c r="Y2653" s="21">
        <f>Ugovori_OPULJP[[#This Row],[Bespovratna sredstva - Ukupno (EU+Nac) HRK
= Ukupna ugovorena vrijednost bespovratnih sredstava]]+Ugovori_OPULJP[[#This Row],[Javni doprinos korisnika - HRK]]+Ugovori_OPULJP[[#This Row],[Privatni doprinos korisnika - HRK]]</f>
        <v>1828680</v>
      </c>
      <c r="Z2653" s="22">
        <f>Ugovori_OPULJP[[#This Row],[UKUPNI PRIHVATLJIVI IZDACI
TOTAL ELIGIBLE EXPENDITURE
= Bespovratna sredstva ukupno + doprinos korisnika
= Ukupni prihvatljivi troškovi
= Ukupna ugovorena vrijednost projekta HRK]]/7.5345</f>
        <v>242707.54529165835</v>
      </c>
      <c r="AA2653" s="13" t="s">
        <v>22</v>
      </c>
      <c r="AB2653" s="13" t="s">
        <v>19</v>
      </c>
      <c r="AC2653" s="91" t="s">
        <v>9665</v>
      </c>
      <c r="AD2653" s="33" t="s">
        <v>147</v>
      </c>
    </row>
    <row r="2654" spans="1:30" ht="124.2" x14ac:dyDescent="0.3">
      <c r="A2654" s="31" t="s">
        <v>9666</v>
      </c>
      <c r="B2654" s="69" t="s">
        <v>139</v>
      </c>
      <c r="C2654" s="26" t="s">
        <v>2736</v>
      </c>
      <c r="D2654" s="26" t="s">
        <v>9594</v>
      </c>
      <c r="E2654" s="27" t="s">
        <v>63</v>
      </c>
      <c r="F2654" s="32" t="s">
        <v>9667</v>
      </c>
      <c r="G2654" s="32" t="s">
        <v>9668</v>
      </c>
      <c r="H2654" s="29">
        <v>44316</v>
      </c>
      <c r="I2654" s="29">
        <v>45046</v>
      </c>
      <c r="J2654" s="17" t="str">
        <f>IF(Ugovori_OPULJP[[#This Row],[DATUM ZAVRŠETKA OPERACIJE]]&gt;DATE(2023,12,31),"u provedbi","završen")</f>
        <v>završen</v>
      </c>
      <c r="K2654" s="28" t="s">
        <v>417</v>
      </c>
      <c r="L2654" s="15" t="s">
        <v>417</v>
      </c>
      <c r="M2654" s="18">
        <v>0.85</v>
      </c>
      <c r="N2654" s="18">
        <v>0.15</v>
      </c>
      <c r="O2654" s="19">
        <v>1494045</v>
      </c>
      <c r="P2654" s="20">
        <f>Ugovori_OPULJP[[#This Row],[Bespovratna sredstva - EU dio - HRK]]/7.5345</f>
        <v>198293.84829782997</v>
      </c>
      <c r="Q2654" s="19">
        <v>263655</v>
      </c>
      <c r="R2654" s="20">
        <f>Ugovori_OPULJP[[#This Row],[Bespovratna sredstva - Nacionalni dio - HRK]]/7.5345</f>
        <v>34993.032052558228</v>
      </c>
      <c r="S2654" s="21">
        <v>1757700</v>
      </c>
      <c r="T2654" s="22">
        <f>Ugovori_OPULJP[[#This Row],[Bespovratna sredstva - Ukupno (EU+Nac) HRK
= Ukupna ugovorena vrijednost bespovratnih sredstava]]/7.5345</f>
        <v>233286.88035038821</v>
      </c>
      <c r="U2654" s="19">
        <v>0</v>
      </c>
      <c r="V2654" s="20">
        <f>Ugovori_OPULJP[[#This Row],[Javni doprinos korisnika - HRK]]/7.5345</f>
        <v>0</v>
      </c>
      <c r="W2654" s="19">
        <v>0</v>
      </c>
      <c r="X2654" s="20">
        <f>Ugovori_OPULJP[[#This Row],[Privatni doprinos korisnika - HRK]]/7.5345</f>
        <v>0</v>
      </c>
      <c r="Y2654" s="21">
        <v>1757700</v>
      </c>
      <c r="Z2654" s="22">
        <f>Ugovori_OPULJP[[#This Row],[UKUPNI PRIHVATLJIVI IZDACI
TOTAL ELIGIBLE EXPENDITURE
= Bespovratna sredstva ukupno + doprinos korisnika
= Ukupni prihvatljivi troškovi
= Ukupna ugovorena vrijednost projekta HRK]]/7.5345</f>
        <v>233286.88035038821</v>
      </c>
      <c r="AA2654" s="27" t="s">
        <v>22</v>
      </c>
      <c r="AB2654" s="27" t="s">
        <v>19</v>
      </c>
      <c r="AC2654" s="91" t="s">
        <v>9669</v>
      </c>
      <c r="AD2654" s="33" t="s">
        <v>147</v>
      </c>
    </row>
    <row r="2655" spans="1:30" ht="124.2" x14ac:dyDescent="0.3">
      <c r="A2655" s="31" t="s">
        <v>9670</v>
      </c>
      <c r="B2655" s="69" t="s">
        <v>139</v>
      </c>
      <c r="C2655" s="26" t="s">
        <v>2736</v>
      </c>
      <c r="D2655" s="26" t="s">
        <v>9594</v>
      </c>
      <c r="E2655" s="27" t="s">
        <v>63</v>
      </c>
      <c r="F2655" s="32" t="s">
        <v>9671</v>
      </c>
      <c r="G2655" s="14" t="s">
        <v>2422</v>
      </c>
      <c r="H2655" s="29">
        <v>44480</v>
      </c>
      <c r="I2655" s="29">
        <v>45210</v>
      </c>
      <c r="J2655" s="17" t="str">
        <f>IF(Ugovori_OPULJP[[#This Row],[DATUM ZAVRŠETKA OPERACIJE]]&gt;DATE(2023,12,31),"u provedbi","završen")</f>
        <v>završen</v>
      </c>
      <c r="K2655" s="28" t="s">
        <v>86</v>
      </c>
      <c r="L2655" s="28" t="s">
        <v>86</v>
      </c>
      <c r="M2655" s="18">
        <v>0.85</v>
      </c>
      <c r="N2655" s="18">
        <v>0.15</v>
      </c>
      <c r="O2655" s="19">
        <f>Ugovori_OPULJP[[#This Row],[Bespovratna sredstva - Ukupno (EU+Nac) HRK
= Ukupna ugovorena vrijednost bespovratnih sredstava]]*Ugovori_OPULJP[[#This Row],[EU STOPA SUFINANCIRANJA %
EU CO-FINANCING RATE %]]</f>
        <v>1663961.53</v>
      </c>
      <c r="P2655" s="20">
        <f>Ugovori_OPULJP[[#This Row],[Bespovratna sredstva - EU dio - HRK]]/7.5345</f>
        <v>220845.64735549805</v>
      </c>
      <c r="Q2655" s="19">
        <f>Ugovori_OPULJP[[#This Row],[Bespovratna sredstva - Ukupno (EU+Nac) HRK
= Ukupna ugovorena vrijednost bespovratnih sredstava]]*Ugovori_OPULJP[[#This Row],[STOPA NACIONALNOG SUFINANCIRANJA %]]</f>
        <v>293640.27</v>
      </c>
      <c r="R2655" s="20">
        <f>Ugovori_OPULJP[[#This Row],[Bespovratna sredstva - Nacionalni dio - HRK]]/7.5345</f>
        <v>38972.761298029065</v>
      </c>
      <c r="S2655" s="21">
        <v>1957601.8</v>
      </c>
      <c r="T2655" s="22">
        <f>Ugovori_OPULJP[[#This Row],[Bespovratna sredstva - Ukupno (EU+Nac) HRK
= Ukupna ugovorena vrijednost bespovratnih sredstava]]/7.5345</f>
        <v>259818.40865352709</v>
      </c>
      <c r="U2655" s="19">
        <v>0</v>
      </c>
      <c r="V2655" s="20">
        <f>Ugovori_OPULJP[[#This Row],[Javni doprinos korisnika - HRK]]/7.5345</f>
        <v>0</v>
      </c>
      <c r="W2655" s="19">
        <v>0</v>
      </c>
      <c r="X2655" s="20">
        <f>Ugovori_OPULJP[[#This Row],[Privatni doprinos korisnika - HRK]]/7.5345</f>
        <v>0</v>
      </c>
      <c r="Y2655" s="21">
        <f>Ugovori_OPULJP[[#This Row],[Bespovratna sredstva - Ukupno (EU+Nac) HRK
= Ukupna ugovorena vrijednost bespovratnih sredstava]]+Ugovori_OPULJP[[#This Row],[Javni doprinos korisnika - HRK]]+Ugovori_OPULJP[[#This Row],[Privatni doprinos korisnika - HRK]]</f>
        <v>1957601.8</v>
      </c>
      <c r="Z2655" s="22">
        <f>Ugovori_OPULJP[[#This Row],[UKUPNI PRIHVATLJIVI IZDACI
TOTAL ELIGIBLE EXPENDITURE
= Bespovratna sredstva ukupno + doprinos korisnika
= Ukupni prihvatljivi troškovi
= Ukupna ugovorena vrijednost projekta HRK]]/7.5345</f>
        <v>259818.40865352709</v>
      </c>
      <c r="AA2655" s="27" t="s">
        <v>22</v>
      </c>
      <c r="AB2655" s="27" t="s">
        <v>19</v>
      </c>
      <c r="AC2655" s="91" t="s">
        <v>9672</v>
      </c>
      <c r="AD2655" s="26" t="s">
        <v>147</v>
      </c>
    </row>
    <row r="2656" spans="1:30" ht="76.5" customHeight="1" x14ac:dyDescent="0.3">
      <c r="A2656" s="60" t="s">
        <v>9673</v>
      </c>
      <c r="B2656" s="69" t="s">
        <v>139</v>
      </c>
      <c r="C2656" s="26" t="s">
        <v>2736</v>
      </c>
      <c r="D2656" s="40" t="s">
        <v>9594</v>
      </c>
      <c r="E2656" s="27" t="s">
        <v>63</v>
      </c>
      <c r="F2656" s="44" t="s">
        <v>9674</v>
      </c>
      <c r="G2656" s="14" t="s">
        <v>458</v>
      </c>
      <c r="H2656" s="61">
        <v>44274</v>
      </c>
      <c r="I2656" s="61">
        <v>45004</v>
      </c>
      <c r="J2656" s="17" t="str">
        <f>IF(Ugovori_OPULJP[[#This Row],[DATUM ZAVRŠETKA OPERACIJE]]&gt;DATE(2023,12,31),"u provedbi","završen")</f>
        <v>završen</v>
      </c>
      <c r="K2656" s="37" t="s">
        <v>81</v>
      </c>
      <c r="L2656" s="37" t="s">
        <v>81</v>
      </c>
      <c r="M2656" s="59" t="s">
        <v>3114</v>
      </c>
      <c r="N2656" s="38">
        <v>0.15</v>
      </c>
      <c r="O2656" s="94">
        <f>Ugovori_OPULJP[[#This Row],[Bespovratna sredstva - Ukupno (EU+Nac) HRK
= Ukupna ugovorena vrijednost bespovratnih sredstava]]*Ugovori_OPULJP[[#This Row],[EU STOPA SUFINANCIRANJA %
EU CO-FINANCING RATE %]]</f>
        <v>1696940</v>
      </c>
      <c r="P2656" s="95">
        <f>Ugovori_OPULJP[[#This Row],[Bespovratna sredstva - EU dio - HRK]]/7.5345</f>
        <v>225222.64251111553</v>
      </c>
      <c r="Q2656" s="94">
        <f>Ugovori_OPULJP[[#This Row],[Bespovratna sredstva - Ukupno (EU+Nac) HRK
= Ukupna ugovorena vrijednost bespovratnih sredstava]]*Ugovori_OPULJP[[#This Row],[STOPA NACIONALNOG SUFINANCIRANJA %]]</f>
        <v>299460</v>
      </c>
      <c r="R2656" s="95">
        <f>Ugovori_OPULJP[[#This Row],[Bespovratna sredstva - Nacionalni dio - HRK]]/7.5345</f>
        <v>39745.172207843912</v>
      </c>
      <c r="S2656" s="96">
        <v>1996400</v>
      </c>
      <c r="T2656" s="97">
        <f>Ugovori_OPULJP[[#This Row],[Bespovratna sredstva - Ukupno (EU+Nac) HRK
= Ukupna ugovorena vrijednost bespovratnih sredstava]]/7.5345</f>
        <v>264967.81471895945</v>
      </c>
      <c r="U2656" s="19">
        <v>0</v>
      </c>
      <c r="V2656" s="20">
        <f>Ugovori_OPULJP[[#This Row],[Javni doprinos korisnika - HRK]]/7.5345</f>
        <v>0</v>
      </c>
      <c r="W2656" s="19">
        <v>0</v>
      </c>
      <c r="X2656" s="20">
        <f>Ugovori_OPULJP[[#This Row],[Privatni doprinos korisnika - HRK]]/7.5345</f>
        <v>0</v>
      </c>
      <c r="Y2656" s="96">
        <f>Ugovori_OPULJP[[#This Row],[Bespovratna sredstva - Ukupno (EU+Nac) HRK
= Ukupna ugovorena vrijednost bespovratnih sredstava]]+Ugovori_OPULJP[[#This Row],[Javni doprinos korisnika - HRK]]+Ugovori_OPULJP[[#This Row],[Privatni doprinos korisnika - HRK]]</f>
        <v>1996400</v>
      </c>
      <c r="Z2656" s="97">
        <f>Ugovori_OPULJP[[#This Row],[UKUPNI PRIHVATLJIVI IZDACI
TOTAL ELIGIBLE EXPENDITURE
= Bespovratna sredstva ukupno + doprinos korisnika
= Ukupni prihvatljivi troškovi
= Ukupna ugovorena vrijednost projekta HRK]]/7.5345</f>
        <v>264967.81471895945</v>
      </c>
      <c r="AA2656" s="27" t="s">
        <v>22</v>
      </c>
      <c r="AB2656" s="27" t="s">
        <v>19</v>
      </c>
      <c r="AC2656" s="92" t="s">
        <v>9675</v>
      </c>
      <c r="AD2656" s="33" t="s">
        <v>147</v>
      </c>
    </row>
    <row r="2657" spans="1:30" ht="110.4" x14ac:dyDescent="0.3">
      <c r="A2657" s="31" t="s">
        <v>9676</v>
      </c>
      <c r="B2657" s="69" t="s">
        <v>139</v>
      </c>
      <c r="C2657" s="26" t="s">
        <v>2736</v>
      </c>
      <c r="D2657" s="26" t="s">
        <v>9594</v>
      </c>
      <c r="E2657" s="27" t="s">
        <v>63</v>
      </c>
      <c r="F2657" s="32" t="s">
        <v>9677</v>
      </c>
      <c r="G2657" s="32" t="s">
        <v>9678</v>
      </c>
      <c r="H2657" s="29">
        <v>44481</v>
      </c>
      <c r="I2657" s="29">
        <v>45211</v>
      </c>
      <c r="J2657" s="17" t="str">
        <f>IF(Ugovori_OPULJP[[#This Row],[DATUM ZAVRŠETKA OPERACIJE]]&gt;DATE(2023,12,31),"u provedbi","završen")</f>
        <v>završen</v>
      </c>
      <c r="K2657" s="28" t="s">
        <v>86</v>
      </c>
      <c r="L2657" s="28" t="s">
        <v>86</v>
      </c>
      <c r="M2657" s="18">
        <v>0.85</v>
      </c>
      <c r="N2657" s="18">
        <v>0.15</v>
      </c>
      <c r="O2657" s="19">
        <f>Ugovori_OPULJP[[#This Row],[Bespovratna sredstva - Ukupno (EU+Nac) HRK
= Ukupna ugovorena vrijednost bespovratnih sredstava]]*Ugovori_OPULJP[[#This Row],[EU STOPA SUFINANCIRANJA %
EU CO-FINANCING RATE %]]</f>
        <v>1699320</v>
      </c>
      <c r="P2657" s="20">
        <f>Ugovori_OPULJP[[#This Row],[Bespovratna sredstva - EU dio - HRK]]/7.5345</f>
        <v>225538.52279514234</v>
      </c>
      <c r="Q2657" s="19">
        <f>Ugovori_OPULJP[[#This Row],[Bespovratna sredstva - Ukupno (EU+Nac) HRK
= Ukupna ugovorena vrijednost bespovratnih sredstava]]*Ugovori_OPULJP[[#This Row],[STOPA NACIONALNOG SUFINANCIRANJA %]]</f>
        <v>299880</v>
      </c>
      <c r="R2657" s="20">
        <f>Ugovori_OPULJP[[#This Row],[Bespovratna sredstva - Nacionalni dio - HRK]]/7.5345</f>
        <v>39800.915787378057</v>
      </c>
      <c r="S2657" s="21">
        <v>1999200</v>
      </c>
      <c r="T2657" s="22">
        <f>Ugovori_OPULJP[[#This Row],[Bespovratna sredstva - Ukupno (EU+Nac) HRK
= Ukupna ugovorena vrijednost bespovratnih sredstava]]/7.5345</f>
        <v>265339.43858252041</v>
      </c>
      <c r="U2657" s="19">
        <v>0</v>
      </c>
      <c r="V2657" s="20">
        <f>Ugovori_OPULJP[[#This Row],[Javni doprinos korisnika - HRK]]/7.5345</f>
        <v>0</v>
      </c>
      <c r="W2657" s="19">
        <v>0</v>
      </c>
      <c r="X2657" s="20">
        <f>Ugovori_OPULJP[[#This Row],[Privatni doprinos korisnika - HRK]]/7.5345</f>
        <v>0</v>
      </c>
      <c r="Y2657" s="21">
        <f>Ugovori_OPULJP[[#This Row],[Bespovratna sredstva - Ukupno (EU+Nac) HRK
= Ukupna ugovorena vrijednost bespovratnih sredstava]]+Ugovori_OPULJP[[#This Row],[Javni doprinos korisnika - HRK]]+Ugovori_OPULJP[[#This Row],[Privatni doprinos korisnika - HRK]]</f>
        <v>1999200</v>
      </c>
      <c r="Z2657" s="22">
        <f>Ugovori_OPULJP[[#This Row],[UKUPNI PRIHVATLJIVI IZDACI
TOTAL ELIGIBLE EXPENDITURE
= Bespovratna sredstva ukupno + doprinos korisnika
= Ukupni prihvatljivi troškovi
= Ukupna ugovorena vrijednost projekta HRK]]/7.5345</f>
        <v>265339.43858252041</v>
      </c>
      <c r="AA2657" s="27" t="s">
        <v>22</v>
      </c>
      <c r="AB2657" s="27" t="s">
        <v>19</v>
      </c>
      <c r="AC2657" s="91" t="s">
        <v>9679</v>
      </c>
      <c r="AD2657" s="26" t="s">
        <v>147</v>
      </c>
    </row>
    <row r="2658" spans="1:30" ht="61.5" customHeight="1" x14ac:dyDescent="0.3">
      <c r="A2658" s="31" t="s">
        <v>9680</v>
      </c>
      <c r="B2658" s="69" t="s">
        <v>139</v>
      </c>
      <c r="C2658" s="26" t="s">
        <v>2736</v>
      </c>
      <c r="D2658" s="26" t="s">
        <v>9594</v>
      </c>
      <c r="E2658" s="27" t="s">
        <v>63</v>
      </c>
      <c r="F2658" s="32" t="s">
        <v>9681</v>
      </c>
      <c r="G2658" s="32" t="s">
        <v>225</v>
      </c>
      <c r="H2658" s="29">
        <v>44477</v>
      </c>
      <c r="I2658" s="29">
        <v>45085</v>
      </c>
      <c r="J2658" s="17" t="str">
        <f>IF(Ugovori_OPULJP[[#This Row],[DATUM ZAVRŠETKA OPERACIJE]]&gt;DATE(2023,12,31),"u provedbi","završen")</f>
        <v>završen</v>
      </c>
      <c r="K2658" s="28" t="s">
        <v>86</v>
      </c>
      <c r="L2658" s="28" t="s">
        <v>86</v>
      </c>
      <c r="M2658" s="18">
        <v>0.85</v>
      </c>
      <c r="N2658" s="18">
        <v>0.15</v>
      </c>
      <c r="O2658" s="19">
        <f>Ugovori_OPULJP[[#This Row],[Bespovratna sredstva - Ukupno (EU+Nac) HRK
= Ukupna ugovorena vrijednost bespovratnih sredstava]]*Ugovori_OPULJP[[#This Row],[EU STOPA SUFINANCIRANJA %
EU CO-FINANCING RATE %]]</f>
        <v>1667428</v>
      </c>
      <c r="P2658" s="20">
        <f>Ugovori_OPULJP[[#This Row],[Bespovratna sredstva - EU dio - HRK]]/7.5345</f>
        <v>221305.72698918308</v>
      </c>
      <c r="Q2658" s="19">
        <f>Ugovori_OPULJP[[#This Row],[Bespovratna sredstva - Ukupno (EU+Nac) HRK
= Ukupna ugovorena vrijednost bespovratnih sredstava]]*Ugovori_OPULJP[[#This Row],[STOPA NACIONALNOG SUFINANCIRANJA %]]</f>
        <v>294252</v>
      </c>
      <c r="R2658" s="20">
        <f>Ugovori_OPULJP[[#This Row],[Bespovratna sredstva - Nacionalni dio - HRK]]/7.5345</f>
        <v>39053.95182162054</v>
      </c>
      <c r="S2658" s="21">
        <v>1961680</v>
      </c>
      <c r="T2658" s="22">
        <f>Ugovori_OPULJP[[#This Row],[Bespovratna sredstva - Ukupno (EU+Nac) HRK
= Ukupna ugovorena vrijednost bespovratnih sredstava]]/7.5345</f>
        <v>260359.67881080363</v>
      </c>
      <c r="U2658" s="19">
        <v>0</v>
      </c>
      <c r="V2658" s="20">
        <f>Ugovori_OPULJP[[#This Row],[Javni doprinos korisnika - HRK]]/7.5345</f>
        <v>0</v>
      </c>
      <c r="W2658" s="19">
        <v>0</v>
      </c>
      <c r="X2658" s="20">
        <f>Ugovori_OPULJP[[#This Row],[Privatni doprinos korisnika - HRK]]/7.5345</f>
        <v>0</v>
      </c>
      <c r="Y2658" s="21">
        <f>Ugovori_OPULJP[[#This Row],[Bespovratna sredstva - Ukupno (EU+Nac) HRK
= Ukupna ugovorena vrijednost bespovratnih sredstava]]+Ugovori_OPULJP[[#This Row],[Javni doprinos korisnika - HRK]]+Ugovori_OPULJP[[#This Row],[Privatni doprinos korisnika - HRK]]</f>
        <v>1961680</v>
      </c>
      <c r="Z2658" s="22">
        <f>Ugovori_OPULJP[[#This Row],[UKUPNI PRIHVATLJIVI IZDACI
TOTAL ELIGIBLE EXPENDITURE
= Bespovratna sredstva ukupno + doprinos korisnika
= Ukupni prihvatljivi troškovi
= Ukupna ugovorena vrijednost projekta HRK]]/7.5345</f>
        <v>260359.67881080363</v>
      </c>
      <c r="AA2658" s="27" t="s">
        <v>22</v>
      </c>
      <c r="AB2658" s="27" t="s">
        <v>19</v>
      </c>
      <c r="AC2658" s="91" t="s">
        <v>9682</v>
      </c>
      <c r="AD2658" s="26" t="s">
        <v>147</v>
      </c>
    </row>
    <row r="2659" spans="1:30" ht="82.8" x14ac:dyDescent="0.3">
      <c r="A2659" s="31" t="s">
        <v>9683</v>
      </c>
      <c r="B2659" s="69" t="s">
        <v>139</v>
      </c>
      <c r="C2659" s="26" t="s">
        <v>2736</v>
      </c>
      <c r="D2659" s="26" t="s">
        <v>9594</v>
      </c>
      <c r="E2659" s="27" t="s">
        <v>63</v>
      </c>
      <c r="F2659" s="32" t="s">
        <v>9684</v>
      </c>
      <c r="G2659" s="32" t="s">
        <v>9685</v>
      </c>
      <c r="H2659" s="29">
        <v>44501</v>
      </c>
      <c r="I2659" s="29">
        <v>45231</v>
      </c>
      <c r="J2659" s="17" t="str">
        <f>IF(Ugovori_OPULJP[[#This Row],[DATUM ZAVRŠETKA OPERACIJE]]&gt;DATE(2023,12,31),"u provedbi","završen")</f>
        <v>završen</v>
      </c>
      <c r="K2659" s="28" t="s">
        <v>21</v>
      </c>
      <c r="L2659" s="28" t="s">
        <v>21</v>
      </c>
      <c r="M2659" s="46" t="s">
        <v>3114</v>
      </c>
      <c r="N2659" s="18">
        <v>0.15</v>
      </c>
      <c r="O2659" s="19">
        <f>Ugovori_OPULJP[[#This Row],[Bespovratna sredstva - Ukupno (EU+Nac) HRK
= Ukupna ugovorena vrijednost bespovratnih sredstava]]*Ugovori_OPULJP[[#This Row],[EU STOPA SUFINANCIRANJA %
EU CO-FINANCING RATE %]]</f>
        <v>634596.59549999994</v>
      </c>
      <c r="P2659" s="20">
        <f>Ugovori_OPULJP[[#This Row],[Bespovratna sredstva - EU dio - HRK]]/7.5345</f>
        <v>84225.442365120427</v>
      </c>
      <c r="Q2659" s="19">
        <f>Ugovori_OPULJP[[#This Row],[Bespovratna sredstva - Ukupno (EU+Nac) HRK
= Ukupna ugovorena vrijednost bespovratnih sredstava]]*Ugovori_OPULJP[[#This Row],[STOPA NACIONALNOG SUFINANCIRANJA %]]</f>
        <v>111987.6345</v>
      </c>
      <c r="R2659" s="20">
        <f>Ugovori_OPULJP[[#This Row],[Bespovratna sredstva - Nacionalni dio - HRK]]/7.5345</f>
        <v>14863.313358550666</v>
      </c>
      <c r="S2659" s="21">
        <v>746584.23</v>
      </c>
      <c r="T2659" s="22">
        <f>Ugovori_OPULJP[[#This Row],[Bespovratna sredstva - Ukupno (EU+Nac) HRK
= Ukupna ugovorena vrijednost bespovratnih sredstava]]/7.5345</f>
        <v>99088.7557236711</v>
      </c>
      <c r="U2659" s="19">
        <v>0</v>
      </c>
      <c r="V2659" s="20">
        <f>Ugovori_OPULJP[[#This Row],[Javni doprinos korisnika - HRK]]/7.5345</f>
        <v>0</v>
      </c>
      <c r="W2659" s="19">
        <v>0</v>
      </c>
      <c r="X2659" s="20">
        <f>Ugovori_OPULJP[[#This Row],[Privatni doprinos korisnika - HRK]]/7.5345</f>
        <v>0</v>
      </c>
      <c r="Y2659" s="21">
        <f>Ugovori_OPULJP[[#This Row],[Bespovratna sredstva - Ukupno (EU+Nac) HRK
= Ukupna ugovorena vrijednost bespovratnih sredstava]]+Ugovori_OPULJP[[#This Row],[Javni doprinos korisnika - HRK]]+Ugovori_OPULJP[[#This Row],[Privatni doprinos korisnika - HRK]]</f>
        <v>746584.23</v>
      </c>
      <c r="Z2659" s="22">
        <f>Ugovori_OPULJP[[#This Row],[UKUPNI PRIHVATLJIVI IZDACI
TOTAL ELIGIBLE EXPENDITURE
= Bespovratna sredstva ukupno + doprinos korisnika
= Ukupni prihvatljivi troškovi
= Ukupna ugovorena vrijednost projekta HRK]]/7.5345</f>
        <v>99088.7557236711</v>
      </c>
      <c r="AA2659" s="27" t="s">
        <v>22</v>
      </c>
      <c r="AB2659" s="27" t="s">
        <v>19</v>
      </c>
      <c r="AC2659" s="91" t="s">
        <v>9686</v>
      </c>
      <c r="AD2659" s="33" t="s">
        <v>147</v>
      </c>
    </row>
    <row r="2660" spans="1:30" ht="110.4" x14ac:dyDescent="0.3">
      <c r="A2660" s="31" t="s">
        <v>9687</v>
      </c>
      <c r="B2660" s="69" t="s">
        <v>139</v>
      </c>
      <c r="C2660" s="26" t="s">
        <v>2736</v>
      </c>
      <c r="D2660" s="26" t="s">
        <v>9594</v>
      </c>
      <c r="E2660" s="27" t="s">
        <v>63</v>
      </c>
      <c r="F2660" s="32" t="s">
        <v>9688</v>
      </c>
      <c r="G2660" s="32" t="s">
        <v>9689</v>
      </c>
      <c r="H2660" s="29">
        <v>44502</v>
      </c>
      <c r="I2660" s="29">
        <v>45232</v>
      </c>
      <c r="J2660" s="17" t="str">
        <f>IF(Ugovori_OPULJP[[#This Row],[DATUM ZAVRŠETKA OPERACIJE]]&gt;DATE(2023,12,31),"u provedbi","završen")</f>
        <v>završen</v>
      </c>
      <c r="K2660" s="28" t="s">
        <v>21</v>
      </c>
      <c r="L2660" s="28" t="s">
        <v>21</v>
      </c>
      <c r="M2660" s="18">
        <v>0.85</v>
      </c>
      <c r="N2660" s="18">
        <v>0.15</v>
      </c>
      <c r="O2660" s="19">
        <f>Ugovori_OPULJP[[#This Row],[Bespovratna sredstva - Ukupno (EU+Nac) HRK
= Ukupna ugovorena vrijednost bespovratnih sredstava]]*Ugovori_OPULJP[[#This Row],[EU STOPA SUFINANCIRANJA %
EU CO-FINANCING RATE %]]</f>
        <v>1509110.4</v>
      </c>
      <c r="P2660" s="20">
        <f>Ugovori_OPULJP[[#This Row],[Bespovratna sredstva - EU dio - HRK]]/7.5345</f>
        <v>200293.37049571966</v>
      </c>
      <c r="Q2660" s="19">
        <f>Ugovori_OPULJP[[#This Row],[Bespovratna sredstva - Ukupno (EU+Nac) HRK
= Ukupna ugovorena vrijednost bespovratnih sredstava]]*Ugovori_OPULJP[[#This Row],[STOPA NACIONALNOG SUFINANCIRANJA %]]</f>
        <v>266313.59999999998</v>
      </c>
      <c r="R2660" s="20">
        <f>Ugovori_OPULJP[[#This Row],[Bespovratna sredstva - Nacionalni dio - HRK]]/7.5345</f>
        <v>35345.888911009351</v>
      </c>
      <c r="S2660" s="21">
        <v>1775424</v>
      </c>
      <c r="T2660" s="22">
        <f>Ugovori_OPULJP[[#This Row],[Bespovratna sredstva - Ukupno (EU+Nac) HRK
= Ukupna ugovorena vrijednost bespovratnih sredstava]]/7.5345</f>
        <v>235639.25940672902</v>
      </c>
      <c r="U2660" s="19">
        <v>0</v>
      </c>
      <c r="V2660" s="20">
        <f>Ugovori_OPULJP[[#This Row],[Javni doprinos korisnika - HRK]]/7.5345</f>
        <v>0</v>
      </c>
      <c r="W2660" s="19">
        <v>0</v>
      </c>
      <c r="X2660" s="20">
        <f>Ugovori_OPULJP[[#This Row],[Privatni doprinos korisnika - HRK]]/7.5345</f>
        <v>0</v>
      </c>
      <c r="Y2660" s="21">
        <f>Ugovori_OPULJP[[#This Row],[Bespovratna sredstva - Ukupno (EU+Nac) HRK
= Ukupna ugovorena vrijednost bespovratnih sredstava]]+Ugovori_OPULJP[[#This Row],[Javni doprinos korisnika - HRK]]+Ugovori_OPULJP[[#This Row],[Privatni doprinos korisnika - HRK]]</f>
        <v>1775424</v>
      </c>
      <c r="Z2660" s="22">
        <f>Ugovori_OPULJP[[#This Row],[UKUPNI PRIHVATLJIVI IZDACI
TOTAL ELIGIBLE EXPENDITURE
= Bespovratna sredstva ukupno + doprinos korisnika
= Ukupni prihvatljivi troškovi
= Ukupna ugovorena vrijednost projekta HRK]]/7.5345</f>
        <v>235639.25940672902</v>
      </c>
      <c r="AA2660" s="27" t="s">
        <v>22</v>
      </c>
      <c r="AB2660" s="27" t="s">
        <v>19</v>
      </c>
      <c r="AC2660" s="91" t="s">
        <v>9690</v>
      </c>
      <c r="AD2660" s="33" t="s">
        <v>147</v>
      </c>
    </row>
    <row r="2661" spans="1:30" ht="96.6" x14ac:dyDescent="0.3">
      <c r="A2661" s="31" t="s">
        <v>9691</v>
      </c>
      <c r="B2661" s="69" t="s">
        <v>139</v>
      </c>
      <c r="C2661" s="26" t="s">
        <v>2736</v>
      </c>
      <c r="D2661" s="26" t="s">
        <v>9594</v>
      </c>
      <c r="E2661" s="27" t="s">
        <v>63</v>
      </c>
      <c r="F2661" s="32" t="s">
        <v>9692</v>
      </c>
      <c r="G2661" s="32" t="s">
        <v>9693</v>
      </c>
      <c r="H2661" s="29">
        <v>44495</v>
      </c>
      <c r="I2661" s="29">
        <v>45103</v>
      </c>
      <c r="J2661" s="17" t="str">
        <f>IF(Ugovori_OPULJP[[#This Row],[DATUM ZAVRŠETKA OPERACIJE]]&gt;DATE(2023,12,31),"u provedbi","završen")</f>
        <v>završen</v>
      </c>
      <c r="K2661" s="28" t="s">
        <v>21</v>
      </c>
      <c r="L2661" s="28" t="s">
        <v>21</v>
      </c>
      <c r="M2661" s="18">
        <v>0.85</v>
      </c>
      <c r="N2661" s="18">
        <v>0.15</v>
      </c>
      <c r="O2661" s="19">
        <f>Ugovori_OPULJP[[#This Row],[Bespovratna sredstva - Ukupno (EU+Nac) HRK
= Ukupna ugovorena vrijednost bespovratnih sredstava]]*Ugovori_OPULJP[[#This Row],[EU STOPA SUFINANCIRANJA %
EU CO-FINANCING RATE %]]</f>
        <v>1413058.2919999999</v>
      </c>
      <c r="P2661" s="20">
        <f>Ugovori_OPULJP[[#This Row],[Bespovratna sredstva - EU dio - HRK]]/7.5345</f>
        <v>187545.06496781469</v>
      </c>
      <c r="Q2661" s="19">
        <f>Ugovori_OPULJP[[#This Row],[Bespovratna sredstva - Ukupno (EU+Nac) HRK
= Ukupna ugovorena vrijednost bespovratnih sredstava]]*Ugovori_OPULJP[[#This Row],[STOPA NACIONALNOG SUFINANCIRANJA %]]</f>
        <v>249363.228</v>
      </c>
      <c r="R2661" s="20">
        <f>Ugovori_OPULJP[[#This Row],[Bespovratna sredstva - Nacionalni dio - HRK]]/7.5345</f>
        <v>33096.187935496717</v>
      </c>
      <c r="S2661" s="21">
        <v>1662421.52</v>
      </c>
      <c r="T2661" s="22">
        <f>Ugovori_OPULJP[[#This Row],[Bespovratna sredstva - Ukupno (EU+Nac) HRK
= Ukupna ugovorena vrijednost bespovratnih sredstava]]/7.5345</f>
        <v>220641.25290331143</v>
      </c>
      <c r="U2661" s="19">
        <v>0</v>
      </c>
      <c r="V2661" s="20">
        <f>Ugovori_OPULJP[[#This Row],[Javni doprinos korisnika - HRK]]/7.5345</f>
        <v>0</v>
      </c>
      <c r="W2661" s="19">
        <v>0</v>
      </c>
      <c r="X2661" s="20">
        <f>Ugovori_OPULJP[[#This Row],[Privatni doprinos korisnika - HRK]]/7.5345</f>
        <v>0</v>
      </c>
      <c r="Y2661" s="21">
        <f>Ugovori_OPULJP[[#This Row],[Bespovratna sredstva - Ukupno (EU+Nac) HRK
= Ukupna ugovorena vrijednost bespovratnih sredstava]]+Ugovori_OPULJP[[#This Row],[Javni doprinos korisnika - HRK]]+Ugovori_OPULJP[[#This Row],[Privatni doprinos korisnika - HRK]]</f>
        <v>1662421.52</v>
      </c>
      <c r="Z2661" s="22">
        <f>Ugovori_OPULJP[[#This Row],[UKUPNI PRIHVATLJIVI IZDACI
TOTAL ELIGIBLE EXPENDITURE
= Bespovratna sredstva ukupno + doprinos korisnika
= Ukupni prihvatljivi troškovi
= Ukupna ugovorena vrijednost projekta HRK]]/7.5345</f>
        <v>220641.25290331143</v>
      </c>
      <c r="AA2661" s="27" t="s">
        <v>22</v>
      </c>
      <c r="AB2661" s="27" t="s">
        <v>19</v>
      </c>
      <c r="AC2661" s="91" t="s">
        <v>9694</v>
      </c>
      <c r="AD2661" s="26" t="s">
        <v>147</v>
      </c>
    </row>
    <row r="2662" spans="1:30" ht="96.6" x14ac:dyDescent="0.3">
      <c r="A2662" s="31" t="s">
        <v>9695</v>
      </c>
      <c r="B2662" s="69" t="s">
        <v>139</v>
      </c>
      <c r="C2662" s="26" t="s">
        <v>2736</v>
      </c>
      <c r="D2662" s="26" t="s">
        <v>9594</v>
      </c>
      <c r="E2662" s="27" t="s">
        <v>63</v>
      </c>
      <c r="F2662" s="32" t="s">
        <v>9696</v>
      </c>
      <c r="G2662" s="32" t="s">
        <v>2641</v>
      </c>
      <c r="H2662" s="29">
        <v>44497</v>
      </c>
      <c r="I2662" s="29">
        <v>45227</v>
      </c>
      <c r="J2662" s="17" t="str">
        <f>IF(Ugovori_OPULJP[[#This Row],[DATUM ZAVRŠETKA OPERACIJE]]&gt;DATE(2023,12,31),"u provedbi","završen")</f>
        <v>završen</v>
      </c>
      <c r="K2662" s="37" t="s">
        <v>21</v>
      </c>
      <c r="L2662" s="28" t="s">
        <v>21</v>
      </c>
      <c r="M2662" s="18">
        <v>0.85</v>
      </c>
      <c r="N2662" s="18">
        <v>0.15</v>
      </c>
      <c r="O2662" s="19">
        <f>Ugovori_OPULJP[[#This Row],[Bespovratna sredstva - Ukupno (EU+Nac) HRK
= Ukupna ugovorena vrijednost bespovratnih sredstava]]*Ugovori_OPULJP[[#This Row],[EU STOPA SUFINANCIRANJA %
EU CO-FINANCING RATE %]]</f>
        <v>1126973.7324999999</v>
      </c>
      <c r="P2662" s="20">
        <f>Ugovori_OPULJP[[#This Row],[Bespovratna sredstva - EU dio - HRK]]/7.5345</f>
        <v>149575.11878691352</v>
      </c>
      <c r="Q2662" s="19">
        <f>Ugovori_OPULJP[[#This Row],[Bespovratna sredstva - Ukupno (EU+Nac) HRK
= Ukupna ugovorena vrijednost bespovratnih sredstava]]*Ugovori_OPULJP[[#This Row],[STOPA NACIONALNOG SUFINANCIRANJA %]]</f>
        <v>198877.7175</v>
      </c>
      <c r="R2662" s="20">
        <f>Ugovori_OPULJP[[#This Row],[Bespovratna sredstva - Nacionalni dio - HRK]]/7.5345</f>
        <v>26395.609197690621</v>
      </c>
      <c r="S2662" s="21">
        <v>1325851.45</v>
      </c>
      <c r="T2662" s="22">
        <f>Ugovori_OPULJP[[#This Row],[Bespovratna sredstva - Ukupno (EU+Nac) HRK
= Ukupna ugovorena vrijednost bespovratnih sredstava]]/7.5345</f>
        <v>175970.72798460413</v>
      </c>
      <c r="U2662" s="19">
        <v>0</v>
      </c>
      <c r="V2662" s="20">
        <f>Ugovori_OPULJP[[#This Row],[Javni doprinos korisnika - HRK]]/7.5345</f>
        <v>0</v>
      </c>
      <c r="W2662" s="19">
        <v>0</v>
      </c>
      <c r="X2662" s="20">
        <f>Ugovori_OPULJP[[#This Row],[Privatni doprinos korisnika - HRK]]/7.5345</f>
        <v>0</v>
      </c>
      <c r="Y2662" s="21">
        <f>Ugovori_OPULJP[[#This Row],[Bespovratna sredstva - Ukupno (EU+Nac) HRK
= Ukupna ugovorena vrijednost bespovratnih sredstava]]+Ugovori_OPULJP[[#This Row],[Javni doprinos korisnika - HRK]]+Ugovori_OPULJP[[#This Row],[Privatni doprinos korisnika - HRK]]</f>
        <v>1325851.45</v>
      </c>
      <c r="Z2662" s="22">
        <f>Ugovori_OPULJP[[#This Row],[UKUPNI PRIHVATLJIVI IZDACI
TOTAL ELIGIBLE EXPENDITURE
= Bespovratna sredstva ukupno + doprinos korisnika
= Ukupni prihvatljivi troškovi
= Ukupna ugovorena vrijednost projekta HRK]]/7.5345</f>
        <v>175970.72798460413</v>
      </c>
      <c r="AA2662" s="13" t="s">
        <v>22</v>
      </c>
      <c r="AB2662" s="13" t="s">
        <v>19</v>
      </c>
      <c r="AC2662" s="91" t="s">
        <v>9697</v>
      </c>
      <c r="AD2662" s="33" t="s">
        <v>147</v>
      </c>
    </row>
    <row r="2663" spans="1:30" ht="110.4" x14ac:dyDescent="0.3">
      <c r="A2663" s="31" t="s">
        <v>9698</v>
      </c>
      <c r="B2663" s="69" t="s">
        <v>139</v>
      </c>
      <c r="C2663" s="26" t="s">
        <v>2736</v>
      </c>
      <c r="D2663" s="26" t="s">
        <v>9594</v>
      </c>
      <c r="E2663" s="27" t="s">
        <v>63</v>
      </c>
      <c r="F2663" s="32" t="s">
        <v>9699</v>
      </c>
      <c r="G2663" s="14" t="s">
        <v>8742</v>
      </c>
      <c r="H2663" s="29">
        <v>44317</v>
      </c>
      <c r="I2663" s="29">
        <v>45047</v>
      </c>
      <c r="J2663" s="17" t="str">
        <f>IF(Ugovori_OPULJP[[#This Row],[DATUM ZAVRŠETKA OPERACIJE]]&gt;DATE(2023,12,31),"u provedbi","završen")</f>
        <v>završen</v>
      </c>
      <c r="K2663" s="28" t="s">
        <v>192</v>
      </c>
      <c r="L2663" s="28" t="s">
        <v>192</v>
      </c>
      <c r="M2663" s="18">
        <v>0.85</v>
      </c>
      <c r="N2663" s="18">
        <v>0.15</v>
      </c>
      <c r="O2663" s="19">
        <f>Ugovori_OPULJP[[#This Row],[Bespovratna sredstva - Ukupno (EU+Nac) HRK
= Ukupna ugovorena vrijednost bespovratnih sredstava]]*Ugovori_OPULJP[[#This Row],[EU STOPA SUFINANCIRANJA %
EU CO-FINANCING RATE %]]</f>
        <v>1695300.18</v>
      </c>
      <c r="P2663" s="20">
        <f>Ugovori_OPULJP[[#This Row],[Bespovratna sredstva - EU dio - HRK]]/7.5345</f>
        <v>225005.00099542105</v>
      </c>
      <c r="Q2663" s="19">
        <f>Ugovori_OPULJP[[#This Row],[Bespovratna sredstva - Ukupno (EU+Nac) HRK
= Ukupna ugovorena vrijednost bespovratnih sredstava]]*Ugovori_OPULJP[[#This Row],[STOPA NACIONALNOG SUFINANCIRANJA %]]</f>
        <v>299170.62</v>
      </c>
      <c r="R2663" s="20">
        <f>Ugovori_OPULJP[[#This Row],[Bespovratna sredstva - Nacionalni dio - HRK]]/7.5345</f>
        <v>39706.764881544892</v>
      </c>
      <c r="S2663" s="21">
        <v>1994470.8</v>
      </c>
      <c r="T2663" s="22">
        <f>Ugovori_OPULJP[[#This Row],[Bespovratna sredstva - Ukupno (EU+Nac) HRK
= Ukupna ugovorena vrijednost bespovratnih sredstava]]/7.5345</f>
        <v>264711.76587696595</v>
      </c>
      <c r="U2663" s="19">
        <v>0</v>
      </c>
      <c r="V2663" s="20">
        <f>Ugovori_OPULJP[[#This Row],[Javni doprinos korisnika - HRK]]/7.5345</f>
        <v>0</v>
      </c>
      <c r="W2663" s="19">
        <v>0</v>
      </c>
      <c r="X2663" s="20">
        <f>Ugovori_OPULJP[[#This Row],[Privatni doprinos korisnika - HRK]]/7.5345</f>
        <v>0</v>
      </c>
      <c r="Y2663" s="21">
        <f>Ugovori_OPULJP[[#This Row],[Bespovratna sredstva - Ukupno (EU+Nac) HRK
= Ukupna ugovorena vrijednost bespovratnih sredstava]]+Ugovori_OPULJP[[#This Row],[Javni doprinos korisnika - HRK]]+Ugovori_OPULJP[[#This Row],[Privatni doprinos korisnika - HRK]]</f>
        <v>1994470.8</v>
      </c>
      <c r="Z2663" s="22">
        <f>Ugovori_OPULJP[[#This Row],[UKUPNI PRIHVATLJIVI IZDACI
TOTAL ELIGIBLE EXPENDITURE
= Bespovratna sredstva ukupno + doprinos korisnika
= Ukupni prihvatljivi troškovi
= Ukupna ugovorena vrijednost projekta HRK]]/7.5345</f>
        <v>264711.76587696595</v>
      </c>
      <c r="AA2663" s="13" t="s">
        <v>22</v>
      </c>
      <c r="AB2663" s="13" t="s">
        <v>19</v>
      </c>
      <c r="AC2663" s="91" t="s">
        <v>9700</v>
      </c>
      <c r="AD2663" s="33" t="s">
        <v>147</v>
      </c>
    </row>
    <row r="2664" spans="1:30" ht="124.2" x14ac:dyDescent="0.3">
      <c r="A2664" s="31" t="s">
        <v>9701</v>
      </c>
      <c r="B2664" s="69" t="s">
        <v>139</v>
      </c>
      <c r="C2664" s="26" t="s">
        <v>2736</v>
      </c>
      <c r="D2664" s="26" t="s">
        <v>9594</v>
      </c>
      <c r="E2664" s="27" t="s">
        <v>63</v>
      </c>
      <c r="F2664" s="32" t="s">
        <v>9702</v>
      </c>
      <c r="G2664" s="32" t="s">
        <v>9703</v>
      </c>
      <c r="H2664" s="29">
        <v>44375</v>
      </c>
      <c r="I2664" s="29">
        <v>45105</v>
      </c>
      <c r="J2664" s="17" t="str">
        <f>IF(Ugovori_OPULJP[[#This Row],[DATUM ZAVRŠETKA OPERACIJE]]&gt;DATE(2023,12,31),"u provedbi","završen")</f>
        <v>završen</v>
      </c>
      <c r="K2664" s="28" t="s">
        <v>240</v>
      </c>
      <c r="L2664" s="28" t="s">
        <v>240</v>
      </c>
      <c r="M2664" s="46" t="s">
        <v>3114</v>
      </c>
      <c r="N2664" s="18">
        <v>0.15</v>
      </c>
      <c r="O2664" s="19">
        <f>Ugovori_OPULJP[[#This Row],[Bespovratna sredstva - Ukupno (EU+Nac) HRK
= Ukupna ugovorena vrijednost bespovratnih sredstava]]*Ugovori_OPULJP[[#This Row],[EU STOPA SUFINANCIRANJA %
EU CO-FINANCING RATE %]]</f>
        <v>1366720.0149999999</v>
      </c>
      <c r="P2664" s="20">
        <f>Ugovori_OPULJP[[#This Row],[Bespovratna sredstva - EU dio - HRK]]/7.5345</f>
        <v>181394.91870727981</v>
      </c>
      <c r="Q2664" s="19">
        <f>Ugovori_OPULJP[[#This Row],[Bespovratna sredstva - Ukupno (EU+Nac) HRK
= Ukupna ugovorena vrijednost bespovratnih sredstava]]*Ugovori_OPULJP[[#This Row],[STOPA NACIONALNOG SUFINANCIRANJA %]]</f>
        <v>241185.88499999998</v>
      </c>
      <c r="R2664" s="20">
        <f>Ugovori_OPULJP[[#This Row],[Bespovratna sredstva - Nacionalni dio - HRK]]/7.5345</f>
        <v>32010.868007167028</v>
      </c>
      <c r="S2664" s="21">
        <v>1607905.9</v>
      </c>
      <c r="T2664" s="22">
        <f>Ugovori_OPULJP[[#This Row],[Bespovratna sredstva - Ukupno (EU+Nac) HRK
= Ukupna ugovorena vrijednost bespovratnih sredstava]]/7.5345</f>
        <v>213405.78671444685</v>
      </c>
      <c r="U2664" s="19">
        <v>0</v>
      </c>
      <c r="V2664" s="20">
        <f>Ugovori_OPULJP[[#This Row],[Javni doprinos korisnika - HRK]]/7.5345</f>
        <v>0</v>
      </c>
      <c r="W2664" s="19">
        <v>0</v>
      </c>
      <c r="X2664" s="20">
        <f>Ugovori_OPULJP[[#This Row],[Privatni doprinos korisnika - HRK]]/7.5345</f>
        <v>0</v>
      </c>
      <c r="Y2664" s="21">
        <f>Ugovori_OPULJP[[#This Row],[Bespovratna sredstva - Ukupno (EU+Nac) HRK
= Ukupna ugovorena vrijednost bespovratnih sredstava]]+Ugovori_OPULJP[[#This Row],[Javni doprinos korisnika - HRK]]+Ugovori_OPULJP[[#This Row],[Privatni doprinos korisnika - HRK]]</f>
        <v>1607905.9</v>
      </c>
      <c r="Z2664" s="22">
        <f>Ugovori_OPULJP[[#This Row],[UKUPNI PRIHVATLJIVI IZDACI
TOTAL ELIGIBLE EXPENDITURE
= Bespovratna sredstva ukupno + doprinos korisnika
= Ukupni prihvatljivi troškovi
= Ukupna ugovorena vrijednost projekta HRK]]/7.5345</f>
        <v>213405.78671444685</v>
      </c>
      <c r="AA2664" s="27" t="s">
        <v>22</v>
      </c>
      <c r="AB2664" s="27" t="s">
        <v>19</v>
      </c>
      <c r="AC2664" s="91" t="s">
        <v>9704</v>
      </c>
      <c r="AD2664" s="33" t="s">
        <v>147</v>
      </c>
    </row>
    <row r="2665" spans="1:30" ht="55.2" x14ac:dyDescent="0.3">
      <c r="A2665" s="31" t="s">
        <v>9705</v>
      </c>
      <c r="B2665" s="69" t="s">
        <v>139</v>
      </c>
      <c r="C2665" s="26" t="s">
        <v>2736</v>
      </c>
      <c r="D2665" s="26" t="s">
        <v>9594</v>
      </c>
      <c r="E2665" s="27" t="s">
        <v>63</v>
      </c>
      <c r="F2665" s="32" t="s">
        <v>9706</v>
      </c>
      <c r="G2665" s="32" t="s">
        <v>4337</v>
      </c>
      <c r="H2665" s="29">
        <v>44377</v>
      </c>
      <c r="I2665" s="29">
        <v>45107</v>
      </c>
      <c r="J2665" s="17" t="str">
        <f>IF(Ugovori_OPULJP[[#This Row],[DATUM ZAVRŠETKA OPERACIJE]]&gt;DATE(2023,12,31),"u provedbi","završen")</f>
        <v>završen</v>
      </c>
      <c r="K2665" s="28" t="s">
        <v>240</v>
      </c>
      <c r="L2665" s="28" t="s">
        <v>240</v>
      </c>
      <c r="M2665" s="46" t="s">
        <v>3114</v>
      </c>
      <c r="N2665" s="18">
        <v>0.15</v>
      </c>
      <c r="O2665" s="19">
        <f>Ugovori_OPULJP[[#This Row],[Bespovratna sredstva - Ukupno (EU+Nac) HRK
= Ukupna ugovorena vrijednost bespovratnih sredstava]]*Ugovori_OPULJP[[#This Row],[EU STOPA SUFINANCIRANJA %
EU CO-FINANCING RATE %]]</f>
        <v>1697892</v>
      </c>
      <c r="P2665" s="20">
        <f>Ugovori_OPULJP[[#This Row],[Bespovratna sredstva - EU dio - HRK]]/7.5345</f>
        <v>225348.99462472624</v>
      </c>
      <c r="Q2665" s="19">
        <f>Ugovori_OPULJP[[#This Row],[Bespovratna sredstva - Ukupno (EU+Nac) HRK
= Ukupna ugovorena vrijednost bespovratnih sredstava]]*Ugovori_OPULJP[[#This Row],[STOPA NACIONALNOG SUFINANCIRANJA %]]</f>
        <v>299628</v>
      </c>
      <c r="R2665" s="20">
        <f>Ugovori_OPULJP[[#This Row],[Bespovratna sredstva - Nacionalni dio - HRK]]/7.5345</f>
        <v>39767.469639657575</v>
      </c>
      <c r="S2665" s="21">
        <v>1997520</v>
      </c>
      <c r="T2665" s="22">
        <f>Ugovori_OPULJP[[#This Row],[Bespovratna sredstva - Ukupno (EU+Nac) HRK
= Ukupna ugovorena vrijednost bespovratnih sredstava]]/7.5345</f>
        <v>265116.46426438383</v>
      </c>
      <c r="U2665" s="19">
        <v>0</v>
      </c>
      <c r="V2665" s="20">
        <f>Ugovori_OPULJP[[#This Row],[Javni doprinos korisnika - HRK]]/7.5345</f>
        <v>0</v>
      </c>
      <c r="W2665" s="19">
        <v>0</v>
      </c>
      <c r="X2665" s="20">
        <f>Ugovori_OPULJP[[#This Row],[Privatni doprinos korisnika - HRK]]/7.5345</f>
        <v>0</v>
      </c>
      <c r="Y2665" s="21">
        <f>Ugovori_OPULJP[[#This Row],[Bespovratna sredstva - Ukupno (EU+Nac) HRK
= Ukupna ugovorena vrijednost bespovratnih sredstava]]+Ugovori_OPULJP[[#This Row],[Javni doprinos korisnika - HRK]]+Ugovori_OPULJP[[#This Row],[Privatni doprinos korisnika - HRK]]</f>
        <v>1997520</v>
      </c>
      <c r="Z2665" s="22">
        <f>Ugovori_OPULJP[[#This Row],[UKUPNI PRIHVATLJIVI IZDACI
TOTAL ELIGIBLE EXPENDITURE
= Bespovratna sredstva ukupno + doprinos korisnika
= Ukupni prihvatljivi troškovi
= Ukupna ugovorena vrijednost projekta HRK]]/7.5345</f>
        <v>265116.46426438383</v>
      </c>
      <c r="AA2665" s="27" t="s">
        <v>22</v>
      </c>
      <c r="AB2665" s="27" t="s">
        <v>19</v>
      </c>
      <c r="AC2665" s="91" t="s">
        <v>9707</v>
      </c>
      <c r="AD2665" s="33" t="s">
        <v>147</v>
      </c>
    </row>
    <row r="2666" spans="1:30" ht="96.6" x14ac:dyDescent="0.3">
      <c r="A2666" s="31" t="s">
        <v>9708</v>
      </c>
      <c r="B2666" s="69" t="s">
        <v>139</v>
      </c>
      <c r="C2666" s="26" t="s">
        <v>2736</v>
      </c>
      <c r="D2666" s="26" t="s">
        <v>9594</v>
      </c>
      <c r="E2666" s="27" t="s">
        <v>63</v>
      </c>
      <c r="F2666" s="32" t="s">
        <v>9709</v>
      </c>
      <c r="G2666" s="32" t="s">
        <v>3027</v>
      </c>
      <c r="H2666" s="29">
        <v>44320</v>
      </c>
      <c r="I2666" s="29">
        <v>45050</v>
      </c>
      <c r="J2666" s="17" t="str">
        <f>IF(Ugovori_OPULJP[[#This Row],[DATUM ZAVRŠETKA OPERACIJE]]&gt;DATE(2023,12,31),"u provedbi","završen")</f>
        <v>završen</v>
      </c>
      <c r="K2666" s="28" t="s">
        <v>81</v>
      </c>
      <c r="L2666" s="28" t="s">
        <v>81</v>
      </c>
      <c r="M2666" s="18">
        <v>0.85</v>
      </c>
      <c r="N2666" s="18">
        <v>0.15</v>
      </c>
      <c r="O2666" s="19">
        <f>Ugovori_OPULJP[[#This Row],[Bespovratna sredstva - Ukupno (EU+Nac) HRK
= Ukupna ugovorena vrijednost bespovratnih sredstava]]*Ugovori_OPULJP[[#This Row],[EU STOPA SUFINANCIRANJA %
EU CO-FINANCING RATE %]]</f>
        <v>1491438.5515000001</v>
      </c>
      <c r="P2666" s="20">
        <f>Ugovori_OPULJP[[#This Row],[Bespovratna sredstva - EU dio - HRK]]/7.5345</f>
        <v>197947.91313292188</v>
      </c>
      <c r="Q2666" s="19">
        <f>Ugovori_OPULJP[[#This Row],[Bespovratna sredstva - Ukupno (EU+Nac) HRK
= Ukupna ugovorena vrijednost bespovratnih sredstava]]*Ugovori_OPULJP[[#This Row],[STOPA NACIONALNOG SUFINANCIRANJA %]]</f>
        <v>263195.03850000002</v>
      </c>
      <c r="R2666" s="20">
        <f>Ugovori_OPULJP[[#This Row],[Bespovratna sredstva - Nacionalni dio - HRK]]/7.5345</f>
        <v>34931.984670515631</v>
      </c>
      <c r="S2666" s="21">
        <v>1754633.59</v>
      </c>
      <c r="T2666" s="22">
        <f>Ugovori_OPULJP[[#This Row],[Bespovratna sredstva - Ukupno (EU+Nac) HRK
= Ukupna ugovorena vrijednost bespovratnih sredstava]]/7.5345</f>
        <v>232879.89780343752</v>
      </c>
      <c r="U2666" s="19">
        <v>0</v>
      </c>
      <c r="V2666" s="20">
        <f>Ugovori_OPULJP[[#This Row],[Javni doprinos korisnika - HRK]]/7.5345</f>
        <v>0</v>
      </c>
      <c r="W2666" s="19">
        <v>0</v>
      </c>
      <c r="X2666" s="20">
        <f>Ugovori_OPULJP[[#This Row],[Privatni doprinos korisnika - HRK]]/7.5345</f>
        <v>0</v>
      </c>
      <c r="Y2666" s="21">
        <f>Ugovori_OPULJP[[#This Row],[Bespovratna sredstva - Ukupno (EU+Nac) HRK
= Ukupna ugovorena vrijednost bespovratnih sredstava]]+Ugovori_OPULJP[[#This Row],[Javni doprinos korisnika - HRK]]+Ugovori_OPULJP[[#This Row],[Privatni doprinos korisnika - HRK]]</f>
        <v>1754633.59</v>
      </c>
      <c r="Z2666" s="22">
        <f>Ugovori_OPULJP[[#This Row],[UKUPNI PRIHVATLJIVI IZDACI
TOTAL ELIGIBLE EXPENDITURE
= Bespovratna sredstva ukupno + doprinos korisnika
= Ukupni prihvatljivi troškovi
= Ukupna ugovorena vrijednost projekta HRK]]/7.5345</f>
        <v>232879.89780343752</v>
      </c>
      <c r="AA2666" s="13" t="s">
        <v>22</v>
      </c>
      <c r="AB2666" s="13" t="s">
        <v>19</v>
      </c>
      <c r="AC2666" s="91" t="s">
        <v>9710</v>
      </c>
      <c r="AD2666" s="33" t="s">
        <v>147</v>
      </c>
    </row>
    <row r="2667" spans="1:30" ht="55.2" x14ac:dyDescent="0.3">
      <c r="A2667" s="31" t="s">
        <v>9711</v>
      </c>
      <c r="B2667" s="69" t="s">
        <v>139</v>
      </c>
      <c r="C2667" s="26" t="s">
        <v>2736</v>
      </c>
      <c r="D2667" s="26" t="s">
        <v>9594</v>
      </c>
      <c r="E2667" s="27" t="s">
        <v>63</v>
      </c>
      <c r="F2667" s="32" t="s">
        <v>9712</v>
      </c>
      <c r="G2667" s="32" t="s">
        <v>3023</v>
      </c>
      <c r="H2667" s="29">
        <v>44319</v>
      </c>
      <c r="I2667" s="29">
        <v>45049</v>
      </c>
      <c r="J2667" s="17" t="str">
        <f>IF(Ugovori_OPULJP[[#This Row],[DATUM ZAVRŠETKA OPERACIJE]]&gt;DATE(2023,12,31),"u provedbi","završen")</f>
        <v>završen</v>
      </c>
      <c r="K2667" s="28" t="s">
        <v>173</v>
      </c>
      <c r="L2667" s="15" t="s">
        <v>380</v>
      </c>
      <c r="M2667" s="18">
        <v>0.85</v>
      </c>
      <c r="N2667" s="18">
        <v>0.15</v>
      </c>
      <c r="O2667" s="19">
        <f>Ugovori_OPULJP[[#This Row],[Bespovratna sredstva - Ukupno (EU+Nac) HRK
= Ukupna ugovorena vrijednost bespovratnih sredstava]]*Ugovori_OPULJP[[#This Row],[EU STOPA SUFINANCIRANJA %
EU CO-FINANCING RATE %]]</f>
        <v>1699320</v>
      </c>
      <c r="P2667" s="20">
        <f>Ugovori_OPULJP[[#This Row],[Bespovratna sredstva - EU dio - HRK]]/7.5345</f>
        <v>225538.52279514234</v>
      </c>
      <c r="Q2667" s="19">
        <f>Ugovori_OPULJP[[#This Row],[Bespovratna sredstva - Ukupno (EU+Nac) HRK
= Ukupna ugovorena vrijednost bespovratnih sredstava]]*Ugovori_OPULJP[[#This Row],[STOPA NACIONALNOG SUFINANCIRANJA %]]</f>
        <v>299880</v>
      </c>
      <c r="R2667" s="20">
        <f>Ugovori_OPULJP[[#This Row],[Bespovratna sredstva - Nacionalni dio - HRK]]/7.5345</f>
        <v>39800.915787378057</v>
      </c>
      <c r="S2667" s="21">
        <v>1999200</v>
      </c>
      <c r="T2667" s="22">
        <f>Ugovori_OPULJP[[#This Row],[Bespovratna sredstva - Ukupno (EU+Nac) HRK
= Ukupna ugovorena vrijednost bespovratnih sredstava]]/7.5345</f>
        <v>265339.43858252041</v>
      </c>
      <c r="U2667" s="19">
        <v>0</v>
      </c>
      <c r="V2667" s="20">
        <f>Ugovori_OPULJP[[#This Row],[Javni doprinos korisnika - HRK]]/7.5345</f>
        <v>0</v>
      </c>
      <c r="W2667" s="19">
        <v>0</v>
      </c>
      <c r="X2667" s="20">
        <f>Ugovori_OPULJP[[#This Row],[Privatni doprinos korisnika - HRK]]/7.5345</f>
        <v>0</v>
      </c>
      <c r="Y2667" s="21">
        <f>Ugovori_OPULJP[[#This Row],[Bespovratna sredstva - Ukupno (EU+Nac) HRK
= Ukupna ugovorena vrijednost bespovratnih sredstava]]+Ugovori_OPULJP[[#This Row],[Javni doprinos korisnika - HRK]]+Ugovori_OPULJP[[#This Row],[Privatni doprinos korisnika - HRK]]</f>
        <v>1999200</v>
      </c>
      <c r="Z2667" s="22">
        <f>Ugovori_OPULJP[[#This Row],[UKUPNI PRIHVATLJIVI IZDACI
TOTAL ELIGIBLE EXPENDITURE
= Bespovratna sredstva ukupno + doprinos korisnika
= Ukupni prihvatljivi troškovi
= Ukupna ugovorena vrijednost projekta HRK]]/7.5345</f>
        <v>265339.43858252041</v>
      </c>
      <c r="AA2667" s="13" t="s">
        <v>22</v>
      </c>
      <c r="AB2667" s="13" t="s">
        <v>19</v>
      </c>
      <c r="AC2667" s="91" t="s">
        <v>9713</v>
      </c>
      <c r="AD2667" s="33" t="s">
        <v>147</v>
      </c>
    </row>
    <row r="2668" spans="1:30" ht="110.4" x14ac:dyDescent="0.3">
      <c r="A2668" s="31" t="s">
        <v>9714</v>
      </c>
      <c r="B2668" s="69" t="s">
        <v>139</v>
      </c>
      <c r="C2668" s="26" t="s">
        <v>2736</v>
      </c>
      <c r="D2668" s="26" t="s">
        <v>9594</v>
      </c>
      <c r="E2668" s="27" t="s">
        <v>63</v>
      </c>
      <c r="F2668" s="32" t="s">
        <v>9715</v>
      </c>
      <c r="G2668" s="32" t="s">
        <v>9716</v>
      </c>
      <c r="H2668" s="29">
        <v>44379</v>
      </c>
      <c r="I2668" s="29">
        <v>45109</v>
      </c>
      <c r="J2668" s="17" t="str">
        <f>IF(Ugovori_OPULJP[[#This Row],[DATUM ZAVRŠETKA OPERACIJE]]&gt;DATE(2023,12,31),"u provedbi","završen")</f>
        <v>završen</v>
      </c>
      <c r="K2668" s="28" t="s">
        <v>192</v>
      </c>
      <c r="L2668" s="28" t="s">
        <v>192</v>
      </c>
      <c r="M2668" s="46" t="s">
        <v>3114</v>
      </c>
      <c r="N2668" s="18">
        <v>0.15</v>
      </c>
      <c r="O2668" s="19">
        <f>Ugovori_OPULJP[[#This Row],[Bespovratna sredstva - Ukupno (EU+Nac) HRK
= Ukupna ugovorena vrijednost bespovratnih sredstava]]*Ugovori_OPULJP[[#This Row],[EU STOPA SUFINANCIRANJA %
EU CO-FINANCING RATE %]]</f>
        <v>1628593.5314999998</v>
      </c>
      <c r="P2668" s="20">
        <f>Ugovori_OPULJP[[#This Row],[Bespovratna sredstva - EU dio - HRK]]/7.5345</f>
        <v>216151.50726657372</v>
      </c>
      <c r="Q2668" s="19">
        <f>Ugovori_OPULJP[[#This Row],[Bespovratna sredstva - Ukupno (EU+Nac) HRK
= Ukupna ugovorena vrijednost bespovratnih sredstava]]*Ugovori_OPULJP[[#This Row],[STOPA NACIONALNOG SUFINANCIRANJA %]]</f>
        <v>287398.85849999997</v>
      </c>
      <c r="R2668" s="20">
        <f>Ugovori_OPULJP[[#This Row],[Bespovratna sredstva - Nacionalni dio - HRK]]/7.5345</f>
        <v>38144.383635277714</v>
      </c>
      <c r="S2668" s="21">
        <v>1915992.39</v>
      </c>
      <c r="T2668" s="22">
        <f>Ugovori_OPULJP[[#This Row],[Bespovratna sredstva - Ukupno (EU+Nac) HRK
= Ukupna ugovorena vrijednost bespovratnih sredstava]]/7.5345</f>
        <v>254295.89090185147</v>
      </c>
      <c r="U2668" s="19">
        <v>0</v>
      </c>
      <c r="V2668" s="20">
        <f>Ugovori_OPULJP[[#This Row],[Javni doprinos korisnika - HRK]]/7.5345</f>
        <v>0</v>
      </c>
      <c r="W2668" s="19">
        <v>0</v>
      </c>
      <c r="X2668" s="20">
        <f>Ugovori_OPULJP[[#This Row],[Privatni doprinos korisnika - HRK]]/7.5345</f>
        <v>0</v>
      </c>
      <c r="Y2668" s="21">
        <f>Ugovori_OPULJP[[#This Row],[Bespovratna sredstva - Ukupno (EU+Nac) HRK
= Ukupna ugovorena vrijednost bespovratnih sredstava]]+Ugovori_OPULJP[[#This Row],[Javni doprinos korisnika - HRK]]+Ugovori_OPULJP[[#This Row],[Privatni doprinos korisnika - HRK]]</f>
        <v>1915992.39</v>
      </c>
      <c r="Z2668" s="22">
        <f>Ugovori_OPULJP[[#This Row],[UKUPNI PRIHVATLJIVI IZDACI
TOTAL ELIGIBLE EXPENDITURE
= Bespovratna sredstva ukupno + doprinos korisnika
= Ukupni prihvatljivi troškovi
= Ukupna ugovorena vrijednost projekta HRK]]/7.5345</f>
        <v>254295.89090185147</v>
      </c>
      <c r="AA2668" s="27" t="s">
        <v>22</v>
      </c>
      <c r="AB2668" s="27" t="s">
        <v>19</v>
      </c>
      <c r="AC2668" s="91" t="s">
        <v>9717</v>
      </c>
      <c r="AD2668" s="33" t="s">
        <v>147</v>
      </c>
    </row>
    <row r="2669" spans="1:30" ht="124.2" x14ac:dyDescent="0.3">
      <c r="A2669" s="31" t="s">
        <v>9718</v>
      </c>
      <c r="B2669" s="69" t="s">
        <v>139</v>
      </c>
      <c r="C2669" s="26" t="s">
        <v>2736</v>
      </c>
      <c r="D2669" s="26" t="s">
        <v>9594</v>
      </c>
      <c r="E2669" s="27" t="s">
        <v>63</v>
      </c>
      <c r="F2669" s="32" t="s">
        <v>9719</v>
      </c>
      <c r="G2669" s="14" t="s">
        <v>1083</v>
      </c>
      <c r="H2669" s="29">
        <v>44377</v>
      </c>
      <c r="I2669" s="29">
        <v>45107</v>
      </c>
      <c r="J2669" s="17" t="str">
        <f>IF(Ugovori_OPULJP[[#This Row],[DATUM ZAVRŠETKA OPERACIJE]]&gt;DATE(2023,12,31),"u provedbi","završen")</f>
        <v>završen</v>
      </c>
      <c r="K2669" s="28" t="s">
        <v>192</v>
      </c>
      <c r="L2669" s="28" t="s">
        <v>192</v>
      </c>
      <c r="M2669" s="46" t="s">
        <v>3114</v>
      </c>
      <c r="N2669" s="18">
        <v>0.15</v>
      </c>
      <c r="O2669" s="19">
        <f>Ugovori_OPULJP[[#This Row],[Bespovratna sredstva - Ukupno (EU+Nac) HRK
= Ukupna ugovorena vrijednost bespovratnih sredstava]]*Ugovori_OPULJP[[#This Row],[EU STOPA SUFINANCIRANJA %
EU CO-FINANCING RATE %]]</f>
        <v>1628515.952</v>
      </c>
      <c r="P2669" s="20">
        <f>Ugovori_OPULJP[[#This Row],[Bespovratna sredstva - EU dio - HRK]]/7.5345</f>
        <v>216141.21069745836</v>
      </c>
      <c r="Q2669" s="19">
        <f>Ugovori_OPULJP[[#This Row],[Bespovratna sredstva - Ukupno (EU+Nac) HRK
= Ukupna ugovorena vrijednost bespovratnih sredstava]]*Ugovori_OPULJP[[#This Row],[STOPA NACIONALNOG SUFINANCIRANJA %]]</f>
        <v>287385.16800000001</v>
      </c>
      <c r="R2669" s="20">
        <f>Ugovori_OPULJP[[#This Row],[Bespovratna sredstva - Nacionalni dio - HRK]]/7.5345</f>
        <v>38142.566593669122</v>
      </c>
      <c r="S2669" s="21">
        <v>1915901.12</v>
      </c>
      <c r="T2669" s="22">
        <f>Ugovori_OPULJP[[#This Row],[Bespovratna sredstva - Ukupno (EU+Nac) HRK
= Ukupna ugovorena vrijednost bespovratnih sredstava]]/7.5345</f>
        <v>254283.77729112748</v>
      </c>
      <c r="U2669" s="19">
        <v>0</v>
      </c>
      <c r="V2669" s="20">
        <f>Ugovori_OPULJP[[#This Row],[Javni doprinos korisnika - HRK]]/7.5345</f>
        <v>0</v>
      </c>
      <c r="W2669" s="19">
        <v>0</v>
      </c>
      <c r="X2669" s="20">
        <f>Ugovori_OPULJP[[#This Row],[Privatni doprinos korisnika - HRK]]/7.5345</f>
        <v>0</v>
      </c>
      <c r="Y2669" s="21">
        <f>Ugovori_OPULJP[[#This Row],[Bespovratna sredstva - Ukupno (EU+Nac) HRK
= Ukupna ugovorena vrijednost bespovratnih sredstava]]+Ugovori_OPULJP[[#This Row],[Javni doprinos korisnika - HRK]]+Ugovori_OPULJP[[#This Row],[Privatni doprinos korisnika - HRK]]</f>
        <v>1915901.12</v>
      </c>
      <c r="Z2669" s="22">
        <f>Ugovori_OPULJP[[#This Row],[UKUPNI PRIHVATLJIVI IZDACI
TOTAL ELIGIBLE EXPENDITURE
= Bespovratna sredstva ukupno + doprinos korisnika
= Ukupni prihvatljivi troškovi
= Ukupna ugovorena vrijednost projekta HRK]]/7.5345</f>
        <v>254283.77729112748</v>
      </c>
      <c r="AA2669" s="27" t="s">
        <v>22</v>
      </c>
      <c r="AB2669" s="27" t="s">
        <v>19</v>
      </c>
      <c r="AC2669" s="91" t="s">
        <v>9720</v>
      </c>
      <c r="AD2669" s="33" t="s">
        <v>147</v>
      </c>
    </row>
    <row r="2670" spans="1:30" ht="110.4" x14ac:dyDescent="0.3">
      <c r="A2670" s="31" t="s">
        <v>9721</v>
      </c>
      <c r="B2670" s="69" t="s">
        <v>139</v>
      </c>
      <c r="C2670" s="26" t="s">
        <v>2736</v>
      </c>
      <c r="D2670" s="26" t="s">
        <v>9594</v>
      </c>
      <c r="E2670" s="27" t="s">
        <v>63</v>
      </c>
      <c r="F2670" s="32" t="s">
        <v>9722</v>
      </c>
      <c r="G2670" s="32" t="s">
        <v>9723</v>
      </c>
      <c r="H2670" s="29">
        <v>44498</v>
      </c>
      <c r="I2670" s="29">
        <v>45228</v>
      </c>
      <c r="J2670" s="17" t="str">
        <f>IF(Ugovori_OPULJP[[#This Row],[DATUM ZAVRŠETKA OPERACIJE]]&gt;DATE(2023,12,31),"u provedbi","završen")</f>
        <v>završen</v>
      </c>
      <c r="K2670" s="37" t="s">
        <v>192</v>
      </c>
      <c r="L2670" s="28" t="s">
        <v>192</v>
      </c>
      <c r="M2670" s="18">
        <v>0.85</v>
      </c>
      <c r="N2670" s="18">
        <v>0.15</v>
      </c>
      <c r="O2670" s="19">
        <f>Ugovori_OPULJP[[#This Row],[Bespovratna sredstva - Ukupno (EU+Nac) HRK
= Ukupna ugovorena vrijednost bespovratnih sredstava]]*Ugovori_OPULJP[[#This Row],[EU STOPA SUFINANCIRANJA %
EU CO-FINANCING RATE %]]</f>
        <v>1579385.5865</v>
      </c>
      <c r="P2670" s="20">
        <f>Ugovori_OPULJP[[#This Row],[Bespovratna sredstva - EU dio - HRK]]/7.5345</f>
        <v>209620.4906098613</v>
      </c>
      <c r="Q2670" s="19">
        <f>Ugovori_OPULJP[[#This Row],[Bespovratna sredstva - Ukupno (EU+Nac) HRK
= Ukupna ugovorena vrijednost bespovratnih sredstava]]*Ugovori_OPULJP[[#This Row],[STOPA NACIONALNOG SUFINANCIRANJA %]]</f>
        <v>278715.10349999997</v>
      </c>
      <c r="R2670" s="20">
        <f>Ugovori_OPULJP[[#This Row],[Bespovratna sredstva - Nacionalni dio - HRK]]/7.5345</f>
        <v>36991.851284093165</v>
      </c>
      <c r="S2670" s="21">
        <v>1858100.69</v>
      </c>
      <c r="T2670" s="22">
        <f>Ugovori_OPULJP[[#This Row],[Bespovratna sredstva - Ukupno (EU+Nac) HRK
= Ukupna ugovorena vrijednost bespovratnih sredstava]]/7.5345</f>
        <v>246612.34189395446</v>
      </c>
      <c r="U2670" s="19">
        <v>0</v>
      </c>
      <c r="V2670" s="20">
        <f>Ugovori_OPULJP[[#This Row],[Javni doprinos korisnika - HRK]]/7.5345</f>
        <v>0</v>
      </c>
      <c r="W2670" s="19">
        <v>0</v>
      </c>
      <c r="X2670" s="20">
        <f>Ugovori_OPULJP[[#This Row],[Privatni doprinos korisnika - HRK]]/7.5345</f>
        <v>0</v>
      </c>
      <c r="Y2670" s="21">
        <f>Ugovori_OPULJP[[#This Row],[Bespovratna sredstva - Ukupno (EU+Nac) HRK
= Ukupna ugovorena vrijednost bespovratnih sredstava]]+Ugovori_OPULJP[[#This Row],[Javni doprinos korisnika - HRK]]+Ugovori_OPULJP[[#This Row],[Privatni doprinos korisnika - HRK]]</f>
        <v>1858100.69</v>
      </c>
      <c r="Z2670" s="22">
        <f>Ugovori_OPULJP[[#This Row],[UKUPNI PRIHVATLJIVI IZDACI
TOTAL ELIGIBLE EXPENDITURE
= Bespovratna sredstva ukupno + doprinos korisnika
= Ukupni prihvatljivi troškovi
= Ukupna ugovorena vrijednost projekta HRK]]/7.5345</f>
        <v>246612.34189395446</v>
      </c>
      <c r="AA2670" s="13" t="s">
        <v>22</v>
      </c>
      <c r="AB2670" s="13" t="s">
        <v>19</v>
      </c>
      <c r="AC2670" s="91" t="s">
        <v>9724</v>
      </c>
      <c r="AD2670" s="33" t="s">
        <v>147</v>
      </c>
    </row>
    <row r="2671" spans="1:30" ht="110.4" x14ac:dyDescent="0.3">
      <c r="A2671" s="31" t="s">
        <v>9725</v>
      </c>
      <c r="B2671" s="69" t="s">
        <v>139</v>
      </c>
      <c r="C2671" s="26" t="s">
        <v>2736</v>
      </c>
      <c r="D2671" s="26" t="s">
        <v>9594</v>
      </c>
      <c r="E2671" s="27" t="s">
        <v>63</v>
      </c>
      <c r="F2671" s="32" t="s">
        <v>9726</v>
      </c>
      <c r="G2671" s="32" t="s">
        <v>9727</v>
      </c>
      <c r="H2671" s="29">
        <v>44503</v>
      </c>
      <c r="I2671" s="29">
        <v>45233</v>
      </c>
      <c r="J2671" s="17" t="str">
        <f>IF(Ugovori_OPULJP[[#This Row],[DATUM ZAVRŠETKA OPERACIJE]]&gt;DATE(2023,12,31),"u provedbi","završen")</f>
        <v>završen</v>
      </c>
      <c r="K2671" s="37" t="s">
        <v>192</v>
      </c>
      <c r="L2671" s="37" t="s">
        <v>192</v>
      </c>
      <c r="M2671" s="18">
        <v>0.85</v>
      </c>
      <c r="N2671" s="18">
        <v>0.15</v>
      </c>
      <c r="O2671" s="19">
        <f>Ugovori_OPULJP[[#This Row],[Bespovratna sredstva - Ukupno (EU+Nac) HRK
= Ukupna ugovorena vrijednost bespovratnih sredstava]]*Ugovori_OPULJP[[#This Row],[EU STOPA SUFINANCIRANJA %
EU CO-FINANCING RATE %]]</f>
        <v>1067447.1359999999</v>
      </c>
      <c r="P2671" s="20">
        <f>Ugovori_OPULJP[[#This Row],[Bespovratna sredstva - EU dio - HRK]]/7.5345</f>
        <v>141674.58172406926</v>
      </c>
      <c r="Q2671" s="19">
        <f>Ugovori_OPULJP[[#This Row],[Bespovratna sredstva - Ukupno (EU+Nac) HRK
= Ukupna ugovorena vrijednost bespovratnih sredstava]]*Ugovori_OPULJP[[#This Row],[STOPA NACIONALNOG SUFINANCIRANJA %]]</f>
        <v>188373.02399999998</v>
      </c>
      <c r="R2671" s="20">
        <f>Ugovori_OPULJP[[#This Row],[Bespovratna sredstva - Nacionalni dio - HRK]]/7.5345</f>
        <v>25001.39677483575</v>
      </c>
      <c r="S2671" s="21">
        <v>1255820.1599999999</v>
      </c>
      <c r="T2671" s="22">
        <f>Ugovori_OPULJP[[#This Row],[Bespovratna sredstva - Ukupno (EU+Nac) HRK
= Ukupna ugovorena vrijednost bespovratnih sredstava]]/7.5345</f>
        <v>166675.97849890502</v>
      </c>
      <c r="U2671" s="19">
        <v>0</v>
      </c>
      <c r="V2671" s="20">
        <f>Ugovori_OPULJP[[#This Row],[Javni doprinos korisnika - HRK]]/7.5345</f>
        <v>0</v>
      </c>
      <c r="W2671" s="19">
        <v>0</v>
      </c>
      <c r="X2671" s="20">
        <f>Ugovori_OPULJP[[#This Row],[Privatni doprinos korisnika - HRK]]/7.5345</f>
        <v>0</v>
      </c>
      <c r="Y2671" s="21">
        <f>Ugovori_OPULJP[[#This Row],[Bespovratna sredstva - Ukupno (EU+Nac) HRK
= Ukupna ugovorena vrijednost bespovratnih sredstava]]+Ugovori_OPULJP[[#This Row],[Javni doprinos korisnika - HRK]]+Ugovori_OPULJP[[#This Row],[Privatni doprinos korisnika - HRK]]</f>
        <v>1255820.1599999999</v>
      </c>
      <c r="Z2671" s="22">
        <f>Ugovori_OPULJP[[#This Row],[UKUPNI PRIHVATLJIVI IZDACI
TOTAL ELIGIBLE EXPENDITURE
= Bespovratna sredstva ukupno + doprinos korisnika
= Ukupni prihvatljivi troškovi
= Ukupna ugovorena vrijednost projekta HRK]]/7.5345</f>
        <v>166675.97849890502</v>
      </c>
      <c r="AA2671" s="27" t="s">
        <v>22</v>
      </c>
      <c r="AB2671" s="27" t="s">
        <v>19</v>
      </c>
      <c r="AC2671" s="91" t="s">
        <v>9728</v>
      </c>
      <c r="AD2671" s="33" t="s">
        <v>147</v>
      </c>
    </row>
    <row r="2672" spans="1:30" ht="110.4" x14ac:dyDescent="0.3">
      <c r="A2672" s="31" t="s">
        <v>9729</v>
      </c>
      <c r="B2672" s="69" t="s">
        <v>139</v>
      </c>
      <c r="C2672" s="26" t="s">
        <v>2736</v>
      </c>
      <c r="D2672" s="26" t="s">
        <v>9594</v>
      </c>
      <c r="E2672" s="27" t="s">
        <v>63</v>
      </c>
      <c r="F2672" s="32" t="s">
        <v>9730</v>
      </c>
      <c r="G2672" s="32" t="s">
        <v>9731</v>
      </c>
      <c r="H2672" s="29">
        <v>44389</v>
      </c>
      <c r="I2672" s="29">
        <v>45119</v>
      </c>
      <c r="J2672" s="17" t="str">
        <f>IF(Ugovori_OPULJP[[#This Row],[DATUM ZAVRŠETKA OPERACIJE]]&gt;DATE(2023,12,31),"u provedbi","završen")</f>
        <v>završen</v>
      </c>
      <c r="K2672" s="28" t="s">
        <v>240</v>
      </c>
      <c r="L2672" s="28" t="s">
        <v>240</v>
      </c>
      <c r="M2672" s="46" t="s">
        <v>3114</v>
      </c>
      <c r="N2672" s="18">
        <v>0.15</v>
      </c>
      <c r="O2672" s="19">
        <f>Ugovori_OPULJP[[#This Row],[Bespovratna sredstva - Ukupno (EU+Nac) HRK
= Ukupna ugovorena vrijednost bespovratnih sredstava]]*Ugovori_OPULJP[[#This Row],[EU STOPA SUFINANCIRANJA %
EU CO-FINANCING RATE %]]</f>
        <v>1558607.26</v>
      </c>
      <c r="P2672" s="20">
        <f>Ugovori_OPULJP[[#This Row],[Bespovratna sredstva - EU dio - HRK]]/7.5345</f>
        <v>206862.73276262524</v>
      </c>
      <c r="Q2672" s="19">
        <f>Ugovori_OPULJP[[#This Row],[Bespovratna sredstva - Ukupno (EU+Nac) HRK
= Ukupna ugovorena vrijednost bespovratnih sredstava]]*Ugovori_OPULJP[[#This Row],[STOPA NACIONALNOG SUFINANCIRANJA %]]</f>
        <v>275048.34000000003</v>
      </c>
      <c r="R2672" s="20">
        <f>Ugovori_OPULJP[[#This Row],[Bespovratna sredstva - Nacionalni dio - HRK]]/7.5345</f>
        <v>36505.188134580931</v>
      </c>
      <c r="S2672" s="21">
        <v>1833655.6</v>
      </c>
      <c r="T2672" s="22">
        <f>Ugovori_OPULJP[[#This Row],[Bespovratna sredstva - Ukupno (EU+Nac) HRK
= Ukupna ugovorena vrijednost bespovratnih sredstava]]/7.5345</f>
        <v>243367.92089720618</v>
      </c>
      <c r="U2672" s="19">
        <v>0</v>
      </c>
      <c r="V2672" s="20">
        <f>Ugovori_OPULJP[[#This Row],[Javni doprinos korisnika - HRK]]/7.5345</f>
        <v>0</v>
      </c>
      <c r="W2672" s="19">
        <v>0</v>
      </c>
      <c r="X2672" s="20">
        <f>Ugovori_OPULJP[[#This Row],[Privatni doprinos korisnika - HRK]]/7.5345</f>
        <v>0</v>
      </c>
      <c r="Y2672" s="21">
        <f>Ugovori_OPULJP[[#This Row],[Bespovratna sredstva - Ukupno (EU+Nac) HRK
= Ukupna ugovorena vrijednost bespovratnih sredstava]]+Ugovori_OPULJP[[#This Row],[Javni doprinos korisnika - HRK]]+Ugovori_OPULJP[[#This Row],[Privatni doprinos korisnika - HRK]]</f>
        <v>1833655.6</v>
      </c>
      <c r="Z2672" s="22">
        <f>Ugovori_OPULJP[[#This Row],[UKUPNI PRIHVATLJIVI IZDACI
TOTAL ELIGIBLE EXPENDITURE
= Bespovratna sredstva ukupno + doprinos korisnika
= Ukupni prihvatljivi troškovi
= Ukupna ugovorena vrijednost projekta HRK]]/7.5345</f>
        <v>243367.92089720618</v>
      </c>
      <c r="AA2672" s="27" t="s">
        <v>22</v>
      </c>
      <c r="AB2672" s="27" t="s">
        <v>19</v>
      </c>
      <c r="AC2672" s="91" t="s">
        <v>9732</v>
      </c>
      <c r="AD2672" s="33" t="s">
        <v>147</v>
      </c>
    </row>
    <row r="2673" spans="1:30" ht="110.4" x14ac:dyDescent="0.3">
      <c r="A2673" s="31" t="s">
        <v>9733</v>
      </c>
      <c r="B2673" s="69" t="s">
        <v>139</v>
      </c>
      <c r="C2673" s="26" t="s">
        <v>2736</v>
      </c>
      <c r="D2673" s="26" t="s">
        <v>9594</v>
      </c>
      <c r="E2673" s="27" t="s">
        <v>63</v>
      </c>
      <c r="F2673" s="32" t="s">
        <v>9734</v>
      </c>
      <c r="G2673" s="32" t="s">
        <v>2655</v>
      </c>
      <c r="H2673" s="29">
        <v>44550</v>
      </c>
      <c r="I2673" s="29">
        <v>45280</v>
      </c>
      <c r="J2673" s="17" t="str">
        <f>IF(Ugovori_OPULJP[[#This Row],[DATUM ZAVRŠETKA OPERACIJE]]&gt;DATE(2023,12,31),"u provedbi","završen")</f>
        <v>završen</v>
      </c>
      <c r="K2673" s="28" t="s">
        <v>66</v>
      </c>
      <c r="L2673" s="15" t="s">
        <v>66</v>
      </c>
      <c r="M2673" s="46" t="s">
        <v>3114</v>
      </c>
      <c r="N2673" s="18">
        <v>0.15</v>
      </c>
      <c r="O2673" s="19">
        <f>Ugovori_OPULJP[[#This Row],[Bespovratna sredstva - Ukupno (EU+Nac) HRK
= Ukupna ugovorena vrijednost bespovratnih sredstava]]*Ugovori_OPULJP[[#This Row],[EU STOPA SUFINANCIRANJA %
EU CO-FINANCING RATE %]]</f>
        <v>827389.55799999996</v>
      </c>
      <c r="P2673" s="20">
        <f>Ugovori_OPULJP[[#This Row],[Bespovratna sredstva - EU dio - HRK]]/7.5345</f>
        <v>109813.46579069612</v>
      </c>
      <c r="Q2673" s="19">
        <f>Ugovori_OPULJP[[#This Row],[Bespovratna sredstva - Ukupno (EU+Nac) HRK
= Ukupna ugovorena vrijednost bespovratnih sredstava]]*Ugovori_OPULJP[[#This Row],[STOPA NACIONALNOG SUFINANCIRANJA %]]</f>
        <v>146009.92199999999</v>
      </c>
      <c r="R2673" s="20">
        <f>Ugovori_OPULJP[[#This Row],[Bespovratna sredstva - Nacionalni dio - HRK]]/7.5345</f>
        <v>19378.84690424049</v>
      </c>
      <c r="S2673" s="21">
        <v>973399.48</v>
      </c>
      <c r="T2673" s="22">
        <f>Ugovori_OPULJP[[#This Row],[Bespovratna sredstva - Ukupno (EU+Nac) HRK
= Ukupna ugovorena vrijednost bespovratnih sredstava]]/7.5345</f>
        <v>129192.31269493661</v>
      </c>
      <c r="U2673" s="19">
        <v>0</v>
      </c>
      <c r="V2673" s="20">
        <f>Ugovori_OPULJP[[#This Row],[Javni doprinos korisnika - HRK]]/7.5345</f>
        <v>0</v>
      </c>
      <c r="W2673" s="19">
        <v>0</v>
      </c>
      <c r="X2673" s="20">
        <f>Ugovori_OPULJP[[#This Row],[Privatni doprinos korisnika - HRK]]/7.5345</f>
        <v>0</v>
      </c>
      <c r="Y2673" s="21">
        <f>Ugovori_OPULJP[[#This Row],[Bespovratna sredstva - Ukupno (EU+Nac) HRK
= Ukupna ugovorena vrijednost bespovratnih sredstava]]+Ugovori_OPULJP[[#This Row],[Javni doprinos korisnika - HRK]]+Ugovori_OPULJP[[#This Row],[Privatni doprinos korisnika - HRK]]</f>
        <v>973399.48</v>
      </c>
      <c r="Z2673" s="22">
        <f>Ugovori_OPULJP[[#This Row],[UKUPNI PRIHVATLJIVI IZDACI
TOTAL ELIGIBLE EXPENDITURE
= Bespovratna sredstva ukupno + doprinos korisnika
= Ukupni prihvatljivi troškovi
= Ukupna ugovorena vrijednost projekta HRK]]/7.5345</f>
        <v>129192.31269493661</v>
      </c>
      <c r="AA2673" s="27" t="s">
        <v>22</v>
      </c>
      <c r="AB2673" s="27" t="s">
        <v>19</v>
      </c>
      <c r="AC2673" s="91" t="s">
        <v>9735</v>
      </c>
      <c r="AD2673" s="33" t="s">
        <v>147</v>
      </c>
    </row>
    <row r="2674" spans="1:30" ht="110.4" x14ac:dyDescent="0.3">
      <c r="A2674" s="31" t="s">
        <v>9736</v>
      </c>
      <c r="B2674" s="69" t="s">
        <v>139</v>
      </c>
      <c r="C2674" s="26" t="s">
        <v>2736</v>
      </c>
      <c r="D2674" s="26" t="s">
        <v>9594</v>
      </c>
      <c r="E2674" s="27" t="s">
        <v>63</v>
      </c>
      <c r="F2674" s="32" t="s">
        <v>9737</v>
      </c>
      <c r="G2674" s="32" t="s">
        <v>4123</v>
      </c>
      <c r="H2674" s="29">
        <v>44544</v>
      </c>
      <c r="I2674" s="29">
        <v>45274</v>
      </c>
      <c r="J2674" s="17" t="str">
        <f>IF(Ugovori_OPULJP[[#This Row],[DATUM ZAVRŠETKA OPERACIJE]]&gt;DATE(2023,12,31),"u provedbi","završen")</f>
        <v>završen</v>
      </c>
      <c r="K2674" s="28" t="s">
        <v>66</v>
      </c>
      <c r="L2674" s="15" t="s">
        <v>66</v>
      </c>
      <c r="M2674" s="46" t="s">
        <v>3114</v>
      </c>
      <c r="N2674" s="18">
        <v>0.15</v>
      </c>
      <c r="O2674" s="19">
        <f>Ugovori_OPULJP[[#This Row],[Bespovratna sredstva - Ukupno (EU+Nac) HRK
= Ukupna ugovorena vrijednost bespovratnih sredstava]]*Ugovori_OPULJP[[#This Row],[EU STOPA SUFINANCIRANJA %
EU CO-FINANCING RATE %]]</f>
        <v>1484519.9850000001</v>
      </c>
      <c r="P2674" s="20">
        <f>Ugovori_OPULJP[[#This Row],[Bespovratna sredstva - EU dio - HRK]]/7.5345</f>
        <v>197029.66155683855</v>
      </c>
      <c r="Q2674" s="19">
        <f>Ugovori_OPULJP[[#This Row],[Bespovratna sredstva - Ukupno (EU+Nac) HRK
= Ukupna ugovorena vrijednost bespovratnih sredstava]]*Ugovori_OPULJP[[#This Row],[STOPA NACIONALNOG SUFINANCIRANJA %]]</f>
        <v>261974.11499999999</v>
      </c>
      <c r="R2674" s="20">
        <f>Ugovori_OPULJP[[#This Row],[Bespovratna sredstva - Nacionalni dio - HRK]]/7.5345</f>
        <v>34769.940274736211</v>
      </c>
      <c r="S2674" s="21">
        <v>1746494.1</v>
      </c>
      <c r="T2674" s="22">
        <f>Ugovori_OPULJP[[#This Row],[Bespovratna sredstva - Ukupno (EU+Nac) HRK
= Ukupna ugovorena vrijednost bespovratnih sredstava]]/7.5345</f>
        <v>231799.60183157475</v>
      </c>
      <c r="U2674" s="19">
        <v>0</v>
      </c>
      <c r="V2674" s="20">
        <f>Ugovori_OPULJP[[#This Row],[Javni doprinos korisnika - HRK]]/7.5345</f>
        <v>0</v>
      </c>
      <c r="W2674" s="19">
        <v>0</v>
      </c>
      <c r="X2674" s="20">
        <f>Ugovori_OPULJP[[#This Row],[Privatni doprinos korisnika - HRK]]/7.5345</f>
        <v>0</v>
      </c>
      <c r="Y2674" s="21">
        <f>Ugovori_OPULJP[[#This Row],[Bespovratna sredstva - Ukupno (EU+Nac) HRK
= Ukupna ugovorena vrijednost bespovratnih sredstava]]+Ugovori_OPULJP[[#This Row],[Javni doprinos korisnika - HRK]]+Ugovori_OPULJP[[#This Row],[Privatni doprinos korisnika - HRK]]</f>
        <v>1746494.1</v>
      </c>
      <c r="Z2674" s="22">
        <f>Ugovori_OPULJP[[#This Row],[UKUPNI PRIHVATLJIVI IZDACI
TOTAL ELIGIBLE EXPENDITURE
= Bespovratna sredstva ukupno + doprinos korisnika
= Ukupni prihvatljivi troškovi
= Ukupna ugovorena vrijednost projekta HRK]]/7.5345</f>
        <v>231799.60183157475</v>
      </c>
      <c r="AA2674" s="27" t="s">
        <v>22</v>
      </c>
      <c r="AB2674" s="27" t="s">
        <v>19</v>
      </c>
      <c r="AC2674" s="91" t="s">
        <v>9738</v>
      </c>
      <c r="AD2674" s="33" t="s">
        <v>147</v>
      </c>
    </row>
    <row r="2675" spans="1:30" ht="110.4" x14ac:dyDescent="0.3">
      <c r="A2675" s="31" t="s">
        <v>9739</v>
      </c>
      <c r="B2675" s="69" t="s">
        <v>139</v>
      </c>
      <c r="C2675" s="26" t="s">
        <v>2736</v>
      </c>
      <c r="D2675" s="26" t="s">
        <v>9594</v>
      </c>
      <c r="E2675" s="27" t="s">
        <v>63</v>
      </c>
      <c r="F2675" s="32" t="s">
        <v>9740</v>
      </c>
      <c r="G2675" s="32" t="s">
        <v>2987</v>
      </c>
      <c r="H2675" s="29">
        <v>44544</v>
      </c>
      <c r="I2675" s="29">
        <v>45274</v>
      </c>
      <c r="J2675" s="17" t="str">
        <f>IF(Ugovori_OPULJP[[#This Row],[DATUM ZAVRŠETKA OPERACIJE]]&gt;DATE(2023,12,31),"u provedbi","završen")</f>
        <v>završen</v>
      </c>
      <c r="K2675" s="28" t="s">
        <v>240</v>
      </c>
      <c r="L2675" s="15" t="s">
        <v>240</v>
      </c>
      <c r="M2675" s="46" t="s">
        <v>3114</v>
      </c>
      <c r="N2675" s="18">
        <v>0.15</v>
      </c>
      <c r="O2675" s="19">
        <f>Ugovori_OPULJP[[#This Row],[Bespovratna sredstva - Ukupno (EU+Nac) HRK
= Ukupna ugovorena vrijednost bespovratnih sredstava]]*Ugovori_OPULJP[[#This Row],[EU STOPA SUFINANCIRANJA %
EU CO-FINANCING RATE %]]</f>
        <v>1508474.94</v>
      </c>
      <c r="P2675" s="20">
        <f>Ugovori_OPULJP[[#This Row],[Bespovratna sredstva - EU dio - HRK]]/7.5345</f>
        <v>200209.03045988453</v>
      </c>
      <c r="Q2675" s="19">
        <f>Ugovori_OPULJP[[#This Row],[Bespovratna sredstva - Ukupno (EU+Nac) HRK
= Ukupna ugovorena vrijednost bespovratnih sredstava]]*Ugovori_OPULJP[[#This Row],[STOPA NACIONALNOG SUFINANCIRANJA %]]</f>
        <v>266201.45999999996</v>
      </c>
      <c r="R2675" s="20">
        <f>Ugovori_OPULJP[[#This Row],[Bespovratna sredstva - Nacionalni dio - HRK]]/7.5345</f>
        <v>35331.005375273737</v>
      </c>
      <c r="S2675" s="21">
        <v>1774676.4</v>
      </c>
      <c r="T2675" s="22">
        <f>Ugovori_OPULJP[[#This Row],[Bespovratna sredstva - Ukupno (EU+Nac) HRK
= Ukupna ugovorena vrijednost bespovratnih sredstava]]/7.5345</f>
        <v>235540.03583515825</v>
      </c>
      <c r="U2675" s="19">
        <v>0</v>
      </c>
      <c r="V2675" s="20">
        <f>Ugovori_OPULJP[[#This Row],[Javni doprinos korisnika - HRK]]/7.5345</f>
        <v>0</v>
      </c>
      <c r="W2675" s="19">
        <v>0</v>
      </c>
      <c r="X2675" s="20">
        <f>Ugovori_OPULJP[[#This Row],[Privatni doprinos korisnika - HRK]]/7.5345</f>
        <v>0</v>
      </c>
      <c r="Y2675" s="21">
        <f>Ugovori_OPULJP[[#This Row],[Bespovratna sredstva - Ukupno (EU+Nac) HRK
= Ukupna ugovorena vrijednost bespovratnih sredstava]]+Ugovori_OPULJP[[#This Row],[Javni doprinos korisnika - HRK]]+Ugovori_OPULJP[[#This Row],[Privatni doprinos korisnika - HRK]]</f>
        <v>1774676.4</v>
      </c>
      <c r="Z2675" s="22">
        <f>Ugovori_OPULJP[[#This Row],[UKUPNI PRIHVATLJIVI IZDACI
TOTAL ELIGIBLE EXPENDITURE
= Bespovratna sredstva ukupno + doprinos korisnika
= Ukupni prihvatljivi troškovi
= Ukupna ugovorena vrijednost projekta HRK]]/7.5345</f>
        <v>235540.03583515825</v>
      </c>
      <c r="AA2675" s="27" t="s">
        <v>22</v>
      </c>
      <c r="AB2675" s="27" t="s">
        <v>19</v>
      </c>
      <c r="AC2675" s="91" t="s">
        <v>9601</v>
      </c>
      <c r="AD2675" s="33" t="s">
        <v>147</v>
      </c>
    </row>
    <row r="2676" spans="1:30" ht="110.4" x14ac:dyDescent="0.3">
      <c r="A2676" s="31" t="s">
        <v>9741</v>
      </c>
      <c r="B2676" s="69" t="s">
        <v>139</v>
      </c>
      <c r="C2676" s="26" t="s">
        <v>2736</v>
      </c>
      <c r="D2676" s="26" t="s">
        <v>9594</v>
      </c>
      <c r="E2676" s="27" t="s">
        <v>63</v>
      </c>
      <c r="F2676" s="32" t="s">
        <v>9742</v>
      </c>
      <c r="G2676" s="32" t="s">
        <v>9743</v>
      </c>
      <c r="H2676" s="29">
        <v>44544</v>
      </c>
      <c r="I2676" s="29">
        <v>45274</v>
      </c>
      <c r="J2676" s="17" t="str">
        <f>IF(Ugovori_OPULJP[[#This Row],[DATUM ZAVRŠETKA OPERACIJE]]&gt;DATE(2023,12,31),"u provedbi","završen")</f>
        <v>završen</v>
      </c>
      <c r="K2676" s="28" t="s">
        <v>240</v>
      </c>
      <c r="L2676" s="28" t="s">
        <v>240</v>
      </c>
      <c r="M2676" s="46" t="s">
        <v>3114</v>
      </c>
      <c r="N2676" s="18">
        <v>0.15</v>
      </c>
      <c r="O2676" s="19">
        <f>Ugovori_OPULJP[[#This Row],[Bespovratna sredstva - Ukupno (EU+Nac) HRK
= Ukupna ugovorena vrijednost bespovratnih sredstava]]*Ugovori_OPULJP[[#This Row],[EU STOPA SUFINANCIRANJA %
EU CO-FINANCING RATE %]]</f>
        <v>1625977.3759999999</v>
      </c>
      <c r="P2676" s="20">
        <f>Ugovori_OPULJP[[#This Row],[Bespovratna sredstva - EU dio - HRK]]/7.5345</f>
        <v>215804.28376136438</v>
      </c>
      <c r="Q2676" s="19">
        <f>Ugovori_OPULJP[[#This Row],[Bespovratna sredstva - Ukupno (EU+Nac) HRK
= Ukupna ugovorena vrijednost bespovratnih sredstava]]*Ugovori_OPULJP[[#This Row],[STOPA NACIONALNOG SUFINANCIRANJA %]]</f>
        <v>286937.18400000001</v>
      </c>
      <c r="R2676" s="20">
        <f>Ugovori_OPULJP[[#This Row],[Bespovratna sredstva - Nacionalni dio - HRK]]/7.5345</f>
        <v>38083.108899064304</v>
      </c>
      <c r="S2676" s="21">
        <v>1912914.56</v>
      </c>
      <c r="T2676" s="22">
        <f>Ugovori_OPULJP[[#This Row],[Bespovratna sredstva - Ukupno (EU+Nac) HRK
= Ukupna ugovorena vrijednost bespovratnih sredstava]]/7.5345</f>
        <v>253887.39266042868</v>
      </c>
      <c r="U2676" s="19">
        <v>0</v>
      </c>
      <c r="V2676" s="20">
        <f>Ugovori_OPULJP[[#This Row],[Javni doprinos korisnika - HRK]]/7.5345</f>
        <v>0</v>
      </c>
      <c r="W2676" s="19">
        <v>0</v>
      </c>
      <c r="X2676" s="20">
        <f>Ugovori_OPULJP[[#This Row],[Privatni doprinos korisnika - HRK]]/7.5345</f>
        <v>0</v>
      </c>
      <c r="Y2676" s="21">
        <f>Ugovori_OPULJP[[#This Row],[Bespovratna sredstva - Ukupno (EU+Nac) HRK
= Ukupna ugovorena vrijednost bespovratnih sredstava]]+Ugovori_OPULJP[[#This Row],[Javni doprinos korisnika - HRK]]+Ugovori_OPULJP[[#This Row],[Privatni doprinos korisnika - HRK]]</f>
        <v>1912914.56</v>
      </c>
      <c r="Z2676" s="22">
        <f>Ugovori_OPULJP[[#This Row],[UKUPNI PRIHVATLJIVI IZDACI
TOTAL ELIGIBLE EXPENDITURE
= Bespovratna sredstva ukupno + doprinos korisnika
= Ukupni prihvatljivi troškovi
= Ukupna ugovorena vrijednost projekta HRK]]/7.5345</f>
        <v>253887.39266042868</v>
      </c>
      <c r="AA2676" s="27" t="s">
        <v>22</v>
      </c>
      <c r="AB2676" s="27" t="s">
        <v>19</v>
      </c>
      <c r="AC2676" s="91" t="s">
        <v>9744</v>
      </c>
      <c r="AD2676" s="33" t="s">
        <v>147</v>
      </c>
    </row>
    <row r="2677" spans="1:30" ht="110.4" x14ac:dyDescent="0.3">
      <c r="A2677" s="10" t="s">
        <v>9745</v>
      </c>
      <c r="B2677" s="69" t="s">
        <v>139</v>
      </c>
      <c r="C2677" s="26" t="s">
        <v>2736</v>
      </c>
      <c r="D2677" s="26" t="s">
        <v>9594</v>
      </c>
      <c r="E2677" s="27" t="s">
        <v>63</v>
      </c>
      <c r="F2677" s="32" t="s">
        <v>9746</v>
      </c>
      <c r="G2677" s="32" t="s">
        <v>9747</v>
      </c>
      <c r="H2677" s="29">
        <v>44545</v>
      </c>
      <c r="I2677" s="29">
        <v>45275</v>
      </c>
      <c r="J2677" s="17" t="str">
        <f>IF(Ugovori_OPULJP[[#This Row],[DATUM ZAVRŠETKA OPERACIJE]]&gt;DATE(2023,12,31),"u provedbi","završen")</f>
        <v>završen</v>
      </c>
      <c r="K2677" s="37" t="s">
        <v>240</v>
      </c>
      <c r="L2677" s="37" t="s">
        <v>240</v>
      </c>
      <c r="M2677" s="18">
        <v>0.85</v>
      </c>
      <c r="N2677" s="18">
        <v>0.15</v>
      </c>
      <c r="O2677" s="19">
        <f>Ugovori_OPULJP[[#This Row],[Bespovratna sredstva - Ukupno (EU+Nac) HRK
= Ukupna ugovorena vrijednost bespovratnih sredstava]]*Ugovori_OPULJP[[#This Row],[EU STOPA SUFINANCIRANJA %
EU CO-FINANCING RATE %]]</f>
        <v>725441.39949999994</v>
      </c>
      <c r="P2677" s="20">
        <f>Ugovori_OPULJP[[#This Row],[Bespovratna sredstva - EU dio - HRK]]/7.5345</f>
        <v>96282.619881876686</v>
      </c>
      <c r="Q2677" s="19">
        <f>Ugovori_OPULJP[[#This Row],[Bespovratna sredstva - Ukupno (EU+Nac) HRK
= Ukupna ugovorena vrijednost bespovratnih sredstava]]*Ugovori_OPULJP[[#This Row],[STOPA NACIONALNOG SUFINANCIRANJA %]]</f>
        <v>128019.07049999999</v>
      </c>
      <c r="R2677" s="20">
        <f>Ugovori_OPULJP[[#This Row],[Bespovratna sredstva - Nacionalni dio - HRK]]/7.5345</f>
        <v>16991.050567390004</v>
      </c>
      <c r="S2677" s="21">
        <v>853460.47</v>
      </c>
      <c r="T2677" s="22">
        <f>Ugovori_OPULJP[[#This Row],[Bespovratna sredstva - Ukupno (EU+Nac) HRK
= Ukupna ugovorena vrijednost bespovratnih sredstava]]/7.5345</f>
        <v>113273.67044926669</v>
      </c>
      <c r="U2677" s="19">
        <v>0</v>
      </c>
      <c r="V2677" s="20">
        <f>Ugovori_OPULJP[[#This Row],[Javni doprinos korisnika - HRK]]/7.5345</f>
        <v>0</v>
      </c>
      <c r="W2677" s="19">
        <v>0</v>
      </c>
      <c r="X2677" s="20">
        <f>Ugovori_OPULJP[[#This Row],[Privatni doprinos korisnika - HRK]]/7.5345</f>
        <v>0</v>
      </c>
      <c r="Y2677" s="21">
        <f>Ugovori_OPULJP[[#This Row],[Bespovratna sredstva - Ukupno (EU+Nac) HRK
= Ukupna ugovorena vrijednost bespovratnih sredstava]]+Ugovori_OPULJP[[#This Row],[Javni doprinos korisnika - HRK]]+Ugovori_OPULJP[[#This Row],[Privatni doprinos korisnika - HRK]]</f>
        <v>853460.47</v>
      </c>
      <c r="Z2677" s="22">
        <f>Ugovori_OPULJP[[#This Row],[UKUPNI PRIHVATLJIVI IZDACI
TOTAL ELIGIBLE EXPENDITURE
= Bespovratna sredstva ukupno + doprinos korisnika
= Ukupni prihvatljivi troškovi
= Ukupna ugovorena vrijednost projekta HRK]]/7.5345</f>
        <v>113273.67044926669</v>
      </c>
      <c r="AA2677" s="27" t="s">
        <v>22</v>
      </c>
      <c r="AB2677" s="27" t="s">
        <v>19</v>
      </c>
      <c r="AC2677" s="91" t="s">
        <v>9748</v>
      </c>
      <c r="AD2677" s="33" t="s">
        <v>147</v>
      </c>
    </row>
    <row r="2678" spans="1:30" ht="110.4" x14ac:dyDescent="0.3">
      <c r="A2678" s="31" t="s">
        <v>9749</v>
      </c>
      <c r="B2678" s="69" t="s">
        <v>139</v>
      </c>
      <c r="C2678" s="26" t="s">
        <v>2736</v>
      </c>
      <c r="D2678" s="26" t="s">
        <v>9594</v>
      </c>
      <c r="E2678" s="27" t="s">
        <v>63</v>
      </c>
      <c r="F2678" s="32" t="s">
        <v>9750</v>
      </c>
      <c r="G2678" s="32" t="s">
        <v>9751</v>
      </c>
      <c r="H2678" s="29">
        <v>44545</v>
      </c>
      <c r="I2678" s="29">
        <v>45275</v>
      </c>
      <c r="J2678" s="17" t="str">
        <f>IF(Ugovori_OPULJP[[#This Row],[DATUM ZAVRŠETKA OPERACIJE]]&gt;DATE(2023,12,31),"u provedbi","završen")</f>
        <v>završen</v>
      </c>
      <c r="K2678" s="28" t="s">
        <v>240</v>
      </c>
      <c r="L2678" s="28" t="s">
        <v>240</v>
      </c>
      <c r="M2678" s="46" t="s">
        <v>3114</v>
      </c>
      <c r="N2678" s="18">
        <v>0.15</v>
      </c>
      <c r="O2678" s="19">
        <f>Ugovori_OPULJP[[#This Row],[Bespovratna sredstva - Ukupno (EU+Nac) HRK
= Ukupna ugovorena vrijednost bespovratnih sredstava]]*Ugovori_OPULJP[[#This Row],[EU STOPA SUFINANCIRANJA %
EU CO-FINANCING RATE %]]</f>
        <v>911761.94350000005</v>
      </c>
      <c r="P2678" s="20">
        <f>Ugovori_OPULJP[[#This Row],[Bespovratna sredstva - EU dio - HRK]]/7.5345</f>
        <v>121011.60574689761</v>
      </c>
      <c r="Q2678" s="19">
        <f>Ugovori_OPULJP[[#This Row],[Bespovratna sredstva - Ukupno (EU+Nac) HRK
= Ukupna ugovorena vrijednost bespovratnih sredstava]]*Ugovori_OPULJP[[#This Row],[STOPA NACIONALNOG SUFINANCIRANJA %]]</f>
        <v>160899.16650000002</v>
      </c>
      <c r="R2678" s="20">
        <f>Ugovori_OPULJP[[#This Row],[Bespovratna sredstva - Nacionalni dio - HRK]]/7.5345</f>
        <v>21354.989249452519</v>
      </c>
      <c r="S2678" s="21">
        <v>1072661.1100000001</v>
      </c>
      <c r="T2678" s="22">
        <f>Ugovori_OPULJP[[#This Row],[Bespovratna sredstva - Ukupno (EU+Nac) HRK
= Ukupna ugovorena vrijednost bespovratnih sredstava]]/7.5345</f>
        <v>142366.59499635012</v>
      </c>
      <c r="U2678" s="19">
        <v>0</v>
      </c>
      <c r="V2678" s="20">
        <f>Ugovori_OPULJP[[#This Row],[Javni doprinos korisnika - HRK]]/7.5345</f>
        <v>0</v>
      </c>
      <c r="W2678" s="19">
        <v>0</v>
      </c>
      <c r="X2678" s="20">
        <f>Ugovori_OPULJP[[#This Row],[Privatni doprinos korisnika - HRK]]/7.5345</f>
        <v>0</v>
      </c>
      <c r="Y2678" s="21">
        <f>Ugovori_OPULJP[[#This Row],[Bespovratna sredstva - Ukupno (EU+Nac) HRK
= Ukupna ugovorena vrijednost bespovratnih sredstava]]+Ugovori_OPULJP[[#This Row],[Javni doprinos korisnika - HRK]]+Ugovori_OPULJP[[#This Row],[Privatni doprinos korisnika - HRK]]</f>
        <v>1072661.1100000001</v>
      </c>
      <c r="Z2678" s="22">
        <f>Ugovori_OPULJP[[#This Row],[UKUPNI PRIHVATLJIVI IZDACI
TOTAL ELIGIBLE EXPENDITURE
= Bespovratna sredstva ukupno + doprinos korisnika
= Ukupni prihvatljivi troškovi
= Ukupna ugovorena vrijednost projekta HRK]]/7.5345</f>
        <v>142366.59499635012</v>
      </c>
      <c r="AA2678" s="27" t="s">
        <v>22</v>
      </c>
      <c r="AB2678" s="27" t="s">
        <v>19</v>
      </c>
      <c r="AC2678" s="91" t="s">
        <v>9752</v>
      </c>
      <c r="AD2678" s="33" t="s">
        <v>147</v>
      </c>
    </row>
    <row r="2679" spans="1:30" ht="96.6" x14ac:dyDescent="0.3">
      <c r="A2679" s="31" t="s">
        <v>9753</v>
      </c>
      <c r="B2679" s="69" t="s">
        <v>139</v>
      </c>
      <c r="C2679" s="26" t="s">
        <v>2736</v>
      </c>
      <c r="D2679" s="40" t="s">
        <v>9754</v>
      </c>
      <c r="E2679" s="27" t="s">
        <v>63</v>
      </c>
      <c r="F2679" s="32" t="s">
        <v>9755</v>
      </c>
      <c r="G2679" s="32" t="s">
        <v>9756</v>
      </c>
      <c r="H2679" s="29">
        <v>44595</v>
      </c>
      <c r="I2679" s="29">
        <v>45202</v>
      </c>
      <c r="J2679" s="17" t="str">
        <f>IF(Ugovori_OPULJP[[#This Row],[DATUM ZAVRŠETKA OPERACIJE]]&gt;DATE(2023,12,31),"u provedbi","završen")</f>
        <v>završen</v>
      </c>
      <c r="K2679" s="37" t="s">
        <v>144</v>
      </c>
      <c r="L2679" s="37" t="s">
        <v>144</v>
      </c>
      <c r="M2679" s="18">
        <v>0.85</v>
      </c>
      <c r="N2679" s="18">
        <v>0.15</v>
      </c>
      <c r="O2679" s="19">
        <f>Ugovori_OPULJP[[#This Row],[Bespovratna sredstva - Ukupno (EU+Nac) HRK
= Ukupna ugovorena vrijednost bespovratnih sredstava]]*Ugovori_OPULJP[[#This Row],[EU STOPA SUFINANCIRANJA %
EU CO-FINANCING RATE %]]</f>
        <v>3032959.2559999996</v>
      </c>
      <c r="P2679" s="20">
        <f>Ugovori_OPULJP[[#This Row],[Bespovratna sredstva - EU dio - HRK]]/7.5345</f>
        <v>402542.87026345468</v>
      </c>
      <c r="Q2679" s="19">
        <f>Ugovori_OPULJP[[#This Row],[Bespovratna sredstva - Ukupno (EU+Nac) HRK
= Ukupna ugovorena vrijednost bespovratnih sredstava]]*Ugovori_OPULJP[[#This Row],[STOPA NACIONALNOG SUFINANCIRANJA %]]</f>
        <v>535228.10399999993</v>
      </c>
      <c r="R2679" s="20">
        <f>Ugovori_OPULJP[[#This Row],[Bespovratna sredstva - Nacionalni dio - HRK]]/7.5345</f>
        <v>71036.977105315542</v>
      </c>
      <c r="S2679" s="21">
        <v>3568187.36</v>
      </c>
      <c r="T2679" s="22">
        <f>Ugovori_OPULJP[[#This Row],[Bespovratna sredstva - Ukupno (EU+Nac) HRK
= Ukupna ugovorena vrijednost bespovratnih sredstava]]/7.5345</f>
        <v>473579.84736877028</v>
      </c>
      <c r="U2679" s="19">
        <v>0</v>
      </c>
      <c r="V2679" s="20">
        <f>Ugovori_OPULJP[[#This Row],[Javni doprinos korisnika - HRK]]/7.5345</f>
        <v>0</v>
      </c>
      <c r="W2679" s="19">
        <v>0</v>
      </c>
      <c r="X2679" s="20">
        <f>Ugovori_OPULJP[[#This Row],[Privatni doprinos korisnika - HRK]]/7.5345</f>
        <v>0</v>
      </c>
      <c r="Y2679" s="21">
        <f>Ugovori_OPULJP[[#This Row],[Bespovratna sredstva - Ukupno (EU+Nac) HRK
= Ukupna ugovorena vrijednost bespovratnih sredstava]]+Ugovori_OPULJP[[#This Row],[Javni doprinos korisnika - HRK]]+Ugovori_OPULJP[[#This Row],[Privatni doprinos korisnika - HRK]]</f>
        <v>3568187.36</v>
      </c>
      <c r="Z2679" s="22">
        <f>Ugovori_OPULJP[[#This Row],[UKUPNI PRIHVATLJIVI IZDACI
TOTAL ELIGIBLE EXPENDITURE
= Bespovratna sredstva ukupno + doprinos korisnika
= Ukupni prihvatljivi troškovi
= Ukupna ugovorena vrijednost projekta HRK]]/7.5345</f>
        <v>473579.84736877028</v>
      </c>
      <c r="AA2679" s="27" t="s">
        <v>22</v>
      </c>
      <c r="AB2679" s="27" t="s">
        <v>19</v>
      </c>
      <c r="AC2679" s="91" t="s">
        <v>9757</v>
      </c>
      <c r="AD2679" s="33" t="s">
        <v>2664</v>
      </c>
    </row>
    <row r="2680" spans="1:30" ht="82.8" x14ac:dyDescent="0.3">
      <c r="A2680" s="36" t="s">
        <v>9758</v>
      </c>
      <c r="B2680" s="69" t="s">
        <v>139</v>
      </c>
      <c r="C2680" s="26" t="s">
        <v>2736</v>
      </c>
      <c r="D2680" s="40" t="s">
        <v>9754</v>
      </c>
      <c r="E2680" s="27" t="s">
        <v>63</v>
      </c>
      <c r="F2680" s="32" t="s">
        <v>9759</v>
      </c>
      <c r="G2680" s="32" t="s">
        <v>9760</v>
      </c>
      <c r="H2680" s="29">
        <v>44553</v>
      </c>
      <c r="I2680" s="29">
        <v>45161</v>
      </c>
      <c r="J2680" s="17" t="str">
        <f>IF(Ugovori_OPULJP[[#This Row],[DATUM ZAVRŠETKA OPERACIJE]]&gt;DATE(2023,12,31),"u provedbi","završen")</f>
        <v>završen</v>
      </c>
      <c r="K2680" s="28" t="s">
        <v>71</v>
      </c>
      <c r="L2680" s="15" t="s">
        <v>71</v>
      </c>
      <c r="M2680" s="46" t="s">
        <v>3114</v>
      </c>
      <c r="N2680" s="18">
        <v>0.15</v>
      </c>
      <c r="O2680" s="19">
        <f>Ugovori_OPULJP[[#This Row],[Bespovratna sredstva - Ukupno (EU+Nac) HRK
= Ukupna ugovorena vrijednost bespovratnih sredstava]]*Ugovori_OPULJP[[#This Row],[EU STOPA SUFINANCIRANJA %
EU CO-FINANCING RATE %]]</f>
        <v>3680177.2889999999</v>
      </c>
      <c r="P2680" s="20">
        <f>Ugovori_OPULJP[[#This Row],[Bespovratna sredstva - EU dio - HRK]]/7.5345</f>
        <v>488443.46525980486</v>
      </c>
      <c r="Q2680" s="19">
        <f>Ugovori_OPULJP[[#This Row],[Bespovratna sredstva - Ukupno (EU+Nac) HRK
= Ukupna ugovorena vrijednost bespovratnih sredstava]]*Ugovori_OPULJP[[#This Row],[STOPA NACIONALNOG SUFINANCIRANJA %]]</f>
        <v>649443.05099999998</v>
      </c>
      <c r="R2680" s="20">
        <f>Ugovori_OPULJP[[#This Row],[Bespovratna sredstva - Nacionalni dio - HRK]]/7.5345</f>
        <v>86195.905634083203</v>
      </c>
      <c r="S2680" s="21">
        <v>4329620.34</v>
      </c>
      <c r="T2680" s="22">
        <f>Ugovori_OPULJP[[#This Row],[Bespovratna sredstva - Ukupno (EU+Nac) HRK
= Ukupna ugovorena vrijednost bespovratnih sredstava]]/7.5345</f>
        <v>574639.37089388806</v>
      </c>
      <c r="U2680" s="19">
        <v>0</v>
      </c>
      <c r="V2680" s="20">
        <f>Ugovori_OPULJP[[#This Row],[Javni doprinos korisnika - HRK]]/7.5345</f>
        <v>0</v>
      </c>
      <c r="W2680" s="19">
        <v>0</v>
      </c>
      <c r="X2680" s="20">
        <f>Ugovori_OPULJP[[#This Row],[Privatni doprinos korisnika - HRK]]/7.5345</f>
        <v>0</v>
      </c>
      <c r="Y2680" s="21">
        <f>Ugovori_OPULJP[[#This Row],[Bespovratna sredstva - Ukupno (EU+Nac) HRK
= Ukupna ugovorena vrijednost bespovratnih sredstava]]+Ugovori_OPULJP[[#This Row],[Javni doprinos korisnika - HRK]]+Ugovori_OPULJP[[#This Row],[Privatni doprinos korisnika - HRK]]</f>
        <v>4329620.34</v>
      </c>
      <c r="Z2680" s="22">
        <f>Ugovori_OPULJP[[#This Row],[UKUPNI PRIHVATLJIVI IZDACI
TOTAL ELIGIBLE EXPENDITURE
= Bespovratna sredstva ukupno + doprinos korisnika
= Ukupni prihvatljivi troškovi
= Ukupna ugovorena vrijednost projekta HRK]]/7.5345</f>
        <v>574639.37089388806</v>
      </c>
      <c r="AA2680" s="27" t="s">
        <v>22</v>
      </c>
      <c r="AB2680" s="27" t="s">
        <v>19</v>
      </c>
      <c r="AC2680" s="91" t="s">
        <v>9761</v>
      </c>
      <c r="AD2680" s="33" t="s">
        <v>2664</v>
      </c>
    </row>
    <row r="2681" spans="1:30" ht="89.25" customHeight="1" x14ac:dyDescent="0.3">
      <c r="A2681" s="31" t="s">
        <v>9762</v>
      </c>
      <c r="B2681" s="69" t="s">
        <v>139</v>
      </c>
      <c r="C2681" s="26" t="s">
        <v>2736</v>
      </c>
      <c r="D2681" s="40" t="s">
        <v>9754</v>
      </c>
      <c r="E2681" s="27" t="s">
        <v>63</v>
      </c>
      <c r="F2681" s="32" t="s">
        <v>9763</v>
      </c>
      <c r="G2681" s="14" t="s">
        <v>1407</v>
      </c>
      <c r="H2681" s="29">
        <v>44553</v>
      </c>
      <c r="I2681" s="29">
        <v>45161</v>
      </c>
      <c r="J2681" s="17" t="str">
        <f>IF(Ugovori_OPULJP[[#This Row],[DATUM ZAVRŠETKA OPERACIJE]]&gt;DATE(2023,12,31),"u provedbi","završen")</f>
        <v>završen</v>
      </c>
      <c r="K2681" s="37" t="s">
        <v>586</v>
      </c>
      <c r="L2681" s="28" t="s">
        <v>586</v>
      </c>
      <c r="M2681" s="46" t="s">
        <v>3114</v>
      </c>
      <c r="N2681" s="18">
        <v>0.15</v>
      </c>
      <c r="O2681" s="19">
        <f>Ugovori_OPULJP[[#This Row],[Bespovratna sredstva - Ukupno (EU+Nac) HRK
= Ukupna ugovorena vrijednost bespovratnih sredstava]]*Ugovori_OPULJP[[#This Row],[EU STOPA SUFINANCIRANJA %
EU CO-FINANCING RATE %]]</f>
        <v>3792286.4409999996</v>
      </c>
      <c r="P2681" s="20">
        <f>Ugovori_OPULJP[[#This Row],[Bespovratna sredstva - EU dio - HRK]]/7.5345</f>
        <v>503322.90676222701</v>
      </c>
      <c r="Q2681" s="19">
        <f>Ugovori_OPULJP[[#This Row],[Bespovratna sredstva - Ukupno (EU+Nac) HRK
= Ukupna ugovorena vrijednost bespovratnih sredstava]]*Ugovori_OPULJP[[#This Row],[STOPA NACIONALNOG SUFINANCIRANJA %]]</f>
        <v>669227.01899999997</v>
      </c>
      <c r="R2681" s="20">
        <f>Ugovori_OPULJP[[#This Row],[Bespovratna sredstva - Nacionalni dio - HRK]]/7.5345</f>
        <v>88821.689428628306</v>
      </c>
      <c r="S2681" s="21">
        <v>4461513.46</v>
      </c>
      <c r="T2681" s="22">
        <f>Ugovori_OPULJP[[#This Row],[Bespovratna sredstva - Ukupno (EU+Nac) HRK
= Ukupna ugovorena vrijednost bespovratnih sredstava]]/7.5345</f>
        <v>592144.59619085537</v>
      </c>
      <c r="U2681" s="19">
        <v>0</v>
      </c>
      <c r="V2681" s="20">
        <f>Ugovori_OPULJP[[#This Row],[Javni doprinos korisnika - HRK]]/7.5345</f>
        <v>0</v>
      </c>
      <c r="W2681" s="19">
        <v>0</v>
      </c>
      <c r="X2681" s="20">
        <f>Ugovori_OPULJP[[#This Row],[Privatni doprinos korisnika - HRK]]/7.5345</f>
        <v>0</v>
      </c>
      <c r="Y2681" s="21">
        <f>Ugovori_OPULJP[[#This Row],[Bespovratna sredstva - Ukupno (EU+Nac) HRK
= Ukupna ugovorena vrijednost bespovratnih sredstava]]+Ugovori_OPULJP[[#This Row],[Javni doprinos korisnika - HRK]]+Ugovori_OPULJP[[#This Row],[Privatni doprinos korisnika - HRK]]</f>
        <v>4461513.46</v>
      </c>
      <c r="Z2681" s="22">
        <f>Ugovori_OPULJP[[#This Row],[UKUPNI PRIHVATLJIVI IZDACI
TOTAL ELIGIBLE EXPENDITURE
= Bespovratna sredstva ukupno + doprinos korisnika
= Ukupni prihvatljivi troškovi
= Ukupna ugovorena vrijednost projekta HRK]]/7.5345</f>
        <v>592144.59619085537</v>
      </c>
      <c r="AA2681" s="27" t="s">
        <v>22</v>
      </c>
      <c r="AB2681" s="27" t="s">
        <v>19</v>
      </c>
      <c r="AC2681" s="91" t="s">
        <v>9764</v>
      </c>
      <c r="AD2681" s="33" t="s">
        <v>2664</v>
      </c>
    </row>
    <row r="2682" spans="1:30" ht="124.2" x14ac:dyDescent="0.3">
      <c r="A2682" s="31" t="s">
        <v>9765</v>
      </c>
      <c r="B2682" s="69" t="s">
        <v>139</v>
      </c>
      <c r="C2682" s="26" t="s">
        <v>2736</v>
      </c>
      <c r="D2682" s="40" t="s">
        <v>9754</v>
      </c>
      <c r="E2682" s="27" t="s">
        <v>63</v>
      </c>
      <c r="F2682" s="32" t="s">
        <v>9766</v>
      </c>
      <c r="G2682" s="32" t="s">
        <v>9767</v>
      </c>
      <c r="H2682" s="29">
        <v>44553</v>
      </c>
      <c r="I2682" s="29">
        <v>45161</v>
      </c>
      <c r="J2682" s="17" t="str">
        <f>IF(Ugovori_OPULJP[[#This Row],[DATUM ZAVRŠETKA OPERACIJE]]&gt;DATE(2023,12,31),"u provedbi","završen")</f>
        <v>završen</v>
      </c>
      <c r="K2682" s="37" t="s">
        <v>262</v>
      </c>
      <c r="L2682" s="28" t="s">
        <v>262</v>
      </c>
      <c r="M2682" s="46" t="s">
        <v>3114</v>
      </c>
      <c r="N2682" s="18">
        <v>0.15</v>
      </c>
      <c r="O2682" s="19">
        <f>Ugovori_OPULJP[[#This Row],[Bespovratna sredstva - Ukupno (EU+Nac) HRK
= Ukupna ugovorena vrijednost bespovratnih sredstava]]*Ugovori_OPULJP[[#This Row],[EU STOPA SUFINANCIRANJA %
EU CO-FINANCING RATE %]]</f>
        <v>431454.90850000002</v>
      </c>
      <c r="P2682" s="20">
        <f>Ugovori_OPULJP[[#This Row],[Bespovratna sredstva - EU dio - HRK]]/7.5345</f>
        <v>57263.907160395516</v>
      </c>
      <c r="Q2682" s="19">
        <f>Ugovori_OPULJP[[#This Row],[Bespovratna sredstva - Ukupno (EU+Nac) HRK
= Ukupna ugovorena vrijednost bespovratnih sredstava]]*Ugovori_OPULJP[[#This Row],[STOPA NACIONALNOG SUFINANCIRANJA %]]</f>
        <v>76139.101500000004</v>
      </c>
      <c r="R2682" s="20">
        <f>Ugovori_OPULJP[[#This Row],[Bespovratna sredstva - Nacionalni dio - HRK]]/7.5345</f>
        <v>10105.395381246268</v>
      </c>
      <c r="S2682" s="21">
        <v>507594.01</v>
      </c>
      <c r="T2682" s="22">
        <f>Ugovori_OPULJP[[#This Row],[Bespovratna sredstva - Ukupno (EU+Nac) HRK
= Ukupna ugovorena vrijednost bespovratnih sredstava]]/7.5345</f>
        <v>67369.30254164178</v>
      </c>
      <c r="U2682" s="19">
        <v>0</v>
      </c>
      <c r="V2682" s="20">
        <f>Ugovori_OPULJP[[#This Row],[Javni doprinos korisnika - HRK]]/7.5345</f>
        <v>0</v>
      </c>
      <c r="W2682" s="19">
        <v>0</v>
      </c>
      <c r="X2682" s="20">
        <f>Ugovori_OPULJP[[#This Row],[Privatni doprinos korisnika - HRK]]/7.5345</f>
        <v>0</v>
      </c>
      <c r="Y2682" s="21">
        <f>Ugovori_OPULJP[[#This Row],[Bespovratna sredstva - Ukupno (EU+Nac) HRK
= Ukupna ugovorena vrijednost bespovratnih sredstava]]+Ugovori_OPULJP[[#This Row],[Javni doprinos korisnika - HRK]]+Ugovori_OPULJP[[#This Row],[Privatni doprinos korisnika - HRK]]</f>
        <v>507594.01</v>
      </c>
      <c r="Z2682" s="22">
        <f>Ugovori_OPULJP[[#This Row],[UKUPNI PRIHVATLJIVI IZDACI
TOTAL ELIGIBLE EXPENDITURE
= Bespovratna sredstva ukupno + doprinos korisnika
= Ukupni prihvatljivi troškovi
= Ukupna ugovorena vrijednost projekta HRK]]/7.5345</f>
        <v>67369.30254164178</v>
      </c>
      <c r="AA2682" s="27" t="s">
        <v>22</v>
      </c>
      <c r="AB2682" s="27" t="s">
        <v>19</v>
      </c>
      <c r="AC2682" s="91" t="s">
        <v>9768</v>
      </c>
      <c r="AD2682" s="33" t="s">
        <v>2664</v>
      </c>
    </row>
    <row r="2683" spans="1:30" ht="96.6" x14ac:dyDescent="0.3">
      <c r="A2683" s="36" t="s">
        <v>9769</v>
      </c>
      <c r="B2683" s="69" t="s">
        <v>139</v>
      </c>
      <c r="C2683" s="26" t="s">
        <v>2736</v>
      </c>
      <c r="D2683" s="26" t="s">
        <v>9754</v>
      </c>
      <c r="E2683" s="27" t="s">
        <v>63</v>
      </c>
      <c r="F2683" s="32" t="s">
        <v>9770</v>
      </c>
      <c r="G2683" s="14" t="s">
        <v>8516</v>
      </c>
      <c r="H2683" s="29">
        <v>44553</v>
      </c>
      <c r="I2683" s="29">
        <v>45161</v>
      </c>
      <c r="J2683" s="17" t="str">
        <f>IF(Ugovori_OPULJP[[#This Row],[DATUM ZAVRŠETKA OPERACIJE]]&gt;DATE(2023,12,31),"u provedbi","završen")</f>
        <v>završen</v>
      </c>
      <c r="K2683" s="15" t="s">
        <v>235</v>
      </c>
      <c r="L2683" s="15" t="s">
        <v>235</v>
      </c>
      <c r="M2683" s="18">
        <v>0.85</v>
      </c>
      <c r="N2683" s="18">
        <v>0.15</v>
      </c>
      <c r="O2683" s="19">
        <f>Ugovori_OPULJP[[#This Row],[Bespovratna sredstva - Ukupno (EU+Nac) HRK
= Ukupna ugovorena vrijednost bespovratnih sredstava]]*Ugovori_OPULJP[[#This Row],[EU STOPA SUFINANCIRANJA %
EU CO-FINANCING RATE %]]</f>
        <v>3867454.5929999999</v>
      </c>
      <c r="P2683" s="20">
        <f>Ugovori_OPULJP[[#This Row],[Bespovratna sredstva - EU dio - HRK]]/7.5345</f>
        <v>513299.43499900453</v>
      </c>
      <c r="Q2683" s="19">
        <f>Ugovori_OPULJP[[#This Row],[Bespovratna sredstva - Ukupno (EU+Nac) HRK
= Ukupna ugovorena vrijednost bespovratnih sredstava]]*Ugovori_OPULJP[[#This Row],[STOPA NACIONALNOG SUFINANCIRANJA %]]</f>
        <v>682491.98699999996</v>
      </c>
      <c r="R2683" s="20">
        <f>Ugovori_OPULJP[[#This Row],[Bespovratna sredstva - Nacionalni dio - HRK]]/7.5345</f>
        <v>90582.253235118449</v>
      </c>
      <c r="S2683" s="21">
        <v>4549946.58</v>
      </c>
      <c r="T2683" s="22">
        <f>Ugovori_OPULJP[[#This Row],[Bespovratna sredstva - Ukupno (EU+Nac) HRK
= Ukupna ugovorena vrijednost bespovratnih sredstava]]/7.5345</f>
        <v>603881.68823412305</v>
      </c>
      <c r="U2683" s="19">
        <v>0</v>
      </c>
      <c r="V2683" s="20">
        <f>Ugovori_OPULJP[[#This Row],[Javni doprinos korisnika - HRK]]/7.5345</f>
        <v>0</v>
      </c>
      <c r="W2683" s="19">
        <v>0</v>
      </c>
      <c r="X2683" s="20">
        <f>Ugovori_OPULJP[[#This Row],[Privatni doprinos korisnika - HRK]]/7.5345</f>
        <v>0</v>
      </c>
      <c r="Y2683" s="21">
        <f>Ugovori_OPULJP[[#This Row],[Bespovratna sredstva - Ukupno (EU+Nac) HRK
= Ukupna ugovorena vrijednost bespovratnih sredstava]]+Ugovori_OPULJP[[#This Row],[Javni doprinos korisnika - HRK]]+Ugovori_OPULJP[[#This Row],[Privatni doprinos korisnika - HRK]]</f>
        <v>4549946.58</v>
      </c>
      <c r="Z2683" s="22">
        <f>Ugovori_OPULJP[[#This Row],[UKUPNI PRIHVATLJIVI IZDACI
TOTAL ELIGIBLE EXPENDITURE
= Bespovratna sredstva ukupno + doprinos korisnika
= Ukupni prihvatljivi troškovi
= Ukupna ugovorena vrijednost projekta HRK]]/7.5345</f>
        <v>603881.68823412305</v>
      </c>
      <c r="AA2683" s="27" t="s">
        <v>22</v>
      </c>
      <c r="AB2683" s="27" t="s">
        <v>19</v>
      </c>
      <c r="AC2683" s="91" t="s">
        <v>9771</v>
      </c>
      <c r="AD2683" s="33" t="s">
        <v>2664</v>
      </c>
    </row>
    <row r="2684" spans="1:30" ht="96.6" x14ac:dyDescent="0.3">
      <c r="A2684" s="31" t="s">
        <v>9772</v>
      </c>
      <c r="B2684" s="69" t="s">
        <v>139</v>
      </c>
      <c r="C2684" s="26" t="s">
        <v>2736</v>
      </c>
      <c r="D2684" s="40" t="s">
        <v>9754</v>
      </c>
      <c r="E2684" s="27" t="s">
        <v>63</v>
      </c>
      <c r="F2684" s="32" t="s">
        <v>9773</v>
      </c>
      <c r="G2684" s="32" t="s">
        <v>9774</v>
      </c>
      <c r="H2684" s="29">
        <v>44553</v>
      </c>
      <c r="I2684" s="29">
        <v>45161</v>
      </c>
      <c r="J2684" s="17" t="str">
        <f>IF(Ugovori_OPULJP[[#This Row],[DATUM ZAVRŠETKA OPERACIJE]]&gt;DATE(2023,12,31),"u provedbi","završen")</f>
        <v>završen</v>
      </c>
      <c r="K2684" s="28" t="s">
        <v>9775</v>
      </c>
      <c r="L2684" s="28" t="s">
        <v>86</v>
      </c>
      <c r="M2684" s="46" t="s">
        <v>3114</v>
      </c>
      <c r="N2684" s="18">
        <v>0.15</v>
      </c>
      <c r="O2684" s="19">
        <f>Ugovori_OPULJP[[#This Row],[Bespovratna sredstva - Ukupno (EU+Nac) HRK
= Ukupna ugovorena vrijednost bespovratnih sredstava]]*Ugovori_OPULJP[[#This Row],[EU STOPA SUFINANCIRANJA %
EU CO-FINANCING RATE %]]</f>
        <v>1353234.68</v>
      </c>
      <c r="P2684" s="20">
        <f>Ugovori_OPULJP[[#This Row],[Bespovratna sredstva - EU dio - HRK]]/7.5345</f>
        <v>179605.10717366778</v>
      </c>
      <c r="Q2684" s="19">
        <f>Ugovori_OPULJP[[#This Row],[Bespovratna sredstva - Ukupno (EU+Nac) HRK
= Ukupna ugovorena vrijednost bespovratnih sredstava]]*Ugovori_OPULJP[[#This Row],[STOPA NACIONALNOG SUFINANCIRANJA %]]</f>
        <v>238806.12</v>
      </c>
      <c r="R2684" s="20">
        <f>Ugovori_OPULJP[[#This Row],[Bespovratna sredstva - Nacionalni dio - HRK]]/7.5345</f>
        <v>31695.018913000196</v>
      </c>
      <c r="S2684" s="21">
        <v>1592040.8</v>
      </c>
      <c r="T2684" s="22">
        <f>Ugovori_OPULJP[[#This Row],[Bespovratna sredstva - Ukupno (EU+Nac) HRK
= Ukupna ugovorena vrijednost bespovratnih sredstava]]/7.5345</f>
        <v>211300.12608666799</v>
      </c>
      <c r="U2684" s="19">
        <v>0</v>
      </c>
      <c r="V2684" s="20">
        <f>Ugovori_OPULJP[[#This Row],[Javni doprinos korisnika - HRK]]/7.5345</f>
        <v>0</v>
      </c>
      <c r="W2684" s="19">
        <v>0</v>
      </c>
      <c r="X2684" s="20">
        <f>Ugovori_OPULJP[[#This Row],[Privatni doprinos korisnika - HRK]]/7.5345</f>
        <v>0</v>
      </c>
      <c r="Y2684" s="21">
        <f>Ugovori_OPULJP[[#This Row],[Bespovratna sredstva - Ukupno (EU+Nac) HRK
= Ukupna ugovorena vrijednost bespovratnih sredstava]]+Ugovori_OPULJP[[#This Row],[Javni doprinos korisnika - HRK]]+Ugovori_OPULJP[[#This Row],[Privatni doprinos korisnika - HRK]]</f>
        <v>1592040.8</v>
      </c>
      <c r="Z2684" s="22">
        <f>Ugovori_OPULJP[[#This Row],[UKUPNI PRIHVATLJIVI IZDACI
TOTAL ELIGIBLE EXPENDITURE
= Bespovratna sredstva ukupno + doprinos korisnika
= Ukupni prihvatljivi troškovi
= Ukupna ugovorena vrijednost projekta HRK]]/7.5345</f>
        <v>211300.12608666799</v>
      </c>
      <c r="AA2684" s="27" t="s">
        <v>22</v>
      </c>
      <c r="AB2684" s="27" t="s">
        <v>19</v>
      </c>
      <c r="AC2684" s="91" t="s">
        <v>9776</v>
      </c>
      <c r="AD2684" s="33" t="s">
        <v>2664</v>
      </c>
    </row>
    <row r="2685" spans="1:30" ht="82.8" x14ac:dyDescent="0.3">
      <c r="A2685" s="31" t="s">
        <v>9777</v>
      </c>
      <c r="B2685" s="69" t="s">
        <v>139</v>
      </c>
      <c r="C2685" s="26" t="s">
        <v>2736</v>
      </c>
      <c r="D2685" s="40" t="s">
        <v>9754</v>
      </c>
      <c r="E2685" s="27" t="s">
        <v>63</v>
      </c>
      <c r="F2685" s="32" t="s">
        <v>9778</v>
      </c>
      <c r="G2685" s="32" t="s">
        <v>9779</v>
      </c>
      <c r="H2685" s="29">
        <v>44553</v>
      </c>
      <c r="I2685" s="29">
        <v>45161</v>
      </c>
      <c r="J2685" s="17" t="str">
        <f>IF(Ugovori_OPULJP[[#This Row],[DATUM ZAVRŠETKA OPERACIJE]]&gt;DATE(2023,12,31),"u provedbi","završen")</f>
        <v>završen</v>
      </c>
      <c r="K2685" s="37" t="s">
        <v>21</v>
      </c>
      <c r="L2685" s="28" t="s">
        <v>21</v>
      </c>
      <c r="M2685" s="46" t="s">
        <v>3114</v>
      </c>
      <c r="N2685" s="18">
        <v>0.15</v>
      </c>
      <c r="O2685" s="19">
        <f>Ugovori_OPULJP[[#This Row],[Bespovratna sredstva - Ukupno (EU+Nac) HRK
= Ukupna ugovorena vrijednost bespovratnih sredstava]]*Ugovori_OPULJP[[#This Row],[EU STOPA SUFINANCIRANJA %
EU CO-FINANCING RATE %]]</f>
        <v>1703293.6479999998</v>
      </c>
      <c r="P2685" s="20">
        <f>Ugovori_OPULJP[[#This Row],[Bespovratna sredstva - EU dio - HRK]]/7.5345</f>
        <v>226065.91651735347</v>
      </c>
      <c r="Q2685" s="19">
        <f>Ugovori_OPULJP[[#This Row],[Bespovratna sredstva - Ukupno (EU+Nac) HRK
= Ukupna ugovorena vrijednost bespovratnih sredstava]]*Ugovori_OPULJP[[#This Row],[STOPA NACIONALNOG SUFINANCIRANJA %]]</f>
        <v>300581.23199999996</v>
      </c>
      <c r="R2685" s="20">
        <f>Ugovori_OPULJP[[#This Row],[Bespovratna sredstva - Nacionalni dio - HRK]]/7.5345</f>
        <v>39893.985267768257</v>
      </c>
      <c r="S2685" s="21">
        <v>2003874.88</v>
      </c>
      <c r="T2685" s="22">
        <f>Ugovori_OPULJP[[#This Row],[Bespovratna sredstva - Ukupno (EU+Nac) HRK
= Ukupna ugovorena vrijednost bespovratnih sredstava]]/7.5345</f>
        <v>265959.90178512176</v>
      </c>
      <c r="U2685" s="19">
        <v>0</v>
      </c>
      <c r="V2685" s="20">
        <f>Ugovori_OPULJP[[#This Row],[Javni doprinos korisnika - HRK]]/7.5345</f>
        <v>0</v>
      </c>
      <c r="W2685" s="19">
        <v>0</v>
      </c>
      <c r="X2685" s="20">
        <f>Ugovori_OPULJP[[#This Row],[Privatni doprinos korisnika - HRK]]/7.5345</f>
        <v>0</v>
      </c>
      <c r="Y2685" s="21">
        <f>Ugovori_OPULJP[[#This Row],[Bespovratna sredstva - Ukupno (EU+Nac) HRK
= Ukupna ugovorena vrijednost bespovratnih sredstava]]+Ugovori_OPULJP[[#This Row],[Javni doprinos korisnika - HRK]]+Ugovori_OPULJP[[#This Row],[Privatni doprinos korisnika - HRK]]</f>
        <v>2003874.88</v>
      </c>
      <c r="Z2685" s="22">
        <f>Ugovori_OPULJP[[#This Row],[UKUPNI PRIHVATLJIVI IZDACI
TOTAL ELIGIBLE EXPENDITURE
= Bespovratna sredstva ukupno + doprinos korisnika
= Ukupni prihvatljivi troškovi
= Ukupna ugovorena vrijednost projekta HRK]]/7.5345</f>
        <v>265959.90178512176</v>
      </c>
      <c r="AA2685" s="27" t="s">
        <v>22</v>
      </c>
      <c r="AB2685" s="27" t="s">
        <v>19</v>
      </c>
      <c r="AC2685" s="91" t="s">
        <v>9780</v>
      </c>
      <c r="AD2685" s="33" t="s">
        <v>2664</v>
      </c>
    </row>
    <row r="2686" spans="1:30" ht="114.75" customHeight="1" x14ac:dyDescent="0.3">
      <c r="A2686" s="36" t="s">
        <v>9781</v>
      </c>
      <c r="B2686" s="69" t="s">
        <v>139</v>
      </c>
      <c r="C2686" s="26" t="s">
        <v>2736</v>
      </c>
      <c r="D2686" s="40" t="s">
        <v>9754</v>
      </c>
      <c r="E2686" s="27" t="s">
        <v>63</v>
      </c>
      <c r="F2686" s="32" t="s">
        <v>9782</v>
      </c>
      <c r="G2686" s="32" t="s">
        <v>9783</v>
      </c>
      <c r="H2686" s="29">
        <v>44553</v>
      </c>
      <c r="I2686" s="29">
        <v>45161</v>
      </c>
      <c r="J2686" s="17" t="str">
        <f>IF(Ugovori_OPULJP[[#This Row],[DATUM ZAVRŠETKA OPERACIJE]]&gt;DATE(2023,12,31),"u provedbi","završen")</f>
        <v>završen</v>
      </c>
      <c r="K2686" s="37" t="s">
        <v>21</v>
      </c>
      <c r="L2686" s="28" t="s">
        <v>21</v>
      </c>
      <c r="M2686" s="46" t="s">
        <v>3114</v>
      </c>
      <c r="N2686" s="18">
        <v>0.15</v>
      </c>
      <c r="O2686" s="19">
        <f>Ugovori_OPULJP[[#This Row],[Bespovratna sredstva - Ukupno (EU+Nac) HRK
= Ukupna ugovorena vrijednost bespovratnih sredstava]]*Ugovori_OPULJP[[#This Row],[EU STOPA SUFINANCIRANJA %
EU CO-FINANCING RATE %]]</f>
        <v>4253832.9134999998</v>
      </c>
      <c r="P2686" s="20">
        <f>Ugovori_OPULJP[[#This Row],[Bespovratna sredstva - EU dio - HRK]]/7.5345</f>
        <v>564580.65080629103</v>
      </c>
      <c r="Q2686" s="19">
        <f>Ugovori_OPULJP[[#This Row],[Bespovratna sredstva - Ukupno (EU+Nac) HRK
= Ukupna ugovorena vrijednost bespovratnih sredstava]]*Ugovori_OPULJP[[#This Row],[STOPA NACIONALNOG SUFINANCIRANJA %]]</f>
        <v>750676.39649999992</v>
      </c>
      <c r="R2686" s="20">
        <f>Ugovori_OPULJP[[#This Row],[Bespovratna sredstva - Nacionalni dio - HRK]]/7.5345</f>
        <v>99631.879554051353</v>
      </c>
      <c r="S2686" s="21">
        <v>5004509.3099999996</v>
      </c>
      <c r="T2686" s="22">
        <f>Ugovori_OPULJP[[#This Row],[Bespovratna sredstva - Ukupno (EU+Nac) HRK
= Ukupna ugovorena vrijednost bespovratnih sredstava]]/7.5345</f>
        <v>664212.53036034235</v>
      </c>
      <c r="U2686" s="19">
        <v>0</v>
      </c>
      <c r="V2686" s="20">
        <f>Ugovori_OPULJP[[#This Row],[Javni doprinos korisnika - HRK]]/7.5345</f>
        <v>0</v>
      </c>
      <c r="W2686" s="19">
        <v>0</v>
      </c>
      <c r="X2686" s="20">
        <f>Ugovori_OPULJP[[#This Row],[Privatni doprinos korisnika - HRK]]/7.5345</f>
        <v>0</v>
      </c>
      <c r="Y2686" s="21">
        <f>Ugovori_OPULJP[[#This Row],[Bespovratna sredstva - Ukupno (EU+Nac) HRK
= Ukupna ugovorena vrijednost bespovratnih sredstava]]+Ugovori_OPULJP[[#This Row],[Javni doprinos korisnika - HRK]]+Ugovori_OPULJP[[#This Row],[Privatni doprinos korisnika - HRK]]</f>
        <v>5004509.3099999996</v>
      </c>
      <c r="Z2686" s="22">
        <f>Ugovori_OPULJP[[#This Row],[UKUPNI PRIHVATLJIVI IZDACI
TOTAL ELIGIBLE EXPENDITURE
= Bespovratna sredstva ukupno + doprinos korisnika
= Ukupni prihvatljivi troškovi
= Ukupna ugovorena vrijednost projekta HRK]]/7.5345</f>
        <v>664212.53036034235</v>
      </c>
      <c r="AA2686" s="27" t="s">
        <v>22</v>
      </c>
      <c r="AB2686" s="27" t="s">
        <v>19</v>
      </c>
      <c r="AC2686" s="91" t="s">
        <v>9784</v>
      </c>
      <c r="AD2686" s="33" t="s">
        <v>2664</v>
      </c>
    </row>
    <row r="2687" spans="1:30" ht="89.25" customHeight="1" x14ac:dyDescent="0.3">
      <c r="A2687" s="31" t="s">
        <v>9785</v>
      </c>
      <c r="B2687" s="69" t="s">
        <v>139</v>
      </c>
      <c r="C2687" s="26" t="s">
        <v>2736</v>
      </c>
      <c r="D2687" s="40" t="s">
        <v>9754</v>
      </c>
      <c r="E2687" s="27" t="s">
        <v>63</v>
      </c>
      <c r="F2687" s="32" t="s">
        <v>9786</v>
      </c>
      <c r="G2687" s="14" t="s">
        <v>8512</v>
      </c>
      <c r="H2687" s="29">
        <v>44595</v>
      </c>
      <c r="I2687" s="29">
        <v>45202</v>
      </c>
      <c r="J2687" s="17" t="str">
        <f>IF(Ugovori_OPULJP[[#This Row],[DATUM ZAVRŠETKA OPERACIJE]]&gt;DATE(2023,12,31),"u provedbi","završen")</f>
        <v>završen</v>
      </c>
      <c r="K2687" s="15" t="s">
        <v>21</v>
      </c>
      <c r="L2687" s="15" t="s">
        <v>21</v>
      </c>
      <c r="M2687" s="18">
        <v>0.85</v>
      </c>
      <c r="N2687" s="18">
        <v>0.15</v>
      </c>
      <c r="O2687" s="19">
        <f>Ugovori_OPULJP[[#This Row],[Bespovratna sredstva - Ukupno (EU+Nac) HRK
= Ukupna ugovorena vrijednost bespovratnih sredstava]]*Ugovori_OPULJP[[#This Row],[EU STOPA SUFINANCIRANJA %
EU CO-FINANCING RATE %]]</f>
        <v>3918650.6369999996</v>
      </c>
      <c r="P2687" s="20">
        <f>Ugovori_OPULJP[[#This Row],[Bespovratna sredstva - EU dio - HRK]]/7.5345</f>
        <v>520094.31773840328</v>
      </c>
      <c r="Q2687" s="19">
        <f>Ugovori_OPULJP[[#This Row],[Bespovratna sredstva - Ukupno (EU+Nac) HRK
= Ukupna ugovorena vrijednost bespovratnih sredstava]]*Ugovori_OPULJP[[#This Row],[STOPA NACIONALNOG SUFINANCIRANJA %]]</f>
        <v>691526.58299999998</v>
      </c>
      <c r="R2687" s="20">
        <f>Ugovori_OPULJP[[#This Row],[Bespovratna sredstva - Nacionalni dio - HRK]]/7.5345</f>
        <v>91781.350189129997</v>
      </c>
      <c r="S2687" s="21">
        <v>4610177.22</v>
      </c>
      <c r="T2687" s="22">
        <f>Ugovori_OPULJP[[#This Row],[Bespovratna sredstva - Ukupno (EU+Nac) HRK
= Ukupna ugovorena vrijednost bespovratnih sredstava]]/7.5345</f>
        <v>611875.66792753327</v>
      </c>
      <c r="U2687" s="19">
        <v>0</v>
      </c>
      <c r="V2687" s="20">
        <f>Ugovori_OPULJP[[#This Row],[Javni doprinos korisnika - HRK]]/7.5345</f>
        <v>0</v>
      </c>
      <c r="W2687" s="19">
        <v>0</v>
      </c>
      <c r="X2687" s="20">
        <f>Ugovori_OPULJP[[#This Row],[Privatni doprinos korisnika - HRK]]/7.5345</f>
        <v>0</v>
      </c>
      <c r="Y2687" s="21">
        <f>Ugovori_OPULJP[[#This Row],[Bespovratna sredstva - Ukupno (EU+Nac) HRK
= Ukupna ugovorena vrijednost bespovratnih sredstava]]+Ugovori_OPULJP[[#This Row],[Javni doprinos korisnika - HRK]]+Ugovori_OPULJP[[#This Row],[Privatni doprinos korisnika - HRK]]</f>
        <v>4610177.22</v>
      </c>
      <c r="Z2687" s="22">
        <f>Ugovori_OPULJP[[#This Row],[UKUPNI PRIHVATLJIVI IZDACI
TOTAL ELIGIBLE EXPENDITURE
= Bespovratna sredstva ukupno + doprinos korisnika
= Ukupni prihvatljivi troškovi
= Ukupna ugovorena vrijednost projekta HRK]]/7.5345</f>
        <v>611875.66792753327</v>
      </c>
      <c r="AA2687" s="27" t="s">
        <v>22</v>
      </c>
      <c r="AB2687" s="27" t="s">
        <v>19</v>
      </c>
      <c r="AC2687" s="91" t="s">
        <v>9787</v>
      </c>
      <c r="AD2687" s="33" t="s">
        <v>2664</v>
      </c>
    </row>
    <row r="2688" spans="1:30" ht="102" customHeight="1" x14ac:dyDescent="0.3">
      <c r="A2688" s="36" t="s">
        <v>9788</v>
      </c>
      <c r="B2688" s="69" t="s">
        <v>139</v>
      </c>
      <c r="C2688" s="26" t="s">
        <v>2736</v>
      </c>
      <c r="D2688" s="40" t="s">
        <v>9754</v>
      </c>
      <c r="E2688" s="27" t="s">
        <v>63</v>
      </c>
      <c r="F2688" s="32" t="s">
        <v>7865</v>
      </c>
      <c r="G2688" s="32" t="s">
        <v>9789</v>
      </c>
      <c r="H2688" s="29">
        <v>44553</v>
      </c>
      <c r="I2688" s="29">
        <v>45161</v>
      </c>
      <c r="J2688" s="17" t="str">
        <f>IF(Ugovori_OPULJP[[#This Row],[DATUM ZAVRŠETKA OPERACIJE]]&gt;DATE(2023,12,31),"u provedbi","završen")</f>
        <v>završen</v>
      </c>
      <c r="K2688" s="37" t="s">
        <v>380</v>
      </c>
      <c r="L2688" s="15" t="s">
        <v>380</v>
      </c>
      <c r="M2688" s="46" t="s">
        <v>3114</v>
      </c>
      <c r="N2688" s="18">
        <v>0.15</v>
      </c>
      <c r="O2688" s="19">
        <f>Ugovori_OPULJP[[#This Row],[Bespovratna sredstva - Ukupno (EU+Nac) HRK
= Ukupna ugovorena vrijednost bespovratnih sredstava]]*Ugovori_OPULJP[[#This Row],[EU STOPA SUFINANCIRANJA %
EU CO-FINANCING RATE %]]</f>
        <v>1687031.703</v>
      </c>
      <c r="P2688" s="20">
        <f>Ugovori_OPULJP[[#This Row],[Bespovratna sredstva - EU dio - HRK]]/7.5345</f>
        <v>223907.5855066693</v>
      </c>
      <c r="Q2688" s="19">
        <f>Ugovori_OPULJP[[#This Row],[Bespovratna sredstva - Ukupno (EU+Nac) HRK
= Ukupna ugovorena vrijednost bespovratnih sredstava]]*Ugovori_OPULJP[[#This Row],[STOPA NACIONALNOG SUFINANCIRANJA %]]</f>
        <v>297711.47699999996</v>
      </c>
      <c r="R2688" s="20">
        <f>Ugovori_OPULJP[[#This Row],[Bespovratna sredstva - Nacionalni dio - HRK]]/7.5345</f>
        <v>39513.103324706346</v>
      </c>
      <c r="S2688" s="21">
        <v>1984743.18</v>
      </c>
      <c r="T2688" s="22">
        <f>Ugovori_OPULJP[[#This Row],[Bespovratna sredstva - Ukupno (EU+Nac) HRK
= Ukupna ugovorena vrijednost bespovratnih sredstava]]/7.5345</f>
        <v>263420.68883137562</v>
      </c>
      <c r="U2688" s="19">
        <v>0</v>
      </c>
      <c r="V2688" s="20">
        <f>Ugovori_OPULJP[[#This Row],[Javni doprinos korisnika - HRK]]/7.5345</f>
        <v>0</v>
      </c>
      <c r="W2688" s="19">
        <v>0</v>
      </c>
      <c r="X2688" s="20">
        <f>Ugovori_OPULJP[[#This Row],[Privatni doprinos korisnika - HRK]]/7.5345</f>
        <v>0</v>
      </c>
      <c r="Y2688" s="21">
        <f>Ugovori_OPULJP[[#This Row],[Bespovratna sredstva - Ukupno (EU+Nac) HRK
= Ukupna ugovorena vrijednost bespovratnih sredstava]]+Ugovori_OPULJP[[#This Row],[Javni doprinos korisnika - HRK]]+Ugovori_OPULJP[[#This Row],[Privatni doprinos korisnika - HRK]]</f>
        <v>1984743.18</v>
      </c>
      <c r="Z2688" s="22">
        <f>Ugovori_OPULJP[[#This Row],[UKUPNI PRIHVATLJIVI IZDACI
TOTAL ELIGIBLE EXPENDITURE
= Bespovratna sredstva ukupno + doprinos korisnika
= Ukupni prihvatljivi troškovi
= Ukupna ugovorena vrijednost projekta HRK]]/7.5345</f>
        <v>263420.68883137562</v>
      </c>
      <c r="AA2688" s="27" t="s">
        <v>22</v>
      </c>
      <c r="AB2688" s="27" t="s">
        <v>19</v>
      </c>
      <c r="AC2688" s="91" t="s">
        <v>9790</v>
      </c>
      <c r="AD2688" s="33" t="s">
        <v>2664</v>
      </c>
    </row>
    <row r="2689" spans="1:30" ht="110.4" x14ac:dyDescent="0.3">
      <c r="A2689" s="36" t="s">
        <v>9791</v>
      </c>
      <c r="B2689" s="69" t="s">
        <v>139</v>
      </c>
      <c r="C2689" s="26" t="s">
        <v>2736</v>
      </c>
      <c r="D2689" s="40" t="s">
        <v>9754</v>
      </c>
      <c r="E2689" s="27" t="s">
        <v>63</v>
      </c>
      <c r="F2689" s="32" t="s">
        <v>9792</v>
      </c>
      <c r="G2689" s="32" t="s">
        <v>9793</v>
      </c>
      <c r="H2689" s="29">
        <v>44553</v>
      </c>
      <c r="I2689" s="29">
        <v>45161</v>
      </c>
      <c r="J2689" s="17" t="str">
        <f>IF(Ugovori_OPULJP[[#This Row],[DATUM ZAVRŠETKA OPERACIJE]]&gt;DATE(2023,12,31),"u provedbi","završen")</f>
        <v>završen</v>
      </c>
      <c r="K2689" s="37" t="s">
        <v>21</v>
      </c>
      <c r="L2689" s="28" t="s">
        <v>21</v>
      </c>
      <c r="M2689" s="46" t="s">
        <v>3114</v>
      </c>
      <c r="N2689" s="18">
        <v>0.15</v>
      </c>
      <c r="O2689" s="19">
        <f>Ugovori_OPULJP[[#This Row],[Bespovratna sredstva - Ukupno (EU+Nac) HRK
= Ukupna ugovorena vrijednost bespovratnih sredstava]]*Ugovori_OPULJP[[#This Row],[EU STOPA SUFINANCIRANJA %
EU CO-FINANCING RATE %]]</f>
        <v>2567710.838</v>
      </c>
      <c r="P2689" s="20">
        <f>Ugovori_OPULJP[[#This Row],[Bespovratna sredstva - EU dio - HRK]]/7.5345</f>
        <v>340793.79361603287</v>
      </c>
      <c r="Q2689" s="19">
        <f>Ugovori_OPULJP[[#This Row],[Bespovratna sredstva - Ukupno (EU+Nac) HRK
= Ukupna ugovorena vrijednost bespovratnih sredstava]]*Ugovori_OPULJP[[#This Row],[STOPA NACIONALNOG SUFINANCIRANJA %]]</f>
        <v>453125.44199999998</v>
      </c>
      <c r="R2689" s="20">
        <f>Ugovori_OPULJP[[#This Row],[Bespovratna sredstva - Nacionalni dio - HRK]]/7.5345</f>
        <v>60140.081226358743</v>
      </c>
      <c r="S2689" s="21">
        <v>3020836.28</v>
      </c>
      <c r="T2689" s="22">
        <f>Ugovori_OPULJP[[#This Row],[Bespovratna sredstva - Ukupno (EU+Nac) HRK
= Ukupna ugovorena vrijednost bespovratnih sredstava]]/7.5345</f>
        <v>400933.87484239164</v>
      </c>
      <c r="U2689" s="19">
        <v>0</v>
      </c>
      <c r="V2689" s="20">
        <f>Ugovori_OPULJP[[#This Row],[Javni doprinos korisnika - HRK]]/7.5345</f>
        <v>0</v>
      </c>
      <c r="W2689" s="19">
        <v>0</v>
      </c>
      <c r="X2689" s="20">
        <f>Ugovori_OPULJP[[#This Row],[Privatni doprinos korisnika - HRK]]/7.5345</f>
        <v>0</v>
      </c>
      <c r="Y2689" s="21">
        <f>Ugovori_OPULJP[[#This Row],[Bespovratna sredstva - Ukupno (EU+Nac) HRK
= Ukupna ugovorena vrijednost bespovratnih sredstava]]+Ugovori_OPULJP[[#This Row],[Javni doprinos korisnika - HRK]]+Ugovori_OPULJP[[#This Row],[Privatni doprinos korisnika - HRK]]</f>
        <v>3020836.28</v>
      </c>
      <c r="Z2689" s="22">
        <f>Ugovori_OPULJP[[#This Row],[UKUPNI PRIHVATLJIVI IZDACI
TOTAL ELIGIBLE EXPENDITURE
= Bespovratna sredstva ukupno + doprinos korisnika
= Ukupni prihvatljivi troškovi
= Ukupna ugovorena vrijednost projekta HRK]]/7.5345</f>
        <v>400933.87484239164</v>
      </c>
      <c r="AA2689" s="27" t="s">
        <v>22</v>
      </c>
      <c r="AB2689" s="27" t="s">
        <v>19</v>
      </c>
      <c r="AC2689" s="91" t="s">
        <v>9794</v>
      </c>
      <c r="AD2689" s="33" t="s">
        <v>2664</v>
      </c>
    </row>
    <row r="2690" spans="1:30" ht="69" x14ac:dyDescent="0.3">
      <c r="A2690" s="31" t="s">
        <v>9795</v>
      </c>
      <c r="B2690" s="69" t="s">
        <v>139</v>
      </c>
      <c r="C2690" s="26" t="s">
        <v>2736</v>
      </c>
      <c r="D2690" s="40" t="s">
        <v>9754</v>
      </c>
      <c r="E2690" s="27" t="s">
        <v>63</v>
      </c>
      <c r="F2690" s="32" t="s">
        <v>9796</v>
      </c>
      <c r="G2690" s="32" t="s">
        <v>9797</v>
      </c>
      <c r="H2690" s="29">
        <v>44553</v>
      </c>
      <c r="I2690" s="29">
        <v>45161</v>
      </c>
      <c r="J2690" s="17" t="str">
        <f>IF(Ugovori_OPULJP[[#This Row],[DATUM ZAVRŠETKA OPERACIJE]]&gt;DATE(2023,12,31),"u provedbi","završen")</f>
        <v>završen</v>
      </c>
      <c r="K2690" s="37" t="s">
        <v>173</v>
      </c>
      <c r="L2690" s="28" t="s">
        <v>21</v>
      </c>
      <c r="M2690" s="46" t="s">
        <v>3114</v>
      </c>
      <c r="N2690" s="18">
        <v>0.15</v>
      </c>
      <c r="O2690" s="19">
        <f>Ugovori_OPULJP[[#This Row],[Bespovratna sredstva - Ukupno (EU+Nac) HRK
= Ukupna ugovorena vrijednost bespovratnih sredstava]]*Ugovori_OPULJP[[#This Row],[EU STOPA SUFINANCIRANJA %
EU CO-FINANCING RATE %]]</f>
        <v>1634752.504</v>
      </c>
      <c r="P2690" s="20">
        <f>Ugovori_OPULJP[[#This Row],[Bespovratna sredstva - EU dio - HRK]]/7.5345</f>
        <v>216968.94339372221</v>
      </c>
      <c r="Q2690" s="19">
        <f>Ugovori_OPULJP[[#This Row],[Bespovratna sredstva - Ukupno (EU+Nac) HRK
= Ukupna ugovorena vrijednost bespovratnih sredstava]]*Ugovori_OPULJP[[#This Row],[STOPA NACIONALNOG SUFINANCIRANJA %]]</f>
        <v>288485.73599999998</v>
      </c>
      <c r="R2690" s="20">
        <f>Ugovori_OPULJP[[#This Row],[Bespovratna sredstva - Nacionalni dio - HRK]]/7.5345</f>
        <v>38288.637069480385</v>
      </c>
      <c r="S2690" s="21">
        <v>1923238.24</v>
      </c>
      <c r="T2690" s="22">
        <f>Ugovori_OPULJP[[#This Row],[Bespovratna sredstva - Ukupno (EU+Nac) HRK
= Ukupna ugovorena vrijednost bespovratnih sredstava]]/7.5345</f>
        <v>255257.58046320258</v>
      </c>
      <c r="U2690" s="19">
        <v>0</v>
      </c>
      <c r="V2690" s="20">
        <f>Ugovori_OPULJP[[#This Row],[Javni doprinos korisnika - HRK]]/7.5345</f>
        <v>0</v>
      </c>
      <c r="W2690" s="19">
        <v>0</v>
      </c>
      <c r="X2690" s="20">
        <f>Ugovori_OPULJP[[#This Row],[Privatni doprinos korisnika - HRK]]/7.5345</f>
        <v>0</v>
      </c>
      <c r="Y2690" s="21">
        <f>Ugovori_OPULJP[[#This Row],[Bespovratna sredstva - Ukupno (EU+Nac) HRK
= Ukupna ugovorena vrijednost bespovratnih sredstava]]+Ugovori_OPULJP[[#This Row],[Javni doprinos korisnika - HRK]]+Ugovori_OPULJP[[#This Row],[Privatni doprinos korisnika - HRK]]</f>
        <v>1923238.24</v>
      </c>
      <c r="Z2690" s="22">
        <f>Ugovori_OPULJP[[#This Row],[UKUPNI PRIHVATLJIVI IZDACI
TOTAL ELIGIBLE EXPENDITURE
= Bespovratna sredstva ukupno + doprinos korisnika
= Ukupni prihvatljivi troškovi
= Ukupna ugovorena vrijednost projekta HRK]]/7.5345</f>
        <v>255257.58046320258</v>
      </c>
      <c r="AA2690" s="27" t="s">
        <v>22</v>
      </c>
      <c r="AB2690" s="27" t="s">
        <v>19</v>
      </c>
      <c r="AC2690" s="91" t="s">
        <v>9798</v>
      </c>
      <c r="AD2690" s="33" t="s">
        <v>2664</v>
      </c>
    </row>
    <row r="2691" spans="1:30" ht="96.6" x14ac:dyDescent="0.3">
      <c r="A2691" s="31" t="s">
        <v>9799</v>
      </c>
      <c r="B2691" s="69" t="s">
        <v>139</v>
      </c>
      <c r="C2691" s="26" t="s">
        <v>2736</v>
      </c>
      <c r="D2691" s="40" t="s">
        <v>9754</v>
      </c>
      <c r="E2691" s="27" t="s">
        <v>63</v>
      </c>
      <c r="F2691" s="32" t="s">
        <v>9800</v>
      </c>
      <c r="G2691" s="32" t="s">
        <v>9801</v>
      </c>
      <c r="H2691" s="29">
        <v>44574</v>
      </c>
      <c r="I2691" s="29">
        <v>45182</v>
      </c>
      <c r="J2691" s="17" t="str">
        <f>IF(Ugovori_OPULJP[[#This Row],[DATUM ZAVRŠETKA OPERACIJE]]&gt;DATE(2023,12,31),"u provedbi","završen")</f>
        <v>završen</v>
      </c>
      <c r="K2691" s="15" t="s">
        <v>21</v>
      </c>
      <c r="L2691" s="15" t="s">
        <v>21</v>
      </c>
      <c r="M2691" s="18">
        <v>0.85</v>
      </c>
      <c r="N2691" s="18">
        <v>0.15</v>
      </c>
      <c r="O2691" s="19">
        <f>Ugovori_OPULJP[[#This Row],[Bespovratna sredstva - Ukupno (EU+Nac) HRK
= Ukupna ugovorena vrijednost bespovratnih sredstava]]*Ugovori_OPULJP[[#This Row],[EU STOPA SUFINANCIRANJA %
EU CO-FINANCING RATE %]]</f>
        <v>2494752.5584999998</v>
      </c>
      <c r="P2691" s="20">
        <f>Ugovori_OPULJP[[#This Row],[Bespovratna sredstva - EU dio - HRK]]/7.5345</f>
        <v>331110.56586369366</v>
      </c>
      <c r="Q2691" s="19">
        <f>Ugovori_OPULJP[[#This Row],[Bespovratna sredstva - Ukupno (EU+Nac) HRK
= Ukupna ugovorena vrijednost bespovratnih sredstava]]*Ugovori_OPULJP[[#This Row],[STOPA NACIONALNOG SUFINANCIRANJA %]]</f>
        <v>440250.45149999997</v>
      </c>
      <c r="R2691" s="20">
        <f>Ugovori_OPULJP[[#This Row],[Bespovratna sredstva - Nacionalni dio - HRK]]/7.5345</f>
        <v>58431.276328887114</v>
      </c>
      <c r="S2691" s="21">
        <v>2935003.01</v>
      </c>
      <c r="T2691" s="22">
        <f>Ugovori_OPULJP[[#This Row],[Bespovratna sredstva - Ukupno (EU+Nac) HRK
= Ukupna ugovorena vrijednost bespovratnih sredstava]]/7.5345</f>
        <v>389541.84219258075</v>
      </c>
      <c r="U2691" s="19">
        <v>0</v>
      </c>
      <c r="V2691" s="20">
        <f>Ugovori_OPULJP[[#This Row],[Javni doprinos korisnika - HRK]]/7.5345</f>
        <v>0</v>
      </c>
      <c r="W2691" s="19">
        <v>0</v>
      </c>
      <c r="X2691" s="20">
        <f>Ugovori_OPULJP[[#This Row],[Privatni doprinos korisnika - HRK]]/7.5345</f>
        <v>0</v>
      </c>
      <c r="Y2691" s="21">
        <f>Ugovori_OPULJP[[#This Row],[Bespovratna sredstva - Ukupno (EU+Nac) HRK
= Ukupna ugovorena vrijednost bespovratnih sredstava]]+Ugovori_OPULJP[[#This Row],[Javni doprinos korisnika - HRK]]+Ugovori_OPULJP[[#This Row],[Privatni doprinos korisnika - HRK]]</f>
        <v>2935003.01</v>
      </c>
      <c r="Z2691" s="22">
        <f>Ugovori_OPULJP[[#This Row],[UKUPNI PRIHVATLJIVI IZDACI
TOTAL ELIGIBLE EXPENDITURE
= Bespovratna sredstva ukupno + doprinos korisnika
= Ukupni prihvatljivi troškovi
= Ukupna ugovorena vrijednost projekta HRK]]/7.5345</f>
        <v>389541.84219258075</v>
      </c>
      <c r="AA2691" s="27" t="s">
        <v>22</v>
      </c>
      <c r="AB2691" s="27" t="s">
        <v>19</v>
      </c>
      <c r="AC2691" s="91" t="s">
        <v>9802</v>
      </c>
      <c r="AD2691" s="33" t="s">
        <v>2664</v>
      </c>
    </row>
    <row r="2692" spans="1:30" ht="110.4" x14ac:dyDescent="0.3">
      <c r="A2692" s="31" t="s">
        <v>9803</v>
      </c>
      <c r="B2692" s="69" t="s">
        <v>139</v>
      </c>
      <c r="C2692" s="26" t="s">
        <v>2736</v>
      </c>
      <c r="D2692" s="40" t="s">
        <v>9754</v>
      </c>
      <c r="E2692" s="27" t="s">
        <v>63</v>
      </c>
      <c r="F2692" s="32" t="s">
        <v>9804</v>
      </c>
      <c r="G2692" s="32" t="s">
        <v>9805</v>
      </c>
      <c r="H2692" s="29">
        <v>44553</v>
      </c>
      <c r="I2692" s="29">
        <v>45161</v>
      </c>
      <c r="J2692" s="17" t="str">
        <f>IF(Ugovori_OPULJP[[#This Row],[DATUM ZAVRŠETKA OPERACIJE]]&gt;DATE(2023,12,31),"u provedbi","završen")</f>
        <v>završen</v>
      </c>
      <c r="K2692" s="28" t="s">
        <v>164</v>
      </c>
      <c r="L2692" s="28" t="s">
        <v>164</v>
      </c>
      <c r="M2692" s="46" t="s">
        <v>3114</v>
      </c>
      <c r="N2692" s="18">
        <v>0.15</v>
      </c>
      <c r="O2692" s="19">
        <f>Ugovori_OPULJP[[#This Row],[Bespovratna sredstva - Ukupno (EU+Nac) HRK
= Ukupna ugovorena vrijednost bespovratnih sredstava]]*Ugovori_OPULJP[[#This Row],[EU STOPA SUFINANCIRANJA %
EU CO-FINANCING RATE %]]</f>
        <v>481448.6275</v>
      </c>
      <c r="P2692" s="20">
        <f>Ugovori_OPULJP[[#This Row],[Bespovratna sredstva - EU dio - HRK]]/7.5345</f>
        <v>63899.213949167162</v>
      </c>
      <c r="Q2692" s="19">
        <f>Ugovori_OPULJP[[#This Row],[Bespovratna sredstva - Ukupno (EU+Nac) HRK
= Ukupna ugovorena vrijednost bespovratnih sredstava]]*Ugovori_OPULJP[[#This Row],[STOPA NACIONALNOG SUFINANCIRANJA %]]</f>
        <v>84961.522500000006</v>
      </c>
      <c r="R2692" s="20">
        <f>Ugovori_OPULJP[[#This Row],[Bespovratna sredstva - Nacionalni dio - HRK]]/7.5345</f>
        <v>11276.331873382442</v>
      </c>
      <c r="S2692" s="21">
        <v>566410.15</v>
      </c>
      <c r="T2692" s="22">
        <f>Ugovori_OPULJP[[#This Row],[Bespovratna sredstva - Ukupno (EU+Nac) HRK
= Ukupna ugovorena vrijednost bespovratnih sredstava]]/7.5345</f>
        <v>75175.545822549611</v>
      </c>
      <c r="U2692" s="19">
        <v>0</v>
      </c>
      <c r="V2692" s="20">
        <f>Ugovori_OPULJP[[#This Row],[Javni doprinos korisnika - HRK]]/7.5345</f>
        <v>0</v>
      </c>
      <c r="W2692" s="19">
        <v>0</v>
      </c>
      <c r="X2692" s="20">
        <f>Ugovori_OPULJP[[#This Row],[Privatni doprinos korisnika - HRK]]/7.5345</f>
        <v>0</v>
      </c>
      <c r="Y2692" s="21">
        <f>Ugovori_OPULJP[[#This Row],[Bespovratna sredstva - Ukupno (EU+Nac) HRK
= Ukupna ugovorena vrijednost bespovratnih sredstava]]+Ugovori_OPULJP[[#This Row],[Javni doprinos korisnika - HRK]]+Ugovori_OPULJP[[#This Row],[Privatni doprinos korisnika - HRK]]</f>
        <v>566410.15</v>
      </c>
      <c r="Z2692" s="22">
        <f>Ugovori_OPULJP[[#This Row],[UKUPNI PRIHVATLJIVI IZDACI
TOTAL ELIGIBLE EXPENDITURE
= Bespovratna sredstva ukupno + doprinos korisnika
= Ukupni prihvatljivi troškovi
= Ukupna ugovorena vrijednost projekta HRK]]/7.5345</f>
        <v>75175.545822549611</v>
      </c>
      <c r="AA2692" s="27" t="s">
        <v>22</v>
      </c>
      <c r="AB2692" s="27" t="s">
        <v>19</v>
      </c>
      <c r="AC2692" s="91" t="s">
        <v>9806</v>
      </c>
      <c r="AD2692" s="33" t="s">
        <v>2664</v>
      </c>
    </row>
    <row r="2693" spans="1:30" ht="82.8" x14ac:dyDescent="0.3">
      <c r="A2693" s="31" t="s">
        <v>9807</v>
      </c>
      <c r="B2693" s="69" t="s">
        <v>139</v>
      </c>
      <c r="C2693" s="26" t="s">
        <v>2736</v>
      </c>
      <c r="D2693" s="26" t="s">
        <v>9754</v>
      </c>
      <c r="E2693" s="27" t="s">
        <v>63</v>
      </c>
      <c r="F2693" s="32" t="s">
        <v>9808</v>
      </c>
      <c r="G2693" s="32" t="s">
        <v>9809</v>
      </c>
      <c r="H2693" s="29">
        <v>44580</v>
      </c>
      <c r="I2693" s="29">
        <v>45188</v>
      </c>
      <c r="J2693" s="17" t="str">
        <f>IF(Ugovori_OPULJP[[#This Row],[DATUM ZAVRŠETKA OPERACIJE]]&gt;DATE(2023,12,31),"u provedbi","završen")</f>
        <v>završen</v>
      </c>
      <c r="K2693" s="37" t="s">
        <v>380</v>
      </c>
      <c r="L2693" s="15" t="s">
        <v>380</v>
      </c>
      <c r="M2693" s="18">
        <v>0.85</v>
      </c>
      <c r="N2693" s="18">
        <v>0.15</v>
      </c>
      <c r="O2693" s="19">
        <f>Ugovori_OPULJP[[#This Row],[Bespovratna sredstva - Ukupno (EU+Nac) HRK
= Ukupna ugovorena vrijednost bespovratnih sredstava]]*Ugovori_OPULJP[[#This Row],[EU STOPA SUFINANCIRANJA %
EU CO-FINANCING RATE %]]</f>
        <v>2040275.3405000002</v>
      </c>
      <c r="P2693" s="20">
        <f>Ugovori_OPULJP[[#This Row],[Bespovratna sredstva - EU dio - HRK]]/7.5345</f>
        <v>270791.07313026744</v>
      </c>
      <c r="Q2693" s="19">
        <f>Ugovori_OPULJP[[#This Row],[Bespovratna sredstva - Ukupno (EU+Nac) HRK
= Ukupna ugovorena vrijednost bespovratnih sredstava]]*Ugovori_OPULJP[[#This Row],[STOPA NACIONALNOG SUFINANCIRANJA %]]</f>
        <v>360048.5895</v>
      </c>
      <c r="R2693" s="20">
        <f>Ugovori_OPULJP[[#This Row],[Bespovratna sredstva - Nacionalni dio - HRK]]/7.5345</f>
        <v>47786.659964164843</v>
      </c>
      <c r="S2693" s="21">
        <v>2400323.9300000002</v>
      </c>
      <c r="T2693" s="22">
        <f>Ugovori_OPULJP[[#This Row],[Bespovratna sredstva - Ukupno (EU+Nac) HRK
= Ukupna ugovorena vrijednost bespovratnih sredstava]]/7.5345</f>
        <v>318577.73309443227</v>
      </c>
      <c r="U2693" s="19">
        <v>0</v>
      </c>
      <c r="V2693" s="20">
        <f>Ugovori_OPULJP[[#This Row],[Javni doprinos korisnika - HRK]]/7.5345</f>
        <v>0</v>
      </c>
      <c r="W2693" s="19">
        <v>0</v>
      </c>
      <c r="X2693" s="20">
        <f>Ugovori_OPULJP[[#This Row],[Privatni doprinos korisnika - HRK]]/7.5345</f>
        <v>0</v>
      </c>
      <c r="Y2693" s="21">
        <f>Ugovori_OPULJP[[#This Row],[Bespovratna sredstva - Ukupno (EU+Nac) HRK
= Ukupna ugovorena vrijednost bespovratnih sredstava]]+Ugovori_OPULJP[[#This Row],[Javni doprinos korisnika - HRK]]+Ugovori_OPULJP[[#This Row],[Privatni doprinos korisnika - HRK]]</f>
        <v>2400323.9300000002</v>
      </c>
      <c r="Z2693" s="22">
        <f>Ugovori_OPULJP[[#This Row],[UKUPNI PRIHVATLJIVI IZDACI
TOTAL ELIGIBLE EXPENDITURE
= Bespovratna sredstva ukupno + doprinos korisnika
= Ukupni prihvatljivi troškovi
= Ukupna ugovorena vrijednost projekta HRK]]/7.5345</f>
        <v>318577.73309443227</v>
      </c>
      <c r="AA2693" s="27" t="s">
        <v>22</v>
      </c>
      <c r="AB2693" s="27" t="s">
        <v>19</v>
      </c>
      <c r="AC2693" s="91" t="s">
        <v>9810</v>
      </c>
      <c r="AD2693" s="33" t="s">
        <v>2664</v>
      </c>
    </row>
    <row r="2694" spans="1:30" ht="69" x14ac:dyDescent="0.3">
      <c r="A2694" s="31" t="s">
        <v>9811</v>
      </c>
      <c r="B2694" s="69" t="s">
        <v>139</v>
      </c>
      <c r="C2694" s="26" t="s">
        <v>2736</v>
      </c>
      <c r="D2694" s="40" t="s">
        <v>9754</v>
      </c>
      <c r="E2694" s="27" t="s">
        <v>63</v>
      </c>
      <c r="F2694" s="32" t="s">
        <v>9812</v>
      </c>
      <c r="G2694" s="32" t="s">
        <v>9813</v>
      </c>
      <c r="H2694" s="29">
        <v>44553</v>
      </c>
      <c r="I2694" s="29">
        <v>45161</v>
      </c>
      <c r="J2694" s="17" t="str">
        <f>IF(Ugovori_OPULJP[[#This Row],[DATUM ZAVRŠETKA OPERACIJE]]&gt;DATE(2023,12,31),"u provedbi","završen")</f>
        <v>završen</v>
      </c>
      <c r="K2694" s="28" t="s">
        <v>380</v>
      </c>
      <c r="L2694" s="15" t="s">
        <v>380</v>
      </c>
      <c r="M2694" s="46" t="s">
        <v>3114</v>
      </c>
      <c r="N2694" s="18">
        <v>0.15</v>
      </c>
      <c r="O2694" s="19">
        <f>Ugovori_OPULJP[[#This Row],[Bespovratna sredstva - Ukupno (EU+Nac) HRK
= Ukupna ugovorena vrijednost bespovratnih sredstava]]*Ugovori_OPULJP[[#This Row],[EU STOPA SUFINANCIRANJA %
EU CO-FINANCING RATE %]]</f>
        <v>1418748.8125</v>
      </c>
      <c r="P2694" s="20">
        <f>Ugovori_OPULJP[[#This Row],[Bespovratna sredstva - EU dio - HRK]]/7.5345</f>
        <v>188300.32682991572</v>
      </c>
      <c r="Q2694" s="19">
        <f>Ugovori_OPULJP[[#This Row],[Bespovratna sredstva - Ukupno (EU+Nac) HRK
= Ukupna ugovorena vrijednost bespovratnih sredstava]]*Ugovori_OPULJP[[#This Row],[STOPA NACIONALNOG SUFINANCIRANJA %]]</f>
        <v>250367.4375</v>
      </c>
      <c r="R2694" s="20">
        <f>Ugovori_OPULJP[[#This Row],[Bespovratna sredstva - Nacionalni dio - HRK]]/7.5345</f>
        <v>33229.469440573361</v>
      </c>
      <c r="S2694" s="21">
        <v>1669116.25</v>
      </c>
      <c r="T2694" s="22">
        <f>Ugovori_OPULJP[[#This Row],[Bespovratna sredstva - Ukupno (EU+Nac) HRK
= Ukupna ugovorena vrijednost bespovratnih sredstava]]/7.5345</f>
        <v>221529.79627048908</v>
      </c>
      <c r="U2694" s="19">
        <v>0</v>
      </c>
      <c r="V2694" s="20">
        <f>Ugovori_OPULJP[[#This Row],[Javni doprinos korisnika - HRK]]/7.5345</f>
        <v>0</v>
      </c>
      <c r="W2694" s="19">
        <v>0</v>
      </c>
      <c r="X2694" s="20">
        <f>Ugovori_OPULJP[[#This Row],[Privatni doprinos korisnika - HRK]]/7.5345</f>
        <v>0</v>
      </c>
      <c r="Y2694" s="21">
        <f>Ugovori_OPULJP[[#This Row],[Bespovratna sredstva - Ukupno (EU+Nac) HRK
= Ukupna ugovorena vrijednost bespovratnih sredstava]]+Ugovori_OPULJP[[#This Row],[Javni doprinos korisnika - HRK]]+Ugovori_OPULJP[[#This Row],[Privatni doprinos korisnika - HRK]]</f>
        <v>1669116.25</v>
      </c>
      <c r="Z2694" s="22">
        <f>Ugovori_OPULJP[[#This Row],[UKUPNI PRIHVATLJIVI IZDACI
TOTAL ELIGIBLE EXPENDITURE
= Bespovratna sredstva ukupno + doprinos korisnika
= Ukupni prihvatljivi troškovi
= Ukupna ugovorena vrijednost projekta HRK]]/7.5345</f>
        <v>221529.79627048908</v>
      </c>
      <c r="AA2694" s="27" t="s">
        <v>22</v>
      </c>
      <c r="AB2694" s="27" t="s">
        <v>19</v>
      </c>
      <c r="AC2694" s="91" t="s">
        <v>9790</v>
      </c>
      <c r="AD2694" s="33" t="s">
        <v>2664</v>
      </c>
    </row>
    <row r="2695" spans="1:30" ht="96.6" x14ac:dyDescent="0.3">
      <c r="A2695" s="31" t="s">
        <v>9814</v>
      </c>
      <c r="B2695" s="69" t="s">
        <v>139</v>
      </c>
      <c r="C2695" s="26" t="s">
        <v>2736</v>
      </c>
      <c r="D2695" s="26" t="s">
        <v>9754</v>
      </c>
      <c r="E2695" s="27" t="s">
        <v>63</v>
      </c>
      <c r="F2695" s="32" t="s">
        <v>9815</v>
      </c>
      <c r="G2695" s="14" t="s">
        <v>8362</v>
      </c>
      <c r="H2695" s="29">
        <v>44581</v>
      </c>
      <c r="I2695" s="29">
        <v>45189</v>
      </c>
      <c r="J2695" s="17" t="str">
        <f>IF(Ugovori_OPULJP[[#This Row],[DATUM ZAVRŠETKA OPERACIJE]]&gt;DATE(2023,12,31),"u provedbi","završen")</f>
        <v>završen</v>
      </c>
      <c r="K2695" s="28" t="s">
        <v>164</v>
      </c>
      <c r="L2695" s="28" t="s">
        <v>164</v>
      </c>
      <c r="M2695" s="18">
        <v>0.85</v>
      </c>
      <c r="N2695" s="18">
        <v>0.15</v>
      </c>
      <c r="O2695" s="19">
        <f>Ugovori_OPULJP[[#This Row],[Bespovratna sredstva - Ukupno (EU+Nac) HRK
= Ukupna ugovorena vrijednost bespovratnih sredstava]]*Ugovori_OPULJP[[#This Row],[EU STOPA SUFINANCIRANJA %
EU CO-FINANCING RATE %]]</f>
        <v>704093.777</v>
      </c>
      <c r="P2695" s="20">
        <f>Ugovori_OPULJP[[#This Row],[Bespovratna sredstva - EU dio - HRK]]/7.5345</f>
        <v>93449.30347070143</v>
      </c>
      <c r="Q2695" s="19">
        <f>Ugovori_OPULJP[[#This Row],[Bespovratna sredstva - Ukupno (EU+Nac) HRK
= Ukupna ugovorena vrijednost bespovratnih sredstava]]*Ugovori_OPULJP[[#This Row],[STOPA NACIONALNOG SUFINANCIRANJA %]]</f>
        <v>124251.84299999999</v>
      </c>
      <c r="R2695" s="20">
        <f>Ugovori_OPULJP[[#This Row],[Bespovratna sredstva - Nacionalni dio - HRK]]/7.5345</f>
        <v>16491.053553653193</v>
      </c>
      <c r="S2695" s="21">
        <v>828345.62</v>
      </c>
      <c r="T2695" s="22">
        <f>Ugovori_OPULJP[[#This Row],[Bespovratna sredstva - Ukupno (EU+Nac) HRK
= Ukupna ugovorena vrijednost bespovratnih sredstava]]/7.5345</f>
        <v>109940.35702435463</v>
      </c>
      <c r="U2695" s="19">
        <v>0</v>
      </c>
      <c r="V2695" s="20">
        <f>Ugovori_OPULJP[[#This Row],[Javni doprinos korisnika - HRK]]/7.5345</f>
        <v>0</v>
      </c>
      <c r="W2695" s="19">
        <v>0</v>
      </c>
      <c r="X2695" s="20">
        <f>Ugovori_OPULJP[[#This Row],[Privatni doprinos korisnika - HRK]]/7.5345</f>
        <v>0</v>
      </c>
      <c r="Y2695" s="21">
        <f>Ugovori_OPULJP[[#This Row],[Bespovratna sredstva - Ukupno (EU+Nac) HRK
= Ukupna ugovorena vrijednost bespovratnih sredstava]]+Ugovori_OPULJP[[#This Row],[Javni doprinos korisnika - HRK]]+Ugovori_OPULJP[[#This Row],[Privatni doprinos korisnika - HRK]]</f>
        <v>828345.62</v>
      </c>
      <c r="Z2695" s="22">
        <f>Ugovori_OPULJP[[#This Row],[UKUPNI PRIHVATLJIVI IZDACI
TOTAL ELIGIBLE EXPENDITURE
= Bespovratna sredstva ukupno + doprinos korisnika
= Ukupni prihvatljivi troškovi
= Ukupna ugovorena vrijednost projekta HRK]]/7.5345</f>
        <v>109940.35702435463</v>
      </c>
      <c r="AA2695" s="27" t="s">
        <v>22</v>
      </c>
      <c r="AB2695" s="27" t="s">
        <v>19</v>
      </c>
      <c r="AC2695" s="91" t="s">
        <v>9816</v>
      </c>
      <c r="AD2695" s="33" t="s">
        <v>2664</v>
      </c>
    </row>
    <row r="2696" spans="1:30" ht="110.4" x14ac:dyDescent="0.3">
      <c r="A2696" s="31" t="s">
        <v>9817</v>
      </c>
      <c r="B2696" s="69" t="s">
        <v>139</v>
      </c>
      <c r="C2696" s="26" t="s">
        <v>2736</v>
      </c>
      <c r="D2696" s="40" t="s">
        <v>9754</v>
      </c>
      <c r="E2696" s="27" t="s">
        <v>63</v>
      </c>
      <c r="F2696" s="32" t="s">
        <v>9818</v>
      </c>
      <c r="G2696" s="32" t="s">
        <v>9819</v>
      </c>
      <c r="H2696" s="29">
        <v>44553</v>
      </c>
      <c r="I2696" s="29">
        <v>45161</v>
      </c>
      <c r="J2696" s="17" t="str">
        <f>IF(Ugovori_OPULJP[[#This Row],[DATUM ZAVRŠETKA OPERACIJE]]&gt;DATE(2023,12,31),"u provedbi","završen")</f>
        <v>završen</v>
      </c>
      <c r="K2696" s="28" t="s">
        <v>2992</v>
      </c>
      <c r="L2696" s="28" t="s">
        <v>164</v>
      </c>
      <c r="M2696" s="46" t="s">
        <v>3114</v>
      </c>
      <c r="N2696" s="18">
        <v>0.15</v>
      </c>
      <c r="O2696" s="19">
        <f>Ugovori_OPULJP[[#This Row],[Bespovratna sredstva - Ukupno (EU+Nac) HRK
= Ukupna ugovorena vrijednost bespovratnih sredstava]]*Ugovori_OPULJP[[#This Row],[EU STOPA SUFINANCIRANJA %
EU CO-FINANCING RATE %]]</f>
        <v>2125672.0440000002</v>
      </c>
      <c r="P2696" s="20">
        <f>Ugovori_OPULJP[[#This Row],[Bespovratna sredstva - EU dio - HRK]]/7.5345</f>
        <v>282125.16344813857</v>
      </c>
      <c r="Q2696" s="19">
        <f>Ugovori_OPULJP[[#This Row],[Bespovratna sredstva - Ukupno (EU+Nac) HRK
= Ukupna ugovorena vrijednost bespovratnih sredstava]]*Ugovori_OPULJP[[#This Row],[STOPA NACIONALNOG SUFINANCIRANJA %]]</f>
        <v>375118.59600000002</v>
      </c>
      <c r="R2696" s="20">
        <f>Ugovori_OPULJP[[#This Row],[Bespovratna sredstva - Nacionalni dio - HRK]]/7.5345</f>
        <v>49786.793549671514</v>
      </c>
      <c r="S2696" s="21">
        <v>2500790.64</v>
      </c>
      <c r="T2696" s="22">
        <f>Ugovori_OPULJP[[#This Row],[Bespovratna sredstva - Ukupno (EU+Nac) HRK
= Ukupna ugovorena vrijednost bespovratnih sredstava]]/7.5345</f>
        <v>331911.95699781005</v>
      </c>
      <c r="U2696" s="19">
        <v>0</v>
      </c>
      <c r="V2696" s="20">
        <f>Ugovori_OPULJP[[#This Row],[Javni doprinos korisnika - HRK]]/7.5345</f>
        <v>0</v>
      </c>
      <c r="W2696" s="19">
        <v>0</v>
      </c>
      <c r="X2696" s="20">
        <f>Ugovori_OPULJP[[#This Row],[Privatni doprinos korisnika - HRK]]/7.5345</f>
        <v>0</v>
      </c>
      <c r="Y2696" s="21">
        <f>Ugovori_OPULJP[[#This Row],[Bespovratna sredstva - Ukupno (EU+Nac) HRK
= Ukupna ugovorena vrijednost bespovratnih sredstava]]+Ugovori_OPULJP[[#This Row],[Javni doprinos korisnika - HRK]]+Ugovori_OPULJP[[#This Row],[Privatni doprinos korisnika - HRK]]</f>
        <v>2500790.64</v>
      </c>
      <c r="Z2696" s="22">
        <f>Ugovori_OPULJP[[#This Row],[UKUPNI PRIHVATLJIVI IZDACI
TOTAL ELIGIBLE EXPENDITURE
= Bespovratna sredstva ukupno + doprinos korisnika
= Ukupni prihvatljivi troškovi
= Ukupna ugovorena vrijednost projekta HRK]]/7.5345</f>
        <v>331911.95699781005</v>
      </c>
      <c r="AA2696" s="27" t="s">
        <v>22</v>
      </c>
      <c r="AB2696" s="27" t="s">
        <v>19</v>
      </c>
      <c r="AC2696" s="91" t="s">
        <v>9820</v>
      </c>
      <c r="AD2696" s="33" t="s">
        <v>2664</v>
      </c>
    </row>
    <row r="2697" spans="1:30" ht="41.4" x14ac:dyDescent="0.3">
      <c r="A2697" s="31" t="s">
        <v>9821</v>
      </c>
      <c r="B2697" s="69" t="s">
        <v>139</v>
      </c>
      <c r="C2697" s="26" t="s">
        <v>2736</v>
      </c>
      <c r="D2697" s="40" t="s">
        <v>9754</v>
      </c>
      <c r="E2697" s="27" t="s">
        <v>63</v>
      </c>
      <c r="F2697" s="32" t="s">
        <v>9822</v>
      </c>
      <c r="G2697" s="32" t="s">
        <v>9823</v>
      </c>
      <c r="H2697" s="29">
        <v>44553</v>
      </c>
      <c r="I2697" s="29">
        <v>45161</v>
      </c>
      <c r="J2697" s="17" t="str">
        <f>IF(Ugovori_OPULJP[[#This Row],[DATUM ZAVRŠETKA OPERACIJE]]&gt;DATE(2023,12,31),"u provedbi","završen")</f>
        <v>završen</v>
      </c>
      <c r="K2697" s="37" t="s">
        <v>21</v>
      </c>
      <c r="L2697" s="28" t="s">
        <v>21</v>
      </c>
      <c r="M2697" s="46" t="s">
        <v>3114</v>
      </c>
      <c r="N2697" s="18">
        <v>0.15</v>
      </c>
      <c r="O2697" s="19">
        <f>Ugovori_OPULJP[[#This Row],[Bespovratna sredstva - Ukupno (EU+Nac) HRK
= Ukupna ugovorena vrijednost bespovratnih sredstava]]*Ugovori_OPULJP[[#This Row],[EU STOPA SUFINANCIRANJA %
EU CO-FINANCING RATE %]]</f>
        <v>1203659.2024999999</v>
      </c>
      <c r="P2697" s="20">
        <f>Ugovori_OPULJP[[#This Row],[Bespovratna sredstva - EU dio - HRK]]/7.5345</f>
        <v>159753.02972990906</v>
      </c>
      <c r="Q2697" s="19">
        <f>Ugovori_OPULJP[[#This Row],[Bespovratna sredstva - Ukupno (EU+Nac) HRK
= Ukupna ugovorena vrijednost bespovratnih sredstava]]*Ugovori_OPULJP[[#This Row],[STOPA NACIONALNOG SUFINANCIRANJA %]]</f>
        <v>212410.44749999998</v>
      </c>
      <c r="R2697" s="20">
        <f>Ugovori_OPULJP[[#This Row],[Bespovratna sredstva - Nacionalni dio - HRK]]/7.5345</f>
        <v>28191.711128807481</v>
      </c>
      <c r="S2697" s="21">
        <v>1416069.65</v>
      </c>
      <c r="T2697" s="22">
        <f>Ugovori_OPULJP[[#This Row],[Bespovratna sredstva - Ukupno (EU+Nac) HRK
= Ukupna ugovorena vrijednost bespovratnih sredstava]]/7.5345</f>
        <v>187944.74085871654</v>
      </c>
      <c r="U2697" s="19">
        <v>0</v>
      </c>
      <c r="V2697" s="20">
        <f>Ugovori_OPULJP[[#This Row],[Javni doprinos korisnika - HRK]]/7.5345</f>
        <v>0</v>
      </c>
      <c r="W2697" s="19">
        <v>0</v>
      </c>
      <c r="X2697" s="20">
        <f>Ugovori_OPULJP[[#This Row],[Privatni doprinos korisnika - HRK]]/7.5345</f>
        <v>0</v>
      </c>
      <c r="Y2697" s="21">
        <f>Ugovori_OPULJP[[#This Row],[Bespovratna sredstva - Ukupno (EU+Nac) HRK
= Ukupna ugovorena vrijednost bespovratnih sredstava]]+Ugovori_OPULJP[[#This Row],[Javni doprinos korisnika - HRK]]+Ugovori_OPULJP[[#This Row],[Privatni doprinos korisnika - HRK]]</f>
        <v>1416069.65</v>
      </c>
      <c r="Z2697" s="22">
        <f>Ugovori_OPULJP[[#This Row],[UKUPNI PRIHVATLJIVI IZDACI
TOTAL ELIGIBLE EXPENDITURE
= Bespovratna sredstva ukupno + doprinos korisnika
= Ukupni prihvatljivi troškovi
= Ukupna ugovorena vrijednost projekta HRK]]/7.5345</f>
        <v>187944.74085871654</v>
      </c>
      <c r="AA2697" s="27" t="s">
        <v>22</v>
      </c>
      <c r="AB2697" s="27" t="s">
        <v>19</v>
      </c>
      <c r="AC2697" s="91" t="s">
        <v>9824</v>
      </c>
      <c r="AD2697" s="33" t="s">
        <v>2664</v>
      </c>
    </row>
    <row r="2698" spans="1:30" ht="69" x14ac:dyDescent="0.3">
      <c r="A2698" s="36" t="s">
        <v>9825</v>
      </c>
      <c r="B2698" s="69" t="s">
        <v>139</v>
      </c>
      <c r="C2698" s="26" t="s">
        <v>2736</v>
      </c>
      <c r="D2698" s="40" t="s">
        <v>9754</v>
      </c>
      <c r="E2698" s="27" t="s">
        <v>63</v>
      </c>
      <c r="F2698" s="32" t="s">
        <v>9826</v>
      </c>
      <c r="G2698" s="32" t="s">
        <v>1967</v>
      </c>
      <c r="H2698" s="29">
        <v>44553</v>
      </c>
      <c r="I2698" s="29">
        <v>45161</v>
      </c>
      <c r="J2698" s="17" t="str">
        <f>IF(Ugovori_OPULJP[[#This Row],[DATUM ZAVRŠETKA OPERACIJE]]&gt;DATE(2023,12,31),"u provedbi","završen")</f>
        <v>završen</v>
      </c>
      <c r="K2698" s="37" t="s">
        <v>591</v>
      </c>
      <c r="L2698" s="28" t="s">
        <v>591</v>
      </c>
      <c r="M2698" s="46" t="s">
        <v>3114</v>
      </c>
      <c r="N2698" s="18">
        <v>0.15</v>
      </c>
      <c r="O2698" s="19">
        <f>Ugovori_OPULJP[[#This Row],[Bespovratna sredstva - Ukupno (EU+Nac) HRK
= Ukupna ugovorena vrijednost bespovratnih sredstava]]*Ugovori_OPULJP[[#This Row],[EU STOPA SUFINANCIRANJA %
EU CO-FINANCING RATE %]]</f>
        <v>855005.24199999997</v>
      </c>
      <c r="P2698" s="20">
        <f>Ugovori_OPULJP[[#This Row],[Bespovratna sredstva - EU dio - HRK]]/7.5345</f>
        <v>113478.69692746697</v>
      </c>
      <c r="Q2698" s="19">
        <f>Ugovori_OPULJP[[#This Row],[Bespovratna sredstva - Ukupno (EU+Nac) HRK
= Ukupna ugovorena vrijednost bespovratnih sredstava]]*Ugovori_OPULJP[[#This Row],[STOPA NACIONALNOG SUFINANCIRANJA %]]</f>
        <v>150883.27799999999</v>
      </c>
      <c r="R2698" s="20">
        <f>Ugovori_OPULJP[[#This Row],[Bespovratna sredstva - Nacionalni dio - HRK]]/7.5345</f>
        <v>20025.652398964761</v>
      </c>
      <c r="S2698" s="21">
        <v>1005888.52</v>
      </c>
      <c r="T2698" s="22">
        <f>Ugovori_OPULJP[[#This Row],[Bespovratna sredstva - Ukupno (EU+Nac) HRK
= Ukupna ugovorena vrijednost bespovratnih sredstava]]/7.5345</f>
        <v>133504.34932643175</v>
      </c>
      <c r="U2698" s="19">
        <v>0</v>
      </c>
      <c r="V2698" s="20">
        <f>Ugovori_OPULJP[[#This Row],[Javni doprinos korisnika - HRK]]/7.5345</f>
        <v>0</v>
      </c>
      <c r="W2698" s="19">
        <v>0</v>
      </c>
      <c r="X2698" s="20">
        <f>Ugovori_OPULJP[[#This Row],[Privatni doprinos korisnika - HRK]]/7.5345</f>
        <v>0</v>
      </c>
      <c r="Y2698" s="21">
        <f>Ugovori_OPULJP[[#This Row],[Bespovratna sredstva - Ukupno (EU+Nac) HRK
= Ukupna ugovorena vrijednost bespovratnih sredstava]]+Ugovori_OPULJP[[#This Row],[Javni doprinos korisnika - HRK]]+Ugovori_OPULJP[[#This Row],[Privatni doprinos korisnika - HRK]]</f>
        <v>1005888.52</v>
      </c>
      <c r="Z2698" s="22">
        <f>Ugovori_OPULJP[[#This Row],[UKUPNI PRIHVATLJIVI IZDACI
TOTAL ELIGIBLE EXPENDITURE
= Bespovratna sredstva ukupno + doprinos korisnika
= Ukupni prihvatljivi troškovi
= Ukupna ugovorena vrijednost projekta HRK]]/7.5345</f>
        <v>133504.34932643175</v>
      </c>
      <c r="AA2698" s="27" t="s">
        <v>22</v>
      </c>
      <c r="AB2698" s="27" t="s">
        <v>19</v>
      </c>
      <c r="AC2698" s="91" t="s">
        <v>9827</v>
      </c>
      <c r="AD2698" s="33" t="s">
        <v>2664</v>
      </c>
    </row>
    <row r="2699" spans="1:30" ht="96.6" x14ac:dyDescent="0.3">
      <c r="A2699" s="36" t="s">
        <v>9828</v>
      </c>
      <c r="B2699" s="69" t="s">
        <v>139</v>
      </c>
      <c r="C2699" s="26" t="s">
        <v>2736</v>
      </c>
      <c r="D2699" s="40" t="s">
        <v>9754</v>
      </c>
      <c r="E2699" s="27" t="s">
        <v>63</v>
      </c>
      <c r="F2699" s="32" t="s">
        <v>9829</v>
      </c>
      <c r="G2699" s="32" t="s">
        <v>9830</v>
      </c>
      <c r="H2699" s="29">
        <v>44553</v>
      </c>
      <c r="I2699" s="29">
        <v>45161</v>
      </c>
      <c r="J2699" s="17" t="str">
        <f>IF(Ugovori_OPULJP[[#This Row],[DATUM ZAVRŠETKA OPERACIJE]]&gt;DATE(2023,12,31),"u provedbi","završen")</f>
        <v>završen</v>
      </c>
      <c r="K2699" s="37" t="s">
        <v>21</v>
      </c>
      <c r="L2699" s="28" t="s">
        <v>21</v>
      </c>
      <c r="M2699" s="46" t="s">
        <v>3114</v>
      </c>
      <c r="N2699" s="18">
        <v>0.15</v>
      </c>
      <c r="O2699" s="19">
        <f>Ugovori_OPULJP[[#This Row],[Bespovratna sredstva - Ukupno (EU+Nac) HRK
= Ukupna ugovorena vrijednost bespovratnih sredstava]]*Ugovori_OPULJP[[#This Row],[EU STOPA SUFINANCIRANJA %
EU CO-FINANCING RATE %]]</f>
        <v>1627490.24</v>
      </c>
      <c r="P2699" s="20">
        <f>Ugovori_OPULJP[[#This Row],[Bespovratna sredstva - EU dio - HRK]]/7.5345</f>
        <v>216005.07532019375</v>
      </c>
      <c r="Q2699" s="19">
        <f>Ugovori_OPULJP[[#This Row],[Bespovratna sredstva - Ukupno (EU+Nac) HRK
= Ukupna ugovorena vrijednost bespovratnih sredstava]]*Ugovori_OPULJP[[#This Row],[STOPA NACIONALNOG SUFINANCIRANJA %]]</f>
        <v>287204.15999999997</v>
      </c>
      <c r="R2699" s="20">
        <f>Ugovori_OPULJP[[#This Row],[Bespovratna sredstva - Nacionalni dio - HRK]]/7.5345</f>
        <v>38118.542703563602</v>
      </c>
      <c r="S2699" s="21">
        <v>1914694.4</v>
      </c>
      <c r="T2699" s="22">
        <f>Ugovori_OPULJP[[#This Row],[Bespovratna sredstva - Ukupno (EU+Nac) HRK
= Ukupna ugovorena vrijednost bespovratnih sredstava]]/7.5345</f>
        <v>254123.61802375736</v>
      </c>
      <c r="U2699" s="19">
        <v>0</v>
      </c>
      <c r="V2699" s="20">
        <f>Ugovori_OPULJP[[#This Row],[Javni doprinos korisnika - HRK]]/7.5345</f>
        <v>0</v>
      </c>
      <c r="W2699" s="19">
        <v>0</v>
      </c>
      <c r="X2699" s="20">
        <f>Ugovori_OPULJP[[#This Row],[Privatni doprinos korisnika - HRK]]/7.5345</f>
        <v>0</v>
      </c>
      <c r="Y2699" s="21">
        <f>Ugovori_OPULJP[[#This Row],[Bespovratna sredstva - Ukupno (EU+Nac) HRK
= Ukupna ugovorena vrijednost bespovratnih sredstava]]+Ugovori_OPULJP[[#This Row],[Javni doprinos korisnika - HRK]]+Ugovori_OPULJP[[#This Row],[Privatni doprinos korisnika - HRK]]</f>
        <v>1914694.4</v>
      </c>
      <c r="Z2699" s="22">
        <f>Ugovori_OPULJP[[#This Row],[UKUPNI PRIHVATLJIVI IZDACI
TOTAL ELIGIBLE EXPENDITURE
= Bespovratna sredstva ukupno + doprinos korisnika
= Ukupni prihvatljivi troškovi
= Ukupna ugovorena vrijednost projekta HRK]]/7.5345</f>
        <v>254123.61802375736</v>
      </c>
      <c r="AA2699" s="27" t="s">
        <v>22</v>
      </c>
      <c r="AB2699" s="27" t="s">
        <v>19</v>
      </c>
      <c r="AC2699" s="91" t="s">
        <v>9831</v>
      </c>
      <c r="AD2699" s="33" t="s">
        <v>2664</v>
      </c>
    </row>
    <row r="2700" spans="1:30" ht="96.6" x14ac:dyDescent="0.3">
      <c r="A2700" s="31" t="s">
        <v>9832</v>
      </c>
      <c r="B2700" s="69" t="s">
        <v>139</v>
      </c>
      <c r="C2700" s="26" t="s">
        <v>2736</v>
      </c>
      <c r="D2700" s="26" t="s">
        <v>9754</v>
      </c>
      <c r="E2700" s="27" t="s">
        <v>63</v>
      </c>
      <c r="F2700" s="32" t="s">
        <v>9833</v>
      </c>
      <c r="G2700" s="32" t="s">
        <v>1684</v>
      </c>
      <c r="H2700" s="29">
        <v>44578</v>
      </c>
      <c r="I2700" s="29">
        <v>45186</v>
      </c>
      <c r="J2700" s="17" t="str">
        <f>IF(Ugovori_OPULJP[[#This Row],[DATUM ZAVRŠETKA OPERACIJE]]&gt;DATE(2023,12,31),"u provedbi","završen")</f>
        <v>završen</v>
      </c>
      <c r="K2700" s="28" t="s">
        <v>329</v>
      </c>
      <c r="L2700" s="28" t="s">
        <v>329</v>
      </c>
      <c r="M2700" s="18">
        <v>0.85</v>
      </c>
      <c r="N2700" s="18">
        <v>0.15</v>
      </c>
      <c r="O2700" s="19">
        <f>Ugovori_OPULJP[[#This Row],[Bespovratna sredstva - Ukupno (EU+Nac) HRK
= Ukupna ugovorena vrijednost bespovratnih sredstava]]*Ugovori_OPULJP[[#This Row],[EU STOPA SUFINANCIRANJA %
EU CO-FINANCING RATE %]]</f>
        <v>3621150.4924999997</v>
      </c>
      <c r="P2700" s="20">
        <f>Ugovori_OPULJP[[#This Row],[Bespovratna sredstva - EU dio - HRK]]/7.5345</f>
        <v>480609.26305660623</v>
      </c>
      <c r="Q2700" s="19">
        <f>Ugovori_OPULJP[[#This Row],[Bespovratna sredstva - Ukupno (EU+Nac) HRK
= Ukupna ugovorena vrijednost bespovratnih sredstava]]*Ugovori_OPULJP[[#This Row],[STOPA NACIONALNOG SUFINANCIRANJA %]]</f>
        <v>639026.5575</v>
      </c>
      <c r="R2700" s="20">
        <f>Ugovori_OPULJP[[#This Row],[Bespovratna sredstva - Nacionalni dio - HRK]]/7.5345</f>
        <v>84813.399362930519</v>
      </c>
      <c r="S2700" s="21">
        <v>4260177.05</v>
      </c>
      <c r="T2700" s="22">
        <f>Ugovori_OPULJP[[#This Row],[Bespovratna sredstva - Ukupno (EU+Nac) HRK
= Ukupna ugovorena vrijednost bespovratnih sredstava]]/7.5345</f>
        <v>565422.66241953673</v>
      </c>
      <c r="U2700" s="19">
        <v>0</v>
      </c>
      <c r="V2700" s="20">
        <f>Ugovori_OPULJP[[#This Row],[Javni doprinos korisnika - HRK]]/7.5345</f>
        <v>0</v>
      </c>
      <c r="W2700" s="19">
        <v>0</v>
      </c>
      <c r="X2700" s="20">
        <f>Ugovori_OPULJP[[#This Row],[Privatni doprinos korisnika - HRK]]/7.5345</f>
        <v>0</v>
      </c>
      <c r="Y2700" s="21">
        <f>Ugovori_OPULJP[[#This Row],[Bespovratna sredstva - Ukupno (EU+Nac) HRK
= Ukupna ugovorena vrijednost bespovratnih sredstava]]+Ugovori_OPULJP[[#This Row],[Javni doprinos korisnika - HRK]]+Ugovori_OPULJP[[#This Row],[Privatni doprinos korisnika - HRK]]</f>
        <v>4260177.05</v>
      </c>
      <c r="Z2700" s="22">
        <f>Ugovori_OPULJP[[#This Row],[UKUPNI PRIHVATLJIVI IZDACI
TOTAL ELIGIBLE EXPENDITURE
= Bespovratna sredstva ukupno + doprinos korisnika
= Ukupni prihvatljivi troškovi
= Ukupna ugovorena vrijednost projekta HRK]]/7.5345</f>
        <v>565422.66241953673</v>
      </c>
      <c r="AA2700" s="27" t="s">
        <v>22</v>
      </c>
      <c r="AB2700" s="27" t="s">
        <v>19</v>
      </c>
      <c r="AC2700" s="91" t="s">
        <v>9834</v>
      </c>
      <c r="AD2700" s="33" t="s">
        <v>2664</v>
      </c>
    </row>
    <row r="2701" spans="1:30" ht="34.5" customHeight="1" x14ac:dyDescent="0.3">
      <c r="A2701" s="31" t="s">
        <v>9835</v>
      </c>
      <c r="B2701" s="69" t="s">
        <v>139</v>
      </c>
      <c r="C2701" s="26" t="s">
        <v>2736</v>
      </c>
      <c r="D2701" s="40" t="s">
        <v>9754</v>
      </c>
      <c r="E2701" s="27" t="s">
        <v>63</v>
      </c>
      <c r="F2701" s="32" t="s">
        <v>9836</v>
      </c>
      <c r="G2701" s="32" t="s">
        <v>9837</v>
      </c>
      <c r="H2701" s="29">
        <v>44553</v>
      </c>
      <c r="I2701" s="29">
        <v>45161</v>
      </c>
      <c r="J2701" s="17" t="str">
        <f>IF(Ugovori_OPULJP[[#This Row],[DATUM ZAVRŠETKA OPERACIJE]]&gt;DATE(2023,12,31),"u provedbi","završen")</f>
        <v>završen</v>
      </c>
      <c r="K2701" s="37" t="s">
        <v>21</v>
      </c>
      <c r="L2701" s="28" t="s">
        <v>21</v>
      </c>
      <c r="M2701" s="46" t="s">
        <v>3114</v>
      </c>
      <c r="N2701" s="18">
        <v>0.15</v>
      </c>
      <c r="O2701" s="19">
        <f>Ugovori_OPULJP[[#This Row],[Bespovratna sredstva - Ukupno (EU+Nac) HRK
= Ukupna ugovorena vrijednost bespovratnih sredstava]]*Ugovori_OPULJP[[#This Row],[EU STOPA SUFINANCIRANJA %
EU CO-FINANCING RATE %]]</f>
        <v>1621528.459</v>
      </c>
      <c r="P2701" s="20">
        <f>Ugovori_OPULJP[[#This Row],[Bespovratna sredstva - EU dio - HRK]]/7.5345</f>
        <v>215213.81100272082</v>
      </c>
      <c r="Q2701" s="19">
        <f>Ugovori_OPULJP[[#This Row],[Bespovratna sredstva - Ukupno (EU+Nac) HRK
= Ukupna ugovorena vrijednost bespovratnih sredstava]]*Ugovori_OPULJP[[#This Row],[STOPA NACIONALNOG SUFINANCIRANJA %]]</f>
        <v>286152.08100000001</v>
      </c>
      <c r="R2701" s="20">
        <f>Ugovori_OPULJP[[#This Row],[Bespovratna sredstva - Nacionalni dio - HRK]]/7.5345</f>
        <v>37978.907824009555</v>
      </c>
      <c r="S2701" s="21">
        <v>1907680.54</v>
      </c>
      <c r="T2701" s="22">
        <f>Ugovori_OPULJP[[#This Row],[Bespovratna sredstva - Ukupno (EU+Nac) HRK
= Ukupna ugovorena vrijednost bespovratnih sredstava]]/7.5345</f>
        <v>253192.71882673036</v>
      </c>
      <c r="U2701" s="19">
        <v>0</v>
      </c>
      <c r="V2701" s="20">
        <f>Ugovori_OPULJP[[#This Row],[Javni doprinos korisnika - HRK]]/7.5345</f>
        <v>0</v>
      </c>
      <c r="W2701" s="19">
        <v>0</v>
      </c>
      <c r="X2701" s="20">
        <f>Ugovori_OPULJP[[#This Row],[Privatni doprinos korisnika - HRK]]/7.5345</f>
        <v>0</v>
      </c>
      <c r="Y2701" s="21">
        <f>Ugovori_OPULJP[[#This Row],[Bespovratna sredstva - Ukupno (EU+Nac) HRK
= Ukupna ugovorena vrijednost bespovratnih sredstava]]+Ugovori_OPULJP[[#This Row],[Javni doprinos korisnika - HRK]]+Ugovori_OPULJP[[#This Row],[Privatni doprinos korisnika - HRK]]</f>
        <v>1907680.54</v>
      </c>
      <c r="Z2701" s="22">
        <f>Ugovori_OPULJP[[#This Row],[UKUPNI PRIHVATLJIVI IZDACI
TOTAL ELIGIBLE EXPENDITURE
= Bespovratna sredstva ukupno + doprinos korisnika
= Ukupni prihvatljivi troškovi
= Ukupna ugovorena vrijednost projekta HRK]]/7.5345</f>
        <v>253192.71882673036</v>
      </c>
      <c r="AA2701" s="27" t="s">
        <v>22</v>
      </c>
      <c r="AB2701" s="27" t="s">
        <v>19</v>
      </c>
      <c r="AC2701" s="91" t="s">
        <v>9838</v>
      </c>
      <c r="AD2701" s="33" t="s">
        <v>2664</v>
      </c>
    </row>
    <row r="2702" spans="1:30" ht="69" x14ac:dyDescent="0.3">
      <c r="A2702" s="36" t="s">
        <v>9839</v>
      </c>
      <c r="B2702" s="25" t="s">
        <v>139</v>
      </c>
      <c r="C2702" s="26" t="s">
        <v>2736</v>
      </c>
      <c r="D2702" s="40" t="s">
        <v>9754</v>
      </c>
      <c r="E2702" s="27" t="s">
        <v>63</v>
      </c>
      <c r="F2702" s="32" t="s">
        <v>9840</v>
      </c>
      <c r="G2702" s="32" t="s">
        <v>9841</v>
      </c>
      <c r="H2702" s="29">
        <v>44553</v>
      </c>
      <c r="I2702" s="29">
        <v>45161</v>
      </c>
      <c r="J2702" s="17" t="str">
        <f>IF(Ugovori_OPULJP[[#This Row],[DATUM ZAVRŠETKA OPERACIJE]]&gt;DATE(2023,12,31),"u provedbi","završen")</f>
        <v>završen</v>
      </c>
      <c r="K2702" s="37" t="s">
        <v>21</v>
      </c>
      <c r="L2702" s="28" t="s">
        <v>21</v>
      </c>
      <c r="M2702" s="46" t="s">
        <v>3114</v>
      </c>
      <c r="N2702" s="18">
        <v>0.15</v>
      </c>
      <c r="O2702" s="19">
        <f>Ugovori_OPULJP[[#This Row],[Bespovratna sredstva - Ukupno (EU+Nac) HRK
= Ukupna ugovorena vrijednost bespovratnih sredstava]]*Ugovori_OPULJP[[#This Row],[EU STOPA SUFINANCIRANJA %
EU CO-FINANCING RATE %]]</f>
        <v>811948.18599999999</v>
      </c>
      <c r="P2702" s="20">
        <f>Ugovori_OPULJP[[#This Row],[Bespovratna sredstva - EU dio - HRK]]/7.5345</f>
        <v>107764.04353308115</v>
      </c>
      <c r="Q2702" s="19">
        <f>Ugovori_OPULJP[[#This Row],[Bespovratna sredstva - Ukupno (EU+Nac) HRK
= Ukupna ugovorena vrijednost bespovratnih sredstava]]*Ugovori_OPULJP[[#This Row],[STOPA NACIONALNOG SUFINANCIRANJA %]]</f>
        <v>143284.97399999999</v>
      </c>
      <c r="R2702" s="20">
        <f>Ugovori_OPULJP[[#This Row],[Bespovratna sredstva - Nacionalni dio - HRK]]/7.5345</f>
        <v>19017.184152896672</v>
      </c>
      <c r="S2702" s="21">
        <v>955233.16</v>
      </c>
      <c r="T2702" s="22">
        <f>Ugovori_OPULJP[[#This Row],[Bespovratna sredstva - Ukupno (EU+Nac) HRK
= Ukupna ugovorena vrijednost bespovratnih sredstava]]/7.5345</f>
        <v>126781.22768597784</v>
      </c>
      <c r="U2702" s="19">
        <v>0</v>
      </c>
      <c r="V2702" s="20">
        <f>Ugovori_OPULJP[[#This Row],[Javni doprinos korisnika - HRK]]/7.5345</f>
        <v>0</v>
      </c>
      <c r="W2702" s="19">
        <v>0</v>
      </c>
      <c r="X2702" s="20">
        <f>Ugovori_OPULJP[[#This Row],[Privatni doprinos korisnika - HRK]]/7.5345</f>
        <v>0</v>
      </c>
      <c r="Y2702" s="21">
        <f>Ugovori_OPULJP[[#This Row],[Bespovratna sredstva - Ukupno (EU+Nac) HRK
= Ukupna ugovorena vrijednost bespovratnih sredstava]]+Ugovori_OPULJP[[#This Row],[Javni doprinos korisnika - HRK]]+Ugovori_OPULJP[[#This Row],[Privatni doprinos korisnika - HRK]]</f>
        <v>955233.16</v>
      </c>
      <c r="Z2702" s="22">
        <f>Ugovori_OPULJP[[#This Row],[UKUPNI PRIHVATLJIVI IZDACI
TOTAL ELIGIBLE EXPENDITURE
= Bespovratna sredstva ukupno + doprinos korisnika
= Ukupni prihvatljivi troškovi
= Ukupna ugovorena vrijednost projekta HRK]]/7.5345</f>
        <v>126781.22768597784</v>
      </c>
      <c r="AA2702" s="27" t="s">
        <v>22</v>
      </c>
      <c r="AB2702" s="27" t="s">
        <v>19</v>
      </c>
      <c r="AC2702" s="91" t="s">
        <v>9790</v>
      </c>
      <c r="AD2702" s="33" t="s">
        <v>2664</v>
      </c>
    </row>
    <row r="2703" spans="1:30" ht="124.2" x14ac:dyDescent="0.3">
      <c r="A2703" s="36" t="s">
        <v>9842</v>
      </c>
      <c r="B2703" s="25" t="s">
        <v>139</v>
      </c>
      <c r="C2703" s="26" t="s">
        <v>2736</v>
      </c>
      <c r="D2703" s="40" t="s">
        <v>9754</v>
      </c>
      <c r="E2703" s="27" t="s">
        <v>63</v>
      </c>
      <c r="F2703" s="32" t="s">
        <v>9843</v>
      </c>
      <c r="G2703" s="14" t="s">
        <v>8395</v>
      </c>
      <c r="H2703" s="29">
        <v>44553</v>
      </c>
      <c r="I2703" s="29">
        <v>45161</v>
      </c>
      <c r="J2703" s="17" t="str">
        <f>IF(Ugovori_OPULJP[[#This Row],[DATUM ZAVRŠETKA OPERACIJE]]&gt;DATE(2023,12,31),"u provedbi","završen")</f>
        <v>završen</v>
      </c>
      <c r="K2703" s="37" t="s">
        <v>21</v>
      </c>
      <c r="L2703" s="28" t="s">
        <v>21</v>
      </c>
      <c r="M2703" s="46" t="s">
        <v>3114</v>
      </c>
      <c r="N2703" s="18">
        <v>0.15</v>
      </c>
      <c r="O2703" s="19">
        <f>Ugovori_OPULJP[[#This Row],[Bespovratna sredstva - Ukupno (EU+Nac) HRK
= Ukupna ugovorena vrijednost bespovratnih sredstava]]*Ugovori_OPULJP[[#This Row],[EU STOPA SUFINANCIRANJA %
EU CO-FINANCING RATE %]]</f>
        <v>1723675.8489999999</v>
      </c>
      <c r="P2703" s="20">
        <f>Ugovori_OPULJP[[#This Row],[Bespovratna sredstva - EU dio - HRK]]/7.5345</f>
        <v>228771.09947574488</v>
      </c>
      <c r="Q2703" s="19">
        <f>Ugovori_OPULJP[[#This Row],[Bespovratna sredstva - Ukupno (EU+Nac) HRK
= Ukupna ugovorena vrijednost bespovratnih sredstava]]*Ugovori_OPULJP[[#This Row],[STOPA NACIONALNOG SUFINANCIRANJA %]]</f>
        <v>304178.09099999996</v>
      </c>
      <c r="R2703" s="20">
        <f>Ugovori_OPULJP[[#This Row],[Bespovratna sredstva - Nacionalni dio - HRK]]/7.5345</f>
        <v>40371.370495719682</v>
      </c>
      <c r="S2703" s="21">
        <v>2027853.94</v>
      </c>
      <c r="T2703" s="22">
        <f>Ugovori_OPULJP[[#This Row],[Bespovratna sredstva - Ukupno (EU+Nac) HRK
= Ukupna ugovorena vrijednost bespovratnih sredstava]]/7.5345</f>
        <v>269142.4699714646</v>
      </c>
      <c r="U2703" s="19">
        <v>0</v>
      </c>
      <c r="V2703" s="20">
        <f>Ugovori_OPULJP[[#This Row],[Javni doprinos korisnika - HRK]]/7.5345</f>
        <v>0</v>
      </c>
      <c r="W2703" s="19">
        <v>0</v>
      </c>
      <c r="X2703" s="20">
        <f>Ugovori_OPULJP[[#This Row],[Privatni doprinos korisnika - HRK]]/7.5345</f>
        <v>0</v>
      </c>
      <c r="Y2703" s="21">
        <f>Ugovori_OPULJP[[#This Row],[Bespovratna sredstva - Ukupno (EU+Nac) HRK
= Ukupna ugovorena vrijednost bespovratnih sredstava]]+Ugovori_OPULJP[[#This Row],[Javni doprinos korisnika - HRK]]+Ugovori_OPULJP[[#This Row],[Privatni doprinos korisnika - HRK]]</f>
        <v>2027853.94</v>
      </c>
      <c r="Z2703" s="22">
        <f>Ugovori_OPULJP[[#This Row],[UKUPNI PRIHVATLJIVI IZDACI
TOTAL ELIGIBLE EXPENDITURE
= Bespovratna sredstva ukupno + doprinos korisnika
= Ukupni prihvatljivi troškovi
= Ukupna ugovorena vrijednost projekta HRK]]/7.5345</f>
        <v>269142.4699714646</v>
      </c>
      <c r="AA2703" s="27" t="s">
        <v>22</v>
      </c>
      <c r="AB2703" s="27" t="s">
        <v>19</v>
      </c>
      <c r="AC2703" s="91" t="s">
        <v>9844</v>
      </c>
      <c r="AD2703" s="33" t="s">
        <v>2664</v>
      </c>
    </row>
    <row r="2704" spans="1:30" ht="55.2" x14ac:dyDescent="0.3">
      <c r="A2704" s="31" t="s">
        <v>9845</v>
      </c>
      <c r="B2704" s="25" t="s">
        <v>139</v>
      </c>
      <c r="C2704" s="26" t="s">
        <v>2736</v>
      </c>
      <c r="D2704" s="40" t="s">
        <v>9754</v>
      </c>
      <c r="E2704" s="27" t="s">
        <v>63</v>
      </c>
      <c r="F2704" s="32" t="s">
        <v>9846</v>
      </c>
      <c r="G2704" s="14" t="s">
        <v>8437</v>
      </c>
      <c r="H2704" s="29">
        <v>44595</v>
      </c>
      <c r="I2704" s="29">
        <v>45202</v>
      </c>
      <c r="J2704" s="17" t="str">
        <f>IF(Ugovori_OPULJP[[#This Row],[DATUM ZAVRŠETKA OPERACIJE]]&gt;DATE(2023,12,31),"u provedbi","završen")</f>
        <v>završen</v>
      </c>
      <c r="K2704" s="37" t="s">
        <v>71</v>
      </c>
      <c r="L2704" s="15" t="s">
        <v>71</v>
      </c>
      <c r="M2704" s="18">
        <v>0.85</v>
      </c>
      <c r="N2704" s="18">
        <v>0.15</v>
      </c>
      <c r="O2704" s="19">
        <f>Ugovori_OPULJP[[#This Row],[Bespovratna sredstva - Ukupno (EU+Nac) HRK
= Ukupna ugovorena vrijednost bespovratnih sredstava]]*Ugovori_OPULJP[[#This Row],[EU STOPA SUFINANCIRANJA %
EU CO-FINANCING RATE %]]</f>
        <v>2619865.5969999996</v>
      </c>
      <c r="P2704" s="20">
        <f>Ugovori_OPULJP[[#This Row],[Bespovratna sredstva - EU dio - HRK]]/7.5345</f>
        <v>347715.91970270086</v>
      </c>
      <c r="Q2704" s="19">
        <f>Ugovori_OPULJP[[#This Row],[Bespovratna sredstva - Ukupno (EU+Nac) HRK
= Ukupna ugovorena vrijednost bespovratnih sredstava]]*Ugovori_OPULJP[[#This Row],[STOPA NACIONALNOG SUFINANCIRANJA %]]</f>
        <v>462329.22299999994</v>
      </c>
      <c r="R2704" s="20">
        <f>Ugovori_OPULJP[[#This Row],[Bespovratna sredstva - Nacionalni dio - HRK]]/7.5345</f>
        <v>61361.632888711916</v>
      </c>
      <c r="S2704" s="21">
        <v>3082194.82</v>
      </c>
      <c r="T2704" s="22">
        <f>Ugovori_OPULJP[[#This Row],[Bespovratna sredstva - Ukupno (EU+Nac) HRK
= Ukupna ugovorena vrijednost bespovratnih sredstava]]/7.5345</f>
        <v>409077.55259141279</v>
      </c>
      <c r="U2704" s="19">
        <v>0</v>
      </c>
      <c r="V2704" s="20">
        <f>Ugovori_OPULJP[[#This Row],[Javni doprinos korisnika - HRK]]/7.5345</f>
        <v>0</v>
      </c>
      <c r="W2704" s="19">
        <v>0</v>
      </c>
      <c r="X2704" s="20">
        <f>Ugovori_OPULJP[[#This Row],[Privatni doprinos korisnika - HRK]]/7.5345</f>
        <v>0</v>
      </c>
      <c r="Y2704" s="21">
        <f>Ugovori_OPULJP[[#This Row],[Bespovratna sredstva - Ukupno (EU+Nac) HRK
= Ukupna ugovorena vrijednost bespovratnih sredstava]]+Ugovori_OPULJP[[#This Row],[Javni doprinos korisnika - HRK]]+Ugovori_OPULJP[[#This Row],[Privatni doprinos korisnika - HRK]]</f>
        <v>3082194.82</v>
      </c>
      <c r="Z2704" s="22">
        <f>Ugovori_OPULJP[[#This Row],[UKUPNI PRIHVATLJIVI IZDACI
TOTAL ELIGIBLE EXPENDITURE
= Bespovratna sredstva ukupno + doprinos korisnika
= Ukupni prihvatljivi troškovi
= Ukupna ugovorena vrijednost projekta HRK]]/7.5345</f>
        <v>409077.55259141279</v>
      </c>
      <c r="AA2704" s="27" t="s">
        <v>22</v>
      </c>
      <c r="AB2704" s="27" t="s">
        <v>19</v>
      </c>
      <c r="AC2704" s="91" t="s">
        <v>9847</v>
      </c>
      <c r="AD2704" s="33" t="s">
        <v>2664</v>
      </c>
    </row>
    <row r="2705" spans="1:30" ht="110.4" x14ac:dyDescent="0.3">
      <c r="A2705" s="31" t="s">
        <v>9848</v>
      </c>
      <c r="B2705" s="25" t="s">
        <v>139</v>
      </c>
      <c r="C2705" s="26" t="s">
        <v>2736</v>
      </c>
      <c r="D2705" s="40" t="s">
        <v>9754</v>
      </c>
      <c r="E2705" s="27" t="s">
        <v>63</v>
      </c>
      <c r="F2705" s="32" t="s">
        <v>9849</v>
      </c>
      <c r="G2705" s="32" t="s">
        <v>6246</v>
      </c>
      <c r="H2705" s="29">
        <v>44595</v>
      </c>
      <c r="I2705" s="29">
        <v>45202</v>
      </c>
      <c r="J2705" s="17" t="str">
        <f>IF(Ugovori_OPULJP[[#This Row],[DATUM ZAVRŠETKA OPERACIJE]]&gt;DATE(2023,12,31),"u provedbi","završen")</f>
        <v>završen</v>
      </c>
      <c r="K2705" s="37" t="s">
        <v>164</v>
      </c>
      <c r="L2705" s="37" t="s">
        <v>164</v>
      </c>
      <c r="M2705" s="18">
        <v>0.85</v>
      </c>
      <c r="N2705" s="18">
        <v>0.15</v>
      </c>
      <c r="O2705" s="19">
        <f>Ugovori_OPULJP[[#This Row],[Bespovratna sredstva - Ukupno (EU+Nac) HRK
= Ukupna ugovorena vrijednost bespovratnih sredstava]]*Ugovori_OPULJP[[#This Row],[EU STOPA SUFINANCIRANJA %
EU CO-FINANCING RATE %]]</f>
        <v>499893.91649999999</v>
      </c>
      <c r="P2705" s="20">
        <f>Ugovori_OPULJP[[#This Row],[Bespovratna sredstva - EU dio - HRK]]/7.5345</f>
        <v>66347.324507266574</v>
      </c>
      <c r="Q2705" s="19">
        <f>Ugovori_OPULJP[[#This Row],[Bespovratna sredstva - Ukupno (EU+Nac) HRK
= Ukupna ugovorena vrijednost bespovratnih sredstava]]*Ugovori_OPULJP[[#This Row],[STOPA NACIONALNOG SUFINANCIRANJA %]]</f>
        <v>88216.573499999999</v>
      </c>
      <c r="R2705" s="20">
        <f>Ugovori_OPULJP[[#This Row],[Bespovratna sredstva - Nacionalni dio - HRK]]/7.5345</f>
        <v>11708.351383635278</v>
      </c>
      <c r="S2705" s="21">
        <v>588110.49</v>
      </c>
      <c r="T2705" s="22">
        <f>Ugovori_OPULJP[[#This Row],[Bespovratna sredstva - Ukupno (EU+Nac) HRK
= Ukupna ugovorena vrijednost bespovratnih sredstava]]/7.5345</f>
        <v>78055.675890901839</v>
      </c>
      <c r="U2705" s="19">
        <v>0</v>
      </c>
      <c r="V2705" s="20">
        <f>Ugovori_OPULJP[[#This Row],[Javni doprinos korisnika - HRK]]/7.5345</f>
        <v>0</v>
      </c>
      <c r="W2705" s="19">
        <v>0</v>
      </c>
      <c r="X2705" s="20">
        <f>Ugovori_OPULJP[[#This Row],[Privatni doprinos korisnika - HRK]]/7.5345</f>
        <v>0</v>
      </c>
      <c r="Y2705" s="21">
        <f>Ugovori_OPULJP[[#This Row],[Bespovratna sredstva - Ukupno (EU+Nac) HRK
= Ukupna ugovorena vrijednost bespovratnih sredstava]]+Ugovori_OPULJP[[#This Row],[Javni doprinos korisnika - HRK]]+Ugovori_OPULJP[[#This Row],[Privatni doprinos korisnika - HRK]]</f>
        <v>588110.49</v>
      </c>
      <c r="Z2705" s="22">
        <f>Ugovori_OPULJP[[#This Row],[UKUPNI PRIHVATLJIVI IZDACI
TOTAL ELIGIBLE EXPENDITURE
= Bespovratna sredstva ukupno + doprinos korisnika
= Ukupni prihvatljivi troškovi
= Ukupna ugovorena vrijednost projekta HRK]]/7.5345</f>
        <v>78055.675890901839</v>
      </c>
      <c r="AA2705" s="27" t="s">
        <v>22</v>
      </c>
      <c r="AB2705" s="27" t="s">
        <v>19</v>
      </c>
      <c r="AC2705" s="91" t="s">
        <v>9850</v>
      </c>
      <c r="AD2705" s="33" t="s">
        <v>2664</v>
      </c>
    </row>
    <row r="2706" spans="1:30" ht="55.2" x14ac:dyDescent="0.3">
      <c r="A2706" s="31" t="s">
        <v>9851</v>
      </c>
      <c r="B2706" s="25" t="s">
        <v>139</v>
      </c>
      <c r="C2706" s="26" t="s">
        <v>2736</v>
      </c>
      <c r="D2706" s="40" t="s">
        <v>9754</v>
      </c>
      <c r="E2706" s="27" t="s">
        <v>63</v>
      </c>
      <c r="F2706" s="32" t="s">
        <v>9755</v>
      </c>
      <c r="G2706" s="32" t="s">
        <v>9852</v>
      </c>
      <c r="H2706" s="29">
        <v>44585</v>
      </c>
      <c r="I2706" s="29">
        <v>45193</v>
      </c>
      <c r="J2706" s="17" t="str">
        <f>IF(Ugovori_OPULJP[[#This Row],[DATUM ZAVRŠETKA OPERACIJE]]&gt;DATE(2023,12,31),"u provedbi","završen")</f>
        <v>završen</v>
      </c>
      <c r="K2706" s="37" t="s">
        <v>380</v>
      </c>
      <c r="L2706" s="15" t="s">
        <v>380</v>
      </c>
      <c r="M2706" s="18">
        <v>0.85</v>
      </c>
      <c r="N2706" s="18">
        <v>0.15</v>
      </c>
      <c r="O2706" s="19">
        <f>Ugovori_OPULJP[[#This Row],[Bespovratna sredstva - Ukupno (EU+Nac) HRK
= Ukupna ugovorena vrijednost bespovratnih sredstava]]*Ugovori_OPULJP[[#This Row],[EU STOPA SUFINANCIRANJA %
EU CO-FINANCING RATE %]]</f>
        <v>1243526.2509999999</v>
      </c>
      <c r="P2706" s="20">
        <f>Ugovori_OPULJP[[#This Row],[Bespovratna sredstva - EU dio - HRK]]/7.5345</f>
        <v>165044.29637003117</v>
      </c>
      <c r="Q2706" s="19">
        <f>Ugovori_OPULJP[[#This Row],[Bespovratna sredstva - Ukupno (EU+Nac) HRK
= Ukupna ugovorena vrijednost bespovratnih sredstava]]*Ugovori_OPULJP[[#This Row],[STOPA NACIONALNOG SUFINANCIRANJA %]]</f>
        <v>219445.80900000001</v>
      </c>
      <c r="R2706" s="20">
        <f>Ugovori_OPULJP[[#This Row],[Bespovratna sredstva - Nacionalni dio - HRK]]/7.5345</f>
        <v>29125.46406529962</v>
      </c>
      <c r="S2706" s="21">
        <v>1462972.06</v>
      </c>
      <c r="T2706" s="22">
        <f>Ugovori_OPULJP[[#This Row],[Bespovratna sredstva - Ukupno (EU+Nac) HRK
= Ukupna ugovorena vrijednost bespovratnih sredstava]]/7.5345</f>
        <v>194169.7604353308</v>
      </c>
      <c r="U2706" s="19">
        <v>0</v>
      </c>
      <c r="V2706" s="20">
        <f>Ugovori_OPULJP[[#This Row],[Javni doprinos korisnika - HRK]]/7.5345</f>
        <v>0</v>
      </c>
      <c r="W2706" s="19">
        <v>0</v>
      </c>
      <c r="X2706" s="20">
        <f>Ugovori_OPULJP[[#This Row],[Privatni doprinos korisnika - HRK]]/7.5345</f>
        <v>0</v>
      </c>
      <c r="Y2706" s="21">
        <f>Ugovori_OPULJP[[#This Row],[Bespovratna sredstva - Ukupno (EU+Nac) HRK
= Ukupna ugovorena vrijednost bespovratnih sredstava]]+Ugovori_OPULJP[[#This Row],[Javni doprinos korisnika - HRK]]+Ugovori_OPULJP[[#This Row],[Privatni doprinos korisnika - HRK]]</f>
        <v>1462972.06</v>
      </c>
      <c r="Z2706" s="22">
        <f>Ugovori_OPULJP[[#This Row],[UKUPNI PRIHVATLJIVI IZDACI
TOTAL ELIGIBLE EXPENDITURE
= Bespovratna sredstva ukupno + doprinos korisnika
= Ukupni prihvatljivi troškovi
= Ukupna ugovorena vrijednost projekta HRK]]/7.5345</f>
        <v>194169.7604353308</v>
      </c>
      <c r="AA2706" s="27" t="s">
        <v>22</v>
      </c>
      <c r="AB2706" s="27" t="s">
        <v>19</v>
      </c>
      <c r="AC2706" s="91" t="s">
        <v>9853</v>
      </c>
      <c r="AD2706" s="33" t="s">
        <v>2664</v>
      </c>
    </row>
    <row r="2707" spans="1:30" ht="69" x14ac:dyDescent="0.3">
      <c r="A2707" s="31" t="s">
        <v>9854</v>
      </c>
      <c r="B2707" s="25" t="s">
        <v>139</v>
      </c>
      <c r="C2707" s="26" t="s">
        <v>2736</v>
      </c>
      <c r="D2707" s="40" t="s">
        <v>9754</v>
      </c>
      <c r="E2707" s="27" t="s">
        <v>63</v>
      </c>
      <c r="F2707" s="32" t="s">
        <v>9855</v>
      </c>
      <c r="G2707" s="32" t="s">
        <v>9856</v>
      </c>
      <c r="H2707" s="29">
        <v>44553</v>
      </c>
      <c r="I2707" s="29">
        <v>45161</v>
      </c>
      <c r="J2707" s="17" t="str">
        <f>IF(Ugovori_OPULJP[[#This Row],[DATUM ZAVRŠETKA OPERACIJE]]&gt;DATE(2023,12,31),"u provedbi","završen")</f>
        <v>završen</v>
      </c>
      <c r="K2707" s="28" t="s">
        <v>66</v>
      </c>
      <c r="L2707" s="28" t="s">
        <v>66</v>
      </c>
      <c r="M2707" s="46" t="s">
        <v>3114</v>
      </c>
      <c r="N2707" s="18">
        <v>0.15</v>
      </c>
      <c r="O2707" s="19">
        <f>Ugovori_OPULJP[[#This Row],[Bespovratna sredstva - Ukupno (EU+Nac) HRK
= Ukupna ugovorena vrijednost bespovratnih sredstava]]*Ugovori_OPULJP[[#This Row],[EU STOPA SUFINANCIRANJA %
EU CO-FINANCING RATE %]]</f>
        <v>1350633.578</v>
      </c>
      <c r="P2707" s="20">
        <f>Ugovori_OPULJP[[#This Row],[Bespovratna sredstva - EU dio - HRK]]/7.5345</f>
        <v>179259.88161125488</v>
      </c>
      <c r="Q2707" s="19">
        <f>Ugovori_OPULJP[[#This Row],[Bespovratna sredstva - Ukupno (EU+Nac) HRK
= Ukupna ugovorena vrijednost bespovratnih sredstava]]*Ugovori_OPULJP[[#This Row],[STOPA NACIONALNOG SUFINANCIRANJA %]]</f>
        <v>238347.10199999998</v>
      </c>
      <c r="R2707" s="20">
        <f>Ugovori_OPULJP[[#This Row],[Bespovratna sredstva - Nacionalni dio - HRK]]/7.5345</f>
        <v>31634.09675492733</v>
      </c>
      <c r="S2707" s="21">
        <v>1588980.68</v>
      </c>
      <c r="T2707" s="22">
        <f>Ugovori_OPULJP[[#This Row],[Bespovratna sredstva - Ukupno (EU+Nac) HRK
= Ukupna ugovorena vrijednost bespovratnih sredstava]]/7.5345</f>
        <v>210893.97836618221</v>
      </c>
      <c r="U2707" s="19">
        <v>0</v>
      </c>
      <c r="V2707" s="20">
        <f>Ugovori_OPULJP[[#This Row],[Javni doprinos korisnika - HRK]]/7.5345</f>
        <v>0</v>
      </c>
      <c r="W2707" s="19">
        <v>0</v>
      </c>
      <c r="X2707" s="20">
        <f>Ugovori_OPULJP[[#This Row],[Privatni doprinos korisnika - HRK]]/7.5345</f>
        <v>0</v>
      </c>
      <c r="Y2707" s="21">
        <f>Ugovori_OPULJP[[#This Row],[Bespovratna sredstva - Ukupno (EU+Nac) HRK
= Ukupna ugovorena vrijednost bespovratnih sredstava]]+Ugovori_OPULJP[[#This Row],[Javni doprinos korisnika - HRK]]+Ugovori_OPULJP[[#This Row],[Privatni doprinos korisnika - HRK]]</f>
        <v>1588980.68</v>
      </c>
      <c r="Z2707" s="22">
        <f>Ugovori_OPULJP[[#This Row],[UKUPNI PRIHVATLJIVI IZDACI
TOTAL ELIGIBLE EXPENDITURE
= Bespovratna sredstva ukupno + doprinos korisnika
= Ukupni prihvatljivi troškovi
= Ukupna ugovorena vrijednost projekta HRK]]/7.5345</f>
        <v>210893.97836618221</v>
      </c>
      <c r="AA2707" s="27" t="s">
        <v>22</v>
      </c>
      <c r="AB2707" s="27" t="s">
        <v>19</v>
      </c>
      <c r="AC2707" s="91" t="s">
        <v>9790</v>
      </c>
      <c r="AD2707" s="33" t="s">
        <v>2664</v>
      </c>
    </row>
    <row r="2708" spans="1:30" ht="82.8" x14ac:dyDescent="0.3">
      <c r="A2708" s="36" t="s">
        <v>9857</v>
      </c>
      <c r="B2708" s="25" t="s">
        <v>139</v>
      </c>
      <c r="C2708" s="26" t="s">
        <v>2736</v>
      </c>
      <c r="D2708" s="40" t="s">
        <v>9754</v>
      </c>
      <c r="E2708" s="27" t="s">
        <v>63</v>
      </c>
      <c r="F2708" s="32" t="s">
        <v>9858</v>
      </c>
      <c r="G2708" s="32" t="s">
        <v>1330</v>
      </c>
      <c r="H2708" s="29">
        <v>44553</v>
      </c>
      <c r="I2708" s="29">
        <v>45161</v>
      </c>
      <c r="J2708" s="17" t="str">
        <f>IF(Ugovori_OPULJP[[#This Row],[DATUM ZAVRŠETKA OPERACIJE]]&gt;DATE(2023,12,31),"u provedbi","završen")</f>
        <v>završen</v>
      </c>
      <c r="K2708" s="37" t="s">
        <v>86</v>
      </c>
      <c r="L2708" s="28" t="s">
        <v>86</v>
      </c>
      <c r="M2708" s="46" t="s">
        <v>3114</v>
      </c>
      <c r="N2708" s="18">
        <v>0.15</v>
      </c>
      <c r="O2708" s="19">
        <f>Ugovori_OPULJP[[#This Row],[Bespovratna sredstva - Ukupno (EU+Nac) HRK
= Ukupna ugovorena vrijednost bespovratnih sredstava]]*Ugovori_OPULJP[[#This Row],[EU STOPA SUFINANCIRANJA %
EU CO-FINANCING RATE %]]</f>
        <v>2084516.9395000001</v>
      </c>
      <c r="P2708" s="20">
        <f>Ugovori_OPULJP[[#This Row],[Bespovratna sredstva - EU dio - HRK]]/7.5345</f>
        <v>276662.94239830115</v>
      </c>
      <c r="Q2708" s="19">
        <f>Ugovori_OPULJP[[#This Row],[Bespovratna sredstva - Ukupno (EU+Nac) HRK
= Ukupna ugovorena vrijednost bespovratnih sredstava]]*Ugovori_OPULJP[[#This Row],[STOPA NACIONALNOG SUFINANCIRANJA %]]</f>
        <v>367855.93050000002</v>
      </c>
      <c r="R2708" s="20">
        <f>Ugovori_OPULJP[[#This Row],[Bespovratna sredstva - Nacionalni dio - HRK]]/7.5345</f>
        <v>48822.8721879355</v>
      </c>
      <c r="S2708" s="21">
        <v>2452372.87</v>
      </c>
      <c r="T2708" s="22">
        <f>Ugovori_OPULJP[[#This Row],[Bespovratna sredstva - Ukupno (EU+Nac) HRK
= Ukupna ugovorena vrijednost bespovratnih sredstava]]/7.5345</f>
        <v>325485.81458623667</v>
      </c>
      <c r="U2708" s="19">
        <v>0</v>
      </c>
      <c r="V2708" s="20">
        <f>Ugovori_OPULJP[[#This Row],[Javni doprinos korisnika - HRK]]/7.5345</f>
        <v>0</v>
      </c>
      <c r="W2708" s="19">
        <v>0</v>
      </c>
      <c r="X2708" s="20">
        <f>Ugovori_OPULJP[[#This Row],[Privatni doprinos korisnika - HRK]]/7.5345</f>
        <v>0</v>
      </c>
      <c r="Y2708" s="21">
        <f>Ugovori_OPULJP[[#This Row],[Bespovratna sredstva - Ukupno (EU+Nac) HRK
= Ukupna ugovorena vrijednost bespovratnih sredstava]]+Ugovori_OPULJP[[#This Row],[Javni doprinos korisnika - HRK]]+Ugovori_OPULJP[[#This Row],[Privatni doprinos korisnika - HRK]]</f>
        <v>2452372.87</v>
      </c>
      <c r="Z2708" s="22">
        <f>Ugovori_OPULJP[[#This Row],[UKUPNI PRIHVATLJIVI IZDACI
TOTAL ELIGIBLE EXPENDITURE
= Bespovratna sredstva ukupno + doprinos korisnika
= Ukupni prihvatljivi troškovi
= Ukupna ugovorena vrijednost projekta HRK]]/7.5345</f>
        <v>325485.81458623667</v>
      </c>
      <c r="AA2708" s="27" t="s">
        <v>22</v>
      </c>
      <c r="AB2708" s="27" t="s">
        <v>19</v>
      </c>
      <c r="AC2708" s="91" t="s">
        <v>9859</v>
      </c>
      <c r="AD2708" s="33" t="s">
        <v>2664</v>
      </c>
    </row>
    <row r="2709" spans="1:30" ht="96.6" x14ac:dyDescent="0.3">
      <c r="A2709" s="36" t="s">
        <v>9860</v>
      </c>
      <c r="B2709" s="25" t="s">
        <v>139</v>
      </c>
      <c r="C2709" s="26" t="s">
        <v>2736</v>
      </c>
      <c r="D2709" s="40" t="s">
        <v>9754</v>
      </c>
      <c r="E2709" s="27" t="s">
        <v>63</v>
      </c>
      <c r="F2709" s="32" t="s">
        <v>9861</v>
      </c>
      <c r="G2709" s="14" t="s">
        <v>8336</v>
      </c>
      <c r="H2709" s="29">
        <v>44553</v>
      </c>
      <c r="I2709" s="29">
        <v>45161</v>
      </c>
      <c r="J2709" s="17" t="str">
        <f>IF(Ugovori_OPULJP[[#This Row],[DATUM ZAVRŠETKA OPERACIJE]]&gt;DATE(2023,12,31),"u provedbi","završen")</f>
        <v>završen</v>
      </c>
      <c r="K2709" s="37" t="s">
        <v>71</v>
      </c>
      <c r="L2709" s="15" t="s">
        <v>71</v>
      </c>
      <c r="M2709" s="46" t="s">
        <v>3114</v>
      </c>
      <c r="N2709" s="18">
        <v>0.15</v>
      </c>
      <c r="O2709" s="19">
        <f>Ugovori_OPULJP[[#This Row],[Bespovratna sredstva - Ukupno (EU+Nac) HRK
= Ukupna ugovorena vrijednost bespovratnih sredstava]]*Ugovori_OPULJP[[#This Row],[EU STOPA SUFINANCIRANJA %
EU CO-FINANCING RATE %]]</f>
        <v>2399002.753</v>
      </c>
      <c r="P2709" s="20">
        <f>Ugovori_OPULJP[[#This Row],[Bespovratna sredstva - EU dio - HRK]]/7.5345</f>
        <v>318402.38277257944</v>
      </c>
      <c r="Q2709" s="19">
        <f>Ugovori_OPULJP[[#This Row],[Bespovratna sredstva - Ukupno (EU+Nac) HRK
= Ukupna ugovorena vrijednost bespovratnih sredstava]]*Ugovori_OPULJP[[#This Row],[STOPA NACIONALNOG SUFINANCIRANJA %]]</f>
        <v>423353.42700000003</v>
      </c>
      <c r="R2709" s="20">
        <f>Ugovori_OPULJP[[#This Row],[Bespovratna sredstva - Nacionalni dio - HRK]]/7.5345</f>
        <v>56188.655783396374</v>
      </c>
      <c r="S2709" s="21">
        <v>2822356.18</v>
      </c>
      <c r="T2709" s="22">
        <f>Ugovori_OPULJP[[#This Row],[Bespovratna sredstva - Ukupno (EU+Nac) HRK
= Ukupna ugovorena vrijednost bespovratnih sredstava]]/7.5345</f>
        <v>374591.03855597583</v>
      </c>
      <c r="U2709" s="19">
        <v>0</v>
      </c>
      <c r="V2709" s="20">
        <f>Ugovori_OPULJP[[#This Row],[Javni doprinos korisnika - HRK]]/7.5345</f>
        <v>0</v>
      </c>
      <c r="W2709" s="19">
        <v>0</v>
      </c>
      <c r="X2709" s="20">
        <f>Ugovori_OPULJP[[#This Row],[Privatni doprinos korisnika - HRK]]/7.5345</f>
        <v>0</v>
      </c>
      <c r="Y2709" s="21">
        <f>Ugovori_OPULJP[[#This Row],[Bespovratna sredstva - Ukupno (EU+Nac) HRK
= Ukupna ugovorena vrijednost bespovratnih sredstava]]+Ugovori_OPULJP[[#This Row],[Javni doprinos korisnika - HRK]]+Ugovori_OPULJP[[#This Row],[Privatni doprinos korisnika - HRK]]</f>
        <v>2822356.18</v>
      </c>
      <c r="Z2709" s="22">
        <f>Ugovori_OPULJP[[#This Row],[UKUPNI PRIHVATLJIVI IZDACI
TOTAL ELIGIBLE EXPENDITURE
= Bespovratna sredstva ukupno + doprinos korisnika
= Ukupni prihvatljivi troškovi
= Ukupna ugovorena vrijednost projekta HRK]]/7.5345</f>
        <v>374591.03855597583</v>
      </c>
      <c r="AA2709" s="27" t="s">
        <v>22</v>
      </c>
      <c r="AB2709" s="27" t="s">
        <v>19</v>
      </c>
      <c r="AC2709" s="91" t="s">
        <v>9862</v>
      </c>
      <c r="AD2709" s="33" t="s">
        <v>2664</v>
      </c>
    </row>
    <row r="2710" spans="1:30" ht="96.6" x14ac:dyDescent="0.3">
      <c r="A2710" s="36" t="s">
        <v>9863</v>
      </c>
      <c r="B2710" s="25" t="s">
        <v>139</v>
      </c>
      <c r="C2710" s="26" t="s">
        <v>2736</v>
      </c>
      <c r="D2710" s="40" t="s">
        <v>9754</v>
      </c>
      <c r="E2710" s="27" t="s">
        <v>63</v>
      </c>
      <c r="F2710" s="32" t="s">
        <v>9864</v>
      </c>
      <c r="G2710" s="32" t="s">
        <v>9865</v>
      </c>
      <c r="H2710" s="29">
        <v>44553</v>
      </c>
      <c r="I2710" s="29">
        <v>45161</v>
      </c>
      <c r="J2710" s="17" t="str">
        <f>IF(Ugovori_OPULJP[[#This Row],[DATUM ZAVRŠETKA OPERACIJE]]&gt;DATE(2023,12,31),"u provedbi","završen")</f>
        <v>završen</v>
      </c>
      <c r="K2710" s="37" t="s">
        <v>71</v>
      </c>
      <c r="L2710" s="15" t="s">
        <v>71</v>
      </c>
      <c r="M2710" s="46" t="s">
        <v>3114</v>
      </c>
      <c r="N2710" s="18">
        <v>0.15</v>
      </c>
      <c r="O2710" s="19">
        <f>Ugovori_OPULJP[[#This Row],[Bespovratna sredstva - Ukupno (EU+Nac) HRK
= Ukupna ugovorena vrijednost bespovratnih sredstava]]*Ugovori_OPULJP[[#This Row],[EU STOPA SUFINANCIRANJA %
EU CO-FINANCING RATE %]]</f>
        <v>3532324.5405000001</v>
      </c>
      <c r="P2710" s="20">
        <f>Ugovori_OPULJP[[#This Row],[Bespovratna sredstva - EU dio - HRK]]/7.5345</f>
        <v>468820.03324706352</v>
      </c>
      <c r="Q2710" s="19">
        <f>Ugovori_OPULJP[[#This Row],[Bespovratna sredstva - Ukupno (EU+Nac) HRK
= Ukupna ugovorena vrijednost bespovratnih sredstava]]*Ugovori_OPULJP[[#This Row],[STOPA NACIONALNOG SUFINANCIRANJA %]]</f>
        <v>623351.38950000005</v>
      </c>
      <c r="R2710" s="20">
        <f>Ugovori_OPULJP[[#This Row],[Bespovratna sredstva - Nacionalni dio - HRK]]/7.5345</f>
        <v>82732.947043599444</v>
      </c>
      <c r="S2710" s="21">
        <v>4155675.93</v>
      </c>
      <c r="T2710" s="22">
        <f>Ugovori_OPULJP[[#This Row],[Bespovratna sredstva - Ukupno (EU+Nac) HRK
= Ukupna ugovorena vrijednost bespovratnih sredstava]]/7.5345</f>
        <v>551552.98029066296</v>
      </c>
      <c r="U2710" s="19">
        <v>0</v>
      </c>
      <c r="V2710" s="20">
        <f>Ugovori_OPULJP[[#This Row],[Javni doprinos korisnika - HRK]]/7.5345</f>
        <v>0</v>
      </c>
      <c r="W2710" s="19">
        <v>0</v>
      </c>
      <c r="X2710" s="20">
        <f>Ugovori_OPULJP[[#This Row],[Privatni doprinos korisnika - HRK]]/7.5345</f>
        <v>0</v>
      </c>
      <c r="Y2710" s="21">
        <f>Ugovori_OPULJP[[#This Row],[Bespovratna sredstva - Ukupno (EU+Nac) HRK
= Ukupna ugovorena vrijednost bespovratnih sredstava]]+Ugovori_OPULJP[[#This Row],[Javni doprinos korisnika - HRK]]+Ugovori_OPULJP[[#This Row],[Privatni doprinos korisnika - HRK]]</f>
        <v>4155675.93</v>
      </c>
      <c r="Z2710" s="22">
        <f>Ugovori_OPULJP[[#This Row],[UKUPNI PRIHVATLJIVI IZDACI
TOTAL ELIGIBLE EXPENDITURE
= Bespovratna sredstva ukupno + doprinos korisnika
= Ukupni prihvatljivi troškovi
= Ukupna ugovorena vrijednost projekta HRK]]/7.5345</f>
        <v>551552.98029066296</v>
      </c>
      <c r="AA2710" s="27" t="s">
        <v>22</v>
      </c>
      <c r="AB2710" s="27" t="s">
        <v>19</v>
      </c>
      <c r="AC2710" s="91" t="s">
        <v>9866</v>
      </c>
      <c r="AD2710" s="33" t="s">
        <v>2664</v>
      </c>
    </row>
    <row r="2711" spans="1:30" ht="55.2" x14ac:dyDescent="0.3">
      <c r="A2711" s="31" t="s">
        <v>9867</v>
      </c>
      <c r="B2711" s="25" t="s">
        <v>139</v>
      </c>
      <c r="C2711" s="26" t="s">
        <v>2736</v>
      </c>
      <c r="D2711" s="26" t="s">
        <v>9754</v>
      </c>
      <c r="E2711" s="27" t="s">
        <v>63</v>
      </c>
      <c r="F2711" s="32" t="s">
        <v>9868</v>
      </c>
      <c r="G2711" s="32" t="s">
        <v>9869</v>
      </c>
      <c r="H2711" s="29">
        <v>44580</v>
      </c>
      <c r="I2711" s="29">
        <v>45188</v>
      </c>
      <c r="J2711" s="17" t="str">
        <f>IF(Ugovori_OPULJP[[#This Row],[DATUM ZAVRŠETKA OPERACIJE]]&gt;DATE(2023,12,31),"u provedbi","završen")</f>
        <v>završen</v>
      </c>
      <c r="K2711" s="28" t="s">
        <v>71</v>
      </c>
      <c r="L2711" s="15" t="s">
        <v>71</v>
      </c>
      <c r="M2711" s="18">
        <v>0.85</v>
      </c>
      <c r="N2711" s="18">
        <v>0.15</v>
      </c>
      <c r="O2711" s="19">
        <v>4150125.2379999999</v>
      </c>
      <c r="P2711" s="20">
        <f>Ugovori_OPULJP[[#This Row],[Bespovratna sredstva - EU dio - HRK]]/7.5345</f>
        <v>550816.27685977833</v>
      </c>
      <c r="Q2711" s="19">
        <v>732375.04200000002</v>
      </c>
      <c r="R2711" s="20">
        <f>Ugovori_OPULJP[[#This Row],[Bespovratna sredstva - Nacionalni dio - HRK]]/7.5345</f>
        <v>97202.872387019699</v>
      </c>
      <c r="S2711" s="21">
        <v>4882500.28</v>
      </c>
      <c r="T2711" s="22">
        <f>Ugovori_OPULJP[[#This Row],[Bespovratna sredstva - Ukupno (EU+Nac) HRK
= Ukupna ugovorena vrijednost bespovratnih sredstava]]/7.5345</f>
        <v>648019.14924679801</v>
      </c>
      <c r="U2711" s="19">
        <v>0</v>
      </c>
      <c r="V2711" s="20">
        <f>Ugovori_OPULJP[[#This Row],[Javni doprinos korisnika - HRK]]/7.5345</f>
        <v>0</v>
      </c>
      <c r="W2711" s="19">
        <v>0</v>
      </c>
      <c r="X2711" s="20">
        <f>Ugovori_OPULJP[[#This Row],[Privatni doprinos korisnika - HRK]]/7.5345</f>
        <v>0</v>
      </c>
      <c r="Y2711" s="21">
        <v>4882500.28</v>
      </c>
      <c r="Z2711" s="22">
        <f>Ugovori_OPULJP[[#This Row],[UKUPNI PRIHVATLJIVI IZDACI
TOTAL ELIGIBLE EXPENDITURE
= Bespovratna sredstva ukupno + doprinos korisnika
= Ukupni prihvatljivi troškovi
= Ukupna ugovorena vrijednost projekta HRK]]/7.5345</f>
        <v>648019.14924679801</v>
      </c>
      <c r="AA2711" s="27" t="s">
        <v>22</v>
      </c>
      <c r="AB2711" s="27" t="s">
        <v>19</v>
      </c>
      <c r="AC2711" s="91" t="s">
        <v>9870</v>
      </c>
      <c r="AD2711" s="33" t="s">
        <v>2664</v>
      </c>
    </row>
    <row r="2712" spans="1:30" ht="82.8" x14ac:dyDescent="0.3">
      <c r="A2712" s="31" t="s">
        <v>9871</v>
      </c>
      <c r="B2712" s="25" t="s">
        <v>139</v>
      </c>
      <c r="C2712" s="26" t="s">
        <v>2736</v>
      </c>
      <c r="D2712" s="40" t="s">
        <v>9754</v>
      </c>
      <c r="E2712" s="27" t="s">
        <v>63</v>
      </c>
      <c r="F2712" s="32" t="s">
        <v>9872</v>
      </c>
      <c r="G2712" s="32" t="s">
        <v>9873</v>
      </c>
      <c r="H2712" s="29">
        <v>44559</v>
      </c>
      <c r="I2712" s="29">
        <v>45167</v>
      </c>
      <c r="J2712" s="17" t="str">
        <f>IF(Ugovori_OPULJP[[#This Row],[DATUM ZAVRŠETKA OPERACIJE]]&gt;DATE(2023,12,31),"u provedbi","završen")</f>
        <v>završen</v>
      </c>
      <c r="K2712" s="37" t="s">
        <v>240</v>
      </c>
      <c r="L2712" s="28" t="s">
        <v>240</v>
      </c>
      <c r="M2712" s="46" t="s">
        <v>3114</v>
      </c>
      <c r="N2712" s="18">
        <v>0.15</v>
      </c>
      <c r="O2712" s="19">
        <f>Ugovori_OPULJP[[#This Row],[Bespovratna sredstva - Ukupno (EU+Nac) HRK
= Ukupna ugovorena vrijednost bespovratnih sredstava]]*Ugovori_OPULJP[[#This Row],[EU STOPA SUFINANCIRANJA %
EU CO-FINANCING RATE %]]</f>
        <v>644353.32049999991</v>
      </c>
      <c r="P2712" s="20">
        <f>Ugovori_OPULJP[[#This Row],[Bespovratna sredstva - EU dio - HRK]]/7.5345</f>
        <v>85520.382308049622</v>
      </c>
      <c r="Q2712" s="19">
        <f>Ugovori_OPULJP[[#This Row],[Bespovratna sredstva - Ukupno (EU+Nac) HRK
= Ukupna ugovorena vrijednost bespovratnih sredstava]]*Ugovori_OPULJP[[#This Row],[STOPA NACIONALNOG SUFINANCIRANJA %]]</f>
        <v>113709.40949999999</v>
      </c>
      <c r="R2712" s="20">
        <f>Ugovori_OPULJP[[#This Row],[Bespovratna sredstva - Nacionalni dio - HRK]]/7.5345</f>
        <v>15091.832172008759</v>
      </c>
      <c r="S2712" s="21">
        <v>758062.73</v>
      </c>
      <c r="T2712" s="22">
        <f>Ugovori_OPULJP[[#This Row],[Bespovratna sredstva - Ukupno (EU+Nac) HRK
= Ukupna ugovorena vrijednost bespovratnih sredstava]]/7.5345</f>
        <v>100612.21448005839</v>
      </c>
      <c r="U2712" s="19">
        <v>0</v>
      </c>
      <c r="V2712" s="20">
        <f>Ugovori_OPULJP[[#This Row],[Javni doprinos korisnika - HRK]]/7.5345</f>
        <v>0</v>
      </c>
      <c r="W2712" s="19">
        <v>0</v>
      </c>
      <c r="X2712" s="20">
        <f>Ugovori_OPULJP[[#This Row],[Privatni doprinos korisnika - HRK]]/7.5345</f>
        <v>0</v>
      </c>
      <c r="Y2712" s="21">
        <f>Ugovori_OPULJP[[#This Row],[Bespovratna sredstva - Ukupno (EU+Nac) HRK
= Ukupna ugovorena vrijednost bespovratnih sredstava]]+Ugovori_OPULJP[[#This Row],[Javni doprinos korisnika - HRK]]+Ugovori_OPULJP[[#This Row],[Privatni doprinos korisnika - HRK]]</f>
        <v>758062.73</v>
      </c>
      <c r="Z2712" s="22">
        <f>Ugovori_OPULJP[[#This Row],[UKUPNI PRIHVATLJIVI IZDACI
TOTAL ELIGIBLE EXPENDITURE
= Bespovratna sredstva ukupno + doprinos korisnika
= Ukupni prihvatljivi troškovi
= Ukupna ugovorena vrijednost projekta HRK]]/7.5345</f>
        <v>100612.21448005839</v>
      </c>
      <c r="AA2712" s="27" t="s">
        <v>22</v>
      </c>
      <c r="AB2712" s="27" t="s">
        <v>19</v>
      </c>
      <c r="AC2712" s="91" t="s">
        <v>9874</v>
      </c>
      <c r="AD2712" s="33" t="s">
        <v>2664</v>
      </c>
    </row>
    <row r="2713" spans="1:30" ht="42.75" customHeight="1" x14ac:dyDescent="0.3">
      <c r="A2713" s="36" t="s">
        <v>9875</v>
      </c>
      <c r="B2713" s="25" t="s">
        <v>139</v>
      </c>
      <c r="C2713" s="26" t="s">
        <v>2736</v>
      </c>
      <c r="D2713" s="40" t="s">
        <v>9754</v>
      </c>
      <c r="E2713" s="27" t="s">
        <v>63</v>
      </c>
      <c r="F2713" s="32" t="s">
        <v>9876</v>
      </c>
      <c r="G2713" s="32" t="s">
        <v>9877</v>
      </c>
      <c r="H2713" s="29">
        <v>44553</v>
      </c>
      <c r="I2713" s="29">
        <v>45161</v>
      </c>
      <c r="J2713" s="17" t="str">
        <f>IF(Ugovori_OPULJP[[#This Row],[DATUM ZAVRŠETKA OPERACIJE]]&gt;DATE(2023,12,31),"u provedbi","završen")</f>
        <v>završen</v>
      </c>
      <c r="K2713" s="37" t="s">
        <v>240</v>
      </c>
      <c r="L2713" s="28" t="s">
        <v>240</v>
      </c>
      <c r="M2713" s="46" t="s">
        <v>3114</v>
      </c>
      <c r="N2713" s="18">
        <v>0.15</v>
      </c>
      <c r="O2713" s="19">
        <f>Ugovori_OPULJP[[#This Row],[Bespovratna sredstva - Ukupno (EU+Nac) HRK
= Ukupna ugovorena vrijednost bespovratnih sredstava]]*Ugovori_OPULJP[[#This Row],[EU STOPA SUFINANCIRANJA %
EU CO-FINANCING RATE %]]</f>
        <v>2546326.4190000002</v>
      </c>
      <c r="P2713" s="20">
        <f>Ugovori_OPULJP[[#This Row],[Bespovratna sredstva - EU dio - HRK]]/7.5345</f>
        <v>337955.59347003786</v>
      </c>
      <c r="Q2713" s="19">
        <f>Ugovori_OPULJP[[#This Row],[Bespovratna sredstva - Ukupno (EU+Nac) HRK
= Ukupna ugovorena vrijednost bespovratnih sredstava]]*Ugovori_OPULJP[[#This Row],[STOPA NACIONALNOG SUFINANCIRANJA %]]</f>
        <v>449351.72100000002</v>
      </c>
      <c r="R2713" s="20">
        <f>Ugovori_OPULJP[[#This Row],[Bespovratna sredstva - Nacionalni dio - HRK]]/7.5345</f>
        <v>59639.222377065496</v>
      </c>
      <c r="S2713" s="21">
        <v>2995678.14</v>
      </c>
      <c r="T2713" s="22">
        <f>Ugovori_OPULJP[[#This Row],[Bespovratna sredstva - Ukupno (EU+Nac) HRK
= Ukupna ugovorena vrijednost bespovratnih sredstava]]/7.5345</f>
        <v>397594.81584710331</v>
      </c>
      <c r="U2713" s="19">
        <v>0</v>
      </c>
      <c r="V2713" s="20">
        <f>Ugovori_OPULJP[[#This Row],[Javni doprinos korisnika - HRK]]/7.5345</f>
        <v>0</v>
      </c>
      <c r="W2713" s="19">
        <v>0</v>
      </c>
      <c r="X2713" s="20">
        <f>Ugovori_OPULJP[[#This Row],[Privatni doprinos korisnika - HRK]]/7.5345</f>
        <v>0</v>
      </c>
      <c r="Y2713" s="21">
        <f>Ugovori_OPULJP[[#This Row],[Bespovratna sredstva - Ukupno (EU+Nac) HRK
= Ukupna ugovorena vrijednost bespovratnih sredstava]]+Ugovori_OPULJP[[#This Row],[Javni doprinos korisnika - HRK]]+Ugovori_OPULJP[[#This Row],[Privatni doprinos korisnika - HRK]]</f>
        <v>2995678.14</v>
      </c>
      <c r="Z2713" s="22">
        <f>Ugovori_OPULJP[[#This Row],[UKUPNI PRIHVATLJIVI IZDACI
TOTAL ELIGIBLE EXPENDITURE
= Bespovratna sredstva ukupno + doprinos korisnika
= Ukupni prihvatljivi troškovi
= Ukupna ugovorena vrijednost projekta HRK]]/7.5345</f>
        <v>397594.81584710331</v>
      </c>
      <c r="AA2713" s="27" t="s">
        <v>22</v>
      </c>
      <c r="AB2713" s="27" t="s">
        <v>19</v>
      </c>
      <c r="AC2713" s="91" t="s">
        <v>9878</v>
      </c>
      <c r="AD2713" s="33" t="s">
        <v>2664</v>
      </c>
    </row>
    <row r="2714" spans="1:30" ht="82.8" x14ac:dyDescent="0.3">
      <c r="A2714" s="31" t="s">
        <v>9879</v>
      </c>
      <c r="B2714" s="25" t="s">
        <v>139</v>
      </c>
      <c r="C2714" s="26" t="s">
        <v>2736</v>
      </c>
      <c r="D2714" s="40" t="s">
        <v>9754</v>
      </c>
      <c r="E2714" s="27" t="s">
        <v>63</v>
      </c>
      <c r="F2714" s="32" t="s">
        <v>9880</v>
      </c>
      <c r="G2714" s="32" t="s">
        <v>1306</v>
      </c>
      <c r="H2714" s="29">
        <v>44553</v>
      </c>
      <c r="I2714" s="29">
        <v>45161</v>
      </c>
      <c r="J2714" s="17" t="str">
        <f>IF(Ugovori_OPULJP[[#This Row],[DATUM ZAVRŠETKA OPERACIJE]]&gt;DATE(2023,12,31),"u provedbi","završen")</f>
        <v>završen</v>
      </c>
      <c r="K2714" s="15" t="s">
        <v>71</v>
      </c>
      <c r="L2714" s="15" t="s">
        <v>71</v>
      </c>
      <c r="M2714" s="46" t="s">
        <v>3114</v>
      </c>
      <c r="N2714" s="18">
        <v>0.15</v>
      </c>
      <c r="O2714" s="19">
        <f>Ugovori_OPULJP[[#This Row],[Bespovratna sredstva - Ukupno (EU+Nac) HRK
= Ukupna ugovorena vrijednost bespovratnih sredstava]]*Ugovori_OPULJP[[#This Row],[EU STOPA SUFINANCIRANJA %
EU CO-FINANCING RATE %]]</f>
        <v>2679898.9125000001</v>
      </c>
      <c r="P2714" s="20">
        <f>Ugovori_OPULJP[[#This Row],[Bespovratna sredstva - EU dio - HRK]]/7.5345</f>
        <v>355683.7099343022</v>
      </c>
      <c r="Q2714" s="19">
        <f>Ugovori_OPULJP[[#This Row],[Bespovratna sredstva - Ukupno (EU+Nac) HRK
= Ukupna ugovorena vrijednost bespovratnih sredstava]]*Ugovori_OPULJP[[#This Row],[STOPA NACIONALNOG SUFINANCIRANJA %]]</f>
        <v>472923.33749999997</v>
      </c>
      <c r="R2714" s="20">
        <f>Ugovori_OPULJP[[#This Row],[Bespovratna sredstva - Nacionalni dio - HRK]]/7.5345</f>
        <v>62767.713517818032</v>
      </c>
      <c r="S2714" s="21">
        <v>3152822.25</v>
      </c>
      <c r="T2714" s="22">
        <f>Ugovori_OPULJP[[#This Row],[Bespovratna sredstva - Ukupno (EU+Nac) HRK
= Ukupna ugovorena vrijednost bespovratnih sredstava]]/7.5345</f>
        <v>418451.42345212022</v>
      </c>
      <c r="U2714" s="19">
        <v>0</v>
      </c>
      <c r="V2714" s="20">
        <f>Ugovori_OPULJP[[#This Row],[Javni doprinos korisnika - HRK]]/7.5345</f>
        <v>0</v>
      </c>
      <c r="W2714" s="19">
        <v>0</v>
      </c>
      <c r="X2714" s="20">
        <f>Ugovori_OPULJP[[#This Row],[Privatni doprinos korisnika - HRK]]/7.5345</f>
        <v>0</v>
      </c>
      <c r="Y2714" s="21">
        <f>Ugovori_OPULJP[[#This Row],[Bespovratna sredstva - Ukupno (EU+Nac) HRK
= Ukupna ugovorena vrijednost bespovratnih sredstava]]+Ugovori_OPULJP[[#This Row],[Javni doprinos korisnika - HRK]]+Ugovori_OPULJP[[#This Row],[Privatni doprinos korisnika - HRK]]</f>
        <v>3152822.25</v>
      </c>
      <c r="Z2714" s="22">
        <f>Ugovori_OPULJP[[#This Row],[UKUPNI PRIHVATLJIVI IZDACI
TOTAL ELIGIBLE EXPENDITURE
= Bespovratna sredstva ukupno + doprinos korisnika
= Ukupni prihvatljivi troškovi
= Ukupna ugovorena vrijednost projekta HRK]]/7.5345</f>
        <v>418451.42345212022</v>
      </c>
      <c r="AA2714" s="27" t="s">
        <v>22</v>
      </c>
      <c r="AB2714" s="27" t="s">
        <v>19</v>
      </c>
      <c r="AC2714" s="91" t="s">
        <v>9881</v>
      </c>
      <c r="AD2714" s="33" t="s">
        <v>2664</v>
      </c>
    </row>
    <row r="2715" spans="1:30" ht="55.2" x14ac:dyDescent="0.3">
      <c r="A2715" s="31" t="s">
        <v>9882</v>
      </c>
      <c r="B2715" s="25" t="s">
        <v>139</v>
      </c>
      <c r="C2715" s="26" t="s">
        <v>2736</v>
      </c>
      <c r="D2715" s="40" t="s">
        <v>9754</v>
      </c>
      <c r="E2715" s="27" t="s">
        <v>63</v>
      </c>
      <c r="F2715" s="32" t="s">
        <v>9883</v>
      </c>
      <c r="G2715" s="32" t="s">
        <v>3043</v>
      </c>
      <c r="H2715" s="29">
        <v>44616</v>
      </c>
      <c r="I2715" s="29">
        <v>45223</v>
      </c>
      <c r="J2715" s="17" t="str">
        <f>IF(Ugovori_OPULJP[[#This Row],[DATUM ZAVRŠETKA OPERACIJE]]&gt;DATE(2023,12,31),"u provedbi","završen")</f>
        <v>završen</v>
      </c>
      <c r="K2715" s="37" t="s">
        <v>417</v>
      </c>
      <c r="L2715" s="37" t="s">
        <v>417</v>
      </c>
      <c r="M2715" s="46" t="s">
        <v>3114</v>
      </c>
      <c r="N2715" s="18">
        <v>0.15</v>
      </c>
      <c r="O2715" s="19">
        <f>Ugovori_OPULJP[[#This Row],[Bespovratna sredstva - Ukupno (EU+Nac) HRK
= Ukupna ugovorena vrijednost bespovratnih sredstava]]*Ugovori_OPULJP[[#This Row],[EU STOPA SUFINANCIRANJA %
EU CO-FINANCING RATE %]]</f>
        <v>2206260</v>
      </c>
      <c r="P2715" s="20">
        <f>Ugovori_OPULJP[[#This Row],[Bespovratna sredstva - EU dio - HRK]]/7.5345</f>
        <v>292821.02329285286</v>
      </c>
      <c r="Q2715" s="19">
        <f>Ugovori_OPULJP[[#This Row],[Bespovratna sredstva - Ukupno (EU+Nac) HRK
= Ukupna ugovorena vrijednost bespovratnih sredstava]]*Ugovori_OPULJP[[#This Row],[STOPA NACIONALNOG SUFINANCIRANJA %]]</f>
        <v>389340</v>
      </c>
      <c r="R2715" s="20">
        <f>Ugovori_OPULJP[[#This Row],[Bespovratna sredstva - Nacionalni dio - HRK]]/7.5345</f>
        <v>51674.298228150503</v>
      </c>
      <c r="S2715" s="21">
        <v>2595600</v>
      </c>
      <c r="T2715" s="22">
        <f>Ugovori_OPULJP[[#This Row],[Bespovratna sredstva - Ukupno (EU+Nac) HRK
= Ukupna ugovorena vrijednost bespovratnih sredstava]]/7.5345</f>
        <v>344495.32152100338</v>
      </c>
      <c r="U2715" s="19">
        <v>0</v>
      </c>
      <c r="V2715" s="20">
        <f>Ugovori_OPULJP[[#This Row],[Javni doprinos korisnika - HRK]]/7.5345</f>
        <v>0</v>
      </c>
      <c r="W2715" s="19">
        <v>0</v>
      </c>
      <c r="X2715" s="20">
        <f>Ugovori_OPULJP[[#This Row],[Privatni doprinos korisnika - HRK]]/7.5345</f>
        <v>0</v>
      </c>
      <c r="Y2715" s="21">
        <f>Ugovori_OPULJP[[#This Row],[Bespovratna sredstva - Ukupno (EU+Nac) HRK
= Ukupna ugovorena vrijednost bespovratnih sredstava]]+Ugovori_OPULJP[[#This Row],[Javni doprinos korisnika - HRK]]+Ugovori_OPULJP[[#This Row],[Privatni doprinos korisnika - HRK]]</f>
        <v>2595600</v>
      </c>
      <c r="Z2715" s="22">
        <f>Ugovori_OPULJP[[#This Row],[UKUPNI PRIHVATLJIVI IZDACI
TOTAL ELIGIBLE EXPENDITURE
= Bespovratna sredstva ukupno + doprinos korisnika
= Ukupni prihvatljivi troškovi
= Ukupna ugovorena vrijednost projekta HRK]]/7.5345</f>
        <v>344495.32152100338</v>
      </c>
      <c r="AA2715" s="27" t="s">
        <v>22</v>
      </c>
      <c r="AB2715" s="27" t="s">
        <v>19</v>
      </c>
      <c r="AC2715" s="91" t="s">
        <v>9884</v>
      </c>
      <c r="AD2715" s="33" t="s">
        <v>2664</v>
      </c>
    </row>
    <row r="2716" spans="1:30" ht="110.4" x14ac:dyDescent="0.3">
      <c r="A2716" s="36" t="s">
        <v>9885</v>
      </c>
      <c r="B2716" s="25" t="s">
        <v>139</v>
      </c>
      <c r="C2716" s="26" t="s">
        <v>2736</v>
      </c>
      <c r="D2716" s="40" t="s">
        <v>9754</v>
      </c>
      <c r="E2716" s="27" t="s">
        <v>63</v>
      </c>
      <c r="F2716" s="32" t="s">
        <v>9886</v>
      </c>
      <c r="G2716" s="32" t="s">
        <v>9887</v>
      </c>
      <c r="H2716" s="29">
        <v>44553</v>
      </c>
      <c r="I2716" s="29">
        <v>45161</v>
      </c>
      <c r="J2716" s="17" t="str">
        <f>IF(Ugovori_OPULJP[[#This Row],[DATUM ZAVRŠETKA OPERACIJE]]&gt;DATE(2023,12,31),"u provedbi","završen")</f>
        <v>završen</v>
      </c>
      <c r="K2716" s="37" t="s">
        <v>71</v>
      </c>
      <c r="L2716" s="15" t="s">
        <v>71</v>
      </c>
      <c r="M2716" s="46" t="s">
        <v>3114</v>
      </c>
      <c r="N2716" s="18">
        <v>0.15</v>
      </c>
      <c r="O2716" s="19">
        <f>Ugovori_OPULJP[[#This Row],[Bespovratna sredstva - Ukupno (EU+Nac) HRK
= Ukupna ugovorena vrijednost bespovratnih sredstava]]*Ugovori_OPULJP[[#This Row],[EU STOPA SUFINANCIRANJA %
EU CO-FINANCING RATE %]]</f>
        <v>3836560</v>
      </c>
      <c r="P2716" s="20">
        <f>Ugovori_OPULJP[[#This Row],[Bespovratna sredstva - EU dio - HRK]]/7.5345</f>
        <v>509199.01785121771</v>
      </c>
      <c r="Q2716" s="19">
        <f>Ugovori_OPULJP[[#This Row],[Bespovratna sredstva - Ukupno (EU+Nac) HRK
= Ukupna ugovorena vrijednost bespovratnih sredstava]]*Ugovori_OPULJP[[#This Row],[STOPA NACIONALNOG SUFINANCIRANJA %]]</f>
        <v>677040</v>
      </c>
      <c r="R2716" s="20">
        <f>Ugovori_OPULJP[[#This Row],[Bespovratna sredstva - Nacionalni dio - HRK]]/7.5345</f>
        <v>89858.650209038417</v>
      </c>
      <c r="S2716" s="21">
        <v>4513600</v>
      </c>
      <c r="T2716" s="22">
        <f>Ugovori_OPULJP[[#This Row],[Bespovratna sredstva - Ukupno (EU+Nac) HRK
= Ukupna ugovorena vrijednost bespovratnih sredstava]]/7.5345</f>
        <v>599057.66806025617</v>
      </c>
      <c r="U2716" s="19">
        <v>0</v>
      </c>
      <c r="V2716" s="20">
        <f>Ugovori_OPULJP[[#This Row],[Javni doprinos korisnika - HRK]]/7.5345</f>
        <v>0</v>
      </c>
      <c r="W2716" s="19">
        <v>0</v>
      </c>
      <c r="X2716" s="20">
        <f>Ugovori_OPULJP[[#This Row],[Privatni doprinos korisnika - HRK]]/7.5345</f>
        <v>0</v>
      </c>
      <c r="Y2716" s="21">
        <f>Ugovori_OPULJP[[#This Row],[Bespovratna sredstva - Ukupno (EU+Nac) HRK
= Ukupna ugovorena vrijednost bespovratnih sredstava]]+Ugovori_OPULJP[[#This Row],[Javni doprinos korisnika - HRK]]+Ugovori_OPULJP[[#This Row],[Privatni doprinos korisnika - HRK]]</f>
        <v>4513600</v>
      </c>
      <c r="Z2716" s="22">
        <f>Ugovori_OPULJP[[#This Row],[UKUPNI PRIHVATLJIVI IZDACI
TOTAL ELIGIBLE EXPENDITURE
= Bespovratna sredstva ukupno + doprinos korisnika
= Ukupni prihvatljivi troškovi
= Ukupna ugovorena vrijednost projekta HRK]]/7.5345</f>
        <v>599057.66806025617</v>
      </c>
      <c r="AA2716" s="27" t="s">
        <v>22</v>
      </c>
      <c r="AB2716" s="27" t="s">
        <v>19</v>
      </c>
      <c r="AC2716" s="91" t="s">
        <v>9888</v>
      </c>
      <c r="AD2716" s="33" t="s">
        <v>2664</v>
      </c>
    </row>
    <row r="2717" spans="1:30" ht="110.4" x14ac:dyDescent="0.3">
      <c r="A2717" s="36" t="s">
        <v>9889</v>
      </c>
      <c r="B2717" s="25" t="s">
        <v>139</v>
      </c>
      <c r="C2717" s="26" t="s">
        <v>2736</v>
      </c>
      <c r="D2717" s="40" t="s">
        <v>9754</v>
      </c>
      <c r="E2717" s="27" t="s">
        <v>63</v>
      </c>
      <c r="F2717" s="32" t="s">
        <v>9890</v>
      </c>
      <c r="G2717" s="32" t="s">
        <v>9891</v>
      </c>
      <c r="H2717" s="29">
        <v>44553</v>
      </c>
      <c r="I2717" s="29">
        <v>45161</v>
      </c>
      <c r="J2717" s="17" t="str">
        <f>IF(Ugovori_OPULJP[[#This Row],[DATUM ZAVRŠETKA OPERACIJE]]&gt;DATE(2023,12,31),"u provedbi","završen")</f>
        <v>završen</v>
      </c>
      <c r="K2717" s="37" t="s">
        <v>71</v>
      </c>
      <c r="L2717" s="15" t="s">
        <v>71</v>
      </c>
      <c r="M2717" s="46" t="s">
        <v>3114</v>
      </c>
      <c r="N2717" s="18">
        <v>0.15</v>
      </c>
      <c r="O2717" s="19">
        <f>Ugovori_OPULJP[[#This Row],[Bespovratna sredstva - Ukupno (EU+Nac) HRK
= Ukupna ugovorena vrijednost bespovratnih sredstava]]*Ugovori_OPULJP[[#This Row],[EU STOPA SUFINANCIRANJA %
EU CO-FINANCING RATE %]]</f>
        <v>1533799.0919999999</v>
      </c>
      <c r="P2717" s="20">
        <f>Ugovori_OPULJP[[#This Row],[Bespovratna sredstva - EU dio - HRK]]/7.5345</f>
        <v>203570.12303404338</v>
      </c>
      <c r="Q2717" s="19">
        <f>Ugovori_OPULJP[[#This Row],[Bespovratna sredstva - Ukupno (EU+Nac) HRK
= Ukupna ugovorena vrijednost bespovratnih sredstava]]*Ugovori_OPULJP[[#This Row],[STOPA NACIONALNOG SUFINANCIRANJA %]]</f>
        <v>270670.42800000001</v>
      </c>
      <c r="R2717" s="20">
        <f>Ugovori_OPULJP[[#This Row],[Bespovratna sredstva - Nacionalni dio - HRK]]/7.5345</f>
        <v>35924.139358948836</v>
      </c>
      <c r="S2717" s="21">
        <v>1804469.52</v>
      </c>
      <c r="T2717" s="22">
        <f>Ugovori_OPULJP[[#This Row],[Bespovratna sredstva - Ukupno (EU+Nac) HRK
= Ukupna ugovorena vrijednost bespovratnih sredstava]]/7.5345</f>
        <v>239494.26239299221</v>
      </c>
      <c r="U2717" s="19">
        <v>0</v>
      </c>
      <c r="V2717" s="20">
        <f>Ugovori_OPULJP[[#This Row],[Javni doprinos korisnika - HRK]]/7.5345</f>
        <v>0</v>
      </c>
      <c r="W2717" s="19">
        <v>0</v>
      </c>
      <c r="X2717" s="20">
        <f>Ugovori_OPULJP[[#This Row],[Privatni doprinos korisnika - HRK]]/7.5345</f>
        <v>0</v>
      </c>
      <c r="Y2717" s="21">
        <f>Ugovori_OPULJP[[#This Row],[Bespovratna sredstva - Ukupno (EU+Nac) HRK
= Ukupna ugovorena vrijednost bespovratnih sredstava]]+Ugovori_OPULJP[[#This Row],[Javni doprinos korisnika - HRK]]+Ugovori_OPULJP[[#This Row],[Privatni doprinos korisnika - HRK]]</f>
        <v>1804469.52</v>
      </c>
      <c r="Z2717" s="22">
        <f>Ugovori_OPULJP[[#This Row],[UKUPNI PRIHVATLJIVI IZDACI
TOTAL ELIGIBLE EXPENDITURE
= Bespovratna sredstva ukupno + doprinos korisnika
= Ukupni prihvatljivi troškovi
= Ukupna ugovorena vrijednost projekta HRK]]/7.5345</f>
        <v>239494.26239299221</v>
      </c>
      <c r="AA2717" s="27" t="s">
        <v>22</v>
      </c>
      <c r="AB2717" s="27" t="s">
        <v>19</v>
      </c>
      <c r="AC2717" s="91" t="s">
        <v>9892</v>
      </c>
      <c r="AD2717" s="33" t="s">
        <v>2664</v>
      </c>
    </row>
    <row r="2718" spans="1:30" ht="110.4" x14ac:dyDescent="0.3">
      <c r="A2718" s="36" t="s">
        <v>9893</v>
      </c>
      <c r="B2718" s="25" t="s">
        <v>139</v>
      </c>
      <c r="C2718" s="26" t="s">
        <v>2736</v>
      </c>
      <c r="D2718" s="40" t="s">
        <v>9754</v>
      </c>
      <c r="E2718" s="27" t="s">
        <v>63</v>
      </c>
      <c r="F2718" s="32" t="s">
        <v>9894</v>
      </c>
      <c r="G2718" s="32" t="s">
        <v>9895</v>
      </c>
      <c r="H2718" s="29">
        <v>44553</v>
      </c>
      <c r="I2718" s="29">
        <v>45161</v>
      </c>
      <c r="J2718" s="17" t="str">
        <f>IF(Ugovori_OPULJP[[#This Row],[DATUM ZAVRŠETKA OPERACIJE]]&gt;DATE(2023,12,31),"u provedbi","završen")</f>
        <v>završen</v>
      </c>
      <c r="K2718" s="37" t="s">
        <v>417</v>
      </c>
      <c r="L2718" s="15" t="s">
        <v>417</v>
      </c>
      <c r="M2718" s="46" t="s">
        <v>3114</v>
      </c>
      <c r="N2718" s="18">
        <v>0.15</v>
      </c>
      <c r="O2718" s="19">
        <f>Ugovori_OPULJP[[#This Row],[Bespovratna sredstva - Ukupno (EU+Nac) HRK
= Ukupna ugovorena vrijednost bespovratnih sredstava]]*Ugovori_OPULJP[[#This Row],[EU STOPA SUFINANCIRANJA %
EU CO-FINANCING RATE %]]</f>
        <v>1029647.5</v>
      </c>
      <c r="P2718" s="20">
        <f>Ugovori_OPULJP[[#This Row],[Bespovratna sredstva - EU dio - HRK]]/7.5345</f>
        <v>136657.70787709867</v>
      </c>
      <c r="Q2718" s="19">
        <f>Ugovori_OPULJP[[#This Row],[Bespovratna sredstva - Ukupno (EU+Nac) HRK
= Ukupna ugovorena vrijednost bespovratnih sredstava]]*Ugovori_OPULJP[[#This Row],[STOPA NACIONALNOG SUFINANCIRANJA %]]</f>
        <v>181702.5</v>
      </c>
      <c r="R2718" s="20">
        <f>Ugovori_OPULJP[[#This Row],[Bespovratna sredstva - Nacionalni dio - HRK]]/7.5345</f>
        <v>24116.066095958588</v>
      </c>
      <c r="S2718" s="21">
        <v>1211350</v>
      </c>
      <c r="T2718" s="22">
        <f>Ugovori_OPULJP[[#This Row],[Bespovratna sredstva - Ukupno (EU+Nac) HRK
= Ukupna ugovorena vrijednost bespovratnih sredstava]]/7.5345</f>
        <v>160773.77397305725</v>
      </c>
      <c r="U2718" s="19">
        <v>0</v>
      </c>
      <c r="V2718" s="20">
        <f>Ugovori_OPULJP[[#This Row],[Javni doprinos korisnika - HRK]]/7.5345</f>
        <v>0</v>
      </c>
      <c r="W2718" s="19">
        <v>0</v>
      </c>
      <c r="X2718" s="20">
        <f>Ugovori_OPULJP[[#This Row],[Privatni doprinos korisnika - HRK]]/7.5345</f>
        <v>0</v>
      </c>
      <c r="Y2718" s="21">
        <f>Ugovori_OPULJP[[#This Row],[Bespovratna sredstva - Ukupno (EU+Nac) HRK
= Ukupna ugovorena vrijednost bespovratnih sredstava]]+Ugovori_OPULJP[[#This Row],[Javni doprinos korisnika - HRK]]+Ugovori_OPULJP[[#This Row],[Privatni doprinos korisnika - HRK]]</f>
        <v>1211350</v>
      </c>
      <c r="Z2718" s="22">
        <f>Ugovori_OPULJP[[#This Row],[UKUPNI PRIHVATLJIVI IZDACI
TOTAL ELIGIBLE EXPENDITURE
= Bespovratna sredstva ukupno + doprinos korisnika
= Ukupni prihvatljivi troškovi
= Ukupna ugovorena vrijednost projekta HRK]]/7.5345</f>
        <v>160773.77397305725</v>
      </c>
      <c r="AA2718" s="27" t="s">
        <v>22</v>
      </c>
      <c r="AB2718" s="27" t="s">
        <v>19</v>
      </c>
      <c r="AC2718" s="91" t="s">
        <v>9896</v>
      </c>
      <c r="AD2718" s="33" t="s">
        <v>2664</v>
      </c>
    </row>
    <row r="2719" spans="1:30" ht="82.8" x14ac:dyDescent="0.3">
      <c r="A2719" s="31" t="s">
        <v>9897</v>
      </c>
      <c r="B2719" s="25" t="s">
        <v>139</v>
      </c>
      <c r="C2719" s="26" t="s">
        <v>2736</v>
      </c>
      <c r="D2719" s="40" t="s">
        <v>9754</v>
      </c>
      <c r="E2719" s="27" t="s">
        <v>63</v>
      </c>
      <c r="F2719" s="32" t="s">
        <v>9898</v>
      </c>
      <c r="G2719" s="32" t="s">
        <v>9899</v>
      </c>
      <c r="H2719" s="29">
        <v>44561</v>
      </c>
      <c r="I2719" s="29">
        <v>45169</v>
      </c>
      <c r="J2719" s="17" t="str">
        <f>IF(Ugovori_OPULJP[[#This Row],[DATUM ZAVRŠETKA OPERACIJE]]&gt;DATE(2023,12,31),"u provedbi","završen")</f>
        <v>završen</v>
      </c>
      <c r="K2719" s="28" t="s">
        <v>240</v>
      </c>
      <c r="L2719" s="28" t="s">
        <v>240</v>
      </c>
      <c r="M2719" s="46" t="s">
        <v>3114</v>
      </c>
      <c r="N2719" s="18">
        <v>0.15</v>
      </c>
      <c r="O2719" s="19">
        <f>Ugovori_OPULJP[[#This Row],[Bespovratna sredstva - Ukupno (EU+Nac) HRK
= Ukupna ugovorena vrijednost bespovratnih sredstava]]*Ugovori_OPULJP[[#This Row],[EU STOPA SUFINANCIRANJA %
EU CO-FINANCING RATE %]]</f>
        <v>3063317.7454999997</v>
      </c>
      <c r="P2719" s="20">
        <f>Ugovori_OPULJP[[#This Row],[Bespovratna sredstva - EU dio - HRK]]/7.5345</f>
        <v>406572.13424912066</v>
      </c>
      <c r="Q2719" s="19">
        <f>Ugovori_OPULJP[[#This Row],[Bespovratna sredstva - Ukupno (EU+Nac) HRK
= Ukupna ugovorena vrijednost bespovratnih sredstava]]*Ugovori_OPULJP[[#This Row],[STOPA NACIONALNOG SUFINANCIRANJA %]]</f>
        <v>540585.48450000002</v>
      </c>
      <c r="R2719" s="20">
        <f>Ugovori_OPULJP[[#This Row],[Bespovratna sredstva - Nacionalni dio - HRK]]/7.5345</f>
        <v>71748.023691021299</v>
      </c>
      <c r="S2719" s="21">
        <v>3603903.23</v>
      </c>
      <c r="T2719" s="22">
        <f>Ugovori_OPULJP[[#This Row],[Bespovratna sredstva - Ukupno (EU+Nac) HRK
= Ukupna ugovorena vrijednost bespovratnih sredstava]]/7.5345</f>
        <v>478320.15794014197</v>
      </c>
      <c r="U2719" s="19">
        <v>0</v>
      </c>
      <c r="V2719" s="20">
        <f>Ugovori_OPULJP[[#This Row],[Javni doprinos korisnika - HRK]]/7.5345</f>
        <v>0</v>
      </c>
      <c r="W2719" s="19">
        <v>0</v>
      </c>
      <c r="X2719" s="20">
        <f>Ugovori_OPULJP[[#This Row],[Privatni doprinos korisnika - HRK]]/7.5345</f>
        <v>0</v>
      </c>
      <c r="Y2719" s="21">
        <f>Ugovori_OPULJP[[#This Row],[Bespovratna sredstva - Ukupno (EU+Nac) HRK
= Ukupna ugovorena vrijednost bespovratnih sredstava]]+Ugovori_OPULJP[[#This Row],[Javni doprinos korisnika - HRK]]+Ugovori_OPULJP[[#This Row],[Privatni doprinos korisnika - HRK]]</f>
        <v>3603903.23</v>
      </c>
      <c r="Z2719" s="22">
        <f>Ugovori_OPULJP[[#This Row],[UKUPNI PRIHVATLJIVI IZDACI
TOTAL ELIGIBLE EXPENDITURE
= Bespovratna sredstva ukupno + doprinos korisnika
= Ukupni prihvatljivi troškovi
= Ukupna ugovorena vrijednost projekta HRK]]/7.5345</f>
        <v>478320.15794014197</v>
      </c>
      <c r="AA2719" s="27" t="s">
        <v>22</v>
      </c>
      <c r="AB2719" s="27" t="s">
        <v>19</v>
      </c>
      <c r="AC2719" s="91" t="s">
        <v>9900</v>
      </c>
      <c r="AD2719" s="33" t="s">
        <v>2664</v>
      </c>
    </row>
    <row r="2720" spans="1:30" ht="124.2" x14ac:dyDescent="0.3">
      <c r="A2720" s="31" t="s">
        <v>9901</v>
      </c>
      <c r="B2720" s="25" t="s">
        <v>139</v>
      </c>
      <c r="C2720" s="26" t="s">
        <v>2736</v>
      </c>
      <c r="D2720" s="40" t="s">
        <v>9754</v>
      </c>
      <c r="E2720" s="27" t="s">
        <v>63</v>
      </c>
      <c r="F2720" s="32" t="s">
        <v>9902</v>
      </c>
      <c r="G2720" s="32" t="s">
        <v>9903</v>
      </c>
      <c r="H2720" s="29">
        <v>44595</v>
      </c>
      <c r="I2720" s="29">
        <v>45202</v>
      </c>
      <c r="J2720" s="17" t="str">
        <f>IF(Ugovori_OPULJP[[#This Row],[DATUM ZAVRŠETKA OPERACIJE]]&gt;DATE(2023,12,31),"u provedbi","završen")</f>
        <v>završen</v>
      </c>
      <c r="K2720" s="37" t="s">
        <v>240</v>
      </c>
      <c r="L2720" s="37" t="s">
        <v>240</v>
      </c>
      <c r="M2720" s="18">
        <v>0.85</v>
      </c>
      <c r="N2720" s="18">
        <v>0.15</v>
      </c>
      <c r="O2720" s="19">
        <f>Ugovori_OPULJP[[#This Row],[Bespovratna sredstva - Ukupno (EU+Nac) HRK
= Ukupna ugovorena vrijednost bespovratnih sredstava]]*Ugovori_OPULJP[[#This Row],[EU STOPA SUFINANCIRANJA %
EU CO-FINANCING RATE %]]</f>
        <v>649036.56550000003</v>
      </c>
      <c r="P2720" s="20">
        <f>Ugovori_OPULJP[[#This Row],[Bespovratna sredstva - EU dio - HRK]]/7.5345</f>
        <v>86141.95573694339</v>
      </c>
      <c r="Q2720" s="19">
        <f>Ugovori_OPULJP[[#This Row],[Bespovratna sredstva - Ukupno (EU+Nac) HRK
= Ukupna ugovorena vrijednost bespovratnih sredstava]]*Ugovori_OPULJP[[#This Row],[STOPA NACIONALNOG SUFINANCIRANJA %]]</f>
        <v>114535.86450000001</v>
      </c>
      <c r="R2720" s="20">
        <f>Ugovori_OPULJP[[#This Row],[Bespovratna sredstva - Nacionalni dio - HRK]]/7.5345</f>
        <v>15201.52160063707</v>
      </c>
      <c r="S2720" s="21">
        <v>763572.43</v>
      </c>
      <c r="T2720" s="22">
        <f>Ugovori_OPULJP[[#This Row],[Bespovratna sredstva - Ukupno (EU+Nac) HRK
= Ukupna ugovorena vrijednost bespovratnih sredstava]]/7.5345</f>
        <v>101343.47733758047</v>
      </c>
      <c r="U2720" s="19">
        <v>0</v>
      </c>
      <c r="V2720" s="20">
        <f>Ugovori_OPULJP[[#This Row],[Javni doprinos korisnika - HRK]]/7.5345</f>
        <v>0</v>
      </c>
      <c r="W2720" s="19">
        <v>0</v>
      </c>
      <c r="X2720" s="20">
        <f>Ugovori_OPULJP[[#This Row],[Privatni doprinos korisnika - HRK]]/7.5345</f>
        <v>0</v>
      </c>
      <c r="Y2720" s="21">
        <f>Ugovori_OPULJP[[#This Row],[Bespovratna sredstva - Ukupno (EU+Nac) HRK
= Ukupna ugovorena vrijednost bespovratnih sredstava]]+Ugovori_OPULJP[[#This Row],[Javni doprinos korisnika - HRK]]+Ugovori_OPULJP[[#This Row],[Privatni doprinos korisnika - HRK]]</f>
        <v>763572.43</v>
      </c>
      <c r="Z2720" s="22">
        <f>Ugovori_OPULJP[[#This Row],[UKUPNI PRIHVATLJIVI IZDACI
TOTAL ELIGIBLE EXPENDITURE
= Bespovratna sredstva ukupno + doprinos korisnika
= Ukupni prihvatljivi troškovi
= Ukupna ugovorena vrijednost projekta HRK]]/7.5345</f>
        <v>101343.47733758047</v>
      </c>
      <c r="AA2720" s="27" t="s">
        <v>22</v>
      </c>
      <c r="AB2720" s="27" t="s">
        <v>19</v>
      </c>
      <c r="AC2720" s="91" t="s">
        <v>9904</v>
      </c>
      <c r="AD2720" s="33" t="s">
        <v>2664</v>
      </c>
    </row>
    <row r="2721" spans="1:30" ht="124.2" x14ac:dyDescent="0.3">
      <c r="A2721" s="31" t="s">
        <v>9905</v>
      </c>
      <c r="B2721" s="25" t="s">
        <v>139</v>
      </c>
      <c r="C2721" s="26" t="s">
        <v>2736</v>
      </c>
      <c r="D2721" s="40" t="s">
        <v>9754</v>
      </c>
      <c r="E2721" s="27" t="s">
        <v>63</v>
      </c>
      <c r="F2721" s="32" t="s">
        <v>9906</v>
      </c>
      <c r="G2721" s="32" t="s">
        <v>8527</v>
      </c>
      <c r="H2721" s="29">
        <v>44595</v>
      </c>
      <c r="I2721" s="29">
        <v>45202</v>
      </c>
      <c r="J2721" s="17" t="str">
        <f>IF(Ugovori_OPULJP[[#This Row],[DATUM ZAVRŠETKA OPERACIJE]]&gt;DATE(2023,12,31),"u provedbi","završen")</f>
        <v>završen</v>
      </c>
      <c r="K2721" s="28" t="s">
        <v>192</v>
      </c>
      <c r="L2721" s="28" t="s">
        <v>192</v>
      </c>
      <c r="M2721" s="18">
        <v>0.85</v>
      </c>
      <c r="N2721" s="18">
        <v>0.15</v>
      </c>
      <c r="O2721" s="19">
        <f>Ugovori_OPULJP[[#This Row],[Bespovratna sredstva - Ukupno (EU+Nac) HRK
= Ukupna ugovorena vrijednost bespovratnih sredstava]]*Ugovori_OPULJP[[#This Row],[EU STOPA SUFINANCIRANJA %
EU CO-FINANCING RATE %]]</f>
        <v>798111.34199999995</v>
      </c>
      <c r="P2721" s="20">
        <f>Ugovori_OPULJP[[#This Row],[Bespovratna sredstva - EU dio - HRK]]/7.5345</f>
        <v>105927.57873780608</v>
      </c>
      <c r="Q2721" s="19">
        <f>Ugovori_OPULJP[[#This Row],[Bespovratna sredstva - Ukupno (EU+Nac) HRK
= Ukupna ugovorena vrijednost bespovratnih sredstava]]*Ugovori_OPULJP[[#This Row],[STOPA NACIONALNOG SUFINANCIRANJA %]]</f>
        <v>140843.17799999999</v>
      </c>
      <c r="R2721" s="20">
        <f>Ugovori_OPULJP[[#This Row],[Bespovratna sredstva - Nacionalni dio - HRK]]/7.5345</f>
        <v>18693.10213020107</v>
      </c>
      <c r="S2721" s="21">
        <v>938954.52</v>
      </c>
      <c r="T2721" s="22">
        <f>Ugovori_OPULJP[[#This Row],[Bespovratna sredstva - Ukupno (EU+Nac) HRK
= Ukupna ugovorena vrijednost bespovratnih sredstava]]/7.5345</f>
        <v>124620.68086800716</v>
      </c>
      <c r="U2721" s="19">
        <v>0</v>
      </c>
      <c r="V2721" s="20">
        <f>Ugovori_OPULJP[[#This Row],[Javni doprinos korisnika - HRK]]/7.5345</f>
        <v>0</v>
      </c>
      <c r="W2721" s="19">
        <v>0</v>
      </c>
      <c r="X2721" s="20">
        <f>Ugovori_OPULJP[[#This Row],[Privatni doprinos korisnika - HRK]]/7.5345</f>
        <v>0</v>
      </c>
      <c r="Y2721" s="21">
        <f>Ugovori_OPULJP[[#This Row],[Bespovratna sredstva - Ukupno (EU+Nac) HRK
= Ukupna ugovorena vrijednost bespovratnih sredstava]]+Ugovori_OPULJP[[#This Row],[Javni doprinos korisnika - HRK]]+Ugovori_OPULJP[[#This Row],[Privatni doprinos korisnika - HRK]]</f>
        <v>938954.52</v>
      </c>
      <c r="Z2721" s="22">
        <f>Ugovori_OPULJP[[#This Row],[UKUPNI PRIHVATLJIVI IZDACI
TOTAL ELIGIBLE EXPENDITURE
= Bespovratna sredstva ukupno + doprinos korisnika
= Ukupni prihvatljivi troškovi
= Ukupna ugovorena vrijednost projekta HRK]]/7.5345</f>
        <v>124620.68086800716</v>
      </c>
      <c r="AA2721" s="27" t="s">
        <v>22</v>
      </c>
      <c r="AB2721" s="27" t="s">
        <v>19</v>
      </c>
      <c r="AC2721" s="91" t="s">
        <v>9907</v>
      </c>
      <c r="AD2721" s="33" t="s">
        <v>2664</v>
      </c>
    </row>
    <row r="2722" spans="1:30" ht="82.8" x14ac:dyDescent="0.3">
      <c r="A2722" s="31" t="s">
        <v>9908</v>
      </c>
      <c r="B2722" s="25" t="s">
        <v>139</v>
      </c>
      <c r="C2722" s="26" t="s">
        <v>2736</v>
      </c>
      <c r="D2722" s="40" t="s">
        <v>9754</v>
      </c>
      <c r="E2722" s="27" t="s">
        <v>63</v>
      </c>
      <c r="F2722" s="32" t="s">
        <v>9909</v>
      </c>
      <c r="G2722" s="32" t="s">
        <v>8373</v>
      </c>
      <c r="H2722" s="29">
        <v>44657</v>
      </c>
      <c r="I2722" s="29">
        <v>45266</v>
      </c>
      <c r="J2722" s="17" t="str">
        <f>IF(Ugovori_OPULJP[[#This Row],[DATUM ZAVRŠETKA OPERACIJE]]&gt;DATE(2023,12,31),"u provedbi","završen")</f>
        <v>završen</v>
      </c>
      <c r="K2722" s="37" t="s">
        <v>240</v>
      </c>
      <c r="L2722" s="37" t="s">
        <v>240</v>
      </c>
      <c r="M2722" s="18">
        <v>0.85</v>
      </c>
      <c r="N2722" s="18">
        <v>0.15</v>
      </c>
      <c r="O2722" s="19">
        <f>Ugovori_OPULJP[[#This Row],[Bespovratna sredstva - Ukupno (EU+Nac) HRK
= Ukupna ugovorena vrijednost bespovratnih sredstava]]*Ugovori_OPULJP[[#This Row],[EU STOPA SUFINANCIRANJA %
EU CO-FINANCING RATE %]]</f>
        <v>2159165.0274999999</v>
      </c>
      <c r="P2722" s="20">
        <f>Ugovori_OPULJP[[#This Row],[Bespovratna sredstva - EU dio - HRK]]/7.5345</f>
        <v>286570.44628044328</v>
      </c>
      <c r="Q2722" s="19">
        <f>Ugovori_OPULJP[[#This Row],[Bespovratna sredstva - Ukupno (EU+Nac) HRK
= Ukupna ugovorena vrijednost bespovratnih sredstava]]*Ugovori_OPULJP[[#This Row],[STOPA NACIONALNOG SUFINANCIRANJA %]]</f>
        <v>381029.1225</v>
      </c>
      <c r="R2722" s="20">
        <f>Ugovori_OPULJP[[#This Row],[Bespovratna sredstva - Nacionalni dio - HRK]]/7.5345</f>
        <v>50571.25522596058</v>
      </c>
      <c r="S2722" s="21">
        <v>2540194.15</v>
      </c>
      <c r="T2722" s="22">
        <f>Ugovori_OPULJP[[#This Row],[Bespovratna sredstva - Ukupno (EU+Nac) HRK
= Ukupna ugovorena vrijednost bespovratnih sredstava]]/7.5345</f>
        <v>337141.70150640386</v>
      </c>
      <c r="U2722" s="19">
        <v>0</v>
      </c>
      <c r="V2722" s="20">
        <f>Ugovori_OPULJP[[#This Row],[Javni doprinos korisnika - HRK]]/7.5345</f>
        <v>0</v>
      </c>
      <c r="W2722" s="19">
        <v>0</v>
      </c>
      <c r="X2722" s="20">
        <f>Ugovori_OPULJP[[#This Row],[Privatni doprinos korisnika - HRK]]/7.5345</f>
        <v>0</v>
      </c>
      <c r="Y2722" s="21">
        <f>Ugovori_OPULJP[[#This Row],[Bespovratna sredstva - Ukupno (EU+Nac) HRK
= Ukupna ugovorena vrijednost bespovratnih sredstava]]+Ugovori_OPULJP[[#This Row],[Javni doprinos korisnika - HRK]]+Ugovori_OPULJP[[#This Row],[Privatni doprinos korisnika - HRK]]</f>
        <v>2540194.15</v>
      </c>
      <c r="Z2722" s="22">
        <f>Ugovori_OPULJP[[#This Row],[UKUPNI PRIHVATLJIVI IZDACI
TOTAL ELIGIBLE EXPENDITURE
= Bespovratna sredstva ukupno + doprinos korisnika
= Ukupni prihvatljivi troškovi
= Ukupna ugovorena vrijednost projekta HRK]]/7.5345</f>
        <v>337141.70150640386</v>
      </c>
      <c r="AA2722" s="27" t="s">
        <v>22</v>
      </c>
      <c r="AB2722" s="27" t="s">
        <v>19</v>
      </c>
      <c r="AC2722" s="91" t="s">
        <v>9910</v>
      </c>
      <c r="AD2722" s="33" t="s">
        <v>2664</v>
      </c>
    </row>
    <row r="2723" spans="1:30" ht="69" x14ac:dyDescent="0.3">
      <c r="A2723" s="31" t="s">
        <v>9911</v>
      </c>
      <c r="B2723" s="25" t="s">
        <v>139</v>
      </c>
      <c r="C2723" s="26" t="s">
        <v>2736</v>
      </c>
      <c r="D2723" s="40" t="s">
        <v>9754</v>
      </c>
      <c r="E2723" s="27" t="s">
        <v>63</v>
      </c>
      <c r="F2723" s="32" t="s">
        <v>9912</v>
      </c>
      <c r="G2723" s="32" t="s">
        <v>9913</v>
      </c>
      <c r="H2723" s="29">
        <v>44553</v>
      </c>
      <c r="I2723" s="29">
        <v>45161</v>
      </c>
      <c r="J2723" s="17" t="str">
        <f>IF(Ugovori_OPULJP[[#This Row],[DATUM ZAVRŠETKA OPERACIJE]]&gt;DATE(2023,12,31),"u provedbi","završen")</f>
        <v>završen</v>
      </c>
      <c r="K2723" s="37" t="s">
        <v>240</v>
      </c>
      <c r="L2723" s="28" t="s">
        <v>240</v>
      </c>
      <c r="M2723" s="46" t="s">
        <v>3114</v>
      </c>
      <c r="N2723" s="18">
        <v>0.15</v>
      </c>
      <c r="O2723" s="19">
        <f>Ugovori_OPULJP[[#This Row],[Bespovratna sredstva - Ukupno (EU+Nac) HRK
= Ukupna ugovorena vrijednost bespovratnih sredstava]]*Ugovori_OPULJP[[#This Row],[EU STOPA SUFINANCIRANJA %
EU CO-FINANCING RATE %]]</f>
        <v>2100329.3024999998</v>
      </c>
      <c r="P2723" s="20">
        <f>Ugovori_OPULJP[[#This Row],[Bespovratna sredstva - EU dio - HRK]]/7.5345</f>
        <v>278761.60362333263</v>
      </c>
      <c r="Q2723" s="19">
        <f>Ugovori_OPULJP[[#This Row],[Bespovratna sredstva - Ukupno (EU+Nac) HRK
= Ukupna ugovorena vrijednost bespovratnih sredstava]]*Ugovori_OPULJP[[#This Row],[STOPA NACIONALNOG SUFINANCIRANJA %]]</f>
        <v>370646.34749999997</v>
      </c>
      <c r="R2723" s="20">
        <f>Ugovori_OPULJP[[#This Row],[Bespovratna sredstva - Nacionalni dio - HRK]]/7.5345</f>
        <v>49193.224168823406</v>
      </c>
      <c r="S2723" s="21">
        <v>2470975.65</v>
      </c>
      <c r="T2723" s="22">
        <f>Ugovori_OPULJP[[#This Row],[Bespovratna sredstva - Ukupno (EU+Nac) HRK
= Ukupna ugovorena vrijednost bespovratnih sredstava]]/7.5345</f>
        <v>327954.82779215608</v>
      </c>
      <c r="U2723" s="19">
        <v>0</v>
      </c>
      <c r="V2723" s="20">
        <f>Ugovori_OPULJP[[#This Row],[Javni doprinos korisnika - HRK]]/7.5345</f>
        <v>0</v>
      </c>
      <c r="W2723" s="19">
        <v>0</v>
      </c>
      <c r="X2723" s="20">
        <f>Ugovori_OPULJP[[#This Row],[Privatni doprinos korisnika - HRK]]/7.5345</f>
        <v>0</v>
      </c>
      <c r="Y2723" s="21">
        <f>Ugovori_OPULJP[[#This Row],[Bespovratna sredstva - Ukupno (EU+Nac) HRK
= Ukupna ugovorena vrijednost bespovratnih sredstava]]+Ugovori_OPULJP[[#This Row],[Javni doprinos korisnika - HRK]]+Ugovori_OPULJP[[#This Row],[Privatni doprinos korisnika - HRK]]</f>
        <v>2470975.65</v>
      </c>
      <c r="Z2723" s="22">
        <f>Ugovori_OPULJP[[#This Row],[UKUPNI PRIHVATLJIVI IZDACI
TOTAL ELIGIBLE EXPENDITURE
= Bespovratna sredstva ukupno + doprinos korisnika
= Ukupni prihvatljivi troškovi
= Ukupna ugovorena vrijednost projekta HRK]]/7.5345</f>
        <v>327954.82779215608</v>
      </c>
      <c r="AA2723" s="27" t="s">
        <v>22</v>
      </c>
      <c r="AB2723" s="27" t="s">
        <v>19</v>
      </c>
      <c r="AC2723" s="91" t="s">
        <v>9914</v>
      </c>
      <c r="AD2723" s="33" t="s">
        <v>2664</v>
      </c>
    </row>
    <row r="2724" spans="1:30" ht="110.4" x14ac:dyDescent="0.3">
      <c r="A2724" s="36" t="s">
        <v>9915</v>
      </c>
      <c r="B2724" s="25" t="s">
        <v>139</v>
      </c>
      <c r="C2724" s="26" t="s">
        <v>2736</v>
      </c>
      <c r="D2724" s="40" t="s">
        <v>9754</v>
      </c>
      <c r="E2724" s="27" t="s">
        <v>63</v>
      </c>
      <c r="F2724" s="32" t="s">
        <v>9916</v>
      </c>
      <c r="G2724" s="32" t="s">
        <v>9917</v>
      </c>
      <c r="H2724" s="29">
        <v>44553</v>
      </c>
      <c r="I2724" s="29">
        <v>45161</v>
      </c>
      <c r="J2724" s="17" t="str">
        <f>IF(Ugovori_OPULJP[[#This Row],[DATUM ZAVRŠETKA OPERACIJE]]&gt;DATE(2023,12,31),"u provedbi","završen")</f>
        <v>završen</v>
      </c>
      <c r="K2724" s="37" t="s">
        <v>192</v>
      </c>
      <c r="L2724" s="28" t="s">
        <v>192</v>
      </c>
      <c r="M2724" s="46" t="s">
        <v>3114</v>
      </c>
      <c r="N2724" s="18">
        <v>0.15</v>
      </c>
      <c r="O2724" s="19">
        <f>Ugovori_OPULJP[[#This Row],[Bespovratna sredstva - Ukupno (EU+Nac) HRK
= Ukupna ugovorena vrijednost bespovratnih sredstava]]*Ugovori_OPULJP[[#This Row],[EU STOPA SUFINANCIRANJA %
EU CO-FINANCING RATE %]]</f>
        <v>654140.62</v>
      </c>
      <c r="P2724" s="20">
        <f>Ugovori_OPULJP[[#This Row],[Bespovratna sredstva - EU dio - HRK]]/7.5345</f>
        <v>86819.380184484704</v>
      </c>
      <c r="Q2724" s="19">
        <f>Ugovori_OPULJP[[#This Row],[Bespovratna sredstva - Ukupno (EU+Nac) HRK
= Ukupna ugovorena vrijednost bespovratnih sredstava]]*Ugovori_OPULJP[[#This Row],[STOPA NACIONALNOG SUFINANCIRANJA %]]</f>
        <v>115436.57999999999</v>
      </c>
      <c r="R2724" s="20">
        <f>Ugovori_OPULJP[[#This Row],[Bespovratna sredstva - Nacionalni dio - HRK]]/7.5345</f>
        <v>15321.067091379651</v>
      </c>
      <c r="S2724" s="21">
        <v>769577.2</v>
      </c>
      <c r="T2724" s="22">
        <f>Ugovori_OPULJP[[#This Row],[Bespovratna sredstva - Ukupno (EU+Nac) HRK
= Ukupna ugovorena vrijednost bespovratnih sredstava]]/7.5345</f>
        <v>102140.44727586434</v>
      </c>
      <c r="U2724" s="19">
        <v>0</v>
      </c>
      <c r="V2724" s="20">
        <f>Ugovori_OPULJP[[#This Row],[Javni doprinos korisnika - HRK]]/7.5345</f>
        <v>0</v>
      </c>
      <c r="W2724" s="19">
        <v>0</v>
      </c>
      <c r="X2724" s="20">
        <f>Ugovori_OPULJP[[#This Row],[Privatni doprinos korisnika - HRK]]/7.5345</f>
        <v>0</v>
      </c>
      <c r="Y2724" s="21">
        <f>Ugovori_OPULJP[[#This Row],[Bespovratna sredstva - Ukupno (EU+Nac) HRK
= Ukupna ugovorena vrijednost bespovratnih sredstava]]+Ugovori_OPULJP[[#This Row],[Javni doprinos korisnika - HRK]]+Ugovori_OPULJP[[#This Row],[Privatni doprinos korisnika - HRK]]</f>
        <v>769577.2</v>
      </c>
      <c r="Z2724" s="22">
        <f>Ugovori_OPULJP[[#This Row],[UKUPNI PRIHVATLJIVI IZDACI
TOTAL ELIGIBLE EXPENDITURE
= Bespovratna sredstva ukupno + doprinos korisnika
= Ukupni prihvatljivi troškovi
= Ukupna ugovorena vrijednost projekta HRK]]/7.5345</f>
        <v>102140.44727586434</v>
      </c>
      <c r="AA2724" s="27" t="s">
        <v>22</v>
      </c>
      <c r="AB2724" s="27" t="s">
        <v>19</v>
      </c>
      <c r="AC2724" s="91" t="s">
        <v>9918</v>
      </c>
      <c r="AD2724" s="33" t="s">
        <v>2664</v>
      </c>
    </row>
    <row r="2725" spans="1:30" ht="96.6" x14ac:dyDescent="0.3">
      <c r="A2725" s="31" t="s">
        <v>9919</v>
      </c>
      <c r="B2725" s="25" t="s">
        <v>139</v>
      </c>
      <c r="C2725" s="26" t="s">
        <v>2736</v>
      </c>
      <c r="D2725" s="40" t="s">
        <v>9754</v>
      </c>
      <c r="E2725" s="27" t="s">
        <v>63</v>
      </c>
      <c r="F2725" s="32" t="s">
        <v>9920</v>
      </c>
      <c r="G2725" s="14" t="s">
        <v>8340</v>
      </c>
      <c r="H2725" s="29">
        <v>44553</v>
      </c>
      <c r="I2725" s="29">
        <v>45161</v>
      </c>
      <c r="J2725" s="17" t="str">
        <f>IF(Ugovori_OPULJP[[#This Row],[DATUM ZAVRŠETKA OPERACIJE]]&gt;DATE(2023,12,31),"u provedbi","završen")</f>
        <v>završen</v>
      </c>
      <c r="K2725" s="28" t="s">
        <v>240</v>
      </c>
      <c r="L2725" s="28" t="s">
        <v>240</v>
      </c>
      <c r="M2725" s="46" t="s">
        <v>3114</v>
      </c>
      <c r="N2725" s="18">
        <v>0.15</v>
      </c>
      <c r="O2725" s="19">
        <f>Ugovori_OPULJP[[#This Row],[Bespovratna sredstva - Ukupno (EU+Nac) HRK
= Ukupna ugovorena vrijednost bespovratnih sredstava]]*Ugovori_OPULJP[[#This Row],[EU STOPA SUFINANCIRANJA %
EU CO-FINANCING RATE %]]</f>
        <v>2952279.2705000001</v>
      </c>
      <c r="P2725" s="20">
        <f>Ugovori_OPULJP[[#This Row],[Bespovratna sredstva - EU dio - HRK]]/7.5345</f>
        <v>391834.79600504343</v>
      </c>
      <c r="Q2725" s="19">
        <f>Ugovori_OPULJP[[#This Row],[Bespovratna sredstva - Ukupno (EU+Nac) HRK
= Ukupna ugovorena vrijednost bespovratnih sredstava]]*Ugovori_OPULJP[[#This Row],[STOPA NACIONALNOG SUFINANCIRANJA %]]</f>
        <v>520990.4595</v>
      </c>
      <c r="R2725" s="20">
        <f>Ugovori_OPULJP[[#This Row],[Bespovratna sredstva - Nacionalni dio - HRK]]/7.5345</f>
        <v>69147.316942066493</v>
      </c>
      <c r="S2725" s="21">
        <v>3473269.73</v>
      </c>
      <c r="T2725" s="22">
        <f>Ugovori_OPULJP[[#This Row],[Bespovratna sredstva - Ukupno (EU+Nac) HRK
= Ukupna ugovorena vrijednost bespovratnih sredstava]]/7.5345</f>
        <v>460982.11294710991</v>
      </c>
      <c r="U2725" s="19">
        <v>0</v>
      </c>
      <c r="V2725" s="20">
        <f>Ugovori_OPULJP[[#This Row],[Javni doprinos korisnika - HRK]]/7.5345</f>
        <v>0</v>
      </c>
      <c r="W2725" s="19">
        <v>0</v>
      </c>
      <c r="X2725" s="20">
        <f>Ugovori_OPULJP[[#This Row],[Privatni doprinos korisnika - HRK]]/7.5345</f>
        <v>0</v>
      </c>
      <c r="Y2725" s="21">
        <f>Ugovori_OPULJP[[#This Row],[Bespovratna sredstva - Ukupno (EU+Nac) HRK
= Ukupna ugovorena vrijednost bespovratnih sredstava]]+Ugovori_OPULJP[[#This Row],[Javni doprinos korisnika - HRK]]+Ugovori_OPULJP[[#This Row],[Privatni doprinos korisnika - HRK]]</f>
        <v>3473269.73</v>
      </c>
      <c r="Z2725" s="22">
        <f>Ugovori_OPULJP[[#This Row],[UKUPNI PRIHVATLJIVI IZDACI
TOTAL ELIGIBLE EXPENDITURE
= Bespovratna sredstva ukupno + doprinos korisnika
= Ukupni prihvatljivi troškovi
= Ukupna ugovorena vrijednost projekta HRK]]/7.5345</f>
        <v>460982.11294710991</v>
      </c>
      <c r="AA2725" s="27" t="s">
        <v>22</v>
      </c>
      <c r="AB2725" s="27" t="s">
        <v>19</v>
      </c>
      <c r="AC2725" s="91" t="s">
        <v>9921</v>
      </c>
      <c r="AD2725" s="33" t="s">
        <v>2664</v>
      </c>
    </row>
    <row r="2726" spans="1:30" ht="110.4" x14ac:dyDescent="0.3">
      <c r="A2726" s="31" t="s">
        <v>9922</v>
      </c>
      <c r="B2726" s="25" t="s">
        <v>139</v>
      </c>
      <c r="C2726" s="26" t="s">
        <v>2736</v>
      </c>
      <c r="D2726" s="40" t="s">
        <v>9754</v>
      </c>
      <c r="E2726" s="27" t="s">
        <v>63</v>
      </c>
      <c r="F2726" s="32" t="s">
        <v>9923</v>
      </c>
      <c r="G2726" s="32" t="s">
        <v>9924</v>
      </c>
      <c r="H2726" s="29">
        <v>44553</v>
      </c>
      <c r="I2726" s="29">
        <v>45161</v>
      </c>
      <c r="J2726" s="17" t="str">
        <f>IF(Ugovori_OPULJP[[#This Row],[DATUM ZAVRŠETKA OPERACIJE]]&gt;DATE(2023,12,31),"u provedbi","završen")</f>
        <v>završen</v>
      </c>
      <c r="K2726" s="28" t="s">
        <v>66</v>
      </c>
      <c r="L2726" s="28" t="s">
        <v>66</v>
      </c>
      <c r="M2726" s="46" t="s">
        <v>3114</v>
      </c>
      <c r="N2726" s="18">
        <v>0.15</v>
      </c>
      <c r="O2726" s="19">
        <f>Ugovori_OPULJP[[#This Row],[Bespovratna sredstva - Ukupno (EU+Nac) HRK
= Ukupna ugovorena vrijednost bespovratnih sredstava]]*Ugovori_OPULJP[[#This Row],[EU STOPA SUFINANCIRANJA %
EU CO-FINANCING RATE %]]</f>
        <v>1787713.7355</v>
      </c>
      <c r="P2726" s="20">
        <f>Ugovori_OPULJP[[#This Row],[Bespovratna sredstva - EU dio - HRK]]/7.5345</f>
        <v>237270.38761696196</v>
      </c>
      <c r="Q2726" s="19">
        <f>Ugovori_OPULJP[[#This Row],[Bespovratna sredstva - Ukupno (EU+Nac) HRK
= Ukupna ugovorena vrijednost bespovratnih sredstava]]*Ugovori_OPULJP[[#This Row],[STOPA NACIONALNOG SUFINANCIRANJA %]]</f>
        <v>315478.89449999999</v>
      </c>
      <c r="R2726" s="20">
        <f>Ugovori_OPULJP[[#This Row],[Bespovratna sredstva - Nacionalni dio - HRK]]/7.5345</f>
        <v>41871.24487358152</v>
      </c>
      <c r="S2726" s="21">
        <v>2103192.63</v>
      </c>
      <c r="T2726" s="22">
        <f>Ugovori_OPULJP[[#This Row],[Bespovratna sredstva - Ukupno (EU+Nac) HRK
= Ukupna ugovorena vrijednost bespovratnih sredstava]]/7.5345</f>
        <v>279141.63249054347</v>
      </c>
      <c r="U2726" s="19">
        <v>0</v>
      </c>
      <c r="V2726" s="20">
        <f>Ugovori_OPULJP[[#This Row],[Javni doprinos korisnika - HRK]]/7.5345</f>
        <v>0</v>
      </c>
      <c r="W2726" s="19">
        <v>0</v>
      </c>
      <c r="X2726" s="20">
        <f>Ugovori_OPULJP[[#This Row],[Privatni doprinos korisnika - HRK]]/7.5345</f>
        <v>0</v>
      </c>
      <c r="Y2726" s="21">
        <f>Ugovori_OPULJP[[#This Row],[Bespovratna sredstva - Ukupno (EU+Nac) HRK
= Ukupna ugovorena vrijednost bespovratnih sredstava]]+Ugovori_OPULJP[[#This Row],[Javni doprinos korisnika - HRK]]+Ugovori_OPULJP[[#This Row],[Privatni doprinos korisnika - HRK]]</f>
        <v>2103192.63</v>
      </c>
      <c r="Z2726" s="22">
        <f>Ugovori_OPULJP[[#This Row],[UKUPNI PRIHVATLJIVI IZDACI
TOTAL ELIGIBLE EXPENDITURE
= Bespovratna sredstva ukupno + doprinos korisnika
= Ukupni prihvatljivi troškovi
= Ukupna ugovorena vrijednost projekta HRK]]/7.5345</f>
        <v>279141.63249054347</v>
      </c>
      <c r="AA2726" s="27" t="s">
        <v>22</v>
      </c>
      <c r="AB2726" s="27" t="s">
        <v>19</v>
      </c>
      <c r="AC2726" s="91" t="s">
        <v>9925</v>
      </c>
      <c r="AD2726" s="33" t="s">
        <v>2664</v>
      </c>
    </row>
    <row r="2727" spans="1:30" ht="96.6" x14ac:dyDescent="0.3">
      <c r="A2727" s="31" t="s">
        <v>9926</v>
      </c>
      <c r="B2727" s="25" t="s">
        <v>139</v>
      </c>
      <c r="C2727" s="26" t="s">
        <v>2736</v>
      </c>
      <c r="D2727" s="40" t="s">
        <v>9754</v>
      </c>
      <c r="E2727" s="27" t="s">
        <v>63</v>
      </c>
      <c r="F2727" s="32" t="s">
        <v>9927</v>
      </c>
      <c r="G2727" s="32" t="s">
        <v>9928</v>
      </c>
      <c r="H2727" s="29">
        <v>44553</v>
      </c>
      <c r="I2727" s="29">
        <v>45161</v>
      </c>
      <c r="J2727" s="17" t="str">
        <f>IF(Ugovori_OPULJP[[#This Row],[DATUM ZAVRŠETKA OPERACIJE]]&gt;DATE(2023,12,31),"u provedbi","završen")</f>
        <v>završen</v>
      </c>
      <c r="K2727" s="37" t="s">
        <v>240</v>
      </c>
      <c r="L2727" s="28" t="s">
        <v>240</v>
      </c>
      <c r="M2727" s="46" t="s">
        <v>3114</v>
      </c>
      <c r="N2727" s="18">
        <v>0.15</v>
      </c>
      <c r="O2727" s="19">
        <f>Ugovori_OPULJP[[#This Row],[Bespovratna sredstva - Ukupno (EU+Nac) HRK
= Ukupna ugovorena vrijednost bespovratnih sredstava]]*Ugovori_OPULJP[[#This Row],[EU STOPA SUFINANCIRANJA %
EU CO-FINANCING RATE %]]</f>
        <v>3218044.2909999997</v>
      </c>
      <c r="P2727" s="20">
        <f>Ugovori_OPULJP[[#This Row],[Bespovratna sredstva - EU dio - HRK]]/7.5345</f>
        <v>427107.87590417406</v>
      </c>
      <c r="Q2727" s="19">
        <f>Ugovori_OPULJP[[#This Row],[Bespovratna sredstva - Ukupno (EU+Nac) HRK
= Ukupna ugovorena vrijednost bespovratnih sredstava]]*Ugovori_OPULJP[[#This Row],[STOPA NACIONALNOG SUFINANCIRANJA %]]</f>
        <v>567890.16899999999</v>
      </c>
      <c r="R2727" s="20">
        <f>Ugovori_OPULJP[[#This Row],[Bespovratna sredstva - Nacionalni dio - HRK]]/7.5345</f>
        <v>75371.978100736611</v>
      </c>
      <c r="S2727" s="21">
        <v>3785934.46</v>
      </c>
      <c r="T2727" s="22">
        <f>Ugovori_OPULJP[[#This Row],[Bespovratna sredstva - Ukupno (EU+Nac) HRK
= Ukupna ugovorena vrijednost bespovratnih sredstava]]/7.5345</f>
        <v>502479.85400491074</v>
      </c>
      <c r="U2727" s="19">
        <v>0</v>
      </c>
      <c r="V2727" s="20">
        <f>Ugovori_OPULJP[[#This Row],[Javni doprinos korisnika - HRK]]/7.5345</f>
        <v>0</v>
      </c>
      <c r="W2727" s="19">
        <v>0</v>
      </c>
      <c r="X2727" s="20">
        <f>Ugovori_OPULJP[[#This Row],[Privatni doprinos korisnika - HRK]]/7.5345</f>
        <v>0</v>
      </c>
      <c r="Y2727" s="21">
        <f>Ugovori_OPULJP[[#This Row],[Bespovratna sredstva - Ukupno (EU+Nac) HRK
= Ukupna ugovorena vrijednost bespovratnih sredstava]]+Ugovori_OPULJP[[#This Row],[Javni doprinos korisnika - HRK]]+Ugovori_OPULJP[[#This Row],[Privatni doprinos korisnika - HRK]]</f>
        <v>3785934.46</v>
      </c>
      <c r="Z2727" s="22">
        <f>Ugovori_OPULJP[[#This Row],[UKUPNI PRIHVATLJIVI IZDACI
TOTAL ELIGIBLE EXPENDITURE
= Bespovratna sredstva ukupno + doprinos korisnika
= Ukupni prihvatljivi troškovi
= Ukupna ugovorena vrijednost projekta HRK]]/7.5345</f>
        <v>502479.85400491074</v>
      </c>
      <c r="AA2727" s="27" t="s">
        <v>22</v>
      </c>
      <c r="AB2727" s="27" t="s">
        <v>19</v>
      </c>
      <c r="AC2727" s="91" t="s">
        <v>9929</v>
      </c>
      <c r="AD2727" s="33" t="s">
        <v>2664</v>
      </c>
    </row>
    <row r="2728" spans="1:30" ht="110.4" x14ac:dyDescent="0.3">
      <c r="A2728" s="31" t="s">
        <v>9930</v>
      </c>
      <c r="B2728" s="25" t="s">
        <v>139</v>
      </c>
      <c r="C2728" s="26" t="s">
        <v>2736</v>
      </c>
      <c r="D2728" s="40" t="s">
        <v>9754</v>
      </c>
      <c r="E2728" s="27" t="s">
        <v>63</v>
      </c>
      <c r="F2728" s="32" t="s">
        <v>9931</v>
      </c>
      <c r="G2728" s="32" t="s">
        <v>9932</v>
      </c>
      <c r="H2728" s="29">
        <v>44553</v>
      </c>
      <c r="I2728" s="29">
        <v>45161</v>
      </c>
      <c r="J2728" s="17" t="str">
        <f>IF(Ugovori_OPULJP[[#This Row],[DATUM ZAVRŠETKA OPERACIJE]]&gt;DATE(2023,12,31),"u provedbi","završen")</f>
        <v>završen</v>
      </c>
      <c r="K2728" s="37" t="s">
        <v>240</v>
      </c>
      <c r="L2728" s="28" t="s">
        <v>240</v>
      </c>
      <c r="M2728" s="46" t="s">
        <v>3114</v>
      </c>
      <c r="N2728" s="18">
        <v>0.15</v>
      </c>
      <c r="O2728" s="19">
        <f>Ugovori_OPULJP[[#This Row],[Bespovratna sredstva - Ukupno (EU+Nac) HRK
= Ukupna ugovorena vrijednost bespovratnih sredstava]]*Ugovori_OPULJP[[#This Row],[EU STOPA SUFINANCIRANJA %
EU CO-FINANCING RATE %]]</f>
        <v>5037234.4445000002</v>
      </c>
      <c r="P2728" s="20">
        <f>Ugovori_OPULJP[[#This Row],[Bespovratna sredstva - EU dio - HRK]]/7.5345</f>
        <v>668555.90211692883</v>
      </c>
      <c r="Q2728" s="19">
        <f>Ugovori_OPULJP[[#This Row],[Bespovratna sredstva - Ukupno (EU+Nac) HRK
= Ukupna ugovorena vrijednost bespovratnih sredstava]]*Ugovori_OPULJP[[#This Row],[STOPA NACIONALNOG SUFINANCIRANJA %]]</f>
        <v>888923.72549999994</v>
      </c>
      <c r="R2728" s="20">
        <f>Ugovori_OPULJP[[#This Row],[Bespovratna sredstva - Nacionalni dio - HRK]]/7.5345</f>
        <v>117980.45331475213</v>
      </c>
      <c r="S2728" s="21">
        <v>5926158.1699999999</v>
      </c>
      <c r="T2728" s="22">
        <f>Ugovori_OPULJP[[#This Row],[Bespovratna sredstva - Ukupno (EU+Nac) HRK
= Ukupna ugovorena vrijednost bespovratnih sredstava]]/7.5345</f>
        <v>786536.35543168092</v>
      </c>
      <c r="U2728" s="19">
        <v>0</v>
      </c>
      <c r="V2728" s="20">
        <f>Ugovori_OPULJP[[#This Row],[Javni doprinos korisnika - HRK]]/7.5345</f>
        <v>0</v>
      </c>
      <c r="W2728" s="19">
        <v>0</v>
      </c>
      <c r="X2728" s="20">
        <f>Ugovori_OPULJP[[#This Row],[Privatni doprinos korisnika - HRK]]/7.5345</f>
        <v>0</v>
      </c>
      <c r="Y2728" s="21">
        <f>Ugovori_OPULJP[[#This Row],[Bespovratna sredstva - Ukupno (EU+Nac) HRK
= Ukupna ugovorena vrijednost bespovratnih sredstava]]+Ugovori_OPULJP[[#This Row],[Javni doprinos korisnika - HRK]]+Ugovori_OPULJP[[#This Row],[Privatni doprinos korisnika - HRK]]</f>
        <v>5926158.1699999999</v>
      </c>
      <c r="Z2728" s="22">
        <f>Ugovori_OPULJP[[#This Row],[UKUPNI PRIHVATLJIVI IZDACI
TOTAL ELIGIBLE EXPENDITURE
= Bespovratna sredstva ukupno + doprinos korisnika
= Ukupni prihvatljivi troškovi
= Ukupna ugovorena vrijednost projekta HRK]]/7.5345</f>
        <v>786536.35543168092</v>
      </c>
      <c r="AA2728" s="27" t="s">
        <v>22</v>
      </c>
      <c r="AB2728" s="27" t="s">
        <v>19</v>
      </c>
      <c r="AC2728" s="91" t="s">
        <v>9933</v>
      </c>
      <c r="AD2728" s="33" t="s">
        <v>2664</v>
      </c>
    </row>
    <row r="2729" spans="1:30" ht="82.8" x14ac:dyDescent="0.3">
      <c r="A2729" s="10" t="s">
        <v>9934</v>
      </c>
      <c r="B2729" s="25" t="s">
        <v>139</v>
      </c>
      <c r="C2729" s="26" t="s">
        <v>2736</v>
      </c>
      <c r="D2729" s="40" t="s">
        <v>9754</v>
      </c>
      <c r="E2729" s="27" t="s">
        <v>63</v>
      </c>
      <c r="F2729" s="32" t="s">
        <v>9935</v>
      </c>
      <c r="G2729" s="14" t="s">
        <v>8323</v>
      </c>
      <c r="H2729" s="29">
        <v>44571</v>
      </c>
      <c r="I2729" s="29">
        <v>45179</v>
      </c>
      <c r="J2729" s="17" t="str">
        <f>IF(Ugovori_OPULJP[[#This Row],[DATUM ZAVRŠETKA OPERACIJE]]&gt;DATE(2023,12,31),"u provedbi","završen")</f>
        <v>završen</v>
      </c>
      <c r="K2729" s="37" t="s">
        <v>240</v>
      </c>
      <c r="L2729" s="37" t="s">
        <v>240</v>
      </c>
      <c r="M2729" s="18">
        <v>0.85</v>
      </c>
      <c r="N2729" s="18">
        <v>0.15</v>
      </c>
      <c r="O2729" s="19">
        <f>Ugovori_OPULJP[[#This Row],[Bespovratna sredstva - Ukupno (EU+Nac) HRK
= Ukupna ugovorena vrijednost bespovratnih sredstava]]*Ugovori_OPULJP[[#This Row],[EU STOPA SUFINANCIRANJA %
EU CO-FINANCING RATE %]]</f>
        <v>2314021.9035</v>
      </c>
      <c r="P2729" s="20">
        <f>Ugovori_OPULJP[[#This Row],[Bespovratna sredstva - EU dio - HRK]]/7.5345</f>
        <v>307123.48576547881</v>
      </c>
      <c r="Q2729" s="19">
        <f>Ugovori_OPULJP[[#This Row],[Bespovratna sredstva - Ukupno (EU+Nac) HRK
= Ukupna ugovorena vrijednost bespovratnih sredstava]]*Ugovori_OPULJP[[#This Row],[STOPA NACIONALNOG SUFINANCIRANJA %]]</f>
        <v>408356.80650000001</v>
      </c>
      <c r="R2729" s="20">
        <f>Ugovori_OPULJP[[#This Row],[Bespovratna sredstva - Nacionalni dio - HRK]]/7.5345</f>
        <v>54198.26219390802</v>
      </c>
      <c r="S2729" s="21">
        <v>2722378.71</v>
      </c>
      <c r="T2729" s="22">
        <f>Ugovori_OPULJP[[#This Row],[Bespovratna sredstva - Ukupno (EU+Nac) HRK
= Ukupna ugovorena vrijednost bespovratnih sredstava]]/7.5345</f>
        <v>361321.74795938679</v>
      </c>
      <c r="U2729" s="19">
        <v>0</v>
      </c>
      <c r="V2729" s="20">
        <f>Ugovori_OPULJP[[#This Row],[Javni doprinos korisnika - HRK]]/7.5345</f>
        <v>0</v>
      </c>
      <c r="W2729" s="19">
        <v>0</v>
      </c>
      <c r="X2729" s="20">
        <f>Ugovori_OPULJP[[#This Row],[Privatni doprinos korisnika - HRK]]/7.5345</f>
        <v>0</v>
      </c>
      <c r="Y2729" s="21">
        <f>Ugovori_OPULJP[[#This Row],[Bespovratna sredstva - Ukupno (EU+Nac) HRK
= Ukupna ugovorena vrijednost bespovratnih sredstava]]+Ugovori_OPULJP[[#This Row],[Javni doprinos korisnika - HRK]]+Ugovori_OPULJP[[#This Row],[Privatni doprinos korisnika - HRK]]</f>
        <v>2722378.71</v>
      </c>
      <c r="Z2729" s="22">
        <f>Ugovori_OPULJP[[#This Row],[UKUPNI PRIHVATLJIVI IZDACI
TOTAL ELIGIBLE EXPENDITURE
= Bespovratna sredstva ukupno + doprinos korisnika
= Ukupni prihvatljivi troškovi
= Ukupna ugovorena vrijednost projekta HRK]]/7.5345</f>
        <v>361321.74795938679</v>
      </c>
      <c r="AA2729" s="27" t="s">
        <v>22</v>
      </c>
      <c r="AB2729" s="27" t="s">
        <v>19</v>
      </c>
      <c r="AC2729" s="91" t="s">
        <v>9936</v>
      </c>
      <c r="AD2729" s="33" t="s">
        <v>2664</v>
      </c>
    </row>
    <row r="2730" spans="1:30" ht="82.8" x14ac:dyDescent="0.3">
      <c r="A2730" s="31" t="s">
        <v>9937</v>
      </c>
      <c r="B2730" s="25" t="s">
        <v>139</v>
      </c>
      <c r="C2730" s="26" t="s">
        <v>2736</v>
      </c>
      <c r="D2730" s="40" t="s">
        <v>9754</v>
      </c>
      <c r="E2730" s="27" t="s">
        <v>63</v>
      </c>
      <c r="F2730" s="32" t="s">
        <v>9938</v>
      </c>
      <c r="G2730" s="14" t="s">
        <v>8319</v>
      </c>
      <c r="H2730" s="29">
        <v>44553</v>
      </c>
      <c r="I2730" s="29">
        <v>45161</v>
      </c>
      <c r="J2730" s="17" t="str">
        <f>IF(Ugovori_OPULJP[[#This Row],[DATUM ZAVRŠETKA OPERACIJE]]&gt;DATE(2023,12,31),"u provedbi","završen")</f>
        <v>završen</v>
      </c>
      <c r="K2730" s="37" t="s">
        <v>240</v>
      </c>
      <c r="L2730" s="28" t="s">
        <v>240</v>
      </c>
      <c r="M2730" s="46" t="s">
        <v>3114</v>
      </c>
      <c r="N2730" s="18">
        <v>0.15</v>
      </c>
      <c r="O2730" s="19">
        <f>Ugovori_OPULJP[[#This Row],[Bespovratna sredstva - Ukupno (EU+Nac) HRK
= Ukupna ugovorena vrijednost bespovratnih sredstava]]*Ugovori_OPULJP[[#This Row],[EU STOPA SUFINANCIRANJA %
EU CO-FINANCING RATE %]]</f>
        <v>1243090.6600000001</v>
      </c>
      <c r="P2730" s="20">
        <f>Ugovori_OPULJP[[#This Row],[Bespovratna sredstva - EU dio - HRK]]/7.5345</f>
        <v>164986.48350919108</v>
      </c>
      <c r="Q2730" s="19">
        <f>Ugovori_OPULJP[[#This Row],[Bespovratna sredstva - Ukupno (EU+Nac) HRK
= Ukupna ugovorena vrijednost bespovratnih sredstava]]*Ugovori_OPULJP[[#This Row],[STOPA NACIONALNOG SUFINANCIRANJA %]]</f>
        <v>219368.94</v>
      </c>
      <c r="R2730" s="20">
        <f>Ugovori_OPULJP[[#This Row],[Bespovratna sredstva - Nacionalni dio - HRK]]/7.5345</f>
        <v>29115.261795739596</v>
      </c>
      <c r="S2730" s="21">
        <v>1462459.6</v>
      </c>
      <c r="T2730" s="22">
        <f>Ugovori_OPULJP[[#This Row],[Bespovratna sredstva - Ukupno (EU+Nac) HRK
= Ukupna ugovorena vrijednost bespovratnih sredstava]]/7.5345</f>
        <v>194101.74530493066</v>
      </c>
      <c r="U2730" s="19">
        <v>0</v>
      </c>
      <c r="V2730" s="20">
        <f>Ugovori_OPULJP[[#This Row],[Javni doprinos korisnika - HRK]]/7.5345</f>
        <v>0</v>
      </c>
      <c r="W2730" s="19">
        <v>0</v>
      </c>
      <c r="X2730" s="20">
        <f>Ugovori_OPULJP[[#This Row],[Privatni doprinos korisnika - HRK]]/7.5345</f>
        <v>0</v>
      </c>
      <c r="Y2730" s="21">
        <f>Ugovori_OPULJP[[#This Row],[Bespovratna sredstva - Ukupno (EU+Nac) HRK
= Ukupna ugovorena vrijednost bespovratnih sredstava]]+Ugovori_OPULJP[[#This Row],[Javni doprinos korisnika - HRK]]+Ugovori_OPULJP[[#This Row],[Privatni doprinos korisnika - HRK]]</f>
        <v>1462459.6</v>
      </c>
      <c r="Z2730" s="22">
        <f>Ugovori_OPULJP[[#This Row],[UKUPNI PRIHVATLJIVI IZDACI
TOTAL ELIGIBLE EXPENDITURE
= Bespovratna sredstva ukupno + doprinos korisnika
= Ukupni prihvatljivi troškovi
= Ukupna ugovorena vrijednost projekta HRK]]/7.5345</f>
        <v>194101.74530493066</v>
      </c>
      <c r="AA2730" s="27" t="s">
        <v>22</v>
      </c>
      <c r="AB2730" s="27" t="s">
        <v>19</v>
      </c>
      <c r="AC2730" s="91" t="s">
        <v>9939</v>
      </c>
      <c r="AD2730" s="33" t="s">
        <v>2664</v>
      </c>
    </row>
    <row r="2731" spans="1:30" ht="96.6" x14ac:dyDescent="0.3">
      <c r="A2731" s="31" t="s">
        <v>9940</v>
      </c>
      <c r="B2731" s="25" t="s">
        <v>139</v>
      </c>
      <c r="C2731" s="26" t="s">
        <v>2736</v>
      </c>
      <c r="D2731" s="40" t="s">
        <v>9754</v>
      </c>
      <c r="E2731" s="27" t="s">
        <v>63</v>
      </c>
      <c r="F2731" s="32" t="s">
        <v>9941</v>
      </c>
      <c r="G2731" s="32" t="s">
        <v>8381</v>
      </c>
      <c r="H2731" s="29">
        <v>44553</v>
      </c>
      <c r="I2731" s="29">
        <v>45161</v>
      </c>
      <c r="J2731" s="17" t="str">
        <f>IF(Ugovori_OPULJP[[#This Row],[DATUM ZAVRŠETKA OPERACIJE]]&gt;DATE(2023,12,31),"u provedbi","završen")</f>
        <v>završen</v>
      </c>
      <c r="K2731" s="28" t="s">
        <v>240</v>
      </c>
      <c r="L2731" s="28" t="s">
        <v>240</v>
      </c>
      <c r="M2731" s="46" t="s">
        <v>3114</v>
      </c>
      <c r="N2731" s="18">
        <v>0.15</v>
      </c>
      <c r="O2731" s="19">
        <f>Ugovori_OPULJP[[#This Row],[Bespovratna sredstva - Ukupno (EU+Nac) HRK
= Ukupna ugovorena vrijednost bespovratnih sredstava]]*Ugovori_OPULJP[[#This Row],[EU STOPA SUFINANCIRANJA %
EU CO-FINANCING RATE %]]</f>
        <v>1672289.507</v>
      </c>
      <c r="P2731" s="20">
        <f>Ugovori_OPULJP[[#This Row],[Bespovratna sredstva - EU dio - HRK]]/7.5345</f>
        <v>221950.95985135043</v>
      </c>
      <c r="Q2731" s="19">
        <f>Ugovori_OPULJP[[#This Row],[Bespovratna sredstva - Ukupno (EU+Nac) HRK
= Ukupna ugovorena vrijednost bespovratnih sredstava]]*Ugovori_OPULJP[[#This Row],[STOPA NACIONALNOG SUFINANCIRANJA %]]</f>
        <v>295109.913</v>
      </c>
      <c r="R2731" s="20">
        <f>Ugovori_OPULJP[[#This Row],[Bespovratna sredstva - Nacionalni dio - HRK]]/7.5345</f>
        <v>39167.816444355958</v>
      </c>
      <c r="S2731" s="21">
        <v>1967399.42</v>
      </c>
      <c r="T2731" s="22">
        <f>Ugovori_OPULJP[[#This Row],[Bespovratna sredstva - Ukupno (EU+Nac) HRK
= Ukupna ugovorena vrijednost bespovratnih sredstava]]/7.5345</f>
        <v>261118.7762957064</v>
      </c>
      <c r="U2731" s="19">
        <v>0</v>
      </c>
      <c r="V2731" s="20">
        <f>Ugovori_OPULJP[[#This Row],[Javni doprinos korisnika - HRK]]/7.5345</f>
        <v>0</v>
      </c>
      <c r="W2731" s="19">
        <v>0</v>
      </c>
      <c r="X2731" s="20">
        <f>Ugovori_OPULJP[[#This Row],[Privatni doprinos korisnika - HRK]]/7.5345</f>
        <v>0</v>
      </c>
      <c r="Y2731" s="21">
        <f>Ugovori_OPULJP[[#This Row],[Bespovratna sredstva - Ukupno (EU+Nac) HRK
= Ukupna ugovorena vrijednost bespovratnih sredstava]]+Ugovori_OPULJP[[#This Row],[Javni doprinos korisnika - HRK]]+Ugovori_OPULJP[[#This Row],[Privatni doprinos korisnika - HRK]]</f>
        <v>1967399.42</v>
      </c>
      <c r="Z2731" s="22">
        <f>Ugovori_OPULJP[[#This Row],[UKUPNI PRIHVATLJIVI IZDACI
TOTAL ELIGIBLE EXPENDITURE
= Bespovratna sredstva ukupno + doprinos korisnika
= Ukupni prihvatljivi troškovi
= Ukupna ugovorena vrijednost projekta HRK]]/7.5345</f>
        <v>261118.7762957064</v>
      </c>
      <c r="AA2731" s="27" t="s">
        <v>22</v>
      </c>
      <c r="AB2731" s="27" t="s">
        <v>19</v>
      </c>
      <c r="AC2731" s="91" t="s">
        <v>9942</v>
      </c>
      <c r="AD2731" s="33" t="s">
        <v>2664</v>
      </c>
    </row>
    <row r="2732" spans="1:30" ht="110.4" x14ac:dyDescent="0.3">
      <c r="A2732" s="31" t="s">
        <v>9943</v>
      </c>
      <c r="B2732" s="25" t="s">
        <v>139</v>
      </c>
      <c r="C2732" s="26" t="s">
        <v>2736</v>
      </c>
      <c r="D2732" s="40" t="s">
        <v>9754</v>
      </c>
      <c r="E2732" s="27" t="s">
        <v>63</v>
      </c>
      <c r="F2732" s="32" t="s">
        <v>9944</v>
      </c>
      <c r="G2732" s="32" t="s">
        <v>1083</v>
      </c>
      <c r="H2732" s="29">
        <v>44621</v>
      </c>
      <c r="I2732" s="29">
        <v>45231</v>
      </c>
      <c r="J2732" s="17" t="str">
        <f>IF(Ugovori_OPULJP[[#This Row],[DATUM ZAVRŠETKA OPERACIJE]]&gt;DATE(2023,12,31),"u provedbi","završen")</f>
        <v>završen</v>
      </c>
      <c r="K2732" s="28" t="s">
        <v>192</v>
      </c>
      <c r="L2732" s="28" t="s">
        <v>192</v>
      </c>
      <c r="M2732" s="18">
        <v>0.85</v>
      </c>
      <c r="N2732" s="18">
        <v>0.15</v>
      </c>
      <c r="O2732" s="19">
        <f>Ugovori_OPULJP[[#This Row],[Bespovratna sredstva - Ukupno (EU+Nac) HRK
= Ukupna ugovorena vrijednost bespovratnih sredstava]]*Ugovori_OPULJP[[#This Row],[EU STOPA SUFINANCIRANJA %
EU CO-FINANCING RATE %]]</f>
        <v>2461465.5299999998</v>
      </c>
      <c r="P2732" s="20">
        <f>Ugovori_OPULJP[[#This Row],[Bespovratna sredstva - EU dio - HRK]]/7.5345</f>
        <v>326692.61795739591</v>
      </c>
      <c r="Q2732" s="19">
        <f>Ugovori_OPULJP[[#This Row],[Bespovratna sredstva - Ukupno (EU+Nac) HRK
= Ukupna ugovorena vrijednost bespovratnih sredstava]]*Ugovori_OPULJP[[#This Row],[STOPA NACIONALNOG SUFINANCIRANJA %]]</f>
        <v>434376.26999999996</v>
      </c>
      <c r="R2732" s="20">
        <f>Ugovori_OPULJP[[#This Row],[Bespovratna sredstva - Nacionalni dio - HRK]]/7.5345</f>
        <v>57651.638463069867</v>
      </c>
      <c r="S2732" s="21">
        <v>2895841.8</v>
      </c>
      <c r="T2732" s="22">
        <f>Ugovori_OPULJP[[#This Row],[Bespovratna sredstva - Ukupno (EU+Nac) HRK
= Ukupna ugovorena vrijednost bespovratnih sredstava]]/7.5345</f>
        <v>384344.25642046583</v>
      </c>
      <c r="U2732" s="19">
        <v>0</v>
      </c>
      <c r="V2732" s="20">
        <f>Ugovori_OPULJP[[#This Row],[Javni doprinos korisnika - HRK]]/7.5345</f>
        <v>0</v>
      </c>
      <c r="W2732" s="19">
        <v>0</v>
      </c>
      <c r="X2732" s="20">
        <f>Ugovori_OPULJP[[#This Row],[Privatni doprinos korisnika - HRK]]/7.5345</f>
        <v>0</v>
      </c>
      <c r="Y2732" s="21">
        <f>Ugovori_OPULJP[[#This Row],[Bespovratna sredstva - Ukupno (EU+Nac) HRK
= Ukupna ugovorena vrijednost bespovratnih sredstava]]+Ugovori_OPULJP[[#This Row],[Javni doprinos korisnika - HRK]]+Ugovori_OPULJP[[#This Row],[Privatni doprinos korisnika - HRK]]</f>
        <v>2895841.8</v>
      </c>
      <c r="Z2732" s="22">
        <f>Ugovori_OPULJP[[#This Row],[UKUPNI PRIHVATLJIVI IZDACI
TOTAL ELIGIBLE EXPENDITURE
= Bespovratna sredstva ukupno + doprinos korisnika
= Ukupni prihvatljivi troškovi
= Ukupna ugovorena vrijednost projekta HRK]]/7.5345</f>
        <v>384344.25642046583</v>
      </c>
      <c r="AA2732" s="27" t="s">
        <v>22</v>
      </c>
      <c r="AB2732" s="27" t="s">
        <v>19</v>
      </c>
      <c r="AC2732" s="91" t="s">
        <v>9945</v>
      </c>
      <c r="AD2732" s="33" t="s">
        <v>2664</v>
      </c>
    </row>
    <row r="2733" spans="1:30" ht="69" x14ac:dyDescent="0.3">
      <c r="A2733" s="31" t="s">
        <v>9946</v>
      </c>
      <c r="B2733" s="25" t="s">
        <v>139</v>
      </c>
      <c r="C2733" s="26" t="s">
        <v>2736</v>
      </c>
      <c r="D2733" s="40" t="s">
        <v>9754</v>
      </c>
      <c r="E2733" s="27" t="s">
        <v>63</v>
      </c>
      <c r="F2733" s="32" t="s">
        <v>9947</v>
      </c>
      <c r="G2733" s="32" t="s">
        <v>3051</v>
      </c>
      <c r="H2733" s="29">
        <v>44588</v>
      </c>
      <c r="I2733" s="29">
        <v>45196</v>
      </c>
      <c r="J2733" s="17" t="str">
        <f>IF(Ugovori_OPULJP[[#This Row],[DATUM ZAVRŠETKA OPERACIJE]]&gt;DATE(2023,12,31),"u provedbi","završen")</f>
        <v>završen</v>
      </c>
      <c r="K2733" s="37" t="s">
        <v>66</v>
      </c>
      <c r="L2733" s="37" t="s">
        <v>66</v>
      </c>
      <c r="M2733" s="18">
        <v>0.85</v>
      </c>
      <c r="N2733" s="18">
        <v>0.15</v>
      </c>
      <c r="O2733" s="19">
        <f>Ugovori_OPULJP[[#This Row],[Bespovratna sredstva - Ukupno (EU+Nac) HRK
= Ukupna ugovorena vrijednost bespovratnih sredstava]]*Ugovori_OPULJP[[#This Row],[EU STOPA SUFINANCIRANJA %
EU CO-FINANCING RATE %]]</f>
        <v>738240.41899999999</v>
      </c>
      <c r="P2733" s="20">
        <f>Ugovori_OPULJP[[#This Row],[Bespovratna sredstva - EU dio - HRK]]/7.5345</f>
        <v>97981.341694870251</v>
      </c>
      <c r="Q2733" s="19">
        <f>Ugovori_OPULJP[[#This Row],[Bespovratna sredstva - Ukupno (EU+Nac) HRK
= Ukupna ugovorena vrijednost bespovratnih sredstava]]*Ugovori_OPULJP[[#This Row],[STOPA NACIONALNOG SUFINANCIRANJA %]]</f>
        <v>130277.72099999999</v>
      </c>
      <c r="R2733" s="20">
        <f>Ugovori_OPULJP[[#This Row],[Bespovratna sredstva - Nacionalni dio - HRK]]/7.5345</f>
        <v>17290.825004977101</v>
      </c>
      <c r="S2733" s="21">
        <v>868518.14</v>
      </c>
      <c r="T2733" s="22">
        <f>Ugovori_OPULJP[[#This Row],[Bespovratna sredstva - Ukupno (EU+Nac) HRK
= Ukupna ugovorena vrijednost bespovratnih sredstava]]/7.5345</f>
        <v>115272.16669984737</v>
      </c>
      <c r="U2733" s="19">
        <v>0</v>
      </c>
      <c r="V2733" s="20">
        <f>Ugovori_OPULJP[[#This Row],[Javni doprinos korisnika - HRK]]/7.5345</f>
        <v>0</v>
      </c>
      <c r="W2733" s="19">
        <v>0</v>
      </c>
      <c r="X2733" s="20">
        <f>Ugovori_OPULJP[[#This Row],[Privatni doprinos korisnika - HRK]]/7.5345</f>
        <v>0</v>
      </c>
      <c r="Y2733" s="21">
        <f>Ugovori_OPULJP[[#This Row],[Bespovratna sredstva - Ukupno (EU+Nac) HRK
= Ukupna ugovorena vrijednost bespovratnih sredstava]]+Ugovori_OPULJP[[#This Row],[Javni doprinos korisnika - HRK]]+Ugovori_OPULJP[[#This Row],[Privatni doprinos korisnika - HRK]]</f>
        <v>868518.14</v>
      </c>
      <c r="Z2733" s="22">
        <f>Ugovori_OPULJP[[#This Row],[UKUPNI PRIHVATLJIVI IZDACI
TOTAL ELIGIBLE EXPENDITURE
= Bespovratna sredstva ukupno + doprinos korisnika
= Ukupni prihvatljivi troškovi
= Ukupna ugovorena vrijednost projekta HRK]]/7.5345</f>
        <v>115272.16669984737</v>
      </c>
      <c r="AA2733" s="27" t="s">
        <v>22</v>
      </c>
      <c r="AB2733" s="27" t="s">
        <v>19</v>
      </c>
      <c r="AC2733" s="91" t="s">
        <v>9948</v>
      </c>
      <c r="AD2733" s="33" t="s">
        <v>2664</v>
      </c>
    </row>
    <row r="2734" spans="1:30" ht="110.4" x14ac:dyDescent="0.3">
      <c r="A2734" s="36" t="s">
        <v>9949</v>
      </c>
      <c r="B2734" s="25" t="s">
        <v>139</v>
      </c>
      <c r="C2734" s="26" t="s">
        <v>2736</v>
      </c>
      <c r="D2734" s="40" t="s">
        <v>9754</v>
      </c>
      <c r="E2734" s="27" t="s">
        <v>63</v>
      </c>
      <c r="F2734" s="32" t="s">
        <v>9950</v>
      </c>
      <c r="G2734" s="32" t="s">
        <v>1190</v>
      </c>
      <c r="H2734" s="29">
        <v>44553</v>
      </c>
      <c r="I2734" s="29">
        <v>45161</v>
      </c>
      <c r="J2734" s="17" t="str">
        <f>IF(Ugovori_OPULJP[[#This Row],[DATUM ZAVRŠETKA OPERACIJE]]&gt;DATE(2023,12,31),"u provedbi","završen")</f>
        <v>završen</v>
      </c>
      <c r="K2734" s="37" t="s">
        <v>240</v>
      </c>
      <c r="L2734" s="28" t="s">
        <v>240</v>
      </c>
      <c r="M2734" s="46" t="s">
        <v>3114</v>
      </c>
      <c r="N2734" s="18">
        <v>0.15</v>
      </c>
      <c r="O2734" s="19">
        <f>Ugovori_OPULJP[[#This Row],[Bespovratna sredstva - Ukupno (EU+Nac) HRK
= Ukupna ugovorena vrijednost bespovratnih sredstava]]*Ugovori_OPULJP[[#This Row],[EU STOPA SUFINANCIRANJA %
EU CO-FINANCING RATE %]]</f>
        <v>1600788</v>
      </c>
      <c r="P2734" s="20">
        <f>Ugovori_OPULJP[[#This Row],[Bespovratna sredstva - EU dio - HRK]]/7.5345</f>
        <v>212461.07903643241</v>
      </c>
      <c r="Q2734" s="19">
        <f>Ugovori_OPULJP[[#This Row],[Bespovratna sredstva - Ukupno (EU+Nac) HRK
= Ukupna ugovorena vrijednost bespovratnih sredstava]]*Ugovori_OPULJP[[#This Row],[STOPA NACIONALNOG SUFINANCIRANJA %]]</f>
        <v>282492</v>
      </c>
      <c r="R2734" s="20">
        <f>Ugovori_OPULJP[[#This Row],[Bespovratna sredstva - Nacionalni dio - HRK]]/7.5345</f>
        <v>37493.131594664541</v>
      </c>
      <c r="S2734" s="21">
        <v>1883280</v>
      </c>
      <c r="T2734" s="22">
        <f>Ugovori_OPULJP[[#This Row],[Bespovratna sredstva - Ukupno (EU+Nac) HRK
= Ukupna ugovorena vrijednost bespovratnih sredstava]]/7.5345</f>
        <v>249954.21063109694</v>
      </c>
      <c r="U2734" s="19">
        <v>0</v>
      </c>
      <c r="V2734" s="20">
        <f>Ugovori_OPULJP[[#This Row],[Javni doprinos korisnika - HRK]]/7.5345</f>
        <v>0</v>
      </c>
      <c r="W2734" s="19">
        <v>0</v>
      </c>
      <c r="X2734" s="20">
        <f>Ugovori_OPULJP[[#This Row],[Privatni doprinos korisnika - HRK]]/7.5345</f>
        <v>0</v>
      </c>
      <c r="Y2734" s="21">
        <f>Ugovori_OPULJP[[#This Row],[Bespovratna sredstva - Ukupno (EU+Nac) HRK
= Ukupna ugovorena vrijednost bespovratnih sredstava]]+Ugovori_OPULJP[[#This Row],[Javni doprinos korisnika - HRK]]+Ugovori_OPULJP[[#This Row],[Privatni doprinos korisnika - HRK]]</f>
        <v>1883280</v>
      </c>
      <c r="Z2734" s="22">
        <f>Ugovori_OPULJP[[#This Row],[UKUPNI PRIHVATLJIVI IZDACI
TOTAL ELIGIBLE EXPENDITURE
= Bespovratna sredstva ukupno + doprinos korisnika
= Ukupni prihvatljivi troškovi
= Ukupna ugovorena vrijednost projekta HRK]]/7.5345</f>
        <v>249954.21063109694</v>
      </c>
      <c r="AA2734" s="27" t="s">
        <v>22</v>
      </c>
      <c r="AB2734" s="27" t="s">
        <v>19</v>
      </c>
      <c r="AC2734" s="91" t="s">
        <v>9951</v>
      </c>
      <c r="AD2734" s="33" t="s">
        <v>2664</v>
      </c>
    </row>
    <row r="2735" spans="1:30" ht="96.6" x14ac:dyDescent="0.3">
      <c r="A2735" s="36" t="s">
        <v>9952</v>
      </c>
      <c r="B2735" s="25" t="s">
        <v>139</v>
      </c>
      <c r="C2735" s="26" t="s">
        <v>2736</v>
      </c>
      <c r="D2735" s="40" t="s">
        <v>9754</v>
      </c>
      <c r="E2735" s="27" t="s">
        <v>63</v>
      </c>
      <c r="F2735" s="32" t="s">
        <v>9953</v>
      </c>
      <c r="G2735" s="14" t="s">
        <v>8348</v>
      </c>
      <c r="H2735" s="29">
        <v>44553</v>
      </c>
      <c r="I2735" s="29">
        <v>45161</v>
      </c>
      <c r="J2735" s="17" t="str">
        <f>IF(Ugovori_OPULJP[[#This Row],[DATUM ZAVRŠETKA OPERACIJE]]&gt;DATE(2023,12,31),"u provedbi","završen")</f>
        <v>završen</v>
      </c>
      <c r="K2735" s="37" t="s">
        <v>240</v>
      </c>
      <c r="L2735" s="28" t="s">
        <v>240</v>
      </c>
      <c r="M2735" s="46" t="s">
        <v>3114</v>
      </c>
      <c r="N2735" s="18">
        <v>0.15</v>
      </c>
      <c r="O2735" s="19">
        <f>Ugovori_OPULJP[[#This Row],[Bespovratna sredstva - Ukupno (EU+Nac) HRK
= Ukupna ugovorena vrijednost bespovratnih sredstava]]*Ugovori_OPULJP[[#This Row],[EU STOPA SUFINANCIRANJA %
EU CO-FINANCING RATE %]]</f>
        <v>4760809.2</v>
      </c>
      <c r="P2735" s="20">
        <f>Ugovori_OPULJP[[#This Row],[Bespovratna sredstva - EU dio - HRK]]/7.5345</f>
        <v>631867.96735018911</v>
      </c>
      <c r="Q2735" s="19">
        <f>Ugovori_OPULJP[[#This Row],[Bespovratna sredstva - Ukupno (EU+Nac) HRK
= Ukupna ugovorena vrijednost bespovratnih sredstava]]*Ugovori_OPULJP[[#This Row],[STOPA NACIONALNOG SUFINANCIRANJA %]]</f>
        <v>840142.79999999993</v>
      </c>
      <c r="R2735" s="20">
        <f>Ugovori_OPULJP[[#This Row],[Bespovratna sredstva - Nacionalni dio - HRK]]/7.5345</f>
        <v>111506.11188532748</v>
      </c>
      <c r="S2735" s="21">
        <v>5600952</v>
      </c>
      <c r="T2735" s="22">
        <f>Ugovori_OPULJP[[#This Row],[Bespovratna sredstva - Ukupno (EU+Nac) HRK
= Ukupna ugovorena vrijednost bespovratnih sredstava]]/7.5345</f>
        <v>743374.0792355166</v>
      </c>
      <c r="U2735" s="19">
        <v>0</v>
      </c>
      <c r="V2735" s="20">
        <f>Ugovori_OPULJP[[#This Row],[Javni doprinos korisnika - HRK]]/7.5345</f>
        <v>0</v>
      </c>
      <c r="W2735" s="19">
        <v>0</v>
      </c>
      <c r="X2735" s="20">
        <f>Ugovori_OPULJP[[#This Row],[Privatni doprinos korisnika - HRK]]/7.5345</f>
        <v>0</v>
      </c>
      <c r="Y2735" s="21">
        <f>Ugovori_OPULJP[[#This Row],[Bespovratna sredstva - Ukupno (EU+Nac) HRK
= Ukupna ugovorena vrijednost bespovratnih sredstava]]+Ugovori_OPULJP[[#This Row],[Javni doprinos korisnika - HRK]]+Ugovori_OPULJP[[#This Row],[Privatni doprinos korisnika - HRK]]</f>
        <v>5600952</v>
      </c>
      <c r="Z2735" s="22">
        <f>Ugovori_OPULJP[[#This Row],[UKUPNI PRIHVATLJIVI IZDACI
TOTAL ELIGIBLE EXPENDITURE
= Bespovratna sredstva ukupno + doprinos korisnika
= Ukupni prihvatljivi troškovi
= Ukupna ugovorena vrijednost projekta HRK]]/7.5345</f>
        <v>743374.0792355166</v>
      </c>
      <c r="AA2735" s="27" t="s">
        <v>22</v>
      </c>
      <c r="AB2735" s="27" t="s">
        <v>19</v>
      </c>
      <c r="AC2735" s="91" t="s">
        <v>9954</v>
      </c>
      <c r="AD2735" s="33" t="s">
        <v>2664</v>
      </c>
    </row>
    <row r="2736" spans="1:30" ht="82.8" x14ac:dyDescent="0.3">
      <c r="A2736" s="36" t="s">
        <v>9955</v>
      </c>
      <c r="B2736" s="25" t="s">
        <v>139</v>
      </c>
      <c r="C2736" s="26" t="s">
        <v>2736</v>
      </c>
      <c r="D2736" s="40" t="s">
        <v>9754</v>
      </c>
      <c r="E2736" s="27" t="s">
        <v>63</v>
      </c>
      <c r="F2736" s="32" t="s">
        <v>9956</v>
      </c>
      <c r="G2736" s="32" t="s">
        <v>9957</v>
      </c>
      <c r="H2736" s="29">
        <v>44553</v>
      </c>
      <c r="I2736" s="29">
        <v>45161</v>
      </c>
      <c r="J2736" s="17" t="str">
        <f>IF(Ugovori_OPULJP[[#This Row],[DATUM ZAVRŠETKA OPERACIJE]]&gt;DATE(2023,12,31),"u provedbi","završen")</f>
        <v>završen</v>
      </c>
      <c r="K2736" s="37" t="s">
        <v>240</v>
      </c>
      <c r="L2736" s="28" t="s">
        <v>240</v>
      </c>
      <c r="M2736" s="46" t="s">
        <v>3114</v>
      </c>
      <c r="N2736" s="18">
        <v>0.15</v>
      </c>
      <c r="O2736" s="19">
        <f>Ugovori_OPULJP[[#This Row],[Bespovratna sredstva - Ukupno (EU+Nac) HRK
= Ukupna ugovorena vrijednost bespovratnih sredstava]]*Ugovori_OPULJP[[#This Row],[EU STOPA SUFINANCIRANJA %
EU CO-FINANCING RATE %]]</f>
        <v>1112459.2515</v>
      </c>
      <c r="P2736" s="20">
        <f>Ugovori_OPULJP[[#This Row],[Bespovratna sredstva - EU dio - HRK]]/7.5345</f>
        <v>147648.71610591278</v>
      </c>
      <c r="Q2736" s="19">
        <f>Ugovori_OPULJP[[#This Row],[Bespovratna sredstva - Ukupno (EU+Nac) HRK
= Ukupna ugovorena vrijednost bespovratnih sredstava]]*Ugovori_OPULJP[[#This Row],[STOPA NACIONALNOG SUFINANCIRANJA %]]</f>
        <v>196316.33850000001</v>
      </c>
      <c r="R2736" s="20">
        <f>Ugovori_OPULJP[[#This Row],[Bespovratna sredstva - Nacionalni dio - HRK]]/7.5345</f>
        <v>26055.655783396378</v>
      </c>
      <c r="S2736" s="21">
        <v>1308775.5900000001</v>
      </c>
      <c r="T2736" s="22">
        <f>Ugovori_OPULJP[[#This Row],[Bespovratna sredstva - Ukupno (EU+Nac) HRK
= Ukupna ugovorena vrijednost bespovratnih sredstava]]/7.5345</f>
        <v>173704.37188930917</v>
      </c>
      <c r="U2736" s="19">
        <v>0</v>
      </c>
      <c r="V2736" s="20">
        <f>Ugovori_OPULJP[[#This Row],[Javni doprinos korisnika - HRK]]/7.5345</f>
        <v>0</v>
      </c>
      <c r="W2736" s="19">
        <v>0</v>
      </c>
      <c r="X2736" s="20">
        <f>Ugovori_OPULJP[[#This Row],[Privatni doprinos korisnika - HRK]]/7.5345</f>
        <v>0</v>
      </c>
      <c r="Y2736" s="21">
        <f>Ugovori_OPULJP[[#This Row],[Bespovratna sredstva - Ukupno (EU+Nac) HRK
= Ukupna ugovorena vrijednost bespovratnih sredstava]]+Ugovori_OPULJP[[#This Row],[Javni doprinos korisnika - HRK]]+Ugovori_OPULJP[[#This Row],[Privatni doprinos korisnika - HRK]]</f>
        <v>1308775.5900000001</v>
      </c>
      <c r="Z2736" s="22">
        <f>Ugovori_OPULJP[[#This Row],[UKUPNI PRIHVATLJIVI IZDACI
TOTAL ELIGIBLE EXPENDITURE
= Bespovratna sredstva ukupno + doprinos korisnika
= Ukupni prihvatljivi troškovi
= Ukupna ugovorena vrijednost projekta HRK]]/7.5345</f>
        <v>173704.37188930917</v>
      </c>
      <c r="AA2736" s="27" t="s">
        <v>22</v>
      </c>
      <c r="AB2736" s="27" t="s">
        <v>19</v>
      </c>
      <c r="AC2736" s="91" t="s">
        <v>9958</v>
      </c>
      <c r="AD2736" s="33" t="s">
        <v>2664</v>
      </c>
    </row>
    <row r="2737" spans="1:30" ht="96.6" x14ac:dyDescent="0.3">
      <c r="A2737" s="10" t="s">
        <v>9959</v>
      </c>
      <c r="B2737" s="25" t="s">
        <v>139</v>
      </c>
      <c r="C2737" s="26" t="s">
        <v>2736</v>
      </c>
      <c r="D2737" s="40" t="s">
        <v>9754</v>
      </c>
      <c r="E2737" s="27" t="s">
        <v>63</v>
      </c>
      <c r="F2737" s="32" t="s">
        <v>9960</v>
      </c>
      <c r="G2737" s="32" t="s">
        <v>9961</v>
      </c>
      <c r="H2737" s="29">
        <v>44564</v>
      </c>
      <c r="I2737" s="29">
        <v>45172</v>
      </c>
      <c r="J2737" s="17" t="str">
        <f>IF(Ugovori_OPULJP[[#This Row],[DATUM ZAVRŠETKA OPERACIJE]]&gt;DATE(2023,12,31),"u provedbi","završen")</f>
        <v>završen</v>
      </c>
      <c r="K2737" s="37" t="s">
        <v>9962</v>
      </c>
      <c r="L2737" s="37" t="s">
        <v>240</v>
      </c>
      <c r="M2737" s="18">
        <v>0.85</v>
      </c>
      <c r="N2737" s="18">
        <v>0.15</v>
      </c>
      <c r="O2737" s="19">
        <f>Ugovori_OPULJP[[#This Row],[Bespovratna sredstva - Ukupno (EU+Nac) HRK
= Ukupna ugovorena vrijednost bespovratnih sredstava]]*Ugovori_OPULJP[[#This Row],[EU STOPA SUFINANCIRANJA %
EU CO-FINANCING RATE %]]</f>
        <v>1416202.3229999999</v>
      </c>
      <c r="P2737" s="20">
        <f>Ugovori_OPULJP[[#This Row],[Bespovratna sredstva - EU dio - HRK]]/7.5345</f>
        <v>187962.34959187734</v>
      </c>
      <c r="Q2737" s="19">
        <f>Ugovori_OPULJP[[#This Row],[Bespovratna sredstva - Ukupno (EU+Nac) HRK
= Ukupna ugovorena vrijednost bespovratnih sredstava]]*Ugovori_OPULJP[[#This Row],[STOPA NACIONALNOG SUFINANCIRANJA %]]</f>
        <v>249918.05699999997</v>
      </c>
      <c r="R2737" s="20">
        <f>Ugovori_OPULJP[[#This Row],[Bespovratna sredstva - Nacionalni dio - HRK]]/7.5345</f>
        <v>33169.826398566591</v>
      </c>
      <c r="S2737" s="21">
        <v>1666120.38</v>
      </c>
      <c r="T2737" s="22">
        <f>Ugovori_OPULJP[[#This Row],[Bespovratna sredstva - Ukupno (EU+Nac) HRK
= Ukupna ugovorena vrijednost bespovratnih sredstava]]/7.5345</f>
        <v>221132.17599044394</v>
      </c>
      <c r="U2737" s="19">
        <v>0</v>
      </c>
      <c r="V2737" s="20">
        <f>Ugovori_OPULJP[[#This Row],[Javni doprinos korisnika - HRK]]/7.5345</f>
        <v>0</v>
      </c>
      <c r="W2737" s="19">
        <v>0</v>
      </c>
      <c r="X2737" s="20">
        <f>Ugovori_OPULJP[[#This Row],[Privatni doprinos korisnika - HRK]]/7.5345</f>
        <v>0</v>
      </c>
      <c r="Y2737" s="21">
        <f>Ugovori_OPULJP[[#This Row],[Bespovratna sredstva - Ukupno (EU+Nac) HRK
= Ukupna ugovorena vrijednost bespovratnih sredstava]]+Ugovori_OPULJP[[#This Row],[Javni doprinos korisnika - HRK]]+Ugovori_OPULJP[[#This Row],[Privatni doprinos korisnika - HRK]]</f>
        <v>1666120.38</v>
      </c>
      <c r="Z2737" s="22">
        <f>Ugovori_OPULJP[[#This Row],[UKUPNI PRIHVATLJIVI IZDACI
TOTAL ELIGIBLE EXPENDITURE
= Bespovratna sredstva ukupno + doprinos korisnika
= Ukupni prihvatljivi troškovi
= Ukupna ugovorena vrijednost projekta HRK]]/7.5345</f>
        <v>221132.17599044394</v>
      </c>
      <c r="AA2737" s="27" t="s">
        <v>22</v>
      </c>
      <c r="AB2737" s="27" t="s">
        <v>19</v>
      </c>
      <c r="AC2737" s="91" t="s">
        <v>9963</v>
      </c>
      <c r="AD2737" s="33" t="s">
        <v>2664</v>
      </c>
    </row>
    <row r="2738" spans="1:30" ht="110.4" x14ac:dyDescent="0.3">
      <c r="A2738" s="31" t="s">
        <v>9964</v>
      </c>
      <c r="B2738" s="25" t="s">
        <v>139</v>
      </c>
      <c r="C2738" s="26" t="s">
        <v>2736</v>
      </c>
      <c r="D2738" s="40" t="s">
        <v>9754</v>
      </c>
      <c r="E2738" s="27" t="s">
        <v>63</v>
      </c>
      <c r="F2738" s="32" t="s">
        <v>9965</v>
      </c>
      <c r="G2738" s="14" t="s">
        <v>2002</v>
      </c>
      <c r="H2738" s="29">
        <v>44553</v>
      </c>
      <c r="I2738" s="29">
        <v>45161</v>
      </c>
      <c r="J2738" s="17" t="str">
        <f>IF(Ugovori_OPULJP[[#This Row],[DATUM ZAVRŠETKA OPERACIJE]]&gt;DATE(2023,12,31),"u provedbi","završen")</f>
        <v>završen</v>
      </c>
      <c r="K2738" s="28" t="s">
        <v>240</v>
      </c>
      <c r="L2738" s="28" t="s">
        <v>240</v>
      </c>
      <c r="M2738" s="46" t="s">
        <v>3114</v>
      </c>
      <c r="N2738" s="18">
        <v>0.15</v>
      </c>
      <c r="O2738" s="19">
        <f>Ugovori_OPULJP[[#This Row],[Bespovratna sredstva - Ukupno (EU+Nac) HRK
= Ukupna ugovorena vrijednost bespovratnih sredstava]]*Ugovori_OPULJP[[#This Row],[EU STOPA SUFINANCIRANJA %
EU CO-FINANCING RATE %]]</f>
        <v>1648150</v>
      </c>
      <c r="P2738" s="20">
        <f>Ugovori_OPULJP[[#This Row],[Bespovratna sredstva - EU dio - HRK]]/7.5345</f>
        <v>218747.09668856591</v>
      </c>
      <c r="Q2738" s="19">
        <f>Ugovori_OPULJP[[#This Row],[Bespovratna sredstva - Ukupno (EU+Nac) HRK
= Ukupna ugovorena vrijednost bespovratnih sredstava]]*Ugovori_OPULJP[[#This Row],[STOPA NACIONALNOG SUFINANCIRANJA %]]</f>
        <v>290850</v>
      </c>
      <c r="R2738" s="20">
        <f>Ugovori_OPULJP[[#This Row],[Bespovratna sredstva - Nacionalni dio - HRK]]/7.5345</f>
        <v>38602.428827393982</v>
      </c>
      <c r="S2738" s="21">
        <v>1939000</v>
      </c>
      <c r="T2738" s="22">
        <f>Ugovori_OPULJP[[#This Row],[Bespovratna sredstva - Ukupno (EU+Nac) HRK
= Ukupna ugovorena vrijednost bespovratnih sredstava]]/7.5345</f>
        <v>257349.52551595989</v>
      </c>
      <c r="U2738" s="19">
        <v>0</v>
      </c>
      <c r="V2738" s="20">
        <f>Ugovori_OPULJP[[#This Row],[Javni doprinos korisnika - HRK]]/7.5345</f>
        <v>0</v>
      </c>
      <c r="W2738" s="19">
        <v>0</v>
      </c>
      <c r="X2738" s="20">
        <f>Ugovori_OPULJP[[#This Row],[Privatni doprinos korisnika - HRK]]/7.5345</f>
        <v>0</v>
      </c>
      <c r="Y2738" s="21">
        <f>Ugovori_OPULJP[[#This Row],[Bespovratna sredstva - Ukupno (EU+Nac) HRK
= Ukupna ugovorena vrijednost bespovratnih sredstava]]+Ugovori_OPULJP[[#This Row],[Javni doprinos korisnika - HRK]]+Ugovori_OPULJP[[#This Row],[Privatni doprinos korisnika - HRK]]</f>
        <v>1939000</v>
      </c>
      <c r="Z2738" s="22">
        <f>Ugovori_OPULJP[[#This Row],[UKUPNI PRIHVATLJIVI IZDACI
TOTAL ELIGIBLE EXPENDITURE
= Bespovratna sredstva ukupno + doprinos korisnika
= Ukupni prihvatljivi troškovi
= Ukupna ugovorena vrijednost projekta HRK]]/7.5345</f>
        <v>257349.52551595989</v>
      </c>
      <c r="AA2738" s="27" t="s">
        <v>22</v>
      </c>
      <c r="AB2738" s="27" t="s">
        <v>19</v>
      </c>
      <c r="AC2738" s="91" t="s">
        <v>9966</v>
      </c>
      <c r="AD2738" s="33" t="s">
        <v>2664</v>
      </c>
    </row>
    <row r="2739" spans="1:30" ht="124.2" x14ac:dyDescent="0.3">
      <c r="A2739" s="31" t="s">
        <v>9967</v>
      </c>
      <c r="B2739" s="25" t="s">
        <v>139</v>
      </c>
      <c r="C2739" s="26" t="s">
        <v>2736</v>
      </c>
      <c r="D2739" s="26" t="s">
        <v>9754</v>
      </c>
      <c r="E2739" s="27" t="s">
        <v>63</v>
      </c>
      <c r="F2739" s="32" t="s">
        <v>9968</v>
      </c>
      <c r="G2739" s="32" t="s">
        <v>9969</v>
      </c>
      <c r="H2739" s="29">
        <v>44579</v>
      </c>
      <c r="I2739" s="29">
        <v>45187</v>
      </c>
      <c r="J2739" s="17" t="str">
        <f>IF(Ugovori_OPULJP[[#This Row],[DATUM ZAVRŠETKA OPERACIJE]]&gt;DATE(2023,12,31),"u provedbi","završen")</f>
        <v>završen</v>
      </c>
      <c r="K2739" s="28" t="s">
        <v>192</v>
      </c>
      <c r="L2739" s="28" t="s">
        <v>192</v>
      </c>
      <c r="M2739" s="18">
        <v>0.85</v>
      </c>
      <c r="N2739" s="18">
        <v>0.15</v>
      </c>
      <c r="O2739" s="19">
        <f>Ugovori_OPULJP[[#This Row],[Bespovratna sredstva - Ukupno (EU+Nac) HRK
= Ukupna ugovorena vrijednost bespovratnih sredstava]]*Ugovori_OPULJP[[#This Row],[EU STOPA SUFINANCIRANJA %
EU CO-FINANCING RATE %]]</f>
        <v>378960.25999999995</v>
      </c>
      <c r="P2739" s="20">
        <f>Ugovori_OPULJP[[#This Row],[Bespovratna sredstva - EU dio - HRK]]/7.5345</f>
        <v>50296.669984736865</v>
      </c>
      <c r="Q2739" s="19">
        <f>Ugovori_OPULJP[[#This Row],[Bespovratna sredstva - Ukupno (EU+Nac) HRK
= Ukupna ugovorena vrijednost bespovratnih sredstava]]*Ugovori_OPULJP[[#This Row],[STOPA NACIONALNOG SUFINANCIRANJA %]]</f>
        <v>66875.34</v>
      </c>
      <c r="R2739" s="20">
        <f>Ugovori_OPULJP[[#This Row],[Bespovratna sredstva - Nacionalni dio - HRK]]/7.5345</f>
        <v>8875.8829384829769</v>
      </c>
      <c r="S2739" s="21">
        <v>445835.6</v>
      </c>
      <c r="T2739" s="22">
        <f>Ugovori_OPULJP[[#This Row],[Bespovratna sredstva - Ukupno (EU+Nac) HRK
= Ukupna ugovorena vrijednost bespovratnih sredstava]]/7.5345</f>
        <v>59172.552923219846</v>
      </c>
      <c r="U2739" s="19">
        <v>0</v>
      </c>
      <c r="V2739" s="20">
        <f>Ugovori_OPULJP[[#This Row],[Javni doprinos korisnika - HRK]]/7.5345</f>
        <v>0</v>
      </c>
      <c r="W2739" s="19">
        <v>0</v>
      </c>
      <c r="X2739" s="20">
        <f>Ugovori_OPULJP[[#This Row],[Privatni doprinos korisnika - HRK]]/7.5345</f>
        <v>0</v>
      </c>
      <c r="Y2739" s="21">
        <f>Ugovori_OPULJP[[#This Row],[Bespovratna sredstva - Ukupno (EU+Nac) HRK
= Ukupna ugovorena vrijednost bespovratnih sredstava]]+Ugovori_OPULJP[[#This Row],[Javni doprinos korisnika - HRK]]+Ugovori_OPULJP[[#This Row],[Privatni doprinos korisnika - HRK]]</f>
        <v>445835.6</v>
      </c>
      <c r="Z2739" s="22">
        <f>Ugovori_OPULJP[[#This Row],[UKUPNI PRIHVATLJIVI IZDACI
TOTAL ELIGIBLE EXPENDITURE
= Bespovratna sredstva ukupno + doprinos korisnika
= Ukupni prihvatljivi troškovi
= Ukupna ugovorena vrijednost projekta HRK]]/7.5345</f>
        <v>59172.552923219846</v>
      </c>
      <c r="AA2739" s="27" t="s">
        <v>22</v>
      </c>
      <c r="AB2739" s="27" t="s">
        <v>19</v>
      </c>
      <c r="AC2739" s="91" t="s">
        <v>9970</v>
      </c>
      <c r="AD2739" s="33" t="s">
        <v>2664</v>
      </c>
    </row>
    <row r="2740" spans="1:30" ht="110.4" x14ac:dyDescent="0.3">
      <c r="A2740" s="31" t="s">
        <v>9971</v>
      </c>
      <c r="B2740" s="25" t="s">
        <v>139</v>
      </c>
      <c r="C2740" s="26" t="s">
        <v>2736</v>
      </c>
      <c r="D2740" s="26" t="s">
        <v>9754</v>
      </c>
      <c r="E2740" s="27" t="s">
        <v>63</v>
      </c>
      <c r="F2740" s="32" t="s">
        <v>9972</v>
      </c>
      <c r="G2740" s="32" t="s">
        <v>3278</v>
      </c>
      <c r="H2740" s="29">
        <v>44581</v>
      </c>
      <c r="I2740" s="29">
        <v>45189</v>
      </c>
      <c r="J2740" s="17" t="str">
        <f>IF(Ugovori_OPULJP[[#This Row],[DATUM ZAVRŠETKA OPERACIJE]]&gt;DATE(2023,12,31),"u provedbi","završen")</f>
        <v>završen</v>
      </c>
      <c r="K2740" s="28" t="s">
        <v>586</v>
      </c>
      <c r="L2740" s="28" t="s">
        <v>586</v>
      </c>
      <c r="M2740" s="18">
        <v>0.85</v>
      </c>
      <c r="N2740" s="18">
        <v>0.15</v>
      </c>
      <c r="O2740" s="19">
        <f>Ugovori_OPULJP[[#This Row],[Bespovratna sredstva - Ukupno (EU+Nac) HRK
= Ukupna ugovorena vrijednost bespovratnih sredstava]]*Ugovori_OPULJP[[#This Row],[EU STOPA SUFINANCIRANJA %
EU CO-FINANCING RATE %]]</f>
        <v>2772158.074</v>
      </c>
      <c r="P2740" s="20">
        <f>Ugovori_OPULJP[[#This Row],[Bespovratna sredstva - EU dio - HRK]]/7.5345</f>
        <v>367928.60495056072</v>
      </c>
      <c r="Q2740" s="19">
        <f>Ugovori_OPULJP[[#This Row],[Bespovratna sredstva - Ukupno (EU+Nac) HRK
= Ukupna ugovorena vrijednost bespovratnih sredstava]]*Ugovori_OPULJP[[#This Row],[STOPA NACIONALNOG SUFINANCIRANJA %]]</f>
        <v>489204.36599999998</v>
      </c>
      <c r="R2740" s="20">
        <f>Ugovori_OPULJP[[#This Row],[Bespovratna sredstva - Nacionalni dio - HRK]]/7.5345</f>
        <v>64928.577344216596</v>
      </c>
      <c r="S2740" s="21">
        <v>3261362.44</v>
      </c>
      <c r="T2740" s="22">
        <f>Ugovori_OPULJP[[#This Row],[Bespovratna sredstva - Ukupno (EU+Nac) HRK
= Ukupna ugovorena vrijednost bespovratnih sredstava]]/7.5345</f>
        <v>432857.1822947773</v>
      </c>
      <c r="U2740" s="19">
        <v>0</v>
      </c>
      <c r="V2740" s="20">
        <f>Ugovori_OPULJP[[#This Row],[Javni doprinos korisnika - HRK]]/7.5345</f>
        <v>0</v>
      </c>
      <c r="W2740" s="19">
        <v>0</v>
      </c>
      <c r="X2740" s="20">
        <f>Ugovori_OPULJP[[#This Row],[Privatni doprinos korisnika - HRK]]/7.5345</f>
        <v>0</v>
      </c>
      <c r="Y2740" s="21">
        <f>Ugovori_OPULJP[[#This Row],[Bespovratna sredstva - Ukupno (EU+Nac) HRK
= Ukupna ugovorena vrijednost bespovratnih sredstava]]+Ugovori_OPULJP[[#This Row],[Javni doprinos korisnika - HRK]]+Ugovori_OPULJP[[#This Row],[Privatni doprinos korisnika - HRK]]</f>
        <v>3261362.44</v>
      </c>
      <c r="Z2740" s="22">
        <f>Ugovori_OPULJP[[#This Row],[UKUPNI PRIHVATLJIVI IZDACI
TOTAL ELIGIBLE EXPENDITURE
= Bespovratna sredstva ukupno + doprinos korisnika
= Ukupni prihvatljivi troškovi
= Ukupna ugovorena vrijednost projekta HRK]]/7.5345</f>
        <v>432857.1822947773</v>
      </c>
      <c r="AA2740" s="27" t="s">
        <v>22</v>
      </c>
      <c r="AB2740" s="27" t="s">
        <v>19</v>
      </c>
      <c r="AC2740" s="91" t="s">
        <v>9973</v>
      </c>
      <c r="AD2740" s="33" t="s">
        <v>2664</v>
      </c>
    </row>
    <row r="2741" spans="1:30" ht="110.4" x14ac:dyDescent="0.3">
      <c r="A2741" s="31" t="s">
        <v>9974</v>
      </c>
      <c r="B2741" s="25" t="s">
        <v>139</v>
      </c>
      <c r="C2741" s="26" t="s">
        <v>2736</v>
      </c>
      <c r="D2741" s="40" t="s">
        <v>9754</v>
      </c>
      <c r="E2741" s="27" t="s">
        <v>63</v>
      </c>
      <c r="F2741" s="32" t="s">
        <v>9975</v>
      </c>
      <c r="G2741" s="32" t="s">
        <v>9976</v>
      </c>
      <c r="H2741" s="29">
        <v>44620</v>
      </c>
      <c r="I2741" s="29">
        <v>45227</v>
      </c>
      <c r="J2741" s="17" t="str">
        <f>IF(Ugovori_OPULJP[[#This Row],[DATUM ZAVRŠETKA OPERACIJE]]&gt;DATE(2023,12,31),"u provedbi","završen")</f>
        <v>završen</v>
      </c>
      <c r="K2741" s="28" t="s">
        <v>586</v>
      </c>
      <c r="L2741" s="28" t="s">
        <v>586</v>
      </c>
      <c r="M2741" s="18">
        <v>0.85</v>
      </c>
      <c r="N2741" s="18">
        <v>0.15</v>
      </c>
      <c r="O2741" s="19">
        <f>Ugovori_OPULJP[[#This Row],[Bespovratna sredstva - Ukupno (EU+Nac) HRK
= Ukupna ugovorena vrijednost bespovratnih sredstava]]*Ugovori_OPULJP[[#This Row],[EU STOPA SUFINANCIRANJA %
EU CO-FINANCING RATE %]]</f>
        <v>2208736.3899999997</v>
      </c>
      <c r="P2741" s="20">
        <f>Ugovori_OPULJP[[#This Row],[Bespovratna sredstva - EU dio - HRK]]/7.5345</f>
        <v>293149.69672838273</v>
      </c>
      <c r="Q2741" s="19">
        <f>Ugovori_OPULJP[[#This Row],[Bespovratna sredstva - Ukupno (EU+Nac) HRK
= Ukupna ugovorena vrijednost bespovratnih sredstava]]*Ugovori_OPULJP[[#This Row],[STOPA NACIONALNOG SUFINANCIRANJA %]]</f>
        <v>389777.00999999995</v>
      </c>
      <c r="R2741" s="20">
        <f>Ugovori_OPULJP[[#This Row],[Bespovratna sredstva - Nacionalni dio - HRK]]/7.5345</f>
        <v>51732.299422655771</v>
      </c>
      <c r="S2741" s="21">
        <v>2598513.4</v>
      </c>
      <c r="T2741" s="22">
        <f>Ugovori_OPULJP[[#This Row],[Bespovratna sredstva - Ukupno (EU+Nac) HRK
= Ukupna ugovorena vrijednost bespovratnih sredstava]]/7.5345</f>
        <v>344881.9961510385</v>
      </c>
      <c r="U2741" s="19">
        <v>0</v>
      </c>
      <c r="V2741" s="20">
        <f>Ugovori_OPULJP[[#This Row],[Javni doprinos korisnika - HRK]]/7.5345</f>
        <v>0</v>
      </c>
      <c r="W2741" s="19">
        <v>0</v>
      </c>
      <c r="X2741" s="20">
        <f>Ugovori_OPULJP[[#This Row],[Privatni doprinos korisnika - HRK]]/7.5345</f>
        <v>0</v>
      </c>
      <c r="Y2741" s="21">
        <f>Ugovori_OPULJP[[#This Row],[Bespovratna sredstva - Ukupno (EU+Nac) HRK
= Ukupna ugovorena vrijednost bespovratnih sredstava]]+Ugovori_OPULJP[[#This Row],[Javni doprinos korisnika - HRK]]+Ugovori_OPULJP[[#This Row],[Privatni doprinos korisnika - HRK]]</f>
        <v>2598513.4</v>
      </c>
      <c r="Z2741" s="22">
        <f>Ugovori_OPULJP[[#This Row],[UKUPNI PRIHVATLJIVI IZDACI
TOTAL ELIGIBLE EXPENDITURE
= Bespovratna sredstva ukupno + doprinos korisnika
= Ukupni prihvatljivi troškovi
= Ukupna ugovorena vrijednost projekta HRK]]/7.5345</f>
        <v>344881.9961510385</v>
      </c>
      <c r="AA2741" s="27" t="s">
        <v>22</v>
      </c>
      <c r="AB2741" s="27" t="s">
        <v>19</v>
      </c>
      <c r="AC2741" s="91" t="s">
        <v>9977</v>
      </c>
      <c r="AD2741" s="33" t="s">
        <v>2664</v>
      </c>
    </row>
    <row r="2742" spans="1:30" ht="96.6" x14ac:dyDescent="0.3">
      <c r="A2742" s="36" t="s">
        <v>9978</v>
      </c>
      <c r="B2742" s="25" t="s">
        <v>139</v>
      </c>
      <c r="C2742" s="26" t="s">
        <v>2736</v>
      </c>
      <c r="D2742" s="40" t="s">
        <v>9754</v>
      </c>
      <c r="E2742" s="27" t="s">
        <v>63</v>
      </c>
      <c r="F2742" s="32" t="s">
        <v>9979</v>
      </c>
      <c r="G2742" s="14" t="s">
        <v>8493</v>
      </c>
      <c r="H2742" s="29">
        <v>44553</v>
      </c>
      <c r="I2742" s="29">
        <v>45161</v>
      </c>
      <c r="J2742" s="17" t="str">
        <f>IF(Ugovori_OPULJP[[#This Row],[DATUM ZAVRŠETKA OPERACIJE]]&gt;DATE(2023,12,31),"u provedbi","završen")</f>
        <v>završen</v>
      </c>
      <c r="K2742" s="37" t="s">
        <v>86</v>
      </c>
      <c r="L2742" s="28" t="s">
        <v>86</v>
      </c>
      <c r="M2742" s="46" t="s">
        <v>3114</v>
      </c>
      <c r="N2742" s="18">
        <v>0.15</v>
      </c>
      <c r="O2742" s="19">
        <f>Ugovori_OPULJP[[#This Row],[Bespovratna sredstva - Ukupno (EU+Nac) HRK
= Ukupna ugovorena vrijednost bespovratnih sredstava]]*Ugovori_OPULJP[[#This Row],[EU STOPA SUFINANCIRANJA %
EU CO-FINANCING RATE %]]</f>
        <v>3072329.5389999999</v>
      </c>
      <c r="P2742" s="20">
        <f>Ugovori_OPULJP[[#This Row],[Bespovratna sredstva - EU dio - HRK]]/7.5345</f>
        <v>407768.20479129336</v>
      </c>
      <c r="Q2742" s="19">
        <f>Ugovori_OPULJP[[#This Row],[Bespovratna sredstva - Ukupno (EU+Nac) HRK
= Ukupna ugovorena vrijednost bespovratnih sredstava]]*Ugovori_OPULJP[[#This Row],[STOPA NACIONALNOG SUFINANCIRANJA %]]</f>
        <v>542175.80099999998</v>
      </c>
      <c r="R2742" s="20">
        <f>Ugovori_OPULJP[[#This Row],[Bespovratna sredstva - Nacionalni dio - HRK]]/7.5345</f>
        <v>71959.094963169409</v>
      </c>
      <c r="S2742" s="21">
        <v>3614505.34</v>
      </c>
      <c r="T2742" s="22">
        <f>Ugovori_OPULJP[[#This Row],[Bespovratna sredstva - Ukupno (EU+Nac) HRK
= Ukupna ugovorena vrijednost bespovratnih sredstava]]/7.5345</f>
        <v>479727.29975446279</v>
      </c>
      <c r="U2742" s="19">
        <v>0</v>
      </c>
      <c r="V2742" s="20">
        <f>Ugovori_OPULJP[[#This Row],[Javni doprinos korisnika - HRK]]/7.5345</f>
        <v>0</v>
      </c>
      <c r="W2742" s="19">
        <v>0</v>
      </c>
      <c r="X2742" s="20">
        <f>Ugovori_OPULJP[[#This Row],[Privatni doprinos korisnika - HRK]]/7.5345</f>
        <v>0</v>
      </c>
      <c r="Y2742" s="21">
        <f>Ugovori_OPULJP[[#This Row],[Bespovratna sredstva - Ukupno (EU+Nac) HRK
= Ukupna ugovorena vrijednost bespovratnih sredstava]]+Ugovori_OPULJP[[#This Row],[Javni doprinos korisnika - HRK]]+Ugovori_OPULJP[[#This Row],[Privatni doprinos korisnika - HRK]]</f>
        <v>3614505.34</v>
      </c>
      <c r="Z2742" s="22">
        <f>Ugovori_OPULJP[[#This Row],[UKUPNI PRIHVATLJIVI IZDACI
TOTAL ELIGIBLE EXPENDITURE
= Bespovratna sredstva ukupno + doprinos korisnika
= Ukupni prihvatljivi troškovi
= Ukupna ugovorena vrijednost projekta HRK]]/7.5345</f>
        <v>479727.29975446279</v>
      </c>
      <c r="AA2742" s="27" t="s">
        <v>22</v>
      </c>
      <c r="AB2742" s="27" t="s">
        <v>19</v>
      </c>
      <c r="AC2742" s="91" t="s">
        <v>9980</v>
      </c>
      <c r="AD2742" s="33" t="s">
        <v>2664</v>
      </c>
    </row>
    <row r="2743" spans="1:30" ht="96.6" x14ac:dyDescent="0.3">
      <c r="A2743" s="31" t="s">
        <v>9981</v>
      </c>
      <c r="B2743" s="25" t="s">
        <v>139</v>
      </c>
      <c r="C2743" s="26" t="s">
        <v>2736</v>
      </c>
      <c r="D2743" s="26" t="s">
        <v>9754</v>
      </c>
      <c r="E2743" s="27" t="s">
        <v>63</v>
      </c>
      <c r="F2743" s="32" t="s">
        <v>9982</v>
      </c>
      <c r="G2743" s="32" t="s">
        <v>3031</v>
      </c>
      <c r="H2743" s="29">
        <v>44581</v>
      </c>
      <c r="I2743" s="29">
        <v>45189</v>
      </c>
      <c r="J2743" s="17" t="str">
        <f>IF(Ugovori_OPULJP[[#This Row],[DATUM ZAVRŠETKA OPERACIJE]]&gt;DATE(2023,12,31),"u provedbi","završen")</f>
        <v>završen</v>
      </c>
      <c r="K2743" s="28" t="s">
        <v>81</v>
      </c>
      <c r="L2743" s="28" t="s">
        <v>81</v>
      </c>
      <c r="M2743" s="18">
        <v>0.85</v>
      </c>
      <c r="N2743" s="18">
        <v>0.15</v>
      </c>
      <c r="O2743" s="19">
        <f>Ugovori_OPULJP[[#This Row],[Bespovratna sredstva - Ukupno (EU+Nac) HRK
= Ukupna ugovorena vrijednost bespovratnih sredstava]]*Ugovori_OPULJP[[#This Row],[EU STOPA SUFINANCIRANJA %
EU CO-FINANCING RATE %]]</f>
        <v>2619844.1940000001</v>
      </c>
      <c r="P2743" s="20">
        <f>Ugovori_OPULJP[[#This Row],[Bespovratna sredstva - EU dio - HRK]]/7.5345</f>
        <v>347713.07903643243</v>
      </c>
      <c r="Q2743" s="19">
        <f>Ugovori_OPULJP[[#This Row],[Bespovratna sredstva - Ukupno (EU+Nac) HRK
= Ukupna ugovorena vrijednost bespovratnih sredstava]]*Ugovori_OPULJP[[#This Row],[STOPA NACIONALNOG SUFINANCIRANJA %]]</f>
        <v>462325.446</v>
      </c>
      <c r="R2743" s="20">
        <f>Ugovori_OPULJP[[#This Row],[Bespovratna sredstva - Nacionalni dio - HRK]]/7.5345</f>
        <v>61361.131594664541</v>
      </c>
      <c r="S2743" s="21">
        <v>3082169.64</v>
      </c>
      <c r="T2743" s="22">
        <f>Ugovori_OPULJP[[#This Row],[Bespovratna sredstva - Ukupno (EU+Nac) HRK
= Ukupna ugovorena vrijednost bespovratnih sredstava]]/7.5345</f>
        <v>409074.21063109697</v>
      </c>
      <c r="U2743" s="19">
        <v>0</v>
      </c>
      <c r="V2743" s="20">
        <f>Ugovori_OPULJP[[#This Row],[Javni doprinos korisnika - HRK]]/7.5345</f>
        <v>0</v>
      </c>
      <c r="W2743" s="19">
        <v>0</v>
      </c>
      <c r="X2743" s="20">
        <f>Ugovori_OPULJP[[#This Row],[Privatni doprinos korisnika - HRK]]/7.5345</f>
        <v>0</v>
      </c>
      <c r="Y2743" s="21">
        <f>Ugovori_OPULJP[[#This Row],[Bespovratna sredstva - Ukupno (EU+Nac) HRK
= Ukupna ugovorena vrijednost bespovratnih sredstava]]+Ugovori_OPULJP[[#This Row],[Javni doprinos korisnika - HRK]]+Ugovori_OPULJP[[#This Row],[Privatni doprinos korisnika - HRK]]</f>
        <v>3082169.64</v>
      </c>
      <c r="Z2743" s="22">
        <f>Ugovori_OPULJP[[#This Row],[UKUPNI PRIHVATLJIVI IZDACI
TOTAL ELIGIBLE EXPENDITURE
= Bespovratna sredstva ukupno + doprinos korisnika
= Ukupni prihvatljivi troškovi
= Ukupna ugovorena vrijednost projekta HRK]]/7.5345</f>
        <v>409074.21063109697</v>
      </c>
      <c r="AA2743" s="27" t="s">
        <v>22</v>
      </c>
      <c r="AB2743" s="27" t="s">
        <v>19</v>
      </c>
      <c r="AC2743" s="91" t="s">
        <v>9983</v>
      </c>
      <c r="AD2743" s="33" t="s">
        <v>2664</v>
      </c>
    </row>
    <row r="2744" spans="1:30" ht="55.2" x14ac:dyDescent="0.3">
      <c r="A2744" s="31" t="s">
        <v>9984</v>
      </c>
      <c r="B2744" s="25" t="s">
        <v>139</v>
      </c>
      <c r="C2744" s="26" t="s">
        <v>2736</v>
      </c>
      <c r="D2744" s="26" t="s">
        <v>9754</v>
      </c>
      <c r="E2744" s="27" t="s">
        <v>63</v>
      </c>
      <c r="F2744" s="32" t="s">
        <v>9985</v>
      </c>
      <c r="G2744" s="32" t="s">
        <v>1163</v>
      </c>
      <c r="H2744" s="29">
        <v>44579</v>
      </c>
      <c r="I2744" s="29">
        <v>45187</v>
      </c>
      <c r="J2744" s="17" t="str">
        <f>IF(Ugovori_OPULJP[[#This Row],[DATUM ZAVRŠETKA OPERACIJE]]&gt;DATE(2023,12,31),"u provedbi","završen")</f>
        <v>završen</v>
      </c>
      <c r="K2744" s="28" t="s">
        <v>324</v>
      </c>
      <c r="L2744" s="28" t="s">
        <v>324</v>
      </c>
      <c r="M2744" s="18">
        <v>0.85</v>
      </c>
      <c r="N2744" s="18">
        <v>0.15</v>
      </c>
      <c r="O2744" s="19">
        <v>1049416.97</v>
      </c>
      <c r="P2744" s="20">
        <f>Ugovori_OPULJP[[#This Row],[Bespovratna sredstva - EU dio - HRK]]/7.5345</f>
        <v>139281.56745636737</v>
      </c>
      <c r="Q2744" s="19">
        <v>185191.22999999998</v>
      </c>
      <c r="R2744" s="20">
        <f>Ugovori_OPULJP[[#This Row],[Bespovratna sredstva - Nacionalni dio - HRK]]/7.5345</f>
        <v>24579.100139358947</v>
      </c>
      <c r="S2744" s="21">
        <v>1234608.2</v>
      </c>
      <c r="T2744" s="22">
        <f>Ugovori_OPULJP[[#This Row],[Bespovratna sredstva - Ukupno (EU+Nac) HRK
= Ukupna ugovorena vrijednost bespovratnih sredstava]]/7.5345</f>
        <v>163860.66759572632</v>
      </c>
      <c r="U2744" s="19">
        <v>0</v>
      </c>
      <c r="V2744" s="20">
        <f>Ugovori_OPULJP[[#This Row],[Javni doprinos korisnika - HRK]]/7.5345</f>
        <v>0</v>
      </c>
      <c r="W2744" s="19">
        <v>0</v>
      </c>
      <c r="X2744" s="20">
        <f>Ugovori_OPULJP[[#This Row],[Privatni doprinos korisnika - HRK]]/7.5345</f>
        <v>0</v>
      </c>
      <c r="Y2744" s="21">
        <v>1234608.2</v>
      </c>
      <c r="Z2744" s="22">
        <f>Ugovori_OPULJP[[#This Row],[UKUPNI PRIHVATLJIVI IZDACI
TOTAL ELIGIBLE EXPENDITURE
= Bespovratna sredstva ukupno + doprinos korisnika
= Ukupni prihvatljivi troškovi
= Ukupna ugovorena vrijednost projekta HRK]]/7.5345</f>
        <v>163860.66759572632</v>
      </c>
      <c r="AA2744" s="27" t="s">
        <v>22</v>
      </c>
      <c r="AB2744" s="27" t="s">
        <v>19</v>
      </c>
      <c r="AC2744" s="91" t="s">
        <v>9986</v>
      </c>
      <c r="AD2744" s="33" t="s">
        <v>2664</v>
      </c>
    </row>
    <row r="2745" spans="1:30" ht="110.4" x14ac:dyDescent="0.3">
      <c r="A2745" s="31" t="s">
        <v>9987</v>
      </c>
      <c r="B2745" s="25" t="s">
        <v>139</v>
      </c>
      <c r="C2745" s="26" t="s">
        <v>2736</v>
      </c>
      <c r="D2745" s="40" t="s">
        <v>9754</v>
      </c>
      <c r="E2745" s="27" t="s">
        <v>63</v>
      </c>
      <c r="F2745" s="32" t="s">
        <v>9988</v>
      </c>
      <c r="G2745" s="32" t="s">
        <v>9989</v>
      </c>
      <c r="H2745" s="29">
        <v>44595</v>
      </c>
      <c r="I2745" s="29">
        <v>45202</v>
      </c>
      <c r="J2745" s="17" t="str">
        <f>IF(Ugovori_OPULJP[[#This Row],[DATUM ZAVRŠETKA OPERACIJE]]&gt;DATE(2023,12,31),"u provedbi","završen")</f>
        <v>završen</v>
      </c>
      <c r="K2745" s="37" t="s">
        <v>324</v>
      </c>
      <c r="L2745" s="37" t="s">
        <v>324</v>
      </c>
      <c r="M2745" s="18">
        <v>0.85</v>
      </c>
      <c r="N2745" s="18">
        <v>0.15</v>
      </c>
      <c r="O2745" s="19">
        <f>Ugovori_OPULJP[[#This Row],[Bespovratna sredstva - Ukupno (EU+Nac) HRK
= Ukupna ugovorena vrijednost bespovratnih sredstava]]*Ugovori_OPULJP[[#This Row],[EU STOPA SUFINANCIRANJA %
EU CO-FINANCING RATE %]]</f>
        <v>997777.32799999986</v>
      </c>
      <c r="P2745" s="20">
        <f>Ugovori_OPULJP[[#This Row],[Bespovratna sredstva - EU dio - HRK]]/7.5345</f>
        <v>132427.80914460149</v>
      </c>
      <c r="Q2745" s="19">
        <f>Ugovori_OPULJP[[#This Row],[Bespovratna sredstva - Ukupno (EU+Nac) HRK
= Ukupna ugovorena vrijednost bespovratnih sredstava]]*Ugovori_OPULJP[[#This Row],[STOPA NACIONALNOG SUFINANCIRANJA %]]</f>
        <v>176078.35199999998</v>
      </c>
      <c r="R2745" s="20">
        <f>Ugovori_OPULJP[[#This Row],[Bespovratna sredstva - Nacionalni dio - HRK]]/7.5345</f>
        <v>23369.613378459086</v>
      </c>
      <c r="S2745" s="21">
        <v>1173855.68</v>
      </c>
      <c r="T2745" s="22">
        <f>Ugovori_OPULJP[[#This Row],[Bespovratna sredstva - Ukupno (EU+Nac) HRK
= Ukupna ugovorena vrijednost bespovratnih sredstava]]/7.5345</f>
        <v>155797.42252306058</v>
      </c>
      <c r="U2745" s="19">
        <v>0</v>
      </c>
      <c r="V2745" s="20">
        <f>Ugovori_OPULJP[[#This Row],[Javni doprinos korisnika - HRK]]/7.5345</f>
        <v>0</v>
      </c>
      <c r="W2745" s="19">
        <v>0</v>
      </c>
      <c r="X2745" s="20">
        <f>Ugovori_OPULJP[[#This Row],[Privatni doprinos korisnika - HRK]]/7.5345</f>
        <v>0</v>
      </c>
      <c r="Y2745" s="21">
        <f>Ugovori_OPULJP[[#This Row],[Bespovratna sredstva - Ukupno (EU+Nac) HRK
= Ukupna ugovorena vrijednost bespovratnih sredstava]]+Ugovori_OPULJP[[#This Row],[Javni doprinos korisnika - HRK]]+Ugovori_OPULJP[[#This Row],[Privatni doprinos korisnika - HRK]]</f>
        <v>1173855.68</v>
      </c>
      <c r="Z2745" s="22">
        <f>Ugovori_OPULJP[[#This Row],[UKUPNI PRIHVATLJIVI IZDACI
TOTAL ELIGIBLE EXPENDITURE
= Bespovratna sredstva ukupno + doprinos korisnika
= Ukupni prihvatljivi troškovi
= Ukupna ugovorena vrijednost projekta HRK]]/7.5345</f>
        <v>155797.42252306058</v>
      </c>
      <c r="AA2745" s="27" t="s">
        <v>22</v>
      </c>
      <c r="AB2745" s="27" t="s">
        <v>19</v>
      </c>
      <c r="AC2745" s="91" t="s">
        <v>9990</v>
      </c>
      <c r="AD2745" s="33" t="s">
        <v>2664</v>
      </c>
    </row>
    <row r="2746" spans="1:30" ht="96.6" x14ac:dyDescent="0.3">
      <c r="A2746" s="36" t="s">
        <v>9991</v>
      </c>
      <c r="B2746" s="25" t="s">
        <v>139</v>
      </c>
      <c r="C2746" s="26" t="s">
        <v>2736</v>
      </c>
      <c r="D2746" s="40" t="s">
        <v>9754</v>
      </c>
      <c r="E2746" s="27" t="s">
        <v>63</v>
      </c>
      <c r="F2746" s="32" t="s">
        <v>9992</v>
      </c>
      <c r="G2746" s="32" t="s">
        <v>9993</v>
      </c>
      <c r="H2746" s="29">
        <v>44553</v>
      </c>
      <c r="I2746" s="29">
        <v>45161</v>
      </c>
      <c r="J2746" s="17" t="str">
        <f>IF(Ugovori_OPULJP[[#This Row],[DATUM ZAVRŠETKA OPERACIJE]]&gt;DATE(2023,12,31),"u provedbi","završen")</f>
        <v>završen</v>
      </c>
      <c r="K2746" s="37" t="s">
        <v>86</v>
      </c>
      <c r="L2746" s="28" t="s">
        <v>86</v>
      </c>
      <c r="M2746" s="46" t="s">
        <v>3114</v>
      </c>
      <c r="N2746" s="18">
        <v>0.15</v>
      </c>
      <c r="O2746" s="19">
        <f>Ugovori_OPULJP[[#This Row],[Bespovratna sredstva - Ukupno (EU+Nac) HRK
= Ukupna ugovorena vrijednost bespovratnih sredstava]]*Ugovori_OPULJP[[#This Row],[EU STOPA SUFINANCIRANJA %
EU CO-FINANCING RATE %]]</f>
        <v>3458874.3829999999</v>
      </c>
      <c r="P2746" s="20">
        <f>Ugovori_OPULJP[[#This Row],[Bespovratna sredstva - EU dio - HRK]]/7.5345</f>
        <v>459071.52206516685</v>
      </c>
      <c r="Q2746" s="19">
        <f>Ugovori_OPULJP[[#This Row],[Bespovratna sredstva - Ukupno (EU+Nac) HRK
= Ukupna ugovorena vrijednost bespovratnih sredstava]]*Ugovori_OPULJP[[#This Row],[STOPA NACIONALNOG SUFINANCIRANJA %]]</f>
        <v>610389.59699999995</v>
      </c>
      <c r="R2746" s="20">
        <f>Ugovori_OPULJP[[#This Row],[Bespovratna sredstva - Nacionalni dio - HRK]]/7.5345</f>
        <v>81012.621540911801</v>
      </c>
      <c r="S2746" s="21">
        <v>4069263.98</v>
      </c>
      <c r="T2746" s="22">
        <f>Ugovori_OPULJP[[#This Row],[Bespovratna sredstva - Ukupno (EU+Nac) HRK
= Ukupna ugovorena vrijednost bespovratnih sredstava]]/7.5345</f>
        <v>540084.14360607869</v>
      </c>
      <c r="U2746" s="19">
        <v>0</v>
      </c>
      <c r="V2746" s="20">
        <f>Ugovori_OPULJP[[#This Row],[Javni doprinos korisnika - HRK]]/7.5345</f>
        <v>0</v>
      </c>
      <c r="W2746" s="19">
        <v>0</v>
      </c>
      <c r="X2746" s="20">
        <f>Ugovori_OPULJP[[#This Row],[Privatni doprinos korisnika - HRK]]/7.5345</f>
        <v>0</v>
      </c>
      <c r="Y2746" s="21">
        <f>Ugovori_OPULJP[[#This Row],[Bespovratna sredstva - Ukupno (EU+Nac) HRK
= Ukupna ugovorena vrijednost bespovratnih sredstava]]+Ugovori_OPULJP[[#This Row],[Javni doprinos korisnika - HRK]]+Ugovori_OPULJP[[#This Row],[Privatni doprinos korisnika - HRK]]</f>
        <v>4069263.98</v>
      </c>
      <c r="Z2746" s="22">
        <f>Ugovori_OPULJP[[#This Row],[UKUPNI PRIHVATLJIVI IZDACI
TOTAL ELIGIBLE EXPENDITURE
= Bespovratna sredstva ukupno + doprinos korisnika
= Ukupni prihvatljivi troškovi
= Ukupna ugovorena vrijednost projekta HRK]]/7.5345</f>
        <v>540084.14360607869</v>
      </c>
      <c r="AA2746" s="27" t="s">
        <v>22</v>
      </c>
      <c r="AB2746" s="27" t="s">
        <v>19</v>
      </c>
      <c r="AC2746" s="91" t="s">
        <v>9994</v>
      </c>
      <c r="AD2746" s="33" t="s">
        <v>2664</v>
      </c>
    </row>
    <row r="2747" spans="1:30" ht="69" x14ac:dyDescent="0.3">
      <c r="A2747" s="31" t="s">
        <v>9995</v>
      </c>
      <c r="B2747" s="25" t="s">
        <v>139</v>
      </c>
      <c r="C2747" s="26" t="s">
        <v>2736</v>
      </c>
      <c r="D2747" s="40" t="s">
        <v>9754</v>
      </c>
      <c r="E2747" s="27" t="s">
        <v>63</v>
      </c>
      <c r="F2747" s="32" t="s">
        <v>9996</v>
      </c>
      <c r="G2747" s="32" t="s">
        <v>9997</v>
      </c>
      <c r="H2747" s="29">
        <v>44553</v>
      </c>
      <c r="I2747" s="29">
        <v>45161</v>
      </c>
      <c r="J2747" s="17" t="str">
        <f>IF(Ugovori_OPULJP[[#This Row],[DATUM ZAVRŠETKA OPERACIJE]]&gt;DATE(2023,12,31),"u provedbi","završen")</f>
        <v>završen</v>
      </c>
      <c r="K2747" s="28" t="s">
        <v>324</v>
      </c>
      <c r="L2747" s="28" t="s">
        <v>324</v>
      </c>
      <c r="M2747" s="46" t="s">
        <v>3114</v>
      </c>
      <c r="N2747" s="18">
        <v>0.15</v>
      </c>
      <c r="O2747" s="19">
        <f>Ugovori_OPULJP[[#This Row],[Bespovratna sredstva - Ukupno (EU+Nac) HRK
= Ukupna ugovorena vrijednost bespovratnih sredstava]]*Ugovori_OPULJP[[#This Row],[EU STOPA SUFINANCIRANJA %
EU CO-FINANCING RATE %]]</f>
        <v>684029.70549999992</v>
      </c>
      <c r="P2747" s="20">
        <f>Ugovori_OPULJP[[#This Row],[Bespovratna sredstva - EU dio - HRK]]/7.5345</f>
        <v>90786.343552989565</v>
      </c>
      <c r="Q2747" s="19">
        <f>Ugovori_OPULJP[[#This Row],[Bespovratna sredstva - Ukupno (EU+Nac) HRK
= Ukupna ugovorena vrijednost bespovratnih sredstava]]*Ugovori_OPULJP[[#This Row],[STOPA NACIONALNOG SUFINANCIRANJA %]]</f>
        <v>120711.12449999999</v>
      </c>
      <c r="R2747" s="20">
        <f>Ugovori_OPULJP[[#This Row],[Bespovratna sredstva - Nacionalni dio - HRK]]/7.5345</f>
        <v>16021.119450527571</v>
      </c>
      <c r="S2747" s="21">
        <v>804740.83</v>
      </c>
      <c r="T2747" s="22">
        <f>Ugovori_OPULJP[[#This Row],[Bespovratna sredstva - Ukupno (EU+Nac) HRK
= Ukupna ugovorena vrijednost bespovratnih sredstava]]/7.5345</f>
        <v>106807.46300351714</v>
      </c>
      <c r="U2747" s="19">
        <v>0</v>
      </c>
      <c r="V2747" s="20">
        <f>Ugovori_OPULJP[[#This Row],[Javni doprinos korisnika - HRK]]/7.5345</f>
        <v>0</v>
      </c>
      <c r="W2747" s="19">
        <v>0</v>
      </c>
      <c r="X2747" s="20">
        <f>Ugovori_OPULJP[[#This Row],[Privatni doprinos korisnika - HRK]]/7.5345</f>
        <v>0</v>
      </c>
      <c r="Y2747" s="21">
        <f>Ugovori_OPULJP[[#This Row],[Bespovratna sredstva - Ukupno (EU+Nac) HRK
= Ukupna ugovorena vrijednost bespovratnih sredstava]]+Ugovori_OPULJP[[#This Row],[Javni doprinos korisnika - HRK]]+Ugovori_OPULJP[[#This Row],[Privatni doprinos korisnika - HRK]]</f>
        <v>804740.83</v>
      </c>
      <c r="Z2747" s="22">
        <f>Ugovori_OPULJP[[#This Row],[UKUPNI PRIHVATLJIVI IZDACI
TOTAL ELIGIBLE EXPENDITURE
= Bespovratna sredstva ukupno + doprinos korisnika
= Ukupni prihvatljivi troškovi
= Ukupna ugovorena vrijednost projekta HRK]]/7.5345</f>
        <v>106807.46300351714</v>
      </c>
      <c r="AA2747" s="27" t="s">
        <v>22</v>
      </c>
      <c r="AB2747" s="27" t="s">
        <v>19</v>
      </c>
      <c r="AC2747" s="91" t="s">
        <v>9998</v>
      </c>
      <c r="AD2747" s="33" t="s">
        <v>2664</v>
      </c>
    </row>
    <row r="2748" spans="1:30" ht="96.6" x14ac:dyDescent="0.3">
      <c r="A2748" s="31" t="s">
        <v>9999</v>
      </c>
      <c r="B2748" s="25" t="s">
        <v>139</v>
      </c>
      <c r="C2748" s="26" t="s">
        <v>2736</v>
      </c>
      <c r="D2748" s="40" t="s">
        <v>9754</v>
      </c>
      <c r="E2748" s="27" t="s">
        <v>63</v>
      </c>
      <c r="F2748" s="32" t="s">
        <v>10000</v>
      </c>
      <c r="G2748" s="14" t="s">
        <v>8402</v>
      </c>
      <c r="H2748" s="29">
        <v>44553</v>
      </c>
      <c r="I2748" s="29">
        <v>45161</v>
      </c>
      <c r="J2748" s="17" t="str">
        <f>IF(Ugovori_OPULJP[[#This Row],[DATUM ZAVRŠETKA OPERACIJE]]&gt;DATE(2023,12,31),"u provedbi","završen")</f>
        <v>završen</v>
      </c>
      <c r="K2748" s="37" t="s">
        <v>21</v>
      </c>
      <c r="L2748" s="28" t="s">
        <v>21</v>
      </c>
      <c r="M2748" s="46" t="s">
        <v>3114</v>
      </c>
      <c r="N2748" s="18">
        <v>0.15</v>
      </c>
      <c r="O2748" s="19">
        <f>Ugovori_OPULJP[[#This Row],[Bespovratna sredstva - Ukupno (EU+Nac) HRK
= Ukupna ugovorena vrijednost bespovratnih sredstava]]*Ugovori_OPULJP[[#This Row],[EU STOPA SUFINANCIRANJA %
EU CO-FINANCING RATE %]]</f>
        <v>2906805.4350000001</v>
      </c>
      <c r="P2748" s="20">
        <f>Ugovori_OPULJP[[#This Row],[Bespovratna sredstva - EU dio - HRK]]/7.5345</f>
        <v>385799.38084809872</v>
      </c>
      <c r="Q2748" s="19">
        <f>Ugovori_OPULJP[[#This Row],[Bespovratna sredstva - Ukupno (EU+Nac) HRK
= Ukupna ugovorena vrijednost bespovratnih sredstava]]*Ugovori_OPULJP[[#This Row],[STOPA NACIONALNOG SUFINANCIRANJA %]]</f>
        <v>512965.66499999998</v>
      </c>
      <c r="R2748" s="20">
        <f>Ugovori_OPULJP[[#This Row],[Bespovratna sredstva - Nacionalni dio - HRK]]/7.5345</f>
        <v>68082.243679076244</v>
      </c>
      <c r="S2748" s="21">
        <v>3419771.1</v>
      </c>
      <c r="T2748" s="22">
        <f>Ugovori_OPULJP[[#This Row],[Bespovratna sredstva - Ukupno (EU+Nac) HRK
= Ukupna ugovorena vrijednost bespovratnih sredstava]]/7.5345</f>
        <v>453881.62452717498</v>
      </c>
      <c r="U2748" s="19">
        <v>0</v>
      </c>
      <c r="V2748" s="20">
        <f>Ugovori_OPULJP[[#This Row],[Javni doprinos korisnika - HRK]]/7.5345</f>
        <v>0</v>
      </c>
      <c r="W2748" s="19">
        <v>0</v>
      </c>
      <c r="X2748" s="20">
        <f>Ugovori_OPULJP[[#This Row],[Privatni doprinos korisnika - HRK]]/7.5345</f>
        <v>0</v>
      </c>
      <c r="Y2748" s="21">
        <f>Ugovori_OPULJP[[#This Row],[Bespovratna sredstva - Ukupno (EU+Nac) HRK
= Ukupna ugovorena vrijednost bespovratnih sredstava]]+Ugovori_OPULJP[[#This Row],[Javni doprinos korisnika - HRK]]+Ugovori_OPULJP[[#This Row],[Privatni doprinos korisnika - HRK]]</f>
        <v>3419771.1</v>
      </c>
      <c r="Z2748" s="22">
        <f>Ugovori_OPULJP[[#This Row],[UKUPNI PRIHVATLJIVI IZDACI
TOTAL ELIGIBLE EXPENDITURE
= Bespovratna sredstva ukupno + doprinos korisnika
= Ukupni prihvatljivi troškovi
= Ukupna ugovorena vrijednost projekta HRK]]/7.5345</f>
        <v>453881.62452717498</v>
      </c>
      <c r="AA2748" s="27" t="s">
        <v>22</v>
      </c>
      <c r="AB2748" s="27" t="s">
        <v>19</v>
      </c>
      <c r="AC2748" s="91" t="s">
        <v>10001</v>
      </c>
      <c r="AD2748" s="33" t="s">
        <v>2664</v>
      </c>
    </row>
    <row r="2749" spans="1:30" ht="124.2" x14ac:dyDescent="0.3">
      <c r="A2749" s="10" t="s">
        <v>10002</v>
      </c>
      <c r="B2749" s="25" t="s">
        <v>139</v>
      </c>
      <c r="C2749" s="26" t="s">
        <v>2736</v>
      </c>
      <c r="D2749" s="40" t="s">
        <v>9754</v>
      </c>
      <c r="E2749" s="27" t="s">
        <v>63</v>
      </c>
      <c r="F2749" s="14" t="s">
        <v>10003</v>
      </c>
      <c r="G2749" s="32" t="s">
        <v>901</v>
      </c>
      <c r="H2749" s="29">
        <v>44575</v>
      </c>
      <c r="I2749" s="29">
        <v>45121</v>
      </c>
      <c r="J2749" s="17" t="str">
        <f>IF(Ugovori_OPULJP[[#This Row],[DATUM ZAVRŠETKA OPERACIJE]]&gt;DATE(2023,12,31),"u provedbi","završen")</f>
        <v>završen</v>
      </c>
      <c r="K2749" s="37" t="s">
        <v>586</v>
      </c>
      <c r="L2749" s="37" t="s">
        <v>586</v>
      </c>
      <c r="M2749" s="18">
        <v>0.85</v>
      </c>
      <c r="N2749" s="18">
        <v>0.15</v>
      </c>
      <c r="O2749" s="19">
        <f>Ugovori_OPULJP[[#This Row],[Bespovratna sredstva - Ukupno (EU+Nac) HRK
= Ukupna ugovorena vrijednost bespovratnih sredstava]]*Ugovori_OPULJP[[#This Row],[EU STOPA SUFINANCIRANJA %
EU CO-FINANCING RATE %]]</f>
        <v>5099923.5</v>
      </c>
      <c r="P2749" s="20">
        <f>Ugovori_OPULJP[[#This Row],[Bespovratna sredstva - EU dio - HRK]]/7.5345</f>
        <v>676876.16961974907</v>
      </c>
      <c r="Q2749" s="19">
        <f>Ugovori_OPULJP[[#This Row],[Bespovratna sredstva - Ukupno (EU+Nac) HRK
= Ukupna ugovorena vrijednost bespovratnih sredstava]]*Ugovori_OPULJP[[#This Row],[STOPA NACIONALNOG SUFINANCIRANJA %]]</f>
        <v>899986.5</v>
      </c>
      <c r="R2749" s="20">
        <f>Ugovori_OPULJP[[#This Row],[Bespovratna sredstva - Nacionalni dio - HRK]]/7.5345</f>
        <v>119448.73581524985</v>
      </c>
      <c r="S2749" s="21">
        <v>5999910</v>
      </c>
      <c r="T2749" s="22">
        <f>Ugovori_OPULJP[[#This Row],[Bespovratna sredstva - Ukupno (EU+Nac) HRK
= Ukupna ugovorena vrijednost bespovratnih sredstava]]/7.5345</f>
        <v>796324.90543499892</v>
      </c>
      <c r="U2749" s="19">
        <v>0</v>
      </c>
      <c r="V2749" s="20">
        <f>Ugovori_OPULJP[[#This Row],[Javni doprinos korisnika - HRK]]/7.5345</f>
        <v>0</v>
      </c>
      <c r="W2749" s="19">
        <v>0</v>
      </c>
      <c r="X2749" s="20">
        <f>Ugovori_OPULJP[[#This Row],[Privatni doprinos korisnika - HRK]]/7.5345</f>
        <v>0</v>
      </c>
      <c r="Y2749" s="21">
        <f>Ugovori_OPULJP[[#This Row],[Bespovratna sredstva - Ukupno (EU+Nac) HRK
= Ukupna ugovorena vrijednost bespovratnih sredstava]]+Ugovori_OPULJP[[#This Row],[Javni doprinos korisnika - HRK]]+Ugovori_OPULJP[[#This Row],[Privatni doprinos korisnika - HRK]]</f>
        <v>5999910</v>
      </c>
      <c r="Z2749" s="22">
        <f>Ugovori_OPULJP[[#This Row],[UKUPNI PRIHVATLJIVI IZDACI
TOTAL ELIGIBLE EXPENDITURE
= Bespovratna sredstva ukupno + doprinos korisnika
= Ukupni prihvatljivi troškovi
= Ukupna ugovorena vrijednost projekta HRK]]/7.5345</f>
        <v>796324.90543499892</v>
      </c>
      <c r="AA2749" s="27" t="s">
        <v>22</v>
      </c>
      <c r="AB2749" s="27" t="s">
        <v>19</v>
      </c>
      <c r="AC2749" s="91" t="s">
        <v>10004</v>
      </c>
      <c r="AD2749" s="33" t="s">
        <v>2664</v>
      </c>
    </row>
    <row r="2750" spans="1:30" ht="124.2" x14ac:dyDescent="0.3">
      <c r="A2750" s="31" t="s">
        <v>10005</v>
      </c>
      <c r="B2750" s="25" t="s">
        <v>139</v>
      </c>
      <c r="C2750" s="26" t="s">
        <v>2736</v>
      </c>
      <c r="D2750" s="40" t="s">
        <v>9754</v>
      </c>
      <c r="E2750" s="27" t="s">
        <v>63</v>
      </c>
      <c r="F2750" s="32" t="s">
        <v>10006</v>
      </c>
      <c r="G2750" s="32" t="s">
        <v>3266</v>
      </c>
      <c r="H2750" s="29">
        <v>44553</v>
      </c>
      <c r="I2750" s="29">
        <v>45161</v>
      </c>
      <c r="J2750" s="17" t="str">
        <f>IF(Ugovori_OPULJP[[#This Row],[DATUM ZAVRŠETKA OPERACIJE]]&gt;DATE(2023,12,31),"u provedbi","završen")</f>
        <v>završen</v>
      </c>
      <c r="K2750" s="28" t="s">
        <v>117</v>
      </c>
      <c r="L2750" s="28" t="s">
        <v>117</v>
      </c>
      <c r="M2750" s="46" t="s">
        <v>3114</v>
      </c>
      <c r="N2750" s="18">
        <v>0.15</v>
      </c>
      <c r="O2750" s="19">
        <f>Ugovori_OPULJP[[#This Row],[Bespovratna sredstva - Ukupno (EU+Nac) HRK
= Ukupna ugovorena vrijednost bespovratnih sredstava]]*Ugovori_OPULJP[[#This Row],[EU STOPA SUFINANCIRANJA %
EU CO-FINANCING RATE %]]</f>
        <v>952287.98</v>
      </c>
      <c r="P2750" s="20">
        <f>Ugovori_OPULJP[[#This Row],[Bespovratna sredstva - EU dio - HRK]]/7.5345</f>
        <v>126390.33512509124</v>
      </c>
      <c r="Q2750" s="19">
        <f>Ugovori_OPULJP[[#This Row],[Bespovratna sredstva - Ukupno (EU+Nac) HRK
= Ukupna ugovorena vrijednost bespovratnih sredstava]]*Ugovori_OPULJP[[#This Row],[STOPA NACIONALNOG SUFINANCIRANJA %]]</f>
        <v>168050.82</v>
      </c>
      <c r="R2750" s="20">
        <f>Ugovori_OPULJP[[#This Row],[Bespovratna sredstva - Nacionalni dio - HRK]]/7.5345</f>
        <v>22304.176786780808</v>
      </c>
      <c r="S2750" s="21">
        <v>1120338.8</v>
      </c>
      <c r="T2750" s="22">
        <f>Ugovori_OPULJP[[#This Row],[Bespovratna sredstva - Ukupno (EU+Nac) HRK
= Ukupna ugovorena vrijednost bespovratnih sredstava]]/7.5345</f>
        <v>148694.51191187205</v>
      </c>
      <c r="U2750" s="19">
        <v>0</v>
      </c>
      <c r="V2750" s="20">
        <f>Ugovori_OPULJP[[#This Row],[Javni doprinos korisnika - HRK]]/7.5345</f>
        <v>0</v>
      </c>
      <c r="W2750" s="19">
        <v>0</v>
      </c>
      <c r="X2750" s="20">
        <f>Ugovori_OPULJP[[#This Row],[Privatni doprinos korisnika - HRK]]/7.5345</f>
        <v>0</v>
      </c>
      <c r="Y2750" s="21">
        <f>Ugovori_OPULJP[[#This Row],[Bespovratna sredstva - Ukupno (EU+Nac) HRK
= Ukupna ugovorena vrijednost bespovratnih sredstava]]+Ugovori_OPULJP[[#This Row],[Javni doprinos korisnika - HRK]]+Ugovori_OPULJP[[#This Row],[Privatni doprinos korisnika - HRK]]</f>
        <v>1120338.8</v>
      </c>
      <c r="Z2750" s="22">
        <f>Ugovori_OPULJP[[#This Row],[UKUPNI PRIHVATLJIVI IZDACI
TOTAL ELIGIBLE EXPENDITURE
= Bespovratna sredstva ukupno + doprinos korisnika
= Ukupni prihvatljivi troškovi
= Ukupna ugovorena vrijednost projekta HRK]]/7.5345</f>
        <v>148694.51191187205</v>
      </c>
      <c r="AA2750" s="27" t="s">
        <v>22</v>
      </c>
      <c r="AB2750" s="27" t="s">
        <v>19</v>
      </c>
      <c r="AC2750" s="91" t="s">
        <v>10007</v>
      </c>
      <c r="AD2750" s="33" t="s">
        <v>2664</v>
      </c>
    </row>
    <row r="2751" spans="1:30" ht="69" x14ac:dyDescent="0.3">
      <c r="A2751" s="31" t="s">
        <v>10008</v>
      </c>
      <c r="B2751" s="25" t="s">
        <v>139</v>
      </c>
      <c r="C2751" s="26" t="s">
        <v>2736</v>
      </c>
      <c r="D2751" s="26" t="s">
        <v>9754</v>
      </c>
      <c r="E2751" s="27" t="s">
        <v>63</v>
      </c>
      <c r="F2751" s="32" t="s">
        <v>10009</v>
      </c>
      <c r="G2751" s="14" t="s">
        <v>8418</v>
      </c>
      <c r="H2751" s="29">
        <v>44580</v>
      </c>
      <c r="I2751" s="29">
        <v>45188</v>
      </c>
      <c r="J2751" s="17" t="str">
        <f>IF(Ugovori_OPULJP[[#This Row],[DATUM ZAVRŠETKA OPERACIJE]]&gt;DATE(2023,12,31),"u provedbi","završen")</f>
        <v>završen</v>
      </c>
      <c r="K2751" s="28" t="s">
        <v>164</v>
      </c>
      <c r="L2751" s="28" t="s">
        <v>164</v>
      </c>
      <c r="M2751" s="18">
        <v>0.85</v>
      </c>
      <c r="N2751" s="18">
        <v>0.15</v>
      </c>
      <c r="O2751" s="19">
        <v>800895.88249999995</v>
      </c>
      <c r="P2751" s="20">
        <f>Ugovori_OPULJP[[#This Row],[Bespovratna sredstva - EU dio - HRK]]/7.5345</f>
        <v>106297.15077311035</v>
      </c>
      <c r="Q2751" s="19">
        <v>141334.56749999998</v>
      </c>
      <c r="R2751" s="20">
        <f>Ugovori_OPULJP[[#This Row],[Bespovratna sredstva - Nacionalni dio - HRK]]/7.5345</f>
        <v>18758.32072466653</v>
      </c>
      <c r="S2751" s="21">
        <v>942230.45</v>
      </c>
      <c r="T2751" s="22">
        <f>Ugovori_OPULJP[[#This Row],[Bespovratna sredstva - Ukupno (EU+Nac) HRK
= Ukupna ugovorena vrijednost bespovratnih sredstava]]/7.5345</f>
        <v>125055.47149777687</v>
      </c>
      <c r="U2751" s="19">
        <v>0</v>
      </c>
      <c r="V2751" s="20">
        <f>Ugovori_OPULJP[[#This Row],[Javni doprinos korisnika - HRK]]/7.5345</f>
        <v>0</v>
      </c>
      <c r="W2751" s="19">
        <v>0</v>
      </c>
      <c r="X2751" s="20">
        <f>Ugovori_OPULJP[[#This Row],[Privatni doprinos korisnika - HRK]]/7.5345</f>
        <v>0</v>
      </c>
      <c r="Y2751" s="21">
        <v>942230.45</v>
      </c>
      <c r="Z2751" s="22">
        <f>Ugovori_OPULJP[[#This Row],[UKUPNI PRIHVATLJIVI IZDACI
TOTAL ELIGIBLE EXPENDITURE
= Bespovratna sredstva ukupno + doprinos korisnika
= Ukupni prihvatljivi troškovi
= Ukupna ugovorena vrijednost projekta HRK]]/7.5345</f>
        <v>125055.47149777687</v>
      </c>
      <c r="AA2751" s="27" t="s">
        <v>22</v>
      </c>
      <c r="AB2751" s="27" t="s">
        <v>19</v>
      </c>
      <c r="AC2751" s="91" t="s">
        <v>10010</v>
      </c>
      <c r="AD2751" s="33" t="s">
        <v>2664</v>
      </c>
    </row>
    <row r="2752" spans="1:30" ht="55.2" x14ac:dyDescent="0.3">
      <c r="A2752" s="36" t="s">
        <v>10011</v>
      </c>
      <c r="B2752" s="25" t="s">
        <v>139</v>
      </c>
      <c r="C2752" s="26" t="s">
        <v>2736</v>
      </c>
      <c r="D2752" s="40" t="s">
        <v>9754</v>
      </c>
      <c r="E2752" s="27" t="s">
        <v>63</v>
      </c>
      <c r="F2752" s="32" t="s">
        <v>10012</v>
      </c>
      <c r="G2752" s="32" t="s">
        <v>10013</v>
      </c>
      <c r="H2752" s="29">
        <v>44553</v>
      </c>
      <c r="I2752" s="29">
        <v>45161</v>
      </c>
      <c r="J2752" s="17" t="str">
        <f>IF(Ugovori_OPULJP[[#This Row],[DATUM ZAVRŠETKA OPERACIJE]]&gt;DATE(2023,12,31),"u provedbi","završen")</f>
        <v>završen</v>
      </c>
      <c r="K2752" s="28" t="s">
        <v>91</v>
      </c>
      <c r="L2752" s="28" t="s">
        <v>91</v>
      </c>
      <c r="M2752" s="46" t="s">
        <v>3114</v>
      </c>
      <c r="N2752" s="18">
        <v>0.15</v>
      </c>
      <c r="O2752" s="19">
        <f>Ugovori_OPULJP[[#This Row],[Bespovratna sredstva - Ukupno (EU+Nac) HRK
= Ukupna ugovorena vrijednost bespovratnih sredstava]]*Ugovori_OPULJP[[#This Row],[EU STOPA SUFINANCIRANJA %
EU CO-FINANCING RATE %]]</f>
        <v>1380092.385</v>
      </c>
      <c r="P2752" s="20">
        <f>Ugovori_OPULJP[[#This Row],[Bespovratna sredstva - EU dio - HRK]]/7.5345</f>
        <v>183169.73720883933</v>
      </c>
      <c r="Q2752" s="19">
        <f>Ugovori_OPULJP[[#This Row],[Bespovratna sredstva - Ukupno (EU+Nac) HRK
= Ukupna ugovorena vrijednost bespovratnih sredstava]]*Ugovori_OPULJP[[#This Row],[STOPA NACIONALNOG SUFINANCIRANJA %]]</f>
        <v>243545.715</v>
      </c>
      <c r="R2752" s="20">
        <f>Ugovori_OPULJP[[#This Row],[Bespovratna sredstva - Nacionalni dio - HRK]]/7.5345</f>
        <v>32324.071272148118</v>
      </c>
      <c r="S2752" s="21">
        <v>1623638.1</v>
      </c>
      <c r="T2752" s="22">
        <f>Ugovori_OPULJP[[#This Row],[Bespovratna sredstva - Ukupno (EU+Nac) HRK
= Ukupna ugovorena vrijednost bespovratnih sredstava]]/7.5345</f>
        <v>215493.80848098747</v>
      </c>
      <c r="U2752" s="19">
        <v>0</v>
      </c>
      <c r="V2752" s="20">
        <f>Ugovori_OPULJP[[#This Row],[Javni doprinos korisnika - HRK]]/7.5345</f>
        <v>0</v>
      </c>
      <c r="W2752" s="19">
        <v>0</v>
      </c>
      <c r="X2752" s="20">
        <f>Ugovori_OPULJP[[#This Row],[Privatni doprinos korisnika - HRK]]/7.5345</f>
        <v>0</v>
      </c>
      <c r="Y2752" s="21">
        <f>Ugovori_OPULJP[[#This Row],[Bespovratna sredstva - Ukupno (EU+Nac) HRK
= Ukupna ugovorena vrijednost bespovratnih sredstava]]+Ugovori_OPULJP[[#This Row],[Javni doprinos korisnika - HRK]]+Ugovori_OPULJP[[#This Row],[Privatni doprinos korisnika - HRK]]</f>
        <v>1623638.1</v>
      </c>
      <c r="Z2752" s="22">
        <f>Ugovori_OPULJP[[#This Row],[UKUPNI PRIHVATLJIVI IZDACI
TOTAL ELIGIBLE EXPENDITURE
= Bespovratna sredstva ukupno + doprinos korisnika
= Ukupni prihvatljivi troškovi
= Ukupna ugovorena vrijednost projekta HRK]]/7.5345</f>
        <v>215493.80848098747</v>
      </c>
      <c r="AA2752" s="27" t="s">
        <v>22</v>
      </c>
      <c r="AB2752" s="27" t="s">
        <v>19</v>
      </c>
      <c r="AC2752" s="91" t="s">
        <v>10014</v>
      </c>
      <c r="AD2752" s="33" t="s">
        <v>2664</v>
      </c>
    </row>
    <row r="2753" spans="1:30" ht="82.8" x14ac:dyDescent="0.3">
      <c r="A2753" s="31" t="s">
        <v>10015</v>
      </c>
      <c r="B2753" s="25" t="s">
        <v>139</v>
      </c>
      <c r="C2753" s="26" t="s">
        <v>2736</v>
      </c>
      <c r="D2753" s="40" t="s">
        <v>9754</v>
      </c>
      <c r="E2753" s="27" t="s">
        <v>63</v>
      </c>
      <c r="F2753" s="32" t="s">
        <v>10016</v>
      </c>
      <c r="G2753" s="32" t="s">
        <v>10017</v>
      </c>
      <c r="H2753" s="29">
        <v>44553</v>
      </c>
      <c r="I2753" s="29">
        <v>45161</v>
      </c>
      <c r="J2753" s="17" t="str">
        <f>IF(Ugovori_OPULJP[[#This Row],[DATUM ZAVRŠETKA OPERACIJE]]&gt;DATE(2023,12,31),"u provedbi","završen")</f>
        <v>završen</v>
      </c>
      <c r="K2753" s="28" t="s">
        <v>117</v>
      </c>
      <c r="L2753" s="28" t="s">
        <v>117</v>
      </c>
      <c r="M2753" s="46" t="s">
        <v>3114</v>
      </c>
      <c r="N2753" s="18">
        <v>0.15</v>
      </c>
      <c r="O2753" s="19">
        <f>Ugovori_OPULJP[[#This Row],[Bespovratna sredstva - Ukupno (EU+Nac) HRK
= Ukupna ugovorena vrijednost bespovratnih sredstava]]*Ugovori_OPULJP[[#This Row],[EU STOPA SUFINANCIRANJA %
EU CO-FINANCING RATE %]]</f>
        <v>2687980.3299999996</v>
      </c>
      <c r="P2753" s="20">
        <f>Ugovori_OPULJP[[#This Row],[Bespovratna sredstva - EU dio - HRK]]/7.5345</f>
        <v>356756.29836087325</v>
      </c>
      <c r="Q2753" s="19">
        <f>Ugovori_OPULJP[[#This Row],[Bespovratna sredstva - Ukupno (EU+Nac) HRK
= Ukupna ugovorena vrijednost bespovratnih sredstava]]*Ugovori_OPULJP[[#This Row],[STOPA NACIONALNOG SUFINANCIRANJA %]]</f>
        <v>474349.47</v>
      </c>
      <c r="R2753" s="20">
        <f>Ugovori_OPULJP[[#This Row],[Bespovratna sredstva - Nacionalni dio - HRK]]/7.5345</f>
        <v>62956.993828389401</v>
      </c>
      <c r="S2753" s="21">
        <v>3162329.8</v>
      </c>
      <c r="T2753" s="22">
        <f>Ugovori_OPULJP[[#This Row],[Bespovratna sredstva - Ukupno (EU+Nac) HRK
= Ukupna ugovorena vrijednost bespovratnih sredstava]]/7.5345</f>
        <v>419713.29218926269</v>
      </c>
      <c r="U2753" s="19">
        <v>0</v>
      </c>
      <c r="V2753" s="20">
        <f>Ugovori_OPULJP[[#This Row],[Javni doprinos korisnika - HRK]]/7.5345</f>
        <v>0</v>
      </c>
      <c r="W2753" s="19">
        <v>0</v>
      </c>
      <c r="X2753" s="20">
        <f>Ugovori_OPULJP[[#This Row],[Privatni doprinos korisnika - HRK]]/7.5345</f>
        <v>0</v>
      </c>
      <c r="Y2753" s="21">
        <f>Ugovori_OPULJP[[#This Row],[Bespovratna sredstva - Ukupno (EU+Nac) HRK
= Ukupna ugovorena vrijednost bespovratnih sredstava]]+Ugovori_OPULJP[[#This Row],[Javni doprinos korisnika - HRK]]+Ugovori_OPULJP[[#This Row],[Privatni doprinos korisnika - HRK]]</f>
        <v>3162329.8</v>
      </c>
      <c r="Z2753" s="22">
        <f>Ugovori_OPULJP[[#This Row],[UKUPNI PRIHVATLJIVI IZDACI
TOTAL ELIGIBLE EXPENDITURE
= Bespovratna sredstva ukupno + doprinos korisnika
= Ukupni prihvatljivi troškovi
= Ukupna ugovorena vrijednost projekta HRK]]/7.5345</f>
        <v>419713.29218926269</v>
      </c>
      <c r="AA2753" s="27" t="s">
        <v>22</v>
      </c>
      <c r="AB2753" s="27" t="s">
        <v>19</v>
      </c>
      <c r="AC2753" s="91" t="s">
        <v>10018</v>
      </c>
      <c r="AD2753" s="33" t="s">
        <v>2664</v>
      </c>
    </row>
    <row r="2754" spans="1:30" ht="69" x14ac:dyDescent="0.3">
      <c r="A2754" s="31" t="s">
        <v>10019</v>
      </c>
      <c r="B2754" s="25" t="s">
        <v>139</v>
      </c>
      <c r="C2754" s="26" t="s">
        <v>2736</v>
      </c>
      <c r="D2754" s="40" t="s">
        <v>9754</v>
      </c>
      <c r="E2754" s="27" t="s">
        <v>63</v>
      </c>
      <c r="F2754" s="32" t="s">
        <v>10020</v>
      </c>
      <c r="G2754" s="32" t="s">
        <v>10021</v>
      </c>
      <c r="H2754" s="29">
        <v>44595</v>
      </c>
      <c r="I2754" s="29">
        <v>45202</v>
      </c>
      <c r="J2754" s="17" t="str">
        <f>IF(Ugovori_OPULJP[[#This Row],[DATUM ZAVRŠETKA OPERACIJE]]&gt;DATE(2023,12,31),"u provedbi","završen")</f>
        <v>završen</v>
      </c>
      <c r="K2754" s="15" t="s">
        <v>21</v>
      </c>
      <c r="L2754" s="15" t="s">
        <v>21</v>
      </c>
      <c r="M2754" s="18">
        <v>0.85</v>
      </c>
      <c r="N2754" s="18">
        <v>0.15</v>
      </c>
      <c r="O2754" s="19">
        <f>Ugovori_OPULJP[[#This Row],[Bespovratna sredstva - Ukupno (EU+Nac) HRK
= Ukupna ugovorena vrijednost bespovratnih sredstava]]*Ugovori_OPULJP[[#This Row],[EU STOPA SUFINANCIRANJA %
EU CO-FINANCING RATE %]]</f>
        <v>1109450.4725000001</v>
      </c>
      <c r="P2754" s="20">
        <f>Ugovori_OPULJP[[#This Row],[Bespovratna sredstva - EU dio - HRK]]/7.5345</f>
        <v>147249.38250713385</v>
      </c>
      <c r="Q2754" s="19">
        <f>Ugovori_OPULJP[[#This Row],[Bespovratna sredstva - Ukupno (EU+Nac) HRK
= Ukupna ugovorena vrijednost bespovratnih sredstava]]*Ugovori_OPULJP[[#This Row],[STOPA NACIONALNOG SUFINANCIRANJA %]]</f>
        <v>195785.3775</v>
      </c>
      <c r="R2754" s="20">
        <f>Ugovori_OPULJP[[#This Row],[Bespovratna sredstva - Nacionalni dio - HRK]]/7.5345</f>
        <v>25985.185148317738</v>
      </c>
      <c r="S2754" s="21">
        <v>1305235.8500000001</v>
      </c>
      <c r="T2754" s="22">
        <f>Ugovori_OPULJP[[#This Row],[Bespovratna sredstva - Ukupno (EU+Nac) HRK
= Ukupna ugovorena vrijednost bespovratnih sredstava]]/7.5345</f>
        <v>173234.5676554516</v>
      </c>
      <c r="U2754" s="19">
        <v>0</v>
      </c>
      <c r="V2754" s="20">
        <f>Ugovori_OPULJP[[#This Row],[Javni doprinos korisnika - HRK]]/7.5345</f>
        <v>0</v>
      </c>
      <c r="W2754" s="19">
        <v>0</v>
      </c>
      <c r="X2754" s="20">
        <f>Ugovori_OPULJP[[#This Row],[Privatni doprinos korisnika - HRK]]/7.5345</f>
        <v>0</v>
      </c>
      <c r="Y2754" s="21">
        <f>Ugovori_OPULJP[[#This Row],[Bespovratna sredstva - Ukupno (EU+Nac) HRK
= Ukupna ugovorena vrijednost bespovratnih sredstava]]+Ugovori_OPULJP[[#This Row],[Javni doprinos korisnika - HRK]]+Ugovori_OPULJP[[#This Row],[Privatni doprinos korisnika - HRK]]</f>
        <v>1305235.8500000001</v>
      </c>
      <c r="Z2754" s="22">
        <f>Ugovori_OPULJP[[#This Row],[UKUPNI PRIHVATLJIVI IZDACI
TOTAL ELIGIBLE EXPENDITURE
= Bespovratna sredstva ukupno + doprinos korisnika
= Ukupni prihvatljivi troškovi
= Ukupna ugovorena vrijednost projekta HRK]]/7.5345</f>
        <v>173234.5676554516</v>
      </c>
      <c r="AA2754" s="27" t="s">
        <v>22</v>
      </c>
      <c r="AB2754" s="27" t="s">
        <v>19</v>
      </c>
      <c r="AC2754" s="91" t="s">
        <v>10022</v>
      </c>
      <c r="AD2754" s="33" t="s">
        <v>2664</v>
      </c>
    </row>
    <row r="2755" spans="1:30" ht="96.6" x14ac:dyDescent="0.3">
      <c r="A2755" s="31" t="s">
        <v>10023</v>
      </c>
      <c r="B2755" s="25" t="s">
        <v>139</v>
      </c>
      <c r="C2755" s="26" t="s">
        <v>2736</v>
      </c>
      <c r="D2755" s="40" t="s">
        <v>9754</v>
      </c>
      <c r="E2755" s="27" t="s">
        <v>63</v>
      </c>
      <c r="F2755" s="32" t="s">
        <v>10024</v>
      </c>
      <c r="G2755" s="32" t="s">
        <v>8352</v>
      </c>
      <c r="H2755" s="29">
        <v>44595</v>
      </c>
      <c r="I2755" s="29">
        <v>45202</v>
      </c>
      <c r="J2755" s="17" t="str">
        <f>IF(Ugovori_OPULJP[[#This Row],[DATUM ZAVRŠETKA OPERACIJE]]&gt;DATE(2023,12,31),"u provedbi","završen")</f>
        <v>završen</v>
      </c>
      <c r="K2755" s="37" t="s">
        <v>324</v>
      </c>
      <c r="L2755" s="37" t="s">
        <v>324</v>
      </c>
      <c r="M2755" s="18">
        <v>0.85</v>
      </c>
      <c r="N2755" s="18">
        <v>0.15</v>
      </c>
      <c r="O2755" s="19">
        <f>Ugovori_OPULJP[[#This Row],[Bespovratna sredstva - Ukupno (EU+Nac) HRK
= Ukupna ugovorena vrijednost bespovratnih sredstava]]*Ugovori_OPULJP[[#This Row],[EU STOPA SUFINANCIRANJA %
EU CO-FINANCING RATE %]]</f>
        <v>459423.68249999994</v>
      </c>
      <c r="P2755" s="20">
        <f>Ugovori_OPULJP[[#This Row],[Bespovratna sredstva - EU dio - HRK]]/7.5345</f>
        <v>60976.001393589475</v>
      </c>
      <c r="Q2755" s="19">
        <f>Ugovori_OPULJP[[#This Row],[Bespovratna sredstva - Ukupno (EU+Nac) HRK
= Ukupna ugovorena vrijednost bespovratnih sredstava]]*Ugovori_OPULJP[[#This Row],[STOPA NACIONALNOG SUFINANCIRANJA %]]</f>
        <v>81074.767499999987</v>
      </c>
      <c r="R2755" s="20">
        <f>Ugovori_OPULJP[[#This Row],[Bespovratna sredstva - Nacionalni dio - HRK]]/7.5345</f>
        <v>10760.470834162848</v>
      </c>
      <c r="S2755" s="21">
        <v>540498.44999999995</v>
      </c>
      <c r="T2755" s="22">
        <f>Ugovori_OPULJP[[#This Row],[Bespovratna sredstva - Ukupno (EU+Nac) HRK
= Ukupna ugovorena vrijednost bespovratnih sredstava]]/7.5345</f>
        <v>71736.472227752325</v>
      </c>
      <c r="U2755" s="19">
        <v>0</v>
      </c>
      <c r="V2755" s="20">
        <f>Ugovori_OPULJP[[#This Row],[Javni doprinos korisnika - HRK]]/7.5345</f>
        <v>0</v>
      </c>
      <c r="W2755" s="19">
        <v>0</v>
      </c>
      <c r="X2755" s="20">
        <f>Ugovori_OPULJP[[#This Row],[Privatni doprinos korisnika - HRK]]/7.5345</f>
        <v>0</v>
      </c>
      <c r="Y2755" s="21">
        <f>Ugovori_OPULJP[[#This Row],[Bespovratna sredstva - Ukupno (EU+Nac) HRK
= Ukupna ugovorena vrijednost bespovratnih sredstava]]+Ugovori_OPULJP[[#This Row],[Javni doprinos korisnika - HRK]]+Ugovori_OPULJP[[#This Row],[Privatni doprinos korisnika - HRK]]</f>
        <v>540498.44999999995</v>
      </c>
      <c r="Z2755" s="22">
        <f>Ugovori_OPULJP[[#This Row],[UKUPNI PRIHVATLJIVI IZDACI
TOTAL ELIGIBLE EXPENDITURE
= Bespovratna sredstva ukupno + doprinos korisnika
= Ukupni prihvatljivi troškovi
= Ukupna ugovorena vrijednost projekta HRK]]/7.5345</f>
        <v>71736.472227752325</v>
      </c>
      <c r="AA2755" s="27" t="s">
        <v>22</v>
      </c>
      <c r="AB2755" s="27" t="s">
        <v>19</v>
      </c>
      <c r="AC2755" s="91" t="s">
        <v>10025</v>
      </c>
      <c r="AD2755" s="33" t="s">
        <v>2664</v>
      </c>
    </row>
    <row r="2756" spans="1:30" ht="96.6" x14ac:dyDescent="0.3">
      <c r="A2756" s="31" t="s">
        <v>10026</v>
      </c>
      <c r="B2756" s="25" t="s">
        <v>139</v>
      </c>
      <c r="C2756" s="26" t="s">
        <v>2736</v>
      </c>
      <c r="D2756" s="40" t="s">
        <v>9754</v>
      </c>
      <c r="E2756" s="27" t="s">
        <v>63</v>
      </c>
      <c r="F2756" s="32" t="s">
        <v>10027</v>
      </c>
      <c r="G2756" s="32" t="s">
        <v>10028</v>
      </c>
      <c r="H2756" s="29">
        <v>44553</v>
      </c>
      <c r="I2756" s="29">
        <v>45161</v>
      </c>
      <c r="J2756" s="17" t="str">
        <f>IF(Ugovori_OPULJP[[#This Row],[DATUM ZAVRŠETKA OPERACIJE]]&gt;DATE(2023,12,31),"u provedbi","završen")</f>
        <v>završen</v>
      </c>
      <c r="K2756" s="28" t="s">
        <v>192</v>
      </c>
      <c r="L2756" s="28" t="s">
        <v>192</v>
      </c>
      <c r="M2756" s="46" t="s">
        <v>3114</v>
      </c>
      <c r="N2756" s="18">
        <v>0.15</v>
      </c>
      <c r="O2756" s="19">
        <f>Ugovori_OPULJP[[#This Row],[Bespovratna sredstva - Ukupno (EU+Nac) HRK
= Ukupna ugovorena vrijednost bespovratnih sredstava]]*Ugovori_OPULJP[[#This Row],[EU STOPA SUFINANCIRANJA %
EU CO-FINANCING RATE %]]</f>
        <v>531799.96699999995</v>
      </c>
      <c r="P2756" s="20">
        <f>Ugovori_OPULJP[[#This Row],[Bespovratna sredstva - EU dio - HRK]]/7.5345</f>
        <v>70581.985135045441</v>
      </c>
      <c r="Q2756" s="19">
        <f>Ugovori_OPULJP[[#This Row],[Bespovratna sredstva - Ukupno (EU+Nac) HRK
= Ukupna ugovorena vrijednost bespovratnih sredstava]]*Ugovori_OPULJP[[#This Row],[STOPA NACIONALNOG SUFINANCIRANJA %]]</f>
        <v>93847.053</v>
      </c>
      <c r="R2756" s="20">
        <f>Ugovori_OPULJP[[#This Row],[Bespovratna sredstva - Nacionalni dio - HRK]]/7.5345</f>
        <v>12455.644435596256</v>
      </c>
      <c r="S2756" s="21">
        <v>625647.02</v>
      </c>
      <c r="T2756" s="22">
        <f>Ugovori_OPULJP[[#This Row],[Bespovratna sredstva - Ukupno (EU+Nac) HRK
= Ukupna ugovorena vrijednost bespovratnih sredstava]]/7.5345</f>
        <v>83037.629570641715</v>
      </c>
      <c r="U2756" s="19">
        <v>0</v>
      </c>
      <c r="V2756" s="20">
        <f>Ugovori_OPULJP[[#This Row],[Javni doprinos korisnika - HRK]]/7.5345</f>
        <v>0</v>
      </c>
      <c r="W2756" s="19">
        <v>0</v>
      </c>
      <c r="X2756" s="20">
        <f>Ugovori_OPULJP[[#This Row],[Privatni doprinos korisnika - HRK]]/7.5345</f>
        <v>0</v>
      </c>
      <c r="Y2756" s="21">
        <f>Ugovori_OPULJP[[#This Row],[Bespovratna sredstva - Ukupno (EU+Nac) HRK
= Ukupna ugovorena vrijednost bespovratnih sredstava]]+Ugovori_OPULJP[[#This Row],[Javni doprinos korisnika - HRK]]+Ugovori_OPULJP[[#This Row],[Privatni doprinos korisnika - HRK]]</f>
        <v>625647.02</v>
      </c>
      <c r="Z2756" s="22">
        <f>Ugovori_OPULJP[[#This Row],[UKUPNI PRIHVATLJIVI IZDACI
TOTAL ELIGIBLE EXPENDITURE
= Bespovratna sredstva ukupno + doprinos korisnika
= Ukupni prihvatljivi troškovi
= Ukupna ugovorena vrijednost projekta HRK]]/7.5345</f>
        <v>83037.629570641715</v>
      </c>
      <c r="AA2756" s="27" t="s">
        <v>22</v>
      </c>
      <c r="AB2756" s="27" t="s">
        <v>19</v>
      </c>
      <c r="AC2756" s="91" t="s">
        <v>10029</v>
      </c>
      <c r="AD2756" s="33" t="s">
        <v>2664</v>
      </c>
    </row>
    <row r="2757" spans="1:30" ht="110.4" x14ac:dyDescent="0.3">
      <c r="A2757" s="31" t="s">
        <v>10030</v>
      </c>
      <c r="B2757" s="25" t="s">
        <v>139</v>
      </c>
      <c r="C2757" s="26" t="s">
        <v>2736</v>
      </c>
      <c r="D2757" s="40" t="s">
        <v>9754</v>
      </c>
      <c r="E2757" s="27" t="s">
        <v>63</v>
      </c>
      <c r="F2757" s="32" t="s">
        <v>10031</v>
      </c>
      <c r="G2757" s="14" t="s">
        <v>8461</v>
      </c>
      <c r="H2757" s="29">
        <v>44595</v>
      </c>
      <c r="I2757" s="29">
        <v>45202</v>
      </c>
      <c r="J2757" s="17" t="str">
        <f>IF(Ugovori_OPULJP[[#This Row],[DATUM ZAVRŠETKA OPERACIJE]]&gt;DATE(2023,12,31),"u provedbi","završen")</f>
        <v>završen</v>
      </c>
      <c r="K2757" s="37" t="s">
        <v>362</v>
      </c>
      <c r="L2757" s="37" t="s">
        <v>362</v>
      </c>
      <c r="M2757" s="18">
        <v>0.85</v>
      </c>
      <c r="N2757" s="18">
        <v>0.15</v>
      </c>
      <c r="O2757" s="19">
        <f>Ugovori_OPULJP[[#This Row],[Bespovratna sredstva - Ukupno (EU+Nac) HRK
= Ukupna ugovorena vrijednost bespovratnih sredstava]]*Ugovori_OPULJP[[#This Row],[EU STOPA SUFINANCIRANJA %
EU CO-FINANCING RATE %]]</f>
        <v>1303387.1185000001</v>
      </c>
      <c r="P2757" s="20">
        <f>Ugovori_OPULJP[[#This Row],[Bespovratna sredstva - EU dio - HRK]]/7.5345</f>
        <v>172989.19881876701</v>
      </c>
      <c r="Q2757" s="19">
        <f>Ugovori_OPULJP[[#This Row],[Bespovratna sredstva - Ukupno (EU+Nac) HRK
= Ukupna ugovorena vrijednost bespovratnih sredstava]]*Ugovori_OPULJP[[#This Row],[STOPA NACIONALNOG SUFINANCIRANJA %]]</f>
        <v>230009.4915</v>
      </c>
      <c r="R2757" s="20">
        <f>Ugovori_OPULJP[[#This Row],[Bespovratna sredstva - Nacionalni dio - HRK]]/7.5345</f>
        <v>30527.505673900057</v>
      </c>
      <c r="S2757" s="21">
        <v>1533396.61</v>
      </c>
      <c r="T2757" s="22">
        <f>Ugovori_OPULJP[[#This Row],[Bespovratna sredstva - Ukupno (EU+Nac) HRK
= Ukupna ugovorena vrijednost bespovratnih sredstava]]/7.5345</f>
        <v>203516.70449266708</v>
      </c>
      <c r="U2757" s="19">
        <v>0</v>
      </c>
      <c r="V2757" s="20">
        <f>Ugovori_OPULJP[[#This Row],[Javni doprinos korisnika - HRK]]/7.5345</f>
        <v>0</v>
      </c>
      <c r="W2757" s="19">
        <v>0</v>
      </c>
      <c r="X2757" s="20">
        <f>Ugovori_OPULJP[[#This Row],[Privatni doprinos korisnika - HRK]]/7.5345</f>
        <v>0</v>
      </c>
      <c r="Y2757" s="21">
        <f>Ugovori_OPULJP[[#This Row],[Bespovratna sredstva - Ukupno (EU+Nac) HRK
= Ukupna ugovorena vrijednost bespovratnih sredstava]]+Ugovori_OPULJP[[#This Row],[Javni doprinos korisnika - HRK]]+Ugovori_OPULJP[[#This Row],[Privatni doprinos korisnika - HRK]]</f>
        <v>1533396.61</v>
      </c>
      <c r="Z2757" s="22">
        <f>Ugovori_OPULJP[[#This Row],[UKUPNI PRIHVATLJIVI IZDACI
TOTAL ELIGIBLE EXPENDITURE
= Bespovratna sredstva ukupno + doprinos korisnika
= Ukupni prihvatljivi troškovi
= Ukupna ugovorena vrijednost projekta HRK]]/7.5345</f>
        <v>203516.70449266708</v>
      </c>
      <c r="AA2757" s="27" t="s">
        <v>22</v>
      </c>
      <c r="AB2757" s="27" t="s">
        <v>19</v>
      </c>
      <c r="AC2757" s="91" t="s">
        <v>10032</v>
      </c>
      <c r="AD2757" s="33" t="s">
        <v>2664</v>
      </c>
    </row>
    <row r="2758" spans="1:30" ht="96.6" x14ac:dyDescent="0.3">
      <c r="A2758" s="31" t="s">
        <v>10033</v>
      </c>
      <c r="B2758" s="25" t="s">
        <v>139</v>
      </c>
      <c r="C2758" s="26" t="s">
        <v>2736</v>
      </c>
      <c r="D2758" s="40" t="s">
        <v>9754</v>
      </c>
      <c r="E2758" s="27" t="s">
        <v>63</v>
      </c>
      <c r="F2758" s="32" t="s">
        <v>10034</v>
      </c>
      <c r="G2758" s="14" t="s">
        <v>3715</v>
      </c>
      <c r="H2758" s="29">
        <v>44553</v>
      </c>
      <c r="I2758" s="29">
        <v>45161</v>
      </c>
      <c r="J2758" s="17" t="str">
        <f>IF(Ugovori_OPULJP[[#This Row],[DATUM ZAVRŠETKA OPERACIJE]]&gt;DATE(2023,12,31),"u provedbi","završen")</f>
        <v>završen</v>
      </c>
      <c r="K2758" s="28" t="s">
        <v>178</v>
      </c>
      <c r="L2758" s="28" t="s">
        <v>178</v>
      </c>
      <c r="M2758" s="46" t="s">
        <v>3114</v>
      </c>
      <c r="N2758" s="18">
        <v>0.15</v>
      </c>
      <c r="O2758" s="19">
        <f>Ugovori_OPULJP[[#This Row],[Bespovratna sredstva - Ukupno (EU+Nac) HRK
= Ukupna ugovorena vrijednost bespovratnih sredstava]]*Ugovori_OPULJP[[#This Row],[EU STOPA SUFINANCIRANJA %
EU CO-FINANCING RATE %]]</f>
        <v>1284585.3905</v>
      </c>
      <c r="P2758" s="20">
        <f>Ugovori_OPULJP[[#This Row],[Bespovratna sredstva - EU dio - HRK]]/7.5345</f>
        <v>170493.78067555907</v>
      </c>
      <c r="Q2758" s="19">
        <f>Ugovori_OPULJP[[#This Row],[Bespovratna sredstva - Ukupno (EU+Nac) HRK
= Ukupna ugovorena vrijednost bespovratnih sredstava]]*Ugovori_OPULJP[[#This Row],[STOPA NACIONALNOG SUFINANCIRANJA %]]</f>
        <v>226691.53949999998</v>
      </c>
      <c r="R2758" s="20">
        <f>Ugovori_OPULJP[[#This Row],[Bespovratna sredstva - Nacionalni dio - HRK]]/7.5345</f>
        <v>30087.137766275129</v>
      </c>
      <c r="S2758" s="21">
        <v>1511276.93</v>
      </c>
      <c r="T2758" s="22">
        <f>Ugovori_OPULJP[[#This Row],[Bespovratna sredstva - Ukupno (EU+Nac) HRK
= Ukupna ugovorena vrijednost bespovratnih sredstava]]/7.5345</f>
        <v>200580.91844183422</v>
      </c>
      <c r="U2758" s="19">
        <v>0</v>
      </c>
      <c r="V2758" s="20">
        <f>Ugovori_OPULJP[[#This Row],[Javni doprinos korisnika - HRK]]/7.5345</f>
        <v>0</v>
      </c>
      <c r="W2758" s="19">
        <v>0</v>
      </c>
      <c r="X2758" s="20">
        <f>Ugovori_OPULJP[[#This Row],[Privatni doprinos korisnika - HRK]]/7.5345</f>
        <v>0</v>
      </c>
      <c r="Y2758" s="21">
        <f>Ugovori_OPULJP[[#This Row],[Bespovratna sredstva - Ukupno (EU+Nac) HRK
= Ukupna ugovorena vrijednost bespovratnih sredstava]]+Ugovori_OPULJP[[#This Row],[Javni doprinos korisnika - HRK]]+Ugovori_OPULJP[[#This Row],[Privatni doprinos korisnika - HRK]]</f>
        <v>1511276.93</v>
      </c>
      <c r="Z2758" s="22">
        <f>Ugovori_OPULJP[[#This Row],[UKUPNI PRIHVATLJIVI IZDACI
TOTAL ELIGIBLE EXPENDITURE
= Bespovratna sredstva ukupno + doprinos korisnika
= Ukupni prihvatljivi troškovi
= Ukupna ugovorena vrijednost projekta HRK]]/7.5345</f>
        <v>200580.91844183422</v>
      </c>
      <c r="AA2758" s="27" t="s">
        <v>22</v>
      </c>
      <c r="AB2758" s="27" t="s">
        <v>19</v>
      </c>
      <c r="AC2758" s="91" t="s">
        <v>10035</v>
      </c>
      <c r="AD2758" s="33" t="s">
        <v>2664</v>
      </c>
    </row>
    <row r="2759" spans="1:30" ht="124.2" x14ac:dyDescent="0.3">
      <c r="A2759" s="31" t="s">
        <v>10036</v>
      </c>
      <c r="B2759" s="25" t="s">
        <v>139</v>
      </c>
      <c r="C2759" s="26" t="s">
        <v>2736</v>
      </c>
      <c r="D2759" s="40" t="s">
        <v>9754</v>
      </c>
      <c r="E2759" s="27" t="s">
        <v>63</v>
      </c>
      <c r="F2759" s="32" t="s">
        <v>10037</v>
      </c>
      <c r="G2759" s="32" t="s">
        <v>10038</v>
      </c>
      <c r="H2759" s="29">
        <v>44595</v>
      </c>
      <c r="I2759" s="29">
        <v>45202</v>
      </c>
      <c r="J2759" s="17" t="str">
        <f>IF(Ugovori_OPULJP[[#This Row],[DATUM ZAVRŠETKA OPERACIJE]]&gt;DATE(2023,12,31),"u provedbi","završen")</f>
        <v>završen</v>
      </c>
      <c r="K2759" s="28" t="s">
        <v>329</v>
      </c>
      <c r="L2759" s="28" t="s">
        <v>329</v>
      </c>
      <c r="M2759" s="18">
        <v>0.85</v>
      </c>
      <c r="N2759" s="18">
        <v>0.15</v>
      </c>
      <c r="O2759" s="19">
        <f>Ugovori_OPULJP[[#This Row],[Bespovratna sredstva - Ukupno (EU+Nac) HRK
= Ukupna ugovorena vrijednost bespovratnih sredstava]]*Ugovori_OPULJP[[#This Row],[EU STOPA SUFINANCIRANJA %
EU CO-FINANCING RATE %]]</f>
        <v>4048673.9044999997</v>
      </c>
      <c r="P2759" s="20">
        <f>Ugovori_OPULJP[[#This Row],[Bespovratna sredstva - EU dio - HRK]]/7.5345</f>
        <v>537351.37096024945</v>
      </c>
      <c r="Q2759" s="19">
        <f>Ugovori_OPULJP[[#This Row],[Bespovratna sredstva - Ukupno (EU+Nac) HRK
= Ukupna ugovorena vrijednost bespovratnih sredstava]]*Ugovori_OPULJP[[#This Row],[STOPA NACIONALNOG SUFINANCIRANJA %]]</f>
        <v>714471.86549999996</v>
      </c>
      <c r="R2759" s="20">
        <f>Ugovori_OPULJP[[#This Row],[Bespovratna sredstva - Nacionalni dio - HRK]]/7.5345</f>
        <v>94826.712522396963</v>
      </c>
      <c r="S2759" s="21">
        <v>4763145.7699999996</v>
      </c>
      <c r="T2759" s="22">
        <f>Ugovori_OPULJP[[#This Row],[Bespovratna sredstva - Ukupno (EU+Nac) HRK
= Ukupna ugovorena vrijednost bespovratnih sredstava]]/7.5345</f>
        <v>632178.08348264638</v>
      </c>
      <c r="U2759" s="19">
        <v>0</v>
      </c>
      <c r="V2759" s="20">
        <f>Ugovori_OPULJP[[#This Row],[Javni doprinos korisnika - HRK]]/7.5345</f>
        <v>0</v>
      </c>
      <c r="W2759" s="19">
        <v>0</v>
      </c>
      <c r="X2759" s="20">
        <f>Ugovori_OPULJP[[#This Row],[Privatni doprinos korisnika - HRK]]/7.5345</f>
        <v>0</v>
      </c>
      <c r="Y2759" s="21">
        <f>Ugovori_OPULJP[[#This Row],[Bespovratna sredstva - Ukupno (EU+Nac) HRK
= Ukupna ugovorena vrijednost bespovratnih sredstava]]+Ugovori_OPULJP[[#This Row],[Javni doprinos korisnika - HRK]]+Ugovori_OPULJP[[#This Row],[Privatni doprinos korisnika - HRK]]</f>
        <v>4763145.7699999996</v>
      </c>
      <c r="Z2759" s="22">
        <f>Ugovori_OPULJP[[#This Row],[UKUPNI PRIHVATLJIVI IZDACI
TOTAL ELIGIBLE EXPENDITURE
= Bespovratna sredstva ukupno + doprinos korisnika
= Ukupni prihvatljivi troškovi
= Ukupna ugovorena vrijednost projekta HRK]]/7.5345</f>
        <v>632178.08348264638</v>
      </c>
      <c r="AA2759" s="27" t="s">
        <v>22</v>
      </c>
      <c r="AB2759" s="27" t="s">
        <v>19</v>
      </c>
      <c r="AC2759" s="91" t="s">
        <v>10039</v>
      </c>
      <c r="AD2759" s="33" t="s">
        <v>2664</v>
      </c>
    </row>
    <row r="2760" spans="1:30" ht="110.4" x14ac:dyDescent="0.3">
      <c r="A2760" s="31" t="s">
        <v>10040</v>
      </c>
      <c r="B2760" s="25" t="s">
        <v>139</v>
      </c>
      <c r="C2760" s="26" t="s">
        <v>2736</v>
      </c>
      <c r="D2760" s="26" t="s">
        <v>9754</v>
      </c>
      <c r="E2760" s="27" t="s">
        <v>63</v>
      </c>
      <c r="F2760" s="32" t="s">
        <v>10041</v>
      </c>
      <c r="G2760" s="32" t="s">
        <v>10042</v>
      </c>
      <c r="H2760" s="29">
        <v>44585</v>
      </c>
      <c r="I2760" s="29">
        <v>45193</v>
      </c>
      <c r="J2760" s="17" t="str">
        <f>IF(Ugovori_OPULJP[[#This Row],[DATUM ZAVRŠETKA OPERACIJE]]&gt;DATE(2023,12,31),"u provedbi","završen")</f>
        <v>završen</v>
      </c>
      <c r="K2760" s="28" t="s">
        <v>329</v>
      </c>
      <c r="L2760" s="28" t="s">
        <v>329</v>
      </c>
      <c r="M2760" s="18">
        <v>0.85</v>
      </c>
      <c r="N2760" s="18">
        <v>0.15</v>
      </c>
      <c r="O2760" s="19">
        <f>Ugovori_OPULJP[[#This Row],[Bespovratna sredstva - Ukupno (EU+Nac) HRK
= Ukupna ugovorena vrijednost bespovratnih sredstava]]*Ugovori_OPULJP[[#This Row],[EU STOPA SUFINANCIRANJA %
EU CO-FINANCING RATE %]]</f>
        <v>1019559.2069999999</v>
      </c>
      <c r="P2760" s="20">
        <f>Ugovori_OPULJP[[#This Row],[Bespovratna sredstva - EU dio - HRK]]/7.5345</f>
        <v>135318.76129802904</v>
      </c>
      <c r="Q2760" s="19">
        <f>Ugovori_OPULJP[[#This Row],[Bespovratna sredstva - Ukupno (EU+Nac) HRK
= Ukupna ugovorena vrijednost bespovratnih sredstava]]*Ugovori_OPULJP[[#This Row],[STOPA NACIONALNOG SUFINANCIRANJA %]]</f>
        <v>179922.21299999999</v>
      </c>
      <c r="R2760" s="20">
        <f>Ugovori_OPULJP[[#This Row],[Bespovratna sredstva - Nacionalni dio - HRK]]/7.5345</f>
        <v>23879.781405534537</v>
      </c>
      <c r="S2760" s="21">
        <v>1199481.42</v>
      </c>
      <c r="T2760" s="22">
        <f>Ugovori_OPULJP[[#This Row],[Bespovratna sredstva - Ukupno (EU+Nac) HRK
= Ukupna ugovorena vrijednost bespovratnih sredstava]]/7.5345</f>
        <v>159198.54270356358</v>
      </c>
      <c r="U2760" s="19">
        <v>0</v>
      </c>
      <c r="V2760" s="20">
        <f>Ugovori_OPULJP[[#This Row],[Javni doprinos korisnika - HRK]]/7.5345</f>
        <v>0</v>
      </c>
      <c r="W2760" s="19">
        <v>0</v>
      </c>
      <c r="X2760" s="20">
        <f>Ugovori_OPULJP[[#This Row],[Privatni doprinos korisnika - HRK]]/7.5345</f>
        <v>0</v>
      </c>
      <c r="Y2760" s="21">
        <f>Ugovori_OPULJP[[#This Row],[Bespovratna sredstva - Ukupno (EU+Nac) HRK
= Ukupna ugovorena vrijednost bespovratnih sredstava]]+Ugovori_OPULJP[[#This Row],[Javni doprinos korisnika - HRK]]+Ugovori_OPULJP[[#This Row],[Privatni doprinos korisnika - HRK]]</f>
        <v>1199481.42</v>
      </c>
      <c r="Z2760" s="22">
        <f>Ugovori_OPULJP[[#This Row],[UKUPNI PRIHVATLJIVI IZDACI
TOTAL ELIGIBLE EXPENDITURE
= Bespovratna sredstva ukupno + doprinos korisnika
= Ukupni prihvatljivi troškovi
= Ukupna ugovorena vrijednost projekta HRK]]/7.5345</f>
        <v>159198.54270356358</v>
      </c>
      <c r="AA2760" s="27" t="s">
        <v>22</v>
      </c>
      <c r="AB2760" s="27" t="s">
        <v>19</v>
      </c>
      <c r="AC2760" s="91" t="s">
        <v>10043</v>
      </c>
      <c r="AD2760" s="33" t="s">
        <v>2664</v>
      </c>
    </row>
    <row r="2761" spans="1:30" ht="96.6" x14ac:dyDescent="0.3">
      <c r="A2761" s="31" t="s">
        <v>10044</v>
      </c>
      <c r="B2761" s="25" t="s">
        <v>139</v>
      </c>
      <c r="C2761" s="26" t="s">
        <v>2736</v>
      </c>
      <c r="D2761" s="26" t="s">
        <v>9754</v>
      </c>
      <c r="E2761" s="27" t="s">
        <v>63</v>
      </c>
      <c r="F2761" s="32" t="s">
        <v>10045</v>
      </c>
      <c r="G2761" s="32" t="s">
        <v>1159</v>
      </c>
      <c r="H2761" s="29">
        <v>44585</v>
      </c>
      <c r="I2761" s="29">
        <v>45193</v>
      </c>
      <c r="J2761" s="17" t="str">
        <f>IF(Ugovori_OPULJP[[#This Row],[DATUM ZAVRŠETKA OPERACIJE]]&gt;DATE(2023,12,31),"u provedbi","završen")</f>
        <v>završen</v>
      </c>
      <c r="K2761" s="28" t="s">
        <v>324</v>
      </c>
      <c r="L2761" s="28" t="s">
        <v>324</v>
      </c>
      <c r="M2761" s="18">
        <v>0.85</v>
      </c>
      <c r="N2761" s="18">
        <v>0.15</v>
      </c>
      <c r="O2761" s="19">
        <v>1563108.3159999999</v>
      </c>
      <c r="P2761" s="20">
        <f>Ugovori_OPULJP[[#This Row],[Bespovratna sredstva - EU dio - HRK]]/7.5345</f>
        <v>207460.12555577673</v>
      </c>
      <c r="Q2761" s="19">
        <v>275842.64399999997</v>
      </c>
      <c r="R2761" s="20">
        <f>Ugovori_OPULJP[[#This Row],[Bespovratna sredstva - Nacionalni dio - HRK]]/7.5345</f>
        <v>36610.610392195893</v>
      </c>
      <c r="S2761" s="21">
        <v>1838950.96</v>
      </c>
      <c r="T2761" s="22">
        <f>Ugovori_OPULJP[[#This Row],[Bespovratna sredstva - Ukupno (EU+Nac) HRK
= Ukupna ugovorena vrijednost bespovratnih sredstava]]/7.5345</f>
        <v>244070.73594797263</v>
      </c>
      <c r="U2761" s="19">
        <v>0</v>
      </c>
      <c r="V2761" s="20">
        <f>Ugovori_OPULJP[[#This Row],[Javni doprinos korisnika - HRK]]/7.5345</f>
        <v>0</v>
      </c>
      <c r="W2761" s="19">
        <v>0</v>
      </c>
      <c r="X2761" s="20">
        <f>Ugovori_OPULJP[[#This Row],[Privatni doprinos korisnika - HRK]]/7.5345</f>
        <v>0</v>
      </c>
      <c r="Y2761" s="21">
        <v>1838950.96</v>
      </c>
      <c r="Z2761" s="22">
        <f>Ugovori_OPULJP[[#This Row],[UKUPNI PRIHVATLJIVI IZDACI
TOTAL ELIGIBLE EXPENDITURE
= Bespovratna sredstva ukupno + doprinos korisnika
= Ukupni prihvatljivi troškovi
= Ukupna ugovorena vrijednost projekta HRK]]/7.5345</f>
        <v>244070.73594797263</v>
      </c>
      <c r="AA2761" s="27" t="s">
        <v>22</v>
      </c>
      <c r="AB2761" s="27" t="s">
        <v>19</v>
      </c>
      <c r="AC2761" s="91" t="s">
        <v>10046</v>
      </c>
      <c r="AD2761" s="33" t="s">
        <v>2664</v>
      </c>
    </row>
    <row r="2762" spans="1:30" ht="96.6" x14ac:dyDescent="0.3">
      <c r="A2762" s="31" t="s">
        <v>10047</v>
      </c>
      <c r="B2762" s="25" t="s">
        <v>139</v>
      </c>
      <c r="C2762" s="26" t="s">
        <v>2736</v>
      </c>
      <c r="D2762" s="40" t="s">
        <v>9754</v>
      </c>
      <c r="E2762" s="27" t="s">
        <v>63</v>
      </c>
      <c r="F2762" s="32" t="s">
        <v>10048</v>
      </c>
      <c r="G2762" s="32" t="s">
        <v>10049</v>
      </c>
      <c r="H2762" s="29">
        <v>44553</v>
      </c>
      <c r="I2762" s="29">
        <v>45161</v>
      </c>
      <c r="J2762" s="17" t="str">
        <f>IF(Ugovori_OPULJP[[#This Row],[DATUM ZAVRŠETKA OPERACIJE]]&gt;DATE(2023,12,31),"u provedbi","završen")</f>
        <v>završen</v>
      </c>
      <c r="K2762" s="28" t="s">
        <v>380</v>
      </c>
      <c r="L2762" s="15" t="s">
        <v>380</v>
      </c>
      <c r="M2762" s="46" t="s">
        <v>3114</v>
      </c>
      <c r="N2762" s="18">
        <v>0.15</v>
      </c>
      <c r="O2762" s="19">
        <f>Ugovori_OPULJP[[#This Row],[Bespovratna sredstva - Ukupno (EU+Nac) HRK
= Ukupna ugovorena vrijednost bespovratnih sredstava]]*Ugovori_OPULJP[[#This Row],[EU STOPA SUFINANCIRANJA %
EU CO-FINANCING RATE %]]</f>
        <v>4989075</v>
      </c>
      <c r="P2762" s="20">
        <f>Ugovori_OPULJP[[#This Row],[Bespovratna sredstva - EU dio - HRK]]/7.5345</f>
        <v>662164.04539120046</v>
      </c>
      <c r="Q2762" s="19">
        <f>Ugovori_OPULJP[[#This Row],[Bespovratna sredstva - Ukupno (EU+Nac) HRK
= Ukupna ugovorena vrijednost bespovratnih sredstava]]*Ugovori_OPULJP[[#This Row],[STOPA NACIONALNOG SUFINANCIRANJA %]]</f>
        <v>880425</v>
      </c>
      <c r="R2762" s="20">
        <f>Ugovori_OPULJP[[#This Row],[Bespovratna sredstva - Nacionalni dio - HRK]]/7.5345</f>
        <v>116852.47859844714</v>
      </c>
      <c r="S2762" s="21">
        <v>5869500</v>
      </c>
      <c r="T2762" s="22">
        <f>Ugovori_OPULJP[[#This Row],[Bespovratna sredstva - Ukupno (EU+Nac) HRK
= Ukupna ugovorena vrijednost bespovratnih sredstava]]/7.5345</f>
        <v>779016.52398964763</v>
      </c>
      <c r="U2762" s="19">
        <v>0</v>
      </c>
      <c r="V2762" s="20">
        <f>Ugovori_OPULJP[[#This Row],[Javni doprinos korisnika - HRK]]/7.5345</f>
        <v>0</v>
      </c>
      <c r="W2762" s="19">
        <v>0</v>
      </c>
      <c r="X2762" s="20">
        <f>Ugovori_OPULJP[[#This Row],[Privatni doprinos korisnika - HRK]]/7.5345</f>
        <v>0</v>
      </c>
      <c r="Y2762" s="21">
        <f>Ugovori_OPULJP[[#This Row],[Bespovratna sredstva - Ukupno (EU+Nac) HRK
= Ukupna ugovorena vrijednost bespovratnih sredstava]]+Ugovori_OPULJP[[#This Row],[Javni doprinos korisnika - HRK]]+Ugovori_OPULJP[[#This Row],[Privatni doprinos korisnika - HRK]]</f>
        <v>5869500</v>
      </c>
      <c r="Z2762" s="22">
        <f>Ugovori_OPULJP[[#This Row],[UKUPNI PRIHVATLJIVI IZDACI
TOTAL ELIGIBLE EXPENDITURE
= Bespovratna sredstva ukupno + doprinos korisnika
= Ukupni prihvatljivi troškovi
= Ukupna ugovorena vrijednost projekta HRK]]/7.5345</f>
        <v>779016.52398964763</v>
      </c>
      <c r="AA2762" s="27" t="s">
        <v>22</v>
      </c>
      <c r="AB2762" s="27" t="s">
        <v>19</v>
      </c>
      <c r="AC2762" s="91" t="s">
        <v>10050</v>
      </c>
      <c r="AD2762" s="33" t="s">
        <v>2664</v>
      </c>
    </row>
    <row r="2763" spans="1:30" ht="55.2" x14ac:dyDescent="0.3">
      <c r="A2763" s="31" t="s">
        <v>10051</v>
      </c>
      <c r="B2763" s="25" t="s">
        <v>139</v>
      </c>
      <c r="C2763" s="26" t="s">
        <v>2736</v>
      </c>
      <c r="D2763" s="26" t="s">
        <v>9754</v>
      </c>
      <c r="E2763" s="27" t="s">
        <v>63</v>
      </c>
      <c r="F2763" s="32" t="s">
        <v>10052</v>
      </c>
      <c r="G2763" s="32" t="s">
        <v>10053</v>
      </c>
      <c r="H2763" s="29">
        <v>44578</v>
      </c>
      <c r="I2763" s="29">
        <v>45186</v>
      </c>
      <c r="J2763" s="17" t="str">
        <f>IF(Ugovori_OPULJP[[#This Row],[DATUM ZAVRŠETKA OPERACIJE]]&gt;DATE(2023,12,31),"u provedbi","završen")</f>
        <v>završen</v>
      </c>
      <c r="K2763" s="28" t="s">
        <v>86</v>
      </c>
      <c r="L2763" s="28" t="s">
        <v>86</v>
      </c>
      <c r="M2763" s="18">
        <v>0.85</v>
      </c>
      <c r="N2763" s="18">
        <v>0.15</v>
      </c>
      <c r="O2763" s="19">
        <v>806905.70549999992</v>
      </c>
      <c r="P2763" s="20">
        <f>Ugovori_OPULJP[[#This Row],[Bespovratna sredstva - EU dio - HRK]]/7.5345</f>
        <v>107094.79135974516</v>
      </c>
      <c r="Q2763" s="19">
        <v>142395.12449999998</v>
      </c>
      <c r="R2763" s="20">
        <f>Ugovori_OPULJP[[#This Row],[Bespovratna sredstva - Nacionalni dio - HRK]]/7.5345</f>
        <v>18899.080828190319</v>
      </c>
      <c r="S2763" s="21">
        <v>949300.83</v>
      </c>
      <c r="T2763" s="22">
        <f>Ugovori_OPULJP[[#This Row],[Bespovratna sredstva - Ukupno (EU+Nac) HRK
= Ukupna ugovorena vrijednost bespovratnih sredstava]]/7.5345</f>
        <v>125993.87218793549</v>
      </c>
      <c r="U2763" s="19">
        <v>0</v>
      </c>
      <c r="V2763" s="20">
        <f>Ugovori_OPULJP[[#This Row],[Javni doprinos korisnika - HRK]]/7.5345</f>
        <v>0</v>
      </c>
      <c r="W2763" s="19">
        <v>0</v>
      </c>
      <c r="X2763" s="20">
        <f>Ugovori_OPULJP[[#This Row],[Privatni doprinos korisnika - HRK]]/7.5345</f>
        <v>0</v>
      </c>
      <c r="Y2763" s="21">
        <v>949300.83</v>
      </c>
      <c r="Z2763" s="22">
        <f>Ugovori_OPULJP[[#This Row],[UKUPNI PRIHVATLJIVI IZDACI
TOTAL ELIGIBLE EXPENDITURE
= Bespovratna sredstva ukupno + doprinos korisnika
= Ukupni prihvatljivi troškovi
= Ukupna ugovorena vrijednost projekta HRK]]/7.5345</f>
        <v>125993.87218793549</v>
      </c>
      <c r="AA2763" s="27" t="s">
        <v>22</v>
      </c>
      <c r="AB2763" s="27" t="s">
        <v>19</v>
      </c>
      <c r="AC2763" s="91" t="s">
        <v>10054</v>
      </c>
      <c r="AD2763" s="33" t="s">
        <v>2664</v>
      </c>
    </row>
    <row r="2764" spans="1:30" ht="69" x14ac:dyDescent="0.3">
      <c r="A2764" s="31" t="s">
        <v>10055</v>
      </c>
      <c r="B2764" s="25" t="s">
        <v>139</v>
      </c>
      <c r="C2764" s="26" t="s">
        <v>2736</v>
      </c>
      <c r="D2764" s="40" t="s">
        <v>9754</v>
      </c>
      <c r="E2764" s="27" t="s">
        <v>63</v>
      </c>
      <c r="F2764" s="32" t="s">
        <v>10056</v>
      </c>
      <c r="G2764" s="32" t="s">
        <v>10057</v>
      </c>
      <c r="H2764" s="29">
        <v>44621</v>
      </c>
      <c r="I2764" s="29">
        <v>45231</v>
      </c>
      <c r="J2764" s="17" t="str">
        <f>IF(Ugovori_OPULJP[[#This Row],[DATUM ZAVRŠETKA OPERACIJE]]&gt;DATE(2023,12,31),"u provedbi","završen")</f>
        <v>završen</v>
      </c>
      <c r="K2764" s="37" t="s">
        <v>21</v>
      </c>
      <c r="L2764" s="28" t="s">
        <v>21</v>
      </c>
      <c r="M2764" s="18">
        <v>0.85</v>
      </c>
      <c r="N2764" s="18">
        <v>0.15</v>
      </c>
      <c r="O2764" s="19">
        <f>Ugovori_OPULJP[[#This Row],[Bespovratna sredstva - Ukupno (EU+Nac) HRK
= Ukupna ugovorena vrijednost bespovratnih sredstava]]*Ugovori_OPULJP[[#This Row],[EU STOPA SUFINANCIRANJA %
EU CO-FINANCING RATE %]]</f>
        <v>2089878</v>
      </c>
      <c r="P2764" s="20">
        <f>Ugovori_OPULJP[[#This Row],[Bespovratna sredstva - EU dio - HRK]]/7.5345</f>
        <v>277374.47740394186</v>
      </c>
      <c r="Q2764" s="19">
        <f>Ugovori_OPULJP[[#This Row],[Bespovratna sredstva - Ukupno (EU+Nac) HRK
= Ukupna ugovorena vrijednost bespovratnih sredstava]]*Ugovori_OPULJP[[#This Row],[STOPA NACIONALNOG SUFINANCIRANJA %]]</f>
        <v>368802</v>
      </c>
      <c r="R2764" s="20">
        <f>Ugovori_OPULJP[[#This Row],[Bespovratna sredstva - Nacionalni dio - HRK]]/7.5345</f>
        <v>48948.437188930919</v>
      </c>
      <c r="S2764" s="21">
        <v>2458680</v>
      </c>
      <c r="T2764" s="22">
        <f>Ugovori_OPULJP[[#This Row],[Bespovratna sredstva - Ukupno (EU+Nac) HRK
= Ukupna ugovorena vrijednost bespovratnih sredstava]]/7.5345</f>
        <v>326322.91459287278</v>
      </c>
      <c r="U2764" s="19">
        <v>0</v>
      </c>
      <c r="V2764" s="20">
        <f>Ugovori_OPULJP[[#This Row],[Javni doprinos korisnika - HRK]]/7.5345</f>
        <v>0</v>
      </c>
      <c r="W2764" s="19">
        <v>0</v>
      </c>
      <c r="X2764" s="20">
        <f>Ugovori_OPULJP[[#This Row],[Privatni doprinos korisnika - HRK]]/7.5345</f>
        <v>0</v>
      </c>
      <c r="Y2764" s="21">
        <f>Ugovori_OPULJP[[#This Row],[Bespovratna sredstva - Ukupno (EU+Nac) HRK
= Ukupna ugovorena vrijednost bespovratnih sredstava]]+Ugovori_OPULJP[[#This Row],[Javni doprinos korisnika - HRK]]+Ugovori_OPULJP[[#This Row],[Privatni doprinos korisnika - HRK]]</f>
        <v>2458680</v>
      </c>
      <c r="Z2764" s="22">
        <f>Ugovori_OPULJP[[#This Row],[UKUPNI PRIHVATLJIVI IZDACI
TOTAL ELIGIBLE EXPENDITURE
= Bespovratna sredstva ukupno + doprinos korisnika
= Ukupni prihvatljivi troškovi
= Ukupna ugovorena vrijednost projekta HRK]]/7.5345</f>
        <v>326322.91459287278</v>
      </c>
      <c r="AA2764" s="27" t="s">
        <v>22</v>
      </c>
      <c r="AB2764" s="27" t="s">
        <v>19</v>
      </c>
      <c r="AC2764" s="91" t="s">
        <v>10058</v>
      </c>
      <c r="AD2764" s="33" t="s">
        <v>2664</v>
      </c>
    </row>
    <row r="2765" spans="1:30" ht="55.2" x14ac:dyDescent="0.3">
      <c r="A2765" s="31" t="s">
        <v>10059</v>
      </c>
      <c r="B2765" s="25" t="s">
        <v>139</v>
      </c>
      <c r="C2765" s="26" t="s">
        <v>2736</v>
      </c>
      <c r="D2765" s="40" t="s">
        <v>9754</v>
      </c>
      <c r="E2765" s="27" t="s">
        <v>63</v>
      </c>
      <c r="F2765" s="32" t="s">
        <v>10060</v>
      </c>
      <c r="G2765" s="32" t="s">
        <v>6491</v>
      </c>
      <c r="H2765" s="29">
        <v>44595</v>
      </c>
      <c r="I2765" s="29">
        <v>45202</v>
      </c>
      <c r="J2765" s="17" t="str">
        <f>IF(Ugovori_OPULJP[[#This Row],[DATUM ZAVRŠETKA OPERACIJE]]&gt;DATE(2023,12,31),"u provedbi","završen")</f>
        <v>završen</v>
      </c>
      <c r="K2765" s="37" t="s">
        <v>91</v>
      </c>
      <c r="L2765" s="37" t="s">
        <v>91</v>
      </c>
      <c r="M2765" s="18">
        <v>0.85</v>
      </c>
      <c r="N2765" s="18">
        <v>0.15</v>
      </c>
      <c r="O2765" s="19">
        <f>Ugovori_OPULJP[[#This Row],[Bespovratna sredstva - Ukupno (EU+Nac) HRK
= Ukupna ugovorena vrijednost bespovratnih sredstava]]*Ugovori_OPULJP[[#This Row],[EU STOPA SUFINANCIRANJA %
EU CO-FINANCING RATE %]]</f>
        <v>2939106.0214999998</v>
      </c>
      <c r="P2765" s="20">
        <f>Ugovori_OPULJP[[#This Row],[Bespovratna sredstva - EU dio - HRK]]/7.5345</f>
        <v>390086.40540181828</v>
      </c>
      <c r="Q2765" s="19">
        <f>Ugovori_OPULJP[[#This Row],[Bespovratna sredstva - Ukupno (EU+Nac) HRK
= Ukupna ugovorena vrijednost bespovratnih sredstava]]*Ugovori_OPULJP[[#This Row],[STOPA NACIONALNOG SUFINANCIRANJA %]]</f>
        <v>518665.76850000001</v>
      </c>
      <c r="R2765" s="20">
        <f>Ugovori_OPULJP[[#This Row],[Bespovratna sredstva - Nacionalni dio - HRK]]/7.5345</f>
        <v>68838.77742385029</v>
      </c>
      <c r="S2765" s="21">
        <v>3457771.79</v>
      </c>
      <c r="T2765" s="22">
        <f>Ugovori_OPULJP[[#This Row],[Bespovratna sredstva - Ukupno (EU+Nac) HRK
= Ukupna ugovorena vrijednost bespovratnih sredstava]]/7.5345</f>
        <v>458925.1828256686</v>
      </c>
      <c r="U2765" s="19">
        <v>0</v>
      </c>
      <c r="V2765" s="20">
        <f>Ugovori_OPULJP[[#This Row],[Javni doprinos korisnika - HRK]]/7.5345</f>
        <v>0</v>
      </c>
      <c r="W2765" s="19">
        <v>0</v>
      </c>
      <c r="X2765" s="20">
        <f>Ugovori_OPULJP[[#This Row],[Privatni doprinos korisnika - HRK]]/7.5345</f>
        <v>0</v>
      </c>
      <c r="Y2765" s="21">
        <f>Ugovori_OPULJP[[#This Row],[Bespovratna sredstva - Ukupno (EU+Nac) HRK
= Ukupna ugovorena vrijednost bespovratnih sredstava]]+Ugovori_OPULJP[[#This Row],[Javni doprinos korisnika - HRK]]+Ugovori_OPULJP[[#This Row],[Privatni doprinos korisnika - HRK]]</f>
        <v>3457771.79</v>
      </c>
      <c r="Z2765" s="22">
        <f>Ugovori_OPULJP[[#This Row],[UKUPNI PRIHVATLJIVI IZDACI
TOTAL ELIGIBLE EXPENDITURE
= Bespovratna sredstva ukupno + doprinos korisnika
= Ukupni prihvatljivi troškovi
= Ukupna ugovorena vrijednost projekta HRK]]/7.5345</f>
        <v>458925.1828256686</v>
      </c>
      <c r="AA2765" s="27" t="s">
        <v>22</v>
      </c>
      <c r="AB2765" s="27" t="s">
        <v>19</v>
      </c>
      <c r="AC2765" s="91" t="s">
        <v>10061</v>
      </c>
      <c r="AD2765" s="33" t="s">
        <v>2664</v>
      </c>
    </row>
    <row r="2766" spans="1:30" ht="75" customHeight="1" x14ac:dyDescent="0.3">
      <c r="A2766" s="31" t="s">
        <v>10062</v>
      </c>
      <c r="B2766" s="25" t="s">
        <v>139</v>
      </c>
      <c r="C2766" s="26" t="s">
        <v>2736</v>
      </c>
      <c r="D2766" s="40" t="s">
        <v>9754</v>
      </c>
      <c r="E2766" s="27" t="s">
        <v>63</v>
      </c>
      <c r="F2766" s="32" t="s">
        <v>10063</v>
      </c>
      <c r="G2766" s="32" t="s">
        <v>10064</v>
      </c>
      <c r="H2766" s="29">
        <v>44621</v>
      </c>
      <c r="I2766" s="29">
        <v>45231</v>
      </c>
      <c r="J2766" s="17" t="str">
        <f>IF(Ugovori_OPULJP[[#This Row],[DATUM ZAVRŠETKA OPERACIJE]]&gt;DATE(2023,12,31),"u provedbi","završen")</f>
        <v>završen</v>
      </c>
      <c r="K2766" s="28" t="s">
        <v>178</v>
      </c>
      <c r="L2766" s="28" t="s">
        <v>178</v>
      </c>
      <c r="M2766" s="18">
        <v>0.85</v>
      </c>
      <c r="N2766" s="18">
        <v>0.15</v>
      </c>
      <c r="O2766" s="19">
        <f>Ugovori_OPULJP[[#This Row],[Bespovratna sredstva - Ukupno (EU+Nac) HRK
= Ukupna ugovorena vrijednost bespovratnih sredstava]]*Ugovori_OPULJP[[#This Row],[EU STOPA SUFINANCIRANJA %
EU CO-FINANCING RATE %]]</f>
        <v>1044499.9835</v>
      </c>
      <c r="P2766" s="20">
        <f>Ugovori_OPULJP[[#This Row],[Bespovratna sredstva - EU dio - HRK]]/7.5345</f>
        <v>138628.97119915058</v>
      </c>
      <c r="Q2766" s="19">
        <f>Ugovori_OPULJP[[#This Row],[Bespovratna sredstva - Ukupno (EU+Nac) HRK
= Ukupna ugovorena vrijednost bespovratnih sredstava]]*Ugovori_OPULJP[[#This Row],[STOPA NACIONALNOG SUFINANCIRANJA %]]</f>
        <v>184323.52650000001</v>
      </c>
      <c r="R2766" s="20">
        <f>Ugovori_OPULJP[[#This Row],[Bespovratna sredstva - Nacionalni dio - HRK]]/7.5345</f>
        <v>24463.936093967746</v>
      </c>
      <c r="S2766" s="21">
        <v>1228823.51</v>
      </c>
      <c r="T2766" s="22">
        <f>Ugovori_OPULJP[[#This Row],[Bespovratna sredstva - Ukupno (EU+Nac) HRK
= Ukupna ugovorena vrijednost bespovratnih sredstava]]/7.5345</f>
        <v>163092.9072931183</v>
      </c>
      <c r="U2766" s="19">
        <v>0</v>
      </c>
      <c r="V2766" s="20">
        <f>Ugovori_OPULJP[[#This Row],[Javni doprinos korisnika - HRK]]/7.5345</f>
        <v>0</v>
      </c>
      <c r="W2766" s="19">
        <v>0</v>
      </c>
      <c r="X2766" s="20">
        <f>Ugovori_OPULJP[[#This Row],[Privatni doprinos korisnika - HRK]]/7.5345</f>
        <v>0</v>
      </c>
      <c r="Y2766" s="21">
        <f>Ugovori_OPULJP[[#This Row],[Bespovratna sredstva - Ukupno (EU+Nac) HRK
= Ukupna ugovorena vrijednost bespovratnih sredstava]]+Ugovori_OPULJP[[#This Row],[Javni doprinos korisnika - HRK]]+Ugovori_OPULJP[[#This Row],[Privatni doprinos korisnika - HRK]]</f>
        <v>1228823.51</v>
      </c>
      <c r="Z2766" s="22">
        <f>Ugovori_OPULJP[[#This Row],[UKUPNI PRIHVATLJIVI IZDACI
TOTAL ELIGIBLE EXPENDITURE
= Bespovratna sredstva ukupno + doprinos korisnika
= Ukupni prihvatljivi troškovi
= Ukupna ugovorena vrijednost projekta HRK]]/7.5345</f>
        <v>163092.9072931183</v>
      </c>
      <c r="AA2766" s="27" t="s">
        <v>22</v>
      </c>
      <c r="AB2766" s="27" t="s">
        <v>19</v>
      </c>
      <c r="AC2766" s="91" t="s">
        <v>10065</v>
      </c>
      <c r="AD2766" s="33" t="s">
        <v>2664</v>
      </c>
    </row>
    <row r="2767" spans="1:30" ht="96.6" x14ac:dyDescent="0.3">
      <c r="A2767" s="31" t="s">
        <v>10066</v>
      </c>
      <c r="B2767" s="25" t="s">
        <v>139</v>
      </c>
      <c r="C2767" s="26" t="s">
        <v>2736</v>
      </c>
      <c r="D2767" s="40" t="s">
        <v>9754</v>
      </c>
      <c r="E2767" s="27" t="s">
        <v>63</v>
      </c>
      <c r="F2767" s="32" t="s">
        <v>10067</v>
      </c>
      <c r="G2767" s="32" t="s">
        <v>10068</v>
      </c>
      <c r="H2767" s="29">
        <v>44553</v>
      </c>
      <c r="I2767" s="29">
        <v>45161</v>
      </c>
      <c r="J2767" s="17" t="str">
        <f>IF(Ugovori_OPULJP[[#This Row],[DATUM ZAVRŠETKA OPERACIJE]]&gt;DATE(2023,12,31),"u provedbi","završen")</f>
        <v>završen</v>
      </c>
      <c r="K2767" s="28" t="s">
        <v>21</v>
      </c>
      <c r="L2767" s="28" t="s">
        <v>21</v>
      </c>
      <c r="M2767" s="46" t="s">
        <v>3114</v>
      </c>
      <c r="N2767" s="18">
        <v>0.15</v>
      </c>
      <c r="O2767" s="19">
        <f>Ugovori_OPULJP[[#This Row],[Bespovratna sredstva - Ukupno (EU+Nac) HRK
= Ukupna ugovorena vrijednost bespovratnih sredstava]]*Ugovori_OPULJP[[#This Row],[EU STOPA SUFINANCIRANJA %
EU CO-FINANCING RATE %]]</f>
        <v>1577471.0804999999</v>
      </c>
      <c r="P2767" s="20">
        <f>Ugovori_OPULJP[[#This Row],[Bespovratna sredstva - EU dio - HRK]]/7.5345</f>
        <v>209366.39199681464</v>
      </c>
      <c r="Q2767" s="19">
        <f>Ugovori_OPULJP[[#This Row],[Bespovratna sredstva - Ukupno (EU+Nac) HRK
= Ukupna ugovorena vrijednost bespovratnih sredstava]]*Ugovori_OPULJP[[#This Row],[STOPA NACIONALNOG SUFINANCIRANJA %]]</f>
        <v>278377.24949999998</v>
      </c>
      <c r="R2767" s="20">
        <f>Ugovori_OPULJP[[#This Row],[Bespovratna sredstva - Nacionalni dio - HRK]]/7.5345</f>
        <v>36947.010352379053</v>
      </c>
      <c r="S2767" s="21">
        <v>1855848.33</v>
      </c>
      <c r="T2767" s="22">
        <f>Ugovori_OPULJP[[#This Row],[Bespovratna sredstva - Ukupno (EU+Nac) HRK
= Ukupna ugovorena vrijednost bespovratnih sredstava]]/7.5345</f>
        <v>246313.4023491937</v>
      </c>
      <c r="U2767" s="19">
        <v>0</v>
      </c>
      <c r="V2767" s="20">
        <f>Ugovori_OPULJP[[#This Row],[Javni doprinos korisnika - HRK]]/7.5345</f>
        <v>0</v>
      </c>
      <c r="W2767" s="19">
        <v>0</v>
      </c>
      <c r="X2767" s="20">
        <f>Ugovori_OPULJP[[#This Row],[Privatni doprinos korisnika - HRK]]/7.5345</f>
        <v>0</v>
      </c>
      <c r="Y2767" s="21">
        <f>Ugovori_OPULJP[[#This Row],[Bespovratna sredstva - Ukupno (EU+Nac) HRK
= Ukupna ugovorena vrijednost bespovratnih sredstava]]+Ugovori_OPULJP[[#This Row],[Javni doprinos korisnika - HRK]]+Ugovori_OPULJP[[#This Row],[Privatni doprinos korisnika - HRK]]</f>
        <v>1855848.33</v>
      </c>
      <c r="Z2767" s="22">
        <f>Ugovori_OPULJP[[#This Row],[UKUPNI PRIHVATLJIVI IZDACI
TOTAL ELIGIBLE EXPENDITURE
= Bespovratna sredstva ukupno + doprinos korisnika
= Ukupni prihvatljivi troškovi
= Ukupna ugovorena vrijednost projekta HRK]]/7.5345</f>
        <v>246313.4023491937</v>
      </c>
      <c r="AA2767" s="27" t="s">
        <v>22</v>
      </c>
      <c r="AB2767" s="27" t="s">
        <v>19</v>
      </c>
      <c r="AC2767" s="91" t="s">
        <v>10069</v>
      </c>
      <c r="AD2767" s="33" t="s">
        <v>2664</v>
      </c>
    </row>
    <row r="2768" spans="1:30" ht="96.6" x14ac:dyDescent="0.3">
      <c r="A2768" s="31" t="s">
        <v>10070</v>
      </c>
      <c r="B2768" s="25" t="s">
        <v>139</v>
      </c>
      <c r="C2768" s="26" t="s">
        <v>2736</v>
      </c>
      <c r="D2768" s="40" t="s">
        <v>9754</v>
      </c>
      <c r="E2768" s="27" t="s">
        <v>63</v>
      </c>
      <c r="F2768" s="32" t="s">
        <v>10071</v>
      </c>
      <c r="G2768" s="32" t="s">
        <v>21</v>
      </c>
      <c r="H2768" s="29">
        <v>44627</v>
      </c>
      <c r="I2768" s="29">
        <v>45237</v>
      </c>
      <c r="J2768" s="17" t="str">
        <f>IF(Ugovori_OPULJP[[#This Row],[DATUM ZAVRŠETKA OPERACIJE]]&gt;DATE(2023,12,31),"u provedbi","završen")</f>
        <v>završen</v>
      </c>
      <c r="K2768" s="28" t="s">
        <v>21</v>
      </c>
      <c r="L2768" s="28" t="s">
        <v>21</v>
      </c>
      <c r="M2768" s="18">
        <v>0.85</v>
      </c>
      <c r="N2768" s="18">
        <v>0.15</v>
      </c>
      <c r="O2768" s="19">
        <f>Ugovori_OPULJP[[#This Row],[Bespovratna sredstva - Ukupno (EU+Nac) HRK
= Ukupna ugovorena vrijednost bespovratnih sredstava]]*Ugovori_OPULJP[[#This Row],[EU STOPA SUFINANCIRANJA %
EU CO-FINANCING RATE %]]</f>
        <v>4471574.9145</v>
      </c>
      <c r="P2768" s="20">
        <f>Ugovori_OPULJP[[#This Row],[Bespovratna sredstva - EU dio - HRK]]/7.5345</f>
        <v>593479.9806888313</v>
      </c>
      <c r="Q2768" s="19">
        <f>Ugovori_OPULJP[[#This Row],[Bespovratna sredstva - Ukupno (EU+Nac) HRK
= Ukupna ugovorena vrijednost bespovratnih sredstava]]*Ugovori_OPULJP[[#This Row],[STOPA NACIONALNOG SUFINANCIRANJA %]]</f>
        <v>789101.45550000004</v>
      </c>
      <c r="R2768" s="20">
        <f>Ugovori_OPULJP[[#This Row],[Bespovratna sredstva - Nacionalni dio - HRK]]/7.5345</f>
        <v>104731.76129802907</v>
      </c>
      <c r="S2768" s="21">
        <v>5260676.37</v>
      </c>
      <c r="T2768" s="22">
        <f>Ugovori_OPULJP[[#This Row],[Bespovratna sredstva - Ukupno (EU+Nac) HRK
= Ukupna ugovorena vrijednost bespovratnih sredstava]]/7.5345</f>
        <v>698211.7419868604</v>
      </c>
      <c r="U2768" s="19">
        <v>0</v>
      </c>
      <c r="V2768" s="20">
        <f>Ugovori_OPULJP[[#This Row],[Javni doprinos korisnika - HRK]]/7.5345</f>
        <v>0</v>
      </c>
      <c r="W2768" s="19">
        <v>0</v>
      </c>
      <c r="X2768" s="20">
        <f>Ugovori_OPULJP[[#This Row],[Privatni doprinos korisnika - HRK]]/7.5345</f>
        <v>0</v>
      </c>
      <c r="Y2768" s="21">
        <f>Ugovori_OPULJP[[#This Row],[Bespovratna sredstva - Ukupno (EU+Nac) HRK
= Ukupna ugovorena vrijednost bespovratnih sredstava]]+Ugovori_OPULJP[[#This Row],[Javni doprinos korisnika - HRK]]+Ugovori_OPULJP[[#This Row],[Privatni doprinos korisnika - HRK]]</f>
        <v>5260676.37</v>
      </c>
      <c r="Z2768" s="22">
        <f>Ugovori_OPULJP[[#This Row],[UKUPNI PRIHVATLJIVI IZDACI
TOTAL ELIGIBLE EXPENDITURE
= Bespovratna sredstva ukupno + doprinos korisnika
= Ukupni prihvatljivi troškovi
= Ukupna ugovorena vrijednost projekta HRK]]/7.5345</f>
        <v>698211.7419868604</v>
      </c>
      <c r="AA2768" s="27" t="s">
        <v>22</v>
      </c>
      <c r="AB2768" s="27" t="s">
        <v>19</v>
      </c>
      <c r="AC2768" s="91" t="s">
        <v>10072</v>
      </c>
      <c r="AD2768" s="33" t="s">
        <v>2664</v>
      </c>
    </row>
    <row r="2769" spans="1:30" ht="82.8" x14ac:dyDescent="0.3">
      <c r="A2769" s="31" t="s">
        <v>10073</v>
      </c>
      <c r="B2769" s="25" t="s">
        <v>139</v>
      </c>
      <c r="C2769" s="26" t="s">
        <v>2736</v>
      </c>
      <c r="D2769" s="40" t="s">
        <v>9754</v>
      </c>
      <c r="E2769" s="27" t="s">
        <v>63</v>
      </c>
      <c r="F2769" s="32" t="s">
        <v>10074</v>
      </c>
      <c r="G2769" s="32" t="s">
        <v>10075</v>
      </c>
      <c r="H2769" s="29">
        <v>44600</v>
      </c>
      <c r="I2769" s="29">
        <v>45207</v>
      </c>
      <c r="J2769" s="17" t="str">
        <f>IF(Ugovori_OPULJP[[#This Row],[DATUM ZAVRŠETKA OPERACIJE]]&gt;DATE(2023,12,31),"u provedbi","završen")</f>
        <v>završen</v>
      </c>
      <c r="K2769" s="15" t="s">
        <v>21</v>
      </c>
      <c r="L2769" s="15" t="s">
        <v>21</v>
      </c>
      <c r="M2769" s="18">
        <v>0.85</v>
      </c>
      <c r="N2769" s="18">
        <v>0.15</v>
      </c>
      <c r="O2769" s="19">
        <f>Ugovori_OPULJP[[#This Row],[Bespovratna sredstva - Ukupno (EU+Nac) HRK
= Ukupna ugovorena vrijednost bespovratnih sredstava]]*Ugovori_OPULJP[[#This Row],[EU STOPA SUFINANCIRANJA %
EU CO-FINANCING RATE %]]</f>
        <v>1298293.5699999998</v>
      </c>
      <c r="P2769" s="20">
        <f>Ugovori_OPULJP[[#This Row],[Bespovratna sredstva - EU dio - HRK]]/7.5345</f>
        <v>172313.16875705088</v>
      </c>
      <c r="Q2769" s="19">
        <f>Ugovori_OPULJP[[#This Row],[Bespovratna sredstva - Ukupno (EU+Nac) HRK
= Ukupna ugovorena vrijednost bespovratnih sredstava]]*Ugovori_OPULJP[[#This Row],[STOPA NACIONALNOG SUFINANCIRANJA %]]</f>
        <v>229110.62999999998</v>
      </c>
      <c r="R2769" s="20">
        <f>Ugovori_OPULJP[[#This Row],[Bespovratna sredstva - Nacionalni dio - HRK]]/7.5345</f>
        <v>30408.206251244272</v>
      </c>
      <c r="S2769" s="21">
        <v>1527404.2</v>
      </c>
      <c r="T2769" s="22">
        <f>Ugovori_OPULJP[[#This Row],[Bespovratna sredstva - Ukupno (EU+Nac) HRK
= Ukupna ugovorena vrijednost bespovratnih sredstava]]/7.5345</f>
        <v>202721.37500829514</v>
      </c>
      <c r="U2769" s="19">
        <v>0</v>
      </c>
      <c r="V2769" s="20">
        <f>Ugovori_OPULJP[[#This Row],[Javni doprinos korisnika - HRK]]/7.5345</f>
        <v>0</v>
      </c>
      <c r="W2769" s="19">
        <v>0</v>
      </c>
      <c r="X2769" s="20">
        <f>Ugovori_OPULJP[[#This Row],[Privatni doprinos korisnika - HRK]]/7.5345</f>
        <v>0</v>
      </c>
      <c r="Y2769" s="21">
        <f>Ugovori_OPULJP[[#This Row],[Bespovratna sredstva - Ukupno (EU+Nac) HRK
= Ukupna ugovorena vrijednost bespovratnih sredstava]]+Ugovori_OPULJP[[#This Row],[Javni doprinos korisnika - HRK]]+Ugovori_OPULJP[[#This Row],[Privatni doprinos korisnika - HRK]]</f>
        <v>1527404.2</v>
      </c>
      <c r="Z2769" s="22">
        <f>Ugovori_OPULJP[[#This Row],[UKUPNI PRIHVATLJIVI IZDACI
TOTAL ELIGIBLE EXPENDITURE
= Bespovratna sredstva ukupno + doprinos korisnika
= Ukupni prihvatljivi troškovi
= Ukupna ugovorena vrijednost projekta HRK]]/7.5345</f>
        <v>202721.37500829514</v>
      </c>
      <c r="AA2769" s="27" t="s">
        <v>22</v>
      </c>
      <c r="AB2769" s="27" t="s">
        <v>19</v>
      </c>
      <c r="AC2769" s="91" t="s">
        <v>10076</v>
      </c>
      <c r="AD2769" s="33" t="s">
        <v>2664</v>
      </c>
    </row>
    <row r="2770" spans="1:30" ht="96.6" x14ac:dyDescent="0.3">
      <c r="A2770" s="31" t="s">
        <v>10077</v>
      </c>
      <c r="B2770" s="25" t="s">
        <v>139</v>
      </c>
      <c r="C2770" s="26" t="s">
        <v>2736</v>
      </c>
      <c r="D2770" s="40" t="s">
        <v>9754</v>
      </c>
      <c r="E2770" s="27" t="s">
        <v>63</v>
      </c>
      <c r="F2770" s="32" t="s">
        <v>10078</v>
      </c>
      <c r="G2770" s="32" t="s">
        <v>10079</v>
      </c>
      <c r="H2770" s="29">
        <v>44553</v>
      </c>
      <c r="I2770" s="29">
        <v>45161</v>
      </c>
      <c r="J2770" s="17" t="str">
        <f>IF(Ugovori_OPULJP[[#This Row],[DATUM ZAVRŠETKA OPERACIJE]]&gt;DATE(2023,12,31),"u provedbi","završen")</f>
        <v>završen</v>
      </c>
      <c r="K2770" s="28" t="s">
        <v>164</v>
      </c>
      <c r="L2770" s="28" t="s">
        <v>164</v>
      </c>
      <c r="M2770" s="46" t="s">
        <v>3114</v>
      </c>
      <c r="N2770" s="18">
        <v>0.15</v>
      </c>
      <c r="O2770" s="19">
        <f>Ugovori_OPULJP[[#This Row],[Bespovratna sredstva - Ukupno (EU+Nac) HRK
= Ukupna ugovorena vrijednost bespovratnih sredstava]]*Ugovori_OPULJP[[#This Row],[EU STOPA SUFINANCIRANJA %
EU CO-FINANCING RATE %]]</f>
        <v>546261.76500000001</v>
      </c>
      <c r="P2770" s="20">
        <f>Ugovori_OPULJP[[#This Row],[Bespovratna sredstva - EU dio - HRK]]/7.5345</f>
        <v>72501.395580330471</v>
      </c>
      <c r="Q2770" s="19">
        <f>Ugovori_OPULJP[[#This Row],[Bespovratna sredstva - Ukupno (EU+Nac) HRK
= Ukupna ugovorena vrijednost bespovratnih sredstava]]*Ugovori_OPULJP[[#This Row],[STOPA NACIONALNOG SUFINANCIRANJA %]]</f>
        <v>96399.134999999995</v>
      </c>
      <c r="R2770" s="20">
        <f>Ugovori_OPULJP[[#This Row],[Bespovratna sredstva - Nacionalni dio - HRK]]/7.5345</f>
        <v>12794.363925940672</v>
      </c>
      <c r="S2770" s="21">
        <v>642660.9</v>
      </c>
      <c r="T2770" s="22">
        <f>Ugovori_OPULJP[[#This Row],[Bespovratna sredstva - Ukupno (EU+Nac) HRK
= Ukupna ugovorena vrijednost bespovratnih sredstava]]/7.5345</f>
        <v>85295.759506271148</v>
      </c>
      <c r="U2770" s="19">
        <v>0</v>
      </c>
      <c r="V2770" s="20">
        <f>Ugovori_OPULJP[[#This Row],[Javni doprinos korisnika - HRK]]/7.5345</f>
        <v>0</v>
      </c>
      <c r="W2770" s="19">
        <v>0</v>
      </c>
      <c r="X2770" s="20">
        <f>Ugovori_OPULJP[[#This Row],[Privatni doprinos korisnika - HRK]]/7.5345</f>
        <v>0</v>
      </c>
      <c r="Y2770" s="21">
        <f>Ugovori_OPULJP[[#This Row],[Bespovratna sredstva - Ukupno (EU+Nac) HRK
= Ukupna ugovorena vrijednost bespovratnih sredstava]]+Ugovori_OPULJP[[#This Row],[Javni doprinos korisnika - HRK]]+Ugovori_OPULJP[[#This Row],[Privatni doprinos korisnika - HRK]]</f>
        <v>642660.9</v>
      </c>
      <c r="Z2770" s="22">
        <f>Ugovori_OPULJP[[#This Row],[UKUPNI PRIHVATLJIVI IZDACI
TOTAL ELIGIBLE EXPENDITURE
= Bespovratna sredstva ukupno + doprinos korisnika
= Ukupni prihvatljivi troškovi
= Ukupna ugovorena vrijednost projekta HRK]]/7.5345</f>
        <v>85295.759506271148</v>
      </c>
      <c r="AA2770" s="27" t="s">
        <v>22</v>
      </c>
      <c r="AB2770" s="27" t="s">
        <v>19</v>
      </c>
      <c r="AC2770" s="91" t="s">
        <v>10080</v>
      </c>
      <c r="AD2770" s="33" t="s">
        <v>2664</v>
      </c>
    </row>
    <row r="2771" spans="1:30" ht="82.8" x14ac:dyDescent="0.3">
      <c r="A2771" s="31" t="s">
        <v>10081</v>
      </c>
      <c r="B2771" s="25" t="s">
        <v>139</v>
      </c>
      <c r="C2771" s="26" t="s">
        <v>2736</v>
      </c>
      <c r="D2771" s="40" t="s">
        <v>9754</v>
      </c>
      <c r="E2771" s="27" t="s">
        <v>63</v>
      </c>
      <c r="F2771" s="32" t="s">
        <v>10082</v>
      </c>
      <c r="G2771" s="32" t="s">
        <v>10083</v>
      </c>
      <c r="H2771" s="29">
        <v>44560</v>
      </c>
      <c r="I2771" s="29">
        <v>45168</v>
      </c>
      <c r="J2771" s="17" t="str">
        <f>IF(Ugovori_OPULJP[[#This Row],[DATUM ZAVRŠETKA OPERACIJE]]&gt;DATE(2023,12,31),"u provedbi","završen")</f>
        <v>završen</v>
      </c>
      <c r="K2771" s="28" t="s">
        <v>380</v>
      </c>
      <c r="L2771" s="15" t="s">
        <v>380</v>
      </c>
      <c r="M2771" s="46" t="s">
        <v>3114</v>
      </c>
      <c r="N2771" s="18">
        <v>0.15</v>
      </c>
      <c r="O2771" s="19">
        <f>Ugovori_OPULJP[[#This Row],[Bespovratna sredstva - Ukupno (EU+Nac) HRK
= Ukupna ugovorena vrijednost bespovratnih sredstava]]*Ugovori_OPULJP[[#This Row],[EU STOPA SUFINANCIRANJA %
EU CO-FINANCING RATE %]]</f>
        <v>834575.55999999994</v>
      </c>
      <c r="P2771" s="20">
        <f>Ugovori_OPULJP[[#This Row],[Bespovratna sredstva - EU dio - HRK]]/7.5345</f>
        <v>110767.21215740923</v>
      </c>
      <c r="Q2771" s="19">
        <f>Ugovori_OPULJP[[#This Row],[Bespovratna sredstva - Ukupno (EU+Nac) HRK
= Ukupna ugovorena vrijednost bespovratnih sredstava]]*Ugovori_OPULJP[[#This Row],[STOPA NACIONALNOG SUFINANCIRANJA %]]</f>
        <v>147278.03999999998</v>
      </c>
      <c r="R2771" s="20">
        <f>Ugovori_OPULJP[[#This Row],[Bespovratna sredstva - Nacionalni dio - HRK]]/7.5345</f>
        <v>19547.15508660163</v>
      </c>
      <c r="S2771" s="21">
        <v>981853.6</v>
      </c>
      <c r="T2771" s="22">
        <f>Ugovori_OPULJP[[#This Row],[Bespovratna sredstva - Ukupno (EU+Nac) HRK
= Ukupna ugovorena vrijednost bespovratnih sredstava]]/7.5345</f>
        <v>130314.36724401088</v>
      </c>
      <c r="U2771" s="19">
        <v>0</v>
      </c>
      <c r="V2771" s="20">
        <f>Ugovori_OPULJP[[#This Row],[Javni doprinos korisnika - HRK]]/7.5345</f>
        <v>0</v>
      </c>
      <c r="W2771" s="19">
        <v>0</v>
      </c>
      <c r="X2771" s="20">
        <f>Ugovori_OPULJP[[#This Row],[Privatni doprinos korisnika - HRK]]/7.5345</f>
        <v>0</v>
      </c>
      <c r="Y2771" s="21">
        <f>Ugovori_OPULJP[[#This Row],[Bespovratna sredstva - Ukupno (EU+Nac) HRK
= Ukupna ugovorena vrijednost bespovratnih sredstava]]+Ugovori_OPULJP[[#This Row],[Javni doprinos korisnika - HRK]]+Ugovori_OPULJP[[#This Row],[Privatni doprinos korisnika - HRK]]</f>
        <v>981853.6</v>
      </c>
      <c r="Z2771" s="22">
        <f>Ugovori_OPULJP[[#This Row],[UKUPNI PRIHVATLJIVI IZDACI
TOTAL ELIGIBLE EXPENDITURE
= Bespovratna sredstva ukupno + doprinos korisnika
= Ukupni prihvatljivi troškovi
= Ukupna ugovorena vrijednost projekta HRK]]/7.5345</f>
        <v>130314.36724401088</v>
      </c>
      <c r="AA2771" s="27" t="s">
        <v>22</v>
      </c>
      <c r="AB2771" s="27" t="s">
        <v>19</v>
      </c>
      <c r="AC2771" s="91" t="s">
        <v>10084</v>
      </c>
      <c r="AD2771" s="33" t="s">
        <v>2664</v>
      </c>
    </row>
    <row r="2772" spans="1:30" ht="69" x14ac:dyDescent="0.3">
      <c r="A2772" s="31" t="s">
        <v>10085</v>
      </c>
      <c r="B2772" s="25" t="s">
        <v>139</v>
      </c>
      <c r="C2772" s="26" t="s">
        <v>2736</v>
      </c>
      <c r="D2772" s="26" t="s">
        <v>9754</v>
      </c>
      <c r="E2772" s="27" t="s">
        <v>63</v>
      </c>
      <c r="F2772" s="32" t="s">
        <v>10086</v>
      </c>
      <c r="G2772" s="32" t="s">
        <v>10087</v>
      </c>
      <c r="H2772" s="29">
        <v>44579</v>
      </c>
      <c r="I2772" s="29">
        <v>45187</v>
      </c>
      <c r="J2772" s="17" t="str">
        <f>IF(Ugovori_OPULJP[[#This Row],[DATUM ZAVRŠETKA OPERACIJE]]&gt;DATE(2023,12,31),"u provedbi","završen")</f>
        <v>završen</v>
      </c>
      <c r="K2772" s="28" t="s">
        <v>66</v>
      </c>
      <c r="L2772" s="28" t="s">
        <v>66</v>
      </c>
      <c r="M2772" s="18">
        <v>0.85</v>
      </c>
      <c r="N2772" s="18">
        <v>0.15</v>
      </c>
      <c r="O2772" s="19">
        <f>Ugovori_OPULJP[[#This Row],[Bespovratna sredstva - Ukupno (EU+Nac) HRK
= Ukupna ugovorena vrijednost bespovratnih sredstava]]*Ugovori_OPULJP[[#This Row],[EU STOPA SUFINANCIRANJA %
EU CO-FINANCING RATE %]]</f>
        <v>1582148.4265000001</v>
      </c>
      <c r="P2772" s="20">
        <f>Ugovori_OPULJP[[#This Row],[Bespovratna sredstva - EU dio - HRK]]/7.5345</f>
        <v>209987.18249386156</v>
      </c>
      <c r="Q2772" s="19">
        <f>Ugovori_OPULJP[[#This Row],[Bespovratna sredstva - Ukupno (EU+Nac) HRK
= Ukupna ugovorena vrijednost bespovratnih sredstava]]*Ugovori_OPULJP[[#This Row],[STOPA NACIONALNOG SUFINANCIRANJA %]]</f>
        <v>279202.66350000002</v>
      </c>
      <c r="R2772" s="20">
        <f>Ugovori_OPULJP[[#This Row],[Bespovratna sredstva - Nacionalni dio - HRK]]/7.5345</f>
        <v>37056.561616563806</v>
      </c>
      <c r="S2772" s="21">
        <v>1861351.09</v>
      </c>
      <c r="T2772" s="22">
        <f>Ugovori_OPULJP[[#This Row],[Bespovratna sredstva - Ukupno (EU+Nac) HRK
= Ukupna ugovorena vrijednost bespovratnih sredstava]]/7.5345</f>
        <v>247043.74411042538</v>
      </c>
      <c r="U2772" s="19">
        <v>0</v>
      </c>
      <c r="V2772" s="20">
        <f>Ugovori_OPULJP[[#This Row],[Javni doprinos korisnika - HRK]]/7.5345</f>
        <v>0</v>
      </c>
      <c r="W2772" s="19">
        <v>0</v>
      </c>
      <c r="X2772" s="20">
        <f>Ugovori_OPULJP[[#This Row],[Privatni doprinos korisnika - HRK]]/7.5345</f>
        <v>0</v>
      </c>
      <c r="Y2772" s="21">
        <f>Ugovori_OPULJP[[#This Row],[Bespovratna sredstva - Ukupno (EU+Nac) HRK
= Ukupna ugovorena vrijednost bespovratnih sredstava]]+Ugovori_OPULJP[[#This Row],[Javni doprinos korisnika - HRK]]+Ugovori_OPULJP[[#This Row],[Privatni doprinos korisnika - HRK]]</f>
        <v>1861351.09</v>
      </c>
      <c r="Z2772" s="22">
        <f>Ugovori_OPULJP[[#This Row],[UKUPNI PRIHVATLJIVI IZDACI
TOTAL ELIGIBLE EXPENDITURE
= Bespovratna sredstva ukupno + doprinos korisnika
= Ukupni prihvatljivi troškovi
= Ukupna ugovorena vrijednost projekta HRK]]/7.5345</f>
        <v>247043.74411042538</v>
      </c>
      <c r="AA2772" s="27" t="s">
        <v>22</v>
      </c>
      <c r="AB2772" s="27" t="s">
        <v>19</v>
      </c>
      <c r="AC2772" s="91" t="s">
        <v>10088</v>
      </c>
      <c r="AD2772" s="33" t="s">
        <v>2664</v>
      </c>
    </row>
    <row r="2773" spans="1:30" ht="110.4" x14ac:dyDescent="0.3">
      <c r="A2773" s="31" t="s">
        <v>10089</v>
      </c>
      <c r="B2773" s="25" t="s">
        <v>139</v>
      </c>
      <c r="C2773" s="26" t="s">
        <v>2736</v>
      </c>
      <c r="D2773" s="40" t="s">
        <v>9754</v>
      </c>
      <c r="E2773" s="27" t="s">
        <v>63</v>
      </c>
      <c r="F2773" s="32" t="s">
        <v>10090</v>
      </c>
      <c r="G2773" s="32" t="s">
        <v>10091</v>
      </c>
      <c r="H2773" s="29">
        <v>44595</v>
      </c>
      <c r="I2773" s="29">
        <v>45202</v>
      </c>
      <c r="J2773" s="17" t="str">
        <f>IF(Ugovori_OPULJP[[#This Row],[DATUM ZAVRŠETKA OPERACIJE]]&gt;DATE(2023,12,31),"u provedbi","završen")</f>
        <v>završen</v>
      </c>
      <c r="K2773" s="28" t="s">
        <v>66</v>
      </c>
      <c r="L2773" s="28" t="s">
        <v>66</v>
      </c>
      <c r="M2773" s="18">
        <v>0.85</v>
      </c>
      <c r="N2773" s="18">
        <v>0.15</v>
      </c>
      <c r="O2773" s="19">
        <f>Ugovori_OPULJP[[#This Row],[Bespovratna sredstva - Ukupno (EU+Nac) HRK
= Ukupna ugovorena vrijednost bespovratnih sredstava]]*Ugovori_OPULJP[[#This Row],[EU STOPA SUFINANCIRANJA %
EU CO-FINANCING RATE %]]</f>
        <v>945551.47499999998</v>
      </c>
      <c r="P2773" s="20">
        <f>Ugovori_OPULJP[[#This Row],[Bespovratna sredstva - EU dio - HRK]]/7.5345</f>
        <v>125496.24726259206</v>
      </c>
      <c r="Q2773" s="19">
        <f>Ugovori_OPULJP[[#This Row],[Bespovratna sredstva - Ukupno (EU+Nac) HRK
= Ukupna ugovorena vrijednost bespovratnih sredstava]]*Ugovori_OPULJP[[#This Row],[STOPA NACIONALNOG SUFINANCIRANJA %]]</f>
        <v>166862.02499999999</v>
      </c>
      <c r="R2773" s="20">
        <f>Ugovori_OPULJP[[#This Row],[Bespovratna sredstva - Nacionalni dio - HRK]]/7.5345</f>
        <v>22146.39657575154</v>
      </c>
      <c r="S2773" s="21">
        <v>1112413.5</v>
      </c>
      <c r="T2773" s="22">
        <f>Ugovori_OPULJP[[#This Row],[Bespovratna sredstva - Ukupno (EU+Nac) HRK
= Ukupna ugovorena vrijednost bespovratnih sredstava]]/7.5345</f>
        <v>147642.64383834362</v>
      </c>
      <c r="U2773" s="19">
        <v>0</v>
      </c>
      <c r="V2773" s="20">
        <f>Ugovori_OPULJP[[#This Row],[Javni doprinos korisnika - HRK]]/7.5345</f>
        <v>0</v>
      </c>
      <c r="W2773" s="19">
        <v>0</v>
      </c>
      <c r="X2773" s="20">
        <f>Ugovori_OPULJP[[#This Row],[Privatni doprinos korisnika - HRK]]/7.5345</f>
        <v>0</v>
      </c>
      <c r="Y2773" s="21">
        <f>Ugovori_OPULJP[[#This Row],[Bespovratna sredstva - Ukupno (EU+Nac) HRK
= Ukupna ugovorena vrijednost bespovratnih sredstava]]+Ugovori_OPULJP[[#This Row],[Javni doprinos korisnika - HRK]]+Ugovori_OPULJP[[#This Row],[Privatni doprinos korisnika - HRK]]</f>
        <v>1112413.5</v>
      </c>
      <c r="Z2773" s="22">
        <f>Ugovori_OPULJP[[#This Row],[UKUPNI PRIHVATLJIVI IZDACI
TOTAL ELIGIBLE EXPENDITURE
= Bespovratna sredstva ukupno + doprinos korisnika
= Ukupni prihvatljivi troškovi
= Ukupna ugovorena vrijednost projekta HRK]]/7.5345</f>
        <v>147642.64383834362</v>
      </c>
      <c r="AA2773" s="27" t="s">
        <v>22</v>
      </c>
      <c r="AB2773" s="27" t="s">
        <v>19</v>
      </c>
      <c r="AC2773" s="91" t="s">
        <v>10092</v>
      </c>
      <c r="AD2773" s="33" t="s">
        <v>2664</v>
      </c>
    </row>
    <row r="2774" spans="1:30" ht="110.4" x14ac:dyDescent="0.3">
      <c r="A2774" s="31" t="s">
        <v>10093</v>
      </c>
      <c r="B2774" s="25" t="s">
        <v>139</v>
      </c>
      <c r="C2774" s="26" t="s">
        <v>2736</v>
      </c>
      <c r="D2774" s="40" t="s">
        <v>9754</v>
      </c>
      <c r="E2774" s="27" t="s">
        <v>63</v>
      </c>
      <c r="F2774" s="32" t="s">
        <v>10094</v>
      </c>
      <c r="G2774" s="14" t="s">
        <v>8441</v>
      </c>
      <c r="H2774" s="29">
        <v>44553</v>
      </c>
      <c r="I2774" s="29">
        <v>45161</v>
      </c>
      <c r="J2774" s="17" t="str">
        <f>IF(Ugovori_OPULJP[[#This Row],[DATUM ZAVRŠETKA OPERACIJE]]&gt;DATE(2023,12,31),"u provedbi","završen")</f>
        <v>završen</v>
      </c>
      <c r="K2774" s="28" t="s">
        <v>71</v>
      </c>
      <c r="L2774" s="15" t="s">
        <v>71</v>
      </c>
      <c r="M2774" s="46" t="s">
        <v>3114</v>
      </c>
      <c r="N2774" s="18">
        <v>0.15</v>
      </c>
      <c r="O2774" s="19">
        <f>Ugovori_OPULJP[[#This Row],[Bespovratna sredstva - Ukupno (EU+Nac) HRK
= Ukupna ugovorena vrijednost bespovratnih sredstava]]*Ugovori_OPULJP[[#This Row],[EU STOPA SUFINANCIRANJA %
EU CO-FINANCING RATE %]]</f>
        <v>2795487.7859999998</v>
      </c>
      <c r="P2774" s="20">
        <f>Ugovori_OPULJP[[#This Row],[Bespovratna sredstva - EU dio - HRK]]/7.5345</f>
        <v>371024.98984670511</v>
      </c>
      <c r="Q2774" s="19">
        <f>Ugovori_OPULJP[[#This Row],[Bespovratna sredstva - Ukupno (EU+Nac) HRK
= Ukupna ugovorena vrijednost bespovratnih sredstava]]*Ugovori_OPULJP[[#This Row],[STOPA NACIONALNOG SUFINANCIRANJA %]]</f>
        <v>493321.37400000001</v>
      </c>
      <c r="R2774" s="20">
        <f>Ugovori_OPULJP[[#This Row],[Bespovratna sredstva - Nacionalni dio - HRK]]/7.5345</f>
        <v>65474.998208242083</v>
      </c>
      <c r="S2774" s="21">
        <v>3288809.16</v>
      </c>
      <c r="T2774" s="22">
        <f>Ugovori_OPULJP[[#This Row],[Bespovratna sredstva - Ukupno (EU+Nac) HRK
= Ukupna ugovorena vrijednost bespovratnih sredstava]]/7.5345</f>
        <v>436499.98805494723</v>
      </c>
      <c r="U2774" s="19">
        <v>0</v>
      </c>
      <c r="V2774" s="20">
        <f>Ugovori_OPULJP[[#This Row],[Javni doprinos korisnika - HRK]]/7.5345</f>
        <v>0</v>
      </c>
      <c r="W2774" s="19">
        <v>0</v>
      </c>
      <c r="X2774" s="20">
        <f>Ugovori_OPULJP[[#This Row],[Privatni doprinos korisnika - HRK]]/7.5345</f>
        <v>0</v>
      </c>
      <c r="Y2774" s="21">
        <f>Ugovori_OPULJP[[#This Row],[Bespovratna sredstva - Ukupno (EU+Nac) HRK
= Ukupna ugovorena vrijednost bespovratnih sredstava]]+Ugovori_OPULJP[[#This Row],[Javni doprinos korisnika - HRK]]+Ugovori_OPULJP[[#This Row],[Privatni doprinos korisnika - HRK]]</f>
        <v>3288809.16</v>
      </c>
      <c r="Z2774" s="22">
        <f>Ugovori_OPULJP[[#This Row],[UKUPNI PRIHVATLJIVI IZDACI
TOTAL ELIGIBLE EXPENDITURE
= Bespovratna sredstva ukupno + doprinos korisnika
= Ukupni prihvatljivi troškovi
= Ukupna ugovorena vrijednost projekta HRK]]/7.5345</f>
        <v>436499.98805494723</v>
      </c>
      <c r="AA2774" s="27" t="s">
        <v>22</v>
      </c>
      <c r="AB2774" s="27" t="s">
        <v>19</v>
      </c>
      <c r="AC2774" s="91" t="s">
        <v>10095</v>
      </c>
      <c r="AD2774" s="33" t="s">
        <v>2664</v>
      </c>
    </row>
    <row r="2775" spans="1:30" ht="82.8" x14ac:dyDescent="0.3">
      <c r="A2775" s="10" t="s">
        <v>10096</v>
      </c>
      <c r="B2775" s="25" t="s">
        <v>139</v>
      </c>
      <c r="C2775" s="26" t="s">
        <v>2736</v>
      </c>
      <c r="D2775" s="40" t="s">
        <v>9754</v>
      </c>
      <c r="E2775" s="27" t="s">
        <v>63</v>
      </c>
      <c r="F2775" s="32" t="s">
        <v>10097</v>
      </c>
      <c r="G2775" s="32" t="s">
        <v>1577</v>
      </c>
      <c r="H2775" s="29">
        <v>44562</v>
      </c>
      <c r="I2775" s="29">
        <v>45170</v>
      </c>
      <c r="J2775" s="17" t="str">
        <f>IF(Ugovori_OPULJP[[#This Row],[DATUM ZAVRŠETKA OPERACIJE]]&gt;DATE(2023,12,31),"u provedbi","završen")</f>
        <v>završen</v>
      </c>
      <c r="K2775" s="37" t="s">
        <v>86</v>
      </c>
      <c r="L2775" s="37" t="s">
        <v>86</v>
      </c>
      <c r="M2775" s="18">
        <v>0.85</v>
      </c>
      <c r="N2775" s="18">
        <v>0.15</v>
      </c>
      <c r="O2775" s="19">
        <f>Ugovori_OPULJP[[#This Row],[Bespovratna sredstva - Ukupno (EU+Nac) HRK
= Ukupna ugovorena vrijednost bespovratnih sredstava]]*Ugovori_OPULJP[[#This Row],[EU STOPA SUFINANCIRANJA %
EU CO-FINANCING RATE %]]</f>
        <v>896823.21899999992</v>
      </c>
      <c r="P2775" s="20">
        <f>Ugovori_OPULJP[[#This Row],[Bespovratna sredstva - EU dio - HRK]]/7.5345</f>
        <v>119028.89627712521</v>
      </c>
      <c r="Q2775" s="19">
        <f>Ugovori_OPULJP[[#This Row],[Bespovratna sredstva - Ukupno (EU+Nac) HRK
= Ukupna ugovorena vrijednost bespovratnih sredstava]]*Ugovori_OPULJP[[#This Row],[STOPA NACIONALNOG SUFINANCIRANJA %]]</f>
        <v>158262.92099999997</v>
      </c>
      <c r="R2775" s="20">
        <f>Ugovori_OPULJP[[#This Row],[Bespovratna sredstva - Nacionalni dio - HRK]]/7.5345</f>
        <v>21005.099343022095</v>
      </c>
      <c r="S2775" s="21">
        <v>1055086.1399999999</v>
      </c>
      <c r="T2775" s="22">
        <f>Ugovori_OPULJP[[#This Row],[Bespovratna sredstva - Ukupno (EU+Nac) HRK
= Ukupna ugovorena vrijednost bespovratnih sredstava]]/7.5345</f>
        <v>140033.9956201473</v>
      </c>
      <c r="U2775" s="19">
        <v>0</v>
      </c>
      <c r="V2775" s="20">
        <f>Ugovori_OPULJP[[#This Row],[Javni doprinos korisnika - HRK]]/7.5345</f>
        <v>0</v>
      </c>
      <c r="W2775" s="19">
        <v>0</v>
      </c>
      <c r="X2775" s="20">
        <f>Ugovori_OPULJP[[#This Row],[Privatni doprinos korisnika - HRK]]/7.5345</f>
        <v>0</v>
      </c>
      <c r="Y2775" s="21">
        <f>Ugovori_OPULJP[[#This Row],[Bespovratna sredstva - Ukupno (EU+Nac) HRK
= Ukupna ugovorena vrijednost bespovratnih sredstava]]+Ugovori_OPULJP[[#This Row],[Javni doprinos korisnika - HRK]]+Ugovori_OPULJP[[#This Row],[Privatni doprinos korisnika - HRK]]</f>
        <v>1055086.1399999999</v>
      </c>
      <c r="Z2775" s="22">
        <f>Ugovori_OPULJP[[#This Row],[UKUPNI PRIHVATLJIVI IZDACI
TOTAL ELIGIBLE EXPENDITURE
= Bespovratna sredstva ukupno + doprinos korisnika
= Ukupni prihvatljivi troškovi
= Ukupna ugovorena vrijednost projekta HRK]]/7.5345</f>
        <v>140033.9956201473</v>
      </c>
      <c r="AA2775" s="27" t="s">
        <v>22</v>
      </c>
      <c r="AB2775" s="27" t="s">
        <v>19</v>
      </c>
      <c r="AC2775" s="91" t="s">
        <v>10098</v>
      </c>
      <c r="AD2775" s="33" t="s">
        <v>2664</v>
      </c>
    </row>
    <row r="2776" spans="1:30" ht="82.8" x14ac:dyDescent="0.3">
      <c r="A2776" s="31" t="s">
        <v>10099</v>
      </c>
      <c r="B2776" s="25" t="s">
        <v>139</v>
      </c>
      <c r="C2776" s="26" t="s">
        <v>2736</v>
      </c>
      <c r="D2776" s="40" t="s">
        <v>9754</v>
      </c>
      <c r="E2776" s="27" t="s">
        <v>63</v>
      </c>
      <c r="F2776" s="32" t="s">
        <v>10100</v>
      </c>
      <c r="G2776" s="14" t="s">
        <v>8414</v>
      </c>
      <c r="H2776" s="29">
        <v>44553</v>
      </c>
      <c r="I2776" s="29">
        <v>45161</v>
      </c>
      <c r="J2776" s="17" t="str">
        <f>IF(Ugovori_OPULJP[[#This Row],[DATUM ZAVRŠETKA OPERACIJE]]&gt;DATE(2023,12,31),"u provedbi","završen")</f>
        <v>završen</v>
      </c>
      <c r="K2776" s="28" t="s">
        <v>240</v>
      </c>
      <c r="L2776" s="28" t="s">
        <v>240</v>
      </c>
      <c r="M2776" s="46" t="s">
        <v>3114</v>
      </c>
      <c r="N2776" s="18">
        <v>0.15</v>
      </c>
      <c r="O2776" s="19">
        <f>Ugovori_OPULJP[[#This Row],[Bespovratna sredstva - Ukupno (EU+Nac) HRK
= Ukupna ugovorena vrijednost bespovratnih sredstava]]*Ugovori_OPULJP[[#This Row],[EU STOPA SUFINANCIRANJA %
EU CO-FINANCING RATE %]]</f>
        <v>900304.94649999996</v>
      </c>
      <c r="P2776" s="20">
        <f>Ugovori_OPULJP[[#This Row],[Bespovratna sredstva - EU dio - HRK]]/7.5345</f>
        <v>119491.00092905965</v>
      </c>
      <c r="Q2776" s="19">
        <f>Ugovori_OPULJP[[#This Row],[Bespovratna sredstva - Ukupno (EU+Nac) HRK
= Ukupna ugovorena vrijednost bespovratnih sredstava]]*Ugovori_OPULJP[[#This Row],[STOPA NACIONALNOG SUFINANCIRANJA %]]</f>
        <v>158877.34349999999</v>
      </c>
      <c r="R2776" s="20">
        <f>Ugovori_OPULJP[[#This Row],[Bespovratna sredstva - Nacionalni dio - HRK]]/7.5345</f>
        <v>21086.647222775231</v>
      </c>
      <c r="S2776" s="21">
        <v>1059182.29</v>
      </c>
      <c r="T2776" s="22">
        <f>Ugovori_OPULJP[[#This Row],[Bespovratna sredstva - Ukupno (EU+Nac) HRK
= Ukupna ugovorena vrijednost bespovratnih sredstava]]/7.5345</f>
        <v>140577.6481518349</v>
      </c>
      <c r="U2776" s="19">
        <v>0</v>
      </c>
      <c r="V2776" s="20">
        <f>Ugovori_OPULJP[[#This Row],[Javni doprinos korisnika - HRK]]/7.5345</f>
        <v>0</v>
      </c>
      <c r="W2776" s="19">
        <v>0</v>
      </c>
      <c r="X2776" s="20">
        <f>Ugovori_OPULJP[[#This Row],[Privatni doprinos korisnika - HRK]]/7.5345</f>
        <v>0</v>
      </c>
      <c r="Y2776" s="21">
        <f>Ugovori_OPULJP[[#This Row],[Bespovratna sredstva - Ukupno (EU+Nac) HRK
= Ukupna ugovorena vrijednost bespovratnih sredstava]]+Ugovori_OPULJP[[#This Row],[Javni doprinos korisnika - HRK]]+Ugovori_OPULJP[[#This Row],[Privatni doprinos korisnika - HRK]]</f>
        <v>1059182.29</v>
      </c>
      <c r="Z2776" s="22">
        <f>Ugovori_OPULJP[[#This Row],[UKUPNI PRIHVATLJIVI IZDACI
TOTAL ELIGIBLE EXPENDITURE
= Bespovratna sredstva ukupno + doprinos korisnika
= Ukupni prihvatljivi troškovi
= Ukupna ugovorena vrijednost projekta HRK]]/7.5345</f>
        <v>140577.6481518349</v>
      </c>
      <c r="AA2776" s="27" t="s">
        <v>22</v>
      </c>
      <c r="AB2776" s="27" t="s">
        <v>19</v>
      </c>
      <c r="AC2776" s="91" t="s">
        <v>10101</v>
      </c>
      <c r="AD2776" s="33" t="s">
        <v>2664</v>
      </c>
    </row>
    <row r="2777" spans="1:30" ht="96.6" x14ac:dyDescent="0.3">
      <c r="A2777" s="31" t="s">
        <v>10102</v>
      </c>
      <c r="B2777" s="25" t="s">
        <v>139</v>
      </c>
      <c r="C2777" s="26" t="s">
        <v>2736</v>
      </c>
      <c r="D2777" s="40" t="s">
        <v>9754</v>
      </c>
      <c r="E2777" s="27" t="s">
        <v>63</v>
      </c>
      <c r="F2777" s="32" t="s">
        <v>10103</v>
      </c>
      <c r="G2777" s="32" t="s">
        <v>2983</v>
      </c>
      <c r="H2777" s="29">
        <v>44553</v>
      </c>
      <c r="I2777" s="29">
        <v>45161</v>
      </c>
      <c r="J2777" s="17" t="str">
        <f>IF(Ugovori_OPULJP[[#This Row],[DATUM ZAVRŠETKA OPERACIJE]]&gt;DATE(2023,12,31),"u provedbi","završen")</f>
        <v>završen</v>
      </c>
      <c r="K2777" s="28" t="s">
        <v>240</v>
      </c>
      <c r="L2777" s="28" t="s">
        <v>240</v>
      </c>
      <c r="M2777" s="46" t="s">
        <v>3114</v>
      </c>
      <c r="N2777" s="18">
        <v>0.15</v>
      </c>
      <c r="O2777" s="19">
        <f>Ugovori_OPULJP[[#This Row],[Bespovratna sredstva - Ukupno (EU+Nac) HRK
= Ukupna ugovorena vrijednost bespovratnih sredstava]]*Ugovori_OPULJP[[#This Row],[EU STOPA SUFINANCIRANJA %
EU CO-FINANCING RATE %]]</f>
        <v>3913910</v>
      </c>
      <c r="P2777" s="20">
        <f>Ugovori_OPULJP[[#This Row],[Bespovratna sredstva - EU dio - HRK]]/7.5345</f>
        <v>519465.12708208902</v>
      </c>
      <c r="Q2777" s="19">
        <f>Ugovori_OPULJP[[#This Row],[Bespovratna sredstva - Ukupno (EU+Nac) HRK
= Ukupna ugovorena vrijednost bespovratnih sredstava]]*Ugovori_OPULJP[[#This Row],[STOPA NACIONALNOG SUFINANCIRANJA %]]</f>
        <v>690690</v>
      </c>
      <c r="R2777" s="20">
        <f>Ugovori_OPULJP[[#This Row],[Bespovratna sredstva - Nacionalni dio - HRK]]/7.5345</f>
        <v>91670.316543898065</v>
      </c>
      <c r="S2777" s="21">
        <v>4604600</v>
      </c>
      <c r="T2777" s="22">
        <f>Ugovori_OPULJP[[#This Row],[Bespovratna sredstva - Ukupno (EU+Nac) HRK
= Ukupna ugovorena vrijednost bespovratnih sredstava]]/7.5345</f>
        <v>611135.44362598704</v>
      </c>
      <c r="U2777" s="19">
        <v>0</v>
      </c>
      <c r="V2777" s="20">
        <f>Ugovori_OPULJP[[#This Row],[Javni doprinos korisnika - HRK]]/7.5345</f>
        <v>0</v>
      </c>
      <c r="W2777" s="19">
        <v>0</v>
      </c>
      <c r="X2777" s="20">
        <f>Ugovori_OPULJP[[#This Row],[Privatni doprinos korisnika - HRK]]/7.5345</f>
        <v>0</v>
      </c>
      <c r="Y2777" s="21">
        <f>Ugovori_OPULJP[[#This Row],[Bespovratna sredstva - Ukupno (EU+Nac) HRK
= Ukupna ugovorena vrijednost bespovratnih sredstava]]+Ugovori_OPULJP[[#This Row],[Javni doprinos korisnika - HRK]]+Ugovori_OPULJP[[#This Row],[Privatni doprinos korisnika - HRK]]</f>
        <v>4604600</v>
      </c>
      <c r="Z2777" s="22">
        <f>Ugovori_OPULJP[[#This Row],[UKUPNI PRIHVATLJIVI IZDACI
TOTAL ELIGIBLE EXPENDITURE
= Bespovratna sredstva ukupno + doprinos korisnika
= Ukupni prihvatljivi troškovi
= Ukupna ugovorena vrijednost projekta HRK]]/7.5345</f>
        <v>611135.44362598704</v>
      </c>
      <c r="AA2777" s="27" t="s">
        <v>22</v>
      </c>
      <c r="AB2777" s="27" t="s">
        <v>19</v>
      </c>
      <c r="AC2777" s="91" t="s">
        <v>10104</v>
      </c>
      <c r="AD2777" s="33" t="s">
        <v>2664</v>
      </c>
    </row>
    <row r="2778" spans="1:30" ht="82.8" x14ac:dyDescent="0.3">
      <c r="A2778" s="31" t="s">
        <v>10105</v>
      </c>
      <c r="B2778" s="25" t="s">
        <v>139</v>
      </c>
      <c r="C2778" s="26" t="s">
        <v>2736</v>
      </c>
      <c r="D2778" s="40" t="s">
        <v>9754</v>
      </c>
      <c r="E2778" s="27" t="s">
        <v>63</v>
      </c>
      <c r="F2778" s="32" t="s">
        <v>10106</v>
      </c>
      <c r="G2778" s="32" t="s">
        <v>1725</v>
      </c>
      <c r="H2778" s="29">
        <v>44553</v>
      </c>
      <c r="I2778" s="29">
        <v>45161</v>
      </c>
      <c r="J2778" s="17" t="str">
        <f>IF(Ugovori_OPULJP[[#This Row],[DATUM ZAVRŠETKA OPERACIJE]]&gt;DATE(2023,12,31),"u provedbi","završen")</f>
        <v>završen</v>
      </c>
      <c r="K2778" s="28" t="s">
        <v>86</v>
      </c>
      <c r="L2778" s="28" t="s">
        <v>86</v>
      </c>
      <c r="M2778" s="46" t="s">
        <v>3114</v>
      </c>
      <c r="N2778" s="18">
        <v>0.15</v>
      </c>
      <c r="O2778" s="19">
        <f>Ugovori_OPULJP[[#This Row],[Bespovratna sredstva - Ukupno (EU+Nac) HRK
= Ukupna ugovorena vrijednost bespovratnih sredstava]]*Ugovori_OPULJP[[#This Row],[EU STOPA SUFINANCIRANJA %
EU CO-FINANCING RATE %]]</f>
        <v>2149282.6894999999</v>
      </c>
      <c r="P2778" s="20">
        <f>Ugovori_OPULJP[[#This Row],[Bespovratna sredstva - EU dio - HRK]]/7.5345</f>
        <v>285258.83462738065</v>
      </c>
      <c r="Q2778" s="19">
        <f>Ugovori_OPULJP[[#This Row],[Bespovratna sredstva - Ukupno (EU+Nac) HRK
= Ukupna ugovorena vrijednost bespovratnih sredstava]]*Ugovori_OPULJP[[#This Row],[STOPA NACIONALNOG SUFINANCIRANJA %]]</f>
        <v>379285.18050000002</v>
      </c>
      <c r="R2778" s="20">
        <f>Ugovori_OPULJP[[#This Row],[Bespovratna sredstva - Nacionalni dio - HRK]]/7.5345</f>
        <v>50339.794346008362</v>
      </c>
      <c r="S2778" s="21">
        <v>2528567.87</v>
      </c>
      <c r="T2778" s="22">
        <f>Ugovori_OPULJP[[#This Row],[Bespovratna sredstva - Ukupno (EU+Nac) HRK
= Ukupna ugovorena vrijednost bespovratnih sredstava]]/7.5345</f>
        <v>335598.62897338904</v>
      </c>
      <c r="U2778" s="19">
        <v>0</v>
      </c>
      <c r="V2778" s="20">
        <f>Ugovori_OPULJP[[#This Row],[Javni doprinos korisnika - HRK]]/7.5345</f>
        <v>0</v>
      </c>
      <c r="W2778" s="19">
        <v>0</v>
      </c>
      <c r="X2778" s="20">
        <f>Ugovori_OPULJP[[#This Row],[Privatni doprinos korisnika - HRK]]/7.5345</f>
        <v>0</v>
      </c>
      <c r="Y2778" s="21">
        <f>Ugovori_OPULJP[[#This Row],[Bespovratna sredstva - Ukupno (EU+Nac) HRK
= Ukupna ugovorena vrijednost bespovratnih sredstava]]+Ugovori_OPULJP[[#This Row],[Javni doprinos korisnika - HRK]]+Ugovori_OPULJP[[#This Row],[Privatni doprinos korisnika - HRK]]</f>
        <v>2528567.87</v>
      </c>
      <c r="Z2778" s="22">
        <f>Ugovori_OPULJP[[#This Row],[UKUPNI PRIHVATLJIVI IZDACI
TOTAL ELIGIBLE EXPENDITURE
= Bespovratna sredstva ukupno + doprinos korisnika
= Ukupni prihvatljivi troškovi
= Ukupna ugovorena vrijednost projekta HRK]]/7.5345</f>
        <v>335598.62897338904</v>
      </c>
      <c r="AA2778" s="27" t="s">
        <v>22</v>
      </c>
      <c r="AB2778" s="27" t="s">
        <v>19</v>
      </c>
      <c r="AC2778" s="91" t="s">
        <v>10107</v>
      </c>
      <c r="AD2778" s="33" t="s">
        <v>2664</v>
      </c>
    </row>
    <row r="2779" spans="1:30" ht="82.8" x14ac:dyDescent="0.3">
      <c r="A2779" s="31" t="s">
        <v>10108</v>
      </c>
      <c r="B2779" s="25" t="s">
        <v>139</v>
      </c>
      <c r="C2779" s="26" t="s">
        <v>2736</v>
      </c>
      <c r="D2779" s="26" t="s">
        <v>9754</v>
      </c>
      <c r="E2779" s="27" t="s">
        <v>63</v>
      </c>
      <c r="F2779" s="32" t="s">
        <v>10109</v>
      </c>
      <c r="G2779" s="32" t="s">
        <v>10110</v>
      </c>
      <c r="H2779" s="29">
        <v>44580</v>
      </c>
      <c r="I2779" s="29">
        <v>45188</v>
      </c>
      <c r="J2779" s="17" t="str">
        <f>IF(Ugovori_OPULJP[[#This Row],[DATUM ZAVRŠETKA OPERACIJE]]&gt;DATE(2023,12,31),"u provedbi","završen")</f>
        <v>završen</v>
      </c>
      <c r="K2779" s="28" t="s">
        <v>192</v>
      </c>
      <c r="L2779" s="28" t="s">
        <v>192</v>
      </c>
      <c r="M2779" s="18">
        <v>0.85</v>
      </c>
      <c r="N2779" s="18">
        <v>0.15</v>
      </c>
      <c r="O2779" s="19">
        <f>Ugovori_OPULJP[[#This Row],[Bespovratna sredstva - Ukupno (EU+Nac) HRK
= Ukupna ugovorena vrijednost bespovratnih sredstava]]*Ugovori_OPULJP[[#This Row],[EU STOPA SUFINANCIRANJA %
EU CO-FINANCING RATE %]]</f>
        <v>859222.86550000007</v>
      </c>
      <c r="P2779" s="20">
        <f>Ugovori_OPULJP[[#This Row],[Bespovratna sredstva - EU dio - HRK]]/7.5345</f>
        <v>114038.47176322251</v>
      </c>
      <c r="Q2779" s="19">
        <f>Ugovori_OPULJP[[#This Row],[Bespovratna sredstva - Ukupno (EU+Nac) HRK
= Ukupna ugovorena vrijednost bespovratnih sredstava]]*Ugovori_OPULJP[[#This Row],[STOPA NACIONALNOG SUFINANCIRANJA %]]</f>
        <v>151627.56450000001</v>
      </c>
      <c r="R2779" s="20">
        <f>Ugovori_OPULJP[[#This Row],[Bespovratna sredstva - Nacionalni dio - HRK]]/7.5345</f>
        <v>20124.436193509853</v>
      </c>
      <c r="S2779" s="21">
        <v>1010850.43</v>
      </c>
      <c r="T2779" s="22">
        <f>Ugovori_OPULJP[[#This Row],[Bespovratna sredstva - Ukupno (EU+Nac) HRK
= Ukupna ugovorena vrijednost bespovratnih sredstava]]/7.5345</f>
        <v>134162.90795673235</v>
      </c>
      <c r="U2779" s="19">
        <v>0</v>
      </c>
      <c r="V2779" s="20">
        <f>Ugovori_OPULJP[[#This Row],[Javni doprinos korisnika - HRK]]/7.5345</f>
        <v>0</v>
      </c>
      <c r="W2779" s="19">
        <v>0</v>
      </c>
      <c r="X2779" s="20">
        <f>Ugovori_OPULJP[[#This Row],[Privatni doprinos korisnika - HRK]]/7.5345</f>
        <v>0</v>
      </c>
      <c r="Y2779" s="21">
        <f>Ugovori_OPULJP[[#This Row],[Bespovratna sredstva - Ukupno (EU+Nac) HRK
= Ukupna ugovorena vrijednost bespovratnih sredstava]]+Ugovori_OPULJP[[#This Row],[Javni doprinos korisnika - HRK]]+Ugovori_OPULJP[[#This Row],[Privatni doprinos korisnika - HRK]]</f>
        <v>1010850.43</v>
      </c>
      <c r="Z2779" s="22">
        <f>Ugovori_OPULJP[[#This Row],[UKUPNI PRIHVATLJIVI IZDACI
TOTAL ELIGIBLE EXPENDITURE
= Bespovratna sredstva ukupno + doprinos korisnika
= Ukupni prihvatljivi troškovi
= Ukupna ugovorena vrijednost projekta HRK]]/7.5345</f>
        <v>134162.90795673235</v>
      </c>
      <c r="AA2779" s="27" t="s">
        <v>22</v>
      </c>
      <c r="AB2779" s="27" t="s">
        <v>19</v>
      </c>
      <c r="AC2779" s="91" t="s">
        <v>10111</v>
      </c>
      <c r="AD2779" s="33" t="s">
        <v>2664</v>
      </c>
    </row>
    <row r="2780" spans="1:30" ht="110.4" x14ac:dyDescent="0.3">
      <c r="A2780" s="31" t="s">
        <v>10112</v>
      </c>
      <c r="B2780" s="25" t="s">
        <v>139</v>
      </c>
      <c r="C2780" s="26" t="s">
        <v>2736</v>
      </c>
      <c r="D2780" s="26" t="s">
        <v>9754</v>
      </c>
      <c r="E2780" s="27" t="s">
        <v>63</v>
      </c>
      <c r="F2780" s="32" t="s">
        <v>10113</v>
      </c>
      <c r="G2780" s="32" t="s">
        <v>2430</v>
      </c>
      <c r="H2780" s="29">
        <v>44581</v>
      </c>
      <c r="I2780" s="29">
        <v>45189</v>
      </c>
      <c r="J2780" s="17" t="str">
        <f>IF(Ugovori_OPULJP[[#This Row],[DATUM ZAVRŠETKA OPERACIJE]]&gt;DATE(2023,12,31),"u provedbi","završen")</f>
        <v>završen</v>
      </c>
      <c r="K2780" s="28" t="s">
        <v>262</v>
      </c>
      <c r="L2780" s="28" t="s">
        <v>262</v>
      </c>
      <c r="M2780" s="18">
        <v>0.85</v>
      </c>
      <c r="N2780" s="18">
        <v>0.15</v>
      </c>
      <c r="O2780" s="19">
        <f>Ugovori_OPULJP[[#This Row],[Bespovratna sredstva - Ukupno (EU+Nac) HRK
= Ukupna ugovorena vrijednost bespovratnih sredstava]]*Ugovori_OPULJP[[#This Row],[EU STOPA SUFINANCIRANJA %
EU CO-FINANCING RATE %]]</f>
        <v>5019659.0965</v>
      </c>
      <c r="P2780" s="20">
        <f>Ugovori_OPULJP[[#This Row],[Bespovratna sredstva - EU dio - HRK]]/7.5345</f>
        <v>666223.25257150433</v>
      </c>
      <c r="Q2780" s="19">
        <f>Ugovori_OPULJP[[#This Row],[Bespovratna sredstva - Ukupno (EU+Nac) HRK
= Ukupna ugovorena vrijednost bespovratnih sredstava]]*Ugovori_OPULJP[[#This Row],[STOPA NACIONALNOG SUFINANCIRANJA %]]</f>
        <v>885822.19349999994</v>
      </c>
      <c r="R2780" s="20">
        <f>Ugovori_OPULJP[[#This Row],[Bespovratna sredstva - Nacionalni dio - HRK]]/7.5345</f>
        <v>117568.8092773243</v>
      </c>
      <c r="S2780" s="21">
        <v>5905481.29</v>
      </c>
      <c r="T2780" s="22">
        <f>Ugovori_OPULJP[[#This Row],[Bespovratna sredstva - Ukupno (EU+Nac) HRK
= Ukupna ugovorena vrijednost bespovratnih sredstava]]/7.5345</f>
        <v>783792.06184882869</v>
      </c>
      <c r="U2780" s="19">
        <v>0</v>
      </c>
      <c r="V2780" s="20">
        <f>Ugovori_OPULJP[[#This Row],[Javni doprinos korisnika - HRK]]/7.5345</f>
        <v>0</v>
      </c>
      <c r="W2780" s="19">
        <v>0</v>
      </c>
      <c r="X2780" s="20">
        <f>Ugovori_OPULJP[[#This Row],[Privatni doprinos korisnika - HRK]]/7.5345</f>
        <v>0</v>
      </c>
      <c r="Y2780" s="21">
        <f>Ugovori_OPULJP[[#This Row],[Bespovratna sredstva - Ukupno (EU+Nac) HRK
= Ukupna ugovorena vrijednost bespovratnih sredstava]]+Ugovori_OPULJP[[#This Row],[Javni doprinos korisnika - HRK]]+Ugovori_OPULJP[[#This Row],[Privatni doprinos korisnika - HRK]]</f>
        <v>5905481.29</v>
      </c>
      <c r="Z2780" s="22">
        <f>Ugovori_OPULJP[[#This Row],[UKUPNI PRIHVATLJIVI IZDACI
TOTAL ELIGIBLE EXPENDITURE
= Bespovratna sredstva ukupno + doprinos korisnika
= Ukupni prihvatljivi troškovi
= Ukupna ugovorena vrijednost projekta HRK]]/7.5345</f>
        <v>783792.06184882869</v>
      </c>
      <c r="AA2780" s="27" t="s">
        <v>22</v>
      </c>
      <c r="AB2780" s="27" t="s">
        <v>19</v>
      </c>
      <c r="AC2780" s="91" t="s">
        <v>10114</v>
      </c>
      <c r="AD2780" s="33" t="s">
        <v>2664</v>
      </c>
    </row>
    <row r="2781" spans="1:30" ht="82.8" x14ac:dyDescent="0.3">
      <c r="A2781" s="31" t="s">
        <v>10115</v>
      </c>
      <c r="B2781" s="25" t="s">
        <v>139</v>
      </c>
      <c r="C2781" s="26" t="s">
        <v>2736</v>
      </c>
      <c r="D2781" s="40" t="s">
        <v>9754</v>
      </c>
      <c r="E2781" s="27" t="s">
        <v>63</v>
      </c>
      <c r="F2781" s="32" t="s">
        <v>10116</v>
      </c>
      <c r="G2781" s="32" t="s">
        <v>10117</v>
      </c>
      <c r="H2781" s="29">
        <v>44553</v>
      </c>
      <c r="I2781" s="29">
        <v>45161</v>
      </c>
      <c r="J2781" s="17" t="str">
        <f>IF(Ugovori_OPULJP[[#This Row],[DATUM ZAVRŠETKA OPERACIJE]]&gt;DATE(2023,12,31),"u provedbi","završen")</f>
        <v>završen</v>
      </c>
      <c r="K2781" s="28" t="s">
        <v>240</v>
      </c>
      <c r="L2781" s="28" t="s">
        <v>240</v>
      </c>
      <c r="M2781" s="46" t="s">
        <v>3114</v>
      </c>
      <c r="N2781" s="18">
        <v>0.15</v>
      </c>
      <c r="O2781" s="19">
        <f>Ugovori_OPULJP[[#This Row],[Bespovratna sredstva - Ukupno (EU+Nac) HRK
= Ukupna ugovorena vrijednost bespovratnih sredstava]]*Ugovori_OPULJP[[#This Row],[EU STOPA SUFINANCIRANJA %
EU CO-FINANCING RATE %]]</f>
        <v>1074318.9354999999</v>
      </c>
      <c r="P2781" s="20">
        <f>Ugovori_OPULJP[[#This Row],[Bespovratna sredstva - EU dio - HRK]]/7.5345</f>
        <v>142586.62625257147</v>
      </c>
      <c r="Q2781" s="19">
        <f>Ugovori_OPULJP[[#This Row],[Bespovratna sredstva - Ukupno (EU+Nac) HRK
= Ukupna ugovorena vrijednost bespovratnih sredstava]]*Ugovori_OPULJP[[#This Row],[STOPA NACIONALNOG SUFINANCIRANJA %]]</f>
        <v>189585.69449999998</v>
      </c>
      <c r="R2781" s="20">
        <f>Ugovori_OPULJP[[#This Row],[Bespovratna sredstva - Nacionalni dio - HRK]]/7.5345</f>
        <v>25162.345809277322</v>
      </c>
      <c r="S2781" s="21">
        <v>1263904.6299999999</v>
      </c>
      <c r="T2781" s="22">
        <f>Ugovori_OPULJP[[#This Row],[Bespovratna sredstva - Ukupno (EU+Nac) HRK
= Ukupna ugovorena vrijednost bespovratnih sredstava]]/7.5345</f>
        <v>167748.97206184879</v>
      </c>
      <c r="U2781" s="19">
        <v>0</v>
      </c>
      <c r="V2781" s="20">
        <f>Ugovori_OPULJP[[#This Row],[Javni doprinos korisnika - HRK]]/7.5345</f>
        <v>0</v>
      </c>
      <c r="W2781" s="19">
        <v>0</v>
      </c>
      <c r="X2781" s="20">
        <f>Ugovori_OPULJP[[#This Row],[Privatni doprinos korisnika - HRK]]/7.5345</f>
        <v>0</v>
      </c>
      <c r="Y2781" s="21">
        <f>Ugovori_OPULJP[[#This Row],[Bespovratna sredstva - Ukupno (EU+Nac) HRK
= Ukupna ugovorena vrijednost bespovratnih sredstava]]+Ugovori_OPULJP[[#This Row],[Javni doprinos korisnika - HRK]]+Ugovori_OPULJP[[#This Row],[Privatni doprinos korisnika - HRK]]</f>
        <v>1263904.6299999999</v>
      </c>
      <c r="Z2781" s="22">
        <f>Ugovori_OPULJP[[#This Row],[UKUPNI PRIHVATLJIVI IZDACI
TOTAL ELIGIBLE EXPENDITURE
= Bespovratna sredstva ukupno + doprinos korisnika
= Ukupni prihvatljivi troškovi
= Ukupna ugovorena vrijednost projekta HRK]]/7.5345</f>
        <v>167748.97206184879</v>
      </c>
      <c r="AA2781" s="27" t="s">
        <v>22</v>
      </c>
      <c r="AB2781" s="27" t="s">
        <v>19</v>
      </c>
      <c r="AC2781" s="91" t="s">
        <v>10118</v>
      </c>
      <c r="AD2781" s="33" t="s">
        <v>2664</v>
      </c>
    </row>
    <row r="2782" spans="1:30" ht="69" x14ac:dyDescent="0.3">
      <c r="A2782" s="31" t="s">
        <v>10119</v>
      </c>
      <c r="B2782" s="25" t="s">
        <v>139</v>
      </c>
      <c r="C2782" s="26" t="s">
        <v>2736</v>
      </c>
      <c r="D2782" s="40" t="s">
        <v>9754</v>
      </c>
      <c r="E2782" s="27" t="s">
        <v>63</v>
      </c>
      <c r="F2782" s="32" t="s">
        <v>10120</v>
      </c>
      <c r="G2782" s="32" t="s">
        <v>10121</v>
      </c>
      <c r="H2782" s="29">
        <v>44553</v>
      </c>
      <c r="I2782" s="29">
        <v>45161</v>
      </c>
      <c r="J2782" s="17" t="str">
        <f>IF(Ugovori_OPULJP[[#This Row],[DATUM ZAVRŠETKA OPERACIJE]]&gt;DATE(2023,12,31),"u provedbi","završen")</f>
        <v>završen</v>
      </c>
      <c r="K2782" s="28" t="s">
        <v>66</v>
      </c>
      <c r="L2782" s="28" t="s">
        <v>66</v>
      </c>
      <c r="M2782" s="46" t="s">
        <v>3114</v>
      </c>
      <c r="N2782" s="18">
        <v>0.15</v>
      </c>
      <c r="O2782" s="19">
        <f>Ugovori_OPULJP[[#This Row],[Bespovratna sredstva - Ukupno (EU+Nac) HRK
= Ukupna ugovorena vrijednost bespovratnih sredstava]]*Ugovori_OPULJP[[#This Row],[EU STOPA SUFINANCIRANJA %
EU CO-FINANCING RATE %]]</f>
        <v>1582660.135</v>
      </c>
      <c r="P2782" s="20">
        <f>Ugovori_OPULJP[[#This Row],[Bespovratna sredstva - EU dio - HRK]]/7.5345</f>
        <v>210055.0978830712</v>
      </c>
      <c r="Q2782" s="19">
        <f>Ugovori_OPULJP[[#This Row],[Bespovratna sredstva - Ukupno (EU+Nac) HRK
= Ukupna ugovorena vrijednost bespovratnih sredstava]]*Ugovori_OPULJP[[#This Row],[STOPA NACIONALNOG SUFINANCIRANJA %]]</f>
        <v>279292.96500000003</v>
      </c>
      <c r="R2782" s="20">
        <f>Ugovori_OPULJP[[#This Row],[Bespovratna sredstva - Nacionalni dio - HRK]]/7.5345</f>
        <v>37068.546685247864</v>
      </c>
      <c r="S2782" s="21">
        <v>1861953.1</v>
      </c>
      <c r="T2782" s="22">
        <f>Ugovori_OPULJP[[#This Row],[Bespovratna sredstva - Ukupno (EU+Nac) HRK
= Ukupna ugovorena vrijednost bespovratnih sredstava]]/7.5345</f>
        <v>247123.64456831905</v>
      </c>
      <c r="U2782" s="19">
        <v>0</v>
      </c>
      <c r="V2782" s="20">
        <f>Ugovori_OPULJP[[#This Row],[Javni doprinos korisnika - HRK]]/7.5345</f>
        <v>0</v>
      </c>
      <c r="W2782" s="19">
        <v>0</v>
      </c>
      <c r="X2782" s="20">
        <f>Ugovori_OPULJP[[#This Row],[Privatni doprinos korisnika - HRK]]/7.5345</f>
        <v>0</v>
      </c>
      <c r="Y2782" s="21">
        <f>Ugovori_OPULJP[[#This Row],[Bespovratna sredstva - Ukupno (EU+Nac) HRK
= Ukupna ugovorena vrijednost bespovratnih sredstava]]+Ugovori_OPULJP[[#This Row],[Javni doprinos korisnika - HRK]]+Ugovori_OPULJP[[#This Row],[Privatni doprinos korisnika - HRK]]</f>
        <v>1861953.1</v>
      </c>
      <c r="Z2782" s="22">
        <f>Ugovori_OPULJP[[#This Row],[UKUPNI PRIHVATLJIVI IZDACI
TOTAL ELIGIBLE EXPENDITURE
= Bespovratna sredstva ukupno + doprinos korisnika
= Ukupni prihvatljivi troškovi
= Ukupna ugovorena vrijednost projekta HRK]]/7.5345</f>
        <v>247123.64456831905</v>
      </c>
      <c r="AA2782" s="27" t="s">
        <v>22</v>
      </c>
      <c r="AB2782" s="27" t="s">
        <v>19</v>
      </c>
      <c r="AC2782" s="91" t="s">
        <v>9790</v>
      </c>
      <c r="AD2782" s="33" t="s">
        <v>2664</v>
      </c>
    </row>
    <row r="2783" spans="1:30" ht="96.6" x14ac:dyDescent="0.3">
      <c r="A2783" s="31" t="s">
        <v>10122</v>
      </c>
      <c r="B2783" s="25" t="s">
        <v>139</v>
      </c>
      <c r="C2783" s="26" t="s">
        <v>2736</v>
      </c>
      <c r="D2783" s="26" t="s">
        <v>9754</v>
      </c>
      <c r="E2783" s="27" t="s">
        <v>63</v>
      </c>
      <c r="F2783" s="32" t="s">
        <v>10123</v>
      </c>
      <c r="G2783" s="32" t="s">
        <v>10124</v>
      </c>
      <c r="H2783" s="29">
        <v>44582</v>
      </c>
      <c r="I2783" s="29">
        <v>45190</v>
      </c>
      <c r="J2783" s="17" t="str">
        <f>IF(Ugovori_OPULJP[[#This Row],[DATUM ZAVRŠETKA OPERACIJE]]&gt;DATE(2023,12,31),"u provedbi","završen")</f>
        <v>završen</v>
      </c>
      <c r="K2783" s="28" t="s">
        <v>380</v>
      </c>
      <c r="L2783" s="15" t="s">
        <v>380</v>
      </c>
      <c r="M2783" s="18">
        <v>0.85</v>
      </c>
      <c r="N2783" s="18">
        <v>0.15</v>
      </c>
      <c r="O2783" s="19">
        <f>Ugovori_OPULJP[[#This Row],[Bespovratna sredstva - Ukupno (EU+Nac) HRK
= Ukupna ugovorena vrijednost bespovratnih sredstava]]*Ugovori_OPULJP[[#This Row],[EU STOPA SUFINANCIRANJA %
EU CO-FINANCING RATE %]]</f>
        <v>1527175.0845000001</v>
      </c>
      <c r="P2783" s="20">
        <f>Ugovori_OPULJP[[#This Row],[Bespovratna sredstva - EU dio - HRK]]/7.5345</f>
        <v>202690.96615568385</v>
      </c>
      <c r="Q2783" s="19">
        <f>Ugovori_OPULJP[[#This Row],[Bespovratna sredstva - Ukupno (EU+Nac) HRK
= Ukupna ugovorena vrijednost bespovratnih sredstava]]*Ugovori_OPULJP[[#This Row],[STOPA NACIONALNOG SUFINANCIRANJA %]]</f>
        <v>269501.48550000001</v>
      </c>
      <c r="R2783" s="20">
        <f>Ugovori_OPULJP[[#This Row],[Bespovratna sredstva - Nacionalni dio - HRK]]/7.5345</f>
        <v>35768.994027473622</v>
      </c>
      <c r="S2783" s="21">
        <v>1796676.57</v>
      </c>
      <c r="T2783" s="22">
        <f>Ugovori_OPULJP[[#This Row],[Bespovratna sredstva - Ukupno (EU+Nac) HRK
= Ukupna ugovorena vrijednost bespovratnih sredstava]]/7.5345</f>
        <v>238459.96018315747</v>
      </c>
      <c r="U2783" s="19">
        <v>0</v>
      </c>
      <c r="V2783" s="20">
        <f>Ugovori_OPULJP[[#This Row],[Javni doprinos korisnika - HRK]]/7.5345</f>
        <v>0</v>
      </c>
      <c r="W2783" s="19">
        <v>0</v>
      </c>
      <c r="X2783" s="20">
        <f>Ugovori_OPULJP[[#This Row],[Privatni doprinos korisnika - HRK]]/7.5345</f>
        <v>0</v>
      </c>
      <c r="Y2783" s="21">
        <f>Ugovori_OPULJP[[#This Row],[Bespovratna sredstva - Ukupno (EU+Nac) HRK
= Ukupna ugovorena vrijednost bespovratnih sredstava]]+Ugovori_OPULJP[[#This Row],[Javni doprinos korisnika - HRK]]+Ugovori_OPULJP[[#This Row],[Privatni doprinos korisnika - HRK]]</f>
        <v>1796676.57</v>
      </c>
      <c r="Z2783" s="22">
        <f>Ugovori_OPULJP[[#This Row],[UKUPNI PRIHVATLJIVI IZDACI
TOTAL ELIGIBLE EXPENDITURE
= Bespovratna sredstva ukupno + doprinos korisnika
= Ukupni prihvatljivi troškovi
= Ukupna ugovorena vrijednost projekta HRK]]/7.5345</f>
        <v>238459.96018315747</v>
      </c>
      <c r="AA2783" s="27" t="s">
        <v>22</v>
      </c>
      <c r="AB2783" s="27" t="s">
        <v>19</v>
      </c>
      <c r="AC2783" s="91" t="s">
        <v>10125</v>
      </c>
      <c r="AD2783" s="33" t="s">
        <v>2664</v>
      </c>
    </row>
    <row r="2784" spans="1:30" ht="110.4" x14ac:dyDescent="0.3">
      <c r="A2784" s="31" t="s">
        <v>10126</v>
      </c>
      <c r="B2784" s="25" t="s">
        <v>139</v>
      </c>
      <c r="C2784" s="26" t="s">
        <v>2736</v>
      </c>
      <c r="D2784" s="40" t="s">
        <v>9754</v>
      </c>
      <c r="E2784" s="27" t="s">
        <v>63</v>
      </c>
      <c r="F2784" s="32" t="s">
        <v>10127</v>
      </c>
      <c r="G2784" s="32" t="s">
        <v>10128</v>
      </c>
      <c r="H2784" s="29">
        <v>44621</v>
      </c>
      <c r="I2784" s="29">
        <v>45231</v>
      </c>
      <c r="J2784" s="17" t="str">
        <f>IF(Ugovori_OPULJP[[#This Row],[DATUM ZAVRŠETKA OPERACIJE]]&gt;DATE(2023,12,31),"u provedbi","završen")</f>
        <v>završen</v>
      </c>
      <c r="K2784" s="28" t="s">
        <v>262</v>
      </c>
      <c r="L2784" s="28" t="s">
        <v>262</v>
      </c>
      <c r="M2784" s="18">
        <v>0.85</v>
      </c>
      <c r="N2784" s="18">
        <v>0.15</v>
      </c>
      <c r="O2784" s="19">
        <f>Ugovori_OPULJP[[#This Row],[Bespovratna sredstva - Ukupno (EU+Nac) HRK
= Ukupna ugovorena vrijednost bespovratnih sredstava]]*Ugovori_OPULJP[[#This Row],[EU STOPA SUFINANCIRANJA %
EU CO-FINANCING RATE %]]</f>
        <v>849243.5</v>
      </c>
      <c r="P2784" s="20">
        <f>Ugovori_OPULJP[[#This Row],[Bespovratna sredstva - EU dio - HRK]]/7.5345</f>
        <v>112713.98234786648</v>
      </c>
      <c r="Q2784" s="19">
        <f>Ugovori_OPULJP[[#This Row],[Bespovratna sredstva - Ukupno (EU+Nac) HRK
= Ukupna ugovorena vrijednost bespovratnih sredstava]]*Ugovori_OPULJP[[#This Row],[STOPA NACIONALNOG SUFINANCIRANJA %]]</f>
        <v>149866.5</v>
      </c>
      <c r="R2784" s="20">
        <f>Ugovori_OPULJP[[#This Row],[Bespovratna sredstva - Nacionalni dio - HRK]]/7.5345</f>
        <v>19890.702767270555</v>
      </c>
      <c r="S2784" s="21">
        <v>999110</v>
      </c>
      <c r="T2784" s="22">
        <f>Ugovori_OPULJP[[#This Row],[Bespovratna sredstva - Ukupno (EU+Nac) HRK
= Ukupna ugovorena vrijednost bespovratnih sredstava]]/7.5345</f>
        <v>132604.68511513702</v>
      </c>
      <c r="U2784" s="19">
        <v>0</v>
      </c>
      <c r="V2784" s="20">
        <f>Ugovori_OPULJP[[#This Row],[Javni doprinos korisnika - HRK]]/7.5345</f>
        <v>0</v>
      </c>
      <c r="W2784" s="19">
        <v>0</v>
      </c>
      <c r="X2784" s="20">
        <f>Ugovori_OPULJP[[#This Row],[Privatni doprinos korisnika - HRK]]/7.5345</f>
        <v>0</v>
      </c>
      <c r="Y2784" s="21">
        <f>Ugovori_OPULJP[[#This Row],[Bespovratna sredstva - Ukupno (EU+Nac) HRK
= Ukupna ugovorena vrijednost bespovratnih sredstava]]+Ugovori_OPULJP[[#This Row],[Javni doprinos korisnika - HRK]]+Ugovori_OPULJP[[#This Row],[Privatni doprinos korisnika - HRK]]</f>
        <v>999110</v>
      </c>
      <c r="Z2784" s="22">
        <f>Ugovori_OPULJP[[#This Row],[UKUPNI PRIHVATLJIVI IZDACI
TOTAL ELIGIBLE EXPENDITURE
= Bespovratna sredstva ukupno + doprinos korisnika
= Ukupni prihvatljivi troškovi
= Ukupna ugovorena vrijednost projekta HRK]]/7.5345</f>
        <v>132604.68511513702</v>
      </c>
      <c r="AA2784" s="27" t="s">
        <v>22</v>
      </c>
      <c r="AB2784" s="27" t="s">
        <v>19</v>
      </c>
      <c r="AC2784" s="91" t="s">
        <v>10129</v>
      </c>
      <c r="AD2784" s="33" t="s">
        <v>2664</v>
      </c>
    </row>
    <row r="2785" spans="1:30" ht="110.4" x14ac:dyDescent="0.3">
      <c r="A2785" s="31" t="s">
        <v>10130</v>
      </c>
      <c r="B2785" s="25" t="s">
        <v>139</v>
      </c>
      <c r="C2785" s="26" t="s">
        <v>2736</v>
      </c>
      <c r="D2785" s="26" t="s">
        <v>9754</v>
      </c>
      <c r="E2785" s="27" t="s">
        <v>63</v>
      </c>
      <c r="F2785" s="32" t="s">
        <v>10131</v>
      </c>
      <c r="G2785" s="32" t="s">
        <v>10132</v>
      </c>
      <c r="H2785" s="29">
        <v>44579</v>
      </c>
      <c r="I2785" s="29">
        <v>45187</v>
      </c>
      <c r="J2785" s="17" t="str">
        <f>IF(Ugovori_OPULJP[[#This Row],[DATUM ZAVRŠETKA OPERACIJE]]&gt;DATE(2023,12,31),"u provedbi","završen")</f>
        <v>završen</v>
      </c>
      <c r="K2785" s="28" t="s">
        <v>91</v>
      </c>
      <c r="L2785" s="15" t="s">
        <v>91</v>
      </c>
      <c r="M2785" s="18">
        <v>0.85</v>
      </c>
      <c r="N2785" s="18">
        <v>0.15</v>
      </c>
      <c r="O2785" s="19">
        <f>Ugovori_OPULJP[[#This Row],[Bespovratna sredstva - Ukupno (EU+Nac) HRK
= Ukupna ugovorena vrijednost bespovratnih sredstava]]*Ugovori_OPULJP[[#This Row],[EU STOPA SUFINANCIRANJA %
EU CO-FINANCING RATE %]]</f>
        <v>887128.22100000002</v>
      </c>
      <c r="P2785" s="20">
        <f>Ugovori_OPULJP[[#This Row],[Bespovratna sredstva - EU dio - HRK]]/7.5345</f>
        <v>117742.14891499103</v>
      </c>
      <c r="Q2785" s="19">
        <f>Ugovori_OPULJP[[#This Row],[Bespovratna sredstva - Ukupno (EU+Nac) HRK
= Ukupna ugovorena vrijednost bespovratnih sredstava]]*Ugovori_OPULJP[[#This Row],[STOPA NACIONALNOG SUFINANCIRANJA %]]</f>
        <v>156552.03899999999</v>
      </c>
      <c r="R2785" s="20">
        <f>Ugovori_OPULJP[[#This Row],[Bespovratna sredstva - Nacionalni dio - HRK]]/7.5345</f>
        <v>20778.026279116064</v>
      </c>
      <c r="S2785" s="21">
        <v>1043680.26</v>
      </c>
      <c r="T2785" s="22">
        <f>Ugovori_OPULJP[[#This Row],[Bespovratna sredstva - Ukupno (EU+Nac) HRK
= Ukupna ugovorena vrijednost bespovratnih sredstava]]/7.5345</f>
        <v>138520.17519410711</v>
      </c>
      <c r="U2785" s="19">
        <v>0</v>
      </c>
      <c r="V2785" s="20">
        <f>Ugovori_OPULJP[[#This Row],[Javni doprinos korisnika - HRK]]/7.5345</f>
        <v>0</v>
      </c>
      <c r="W2785" s="19">
        <v>0</v>
      </c>
      <c r="X2785" s="20">
        <f>Ugovori_OPULJP[[#This Row],[Privatni doprinos korisnika - HRK]]/7.5345</f>
        <v>0</v>
      </c>
      <c r="Y2785" s="21">
        <f>Ugovori_OPULJP[[#This Row],[Bespovratna sredstva - Ukupno (EU+Nac) HRK
= Ukupna ugovorena vrijednost bespovratnih sredstava]]+Ugovori_OPULJP[[#This Row],[Javni doprinos korisnika - HRK]]+Ugovori_OPULJP[[#This Row],[Privatni doprinos korisnika - HRK]]</f>
        <v>1043680.26</v>
      </c>
      <c r="Z2785" s="22">
        <f>Ugovori_OPULJP[[#This Row],[UKUPNI PRIHVATLJIVI IZDACI
TOTAL ELIGIBLE EXPENDITURE
= Bespovratna sredstva ukupno + doprinos korisnika
= Ukupni prihvatljivi troškovi
= Ukupna ugovorena vrijednost projekta HRK]]/7.5345</f>
        <v>138520.17519410711</v>
      </c>
      <c r="AA2785" s="27" t="s">
        <v>22</v>
      </c>
      <c r="AB2785" s="27" t="s">
        <v>19</v>
      </c>
      <c r="AC2785" s="91" t="s">
        <v>10133</v>
      </c>
      <c r="AD2785" s="33" t="s">
        <v>2664</v>
      </c>
    </row>
    <row r="2786" spans="1:30" ht="110.4" x14ac:dyDescent="0.3">
      <c r="A2786" s="31" t="s">
        <v>10134</v>
      </c>
      <c r="B2786" s="25" t="s">
        <v>139</v>
      </c>
      <c r="C2786" s="26" t="s">
        <v>2736</v>
      </c>
      <c r="D2786" s="26" t="s">
        <v>9754</v>
      </c>
      <c r="E2786" s="27" t="s">
        <v>63</v>
      </c>
      <c r="F2786" s="32" t="s">
        <v>10135</v>
      </c>
      <c r="G2786" s="32" t="s">
        <v>10136</v>
      </c>
      <c r="H2786" s="29">
        <v>44620</v>
      </c>
      <c r="I2786" s="29">
        <v>45227</v>
      </c>
      <c r="J2786" s="17" t="str">
        <f>IF(Ugovori_OPULJP[[#This Row],[DATUM ZAVRŠETKA OPERACIJE]]&gt;DATE(2023,12,31),"u provedbi","završen")</f>
        <v>završen</v>
      </c>
      <c r="K2786" s="37" t="s">
        <v>417</v>
      </c>
      <c r="L2786" s="28" t="s">
        <v>417</v>
      </c>
      <c r="M2786" s="18">
        <v>0.85</v>
      </c>
      <c r="N2786" s="18">
        <v>0.15</v>
      </c>
      <c r="O2786" s="19">
        <f>Ugovori_OPULJP[[#This Row],[Bespovratna sredstva - Ukupno (EU+Nac) HRK
= Ukupna ugovorena vrijednost bespovratnih sredstava]]*Ugovori_OPULJP[[#This Row],[EU STOPA SUFINANCIRANJA %
EU CO-FINANCING RATE %]]</f>
        <v>950271.43149999983</v>
      </c>
      <c r="P2786" s="20">
        <f>Ugovori_OPULJP[[#This Row],[Bespovratna sredstva - EU dio - HRK]]/7.5345</f>
        <v>126122.69314486692</v>
      </c>
      <c r="Q2786" s="19">
        <f>Ugovori_OPULJP[[#This Row],[Bespovratna sredstva - Ukupno (EU+Nac) HRK
= Ukupna ugovorena vrijednost bespovratnih sredstava]]*Ugovori_OPULJP[[#This Row],[STOPA NACIONALNOG SUFINANCIRANJA %]]</f>
        <v>167694.95849999998</v>
      </c>
      <c r="R2786" s="20">
        <f>Ugovori_OPULJP[[#This Row],[Bespovratna sredstva - Nacionalni dio - HRK]]/7.5345</f>
        <v>22256.945849094162</v>
      </c>
      <c r="S2786" s="21">
        <v>1117966.3899999999</v>
      </c>
      <c r="T2786" s="22">
        <f>Ugovori_OPULJP[[#This Row],[Bespovratna sredstva - Ukupno (EU+Nac) HRK
= Ukupna ugovorena vrijednost bespovratnih sredstava]]/7.5345</f>
        <v>148379.6389939611</v>
      </c>
      <c r="U2786" s="19">
        <v>0</v>
      </c>
      <c r="V2786" s="20">
        <f>Ugovori_OPULJP[[#This Row],[Javni doprinos korisnika - HRK]]/7.5345</f>
        <v>0</v>
      </c>
      <c r="W2786" s="19">
        <v>0</v>
      </c>
      <c r="X2786" s="20">
        <f>Ugovori_OPULJP[[#This Row],[Privatni doprinos korisnika - HRK]]/7.5345</f>
        <v>0</v>
      </c>
      <c r="Y2786" s="21">
        <f>Ugovori_OPULJP[[#This Row],[Bespovratna sredstva - Ukupno (EU+Nac) HRK
= Ukupna ugovorena vrijednost bespovratnih sredstava]]+Ugovori_OPULJP[[#This Row],[Javni doprinos korisnika - HRK]]+Ugovori_OPULJP[[#This Row],[Privatni doprinos korisnika - HRK]]</f>
        <v>1117966.3899999999</v>
      </c>
      <c r="Z2786" s="22">
        <f>Ugovori_OPULJP[[#This Row],[UKUPNI PRIHVATLJIVI IZDACI
TOTAL ELIGIBLE EXPENDITURE
= Bespovratna sredstva ukupno + doprinos korisnika
= Ukupni prihvatljivi troškovi
= Ukupna ugovorena vrijednost projekta HRK]]/7.5345</f>
        <v>148379.6389939611</v>
      </c>
      <c r="AA2786" s="27" t="s">
        <v>22</v>
      </c>
      <c r="AB2786" s="27" t="s">
        <v>19</v>
      </c>
      <c r="AC2786" s="91" t="s">
        <v>9945</v>
      </c>
      <c r="AD2786" s="33" t="s">
        <v>2664</v>
      </c>
    </row>
    <row r="2787" spans="1:30" ht="96.6" x14ac:dyDescent="0.3">
      <c r="A2787" s="31" t="s">
        <v>10137</v>
      </c>
      <c r="B2787" s="25" t="s">
        <v>139</v>
      </c>
      <c r="C2787" s="26" t="s">
        <v>2736</v>
      </c>
      <c r="D2787" s="40" t="s">
        <v>9754</v>
      </c>
      <c r="E2787" s="27" t="s">
        <v>63</v>
      </c>
      <c r="F2787" s="32" t="s">
        <v>10138</v>
      </c>
      <c r="G2787" s="32" t="s">
        <v>905</v>
      </c>
      <c r="H2787" s="29">
        <v>44586</v>
      </c>
      <c r="I2787" s="29">
        <v>45194</v>
      </c>
      <c r="J2787" s="17" t="str">
        <f>IF(Ugovori_OPULJP[[#This Row],[DATUM ZAVRŠETKA OPERACIJE]]&gt;DATE(2023,12,31),"u provedbi","završen")</f>
        <v>završen</v>
      </c>
      <c r="K2787" s="37" t="s">
        <v>117</v>
      </c>
      <c r="L2787" s="37" t="s">
        <v>117</v>
      </c>
      <c r="M2787" s="18">
        <v>0.85</v>
      </c>
      <c r="N2787" s="18">
        <v>0.15</v>
      </c>
      <c r="O2787" s="19">
        <f>Ugovori_OPULJP[[#This Row],[Bespovratna sredstva - Ukupno (EU+Nac) HRK
= Ukupna ugovorena vrijednost bespovratnih sredstava]]*Ugovori_OPULJP[[#This Row],[EU STOPA SUFINANCIRANJA %
EU CO-FINANCING RATE %]]</f>
        <v>2409826.5425</v>
      </c>
      <c r="P2787" s="20">
        <f>Ugovori_OPULJP[[#This Row],[Bespovratna sredstva - EU dio - HRK]]/7.5345</f>
        <v>319838.94651270821</v>
      </c>
      <c r="Q2787" s="19">
        <f>Ugovori_OPULJP[[#This Row],[Bespovratna sredstva - Ukupno (EU+Nac) HRK
= Ukupna ugovorena vrijednost bespovratnih sredstava]]*Ugovori_OPULJP[[#This Row],[STOPA NACIONALNOG SUFINANCIRANJA %]]</f>
        <v>425263.50749999995</v>
      </c>
      <c r="R2787" s="20">
        <f>Ugovori_OPULJP[[#This Row],[Bespovratna sredstva - Nacionalni dio - HRK]]/7.5345</f>
        <v>56442.167031654382</v>
      </c>
      <c r="S2787" s="21">
        <v>2835090.05</v>
      </c>
      <c r="T2787" s="22">
        <f>Ugovori_OPULJP[[#This Row],[Bespovratna sredstva - Ukupno (EU+Nac) HRK
= Ukupna ugovorena vrijednost bespovratnih sredstava]]/7.5345</f>
        <v>376281.11354436254</v>
      </c>
      <c r="U2787" s="19">
        <v>0</v>
      </c>
      <c r="V2787" s="20">
        <f>Ugovori_OPULJP[[#This Row],[Javni doprinos korisnika - HRK]]/7.5345</f>
        <v>0</v>
      </c>
      <c r="W2787" s="19">
        <v>0</v>
      </c>
      <c r="X2787" s="20">
        <f>Ugovori_OPULJP[[#This Row],[Privatni doprinos korisnika - HRK]]/7.5345</f>
        <v>0</v>
      </c>
      <c r="Y2787" s="21">
        <f>Ugovori_OPULJP[[#This Row],[Bespovratna sredstva - Ukupno (EU+Nac) HRK
= Ukupna ugovorena vrijednost bespovratnih sredstava]]+Ugovori_OPULJP[[#This Row],[Javni doprinos korisnika - HRK]]+Ugovori_OPULJP[[#This Row],[Privatni doprinos korisnika - HRK]]</f>
        <v>2835090.05</v>
      </c>
      <c r="Z2787" s="22">
        <f>Ugovori_OPULJP[[#This Row],[UKUPNI PRIHVATLJIVI IZDACI
TOTAL ELIGIBLE EXPENDITURE
= Bespovratna sredstva ukupno + doprinos korisnika
= Ukupni prihvatljivi troškovi
= Ukupna ugovorena vrijednost projekta HRK]]/7.5345</f>
        <v>376281.11354436254</v>
      </c>
      <c r="AA2787" s="27" t="s">
        <v>22</v>
      </c>
      <c r="AB2787" s="27" t="s">
        <v>19</v>
      </c>
      <c r="AC2787" s="91" t="s">
        <v>10139</v>
      </c>
      <c r="AD2787" s="33" t="s">
        <v>2664</v>
      </c>
    </row>
    <row r="2788" spans="1:30" ht="82.8" x14ac:dyDescent="0.3">
      <c r="A2788" s="31" t="s">
        <v>10140</v>
      </c>
      <c r="B2788" s="25" t="s">
        <v>139</v>
      </c>
      <c r="C2788" s="26" t="s">
        <v>2736</v>
      </c>
      <c r="D2788" s="26" t="s">
        <v>9754</v>
      </c>
      <c r="E2788" s="27" t="s">
        <v>63</v>
      </c>
      <c r="F2788" s="32" t="s">
        <v>10141</v>
      </c>
      <c r="G2788" s="32" t="s">
        <v>10142</v>
      </c>
      <c r="H2788" s="29">
        <v>44574</v>
      </c>
      <c r="I2788" s="29">
        <v>45182</v>
      </c>
      <c r="J2788" s="17" t="str">
        <f>IF(Ugovori_OPULJP[[#This Row],[DATUM ZAVRŠETKA OPERACIJE]]&gt;DATE(2023,12,31),"u provedbi","završen")</f>
        <v>završen</v>
      </c>
      <c r="K2788" s="28" t="s">
        <v>586</v>
      </c>
      <c r="L2788" s="28" t="s">
        <v>586</v>
      </c>
      <c r="M2788" s="18">
        <v>0.85</v>
      </c>
      <c r="N2788" s="18">
        <v>0.15</v>
      </c>
      <c r="O2788" s="19">
        <f>Ugovori_OPULJP[[#This Row],[Bespovratna sredstva - Ukupno (EU+Nac) HRK
= Ukupna ugovorena vrijednost bespovratnih sredstava]]*Ugovori_OPULJP[[#This Row],[EU STOPA SUFINANCIRANJA %
EU CO-FINANCING RATE %]]</f>
        <v>2839288.8299999996</v>
      </c>
      <c r="P2788" s="20">
        <f>Ugovori_OPULJP[[#This Row],[Bespovratna sredstva - EU dio - HRK]]/7.5345</f>
        <v>376838.38741787768</v>
      </c>
      <c r="Q2788" s="19">
        <f>Ugovori_OPULJP[[#This Row],[Bespovratna sredstva - Ukupno (EU+Nac) HRK
= Ukupna ugovorena vrijednost bespovratnih sredstava]]*Ugovori_OPULJP[[#This Row],[STOPA NACIONALNOG SUFINANCIRANJA %]]</f>
        <v>501050.97</v>
      </c>
      <c r="R2788" s="20">
        <f>Ugovori_OPULJP[[#This Row],[Bespovratna sredstva - Nacionalni dio - HRK]]/7.5345</f>
        <v>66500.891897272537</v>
      </c>
      <c r="S2788" s="21">
        <v>3340339.8</v>
      </c>
      <c r="T2788" s="22">
        <f>Ugovori_OPULJP[[#This Row],[Bespovratna sredstva - Ukupno (EU+Nac) HRK
= Ukupna ugovorena vrijednost bespovratnih sredstava]]/7.5345</f>
        <v>443339.27931515028</v>
      </c>
      <c r="U2788" s="19">
        <v>0</v>
      </c>
      <c r="V2788" s="20">
        <f>Ugovori_OPULJP[[#This Row],[Javni doprinos korisnika - HRK]]/7.5345</f>
        <v>0</v>
      </c>
      <c r="W2788" s="19">
        <v>0</v>
      </c>
      <c r="X2788" s="20">
        <f>Ugovori_OPULJP[[#This Row],[Privatni doprinos korisnika - HRK]]/7.5345</f>
        <v>0</v>
      </c>
      <c r="Y2788" s="21">
        <f>Ugovori_OPULJP[[#This Row],[Bespovratna sredstva - Ukupno (EU+Nac) HRK
= Ukupna ugovorena vrijednost bespovratnih sredstava]]+Ugovori_OPULJP[[#This Row],[Javni doprinos korisnika - HRK]]+Ugovori_OPULJP[[#This Row],[Privatni doprinos korisnika - HRK]]</f>
        <v>3340339.8</v>
      </c>
      <c r="Z2788" s="22">
        <f>Ugovori_OPULJP[[#This Row],[UKUPNI PRIHVATLJIVI IZDACI
TOTAL ELIGIBLE EXPENDITURE
= Bespovratna sredstva ukupno + doprinos korisnika
= Ukupni prihvatljivi troškovi
= Ukupna ugovorena vrijednost projekta HRK]]/7.5345</f>
        <v>443339.27931515028</v>
      </c>
      <c r="AA2788" s="27" t="s">
        <v>22</v>
      </c>
      <c r="AB2788" s="27" t="s">
        <v>19</v>
      </c>
      <c r="AC2788" s="91" t="s">
        <v>10143</v>
      </c>
      <c r="AD2788" s="33" t="s">
        <v>2664</v>
      </c>
    </row>
    <row r="2789" spans="1:30" ht="96.6" x14ac:dyDescent="0.3">
      <c r="A2789" s="31" t="s">
        <v>10144</v>
      </c>
      <c r="B2789" s="25" t="s">
        <v>139</v>
      </c>
      <c r="C2789" s="26" t="s">
        <v>2736</v>
      </c>
      <c r="D2789" s="40" t="s">
        <v>9754</v>
      </c>
      <c r="E2789" s="27" t="s">
        <v>63</v>
      </c>
      <c r="F2789" s="32" t="s">
        <v>10145</v>
      </c>
      <c r="G2789" s="32" t="s">
        <v>10146</v>
      </c>
      <c r="H2789" s="29">
        <v>44553</v>
      </c>
      <c r="I2789" s="29">
        <v>45161</v>
      </c>
      <c r="J2789" s="17" t="str">
        <f>IF(Ugovori_OPULJP[[#This Row],[DATUM ZAVRŠETKA OPERACIJE]]&gt;DATE(2023,12,31),"u provedbi","završen")</f>
        <v>završen</v>
      </c>
      <c r="K2789" s="28" t="s">
        <v>240</v>
      </c>
      <c r="L2789" s="28" t="s">
        <v>240</v>
      </c>
      <c r="M2789" s="46" t="s">
        <v>3114</v>
      </c>
      <c r="N2789" s="18">
        <v>0.15</v>
      </c>
      <c r="O2789" s="19">
        <f>Ugovori_OPULJP[[#This Row],[Bespovratna sredstva - Ukupno (EU+Nac) HRK
= Ukupna ugovorena vrijednost bespovratnih sredstava]]*Ugovori_OPULJP[[#This Row],[EU STOPA SUFINANCIRANJA %
EU CO-FINANCING RATE %]]</f>
        <v>2624854.9610000001</v>
      </c>
      <c r="P2789" s="20">
        <f>Ugovori_OPULJP[[#This Row],[Bespovratna sredstva - EU dio - HRK]]/7.5345</f>
        <v>348378.12210498372</v>
      </c>
      <c r="Q2789" s="19">
        <f>Ugovori_OPULJP[[#This Row],[Bespovratna sredstva - Ukupno (EU+Nac) HRK
= Ukupna ugovorena vrijednost bespovratnih sredstava]]*Ugovori_OPULJP[[#This Row],[STOPA NACIONALNOG SUFINANCIRANJA %]]</f>
        <v>463209.69900000002</v>
      </c>
      <c r="R2789" s="20">
        <f>Ugovori_OPULJP[[#This Row],[Bespovratna sredstva - Nacionalni dio - HRK]]/7.5345</f>
        <v>61478.492136173598</v>
      </c>
      <c r="S2789" s="21">
        <v>3088064.66</v>
      </c>
      <c r="T2789" s="22">
        <f>Ugovori_OPULJP[[#This Row],[Bespovratna sredstva - Ukupno (EU+Nac) HRK
= Ukupna ugovorena vrijednost bespovratnih sredstava]]/7.5345</f>
        <v>409856.61424115737</v>
      </c>
      <c r="U2789" s="19">
        <v>0</v>
      </c>
      <c r="V2789" s="20">
        <f>Ugovori_OPULJP[[#This Row],[Javni doprinos korisnika - HRK]]/7.5345</f>
        <v>0</v>
      </c>
      <c r="W2789" s="19">
        <v>0</v>
      </c>
      <c r="X2789" s="20">
        <f>Ugovori_OPULJP[[#This Row],[Privatni doprinos korisnika - HRK]]/7.5345</f>
        <v>0</v>
      </c>
      <c r="Y2789" s="21">
        <f>Ugovori_OPULJP[[#This Row],[Bespovratna sredstva - Ukupno (EU+Nac) HRK
= Ukupna ugovorena vrijednost bespovratnih sredstava]]+Ugovori_OPULJP[[#This Row],[Javni doprinos korisnika - HRK]]+Ugovori_OPULJP[[#This Row],[Privatni doprinos korisnika - HRK]]</f>
        <v>3088064.66</v>
      </c>
      <c r="Z2789" s="22">
        <f>Ugovori_OPULJP[[#This Row],[UKUPNI PRIHVATLJIVI IZDACI
TOTAL ELIGIBLE EXPENDITURE
= Bespovratna sredstva ukupno + doprinos korisnika
= Ukupni prihvatljivi troškovi
= Ukupna ugovorena vrijednost projekta HRK]]/7.5345</f>
        <v>409856.61424115737</v>
      </c>
      <c r="AA2789" s="27" t="s">
        <v>22</v>
      </c>
      <c r="AB2789" s="27" t="s">
        <v>19</v>
      </c>
      <c r="AC2789" s="91" t="s">
        <v>10147</v>
      </c>
      <c r="AD2789" s="33" t="s">
        <v>2664</v>
      </c>
    </row>
    <row r="2790" spans="1:30" ht="110.4" x14ac:dyDescent="0.3">
      <c r="A2790" s="31" t="s">
        <v>10148</v>
      </c>
      <c r="B2790" s="25" t="s">
        <v>139</v>
      </c>
      <c r="C2790" s="26" t="s">
        <v>2736</v>
      </c>
      <c r="D2790" s="40" t="s">
        <v>9754</v>
      </c>
      <c r="E2790" s="27" t="s">
        <v>63</v>
      </c>
      <c r="F2790" s="32" t="s">
        <v>10149</v>
      </c>
      <c r="G2790" s="32" t="s">
        <v>3413</v>
      </c>
      <c r="H2790" s="29">
        <v>44553</v>
      </c>
      <c r="I2790" s="29">
        <v>45161</v>
      </c>
      <c r="J2790" s="17" t="str">
        <f>IF(Ugovori_OPULJP[[#This Row],[DATUM ZAVRŠETKA OPERACIJE]]&gt;DATE(2023,12,31),"u provedbi","završen")</f>
        <v>završen</v>
      </c>
      <c r="K2790" s="28" t="s">
        <v>240</v>
      </c>
      <c r="L2790" s="28" t="s">
        <v>240</v>
      </c>
      <c r="M2790" s="46" t="s">
        <v>3114</v>
      </c>
      <c r="N2790" s="18">
        <v>0.15</v>
      </c>
      <c r="O2790" s="19">
        <f>Ugovori_OPULJP[[#This Row],[Bespovratna sredstva - Ukupno (EU+Nac) HRK
= Ukupna ugovorena vrijednost bespovratnih sredstava]]*Ugovori_OPULJP[[#This Row],[EU STOPA SUFINANCIRANJA %
EU CO-FINANCING RATE %]]</f>
        <v>1133212.605</v>
      </c>
      <c r="P2790" s="20">
        <f>Ugovori_OPULJP[[#This Row],[Bespovratna sredstva - EU dio - HRK]]/7.5345</f>
        <v>150403.15946645429</v>
      </c>
      <c r="Q2790" s="19">
        <f>Ugovori_OPULJP[[#This Row],[Bespovratna sredstva - Ukupno (EU+Nac) HRK
= Ukupna ugovorena vrijednost bespovratnih sredstava]]*Ugovori_OPULJP[[#This Row],[STOPA NACIONALNOG SUFINANCIRANJA %]]</f>
        <v>199978.69500000001</v>
      </c>
      <c r="R2790" s="20">
        <f>Ugovori_OPULJP[[#This Row],[Bespovratna sredstva - Nacionalni dio - HRK]]/7.5345</f>
        <v>26541.734023491936</v>
      </c>
      <c r="S2790" s="21">
        <v>1333191.3</v>
      </c>
      <c r="T2790" s="22">
        <f>Ugovori_OPULJP[[#This Row],[Bespovratna sredstva - Ukupno (EU+Nac) HRK
= Ukupna ugovorena vrijednost bespovratnih sredstava]]/7.5345</f>
        <v>176944.89348994623</v>
      </c>
      <c r="U2790" s="19">
        <v>0</v>
      </c>
      <c r="V2790" s="20">
        <f>Ugovori_OPULJP[[#This Row],[Javni doprinos korisnika - HRK]]/7.5345</f>
        <v>0</v>
      </c>
      <c r="W2790" s="19">
        <v>0</v>
      </c>
      <c r="X2790" s="20">
        <f>Ugovori_OPULJP[[#This Row],[Privatni doprinos korisnika - HRK]]/7.5345</f>
        <v>0</v>
      </c>
      <c r="Y2790" s="21">
        <f>Ugovori_OPULJP[[#This Row],[Bespovratna sredstva - Ukupno (EU+Nac) HRK
= Ukupna ugovorena vrijednost bespovratnih sredstava]]+Ugovori_OPULJP[[#This Row],[Javni doprinos korisnika - HRK]]+Ugovori_OPULJP[[#This Row],[Privatni doprinos korisnika - HRK]]</f>
        <v>1333191.3</v>
      </c>
      <c r="Z2790" s="22">
        <f>Ugovori_OPULJP[[#This Row],[UKUPNI PRIHVATLJIVI IZDACI
TOTAL ELIGIBLE EXPENDITURE
= Bespovratna sredstva ukupno + doprinos korisnika
= Ukupni prihvatljivi troškovi
= Ukupna ugovorena vrijednost projekta HRK]]/7.5345</f>
        <v>176944.89348994623</v>
      </c>
      <c r="AA2790" s="27" t="s">
        <v>22</v>
      </c>
      <c r="AB2790" s="27" t="s">
        <v>19</v>
      </c>
      <c r="AC2790" s="91" t="s">
        <v>10150</v>
      </c>
      <c r="AD2790" s="33" t="s">
        <v>2664</v>
      </c>
    </row>
    <row r="2791" spans="1:30" ht="82.8" x14ac:dyDescent="0.3">
      <c r="A2791" s="31" t="s">
        <v>10151</v>
      </c>
      <c r="B2791" s="25" t="s">
        <v>139</v>
      </c>
      <c r="C2791" s="26" t="s">
        <v>2736</v>
      </c>
      <c r="D2791" s="40" t="s">
        <v>9754</v>
      </c>
      <c r="E2791" s="27" t="s">
        <v>63</v>
      </c>
      <c r="F2791" s="32" t="s">
        <v>10152</v>
      </c>
      <c r="G2791" s="32" t="s">
        <v>657</v>
      </c>
      <c r="H2791" s="29">
        <v>44559</v>
      </c>
      <c r="I2791" s="29">
        <v>45167</v>
      </c>
      <c r="J2791" s="17" t="str">
        <f>IF(Ugovori_OPULJP[[#This Row],[DATUM ZAVRŠETKA OPERACIJE]]&gt;DATE(2023,12,31),"u provedbi","završen")</f>
        <v>završen</v>
      </c>
      <c r="K2791" s="37" t="s">
        <v>235</v>
      </c>
      <c r="L2791" s="28" t="s">
        <v>235</v>
      </c>
      <c r="M2791" s="59" t="s">
        <v>3114</v>
      </c>
      <c r="N2791" s="18">
        <v>0.15</v>
      </c>
      <c r="O2791" s="19">
        <f>Ugovori_OPULJP[[#This Row],[Bespovratna sredstva - Ukupno (EU+Nac) HRK
= Ukupna ugovorena vrijednost bespovratnih sredstava]]*Ugovori_OPULJP[[#This Row],[EU STOPA SUFINANCIRANJA %
EU CO-FINANCING RATE %]]</f>
        <v>1665928.1239999998</v>
      </c>
      <c r="P2791" s="20">
        <f>Ugovori_OPULJP[[#This Row],[Bespovratna sredstva - EU dio - HRK]]/7.5345</f>
        <v>221106.65923418937</v>
      </c>
      <c r="Q2791" s="19">
        <f>Ugovori_OPULJP[[#This Row],[Bespovratna sredstva - Ukupno (EU+Nac) HRK
= Ukupna ugovorena vrijednost bespovratnih sredstava]]*Ugovori_OPULJP[[#This Row],[STOPA NACIONALNOG SUFINANCIRANJA %]]</f>
        <v>293987.31599999999</v>
      </c>
      <c r="R2791" s="20">
        <f>Ugovori_OPULJP[[#This Row],[Bespovratna sredstva - Nacionalni dio - HRK]]/7.5345</f>
        <v>39018.822217798122</v>
      </c>
      <c r="S2791" s="21">
        <v>1959915.44</v>
      </c>
      <c r="T2791" s="22">
        <f>Ugovori_OPULJP[[#This Row],[Bespovratna sredstva - Ukupno (EU+Nac) HRK
= Ukupna ugovorena vrijednost bespovratnih sredstava]]/7.5345</f>
        <v>260125.48145198749</v>
      </c>
      <c r="U2791" s="19">
        <v>0</v>
      </c>
      <c r="V2791" s="20">
        <f>Ugovori_OPULJP[[#This Row],[Javni doprinos korisnika - HRK]]/7.5345</f>
        <v>0</v>
      </c>
      <c r="W2791" s="19">
        <v>0</v>
      </c>
      <c r="X2791" s="20">
        <f>Ugovori_OPULJP[[#This Row],[Privatni doprinos korisnika - HRK]]/7.5345</f>
        <v>0</v>
      </c>
      <c r="Y2791" s="21">
        <f>Ugovori_OPULJP[[#This Row],[Bespovratna sredstva - Ukupno (EU+Nac) HRK
= Ukupna ugovorena vrijednost bespovratnih sredstava]]+Ugovori_OPULJP[[#This Row],[Javni doprinos korisnika - HRK]]+Ugovori_OPULJP[[#This Row],[Privatni doprinos korisnika - HRK]]</f>
        <v>1959915.44</v>
      </c>
      <c r="Z2791" s="22">
        <f>Ugovori_OPULJP[[#This Row],[UKUPNI PRIHVATLJIVI IZDACI
TOTAL ELIGIBLE EXPENDITURE
= Bespovratna sredstva ukupno + doprinos korisnika
= Ukupni prihvatljivi troškovi
= Ukupna ugovorena vrijednost projekta HRK]]/7.5345</f>
        <v>260125.48145198749</v>
      </c>
      <c r="AA2791" s="27" t="s">
        <v>22</v>
      </c>
      <c r="AB2791" s="27" t="s">
        <v>19</v>
      </c>
      <c r="AC2791" s="91" t="s">
        <v>10153</v>
      </c>
      <c r="AD2791" s="33" t="s">
        <v>2664</v>
      </c>
    </row>
    <row r="2792" spans="1:30" ht="69" x14ac:dyDescent="0.3">
      <c r="A2792" s="31" t="s">
        <v>10154</v>
      </c>
      <c r="B2792" s="25" t="s">
        <v>139</v>
      </c>
      <c r="C2792" s="26" t="s">
        <v>2736</v>
      </c>
      <c r="D2792" s="40" t="s">
        <v>9754</v>
      </c>
      <c r="E2792" s="27" t="s">
        <v>63</v>
      </c>
      <c r="F2792" s="32" t="s">
        <v>10155</v>
      </c>
      <c r="G2792" s="32" t="s">
        <v>10156</v>
      </c>
      <c r="H2792" s="29">
        <v>44561</v>
      </c>
      <c r="I2792" s="29">
        <v>45169</v>
      </c>
      <c r="J2792" s="17" t="str">
        <f>IF(Ugovori_OPULJP[[#This Row],[DATUM ZAVRŠETKA OPERACIJE]]&gt;DATE(2023,12,31),"u provedbi","završen")</f>
        <v>završen</v>
      </c>
      <c r="K2792" s="28" t="s">
        <v>240</v>
      </c>
      <c r="L2792" s="28" t="s">
        <v>240</v>
      </c>
      <c r="M2792" s="59" t="s">
        <v>3114</v>
      </c>
      <c r="N2792" s="18">
        <v>0.15</v>
      </c>
      <c r="O2792" s="19">
        <f>Ugovori_OPULJP[[#This Row],[Bespovratna sredstva - Ukupno (EU+Nac) HRK
= Ukupna ugovorena vrijednost bespovratnih sredstava]]*Ugovori_OPULJP[[#This Row],[EU STOPA SUFINANCIRANJA %
EU CO-FINANCING RATE %]]</f>
        <v>3615077.1999999997</v>
      </c>
      <c r="P2792" s="20">
        <f>Ugovori_OPULJP[[#This Row],[Bespovratna sredstva - EU dio - HRK]]/7.5345</f>
        <v>479803.19861968275</v>
      </c>
      <c r="Q2792" s="19">
        <f>Ugovori_OPULJP[[#This Row],[Bespovratna sredstva - Ukupno (EU+Nac) HRK
= Ukupna ugovorena vrijednost bespovratnih sredstava]]*Ugovori_OPULJP[[#This Row],[STOPA NACIONALNOG SUFINANCIRANJA %]]</f>
        <v>637954.79999999993</v>
      </c>
      <c r="R2792" s="20">
        <f>Ugovori_OPULJP[[#This Row],[Bespovratna sredstva - Nacionalni dio - HRK]]/7.5345</f>
        <v>84671.152697591067</v>
      </c>
      <c r="S2792" s="21">
        <v>4253032</v>
      </c>
      <c r="T2792" s="22">
        <f>Ugovori_OPULJP[[#This Row],[Bespovratna sredstva - Ukupno (EU+Nac) HRK
= Ukupna ugovorena vrijednost bespovratnih sredstava]]/7.5345</f>
        <v>564474.3513172738</v>
      </c>
      <c r="U2792" s="19">
        <v>0</v>
      </c>
      <c r="V2792" s="20">
        <f>Ugovori_OPULJP[[#This Row],[Javni doprinos korisnika - HRK]]/7.5345</f>
        <v>0</v>
      </c>
      <c r="W2792" s="19">
        <v>0</v>
      </c>
      <c r="X2792" s="20">
        <f>Ugovori_OPULJP[[#This Row],[Privatni doprinos korisnika - HRK]]/7.5345</f>
        <v>0</v>
      </c>
      <c r="Y2792" s="21">
        <f>Ugovori_OPULJP[[#This Row],[Bespovratna sredstva - Ukupno (EU+Nac) HRK
= Ukupna ugovorena vrijednost bespovratnih sredstava]]+Ugovori_OPULJP[[#This Row],[Javni doprinos korisnika - HRK]]+Ugovori_OPULJP[[#This Row],[Privatni doprinos korisnika - HRK]]</f>
        <v>4253032</v>
      </c>
      <c r="Z2792" s="22">
        <f>Ugovori_OPULJP[[#This Row],[UKUPNI PRIHVATLJIVI IZDACI
TOTAL ELIGIBLE EXPENDITURE
= Bespovratna sredstva ukupno + doprinos korisnika
= Ukupni prihvatljivi troškovi
= Ukupna ugovorena vrijednost projekta HRK]]/7.5345</f>
        <v>564474.3513172738</v>
      </c>
      <c r="AA2792" s="27" t="s">
        <v>22</v>
      </c>
      <c r="AB2792" s="27" t="s">
        <v>19</v>
      </c>
      <c r="AC2792" s="91" t="s">
        <v>10157</v>
      </c>
      <c r="AD2792" s="33" t="s">
        <v>2664</v>
      </c>
    </row>
    <row r="2793" spans="1:30" ht="82.8" x14ac:dyDescent="0.3">
      <c r="A2793" s="31" t="s">
        <v>10158</v>
      </c>
      <c r="B2793" s="25" t="s">
        <v>139</v>
      </c>
      <c r="C2793" s="26" t="s">
        <v>2736</v>
      </c>
      <c r="D2793" s="40" t="s">
        <v>9754</v>
      </c>
      <c r="E2793" s="27" t="s">
        <v>63</v>
      </c>
      <c r="F2793" s="32" t="s">
        <v>10159</v>
      </c>
      <c r="G2793" s="14" t="s">
        <v>8312</v>
      </c>
      <c r="H2793" s="29">
        <v>44595</v>
      </c>
      <c r="I2793" s="29">
        <v>45202</v>
      </c>
      <c r="J2793" s="17" t="str">
        <f>IF(Ugovori_OPULJP[[#This Row],[DATUM ZAVRŠETKA OPERACIJE]]&gt;DATE(2023,12,31),"u provedbi","završen")</f>
        <v>završen</v>
      </c>
      <c r="K2793" s="15" t="s">
        <v>21</v>
      </c>
      <c r="L2793" s="15" t="s">
        <v>21</v>
      </c>
      <c r="M2793" s="18">
        <v>0.85</v>
      </c>
      <c r="N2793" s="18">
        <v>0.15</v>
      </c>
      <c r="O2793" s="19">
        <f>Ugovori_OPULJP[[#This Row],[Bespovratna sredstva - Ukupno (EU+Nac) HRK
= Ukupna ugovorena vrijednost bespovratnih sredstava]]*Ugovori_OPULJP[[#This Row],[EU STOPA SUFINANCIRANJA %
EU CO-FINANCING RATE %]]</f>
        <v>3021954.2719999999</v>
      </c>
      <c r="P2793" s="20">
        <f>Ugovori_OPULJP[[#This Row],[Bespovratna sredstva - EU dio - HRK]]/7.5345</f>
        <v>401082.2578804167</v>
      </c>
      <c r="Q2793" s="19">
        <f>Ugovori_OPULJP[[#This Row],[Bespovratna sredstva - Ukupno (EU+Nac) HRK
= Ukupna ugovorena vrijednost bespovratnih sredstava]]*Ugovori_OPULJP[[#This Row],[STOPA NACIONALNOG SUFINANCIRANJA %]]</f>
        <v>533286.04799999995</v>
      </c>
      <c r="R2793" s="20">
        <f>Ugovori_OPULJP[[#This Row],[Bespovratna sredstva - Nacionalni dio - HRK]]/7.5345</f>
        <v>70779.221978897069</v>
      </c>
      <c r="S2793" s="21">
        <v>3555240.32</v>
      </c>
      <c r="T2793" s="22">
        <f>Ugovori_OPULJP[[#This Row],[Bespovratna sredstva - Ukupno (EU+Nac) HRK
= Ukupna ugovorena vrijednost bespovratnih sredstava]]/7.5345</f>
        <v>471861.47985931375</v>
      </c>
      <c r="U2793" s="19">
        <v>0</v>
      </c>
      <c r="V2793" s="20">
        <f>Ugovori_OPULJP[[#This Row],[Javni doprinos korisnika - HRK]]/7.5345</f>
        <v>0</v>
      </c>
      <c r="W2793" s="19">
        <v>0</v>
      </c>
      <c r="X2793" s="20">
        <f>Ugovori_OPULJP[[#This Row],[Privatni doprinos korisnika - HRK]]/7.5345</f>
        <v>0</v>
      </c>
      <c r="Y2793" s="21">
        <f>Ugovori_OPULJP[[#This Row],[Bespovratna sredstva - Ukupno (EU+Nac) HRK
= Ukupna ugovorena vrijednost bespovratnih sredstava]]+Ugovori_OPULJP[[#This Row],[Javni doprinos korisnika - HRK]]+Ugovori_OPULJP[[#This Row],[Privatni doprinos korisnika - HRK]]</f>
        <v>3555240.32</v>
      </c>
      <c r="Z2793" s="22">
        <f>Ugovori_OPULJP[[#This Row],[UKUPNI PRIHVATLJIVI IZDACI
TOTAL ELIGIBLE EXPENDITURE
= Bespovratna sredstva ukupno + doprinos korisnika
= Ukupni prihvatljivi troškovi
= Ukupna ugovorena vrijednost projekta HRK]]/7.5345</f>
        <v>471861.47985931375</v>
      </c>
      <c r="AA2793" s="27" t="s">
        <v>22</v>
      </c>
      <c r="AB2793" s="27" t="s">
        <v>19</v>
      </c>
      <c r="AC2793" s="91" t="s">
        <v>10160</v>
      </c>
      <c r="AD2793" s="33" t="s">
        <v>2664</v>
      </c>
    </row>
    <row r="2794" spans="1:30" ht="96.6" x14ac:dyDescent="0.3">
      <c r="A2794" s="31" t="s">
        <v>10161</v>
      </c>
      <c r="B2794" s="25" t="s">
        <v>139</v>
      </c>
      <c r="C2794" s="26" t="s">
        <v>2736</v>
      </c>
      <c r="D2794" s="26" t="s">
        <v>9754</v>
      </c>
      <c r="E2794" s="27" t="s">
        <v>63</v>
      </c>
      <c r="F2794" s="32" t="s">
        <v>10162</v>
      </c>
      <c r="G2794" s="14" t="s">
        <v>10163</v>
      </c>
      <c r="H2794" s="29">
        <v>44580</v>
      </c>
      <c r="I2794" s="29">
        <v>45188</v>
      </c>
      <c r="J2794" s="17" t="str">
        <f>IF(Ugovori_OPULJP[[#This Row],[DATUM ZAVRŠETKA OPERACIJE]]&gt;DATE(2023,12,31),"u provedbi","završen")</f>
        <v>završen</v>
      </c>
      <c r="K2794" s="28" t="s">
        <v>235</v>
      </c>
      <c r="L2794" s="28" t="s">
        <v>235</v>
      </c>
      <c r="M2794" s="18">
        <v>0.85</v>
      </c>
      <c r="N2794" s="18">
        <v>0.15</v>
      </c>
      <c r="O2794" s="19">
        <f>Ugovori_OPULJP[[#This Row],[Bespovratna sredstva - Ukupno (EU+Nac) HRK
= Ukupna ugovorena vrijednost bespovratnih sredstava]]*Ugovori_OPULJP[[#This Row],[EU STOPA SUFINANCIRANJA %
EU CO-FINANCING RATE %]]</f>
        <v>4767600.5894999998</v>
      </c>
      <c r="P2794" s="20">
        <f>Ugovori_OPULJP[[#This Row],[Bespovratna sredstva - EU dio - HRK]]/7.5345</f>
        <v>632769.33963766671</v>
      </c>
      <c r="Q2794" s="19">
        <f>Ugovori_OPULJP[[#This Row],[Bespovratna sredstva - Ukupno (EU+Nac) HRK
= Ukupna ugovorena vrijednost bespovratnih sredstava]]*Ugovori_OPULJP[[#This Row],[STOPA NACIONALNOG SUFINANCIRANJA %]]</f>
        <v>841341.28049999999</v>
      </c>
      <c r="R2794" s="20">
        <f>Ugovori_OPULJP[[#This Row],[Bespovratna sredstva - Nacionalni dio - HRK]]/7.5345</f>
        <v>111665.17758311765</v>
      </c>
      <c r="S2794" s="21">
        <v>5608941.8700000001</v>
      </c>
      <c r="T2794" s="22">
        <f>Ugovori_OPULJP[[#This Row],[Bespovratna sredstva - Ukupno (EU+Nac) HRK
= Ukupna ugovorena vrijednost bespovratnih sredstava]]/7.5345</f>
        <v>744434.51722078433</v>
      </c>
      <c r="U2794" s="19">
        <v>0</v>
      </c>
      <c r="V2794" s="20">
        <f>Ugovori_OPULJP[[#This Row],[Javni doprinos korisnika - HRK]]/7.5345</f>
        <v>0</v>
      </c>
      <c r="W2794" s="19">
        <v>0</v>
      </c>
      <c r="X2794" s="20">
        <f>Ugovori_OPULJP[[#This Row],[Privatni doprinos korisnika - HRK]]/7.5345</f>
        <v>0</v>
      </c>
      <c r="Y2794" s="21">
        <f>Ugovori_OPULJP[[#This Row],[Bespovratna sredstva - Ukupno (EU+Nac) HRK
= Ukupna ugovorena vrijednost bespovratnih sredstava]]+Ugovori_OPULJP[[#This Row],[Javni doprinos korisnika - HRK]]+Ugovori_OPULJP[[#This Row],[Privatni doprinos korisnika - HRK]]</f>
        <v>5608941.8700000001</v>
      </c>
      <c r="Z2794" s="22">
        <f>Ugovori_OPULJP[[#This Row],[UKUPNI PRIHVATLJIVI IZDACI
TOTAL ELIGIBLE EXPENDITURE
= Bespovratna sredstva ukupno + doprinos korisnika
= Ukupni prihvatljivi troškovi
= Ukupna ugovorena vrijednost projekta HRK]]/7.5345</f>
        <v>744434.51722078433</v>
      </c>
      <c r="AA2794" s="27" t="s">
        <v>22</v>
      </c>
      <c r="AB2794" s="27" t="s">
        <v>19</v>
      </c>
      <c r="AC2794" s="91" t="s">
        <v>10164</v>
      </c>
      <c r="AD2794" s="33" t="s">
        <v>2664</v>
      </c>
    </row>
    <row r="2795" spans="1:30" ht="96.6" x14ac:dyDescent="0.3">
      <c r="A2795" s="10" t="s">
        <v>10165</v>
      </c>
      <c r="B2795" s="25" t="s">
        <v>139</v>
      </c>
      <c r="C2795" s="26" t="s">
        <v>2736</v>
      </c>
      <c r="D2795" s="40" t="s">
        <v>9754</v>
      </c>
      <c r="E2795" s="27" t="s">
        <v>63</v>
      </c>
      <c r="F2795" s="32" t="s">
        <v>10166</v>
      </c>
      <c r="G2795" s="32" t="s">
        <v>6295</v>
      </c>
      <c r="H2795" s="29">
        <v>44564</v>
      </c>
      <c r="I2795" s="29">
        <v>45172</v>
      </c>
      <c r="J2795" s="17" t="str">
        <f>IF(Ugovori_OPULJP[[#This Row],[DATUM ZAVRŠETKA OPERACIJE]]&gt;DATE(2023,12,31),"u provedbi","završen")</f>
        <v>završen</v>
      </c>
      <c r="K2795" s="37" t="s">
        <v>235</v>
      </c>
      <c r="L2795" s="37" t="s">
        <v>235</v>
      </c>
      <c r="M2795" s="18">
        <v>0.85</v>
      </c>
      <c r="N2795" s="18">
        <v>0.15</v>
      </c>
      <c r="O2795" s="19">
        <f>Ugovori_OPULJP[[#This Row],[Bespovratna sredstva - Ukupno (EU+Nac) HRK
= Ukupna ugovorena vrijednost bespovratnih sredstava]]*Ugovori_OPULJP[[#This Row],[EU STOPA SUFINANCIRANJA %
EU CO-FINANCING RATE %]]</f>
        <v>1211518.6765000001</v>
      </c>
      <c r="P2795" s="20">
        <f>Ugovori_OPULJP[[#This Row],[Bespovratna sredstva - EU dio - HRK]]/7.5345</f>
        <v>160796.16119185081</v>
      </c>
      <c r="Q2795" s="19">
        <f>Ugovori_OPULJP[[#This Row],[Bespovratna sredstva - Ukupno (EU+Nac) HRK
= Ukupna ugovorena vrijednost bespovratnih sredstava]]*Ugovori_OPULJP[[#This Row],[STOPA NACIONALNOG SUFINANCIRANJA %]]</f>
        <v>213797.4135</v>
      </c>
      <c r="R2795" s="20">
        <f>Ugovori_OPULJP[[#This Row],[Bespovratna sredstva - Nacionalni dio - HRK]]/7.5345</f>
        <v>28375.793151503083</v>
      </c>
      <c r="S2795" s="21">
        <v>1425316.09</v>
      </c>
      <c r="T2795" s="22">
        <f>Ugovori_OPULJP[[#This Row],[Bespovratna sredstva - Ukupno (EU+Nac) HRK
= Ukupna ugovorena vrijednost bespovratnih sredstava]]/7.5345</f>
        <v>189171.95434335389</v>
      </c>
      <c r="U2795" s="19">
        <v>0</v>
      </c>
      <c r="V2795" s="20">
        <f>Ugovori_OPULJP[[#This Row],[Javni doprinos korisnika - HRK]]/7.5345</f>
        <v>0</v>
      </c>
      <c r="W2795" s="19">
        <v>0</v>
      </c>
      <c r="X2795" s="20">
        <f>Ugovori_OPULJP[[#This Row],[Privatni doprinos korisnika - HRK]]/7.5345</f>
        <v>0</v>
      </c>
      <c r="Y2795" s="21">
        <f>Ugovori_OPULJP[[#This Row],[Bespovratna sredstva - Ukupno (EU+Nac) HRK
= Ukupna ugovorena vrijednost bespovratnih sredstava]]+Ugovori_OPULJP[[#This Row],[Javni doprinos korisnika - HRK]]+Ugovori_OPULJP[[#This Row],[Privatni doprinos korisnika - HRK]]</f>
        <v>1425316.09</v>
      </c>
      <c r="Z2795" s="22">
        <f>Ugovori_OPULJP[[#This Row],[UKUPNI PRIHVATLJIVI IZDACI
TOTAL ELIGIBLE EXPENDITURE
= Bespovratna sredstva ukupno + doprinos korisnika
= Ukupni prihvatljivi troškovi
= Ukupna ugovorena vrijednost projekta HRK]]/7.5345</f>
        <v>189171.95434335389</v>
      </c>
      <c r="AA2795" s="27" t="s">
        <v>22</v>
      </c>
      <c r="AB2795" s="27" t="s">
        <v>19</v>
      </c>
      <c r="AC2795" s="91" t="s">
        <v>10167</v>
      </c>
      <c r="AD2795" s="33" t="s">
        <v>2664</v>
      </c>
    </row>
    <row r="2796" spans="1:30" ht="55.2" x14ac:dyDescent="0.3">
      <c r="A2796" s="31" t="s">
        <v>10168</v>
      </c>
      <c r="B2796" s="25" t="s">
        <v>139</v>
      </c>
      <c r="C2796" s="26" t="s">
        <v>2736</v>
      </c>
      <c r="D2796" s="40" t="s">
        <v>9754</v>
      </c>
      <c r="E2796" s="27" t="s">
        <v>63</v>
      </c>
      <c r="F2796" s="32" t="s">
        <v>10169</v>
      </c>
      <c r="G2796" s="32" t="s">
        <v>10170</v>
      </c>
      <c r="H2796" s="29">
        <v>44553</v>
      </c>
      <c r="I2796" s="29">
        <v>45161</v>
      </c>
      <c r="J2796" s="17" t="str">
        <f>IF(Ugovori_OPULJP[[#This Row],[DATUM ZAVRŠETKA OPERACIJE]]&gt;DATE(2023,12,31),"u provedbi","završen")</f>
        <v>završen</v>
      </c>
      <c r="K2796" s="28" t="s">
        <v>81</v>
      </c>
      <c r="L2796" s="28" t="s">
        <v>81</v>
      </c>
      <c r="M2796" s="46" t="s">
        <v>3114</v>
      </c>
      <c r="N2796" s="18">
        <v>0.15</v>
      </c>
      <c r="O2796" s="19">
        <f>Ugovori_OPULJP[[#This Row],[Bespovratna sredstva - Ukupno (EU+Nac) HRK
= Ukupna ugovorena vrijednost bespovratnih sredstava]]*Ugovori_OPULJP[[#This Row],[EU STOPA SUFINANCIRANJA %
EU CO-FINANCING RATE %]]</f>
        <v>1037962.914</v>
      </c>
      <c r="P2796" s="20">
        <f>Ugovori_OPULJP[[#This Row],[Bespovratna sredstva - EU dio - HRK]]/7.5345</f>
        <v>137761.35297630896</v>
      </c>
      <c r="Q2796" s="19">
        <f>Ugovori_OPULJP[[#This Row],[Bespovratna sredstva - Ukupno (EU+Nac) HRK
= Ukupna ugovorena vrijednost bespovratnih sredstava]]*Ugovori_OPULJP[[#This Row],[STOPA NACIONALNOG SUFINANCIRANJA %]]</f>
        <v>183169.92600000001</v>
      </c>
      <c r="R2796" s="20">
        <f>Ugovori_OPULJP[[#This Row],[Bespovratna sredstva - Nacionalni dio - HRK]]/7.5345</f>
        <v>24310.826995819232</v>
      </c>
      <c r="S2796" s="21">
        <v>1221132.8400000001</v>
      </c>
      <c r="T2796" s="22">
        <f>Ugovori_OPULJP[[#This Row],[Bespovratna sredstva - Ukupno (EU+Nac) HRK
= Ukupna ugovorena vrijednost bespovratnih sredstava]]/7.5345</f>
        <v>162072.17997212822</v>
      </c>
      <c r="U2796" s="19">
        <v>0</v>
      </c>
      <c r="V2796" s="20">
        <f>Ugovori_OPULJP[[#This Row],[Javni doprinos korisnika - HRK]]/7.5345</f>
        <v>0</v>
      </c>
      <c r="W2796" s="19">
        <v>0</v>
      </c>
      <c r="X2796" s="20">
        <f>Ugovori_OPULJP[[#This Row],[Privatni doprinos korisnika - HRK]]/7.5345</f>
        <v>0</v>
      </c>
      <c r="Y2796" s="21">
        <f>Ugovori_OPULJP[[#This Row],[Bespovratna sredstva - Ukupno (EU+Nac) HRK
= Ukupna ugovorena vrijednost bespovratnih sredstava]]+Ugovori_OPULJP[[#This Row],[Javni doprinos korisnika - HRK]]+Ugovori_OPULJP[[#This Row],[Privatni doprinos korisnika - HRK]]</f>
        <v>1221132.8400000001</v>
      </c>
      <c r="Z2796" s="22">
        <f>Ugovori_OPULJP[[#This Row],[UKUPNI PRIHVATLJIVI IZDACI
TOTAL ELIGIBLE EXPENDITURE
= Bespovratna sredstva ukupno + doprinos korisnika
= Ukupni prihvatljivi troškovi
= Ukupna ugovorena vrijednost projekta HRK]]/7.5345</f>
        <v>162072.17997212822</v>
      </c>
      <c r="AA2796" s="27" t="s">
        <v>22</v>
      </c>
      <c r="AB2796" s="27" t="s">
        <v>19</v>
      </c>
      <c r="AC2796" s="91" t="s">
        <v>10171</v>
      </c>
      <c r="AD2796" s="33" t="s">
        <v>2664</v>
      </c>
    </row>
    <row r="2797" spans="1:30" ht="110.4" x14ac:dyDescent="0.3">
      <c r="A2797" s="31" t="s">
        <v>10172</v>
      </c>
      <c r="B2797" s="25" t="s">
        <v>139</v>
      </c>
      <c r="C2797" s="26" t="s">
        <v>2736</v>
      </c>
      <c r="D2797" s="40" t="s">
        <v>9754</v>
      </c>
      <c r="E2797" s="27" t="s">
        <v>63</v>
      </c>
      <c r="F2797" s="32" t="s">
        <v>10173</v>
      </c>
      <c r="G2797" s="32" t="s">
        <v>10174</v>
      </c>
      <c r="H2797" s="29">
        <v>44595</v>
      </c>
      <c r="I2797" s="29">
        <v>45202</v>
      </c>
      <c r="J2797" s="17" t="str">
        <f>IF(Ugovori_OPULJP[[#This Row],[DATUM ZAVRŠETKA OPERACIJE]]&gt;DATE(2023,12,31),"u provedbi","završen")</f>
        <v>završen</v>
      </c>
      <c r="K2797" s="28" t="s">
        <v>591</v>
      </c>
      <c r="L2797" s="28" t="s">
        <v>591</v>
      </c>
      <c r="M2797" s="38">
        <v>0.85</v>
      </c>
      <c r="N2797" s="18">
        <v>0.15</v>
      </c>
      <c r="O2797" s="19">
        <f>Ugovori_OPULJP[[#This Row],[Bespovratna sredstva - Ukupno (EU+Nac) HRK
= Ukupna ugovorena vrijednost bespovratnih sredstava]]*Ugovori_OPULJP[[#This Row],[EU STOPA SUFINANCIRANJA %
EU CO-FINANCING RATE %]]</f>
        <v>1282940.4024999999</v>
      </c>
      <c r="P2797" s="20">
        <f>Ugovori_OPULJP[[#This Row],[Bespovratna sredstva - EU dio - HRK]]/7.5345</f>
        <v>170275.4532483907</v>
      </c>
      <c r="Q2797" s="19">
        <f>Ugovori_OPULJP[[#This Row],[Bespovratna sredstva - Ukupno (EU+Nac) HRK
= Ukupna ugovorena vrijednost bespovratnih sredstava]]*Ugovori_OPULJP[[#This Row],[STOPA NACIONALNOG SUFINANCIRANJA %]]</f>
        <v>226401.24749999997</v>
      </c>
      <c r="R2797" s="20">
        <f>Ugovori_OPULJP[[#This Row],[Bespovratna sredstva - Nacionalni dio - HRK]]/7.5345</f>
        <v>30048.609396774831</v>
      </c>
      <c r="S2797" s="19">
        <v>1509341.65</v>
      </c>
      <c r="T2797" s="20">
        <f>Ugovori_OPULJP[[#This Row],[Bespovratna sredstva - Ukupno (EU+Nac) HRK
= Ukupna ugovorena vrijednost bespovratnih sredstava]]/7.5345</f>
        <v>200324.06264516554</v>
      </c>
      <c r="U2797" s="19">
        <v>0</v>
      </c>
      <c r="V2797" s="20">
        <f>Ugovori_OPULJP[[#This Row],[Javni doprinos korisnika - HRK]]/7.5345</f>
        <v>0</v>
      </c>
      <c r="W2797" s="19">
        <v>0</v>
      </c>
      <c r="X2797" s="20">
        <f>Ugovori_OPULJP[[#This Row],[Privatni doprinos korisnika - HRK]]/7.5345</f>
        <v>0</v>
      </c>
      <c r="Y2797" s="21">
        <f>Ugovori_OPULJP[[#This Row],[Bespovratna sredstva - Ukupno (EU+Nac) HRK
= Ukupna ugovorena vrijednost bespovratnih sredstava]]+Ugovori_OPULJP[[#This Row],[Javni doprinos korisnika - HRK]]+Ugovori_OPULJP[[#This Row],[Privatni doprinos korisnika - HRK]]</f>
        <v>1509341.65</v>
      </c>
      <c r="Z2797" s="22">
        <f>Ugovori_OPULJP[[#This Row],[UKUPNI PRIHVATLJIVI IZDACI
TOTAL ELIGIBLE EXPENDITURE
= Bespovratna sredstva ukupno + doprinos korisnika
= Ukupni prihvatljivi troškovi
= Ukupna ugovorena vrijednost projekta HRK]]/7.5345</f>
        <v>200324.06264516554</v>
      </c>
      <c r="AA2797" s="27" t="s">
        <v>22</v>
      </c>
      <c r="AB2797" s="27" t="s">
        <v>19</v>
      </c>
      <c r="AC2797" s="91" t="s">
        <v>10175</v>
      </c>
      <c r="AD2797" s="33" t="s">
        <v>2664</v>
      </c>
    </row>
    <row r="2798" spans="1:30" ht="69" x14ac:dyDescent="0.3">
      <c r="A2798" s="31" t="s">
        <v>10176</v>
      </c>
      <c r="B2798" s="25" t="s">
        <v>139</v>
      </c>
      <c r="C2798" s="26" t="s">
        <v>2736</v>
      </c>
      <c r="D2798" s="40" t="s">
        <v>9754</v>
      </c>
      <c r="E2798" s="27" t="s">
        <v>63</v>
      </c>
      <c r="F2798" s="32" t="s">
        <v>10177</v>
      </c>
      <c r="G2798" s="32" t="s">
        <v>10178</v>
      </c>
      <c r="H2798" s="29">
        <v>44553</v>
      </c>
      <c r="I2798" s="29">
        <v>45161</v>
      </c>
      <c r="J2798" s="17" t="str">
        <f>IF(Ugovori_OPULJP[[#This Row],[DATUM ZAVRŠETKA OPERACIJE]]&gt;DATE(2023,12,31),"u provedbi","završen")</f>
        <v>završen</v>
      </c>
      <c r="K2798" s="28" t="s">
        <v>21</v>
      </c>
      <c r="L2798" s="28" t="s">
        <v>21</v>
      </c>
      <c r="M2798" s="46" t="s">
        <v>3114</v>
      </c>
      <c r="N2798" s="18">
        <v>0.15</v>
      </c>
      <c r="O2798" s="19">
        <f>Ugovori_OPULJP[[#This Row],[Bespovratna sredstva - Ukupno (EU+Nac) HRK
= Ukupna ugovorena vrijednost bespovratnih sredstava]]*Ugovori_OPULJP[[#This Row],[EU STOPA SUFINANCIRANJA %
EU CO-FINANCING RATE %]]</f>
        <v>1787516.7309999999</v>
      </c>
      <c r="P2798" s="20">
        <f>Ugovori_OPULJP[[#This Row],[Bespovratna sredstva - EU dio - HRK]]/7.5345</f>
        <v>237244.24062645162</v>
      </c>
      <c r="Q2798" s="19">
        <f>Ugovori_OPULJP[[#This Row],[Bespovratna sredstva - Ukupno (EU+Nac) HRK
= Ukupna ugovorena vrijednost bespovratnih sredstava]]*Ugovori_OPULJP[[#This Row],[STOPA NACIONALNOG SUFINANCIRANJA %]]</f>
        <v>315444.12899999996</v>
      </c>
      <c r="R2798" s="20">
        <f>Ugovori_OPULJP[[#This Row],[Bespovratna sredstva - Nacionalni dio - HRK]]/7.5345</f>
        <v>41866.630698785579</v>
      </c>
      <c r="S2798" s="21">
        <v>2102960.86</v>
      </c>
      <c r="T2798" s="22">
        <f>Ugovori_OPULJP[[#This Row],[Bespovratna sredstva - Ukupno (EU+Nac) HRK
= Ukupna ugovorena vrijednost bespovratnih sredstava]]/7.5345</f>
        <v>279110.87132523721</v>
      </c>
      <c r="U2798" s="19">
        <v>0</v>
      </c>
      <c r="V2798" s="20">
        <f>Ugovori_OPULJP[[#This Row],[Javni doprinos korisnika - HRK]]/7.5345</f>
        <v>0</v>
      </c>
      <c r="W2798" s="19">
        <v>0</v>
      </c>
      <c r="X2798" s="20">
        <f>Ugovori_OPULJP[[#This Row],[Privatni doprinos korisnika - HRK]]/7.5345</f>
        <v>0</v>
      </c>
      <c r="Y2798" s="21">
        <f>Ugovori_OPULJP[[#This Row],[Bespovratna sredstva - Ukupno (EU+Nac) HRK
= Ukupna ugovorena vrijednost bespovratnih sredstava]]+Ugovori_OPULJP[[#This Row],[Javni doprinos korisnika - HRK]]+Ugovori_OPULJP[[#This Row],[Privatni doprinos korisnika - HRK]]</f>
        <v>2102960.86</v>
      </c>
      <c r="Z2798" s="22">
        <f>Ugovori_OPULJP[[#This Row],[UKUPNI PRIHVATLJIVI IZDACI
TOTAL ELIGIBLE EXPENDITURE
= Bespovratna sredstva ukupno + doprinos korisnika
= Ukupni prihvatljivi troškovi
= Ukupna ugovorena vrijednost projekta HRK]]/7.5345</f>
        <v>279110.87132523721</v>
      </c>
      <c r="AA2798" s="27" t="s">
        <v>22</v>
      </c>
      <c r="AB2798" s="27" t="s">
        <v>19</v>
      </c>
      <c r="AC2798" s="91" t="s">
        <v>10179</v>
      </c>
      <c r="AD2798" s="33" t="s">
        <v>2664</v>
      </c>
    </row>
    <row r="2799" spans="1:30" ht="96.6" x14ac:dyDescent="0.3">
      <c r="A2799" s="31" t="s">
        <v>10180</v>
      </c>
      <c r="B2799" s="25" t="s">
        <v>139</v>
      </c>
      <c r="C2799" s="26" t="s">
        <v>2736</v>
      </c>
      <c r="D2799" s="40" t="s">
        <v>9754</v>
      </c>
      <c r="E2799" s="27" t="s">
        <v>63</v>
      </c>
      <c r="F2799" s="32" t="s">
        <v>10181</v>
      </c>
      <c r="G2799" s="32" t="s">
        <v>10182</v>
      </c>
      <c r="H2799" s="29">
        <v>44595</v>
      </c>
      <c r="I2799" s="29">
        <v>45202</v>
      </c>
      <c r="J2799" s="17" t="str">
        <f>IF(Ugovori_OPULJP[[#This Row],[DATUM ZAVRŠETKA OPERACIJE]]&gt;DATE(2023,12,31),"u provedbi","završen")</f>
        <v>završen</v>
      </c>
      <c r="K2799" s="37" t="s">
        <v>235</v>
      </c>
      <c r="L2799" s="37" t="s">
        <v>235</v>
      </c>
      <c r="M2799" s="18">
        <v>0.85</v>
      </c>
      <c r="N2799" s="18">
        <v>0.15</v>
      </c>
      <c r="O2799" s="19">
        <f>Ugovori_OPULJP[[#This Row],[Bespovratna sredstva - Ukupno (EU+Nac) HRK
= Ukupna ugovorena vrijednost bespovratnih sredstava]]*Ugovori_OPULJP[[#This Row],[EU STOPA SUFINANCIRANJA %
EU CO-FINANCING RATE %]]</f>
        <v>1692716.095</v>
      </c>
      <c r="P2799" s="20">
        <f>Ugovori_OPULJP[[#This Row],[Bespovratna sredstva - EU dio - HRK]]/7.5345</f>
        <v>224662.03397703893</v>
      </c>
      <c r="Q2799" s="19">
        <f>Ugovori_OPULJP[[#This Row],[Bespovratna sredstva - Ukupno (EU+Nac) HRK
= Ukupna ugovorena vrijednost bespovratnih sredstava]]*Ugovori_OPULJP[[#This Row],[STOPA NACIONALNOG SUFINANCIRANJA %]]</f>
        <v>298714.60499999998</v>
      </c>
      <c r="R2799" s="20">
        <f>Ugovori_OPULJP[[#This Row],[Bespovratna sredstva - Nacionalni dio - HRK]]/7.5345</f>
        <v>39646.241290065693</v>
      </c>
      <c r="S2799" s="21">
        <v>1991430.7</v>
      </c>
      <c r="T2799" s="22">
        <f>Ugovori_OPULJP[[#This Row],[Bespovratna sredstva - Ukupno (EU+Nac) HRK
= Ukupna ugovorena vrijednost bespovratnih sredstava]]/7.5345</f>
        <v>264308.27526710462</v>
      </c>
      <c r="U2799" s="19">
        <v>0</v>
      </c>
      <c r="V2799" s="20">
        <f>Ugovori_OPULJP[[#This Row],[Javni doprinos korisnika - HRK]]/7.5345</f>
        <v>0</v>
      </c>
      <c r="W2799" s="19">
        <v>0</v>
      </c>
      <c r="X2799" s="20">
        <f>Ugovori_OPULJP[[#This Row],[Privatni doprinos korisnika - HRK]]/7.5345</f>
        <v>0</v>
      </c>
      <c r="Y2799" s="21">
        <f>Ugovori_OPULJP[[#This Row],[Bespovratna sredstva - Ukupno (EU+Nac) HRK
= Ukupna ugovorena vrijednost bespovratnih sredstava]]+Ugovori_OPULJP[[#This Row],[Javni doprinos korisnika - HRK]]+Ugovori_OPULJP[[#This Row],[Privatni doprinos korisnika - HRK]]</f>
        <v>1991430.7</v>
      </c>
      <c r="Z2799" s="22">
        <f>Ugovori_OPULJP[[#This Row],[UKUPNI PRIHVATLJIVI IZDACI
TOTAL ELIGIBLE EXPENDITURE
= Bespovratna sredstva ukupno + doprinos korisnika
= Ukupni prihvatljivi troškovi
= Ukupna ugovorena vrijednost projekta HRK]]/7.5345</f>
        <v>264308.27526710462</v>
      </c>
      <c r="AA2799" s="27" t="s">
        <v>22</v>
      </c>
      <c r="AB2799" s="27" t="s">
        <v>19</v>
      </c>
      <c r="AC2799" s="91" t="s">
        <v>10183</v>
      </c>
      <c r="AD2799" s="33" t="s">
        <v>2664</v>
      </c>
    </row>
    <row r="2800" spans="1:30" ht="110.4" x14ac:dyDescent="0.3">
      <c r="A2800" s="36" t="s">
        <v>10184</v>
      </c>
      <c r="B2800" s="25" t="s">
        <v>139</v>
      </c>
      <c r="C2800" s="26" t="s">
        <v>2736</v>
      </c>
      <c r="D2800" s="40" t="s">
        <v>10185</v>
      </c>
      <c r="E2800" s="13" t="s">
        <v>223</v>
      </c>
      <c r="F2800" s="32" t="s">
        <v>10186</v>
      </c>
      <c r="G2800" s="32" t="s">
        <v>10187</v>
      </c>
      <c r="H2800" s="29">
        <v>44631</v>
      </c>
      <c r="I2800" s="29">
        <v>45241</v>
      </c>
      <c r="J2800" s="17" t="str">
        <f>IF(Ugovori_OPULJP[[#This Row],[DATUM ZAVRŠETKA OPERACIJE]]&gt;DATE(2023,12,31),"u provedbi","završen")</f>
        <v>završen</v>
      </c>
      <c r="K2800" s="37" t="s">
        <v>21</v>
      </c>
      <c r="L2800" s="28" t="s">
        <v>21</v>
      </c>
      <c r="M2800" s="18">
        <v>0.85</v>
      </c>
      <c r="N2800" s="18">
        <v>0.15</v>
      </c>
      <c r="O2800" s="19">
        <f>Ugovori_OPULJP[[#This Row],[Bespovratna sredstva - Ukupno (EU+Nac) HRK
= Ukupna ugovorena vrijednost bespovratnih sredstava]]*Ugovori_OPULJP[[#This Row],[EU STOPA SUFINANCIRANJA %
EU CO-FINANCING RATE %]]</f>
        <v>1939330.4709999997</v>
      </c>
      <c r="P2800" s="20">
        <f>Ugovori_OPULJP[[#This Row],[Bespovratna sredstva - EU dio - HRK]]/7.5345</f>
        <v>257393.38655517946</v>
      </c>
      <c r="Q2800" s="19">
        <f>Ugovori_OPULJP[[#This Row],[Bespovratna sredstva - Ukupno (EU+Nac) HRK
= Ukupna ugovorena vrijednost bespovratnih sredstava]]*Ugovori_OPULJP[[#This Row],[STOPA NACIONALNOG SUFINANCIRANJA %]]</f>
        <v>342234.78899999993</v>
      </c>
      <c r="R2800" s="20">
        <f>Ugovori_OPULJP[[#This Row],[Bespovratna sredstva - Nacionalni dio - HRK]]/7.5345</f>
        <v>45422.362333266959</v>
      </c>
      <c r="S2800" s="21">
        <v>2281565.2599999998</v>
      </c>
      <c r="T2800" s="22">
        <f>Ugovori_OPULJP[[#This Row],[Bespovratna sredstva - Ukupno (EU+Nac) HRK
= Ukupna ugovorena vrijednost bespovratnih sredstava]]/7.5345</f>
        <v>302815.74888844643</v>
      </c>
      <c r="U2800" s="19">
        <v>0</v>
      </c>
      <c r="V2800" s="20">
        <f>Ugovori_OPULJP[[#This Row],[Javni doprinos korisnika - HRK]]/7.5345</f>
        <v>0</v>
      </c>
      <c r="W2800" s="19">
        <v>0</v>
      </c>
      <c r="X2800" s="20">
        <f>Ugovori_OPULJP[[#This Row],[Privatni doprinos korisnika - HRK]]/7.5345</f>
        <v>0</v>
      </c>
      <c r="Y2800" s="21">
        <f>Ugovori_OPULJP[[#This Row],[Bespovratna sredstva - Ukupno (EU+Nac) HRK
= Ukupna ugovorena vrijednost bespovratnih sredstava]]+Ugovori_OPULJP[[#This Row],[Javni doprinos korisnika - HRK]]+Ugovori_OPULJP[[#This Row],[Privatni doprinos korisnika - HRK]]</f>
        <v>2281565.2599999998</v>
      </c>
      <c r="Z2800" s="22">
        <f>Ugovori_OPULJP[[#This Row],[UKUPNI PRIHVATLJIVI IZDACI
TOTAL ELIGIBLE EXPENDITURE
= Bespovratna sredstva ukupno + doprinos korisnika
= Ukupni prihvatljivi troškovi
= Ukupna ugovorena vrijednost projekta HRK]]/7.5345</f>
        <v>302815.74888844643</v>
      </c>
      <c r="AA2800" s="27" t="s">
        <v>7642</v>
      </c>
      <c r="AB2800" s="27" t="s">
        <v>19</v>
      </c>
      <c r="AC2800" s="91" t="s">
        <v>10188</v>
      </c>
      <c r="AD2800" s="33" t="s">
        <v>147</v>
      </c>
    </row>
    <row r="2801" spans="1:30" ht="110.4" x14ac:dyDescent="0.3">
      <c r="A2801" s="31" t="s">
        <v>10189</v>
      </c>
      <c r="B2801" s="25" t="s">
        <v>139</v>
      </c>
      <c r="C2801" s="26" t="s">
        <v>2736</v>
      </c>
      <c r="D2801" s="40" t="s">
        <v>10185</v>
      </c>
      <c r="E2801" s="13" t="s">
        <v>223</v>
      </c>
      <c r="F2801" s="32" t="s">
        <v>10190</v>
      </c>
      <c r="G2801" s="32" t="s">
        <v>10191</v>
      </c>
      <c r="H2801" s="29">
        <v>44631</v>
      </c>
      <c r="I2801" s="29">
        <v>45088</v>
      </c>
      <c r="J2801" s="17" t="str">
        <f>IF(Ugovori_OPULJP[[#This Row],[DATUM ZAVRŠETKA OPERACIJE]]&gt;DATE(2023,12,31),"u provedbi","završen")</f>
        <v>završen</v>
      </c>
      <c r="K2801" s="37" t="s">
        <v>10192</v>
      </c>
      <c r="L2801" s="37" t="s">
        <v>235</v>
      </c>
      <c r="M2801" s="18">
        <v>0.85</v>
      </c>
      <c r="N2801" s="18">
        <v>0.15</v>
      </c>
      <c r="O2801" s="19">
        <f>Ugovori_OPULJP[[#This Row],[Bespovratna sredstva - Ukupno (EU+Nac) HRK
= Ukupna ugovorena vrijednost bespovratnih sredstava]]*Ugovori_OPULJP[[#This Row],[EU STOPA SUFINANCIRANJA %
EU CO-FINANCING RATE %]]</f>
        <v>2089485.0110000002</v>
      </c>
      <c r="P2801" s="20">
        <f>Ugovori_OPULJP[[#This Row],[Bespovratna sredstva - EU dio - HRK]]/7.5345</f>
        <v>277322.31880018581</v>
      </c>
      <c r="Q2801" s="19">
        <f>Ugovori_OPULJP[[#This Row],[Bespovratna sredstva - Ukupno (EU+Nac) HRK
= Ukupna ugovorena vrijednost bespovratnih sredstava]]*Ugovori_OPULJP[[#This Row],[STOPA NACIONALNOG SUFINANCIRANJA %]]</f>
        <v>368732.64900000003</v>
      </c>
      <c r="R2801" s="20">
        <f>Ugovori_OPULJP[[#This Row],[Bespovratna sredstva - Nacionalni dio - HRK]]/7.5345</f>
        <v>48939.232729444557</v>
      </c>
      <c r="S2801" s="21">
        <v>2458217.66</v>
      </c>
      <c r="T2801" s="22">
        <f>Ugovori_OPULJP[[#This Row],[Bespovratna sredstva - Ukupno (EU+Nac) HRK
= Ukupna ugovorena vrijednost bespovratnih sredstava]]/7.5345</f>
        <v>326261.55152963038</v>
      </c>
      <c r="U2801" s="19">
        <v>0</v>
      </c>
      <c r="V2801" s="20">
        <f>Ugovori_OPULJP[[#This Row],[Javni doprinos korisnika - HRK]]/7.5345</f>
        <v>0</v>
      </c>
      <c r="W2801" s="19">
        <v>0</v>
      </c>
      <c r="X2801" s="20">
        <f>Ugovori_OPULJP[[#This Row],[Privatni doprinos korisnika - HRK]]/7.5345</f>
        <v>0</v>
      </c>
      <c r="Y2801" s="21">
        <f>Ugovori_OPULJP[[#This Row],[Bespovratna sredstva - Ukupno (EU+Nac) HRK
= Ukupna ugovorena vrijednost bespovratnih sredstava]]+Ugovori_OPULJP[[#This Row],[Javni doprinos korisnika - HRK]]+Ugovori_OPULJP[[#This Row],[Privatni doprinos korisnika - HRK]]</f>
        <v>2458217.66</v>
      </c>
      <c r="Z2801" s="22">
        <f>Ugovori_OPULJP[[#This Row],[UKUPNI PRIHVATLJIVI IZDACI
TOTAL ELIGIBLE EXPENDITURE
= Bespovratna sredstva ukupno + doprinos korisnika
= Ukupni prihvatljivi troškovi
= Ukupna ugovorena vrijednost projekta HRK]]/7.5345</f>
        <v>326261.55152963038</v>
      </c>
      <c r="AA2801" s="27" t="s">
        <v>7642</v>
      </c>
      <c r="AB2801" s="27" t="s">
        <v>19</v>
      </c>
      <c r="AC2801" s="91" t="s">
        <v>10193</v>
      </c>
      <c r="AD2801" s="33" t="s">
        <v>147</v>
      </c>
    </row>
    <row r="2802" spans="1:30" ht="82.8" x14ac:dyDescent="0.3">
      <c r="A2802" s="31" t="s">
        <v>10194</v>
      </c>
      <c r="B2802" s="25" t="s">
        <v>139</v>
      </c>
      <c r="C2802" s="26" t="s">
        <v>2736</v>
      </c>
      <c r="D2802" s="40" t="s">
        <v>10185</v>
      </c>
      <c r="E2802" s="13" t="s">
        <v>223</v>
      </c>
      <c r="F2802" s="32" t="s">
        <v>10195</v>
      </c>
      <c r="G2802" s="32" t="s">
        <v>10196</v>
      </c>
      <c r="H2802" s="29">
        <v>44631</v>
      </c>
      <c r="I2802" s="29">
        <v>45280</v>
      </c>
      <c r="J2802" s="17" t="str">
        <f>IF(Ugovori_OPULJP[[#This Row],[DATUM ZAVRŠETKA OPERACIJE]]&gt;DATE(2023,12,31),"u provedbi","završen")</f>
        <v>završen</v>
      </c>
      <c r="K2802" s="37" t="s">
        <v>10197</v>
      </c>
      <c r="L2802" s="37" t="s">
        <v>21</v>
      </c>
      <c r="M2802" s="18">
        <v>0.85</v>
      </c>
      <c r="N2802" s="18">
        <v>0.15</v>
      </c>
      <c r="O2802" s="19">
        <f>Ugovori_OPULJP[[#This Row],[Bespovratna sredstva - Ukupno (EU+Nac) HRK
= Ukupna ugovorena vrijednost bespovratnih sredstava]]*Ugovori_OPULJP[[#This Row],[EU STOPA SUFINANCIRANJA %
EU CO-FINANCING RATE %]]</f>
        <v>1951128.828</v>
      </c>
      <c r="P2802" s="20">
        <f>Ugovori_OPULJP[[#This Row],[Bespovratna sredstva - EU dio - HRK]]/7.5345</f>
        <v>258959.29763089784</v>
      </c>
      <c r="Q2802" s="19">
        <f>Ugovori_OPULJP[[#This Row],[Bespovratna sredstva - Ukupno (EU+Nac) HRK
= Ukupna ugovorena vrijednost bespovratnih sredstava]]*Ugovori_OPULJP[[#This Row],[STOPA NACIONALNOG SUFINANCIRANJA %]]</f>
        <v>344316.85200000001</v>
      </c>
      <c r="R2802" s="20">
        <f>Ugovori_OPULJP[[#This Row],[Bespovratna sredstva - Nacionalni dio - HRK]]/7.5345</f>
        <v>45698.699581923152</v>
      </c>
      <c r="S2802" s="21">
        <v>2295445.6800000002</v>
      </c>
      <c r="T2802" s="22">
        <f>Ugovori_OPULJP[[#This Row],[Bespovratna sredstva - Ukupno (EU+Nac) HRK
= Ukupna ugovorena vrijednost bespovratnih sredstava]]/7.5345</f>
        <v>304657.99721282104</v>
      </c>
      <c r="U2802" s="19">
        <v>0</v>
      </c>
      <c r="V2802" s="20">
        <f>Ugovori_OPULJP[[#This Row],[Javni doprinos korisnika - HRK]]/7.5345</f>
        <v>0</v>
      </c>
      <c r="W2802" s="19">
        <v>0</v>
      </c>
      <c r="X2802" s="20">
        <f>Ugovori_OPULJP[[#This Row],[Privatni doprinos korisnika - HRK]]/7.5345</f>
        <v>0</v>
      </c>
      <c r="Y2802" s="21">
        <f>Ugovori_OPULJP[[#This Row],[Bespovratna sredstva - Ukupno (EU+Nac) HRK
= Ukupna ugovorena vrijednost bespovratnih sredstava]]+Ugovori_OPULJP[[#This Row],[Javni doprinos korisnika - HRK]]+Ugovori_OPULJP[[#This Row],[Privatni doprinos korisnika - HRK]]</f>
        <v>2295445.6800000002</v>
      </c>
      <c r="Z2802" s="22">
        <f>Ugovori_OPULJP[[#This Row],[UKUPNI PRIHVATLJIVI IZDACI
TOTAL ELIGIBLE EXPENDITURE
= Bespovratna sredstva ukupno + doprinos korisnika
= Ukupni prihvatljivi troškovi
= Ukupna ugovorena vrijednost projekta HRK]]/7.5345</f>
        <v>304657.99721282104</v>
      </c>
      <c r="AA2802" s="27" t="s">
        <v>7642</v>
      </c>
      <c r="AB2802" s="27" t="s">
        <v>19</v>
      </c>
      <c r="AC2802" s="91" t="s">
        <v>10198</v>
      </c>
      <c r="AD2802" s="33" t="s">
        <v>147</v>
      </c>
    </row>
    <row r="2803" spans="1:30" ht="96.6" x14ac:dyDescent="0.3">
      <c r="A2803" s="31" t="s">
        <v>10199</v>
      </c>
      <c r="B2803" s="25" t="s">
        <v>139</v>
      </c>
      <c r="C2803" s="26" t="s">
        <v>2736</v>
      </c>
      <c r="D2803" s="40" t="s">
        <v>10185</v>
      </c>
      <c r="E2803" s="13" t="s">
        <v>223</v>
      </c>
      <c r="F2803" s="32" t="s">
        <v>10200</v>
      </c>
      <c r="G2803" s="32" t="s">
        <v>7733</v>
      </c>
      <c r="H2803" s="29">
        <v>44631</v>
      </c>
      <c r="I2803" s="29">
        <v>45241</v>
      </c>
      <c r="J2803" s="17" t="str">
        <f>IF(Ugovori_OPULJP[[#This Row],[DATUM ZAVRŠETKA OPERACIJE]]&gt;DATE(2023,12,31),"u provedbi","završen")</f>
        <v>završen</v>
      </c>
      <c r="K2803" s="28" t="s">
        <v>880</v>
      </c>
      <c r="L2803" s="28" t="s">
        <v>21</v>
      </c>
      <c r="M2803" s="18">
        <v>0.85</v>
      </c>
      <c r="N2803" s="18">
        <v>0.15</v>
      </c>
      <c r="O2803" s="19">
        <f>Ugovori_OPULJP[[#This Row],[Bespovratna sredstva - Ukupno (EU+Nac) HRK
= Ukupna ugovorena vrijednost bespovratnih sredstava]]*Ugovori_OPULJP[[#This Row],[EU STOPA SUFINANCIRANJA %
EU CO-FINANCING RATE %]]</f>
        <v>1727664.8735</v>
      </c>
      <c r="P2803" s="20">
        <f>Ugovori_OPULJP[[#This Row],[Bespovratna sredstva - EU dio - HRK]]/7.5345</f>
        <v>229300.53401021965</v>
      </c>
      <c r="Q2803" s="19">
        <f>Ugovori_OPULJP[[#This Row],[Bespovratna sredstva - Ukupno (EU+Nac) HRK
= Ukupna ugovorena vrijednost bespovratnih sredstava]]*Ugovori_OPULJP[[#This Row],[STOPA NACIONALNOG SUFINANCIRANJA %]]</f>
        <v>304882.03649999999</v>
      </c>
      <c r="R2803" s="20">
        <f>Ugovori_OPULJP[[#This Row],[Bespovratna sredstva - Nacionalni dio - HRK]]/7.5345</f>
        <v>40464.800119450527</v>
      </c>
      <c r="S2803" s="21">
        <v>2032546.91</v>
      </c>
      <c r="T2803" s="22">
        <f>Ugovori_OPULJP[[#This Row],[Bespovratna sredstva - Ukupno (EU+Nac) HRK
= Ukupna ugovorena vrijednost bespovratnih sredstava]]/7.5345</f>
        <v>269765.33412967017</v>
      </c>
      <c r="U2803" s="19">
        <v>0</v>
      </c>
      <c r="V2803" s="20">
        <f>Ugovori_OPULJP[[#This Row],[Javni doprinos korisnika - HRK]]/7.5345</f>
        <v>0</v>
      </c>
      <c r="W2803" s="19">
        <v>0</v>
      </c>
      <c r="X2803" s="20">
        <f>Ugovori_OPULJP[[#This Row],[Privatni doprinos korisnika - HRK]]/7.5345</f>
        <v>0</v>
      </c>
      <c r="Y2803" s="21">
        <f>Ugovori_OPULJP[[#This Row],[Bespovratna sredstva - Ukupno (EU+Nac) HRK
= Ukupna ugovorena vrijednost bespovratnih sredstava]]+Ugovori_OPULJP[[#This Row],[Javni doprinos korisnika - HRK]]+Ugovori_OPULJP[[#This Row],[Privatni doprinos korisnika - HRK]]</f>
        <v>2032546.91</v>
      </c>
      <c r="Z2803" s="22">
        <f>Ugovori_OPULJP[[#This Row],[UKUPNI PRIHVATLJIVI IZDACI
TOTAL ELIGIBLE EXPENDITURE
= Bespovratna sredstva ukupno + doprinos korisnika
= Ukupni prihvatljivi troškovi
= Ukupna ugovorena vrijednost projekta HRK]]/7.5345</f>
        <v>269765.33412967017</v>
      </c>
      <c r="AA2803" s="27" t="s">
        <v>7642</v>
      </c>
      <c r="AB2803" s="27" t="s">
        <v>19</v>
      </c>
      <c r="AC2803" s="91" t="s">
        <v>10201</v>
      </c>
      <c r="AD2803" s="33" t="s">
        <v>147</v>
      </c>
    </row>
    <row r="2804" spans="1:30" ht="110.4" x14ac:dyDescent="0.3">
      <c r="A2804" s="31" t="s">
        <v>10202</v>
      </c>
      <c r="B2804" s="25" t="s">
        <v>139</v>
      </c>
      <c r="C2804" s="26" t="s">
        <v>2736</v>
      </c>
      <c r="D2804" s="40" t="s">
        <v>10185</v>
      </c>
      <c r="E2804" s="13" t="s">
        <v>223</v>
      </c>
      <c r="F2804" s="32" t="s">
        <v>10203</v>
      </c>
      <c r="G2804" s="32" t="s">
        <v>3102</v>
      </c>
      <c r="H2804" s="29">
        <v>44631</v>
      </c>
      <c r="I2804" s="29">
        <v>45241</v>
      </c>
      <c r="J2804" s="17" t="str">
        <f>IF(Ugovori_OPULJP[[#This Row],[DATUM ZAVRŠETKA OPERACIJE]]&gt;DATE(2023,12,31),"u provedbi","završen")</f>
        <v>završen</v>
      </c>
      <c r="K2804" s="37" t="s">
        <v>96</v>
      </c>
      <c r="L2804" s="37" t="s">
        <v>86</v>
      </c>
      <c r="M2804" s="18">
        <v>0.85</v>
      </c>
      <c r="N2804" s="18">
        <v>0.15</v>
      </c>
      <c r="O2804" s="19">
        <f>Ugovori_OPULJP[[#This Row],[Bespovratna sredstva - Ukupno (EU+Nac) HRK
= Ukupna ugovorena vrijednost bespovratnih sredstava]]*Ugovori_OPULJP[[#This Row],[EU STOPA SUFINANCIRANJA %
EU CO-FINANCING RATE %]]</f>
        <v>1968978.5219999999</v>
      </c>
      <c r="P2804" s="20">
        <f>Ugovori_OPULJP[[#This Row],[Bespovratna sredstva - EU dio - HRK]]/7.5345</f>
        <v>261328.35914791955</v>
      </c>
      <c r="Q2804" s="19">
        <f>Ugovori_OPULJP[[#This Row],[Bespovratna sredstva - Ukupno (EU+Nac) HRK
= Ukupna ugovorena vrijednost bespovratnih sredstava]]*Ugovori_OPULJP[[#This Row],[STOPA NACIONALNOG SUFINANCIRANJA %]]</f>
        <v>347466.79799999995</v>
      </c>
      <c r="R2804" s="20">
        <f>Ugovori_OPULJP[[#This Row],[Bespovratna sredstva - Nacionalni dio - HRK]]/7.5345</f>
        <v>46116.76926139756</v>
      </c>
      <c r="S2804" s="21">
        <v>2316445.3199999998</v>
      </c>
      <c r="T2804" s="22">
        <f>Ugovori_OPULJP[[#This Row],[Bespovratna sredstva - Ukupno (EU+Nac) HRK
= Ukupna ugovorena vrijednost bespovratnih sredstava]]/7.5345</f>
        <v>307445.12840931711</v>
      </c>
      <c r="U2804" s="19">
        <v>0</v>
      </c>
      <c r="V2804" s="20">
        <f>Ugovori_OPULJP[[#This Row],[Javni doprinos korisnika - HRK]]/7.5345</f>
        <v>0</v>
      </c>
      <c r="W2804" s="19">
        <v>0</v>
      </c>
      <c r="X2804" s="20">
        <f>Ugovori_OPULJP[[#This Row],[Privatni doprinos korisnika - HRK]]/7.5345</f>
        <v>0</v>
      </c>
      <c r="Y2804" s="21">
        <f>Ugovori_OPULJP[[#This Row],[Bespovratna sredstva - Ukupno (EU+Nac) HRK
= Ukupna ugovorena vrijednost bespovratnih sredstava]]+Ugovori_OPULJP[[#This Row],[Javni doprinos korisnika - HRK]]+Ugovori_OPULJP[[#This Row],[Privatni doprinos korisnika - HRK]]</f>
        <v>2316445.3199999998</v>
      </c>
      <c r="Z2804" s="22">
        <f>Ugovori_OPULJP[[#This Row],[UKUPNI PRIHVATLJIVI IZDACI
TOTAL ELIGIBLE EXPENDITURE
= Bespovratna sredstva ukupno + doprinos korisnika
= Ukupni prihvatljivi troškovi
= Ukupna ugovorena vrijednost projekta HRK]]/7.5345</f>
        <v>307445.12840931711</v>
      </c>
      <c r="AA2804" s="27" t="s">
        <v>7642</v>
      </c>
      <c r="AB2804" s="27" t="s">
        <v>19</v>
      </c>
      <c r="AC2804" s="91" t="s">
        <v>10204</v>
      </c>
      <c r="AD2804" s="33" t="s">
        <v>147</v>
      </c>
    </row>
    <row r="2805" spans="1:30" ht="69" x14ac:dyDescent="0.3">
      <c r="A2805" s="31" t="s">
        <v>10205</v>
      </c>
      <c r="B2805" s="25" t="s">
        <v>139</v>
      </c>
      <c r="C2805" s="26" t="s">
        <v>2736</v>
      </c>
      <c r="D2805" s="40" t="s">
        <v>10185</v>
      </c>
      <c r="E2805" s="13" t="s">
        <v>223</v>
      </c>
      <c r="F2805" s="32" t="s">
        <v>10206</v>
      </c>
      <c r="G2805" s="32" t="s">
        <v>517</v>
      </c>
      <c r="H2805" s="29">
        <v>44631</v>
      </c>
      <c r="I2805" s="29">
        <v>45241</v>
      </c>
      <c r="J2805" s="17" t="str">
        <f>IF(Ugovori_OPULJP[[#This Row],[DATUM ZAVRŠETKA OPERACIJE]]&gt;DATE(2023,12,31),"u provedbi","završen")</f>
        <v>završen</v>
      </c>
      <c r="K2805" s="37" t="s">
        <v>10207</v>
      </c>
      <c r="L2805" s="37" t="s">
        <v>192</v>
      </c>
      <c r="M2805" s="18">
        <v>0.85</v>
      </c>
      <c r="N2805" s="18">
        <v>0.15</v>
      </c>
      <c r="O2805" s="19">
        <f>Ugovori_OPULJP[[#This Row],[Bespovratna sredstva - Ukupno (EU+Nac) HRK
= Ukupna ugovorena vrijednost bespovratnih sredstava]]*Ugovori_OPULJP[[#This Row],[EU STOPA SUFINANCIRANJA %
EU CO-FINANCING RATE %]]</f>
        <v>1955916.5125</v>
      </c>
      <c r="P2805" s="20">
        <f>Ugovori_OPULJP[[#This Row],[Bespovratna sredstva - EU dio - HRK]]/7.5345</f>
        <v>259594.73256354104</v>
      </c>
      <c r="Q2805" s="19">
        <f>Ugovori_OPULJP[[#This Row],[Bespovratna sredstva - Ukupno (EU+Nac) HRK
= Ukupna ugovorena vrijednost bespovratnih sredstava]]*Ugovori_OPULJP[[#This Row],[STOPA NACIONALNOG SUFINANCIRANJA %]]</f>
        <v>345161.73749999999</v>
      </c>
      <c r="R2805" s="20">
        <f>Ugovori_OPULJP[[#This Row],[Bespovratna sredstva - Nacionalni dio - HRK]]/7.5345</f>
        <v>45810.835158271948</v>
      </c>
      <c r="S2805" s="21">
        <v>2301078.25</v>
      </c>
      <c r="T2805" s="22">
        <f>Ugovori_OPULJP[[#This Row],[Bespovratna sredstva - Ukupno (EU+Nac) HRK
= Ukupna ugovorena vrijednost bespovratnih sredstava]]/7.5345</f>
        <v>305405.56772181299</v>
      </c>
      <c r="U2805" s="19">
        <v>0</v>
      </c>
      <c r="V2805" s="20">
        <f>Ugovori_OPULJP[[#This Row],[Javni doprinos korisnika - HRK]]/7.5345</f>
        <v>0</v>
      </c>
      <c r="W2805" s="19">
        <v>0</v>
      </c>
      <c r="X2805" s="20">
        <f>Ugovori_OPULJP[[#This Row],[Privatni doprinos korisnika - HRK]]/7.5345</f>
        <v>0</v>
      </c>
      <c r="Y2805" s="21">
        <f>Ugovori_OPULJP[[#This Row],[Bespovratna sredstva - Ukupno (EU+Nac) HRK
= Ukupna ugovorena vrijednost bespovratnih sredstava]]+Ugovori_OPULJP[[#This Row],[Javni doprinos korisnika - HRK]]+Ugovori_OPULJP[[#This Row],[Privatni doprinos korisnika - HRK]]</f>
        <v>2301078.25</v>
      </c>
      <c r="Z2805" s="22">
        <f>Ugovori_OPULJP[[#This Row],[UKUPNI PRIHVATLJIVI IZDACI
TOTAL ELIGIBLE EXPENDITURE
= Bespovratna sredstva ukupno + doprinos korisnika
= Ukupni prihvatljivi troškovi
= Ukupna ugovorena vrijednost projekta HRK]]/7.5345</f>
        <v>305405.56772181299</v>
      </c>
      <c r="AA2805" s="27" t="s">
        <v>7642</v>
      </c>
      <c r="AB2805" s="27" t="s">
        <v>19</v>
      </c>
      <c r="AC2805" s="91" t="s">
        <v>10208</v>
      </c>
      <c r="AD2805" s="33" t="s">
        <v>147</v>
      </c>
    </row>
    <row r="2806" spans="1:30" ht="82.8" x14ac:dyDescent="0.3">
      <c r="A2806" s="31" t="s">
        <v>10209</v>
      </c>
      <c r="B2806" s="25" t="s">
        <v>139</v>
      </c>
      <c r="C2806" s="26" t="s">
        <v>2736</v>
      </c>
      <c r="D2806" s="40" t="s">
        <v>10185</v>
      </c>
      <c r="E2806" s="13" t="s">
        <v>223</v>
      </c>
      <c r="F2806" s="32" t="s">
        <v>10210</v>
      </c>
      <c r="G2806" s="32" t="s">
        <v>7641</v>
      </c>
      <c r="H2806" s="29">
        <v>44631</v>
      </c>
      <c r="I2806" s="29">
        <v>45291</v>
      </c>
      <c r="J2806" s="17" t="str">
        <f>IF(Ugovori_OPULJP[[#This Row],[DATUM ZAVRŠETKA OPERACIJE]]&gt;DATE(2023,12,31),"u provedbi","završen")</f>
        <v>završen</v>
      </c>
      <c r="K2806" s="37" t="s">
        <v>10211</v>
      </c>
      <c r="L2806" s="37" t="s">
        <v>71</v>
      </c>
      <c r="M2806" s="18">
        <v>0.85</v>
      </c>
      <c r="N2806" s="18">
        <v>0.15</v>
      </c>
      <c r="O2806" s="19">
        <f>Ugovori_OPULJP[[#This Row],[Bespovratna sredstva - Ukupno (EU+Nac) HRK
= Ukupna ugovorena vrijednost bespovratnih sredstava]]*Ugovori_OPULJP[[#This Row],[EU STOPA SUFINANCIRANJA %
EU CO-FINANCING RATE %]]</f>
        <v>1426827.8499999999</v>
      </c>
      <c r="P2806" s="20">
        <f>Ugovori_OPULJP[[#This Row],[Bespovratna sredstva - EU dio - HRK]]/7.5345</f>
        <v>189372.59937620276</v>
      </c>
      <c r="Q2806" s="19">
        <f>Ugovori_OPULJP[[#This Row],[Bespovratna sredstva - Ukupno (EU+Nac) HRK
= Ukupna ugovorena vrijednost bespovratnih sredstava]]*Ugovori_OPULJP[[#This Row],[STOPA NACIONALNOG SUFINANCIRANJA %]]</f>
        <v>251793.15</v>
      </c>
      <c r="R2806" s="20">
        <f>Ugovori_OPULJP[[#This Row],[Bespovratna sredstva - Nacionalni dio - HRK]]/7.5345</f>
        <v>33418.694007565195</v>
      </c>
      <c r="S2806" s="21">
        <v>1678621</v>
      </c>
      <c r="T2806" s="22">
        <f>Ugovori_OPULJP[[#This Row],[Bespovratna sredstva - Ukupno (EU+Nac) HRK
= Ukupna ugovorena vrijednost bespovratnih sredstava]]/7.5345</f>
        <v>222791.29338376797</v>
      </c>
      <c r="U2806" s="19">
        <v>0</v>
      </c>
      <c r="V2806" s="20">
        <f>Ugovori_OPULJP[[#This Row],[Javni doprinos korisnika - HRK]]/7.5345</f>
        <v>0</v>
      </c>
      <c r="W2806" s="19">
        <v>0</v>
      </c>
      <c r="X2806" s="20">
        <f>Ugovori_OPULJP[[#This Row],[Privatni doprinos korisnika - HRK]]/7.5345</f>
        <v>0</v>
      </c>
      <c r="Y2806" s="21">
        <f>Ugovori_OPULJP[[#This Row],[Bespovratna sredstva - Ukupno (EU+Nac) HRK
= Ukupna ugovorena vrijednost bespovratnih sredstava]]+Ugovori_OPULJP[[#This Row],[Javni doprinos korisnika - HRK]]+Ugovori_OPULJP[[#This Row],[Privatni doprinos korisnika - HRK]]</f>
        <v>1678621</v>
      </c>
      <c r="Z2806" s="22">
        <f>Ugovori_OPULJP[[#This Row],[UKUPNI PRIHVATLJIVI IZDACI
TOTAL ELIGIBLE EXPENDITURE
= Bespovratna sredstva ukupno + doprinos korisnika
= Ukupni prihvatljivi troškovi
= Ukupna ugovorena vrijednost projekta HRK]]/7.5345</f>
        <v>222791.29338376797</v>
      </c>
      <c r="AA2806" s="27" t="s">
        <v>7642</v>
      </c>
      <c r="AB2806" s="27" t="s">
        <v>19</v>
      </c>
      <c r="AC2806" s="91" t="s">
        <v>10212</v>
      </c>
      <c r="AD2806" s="33" t="s">
        <v>147</v>
      </c>
    </row>
    <row r="2807" spans="1:30" ht="96.6" x14ac:dyDescent="0.3">
      <c r="A2807" s="31" t="s">
        <v>10213</v>
      </c>
      <c r="B2807" s="25" t="s">
        <v>139</v>
      </c>
      <c r="C2807" s="26" t="s">
        <v>2736</v>
      </c>
      <c r="D2807" s="40" t="s">
        <v>10185</v>
      </c>
      <c r="E2807" s="13" t="s">
        <v>223</v>
      </c>
      <c r="F2807" s="32" t="s">
        <v>10214</v>
      </c>
      <c r="G2807" s="32" t="s">
        <v>299</v>
      </c>
      <c r="H2807" s="29">
        <v>44631</v>
      </c>
      <c r="I2807" s="29">
        <v>45241</v>
      </c>
      <c r="J2807" s="17" t="str">
        <f>IF(Ugovori_OPULJP[[#This Row],[DATUM ZAVRŠETKA OPERACIJE]]&gt;DATE(2023,12,31),"u provedbi","završen")</f>
        <v>završen</v>
      </c>
      <c r="K2807" s="37" t="s">
        <v>21</v>
      </c>
      <c r="L2807" s="28" t="s">
        <v>21</v>
      </c>
      <c r="M2807" s="18">
        <v>0.85</v>
      </c>
      <c r="N2807" s="18">
        <v>0.15</v>
      </c>
      <c r="O2807" s="19">
        <f>Ugovori_OPULJP[[#This Row],[Bespovratna sredstva - Ukupno (EU+Nac) HRK
= Ukupna ugovorena vrijednost bespovratnih sredstava]]*Ugovori_OPULJP[[#This Row],[EU STOPA SUFINANCIRANJA %
EU CO-FINANCING RATE %]]</f>
        <v>1736168.4435000001</v>
      </c>
      <c r="P2807" s="20">
        <f>Ugovori_OPULJP[[#This Row],[Bespovratna sredstva - EU dio - HRK]]/7.5345</f>
        <v>230429.15170217</v>
      </c>
      <c r="Q2807" s="19">
        <f>Ugovori_OPULJP[[#This Row],[Bespovratna sredstva - Ukupno (EU+Nac) HRK
= Ukupna ugovorena vrijednost bespovratnih sredstava]]*Ugovori_OPULJP[[#This Row],[STOPA NACIONALNOG SUFINANCIRANJA %]]</f>
        <v>306382.66649999999</v>
      </c>
      <c r="R2807" s="20">
        <f>Ugovori_OPULJP[[#This Row],[Bespovratna sredstva - Nacionalni dio - HRK]]/7.5345</f>
        <v>40663.967947441764</v>
      </c>
      <c r="S2807" s="21">
        <v>2042551.11</v>
      </c>
      <c r="T2807" s="22">
        <f>Ugovori_OPULJP[[#This Row],[Bespovratna sredstva - Ukupno (EU+Nac) HRK
= Ukupna ugovorena vrijednost bespovratnih sredstava]]/7.5345</f>
        <v>271093.11964961176</v>
      </c>
      <c r="U2807" s="19">
        <v>0</v>
      </c>
      <c r="V2807" s="20">
        <f>Ugovori_OPULJP[[#This Row],[Javni doprinos korisnika - HRK]]/7.5345</f>
        <v>0</v>
      </c>
      <c r="W2807" s="19">
        <v>0</v>
      </c>
      <c r="X2807" s="20">
        <f>Ugovori_OPULJP[[#This Row],[Privatni doprinos korisnika - HRK]]/7.5345</f>
        <v>0</v>
      </c>
      <c r="Y2807" s="21">
        <f>Ugovori_OPULJP[[#This Row],[Bespovratna sredstva - Ukupno (EU+Nac) HRK
= Ukupna ugovorena vrijednost bespovratnih sredstava]]+Ugovori_OPULJP[[#This Row],[Javni doprinos korisnika - HRK]]+Ugovori_OPULJP[[#This Row],[Privatni doprinos korisnika - HRK]]</f>
        <v>2042551.11</v>
      </c>
      <c r="Z2807" s="22">
        <f>Ugovori_OPULJP[[#This Row],[UKUPNI PRIHVATLJIVI IZDACI
TOTAL ELIGIBLE EXPENDITURE
= Bespovratna sredstva ukupno + doprinos korisnika
= Ukupni prihvatljivi troškovi
= Ukupna ugovorena vrijednost projekta HRK]]/7.5345</f>
        <v>271093.11964961176</v>
      </c>
      <c r="AA2807" s="27" t="s">
        <v>7642</v>
      </c>
      <c r="AB2807" s="27" t="s">
        <v>19</v>
      </c>
      <c r="AC2807" s="91" t="s">
        <v>10215</v>
      </c>
      <c r="AD2807" s="33" t="s">
        <v>147</v>
      </c>
    </row>
    <row r="2808" spans="1:30" ht="110.4" x14ac:dyDescent="0.3">
      <c r="A2808" s="31" t="s">
        <v>10216</v>
      </c>
      <c r="B2808" s="25" t="s">
        <v>139</v>
      </c>
      <c r="C2808" s="26" t="s">
        <v>2736</v>
      </c>
      <c r="D2808" s="40" t="s">
        <v>10185</v>
      </c>
      <c r="E2808" s="13" t="s">
        <v>223</v>
      </c>
      <c r="F2808" s="32" t="s">
        <v>10217</v>
      </c>
      <c r="G2808" s="14" t="s">
        <v>7725</v>
      </c>
      <c r="H2808" s="29">
        <v>44631</v>
      </c>
      <c r="I2808" s="29">
        <v>45241</v>
      </c>
      <c r="J2808" s="17" t="str">
        <f>IF(Ugovori_OPULJP[[#This Row],[DATUM ZAVRŠETKA OPERACIJE]]&gt;DATE(2023,12,31),"u provedbi","završen")</f>
        <v>završen</v>
      </c>
      <c r="K2808" s="37" t="s">
        <v>2763</v>
      </c>
      <c r="L2808" s="37" t="s">
        <v>192</v>
      </c>
      <c r="M2808" s="18">
        <v>0.85</v>
      </c>
      <c r="N2808" s="18">
        <v>0.15</v>
      </c>
      <c r="O2808" s="19">
        <f>Ugovori_OPULJP[[#This Row],[Bespovratna sredstva - Ukupno (EU+Nac) HRK
= Ukupna ugovorena vrijednost bespovratnih sredstava]]*Ugovori_OPULJP[[#This Row],[EU STOPA SUFINANCIRANJA %
EU CO-FINANCING RATE %]]</f>
        <v>1054375.513</v>
      </c>
      <c r="P2808" s="20">
        <f>Ugovori_OPULJP[[#This Row],[Bespovratna sredstva - EU dio - HRK]]/7.5345</f>
        <v>139939.67920897205</v>
      </c>
      <c r="Q2808" s="19">
        <f>Ugovori_OPULJP[[#This Row],[Bespovratna sredstva - Ukupno (EU+Nac) HRK
= Ukupna ugovorena vrijednost bespovratnih sredstava]]*Ugovori_OPULJP[[#This Row],[STOPA NACIONALNOG SUFINANCIRANJA %]]</f>
        <v>186066.26699999999</v>
      </c>
      <c r="R2808" s="20">
        <f>Ugovori_OPULJP[[#This Row],[Bespovratna sredstva - Nacionalni dio - HRK]]/7.5345</f>
        <v>24695.237507465656</v>
      </c>
      <c r="S2808" s="21">
        <v>1240441.78</v>
      </c>
      <c r="T2808" s="22">
        <f>Ugovori_OPULJP[[#This Row],[Bespovratna sredstva - Ukupno (EU+Nac) HRK
= Ukupna ugovorena vrijednost bespovratnih sredstava]]/7.5345</f>
        <v>164634.91671643773</v>
      </c>
      <c r="U2808" s="19">
        <v>0</v>
      </c>
      <c r="V2808" s="20">
        <f>Ugovori_OPULJP[[#This Row],[Javni doprinos korisnika - HRK]]/7.5345</f>
        <v>0</v>
      </c>
      <c r="W2808" s="19">
        <v>0</v>
      </c>
      <c r="X2808" s="20">
        <f>Ugovori_OPULJP[[#This Row],[Privatni doprinos korisnika - HRK]]/7.5345</f>
        <v>0</v>
      </c>
      <c r="Y2808" s="21">
        <f>Ugovori_OPULJP[[#This Row],[Bespovratna sredstva - Ukupno (EU+Nac) HRK
= Ukupna ugovorena vrijednost bespovratnih sredstava]]+Ugovori_OPULJP[[#This Row],[Javni doprinos korisnika - HRK]]+Ugovori_OPULJP[[#This Row],[Privatni doprinos korisnika - HRK]]</f>
        <v>1240441.78</v>
      </c>
      <c r="Z2808" s="22">
        <f>Ugovori_OPULJP[[#This Row],[UKUPNI PRIHVATLJIVI IZDACI
TOTAL ELIGIBLE EXPENDITURE
= Bespovratna sredstva ukupno + doprinos korisnika
= Ukupni prihvatljivi troškovi
= Ukupna ugovorena vrijednost projekta HRK]]/7.5345</f>
        <v>164634.91671643773</v>
      </c>
      <c r="AA2808" s="27" t="s">
        <v>7642</v>
      </c>
      <c r="AB2808" s="27" t="s">
        <v>19</v>
      </c>
      <c r="AC2808" s="91" t="s">
        <v>10218</v>
      </c>
      <c r="AD2808" s="33" t="s">
        <v>147</v>
      </c>
    </row>
    <row r="2809" spans="1:30" ht="110.4" x14ac:dyDescent="0.3">
      <c r="A2809" s="31" t="s">
        <v>10219</v>
      </c>
      <c r="B2809" s="25" t="s">
        <v>139</v>
      </c>
      <c r="C2809" s="26" t="s">
        <v>2736</v>
      </c>
      <c r="D2809" s="40" t="s">
        <v>10185</v>
      </c>
      <c r="E2809" s="13" t="s">
        <v>223</v>
      </c>
      <c r="F2809" s="32" t="s">
        <v>10220</v>
      </c>
      <c r="G2809" s="32" t="s">
        <v>7748</v>
      </c>
      <c r="H2809" s="29">
        <v>44631</v>
      </c>
      <c r="I2809" s="29">
        <v>45241</v>
      </c>
      <c r="J2809" s="17" t="str">
        <f>IF(Ugovori_OPULJP[[#This Row],[DATUM ZAVRŠETKA OPERACIJE]]&gt;DATE(2023,12,31),"u provedbi","završen")</f>
        <v>završen</v>
      </c>
      <c r="K2809" s="37" t="s">
        <v>10221</v>
      </c>
      <c r="L2809" s="37" t="s">
        <v>21</v>
      </c>
      <c r="M2809" s="18">
        <v>0.85</v>
      </c>
      <c r="N2809" s="18">
        <v>0.15</v>
      </c>
      <c r="O2809" s="19">
        <f>Ugovori_OPULJP[[#This Row],[Bespovratna sredstva - Ukupno (EU+Nac) HRK
= Ukupna ugovorena vrijednost bespovratnih sredstava]]*Ugovori_OPULJP[[#This Row],[EU STOPA SUFINANCIRANJA %
EU CO-FINANCING RATE %]]</f>
        <v>1843015.3559999999</v>
      </c>
      <c r="P2809" s="20">
        <f>Ugovori_OPULJP[[#This Row],[Bespovratna sredstva - EU dio - HRK]]/7.5345</f>
        <v>244610.1739996018</v>
      </c>
      <c r="Q2809" s="19">
        <f>Ugovori_OPULJP[[#This Row],[Bespovratna sredstva - Ukupno (EU+Nac) HRK
= Ukupna ugovorena vrijednost bespovratnih sredstava]]*Ugovori_OPULJP[[#This Row],[STOPA NACIONALNOG SUFINANCIRANJA %]]</f>
        <v>325238.00399999996</v>
      </c>
      <c r="R2809" s="20">
        <f>Ugovori_OPULJP[[#This Row],[Bespovratna sredstva - Nacionalni dio - HRK]]/7.5345</f>
        <v>43166.501294047375</v>
      </c>
      <c r="S2809" s="21">
        <v>2168253.36</v>
      </c>
      <c r="T2809" s="22">
        <f>Ugovori_OPULJP[[#This Row],[Bespovratna sredstva - Ukupno (EU+Nac) HRK
= Ukupna ugovorena vrijednost bespovratnih sredstava]]/7.5345</f>
        <v>287776.6752936492</v>
      </c>
      <c r="U2809" s="19">
        <v>0</v>
      </c>
      <c r="V2809" s="20">
        <f>Ugovori_OPULJP[[#This Row],[Javni doprinos korisnika - HRK]]/7.5345</f>
        <v>0</v>
      </c>
      <c r="W2809" s="19">
        <v>0</v>
      </c>
      <c r="X2809" s="20">
        <f>Ugovori_OPULJP[[#This Row],[Privatni doprinos korisnika - HRK]]/7.5345</f>
        <v>0</v>
      </c>
      <c r="Y2809" s="21">
        <f>Ugovori_OPULJP[[#This Row],[Bespovratna sredstva - Ukupno (EU+Nac) HRK
= Ukupna ugovorena vrijednost bespovratnih sredstava]]+Ugovori_OPULJP[[#This Row],[Javni doprinos korisnika - HRK]]+Ugovori_OPULJP[[#This Row],[Privatni doprinos korisnika - HRK]]</f>
        <v>2168253.36</v>
      </c>
      <c r="Z2809" s="22">
        <f>Ugovori_OPULJP[[#This Row],[UKUPNI PRIHVATLJIVI IZDACI
TOTAL ELIGIBLE EXPENDITURE
= Bespovratna sredstva ukupno + doprinos korisnika
= Ukupni prihvatljivi troškovi
= Ukupna ugovorena vrijednost projekta HRK]]/7.5345</f>
        <v>287776.6752936492</v>
      </c>
      <c r="AA2809" s="27" t="s">
        <v>7642</v>
      </c>
      <c r="AB2809" s="27" t="s">
        <v>19</v>
      </c>
      <c r="AC2809" s="91" t="s">
        <v>10222</v>
      </c>
      <c r="AD2809" s="33" t="s">
        <v>147</v>
      </c>
    </row>
    <row r="2810" spans="1:30" ht="96.6" x14ac:dyDescent="0.3">
      <c r="A2810" s="31" t="s">
        <v>10223</v>
      </c>
      <c r="B2810" s="25" t="s">
        <v>139</v>
      </c>
      <c r="C2810" s="26" t="s">
        <v>2736</v>
      </c>
      <c r="D2810" s="40" t="s">
        <v>10185</v>
      </c>
      <c r="E2810" s="13" t="s">
        <v>223</v>
      </c>
      <c r="F2810" s="32" t="s">
        <v>10224</v>
      </c>
      <c r="G2810" s="32" t="s">
        <v>370</v>
      </c>
      <c r="H2810" s="29">
        <v>44631</v>
      </c>
      <c r="I2810" s="29">
        <v>45180</v>
      </c>
      <c r="J2810" s="17" t="str">
        <f>IF(Ugovori_OPULJP[[#This Row],[DATUM ZAVRŠETKA OPERACIJE]]&gt;DATE(2023,12,31),"u provedbi","završen")</f>
        <v>završen</v>
      </c>
      <c r="K2810" s="28" t="s">
        <v>21</v>
      </c>
      <c r="L2810" s="28" t="s">
        <v>21</v>
      </c>
      <c r="M2810" s="18">
        <v>0.85</v>
      </c>
      <c r="N2810" s="18">
        <v>0.15</v>
      </c>
      <c r="O2810" s="19">
        <f>Ugovori_OPULJP[[#This Row],[Bespovratna sredstva - Ukupno (EU+Nac) HRK
= Ukupna ugovorena vrijednost bespovratnih sredstava]]*Ugovori_OPULJP[[#This Row],[EU STOPA SUFINANCIRANJA %
EU CO-FINANCING RATE %]]</f>
        <v>852658.41749999998</v>
      </c>
      <c r="P2810" s="20">
        <f>Ugovori_OPULJP[[#This Row],[Bespovratna sredstva - EU dio - HRK]]/7.5345</f>
        <v>113167.21978897073</v>
      </c>
      <c r="Q2810" s="19">
        <f>Ugovori_OPULJP[[#This Row],[Bespovratna sredstva - Ukupno (EU+Nac) HRK
= Ukupna ugovorena vrijednost bespovratnih sredstava]]*Ugovori_OPULJP[[#This Row],[STOPA NACIONALNOG SUFINANCIRANJA %]]</f>
        <v>150469.13250000001</v>
      </c>
      <c r="R2810" s="20">
        <f>Ugovori_OPULJP[[#This Row],[Bespovratna sredstva - Nacionalni dio - HRK]]/7.5345</f>
        <v>19970.685845112483</v>
      </c>
      <c r="S2810" s="21">
        <v>1003127.55</v>
      </c>
      <c r="T2810" s="22">
        <f>Ugovori_OPULJP[[#This Row],[Bespovratna sredstva - Ukupno (EU+Nac) HRK
= Ukupna ugovorena vrijednost bespovratnih sredstava]]/7.5345</f>
        <v>133137.9056340832</v>
      </c>
      <c r="U2810" s="19">
        <v>0</v>
      </c>
      <c r="V2810" s="20">
        <f>Ugovori_OPULJP[[#This Row],[Javni doprinos korisnika - HRK]]/7.5345</f>
        <v>0</v>
      </c>
      <c r="W2810" s="19">
        <v>0</v>
      </c>
      <c r="X2810" s="20">
        <f>Ugovori_OPULJP[[#This Row],[Privatni doprinos korisnika - HRK]]/7.5345</f>
        <v>0</v>
      </c>
      <c r="Y2810" s="21">
        <f>Ugovori_OPULJP[[#This Row],[Bespovratna sredstva - Ukupno (EU+Nac) HRK
= Ukupna ugovorena vrijednost bespovratnih sredstava]]+Ugovori_OPULJP[[#This Row],[Javni doprinos korisnika - HRK]]+Ugovori_OPULJP[[#This Row],[Privatni doprinos korisnika - HRK]]</f>
        <v>1003127.55</v>
      </c>
      <c r="Z2810" s="22">
        <f>Ugovori_OPULJP[[#This Row],[UKUPNI PRIHVATLJIVI IZDACI
TOTAL ELIGIBLE EXPENDITURE
= Bespovratna sredstva ukupno + doprinos korisnika
= Ukupni prihvatljivi troškovi
= Ukupna ugovorena vrijednost projekta HRK]]/7.5345</f>
        <v>133137.9056340832</v>
      </c>
      <c r="AA2810" s="27" t="s">
        <v>7642</v>
      </c>
      <c r="AB2810" s="27" t="s">
        <v>19</v>
      </c>
      <c r="AC2810" s="91" t="s">
        <v>10225</v>
      </c>
      <c r="AD2810" s="33" t="s">
        <v>147</v>
      </c>
    </row>
    <row r="2811" spans="1:30" ht="96.6" x14ac:dyDescent="0.3">
      <c r="A2811" s="31" t="s">
        <v>10226</v>
      </c>
      <c r="B2811" s="25" t="s">
        <v>139</v>
      </c>
      <c r="C2811" s="26" t="s">
        <v>2736</v>
      </c>
      <c r="D2811" s="40" t="s">
        <v>10185</v>
      </c>
      <c r="E2811" s="13" t="s">
        <v>223</v>
      </c>
      <c r="F2811" s="32" t="s">
        <v>10227</v>
      </c>
      <c r="G2811" s="14" t="s">
        <v>7686</v>
      </c>
      <c r="H2811" s="29">
        <v>44631</v>
      </c>
      <c r="I2811" s="29">
        <v>45241</v>
      </c>
      <c r="J2811" s="17" t="str">
        <f>IF(Ugovori_OPULJP[[#This Row],[DATUM ZAVRŠETKA OPERACIJE]]&gt;DATE(2023,12,31),"u provedbi","završen")</f>
        <v>završen</v>
      </c>
      <c r="K2811" s="37" t="s">
        <v>10228</v>
      </c>
      <c r="L2811" s="37" t="s">
        <v>164</v>
      </c>
      <c r="M2811" s="18">
        <v>0.85</v>
      </c>
      <c r="N2811" s="18">
        <v>0.15</v>
      </c>
      <c r="O2811" s="19">
        <f>Ugovori_OPULJP[[#This Row],[Bespovratna sredstva - Ukupno (EU+Nac) HRK
= Ukupna ugovorena vrijednost bespovratnih sredstava]]*Ugovori_OPULJP[[#This Row],[EU STOPA SUFINANCIRANJA %
EU CO-FINANCING RATE %]]</f>
        <v>1462689.18</v>
      </c>
      <c r="P2811" s="20">
        <f>Ugovori_OPULJP[[#This Row],[Bespovratna sredstva - EU dio - HRK]]/7.5345</f>
        <v>194132.21580728647</v>
      </c>
      <c r="Q2811" s="19">
        <f>Ugovori_OPULJP[[#This Row],[Bespovratna sredstva - Ukupno (EU+Nac) HRK
= Ukupna ugovorena vrijednost bespovratnih sredstava]]*Ugovori_OPULJP[[#This Row],[STOPA NACIONALNOG SUFINANCIRANJA %]]</f>
        <v>258121.62</v>
      </c>
      <c r="R2811" s="20">
        <f>Ugovori_OPULJP[[#This Row],[Bespovratna sredstva - Nacionalni dio - HRK]]/7.5345</f>
        <v>34258.626318932904</v>
      </c>
      <c r="S2811" s="21">
        <v>1720810.8</v>
      </c>
      <c r="T2811" s="22">
        <f>Ugovori_OPULJP[[#This Row],[Bespovratna sredstva - Ukupno (EU+Nac) HRK
= Ukupna ugovorena vrijednost bespovratnih sredstava]]/7.5345</f>
        <v>228390.84212621939</v>
      </c>
      <c r="U2811" s="19">
        <v>0</v>
      </c>
      <c r="V2811" s="20">
        <f>Ugovori_OPULJP[[#This Row],[Javni doprinos korisnika - HRK]]/7.5345</f>
        <v>0</v>
      </c>
      <c r="W2811" s="19">
        <v>0</v>
      </c>
      <c r="X2811" s="20">
        <f>Ugovori_OPULJP[[#This Row],[Privatni doprinos korisnika - HRK]]/7.5345</f>
        <v>0</v>
      </c>
      <c r="Y2811" s="21">
        <f>Ugovori_OPULJP[[#This Row],[Bespovratna sredstva - Ukupno (EU+Nac) HRK
= Ukupna ugovorena vrijednost bespovratnih sredstava]]+Ugovori_OPULJP[[#This Row],[Javni doprinos korisnika - HRK]]+Ugovori_OPULJP[[#This Row],[Privatni doprinos korisnika - HRK]]</f>
        <v>1720810.8</v>
      </c>
      <c r="Z2811" s="22">
        <f>Ugovori_OPULJP[[#This Row],[UKUPNI PRIHVATLJIVI IZDACI
TOTAL ELIGIBLE EXPENDITURE
= Bespovratna sredstva ukupno + doprinos korisnika
= Ukupni prihvatljivi troškovi
= Ukupna ugovorena vrijednost projekta HRK]]/7.5345</f>
        <v>228390.84212621939</v>
      </c>
      <c r="AA2811" s="27" t="s">
        <v>7642</v>
      </c>
      <c r="AB2811" s="27" t="s">
        <v>19</v>
      </c>
      <c r="AC2811" s="91" t="s">
        <v>10229</v>
      </c>
      <c r="AD2811" s="33" t="s">
        <v>147</v>
      </c>
    </row>
    <row r="2812" spans="1:30" ht="110.4" x14ac:dyDescent="0.3">
      <c r="A2812" s="31" t="s">
        <v>10230</v>
      </c>
      <c r="B2812" s="25" t="s">
        <v>139</v>
      </c>
      <c r="C2812" s="26" t="s">
        <v>2736</v>
      </c>
      <c r="D2812" s="40" t="s">
        <v>10185</v>
      </c>
      <c r="E2812" s="13" t="s">
        <v>223</v>
      </c>
      <c r="F2812" s="32" t="s">
        <v>10231</v>
      </c>
      <c r="G2812" s="32" t="s">
        <v>5039</v>
      </c>
      <c r="H2812" s="29">
        <v>44643</v>
      </c>
      <c r="I2812" s="29">
        <v>45253</v>
      </c>
      <c r="J2812" s="17" t="str">
        <f>IF(Ugovori_OPULJP[[#This Row],[DATUM ZAVRŠETKA OPERACIJE]]&gt;DATE(2023,12,31),"u provedbi","završen")</f>
        <v>završen</v>
      </c>
      <c r="K2812" s="37" t="s">
        <v>8615</v>
      </c>
      <c r="L2812" s="28" t="s">
        <v>21</v>
      </c>
      <c r="M2812" s="18">
        <v>0.85</v>
      </c>
      <c r="N2812" s="18">
        <v>0.15</v>
      </c>
      <c r="O2812" s="19">
        <f>Ugovori_OPULJP[[#This Row],[Bespovratna sredstva - Ukupno (EU+Nac) HRK
= Ukupna ugovorena vrijednost bespovratnih sredstava]]*Ugovori_OPULJP[[#This Row],[EU STOPA SUFINANCIRANJA %
EU CO-FINANCING RATE %]]</f>
        <v>2079406</v>
      </c>
      <c r="P2812" s="20">
        <f>Ugovori_OPULJP[[#This Row],[Bespovratna sredstva - EU dio - HRK]]/7.5345</f>
        <v>275984.60415422387</v>
      </c>
      <c r="Q2812" s="19">
        <f>Ugovori_OPULJP[[#This Row],[Bespovratna sredstva - Ukupno (EU+Nac) HRK
= Ukupna ugovorena vrijednost bespovratnih sredstava]]*Ugovori_OPULJP[[#This Row],[STOPA NACIONALNOG SUFINANCIRANJA %]]</f>
        <v>366954</v>
      </c>
      <c r="R2812" s="20">
        <f>Ugovori_OPULJP[[#This Row],[Bespovratna sredstva - Nacionalni dio - HRK]]/7.5345</f>
        <v>48703.165438980686</v>
      </c>
      <c r="S2812" s="21">
        <v>2446360</v>
      </c>
      <c r="T2812" s="22">
        <f>Ugovori_OPULJP[[#This Row],[Bespovratna sredstva - Ukupno (EU+Nac) HRK
= Ukupna ugovorena vrijednost bespovratnih sredstava]]/7.5345</f>
        <v>324687.76959320455</v>
      </c>
      <c r="U2812" s="19">
        <v>0</v>
      </c>
      <c r="V2812" s="20">
        <f>Ugovori_OPULJP[[#This Row],[Javni doprinos korisnika - HRK]]/7.5345</f>
        <v>0</v>
      </c>
      <c r="W2812" s="19">
        <v>0</v>
      </c>
      <c r="X2812" s="20">
        <f>Ugovori_OPULJP[[#This Row],[Privatni doprinos korisnika - HRK]]/7.5345</f>
        <v>0</v>
      </c>
      <c r="Y2812" s="21">
        <f>Ugovori_OPULJP[[#This Row],[Bespovratna sredstva - Ukupno (EU+Nac) HRK
= Ukupna ugovorena vrijednost bespovratnih sredstava]]+Ugovori_OPULJP[[#This Row],[Javni doprinos korisnika - HRK]]+Ugovori_OPULJP[[#This Row],[Privatni doprinos korisnika - HRK]]</f>
        <v>2446360</v>
      </c>
      <c r="Z2812" s="22">
        <f>Ugovori_OPULJP[[#This Row],[UKUPNI PRIHVATLJIVI IZDACI
TOTAL ELIGIBLE EXPENDITURE
= Bespovratna sredstva ukupno + doprinos korisnika
= Ukupni prihvatljivi troškovi
= Ukupna ugovorena vrijednost projekta HRK]]/7.5345</f>
        <v>324687.76959320455</v>
      </c>
      <c r="AA2812" s="27" t="s">
        <v>7642</v>
      </c>
      <c r="AB2812" s="27" t="s">
        <v>19</v>
      </c>
      <c r="AC2812" s="91" t="s">
        <v>10232</v>
      </c>
      <c r="AD2812" s="33" t="s">
        <v>147</v>
      </c>
    </row>
    <row r="2813" spans="1:30" ht="110.4" x14ac:dyDescent="0.3">
      <c r="A2813" s="31" t="s">
        <v>10233</v>
      </c>
      <c r="B2813" s="25" t="s">
        <v>139</v>
      </c>
      <c r="C2813" s="26" t="s">
        <v>2736</v>
      </c>
      <c r="D2813" s="40" t="s">
        <v>10185</v>
      </c>
      <c r="E2813" s="13" t="s">
        <v>223</v>
      </c>
      <c r="F2813" s="32" t="s">
        <v>10234</v>
      </c>
      <c r="G2813" s="32" t="s">
        <v>10235</v>
      </c>
      <c r="H2813" s="29">
        <v>44631</v>
      </c>
      <c r="I2813" s="29">
        <v>45241</v>
      </c>
      <c r="J2813" s="17" t="str">
        <f>IF(Ugovori_OPULJP[[#This Row],[DATUM ZAVRŠETKA OPERACIJE]]&gt;DATE(2023,12,31),"u provedbi","završen")</f>
        <v>završen</v>
      </c>
      <c r="K2813" s="37" t="s">
        <v>91</v>
      </c>
      <c r="L2813" s="28" t="s">
        <v>91</v>
      </c>
      <c r="M2813" s="18">
        <v>0.85</v>
      </c>
      <c r="N2813" s="18">
        <v>0.15</v>
      </c>
      <c r="O2813" s="19">
        <f>Ugovori_OPULJP[[#This Row],[Bespovratna sredstva - Ukupno (EU+Nac) HRK
= Ukupna ugovorena vrijednost bespovratnih sredstava]]*Ugovori_OPULJP[[#This Row],[EU STOPA SUFINANCIRANJA %
EU CO-FINANCING RATE %]]</f>
        <v>1064389.9664999999</v>
      </c>
      <c r="P2813" s="20">
        <f>Ugovori_OPULJP[[#This Row],[Bespovratna sredstva - EU dio - HRK]]/7.5345</f>
        <v>141268.82560222971</v>
      </c>
      <c r="Q2813" s="19">
        <f>Ugovori_OPULJP[[#This Row],[Bespovratna sredstva - Ukupno (EU+Nac) HRK
= Ukupna ugovorena vrijednost bespovratnih sredstava]]*Ugovori_OPULJP[[#This Row],[STOPA NACIONALNOG SUFINANCIRANJA %]]</f>
        <v>187833.52349999998</v>
      </c>
      <c r="R2813" s="20">
        <f>Ugovori_OPULJP[[#This Row],[Bespovratna sredstva - Nacionalni dio - HRK]]/7.5345</f>
        <v>24929.792753334656</v>
      </c>
      <c r="S2813" s="21">
        <v>1252223.49</v>
      </c>
      <c r="T2813" s="22">
        <f>Ugovori_OPULJP[[#This Row],[Bespovratna sredstva - Ukupno (EU+Nac) HRK
= Ukupna ugovorena vrijednost bespovratnih sredstava]]/7.5345</f>
        <v>166198.61835556439</v>
      </c>
      <c r="U2813" s="19">
        <v>0</v>
      </c>
      <c r="V2813" s="20">
        <f>Ugovori_OPULJP[[#This Row],[Javni doprinos korisnika - HRK]]/7.5345</f>
        <v>0</v>
      </c>
      <c r="W2813" s="19">
        <v>0</v>
      </c>
      <c r="X2813" s="20">
        <f>Ugovori_OPULJP[[#This Row],[Privatni doprinos korisnika - HRK]]/7.5345</f>
        <v>0</v>
      </c>
      <c r="Y2813" s="21">
        <f>Ugovori_OPULJP[[#This Row],[Bespovratna sredstva - Ukupno (EU+Nac) HRK
= Ukupna ugovorena vrijednost bespovratnih sredstava]]+Ugovori_OPULJP[[#This Row],[Javni doprinos korisnika - HRK]]+Ugovori_OPULJP[[#This Row],[Privatni doprinos korisnika - HRK]]</f>
        <v>1252223.49</v>
      </c>
      <c r="Z2813" s="22">
        <f>Ugovori_OPULJP[[#This Row],[UKUPNI PRIHVATLJIVI IZDACI
TOTAL ELIGIBLE EXPENDITURE
= Bespovratna sredstva ukupno + doprinos korisnika
= Ukupni prihvatljivi troškovi
= Ukupna ugovorena vrijednost projekta HRK]]/7.5345</f>
        <v>166198.61835556439</v>
      </c>
      <c r="AA2813" s="27" t="s">
        <v>7642</v>
      </c>
      <c r="AB2813" s="27" t="s">
        <v>19</v>
      </c>
      <c r="AC2813" s="91" t="s">
        <v>10236</v>
      </c>
      <c r="AD2813" s="33" t="s">
        <v>147</v>
      </c>
    </row>
    <row r="2814" spans="1:30" ht="124.2" x14ac:dyDescent="0.3">
      <c r="A2814" s="10" t="s">
        <v>10237</v>
      </c>
      <c r="B2814" s="11" t="s">
        <v>139</v>
      </c>
      <c r="C2814" s="12" t="s">
        <v>4504</v>
      </c>
      <c r="D2814" s="12" t="s">
        <v>10238</v>
      </c>
      <c r="E2814" s="27" t="s">
        <v>223</v>
      </c>
      <c r="F2814" s="14" t="s">
        <v>10239</v>
      </c>
      <c r="G2814" s="14" t="s">
        <v>10240</v>
      </c>
      <c r="H2814" s="16">
        <v>42887</v>
      </c>
      <c r="I2814" s="16">
        <v>43251</v>
      </c>
      <c r="J2814" s="17" t="str">
        <f>IF(Ugovori_OPULJP[[#This Row],[DATUM ZAVRŠETKA OPERACIJE]]&gt;DATE(2023,12,31),"u provedbi","završen")</f>
        <v>završen</v>
      </c>
      <c r="K2814" s="15" t="s">
        <v>7124</v>
      </c>
      <c r="L2814" s="15" t="s">
        <v>21</v>
      </c>
      <c r="M2814" s="18">
        <v>0.85</v>
      </c>
      <c r="N2814" s="18">
        <v>0.15</v>
      </c>
      <c r="O2814" s="19">
        <f>Ugovori_OPULJP[[#This Row],[Bespovratna sredstva - Ukupno (EU+Nac) HRK
= Ukupna ugovorena vrijednost bespovratnih sredstava]]*Ugovori_OPULJP[[#This Row],[EU STOPA SUFINANCIRANJA %
EU CO-FINANCING RATE %]]</f>
        <v>421168.41249999998</v>
      </c>
      <c r="P2814" s="20">
        <f>Ugovori_OPULJP[[#This Row],[Bespovratna sredstva - EU dio - HRK]]/7.5345</f>
        <v>55898.654522529694</v>
      </c>
      <c r="Q2814" s="19">
        <f>Ugovori_OPULJP[[#This Row],[Bespovratna sredstva - Ukupno (EU+Nac) HRK
= Ukupna ugovorena vrijednost bespovratnih sredstava]]*Ugovori_OPULJP[[#This Row],[STOPA NACIONALNOG SUFINANCIRANJA %]]</f>
        <v>74323.837499999994</v>
      </c>
      <c r="R2814" s="20">
        <f>Ugovori_OPULJP[[#This Row],[Bespovratna sredstva - Nacionalni dio - HRK]]/7.5345</f>
        <v>9864.468445152299</v>
      </c>
      <c r="S2814" s="19">
        <v>495492.25</v>
      </c>
      <c r="T2814" s="20">
        <f>Ugovori_OPULJP[[#This Row],[Bespovratna sredstva - Ukupno (EU+Nac) HRK
= Ukupna ugovorena vrijednost bespovratnih sredstava]]/7.5345</f>
        <v>65763.122967681993</v>
      </c>
      <c r="U2814" s="19">
        <v>0</v>
      </c>
      <c r="V2814" s="20">
        <f>Ugovori_OPULJP[[#This Row],[Javni doprinos korisnika - HRK]]/7.5345</f>
        <v>0</v>
      </c>
      <c r="W2814" s="19">
        <v>0</v>
      </c>
      <c r="X2814" s="20">
        <f>Ugovori_OPULJP[[#This Row],[Privatni doprinos korisnika - HRK]]/7.5345</f>
        <v>0</v>
      </c>
      <c r="Y2814" s="21">
        <f>Ugovori_OPULJP[[#This Row],[Bespovratna sredstva - Ukupno (EU+Nac) HRK
= Ukupna ugovorena vrijednost bespovratnih sredstava]]+Ugovori_OPULJP[[#This Row],[Javni doprinos korisnika - HRK]]+Ugovori_OPULJP[[#This Row],[Privatni doprinos korisnika - HRK]]</f>
        <v>495492.25</v>
      </c>
      <c r="Z2814" s="22">
        <f>Ugovori_OPULJP[[#This Row],[UKUPNI PRIHVATLJIVI IZDACI
TOTAL ELIGIBLE EXPENDITURE
= Bespovratna sredstva ukupno + doprinos korisnika
= Ukupni prihvatljivi troškovi
= Ukupna ugovorena vrijednost projekta HRK]]/7.5345</f>
        <v>65763.122967681993</v>
      </c>
      <c r="AA2814" s="13" t="s">
        <v>22</v>
      </c>
      <c r="AB2814" s="13" t="s">
        <v>145</v>
      </c>
      <c r="AC2814" s="98" t="s">
        <v>10241</v>
      </c>
      <c r="AD2814" s="12" t="s">
        <v>4506</v>
      </c>
    </row>
    <row r="2815" spans="1:30" ht="96.6" x14ac:dyDescent="0.3">
      <c r="A2815" s="10" t="s">
        <v>10242</v>
      </c>
      <c r="B2815" s="11" t="s">
        <v>139</v>
      </c>
      <c r="C2815" s="12" t="s">
        <v>4504</v>
      </c>
      <c r="D2815" s="12" t="s">
        <v>10238</v>
      </c>
      <c r="E2815" s="27" t="s">
        <v>223</v>
      </c>
      <c r="F2815" s="14" t="s">
        <v>10243</v>
      </c>
      <c r="G2815" s="14" t="s">
        <v>10244</v>
      </c>
      <c r="H2815" s="16">
        <v>42887</v>
      </c>
      <c r="I2815" s="16">
        <v>43251</v>
      </c>
      <c r="J2815" s="17" t="str">
        <f>IF(Ugovori_OPULJP[[#This Row],[DATUM ZAVRŠETKA OPERACIJE]]&gt;DATE(2023,12,31),"u provedbi","završen")</f>
        <v>završen</v>
      </c>
      <c r="K2815" s="15" t="s">
        <v>10245</v>
      </c>
      <c r="L2815" s="15" t="s">
        <v>91</v>
      </c>
      <c r="M2815" s="18">
        <v>0.85</v>
      </c>
      <c r="N2815" s="18">
        <v>0.15</v>
      </c>
      <c r="O2815" s="19">
        <f>Ugovori_OPULJP[[#This Row],[Bespovratna sredstva - Ukupno (EU+Nac) HRK
= Ukupna ugovorena vrijednost bespovratnih sredstava]]*Ugovori_OPULJP[[#This Row],[EU STOPA SUFINANCIRANJA %
EU CO-FINANCING RATE %]]</f>
        <v>482839.44</v>
      </c>
      <c r="P2815" s="20">
        <f>Ugovori_OPULJP[[#This Row],[Bespovratna sredstva - EU dio - HRK]]/7.5345</f>
        <v>64083.806490145325</v>
      </c>
      <c r="Q2815" s="19">
        <f>Ugovori_OPULJP[[#This Row],[Bespovratna sredstva - Ukupno (EU+Nac) HRK
= Ukupna ugovorena vrijednost bespovratnih sredstava]]*Ugovori_OPULJP[[#This Row],[STOPA NACIONALNOG SUFINANCIRANJA %]]</f>
        <v>85206.96</v>
      </c>
      <c r="R2815" s="20">
        <f>Ugovori_OPULJP[[#This Row],[Bespovratna sredstva - Nacionalni dio - HRK]]/7.5345</f>
        <v>11308.907027672705</v>
      </c>
      <c r="S2815" s="19">
        <v>568046.4</v>
      </c>
      <c r="T2815" s="20">
        <f>Ugovori_OPULJP[[#This Row],[Bespovratna sredstva - Ukupno (EU+Nac) HRK
= Ukupna ugovorena vrijednost bespovratnih sredstava]]/7.5345</f>
        <v>75392.713517818032</v>
      </c>
      <c r="U2815" s="19">
        <v>0</v>
      </c>
      <c r="V2815" s="20">
        <f>Ugovori_OPULJP[[#This Row],[Javni doprinos korisnika - HRK]]/7.5345</f>
        <v>0</v>
      </c>
      <c r="W2815" s="19">
        <v>0</v>
      </c>
      <c r="X2815" s="20">
        <f>Ugovori_OPULJP[[#This Row],[Privatni doprinos korisnika - HRK]]/7.5345</f>
        <v>0</v>
      </c>
      <c r="Y2815" s="21">
        <f>Ugovori_OPULJP[[#This Row],[Bespovratna sredstva - Ukupno (EU+Nac) HRK
= Ukupna ugovorena vrijednost bespovratnih sredstava]]+Ugovori_OPULJP[[#This Row],[Javni doprinos korisnika - HRK]]+Ugovori_OPULJP[[#This Row],[Privatni doprinos korisnika - HRK]]</f>
        <v>568046.4</v>
      </c>
      <c r="Z2815" s="22">
        <f>Ugovori_OPULJP[[#This Row],[UKUPNI PRIHVATLJIVI IZDACI
TOTAL ELIGIBLE EXPENDITURE
= Bespovratna sredstva ukupno + doprinos korisnika
= Ukupni prihvatljivi troškovi
= Ukupna ugovorena vrijednost projekta HRK]]/7.5345</f>
        <v>75392.713517818032</v>
      </c>
      <c r="AA2815" s="13" t="s">
        <v>22</v>
      </c>
      <c r="AB2815" s="13" t="s">
        <v>145</v>
      </c>
      <c r="AC2815" s="98" t="s">
        <v>10246</v>
      </c>
      <c r="AD2815" s="12" t="s">
        <v>4506</v>
      </c>
    </row>
    <row r="2816" spans="1:30" ht="96.6" x14ac:dyDescent="0.3">
      <c r="A2816" s="10" t="s">
        <v>10247</v>
      </c>
      <c r="B2816" s="11" t="s">
        <v>139</v>
      </c>
      <c r="C2816" s="12" t="s">
        <v>4504</v>
      </c>
      <c r="D2816" s="12" t="s">
        <v>10238</v>
      </c>
      <c r="E2816" s="27" t="s">
        <v>223</v>
      </c>
      <c r="F2816" s="14" t="s">
        <v>10248</v>
      </c>
      <c r="G2816" s="14" t="s">
        <v>2559</v>
      </c>
      <c r="H2816" s="16">
        <v>42887</v>
      </c>
      <c r="I2816" s="16">
        <v>43251</v>
      </c>
      <c r="J2816" s="17" t="str">
        <f>IF(Ugovori_OPULJP[[#This Row],[DATUM ZAVRŠETKA OPERACIJE]]&gt;DATE(2023,12,31),"u provedbi","završen")</f>
        <v>završen</v>
      </c>
      <c r="K2816" s="15" t="s">
        <v>329</v>
      </c>
      <c r="L2816" s="15" t="s">
        <v>329</v>
      </c>
      <c r="M2816" s="18">
        <v>0.85</v>
      </c>
      <c r="N2816" s="18">
        <v>0.15</v>
      </c>
      <c r="O2816" s="19">
        <f>Ugovori_OPULJP[[#This Row],[Bespovratna sredstva - Ukupno (EU+Nac) HRK
= Ukupna ugovorena vrijednost bespovratnih sredstava]]*Ugovori_OPULJP[[#This Row],[EU STOPA SUFINANCIRANJA %
EU CO-FINANCING RATE %]]</f>
        <v>434706.76199999999</v>
      </c>
      <c r="P2816" s="20">
        <f>Ugovori_OPULJP[[#This Row],[Bespovratna sredstva - EU dio - HRK]]/7.5345</f>
        <v>57695.502289468437</v>
      </c>
      <c r="Q2816" s="19">
        <f>Ugovori_OPULJP[[#This Row],[Bespovratna sredstva - Ukupno (EU+Nac) HRK
= Ukupna ugovorena vrijednost bespovratnih sredstava]]*Ugovori_OPULJP[[#This Row],[STOPA NACIONALNOG SUFINANCIRANJA %]]</f>
        <v>76712.957999999999</v>
      </c>
      <c r="R2816" s="20">
        <f>Ugovori_OPULJP[[#This Row],[Bespovratna sredstva - Nacionalni dio - HRK]]/7.5345</f>
        <v>10181.559227553254</v>
      </c>
      <c r="S2816" s="19">
        <v>511419.72</v>
      </c>
      <c r="T2816" s="20">
        <f>Ugovori_OPULJP[[#This Row],[Bespovratna sredstva - Ukupno (EU+Nac) HRK
= Ukupna ugovorena vrijednost bespovratnih sredstava]]/7.5345</f>
        <v>67877.061517021692</v>
      </c>
      <c r="U2816" s="19">
        <v>0</v>
      </c>
      <c r="V2816" s="20">
        <f>Ugovori_OPULJP[[#This Row],[Javni doprinos korisnika - HRK]]/7.5345</f>
        <v>0</v>
      </c>
      <c r="W2816" s="19">
        <v>0</v>
      </c>
      <c r="X2816" s="20">
        <f>Ugovori_OPULJP[[#This Row],[Privatni doprinos korisnika - HRK]]/7.5345</f>
        <v>0</v>
      </c>
      <c r="Y2816" s="21">
        <f>Ugovori_OPULJP[[#This Row],[Bespovratna sredstva - Ukupno (EU+Nac) HRK
= Ukupna ugovorena vrijednost bespovratnih sredstava]]+Ugovori_OPULJP[[#This Row],[Javni doprinos korisnika - HRK]]+Ugovori_OPULJP[[#This Row],[Privatni doprinos korisnika - HRK]]</f>
        <v>511419.72</v>
      </c>
      <c r="Z2816" s="22">
        <f>Ugovori_OPULJP[[#This Row],[UKUPNI PRIHVATLJIVI IZDACI
TOTAL ELIGIBLE EXPENDITURE
= Bespovratna sredstva ukupno + doprinos korisnika
= Ukupni prihvatljivi troškovi
= Ukupna ugovorena vrijednost projekta HRK]]/7.5345</f>
        <v>67877.061517021692</v>
      </c>
      <c r="AA2816" s="13" t="s">
        <v>22</v>
      </c>
      <c r="AB2816" s="13" t="s">
        <v>145</v>
      </c>
      <c r="AC2816" s="98" t="s">
        <v>10249</v>
      </c>
      <c r="AD2816" s="12" t="s">
        <v>4506</v>
      </c>
    </row>
    <row r="2817" spans="1:30" ht="110.4" x14ac:dyDescent="0.3">
      <c r="A2817" s="10" t="s">
        <v>10250</v>
      </c>
      <c r="B2817" s="11" t="s">
        <v>139</v>
      </c>
      <c r="C2817" s="12" t="s">
        <v>4504</v>
      </c>
      <c r="D2817" s="12" t="s">
        <v>10238</v>
      </c>
      <c r="E2817" s="27" t="s">
        <v>223</v>
      </c>
      <c r="F2817" s="14" t="s">
        <v>10251</v>
      </c>
      <c r="G2817" s="14" t="s">
        <v>10252</v>
      </c>
      <c r="H2817" s="16">
        <v>42887</v>
      </c>
      <c r="I2817" s="16">
        <v>43251</v>
      </c>
      <c r="J2817" s="17" t="str">
        <f>IF(Ugovori_OPULJP[[#This Row],[DATUM ZAVRŠETKA OPERACIJE]]&gt;DATE(2023,12,31),"u provedbi","završen")</f>
        <v>završen</v>
      </c>
      <c r="K2817" s="15" t="s">
        <v>10253</v>
      </c>
      <c r="L2817" s="15" t="s">
        <v>21</v>
      </c>
      <c r="M2817" s="18">
        <v>0.85</v>
      </c>
      <c r="N2817" s="18">
        <v>0.15</v>
      </c>
      <c r="O2817" s="19">
        <f>Ugovori_OPULJP[[#This Row],[Bespovratna sredstva - Ukupno (EU+Nac) HRK
= Ukupna ugovorena vrijednost bespovratnih sredstava]]*Ugovori_OPULJP[[#This Row],[EU STOPA SUFINANCIRANJA %
EU CO-FINANCING RATE %]]</f>
        <v>621663.72649999999</v>
      </c>
      <c r="P2817" s="20">
        <f>Ugovori_OPULJP[[#This Row],[Bespovratna sredstva - EU dio - HRK]]/7.5345</f>
        <v>82508.955670581985</v>
      </c>
      <c r="Q2817" s="19">
        <f>Ugovori_OPULJP[[#This Row],[Bespovratna sredstva - Ukupno (EU+Nac) HRK
= Ukupna ugovorena vrijednost bespovratnih sredstava]]*Ugovori_OPULJP[[#This Row],[STOPA NACIONALNOG SUFINANCIRANJA %]]</f>
        <v>109705.36349999999</v>
      </c>
      <c r="R2817" s="20">
        <f>Ugovori_OPULJP[[#This Row],[Bespovratna sredstva - Nacionalni dio - HRK]]/7.5345</f>
        <v>14560.403941867407</v>
      </c>
      <c r="S2817" s="19">
        <v>731369.09</v>
      </c>
      <c r="T2817" s="20">
        <f>Ugovori_OPULJP[[#This Row],[Bespovratna sredstva - Ukupno (EU+Nac) HRK
= Ukupna ugovorena vrijednost bespovratnih sredstava]]/7.5345</f>
        <v>97069.359612449392</v>
      </c>
      <c r="U2817" s="19">
        <v>0</v>
      </c>
      <c r="V2817" s="20">
        <f>Ugovori_OPULJP[[#This Row],[Javni doprinos korisnika - HRK]]/7.5345</f>
        <v>0</v>
      </c>
      <c r="W2817" s="19">
        <v>0</v>
      </c>
      <c r="X2817" s="20">
        <f>Ugovori_OPULJP[[#This Row],[Privatni doprinos korisnika - HRK]]/7.5345</f>
        <v>0</v>
      </c>
      <c r="Y2817" s="21">
        <f>Ugovori_OPULJP[[#This Row],[Bespovratna sredstva - Ukupno (EU+Nac) HRK
= Ukupna ugovorena vrijednost bespovratnih sredstava]]+Ugovori_OPULJP[[#This Row],[Javni doprinos korisnika - HRK]]+Ugovori_OPULJP[[#This Row],[Privatni doprinos korisnika - HRK]]</f>
        <v>731369.09</v>
      </c>
      <c r="Z2817" s="22">
        <f>Ugovori_OPULJP[[#This Row],[UKUPNI PRIHVATLJIVI IZDACI
TOTAL ELIGIBLE EXPENDITURE
= Bespovratna sredstva ukupno + doprinos korisnika
= Ukupni prihvatljivi troškovi
= Ukupna ugovorena vrijednost projekta HRK]]/7.5345</f>
        <v>97069.359612449392</v>
      </c>
      <c r="AA2817" s="13" t="s">
        <v>22</v>
      </c>
      <c r="AB2817" s="13" t="s">
        <v>145</v>
      </c>
      <c r="AC2817" s="98" t="s">
        <v>10254</v>
      </c>
      <c r="AD2817" s="12" t="s">
        <v>4506</v>
      </c>
    </row>
    <row r="2818" spans="1:30" ht="55.2" x14ac:dyDescent="0.3">
      <c r="A2818" s="10" t="s">
        <v>10255</v>
      </c>
      <c r="B2818" s="11" t="s">
        <v>139</v>
      </c>
      <c r="C2818" s="12" t="s">
        <v>4504</v>
      </c>
      <c r="D2818" s="12" t="s">
        <v>10238</v>
      </c>
      <c r="E2818" s="27" t="s">
        <v>223</v>
      </c>
      <c r="F2818" s="14" t="s">
        <v>10256</v>
      </c>
      <c r="G2818" s="14" t="s">
        <v>477</v>
      </c>
      <c r="H2818" s="16">
        <v>42887</v>
      </c>
      <c r="I2818" s="16">
        <v>43251</v>
      </c>
      <c r="J2818" s="17" t="str">
        <f>IF(Ugovori_OPULJP[[#This Row],[DATUM ZAVRŠETKA OPERACIJE]]&gt;DATE(2023,12,31),"u provedbi","završen")</f>
        <v>završen</v>
      </c>
      <c r="K2818" s="15" t="s">
        <v>178</v>
      </c>
      <c r="L2818" s="15" t="s">
        <v>178</v>
      </c>
      <c r="M2818" s="18">
        <v>0.85</v>
      </c>
      <c r="N2818" s="18">
        <v>0.15</v>
      </c>
      <c r="O2818" s="19">
        <f>Ugovori_OPULJP[[#This Row],[Bespovratna sredstva - Ukupno (EU+Nac) HRK
= Ukupna ugovorena vrijednost bespovratnih sredstava]]*Ugovori_OPULJP[[#This Row],[EU STOPA SUFINANCIRANJA %
EU CO-FINANCING RATE %]]</f>
        <v>345359.59849999996</v>
      </c>
      <c r="P2818" s="20">
        <f>Ugovori_OPULJP[[#This Row],[Bespovratna sredstva - EU dio - HRK]]/7.5345</f>
        <v>45837.095825867669</v>
      </c>
      <c r="Q2818" s="19">
        <f>Ugovori_OPULJP[[#This Row],[Bespovratna sredstva - Ukupno (EU+Nac) HRK
= Ukupna ugovorena vrijednost bespovratnih sredstava]]*Ugovori_OPULJP[[#This Row],[STOPA NACIONALNOG SUFINANCIRANJA %]]</f>
        <v>60945.811499999996</v>
      </c>
      <c r="R2818" s="20">
        <f>Ugovori_OPULJP[[#This Row],[Bespovratna sredstva - Nacionalni dio - HRK]]/7.5345</f>
        <v>8088.8992633884127</v>
      </c>
      <c r="S2818" s="19">
        <v>406305.41</v>
      </c>
      <c r="T2818" s="20">
        <f>Ugovori_OPULJP[[#This Row],[Bespovratna sredstva - Ukupno (EU+Nac) HRK
= Ukupna ugovorena vrijednost bespovratnih sredstava]]/7.5345</f>
        <v>53925.995089256081</v>
      </c>
      <c r="U2818" s="19">
        <v>0</v>
      </c>
      <c r="V2818" s="20">
        <f>Ugovori_OPULJP[[#This Row],[Javni doprinos korisnika - HRK]]/7.5345</f>
        <v>0</v>
      </c>
      <c r="W2818" s="19">
        <v>0</v>
      </c>
      <c r="X2818" s="20">
        <f>Ugovori_OPULJP[[#This Row],[Privatni doprinos korisnika - HRK]]/7.5345</f>
        <v>0</v>
      </c>
      <c r="Y2818" s="21">
        <f>Ugovori_OPULJP[[#This Row],[Bespovratna sredstva - Ukupno (EU+Nac) HRK
= Ukupna ugovorena vrijednost bespovratnih sredstava]]+Ugovori_OPULJP[[#This Row],[Javni doprinos korisnika - HRK]]+Ugovori_OPULJP[[#This Row],[Privatni doprinos korisnika - HRK]]</f>
        <v>406305.41</v>
      </c>
      <c r="Z2818" s="22">
        <f>Ugovori_OPULJP[[#This Row],[UKUPNI PRIHVATLJIVI IZDACI
TOTAL ELIGIBLE EXPENDITURE
= Bespovratna sredstva ukupno + doprinos korisnika
= Ukupni prihvatljivi troškovi
= Ukupna ugovorena vrijednost projekta HRK]]/7.5345</f>
        <v>53925.995089256081</v>
      </c>
      <c r="AA2818" s="13" t="s">
        <v>22</v>
      </c>
      <c r="AB2818" s="13" t="s">
        <v>145</v>
      </c>
      <c r="AC2818" s="98" t="s">
        <v>10257</v>
      </c>
      <c r="AD2818" s="12" t="s">
        <v>4506</v>
      </c>
    </row>
    <row r="2819" spans="1:30" ht="124.2" x14ac:dyDescent="0.3">
      <c r="A2819" s="10" t="s">
        <v>10258</v>
      </c>
      <c r="B2819" s="11" t="s">
        <v>139</v>
      </c>
      <c r="C2819" s="12" t="s">
        <v>4504</v>
      </c>
      <c r="D2819" s="12" t="s">
        <v>10238</v>
      </c>
      <c r="E2819" s="27" t="s">
        <v>223</v>
      </c>
      <c r="F2819" s="14" t="s">
        <v>10259</v>
      </c>
      <c r="G2819" s="14" t="s">
        <v>10260</v>
      </c>
      <c r="H2819" s="16">
        <v>42887</v>
      </c>
      <c r="I2819" s="16">
        <v>43251</v>
      </c>
      <c r="J2819" s="17" t="str">
        <f>IF(Ugovori_OPULJP[[#This Row],[DATUM ZAVRŠETKA OPERACIJE]]&gt;DATE(2023,12,31),"u provedbi","završen")</f>
        <v>završen</v>
      </c>
      <c r="K2819" s="15" t="s">
        <v>10261</v>
      </c>
      <c r="L2819" s="15" t="s">
        <v>586</v>
      </c>
      <c r="M2819" s="18">
        <v>0.85</v>
      </c>
      <c r="N2819" s="18">
        <v>0.15</v>
      </c>
      <c r="O2819" s="19">
        <f>Ugovori_OPULJP[[#This Row],[Bespovratna sredstva - Ukupno (EU+Nac) HRK
= Ukupna ugovorena vrijednost bespovratnih sredstava]]*Ugovori_OPULJP[[#This Row],[EU STOPA SUFINANCIRANJA %
EU CO-FINANCING RATE %]]</f>
        <v>674208.15949999995</v>
      </c>
      <c r="P2819" s="20">
        <f>Ugovori_OPULJP[[#This Row],[Bespovratna sredstva - EU dio - HRK]]/7.5345</f>
        <v>89482.800384896138</v>
      </c>
      <c r="Q2819" s="19">
        <f>Ugovori_OPULJP[[#This Row],[Bespovratna sredstva - Ukupno (EU+Nac) HRK
= Ukupna ugovorena vrijednost bespovratnih sredstava]]*Ugovori_OPULJP[[#This Row],[STOPA NACIONALNOG SUFINANCIRANJA %]]</f>
        <v>118977.91049999998</v>
      </c>
      <c r="R2819" s="20">
        <f>Ugovori_OPULJP[[#This Row],[Bespovratna sredstva - Nacionalni dio - HRK]]/7.5345</f>
        <v>15791.082420864022</v>
      </c>
      <c r="S2819" s="19">
        <v>793186.07</v>
      </c>
      <c r="T2819" s="20">
        <f>Ugovori_OPULJP[[#This Row],[Bespovratna sredstva - Ukupno (EU+Nac) HRK
= Ukupna ugovorena vrijednost bespovratnih sredstava]]/7.5345</f>
        <v>105273.88280576016</v>
      </c>
      <c r="U2819" s="19">
        <v>0</v>
      </c>
      <c r="V2819" s="20">
        <f>Ugovori_OPULJP[[#This Row],[Javni doprinos korisnika - HRK]]/7.5345</f>
        <v>0</v>
      </c>
      <c r="W2819" s="19">
        <v>0</v>
      </c>
      <c r="X2819" s="20">
        <f>Ugovori_OPULJP[[#This Row],[Privatni doprinos korisnika - HRK]]/7.5345</f>
        <v>0</v>
      </c>
      <c r="Y2819" s="21">
        <f>Ugovori_OPULJP[[#This Row],[Bespovratna sredstva - Ukupno (EU+Nac) HRK
= Ukupna ugovorena vrijednost bespovratnih sredstava]]+Ugovori_OPULJP[[#This Row],[Javni doprinos korisnika - HRK]]+Ugovori_OPULJP[[#This Row],[Privatni doprinos korisnika - HRK]]</f>
        <v>793186.07</v>
      </c>
      <c r="Z2819" s="22">
        <f>Ugovori_OPULJP[[#This Row],[UKUPNI PRIHVATLJIVI IZDACI
TOTAL ELIGIBLE EXPENDITURE
= Bespovratna sredstva ukupno + doprinos korisnika
= Ukupni prihvatljivi troškovi
= Ukupna ugovorena vrijednost projekta HRK]]/7.5345</f>
        <v>105273.88280576016</v>
      </c>
      <c r="AA2819" s="13" t="s">
        <v>22</v>
      </c>
      <c r="AB2819" s="13" t="s">
        <v>145</v>
      </c>
      <c r="AC2819" s="98" t="s">
        <v>10262</v>
      </c>
      <c r="AD2819" s="12" t="s">
        <v>4506</v>
      </c>
    </row>
    <row r="2820" spans="1:30" ht="110.4" x14ac:dyDescent="0.3">
      <c r="A2820" s="10" t="s">
        <v>10263</v>
      </c>
      <c r="B2820" s="11" t="s">
        <v>139</v>
      </c>
      <c r="C2820" s="12" t="s">
        <v>4504</v>
      </c>
      <c r="D2820" s="12" t="s">
        <v>10238</v>
      </c>
      <c r="E2820" s="27" t="s">
        <v>223</v>
      </c>
      <c r="F2820" s="14" t="s">
        <v>10264</v>
      </c>
      <c r="G2820" s="14" t="s">
        <v>1648</v>
      </c>
      <c r="H2820" s="16">
        <v>42887</v>
      </c>
      <c r="I2820" s="16">
        <v>43251</v>
      </c>
      <c r="J2820" s="17" t="str">
        <f>IF(Ugovori_OPULJP[[#This Row],[DATUM ZAVRŠETKA OPERACIJE]]&gt;DATE(2023,12,31),"u provedbi","završen")</f>
        <v>završen</v>
      </c>
      <c r="K2820" s="15" t="s">
        <v>380</v>
      </c>
      <c r="L2820" s="15" t="s">
        <v>380</v>
      </c>
      <c r="M2820" s="18">
        <v>0.85</v>
      </c>
      <c r="N2820" s="18">
        <v>0.15</v>
      </c>
      <c r="O2820" s="19">
        <f>Ugovori_OPULJP[[#This Row],[Bespovratna sredstva - Ukupno (EU+Nac) HRK
= Ukupna ugovorena vrijednost bespovratnih sredstava]]*Ugovori_OPULJP[[#This Row],[EU STOPA SUFINANCIRANJA %
EU CO-FINANCING RATE %]]</f>
        <v>469851.10849999997</v>
      </c>
      <c r="P2820" s="20">
        <f>Ugovori_OPULJP[[#This Row],[Bespovratna sredstva - EU dio - HRK]]/7.5345</f>
        <v>62359.95865684517</v>
      </c>
      <c r="Q2820" s="19">
        <f>Ugovori_OPULJP[[#This Row],[Bespovratna sredstva - Ukupno (EU+Nac) HRK
= Ukupna ugovorena vrijednost bespovratnih sredstava]]*Ugovori_OPULJP[[#This Row],[STOPA NACIONALNOG SUFINANCIRANJA %]]</f>
        <v>82914.901499999993</v>
      </c>
      <c r="R2820" s="20">
        <f>Ugovori_OPULJP[[#This Row],[Bespovratna sredstva - Nacionalni dio - HRK]]/7.5345</f>
        <v>11004.698586502089</v>
      </c>
      <c r="S2820" s="19">
        <v>552766.01</v>
      </c>
      <c r="T2820" s="20">
        <f>Ugovori_OPULJP[[#This Row],[Bespovratna sredstva - Ukupno (EU+Nac) HRK
= Ukupna ugovorena vrijednost bespovratnih sredstava]]/7.5345</f>
        <v>73364.657243347261</v>
      </c>
      <c r="U2820" s="19">
        <v>0</v>
      </c>
      <c r="V2820" s="20">
        <f>Ugovori_OPULJP[[#This Row],[Javni doprinos korisnika - HRK]]/7.5345</f>
        <v>0</v>
      </c>
      <c r="W2820" s="19">
        <v>0</v>
      </c>
      <c r="X2820" s="20">
        <f>Ugovori_OPULJP[[#This Row],[Privatni doprinos korisnika - HRK]]/7.5345</f>
        <v>0</v>
      </c>
      <c r="Y2820" s="21">
        <f>Ugovori_OPULJP[[#This Row],[Bespovratna sredstva - Ukupno (EU+Nac) HRK
= Ukupna ugovorena vrijednost bespovratnih sredstava]]+Ugovori_OPULJP[[#This Row],[Javni doprinos korisnika - HRK]]+Ugovori_OPULJP[[#This Row],[Privatni doprinos korisnika - HRK]]</f>
        <v>552766.01</v>
      </c>
      <c r="Z2820" s="22">
        <f>Ugovori_OPULJP[[#This Row],[UKUPNI PRIHVATLJIVI IZDACI
TOTAL ELIGIBLE EXPENDITURE
= Bespovratna sredstva ukupno + doprinos korisnika
= Ukupni prihvatljivi troškovi
= Ukupna ugovorena vrijednost projekta HRK]]/7.5345</f>
        <v>73364.657243347261</v>
      </c>
      <c r="AA2820" s="13" t="s">
        <v>22</v>
      </c>
      <c r="AB2820" s="13" t="s">
        <v>145</v>
      </c>
      <c r="AC2820" s="98" t="s">
        <v>10265</v>
      </c>
      <c r="AD2820" s="12" t="s">
        <v>4506</v>
      </c>
    </row>
    <row r="2821" spans="1:30" ht="82.8" x14ac:dyDescent="0.3">
      <c r="A2821" s="10" t="s">
        <v>10266</v>
      </c>
      <c r="B2821" s="11" t="s">
        <v>139</v>
      </c>
      <c r="C2821" s="12" t="s">
        <v>4504</v>
      </c>
      <c r="D2821" s="12" t="s">
        <v>10238</v>
      </c>
      <c r="E2821" s="27" t="s">
        <v>223</v>
      </c>
      <c r="F2821" s="14" t="s">
        <v>10267</v>
      </c>
      <c r="G2821" s="14" t="s">
        <v>10268</v>
      </c>
      <c r="H2821" s="16">
        <v>42887</v>
      </c>
      <c r="I2821" s="16">
        <v>43312</v>
      </c>
      <c r="J2821" s="17" t="str">
        <f>IF(Ugovori_OPULJP[[#This Row],[DATUM ZAVRŠETKA OPERACIJE]]&gt;DATE(2023,12,31),"u provedbi","završen")</f>
        <v>završen</v>
      </c>
      <c r="K2821" s="15" t="s">
        <v>2970</v>
      </c>
      <c r="L2821" s="15" t="s">
        <v>192</v>
      </c>
      <c r="M2821" s="18">
        <v>0.85</v>
      </c>
      <c r="N2821" s="18">
        <v>0.15</v>
      </c>
      <c r="O2821" s="19">
        <f>Ugovori_OPULJP[[#This Row],[Bespovratna sredstva - Ukupno (EU+Nac) HRK
= Ukupna ugovorena vrijednost bespovratnih sredstava]]*Ugovori_OPULJP[[#This Row],[EU STOPA SUFINANCIRANJA %
EU CO-FINANCING RATE %]]</f>
        <v>677546.04149999993</v>
      </c>
      <c r="P2821" s="20">
        <f>Ugovori_OPULJP[[#This Row],[Bespovratna sredstva - EU dio - HRK]]/7.5345</f>
        <v>89925.813458092758</v>
      </c>
      <c r="Q2821" s="19">
        <f>Ugovori_OPULJP[[#This Row],[Bespovratna sredstva - Ukupno (EU+Nac) HRK
= Ukupna ugovorena vrijednost bespovratnih sredstava]]*Ugovori_OPULJP[[#This Row],[STOPA NACIONALNOG SUFINANCIRANJA %]]</f>
        <v>119566.9485</v>
      </c>
      <c r="R2821" s="20">
        <f>Ugovori_OPULJP[[#This Row],[Bespovratna sredstva - Nacionalni dio - HRK]]/7.5345</f>
        <v>15869.261198486958</v>
      </c>
      <c r="S2821" s="19">
        <v>797112.99</v>
      </c>
      <c r="T2821" s="20">
        <f>Ugovori_OPULJP[[#This Row],[Bespovratna sredstva - Ukupno (EU+Nac) HRK
= Ukupna ugovorena vrijednost bespovratnih sredstava]]/7.5345</f>
        <v>105795.07465657973</v>
      </c>
      <c r="U2821" s="19">
        <v>0</v>
      </c>
      <c r="V2821" s="20">
        <f>Ugovori_OPULJP[[#This Row],[Javni doprinos korisnika - HRK]]/7.5345</f>
        <v>0</v>
      </c>
      <c r="W2821" s="19">
        <v>0</v>
      </c>
      <c r="X2821" s="20">
        <f>Ugovori_OPULJP[[#This Row],[Privatni doprinos korisnika - HRK]]/7.5345</f>
        <v>0</v>
      </c>
      <c r="Y2821" s="21">
        <f>Ugovori_OPULJP[[#This Row],[Bespovratna sredstva - Ukupno (EU+Nac) HRK
= Ukupna ugovorena vrijednost bespovratnih sredstava]]+Ugovori_OPULJP[[#This Row],[Javni doprinos korisnika - HRK]]+Ugovori_OPULJP[[#This Row],[Privatni doprinos korisnika - HRK]]</f>
        <v>797112.99</v>
      </c>
      <c r="Z2821" s="22">
        <f>Ugovori_OPULJP[[#This Row],[UKUPNI PRIHVATLJIVI IZDACI
TOTAL ELIGIBLE EXPENDITURE
= Bespovratna sredstva ukupno + doprinos korisnika
= Ukupni prihvatljivi troškovi
= Ukupna ugovorena vrijednost projekta HRK]]/7.5345</f>
        <v>105795.07465657973</v>
      </c>
      <c r="AA2821" s="13" t="s">
        <v>22</v>
      </c>
      <c r="AB2821" s="13" t="s">
        <v>145</v>
      </c>
      <c r="AC2821" s="98" t="s">
        <v>10269</v>
      </c>
      <c r="AD2821" s="12" t="s">
        <v>4506</v>
      </c>
    </row>
    <row r="2822" spans="1:30" ht="124.2" x14ac:dyDescent="0.3">
      <c r="A2822" s="10" t="s">
        <v>10270</v>
      </c>
      <c r="B2822" s="11" t="s">
        <v>139</v>
      </c>
      <c r="C2822" s="12" t="s">
        <v>4504</v>
      </c>
      <c r="D2822" s="12" t="s">
        <v>10238</v>
      </c>
      <c r="E2822" s="27" t="s">
        <v>223</v>
      </c>
      <c r="F2822" s="14" t="s">
        <v>10271</v>
      </c>
      <c r="G2822" s="14" t="s">
        <v>10272</v>
      </c>
      <c r="H2822" s="16">
        <v>42887</v>
      </c>
      <c r="I2822" s="16">
        <v>43251</v>
      </c>
      <c r="J2822" s="17" t="str">
        <f>IF(Ugovori_OPULJP[[#This Row],[DATUM ZAVRŠETKA OPERACIJE]]&gt;DATE(2023,12,31),"u provedbi","završen")</f>
        <v>završen</v>
      </c>
      <c r="K2822" s="15" t="s">
        <v>10273</v>
      </c>
      <c r="L2822" s="15" t="s">
        <v>21</v>
      </c>
      <c r="M2822" s="18">
        <v>0.85</v>
      </c>
      <c r="N2822" s="18">
        <v>0.15</v>
      </c>
      <c r="O2822" s="19">
        <f>Ugovori_OPULJP[[#This Row],[Bespovratna sredstva - Ukupno (EU+Nac) HRK
= Ukupna ugovorena vrijednost bespovratnih sredstava]]*Ugovori_OPULJP[[#This Row],[EU STOPA SUFINANCIRANJA %
EU CO-FINANCING RATE %]]</f>
        <v>461725.64399999997</v>
      </c>
      <c r="P2822" s="20">
        <f>Ugovori_OPULJP[[#This Row],[Bespovratna sredstva - EU dio - HRK]]/7.5345</f>
        <v>61281.524188731826</v>
      </c>
      <c r="Q2822" s="19">
        <f>Ugovori_OPULJP[[#This Row],[Bespovratna sredstva - Ukupno (EU+Nac) HRK
= Ukupna ugovorena vrijednost bespovratnih sredstava]]*Ugovori_OPULJP[[#This Row],[STOPA NACIONALNOG SUFINANCIRANJA %]]</f>
        <v>81480.995999999999</v>
      </c>
      <c r="R2822" s="20">
        <f>Ugovori_OPULJP[[#This Row],[Bespovratna sredstva - Nacionalni dio - HRK]]/7.5345</f>
        <v>10814.386621540911</v>
      </c>
      <c r="S2822" s="19">
        <v>543206.64</v>
      </c>
      <c r="T2822" s="20">
        <f>Ugovori_OPULJP[[#This Row],[Bespovratna sredstva - Ukupno (EU+Nac) HRK
= Ukupna ugovorena vrijednost bespovratnih sredstava]]/7.5345</f>
        <v>72095.910810272748</v>
      </c>
      <c r="U2822" s="19">
        <v>0</v>
      </c>
      <c r="V2822" s="20">
        <f>Ugovori_OPULJP[[#This Row],[Javni doprinos korisnika - HRK]]/7.5345</f>
        <v>0</v>
      </c>
      <c r="W2822" s="19">
        <v>0</v>
      </c>
      <c r="X2822" s="20">
        <f>Ugovori_OPULJP[[#This Row],[Privatni doprinos korisnika - HRK]]/7.5345</f>
        <v>0</v>
      </c>
      <c r="Y2822" s="21">
        <f>Ugovori_OPULJP[[#This Row],[Bespovratna sredstva - Ukupno (EU+Nac) HRK
= Ukupna ugovorena vrijednost bespovratnih sredstava]]+Ugovori_OPULJP[[#This Row],[Javni doprinos korisnika - HRK]]+Ugovori_OPULJP[[#This Row],[Privatni doprinos korisnika - HRK]]</f>
        <v>543206.64</v>
      </c>
      <c r="Z2822" s="22">
        <f>Ugovori_OPULJP[[#This Row],[UKUPNI PRIHVATLJIVI IZDACI
TOTAL ELIGIBLE EXPENDITURE
= Bespovratna sredstva ukupno + doprinos korisnika
= Ukupni prihvatljivi troškovi
= Ukupna ugovorena vrijednost projekta HRK]]/7.5345</f>
        <v>72095.910810272748</v>
      </c>
      <c r="AA2822" s="13" t="s">
        <v>22</v>
      </c>
      <c r="AB2822" s="13" t="s">
        <v>145</v>
      </c>
      <c r="AC2822" s="98" t="s">
        <v>10274</v>
      </c>
      <c r="AD2822" s="12" t="s">
        <v>4506</v>
      </c>
    </row>
    <row r="2823" spans="1:30" ht="124.2" x14ac:dyDescent="0.3">
      <c r="A2823" s="10" t="s">
        <v>10275</v>
      </c>
      <c r="B2823" s="11" t="s">
        <v>139</v>
      </c>
      <c r="C2823" s="12" t="s">
        <v>4504</v>
      </c>
      <c r="D2823" s="12" t="s">
        <v>10238</v>
      </c>
      <c r="E2823" s="27" t="s">
        <v>223</v>
      </c>
      <c r="F2823" s="14" t="s">
        <v>10276</v>
      </c>
      <c r="G2823" s="14" t="s">
        <v>628</v>
      </c>
      <c r="H2823" s="16">
        <v>42887</v>
      </c>
      <c r="I2823" s="16">
        <v>43251</v>
      </c>
      <c r="J2823" s="17" t="str">
        <f>IF(Ugovori_OPULJP[[#This Row],[DATUM ZAVRŠETKA OPERACIJE]]&gt;DATE(2023,12,31),"u provedbi","završen")</f>
        <v>završen</v>
      </c>
      <c r="K2823" s="15" t="s">
        <v>417</v>
      </c>
      <c r="L2823" s="15" t="s">
        <v>417</v>
      </c>
      <c r="M2823" s="18">
        <v>0.85</v>
      </c>
      <c r="N2823" s="18">
        <v>0.15</v>
      </c>
      <c r="O2823" s="19">
        <f>Ugovori_OPULJP[[#This Row],[Bespovratna sredstva - Ukupno (EU+Nac) HRK
= Ukupna ugovorena vrijednost bespovratnih sredstava]]*Ugovori_OPULJP[[#This Row],[EU STOPA SUFINANCIRANJA %
EU CO-FINANCING RATE %]]</f>
        <v>390469.25999999995</v>
      </c>
      <c r="P2823" s="20">
        <f>Ugovori_OPULJP[[#This Row],[Bespovratna sredstva - EU dio - HRK]]/7.5345</f>
        <v>51824.176786780801</v>
      </c>
      <c r="Q2823" s="19">
        <f>Ugovori_OPULJP[[#This Row],[Bespovratna sredstva - Ukupno (EU+Nac) HRK
= Ukupna ugovorena vrijednost bespovratnih sredstava]]*Ugovori_OPULJP[[#This Row],[STOPA NACIONALNOG SUFINANCIRANJA %]]</f>
        <v>68906.34</v>
      </c>
      <c r="R2823" s="20">
        <f>Ugovori_OPULJP[[#This Row],[Bespovratna sredstva - Nacionalni dio - HRK]]/7.5345</f>
        <v>9145.442962373083</v>
      </c>
      <c r="S2823" s="19">
        <v>459375.6</v>
      </c>
      <c r="T2823" s="20">
        <f>Ugovori_OPULJP[[#This Row],[Bespovratna sredstva - Ukupno (EU+Nac) HRK
= Ukupna ugovorena vrijednost bespovratnih sredstava]]/7.5345</f>
        <v>60969.619749153884</v>
      </c>
      <c r="U2823" s="19">
        <v>0</v>
      </c>
      <c r="V2823" s="20">
        <f>Ugovori_OPULJP[[#This Row],[Javni doprinos korisnika - HRK]]/7.5345</f>
        <v>0</v>
      </c>
      <c r="W2823" s="19">
        <v>6982</v>
      </c>
      <c r="X2823" s="20">
        <f>Ugovori_OPULJP[[#This Row],[Privatni doprinos korisnika - HRK]]/7.5345</f>
        <v>926.67064835091901</v>
      </c>
      <c r="Y2823" s="21">
        <f>Ugovori_OPULJP[[#This Row],[Bespovratna sredstva - Ukupno (EU+Nac) HRK
= Ukupna ugovorena vrijednost bespovratnih sredstava]]+Ugovori_OPULJP[[#This Row],[Javni doprinos korisnika - HRK]]+Ugovori_OPULJP[[#This Row],[Privatni doprinos korisnika - HRK]]</f>
        <v>466357.6</v>
      </c>
      <c r="Z2823" s="22">
        <f>Ugovori_OPULJP[[#This Row],[UKUPNI PRIHVATLJIVI IZDACI
TOTAL ELIGIBLE EXPENDITURE
= Bespovratna sredstva ukupno + doprinos korisnika
= Ukupni prihvatljivi troškovi
= Ukupna ugovorena vrijednost projekta HRK]]/7.5345</f>
        <v>61896.290397504803</v>
      </c>
      <c r="AA2823" s="13" t="s">
        <v>22</v>
      </c>
      <c r="AB2823" s="13" t="s">
        <v>145</v>
      </c>
      <c r="AC2823" s="98" t="s">
        <v>10277</v>
      </c>
      <c r="AD2823" s="12" t="s">
        <v>4506</v>
      </c>
    </row>
    <row r="2824" spans="1:30" ht="110.4" x14ac:dyDescent="0.3">
      <c r="A2824" s="10" t="s">
        <v>10278</v>
      </c>
      <c r="B2824" s="11" t="s">
        <v>139</v>
      </c>
      <c r="C2824" s="12" t="s">
        <v>4504</v>
      </c>
      <c r="D2824" s="12" t="s">
        <v>10238</v>
      </c>
      <c r="E2824" s="27" t="s">
        <v>223</v>
      </c>
      <c r="F2824" s="14" t="s">
        <v>10279</v>
      </c>
      <c r="G2824" s="14" t="s">
        <v>10280</v>
      </c>
      <c r="H2824" s="16">
        <v>42887</v>
      </c>
      <c r="I2824" s="16">
        <v>43251</v>
      </c>
      <c r="J2824" s="17" t="str">
        <f>IF(Ugovori_OPULJP[[#This Row],[DATUM ZAVRŠETKA OPERACIJE]]&gt;DATE(2023,12,31),"u provedbi","završen")</f>
        <v>završen</v>
      </c>
      <c r="K2824" s="15" t="s">
        <v>324</v>
      </c>
      <c r="L2824" s="15" t="s">
        <v>324</v>
      </c>
      <c r="M2824" s="18">
        <v>0.85</v>
      </c>
      <c r="N2824" s="18">
        <v>0.15</v>
      </c>
      <c r="O2824" s="19">
        <f>Ugovori_OPULJP[[#This Row],[Bespovratna sredstva - Ukupno (EU+Nac) HRK
= Ukupna ugovorena vrijednost bespovratnih sredstava]]*Ugovori_OPULJP[[#This Row],[EU STOPA SUFINANCIRANJA %
EU CO-FINANCING RATE %]]</f>
        <v>519672.31999999995</v>
      </c>
      <c r="P2824" s="20">
        <f>Ugovori_OPULJP[[#This Row],[Bespovratna sredstva - EU dio - HRK]]/7.5345</f>
        <v>68972.369765744239</v>
      </c>
      <c r="Q2824" s="19">
        <f>Ugovori_OPULJP[[#This Row],[Bespovratna sredstva - Ukupno (EU+Nac) HRK
= Ukupna ugovorena vrijednost bespovratnih sredstava]]*Ugovori_OPULJP[[#This Row],[STOPA NACIONALNOG SUFINANCIRANJA %]]</f>
        <v>91706.87999999999</v>
      </c>
      <c r="R2824" s="20">
        <f>Ugovori_OPULJP[[#This Row],[Bespovratna sredstva - Nacionalni dio - HRK]]/7.5345</f>
        <v>12171.594664543099</v>
      </c>
      <c r="S2824" s="19">
        <v>611379.19999999995</v>
      </c>
      <c r="T2824" s="20">
        <f>Ugovori_OPULJP[[#This Row],[Bespovratna sredstva - Ukupno (EU+Nac) HRK
= Ukupna ugovorena vrijednost bespovratnih sredstava]]/7.5345</f>
        <v>81143.964430287335</v>
      </c>
      <c r="U2824" s="19">
        <v>0</v>
      </c>
      <c r="V2824" s="20">
        <f>Ugovori_OPULJP[[#This Row],[Javni doprinos korisnika - HRK]]/7.5345</f>
        <v>0</v>
      </c>
      <c r="W2824" s="19">
        <v>0</v>
      </c>
      <c r="X2824" s="20">
        <f>Ugovori_OPULJP[[#This Row],[Privatni doprinos korisnika - HRK]]/7.5345</f>
        <v>0</v>
      </c>
      <c r="Y2824" s="21">
        <f>Ugovori_OPULJP[[#This Row],[Bespovratna sredstva - Ukupno (EU+Nac) HRK
= Ukupna ugovorena vrijednost bespovratnih sredstava]]+Ugovori_OPULJP[[#This Row],[Javni doprinos korisnika - HRK]]+Ugovori_OPULJP[[#This Row],[Privatni doprinos korisnika - HRK]]</f>
        <v>611379.19999999995</v>
      </c>
      <c r="Z2824" s="22">
        <f>Ugovori_OPULJP[[#This Row],[UKUPNI PRIHVATLJIVI IZDACI
TOTAL ELIGIBLE EXPENDITURE
= Bespovratna sredstva ukupno + doprinos korisnika
= Ukupni prihvatljivi troškovi
= Ukupna ugovorena vrijednost projekta HRK]]/7.5345</f>
        <v>81143.964430287335</v>
      </c>
      <c r="AA2824" s="13" t="s">
        <v>22</v>
      </c>
      <c r="AB2824" s="13" t="s">
        <v>145</v>
      </c>
      <c r="AC2824" s="98" t="s">
        <v>10281</v>
      </c>
      <c r="AD2824" s="12" t="s">
        <v>4506</v>
      </c>
    </row>
    <row r="2825" spans="1:30" ht="110.4" x14ac:dyDescent="0.3">
      <c r="A2825" s="10" t="s">
        <v>10282</v>
      </c>
      <c r="B2825" s="11" t="s">
        <v>139</v>
      </c>
      <c r="C2825" s="12" t="s">
        <v>4504</v>
      </c>
      <c r="D2825" s="12" t="s">
        <v>10238</v>
      </c>
      <c r="E2825" s="27" t="s">
        <v>223</v>
      </c>
      <c r="F2825" s="14" t="s">
        <v>10283</v>
      </c>
      <c r="G2825" s="14" t="s">
        <v>458</v>
      </c>
      <c r="H2825" s="16">
        <v>42887</v>
      </c>
      <c r="I2825" s="16">
        <v>43251</v>
      </c>
      <c r="J2825" s="17" t="str">
        <f>IF(Ugovori_OPULJP[[#This Row],[DATUM ZAVRŠETKA OPERACIJE]]&gt;DATE(2023,12,31),"u provedbi","završen")</f>
        <v>završen</v>
      </c>
      <c r="K2825" s="15" t="s">
        <v>81</v>
      </c>
      <c r="L2825" s="15" t="s">
        <v>81</v>
      </c>
      <c r="M2825" s="18">
        <v>0.85</v>
      </c>
      <c r="N2825" s="18">
        <v>0.15</v>
      </c>
      <c r="O2825" s="19">
        <f>Ugovori_OPULJP[[#This Row],[Bespovratna sredstva - Ukupno (EU+Nac) HRK
= Ukupna ugovorena vrijednost bespovratnih sredstava]]*Ugovori_OPULJP[[#This Row],[EU STOPA SUFINANCIRANJA %
EU CO-FINANCING RATE %]]</f>
        <v>543658.70799999998</v>
      </c>
      <c r="P2825" s="20">
        <f>Ugovori_OPULJP[[#This Row],[Bespovratna sredstva - EU dio - HRK]]/7.5345</f>
        <v>72155.910544827129</v>
      </c>
      <c r="Q2825" s="19">
        <f>Ugovori_OPULJP[[#This Row],[Bespovratna sredstva - Ukupno (EU+Nac) HRK
= Ukupna ugovorena vrijednost bespovratnih sredstava]]*Ugovori_OPULJP[[#This Row],[STOPA NACIONALNOG SUFINANCIRANJA %]]</f>
        <v>95939.771999999997</v>
      </c>
      <c r="R2825" s="20">
        <f>Ugovori_OPULJP[[#This Row],[Bespovratna sredstva - Nacionalni dio - HRK]]/7.5345</f>
        <v>12733.395978498904</v>
      </c>
      <c r="S2825" s="19">
        <v>639598.48</v>
      </c>
      <c r="T2825" s="20">
        <f>Ugovori_OPULJP[[#This Row],[Bespovratna sredstva - Ukupno (EU+Nac) HRK
= Ukupna ugovorena vrijednost bespovratnih sredstava]]/7.5345</f>
        <v>84889.306523326028</v>
      </c>
      <c r="U2825" s="19">
        <v>0</v>
      </c>
      <c r="V2825" s="20">
        <f>Ugovori_OPULJP[[#This Row],[Javni doprinos korisnika - HRK]]/7.5345</f>
        <v>0</v>
      </c>
      <c r="W2825" s="19">
        <v>0</v>
      </c>
      <c r="X2825" s="20">
        <f>Ugovori_OPULJP[[#This Row],[Privatni doprinos korisnika - HRK]]/7.5345</f>
        <v>0</v>
      </c>
      <c r="Y2825" s="21">
        <f>Ugovori_OPULJP[[#This Row],[Bespovratna sredstva - Ukupno (EU+Nac) HRK
= Ukupna ugovorena vrijednost bespovratnih sredstava]]+Ugovori_OPULJP[[#This Row],[Javni doprinos korisnika - HRK]]+Ugovori_OPULJP[[#This Row],[Privatni doprinos korisnika - HRK]]</f>
        <v>639598.48</v>
      </c>
      <c r="Z2825" s="22">
        <f>Ugovori_OPULJP[[#This Row],[UKUPNI PRIHVATLJIVI IZDACI
TOTAL ELIGIBLE EXPENDITURE
= Bespovratna sredstva ukupno + doprinos korisnika
= Ukupni prihvatljivi troškovi
= Ukupna ugovorena vrijednost projekta HRK]]/7.5345</f>
        <v>84889.306523326028</v>
      </c>
      <c r="AA2825" s="13" t="s">
        <v>22</v>
      </c>
      <c r="AB2825" s="13" t="s">
        <v>145</v>
      </c>
      <c r="AC2825" s="98" t="s">
        <v>10284</v>
      </c>
      <c r="AD2825" s="12" t="s">
        <v>4506</v>
      </c>
    </row>
    <row r="2826" spans="1:30" ht="96.6" x14ac:dyDescent="0.3">
      <c r="A2826" s="10" t="s">
        <v>10285</v>
      </c>
      <c r="B2826" s="11" t="s">
        <v>139</v>
      </c>
      <c r="C2826" s="12" t="s">
        <v>4504</v>
      </c>
      <c r="D2826" s="12" t="s">
        <v>10238</v>
      </c>
      <c r="E2826" s="27" t="s">
        <v>223</v>
      </c>
      <c r="F2826" s="14" t="s">
        <v>10286</v>
      </c>
      <c r="G2826" s="14" t="s">
        <v>1545</v>
      </c>
      <c r="H2826" s="16">
        <v>42887</v>
      </c>
      <c r="I2826" s="16">
        <v>43251</v>
      </c>
      <c r="J2826" s="17" t="str">
        <f>IF(Ugovori_OPULJP[[#This Row],[DATUM ZAVRŠETKA OPERACIJE]]&gt;DATE(2023,12,31),"u provedbi","završen")</f>
        <v>završen</v>
      </c>
      <c r="K2826" s="15" t="s">
        <v>71</v>
      </c>
      <c r="L2826" s="15" t="s">
        <v>71</v>
      </c>
      <c r="M2826" s="18">
        <v>0.85</v>
      </c>
      <c r="N2826" s="18">
        <v>0.15</v>
      </c>
      <c r="O2826" s="19">
        <f>Ugovori_OPULJP[[#This Row],[Bespovratna sredstva - Ukupno (EU+Nac) HRK
= Ukupna ugovorena vrijednost bespovratnih sredstava]]*Ugovori_OPULJP[[#This Row],[EU STOPA SUFINANCIRANJA %
EU CO-FINANCING RATE %]]</f>
        <v>371042.95199999999</v>
      </c>
      <c r="P2826" s="20">
        <f>Ugovori_OPULJP[[#This Row],[Bespovratna sredstva - EU dio - HRK]]/7.5345</f>
        <v>49245.862631893287</v>
      </c>
      <c r="Q2826" s="19">
        <f>Ugovori_OPULJP[[#This Row],[Bespovratna sredstva - Ukupno (EU+Nac) HRK
= Ukupna ugovorena vrijednost bespovratnih sredstava]]*Ugovori_OPULJP[[#This Row],[STOPA NACIONALNOG SUFINANCIRANJA %]]</f>
        <v>65478.167999999998</v>
      </c>
      <c r="R2826" s="20">
        <f>Ugovori_OPULJP[[#This Row],[Bespovratna sredstva - Nacionalni dio - HRK]]/7.5345</f>
        <v>8690.4463468046979</v>
      </c>
      <c r="S2826" s="19">
        <v>436521.12</v>
      </c>
      <c r="T2826" s="20">
        <f>Ugovori_OPULJP[[#This Row],[Bespovratna sredstva - Ukupno (EU+Nac) HRK
= Ukupna ugovorena vrijednost bespovratnih sredstava]]/7.5345</f>
        <v>57936.308978697984</v>
      </c>
      <c r="U2826" s="19">
        <v>43113.54</v>
      </c>
      <c r="V2826" s="20">
        <f>Ugovori_OPULJP[[#This Row],[Javni doprinos korisnika - HRK]]/7.5345</f>
        <v>5722.1501094963169</v>
      </c>
      <c r="W2826" s="19">
        <v>11678.74</v>
      </c>
      <c r="X2826" s="20">
        <f>Ugovori_OPULJP[[#This Row],[Privatni doprinos korisnika - HRK]]/7.5345</f>
        <v>1550.0351715442298</v>
      </c>
      <c r="Y2826" s="21">
        <f>Ugovori_OPULJP[[#This Row],[Bespovratna sredstva - Ukupno (EU+Nac) HRK
= Ukupna ugovorena vrijednost bespovratnih sredstava]]+Ugovori_OPULJP[[#This Row],[Javni doprinos korisnika - HRK]]+Ugovori_OPULJP[[#This Row],[Privatni doprinos korisnika - HRK]]</f>
        <v>491313.39999999997</v>
      </c>
      <c r="Z2826" s="22">
        <f>Ugovori_OPULJP[[#This Row],[UKUPNI PRIHVATLJIVI IZDACI
TOTAL ELIGIBLE EXPENDITURE
= Bespovratna sredstva ukupno + doprinos korisnika
= Ukupni prihvatljivi troškovi
= Ukupna ugovorena vrijednost projekta HRK]]/7.5345</f>
        <v>65208.494259738531</v>
      </c>
      <c r="AA2826" s="13" t="s">
        <v>22</v>
      </c>
      <c r="AB2826" s="13" t="s">
        <v>145</v>
      </c>
      <c r="AC2826" s="98" t="s">
        <v>10287</v>
      </c>
      <c r="AD2826" s="12" t="s">
        <v>4506</v>
      </c>
    </row>
    <row r="2827" spans="1:30" ht="110.4" x14ac:dyDescent="0.3">
      <c r="A2827" s="10" t="s">
        <v>10288</v>
      </c>
      <c r="B2827" s="11" t="s">
        <v>139</v>
      </c>
      <c r="C2827" s="12" t="s">
        <v>4504</v>
      </c>
      <c r="D2827" s="12" t="s">
        <v>10238</v>
      </c>
      <c r="E2827" s="27" t="s">
        <v>223</v>
      </c>
      <c r="F2827" s="14" t="s">
        <v>10289</v>
      </c>
      <c r="G2827" s="14" t="s">
        <v>10290</v>
      </c>
      <c r="H2827" s="16">
        <v>42887</v>
      </c>
      <c r="I2827" s="16">
        <v>43251</v>
      </c>
      <c r="J2827" s="17" t="str">
        <f>IF(Ugovori_OPULJP[[#This Row],[DATUM ZAVRŠETKA OPERACIJE]]&gt;DATE(2023,12,31),"u provedbi","završen")</f>
        <v>završen</v>
      </c>
      <c r="K2827" s="15" t="s">
        <v>86</v>
      </c>
      <c r="L2827" s="15" t="s">
        <v>86</v>
      </c>
      <c r="M2827" s="18">
        <v>0.85</v>
      </c>
      <c r="N2827" s="18">
        <v>0.15</v>
      </c>
      <c r="O2827" s="19">
        <f>Ugovori_OPULJP[[#This Row],[Bespovratna sredstva - Ukupno (EU+Nac) HRK
= Ukupna ugovorena vrijednost bespovratnih sredstava]]*Ugovori_OPULJP[[#This Row],[EU STOPA SUFINANCIRANJA %
EU CO-FINANCING RATE %]]</f>
        <v>600324.39150000003</v>
      </c>
      <c r="P2827" s="20">
        <f>Ugovori_OPULJP[[#This Row],[Bespovratna sredstva - EU dio - HRK]]/7.5345</f>
        <v>79676.739199681469</v>
      </c>
      <c r="Q2827" s="19">
        <f>Ugovori_OPULJP[[#This Row],[Bespovratna sredstva - Ukupno (EU+Nac) HRK
= Ukupna ugovorena vrijednost bespovratnih sredstava]]*Ugovori_OPULJP[[#This Row],[STOPA NACIONALNOG SUFINANCIRANJA %]]</f>
        <v>105939.59849999999</v>
      </c>
      <c r="R2827" s="20">
        <f>Ugovori_OPULJP[[#This Row],[Bespovratna sredstva - Nacionalni dio - HRK]]/7.5345</f>
        <v>14060.601035237903</v>
      </c>
      <c r="S2827" s="19">
        <v>706263.99</v>
      </c>
      <c r="T2827" s="20">
        <f>Ugovori_OPULJP[[#This Row],[Bespovratna sredstva - Ukupno (EU+Nac) HRK
= Ukupna ugovorena vrijednost bespovratnih sredstava]]/7.5345</f>
        <v>93737.340234919364</v>
      </c>
      <c r="U2827" s="19">
        <v>0</v>
      </c>
      <c r="V2827" s="20">
        <f>Ugovori_OPULJP[[#This Row],[Javni doprinos korisnika - HRK]]/7.5345</f>
        <v>0</v>
      </c>
      <c r="W2827" s="19">
        <v>0</v>
      </c>
      <c r="X2827" s="20">
        <f>Ugovori_OPULJP[[#This Row],[Privatni doprinos korisnika - HRK]]/7.5345</f>
        <v>0</v>
      </c>
      <c r="Y2827" s="21">
        <f>Ugovori_OPULJP[[#This Row],[Bespovratna sredstva - Ukupno (EU+Nac) HRK
= Ukupna ugovorena vrijednost bespovratnih sredstava]]+Ugovori_OPULJP[[#This Row],[Javni doprinos korisnika - HRK]]+Ugovori_OPULJP[[#This Row],[Privatni doprinos korisnika - HRK]]</f>
        <v>706263.99</v>
      </c>
      <c r="Z2827" s="22">
        <f>Ugovori_OPULJP[[#This Row],[UKUPNI PRIHVATLJIVI IZDACI
TOTAL ELIGIBLE EXPENDITURE
= Bespovratna sredstva ukupno + doprinos korisnika
= Ukupni prihvatljivi troškovi
= Ukupna ugovorena vrijednost projekta HRK]]/7.5345</f>
        <v>93737.340234919364</v>
      </c>
      <c r="AA2827" s="13" t="s">
        <v>22</v>
      </c>
      <c r="AB2827" s="13" t="s">
        <v>145</v>
      </c>
      <c r="AC2827" s="98" t="s">
        <v>10291</v>
      </c>
      <c r="AD2827" s="12" t="s">
        <v>4506</v>
      </c>
    </row>
    <row r="2828" spans="1:30" ht="124.2" x14ac:dyDescent="0.3">
      <c r="A2828" s="10" t="s">
        <v>10292</v>
      </c>
      <c r="B2828" s="11" t="s">
        <v>139</v>
      </c>
      <c r="C2828" s="12" t="s">
        <v>4504</v>
      </c>
      <c r="D2828" s="12" t="s">
        <v>10238</v>
      </c>
      <c r="E2828" s="27" t="s">
        <v>223</v>
      </c>
      <c r="F2828" s="14" t="s">
        <v>10293</v>
      </c>
      <c r="G2828" s="14" t="s">
        <v>530</v>
      </c>
      <c r="H2828" s="16">
        <v>42887</v>
      </c>
      <c r="I2828" s="16">
        <v>43251</v>
      </c>
      <c r="J2828" s="17" t="str">
        <f>IF(Ugovori_OPULJP[[#This Row],[DATUM ZAVRŠETKA OPERACIJE]]&gt;DATE(2023,12,31),"u provedbi","završen")</f>
        <v>završen</v>
      </c>
      <c r="K2828" s="15" t="s">
        <v>10294</v>
      </c>
      <c r="L2828" s="15" t="s">
        <v>240</v>
      </c>
      <c r="M2828" s="18">
        <v>0.85</v>
      </c>
      <c r="N2828" s="18">
        <v>0.15</v>
      </c>
      <c r="O2828" s="19">
        <f>Ugovori_OPULJP[[#This Row],[Bespovratna sredstva - Ukupno (EU+Nac) HRK
= Ukupna ugovorena vrijednost bespovratnih sredstava]]*Ugovori_OPULJP[[#This Row],[EU STOPA SUFINANCIRANJA %
EU CO-FINANCING RATE %]]</f>
        <v>440232.84149999998</v>
      </c>
      <c r="P2828" s="20">
        <f>Ugovori_OPULJP[[#This Row],[Bespovratna sredstva - EU dio - HRK]]/7.5345</f>
        <v>58428.939080230935</v>
      </c>
      <c r="Q2828" s="19">
        <f>Ugovori_OPULJP[[#This Row],[Bespovratna sredstva - Ukupno (EU+Nac) HRK
= Ukupna ugovorena vrijednost bespovratnih sredstava]]*Ugovori_OPULJP[[#This Row],[STOPA NACIONALNOG SUFINANCIRANJA %]]</f>
        <v>77688.148499999996</v>
      </c>
      <c r="R2828" s="20">
        <f>Ugovori_OPULJP[[#This Row],[Bespovratna sredstva - Nacionalni dio - HRK]]/7.5345</f>
        <v>10310.989249452517</v>
      </c>
      <c r="S2828" s="19">
        <v>517920.99</v>
      </c>
      <c r="T2828" s="20">
        <f>Ugovori_OPULJP[[#This Row],[Bespovratna sredstva - Ukupno (EU+Nac) HRK
= Ukupna ugovorena vrijednost bespovratnih sredstava]]/7.5345</f>
        <v>68739.928329683447</v>
      </c>
      <c r="U2828" s="19">
        <v>0</v>
      </c>
      <c r="V2828" s="20">
        <f>Ugovori_OPULJP[[#This Row],[Javni doprinos korisnika - HRK]]/7.5345</f>
        <v>0</v>
      </c>
      <c r="W2828" s="19">
        <v>0</v>
      </c>
      <c r="X2828" s="20">
        <f>Ugovori_OPULJP[[#This Row],[Privatni doprinos korisnika - HRK]]/7.5345</f>
        <v>0</v>
      </c>
      <c r="Y2828" s="21">
        <f>Ugovori_OPULJP[[#This Row],[Bespovratna sredstva - Ukupno (EU+Nac) HRK
= Ukupna ugovorena vrijednost bespovratnih sredstava]]+Ugovori_OPULJP[[#This Row],[Javni doprinos korisnika - HRK]]+Ugovori_OPULJP[[#This Row],[Privatni doprinos korisnika - HRK]]</f>
        <v>517920.99</v>
      </c>
      <c r="Z2828" s="22">
        <f>Ugovori_OPULJP[[#This Row],[UKUPNI PRIHVATLJIVI IZDACI
TOTAL ELIGIBLE EXPENDITURE
= Bespovratna sredstva ukupno + doprinos korisnika
= Ukupni prihvatljivi troškovi
= Ukupna ugovorena vrijednost projekta HRK]]/7.5345</f>
        <v>68739.928329683447</v>
      </c>
      <c r="AA2828" s="13" t="s">
        <v>22</v>
      </c>
      <c r="AB2828" s="13" t="s">
        <v>145</v>
      </c>
      <c r="AC2828" s="98" t="s">
        <v>10295</v>
      </c>
      <c r="AD2828" s="12" t="s">
        <v>4506</v>
      </c>
    </row>
    <row r="2829" spans="1:30" ht="110.4" x14ac:dyDescent="0.3">
      <c r="A2829" s="10" t="s">
        <v>10296</v>
      </c>
      <c r="B2829" s="11" t="s">
        <v>139</v>
      </c>
      <c r="C2829" s="12" t="s">
        <v>4504</v>
      </c>
      <c r="D2829" s="12" t="s">
        <v>10238</v>
      </c>
      <c r="E2829" s="27" t="s">
        <v>223</v>
      </c>
      <c r="F2829" s="14" t="s">
        <v>10297</v>
      </c>
      <c r="G2829" s="14" t="s">
        <v>1266</v>
      </c>
      <c r="H2829" s="16">
        <v>42887</v>
      </c>
      <c r="I2829" s="16">
        <v>43251</v>
      </c>
      <c r="J2829" s="17" t="str">
        <f>IF(Ugovori_OPULJP[[#This Row],[DATUM ZAVRŠETKA OPERACIJE]]&gt;DATE(2023,12,31),"u provedbi","završen")</f>
        <v>završen</v>
      </c>
      <c r="K2829" s="15" t="s">
        <v>324</v>
      </c>
      <c r="L2829" s="15" t="s">
        <v>324</v>
      </c>
      <c r="M2829" s="18">
        <v>0.85</v>
      </c>
      <c r="N2829" s="18">
        <v>0.15</v>
      </c>
      <c r="O2829" s="19">
        <f>Ugovori_OPULJP[[#This Row],[Bespovratna sredstva - Ukupno (EU+Nac) HRK
= Ukupna ugovorena vrijednost bespovratnih sredstava]]*Ugovori_OPULJP[[#This Row],[EU STOPA SUFINANCIRANJA %
EU CO-FINANCING RATE %]]</f>
        <v>565897.16449999996</v>
      </c>
      <c r="P2829" s="20">
        <f>Ugovori_OPULJP[[#This Row],[Bespovratna sredstva - EU dio - HRK]]/7.5345</f>
        <v>75107.460946313615</v>
      </c>
      <c r="Q2829" s="19">
        <f>Ugovori_OPULJP[[#This Row],[Bespovratna sredstva - Ukupno (EU+Nac) HRK
= Ukupna ugovorena vrijednost bespovratnih sredstava]]*Ugovori_OPULJP[[#This Row],[STOPA NACIONALNOG SUFINANCIRANJA %]]</f>
        <v>99864.205499999996</v>
      </c>
      <c r="R2829" s="20">
        <f>Ugovori_OPULJP[[#This Row],[Bespovratna sredstva - Nacionalni dio - HRK]]/7.5345</f>
        <v>13254.257814055345</v>
      </c>
      <c r="S2829" s="19">
        <v>665761.37</v>
      </c>
      <c r="T2829" s="20">
        <f>Ugovori_OPULJP[[#This Row],[Bespovratna sredstva - Ukupno (EU+Nac) HRK
= Ukupna ugovorena vrijednost bespovratnih sredstava]]/7.5345</f>
        <v>88361.718760368967</v>
      </c>
      <c r="U2829" s="19">
        <v>0</v>
      </c>
      <c r="V2829" s="20">
        <f>Ugovori_OPULJP[[#This Row],[Javni doprinos korisnika - HRK]]/7.5345</f>
        <v>0</v>
      </c>
      <c r="W2829" s="19">
        <v>0</v>
      </c>
      <c r="X2829" s="20">
        <f>Ugovori_OPULJP[[#This Row],[Privatni doprinos korisnika - HRK]]/7.5345</f>
        <v>0</v>
      </c>
      <c r="Y2829" s="21">
        <f>Ugovori_OPULJP[[#This Row],[Bespovratna sredstva - Ukupno (EU+Nac) HRK
= Ukupna ugovorena vrijednost bespovratnih sredstava]]+Ugovori_OPULJP[[#This Row],[Javni doprinos korisnika - HRK]]+Ugovori_OPULJP[[#This Row],[Privatni doprinos korisnika - HRK]]</f>
        <v>665761.37</v>
      </c>
      <c r="Z2829" s="22">
        <f>Ugovori_OPULJP[[#This Row],[UKUPNI PRIHVATLJIVI IZDACI
TOTAL ELIGIBLE EXPENDITURE
= Bespovratna sredstva ukupno + doprinos korisnika
= Ukupni prihvatljivi troškovi
= Ukupna ugovorena vrijednost projekta HRK]]/7.5345</f>
        <v>88361.718760368967</v>
      </c>
      <c r="AA2829" s="13" t="s">
        <v>22</v>
      </c>
      <c r="AB2829" s="13" t="s">
        <v>145</v>
      </c>
      <c r="AC2829" s="98" t="s">
        <v>10298</v>
      </c>
      <c r="AD2829" s="12" t="s">
        <v>4506</v>
      </c>
    </row>
    <row r="2830" spans="1:30" ht="55.2" x14ac:dyDescent="0.3">
      <c r="A2830" s="10" t="s">
        <v>10299</v>
      </c>
      <c r="B2830" s="11" t="s">
        <v>139</v>
      </c>
      <c r="C2830" s="12" t="s">
        <v>4504</v>
      </c>
      <c r="D2830" s="12" t="s">
        <v>10238</v>
      </c>
      <c r="E2830" s="27" t="s">
        <v>223</v>
      </c>
      <c r="F2830" s="14" t="s">
        <v>10300</v>
      </c>
      <c r="G2830" s="14" t="s">
        <v>10301</v>
      </c>
      <c r="H2830" s="16">
        <v>42887</v>
      </c>
      <c r="I2830" s="16">
        <v>43251</v>
      </c>
      <c r="J2830" s="17" t="str">
        <f>IF(Ugovori_OPULJP[[#This Row],[DATUM ZAVRŠETKA OPERACIJE]]&gt;DATE(2023,12,31),"u provedbi","završen")</f>
        <v>završen</v>
      </c>
      <c r="K2830" s="15" t="s">
        <v>10302</v>
      </c>
      <c r="L2830" s="15" t="s">
        <v>21</v>
      </c>
      <c r="M2830" s="18">
        <v>0.85</v>
      </c>
      <c r="N2830" s="18">
        <v>0.15</v>
      </c>
      <c r="O2830" s="19">
        <f>Ugovori_OPULJP[[#This Row],[Bespovratna sredstva - Ukupno (EU+Nac) HRK
= Ukupna ugovorena vrijednost bespovratnih sredstava]]*Ugovori_OPULJP[[#This Row],[EU STOPA SUFINANCIRANJA %
EU CO-FINANCING RATE %]]</f>
        <v>361452.11300000001</v>
      </c>
      <c r="P2830" s="20">
        <f>Ugovori_OPULJP[[#This Row],[Bespovratna sredstva - EU dio - HRK]]/7.5345</f>
        <v>47972.939544760768</v>
      </c>
      <c r="Q2830" s="19">
        <f>Ugovori_OPULJP[[#This Row],[Bespovratna sredstva - Ukupno (EU+Nac) HRK
= Ukupna ugovorena vrijednost bespovratnih sredstava]]*Ugovori_OPULJP[[#This Row],[STOPA NACIONALNOG SUFINANCIRANJA %]]</f>
        <v>63785.667000000001</v>
      </c>
      <c r="R2830" s="20">
        <f>Ugovori_OPULJP[[#This Row],[Bespovratna sredstva - Nacionalni dio - HRK]]/7.5345</f>
        <v>8465.8128608401348</v>
      </c>
      <c r="S2830" s="19">
        <v>425237.78</v>
      </c>
      <c r="T2830" s="20">
        <f>Ugovori_OPULJP[[#This Row],[Bespovratna sredstva - Ukupno (EU+Nac) HRK
= Ukupna ugovorena vrijednost bespovratnih sredstava]]/7.5345</f>
        <v>56438.752405600906</v>
      </c>
      <c r="U2830" s="19">
        <v>0</v>
      </c>
      <c r="V2830" s="20">
        <f>Ugovori_OPULJP[[#This Row],[Javni doprinos korisnika - HRK]]/7.5345</f>
        <v>0</v>
      </c>
      <c r="W2830" s="19">
        <v>0</v>
      </c>
      <c r="X2830" s="20">
        <f>Ugovori_OPULJP[[#This Row],[Privatni doprinos korisnika - HRK]]/7.5345</f>
        <v>0</v>
      </c>
      <c r="Y2830" s="21">
        <f>Ugovori_OPULJP[[#This Row],[Bespovratna sredstva - Ukupno (EU+Nac) HRK
= Ukupna ugovorena vrijednost bespovratnih sredstava]]+Ugovori_OPULJP[[#This Row],[Javni doprinos korisnika - HRK]]+Ugovori_OPULJP[[#This Row],[Privatni doprinos korisnika - HRK]]</f>
        <v>425237.78</v>
      </c>
      <c r="Z2830" s="22">
        <f>Ugovori_OPULJP[[#This Row],[UKUPNI PRIHVATLJIVI IZDACI
TOTAL ELIGIBLE EXPENDITURE
= Bespovratna sredstva ukupno + doprinos korisnika
= Ukupni prihvatljivi troškovi
= Ukupna ugovorena vrijednost projekta HRK]]/7.5345</f>
        <v>56438.752405600906</v>
      </c>
      <c r="AA2830" s="13" t="s">
        <v>22</v>
      </c>
      <c r="AB2830" s="13" t="s">
        <v>145</v>
      </c>
      <c r="AC2830" s="98" t="s">
        <v>10303</v>
      </c>
      <c r="AD2830" s="12" t="s">
        <v>4506</v>
      </c>
    </row>
    <row r="2831" spans="1:30" ht="124.2" x14ac:dyDescent="0.3">
      <c r="A2831" s="10" t="s">
        <v>10304</v>
      </c>
      <c r="B2831" s="11" t="s">
        <v>139</v>
      </c>
      <c r="C2831" s="12" t="s">
        <v>4504</v>
      </c>
      <c r="D2831" s="12" t="s">
        <v>10305</v>
      </c>
      <c r="E2831" s="27" t="s">
        <v>18</v>
      </c>
      <c r="F2831" s="14" t="s">
        <v>10305</v>
      </c>
      <c r="G2831" s="14" t="s">
        <v>40</v>
      </c>
      <c r="H2831" s="16">
        <v>42736</v>
      </c>
      <c r="I2831" s="16">
        <v>43281</v>
      </c>
      <c r="J2831" s="17" t="str">
        <f>IF(Ugovori_OPULJP[[#This Row],[DATUM ZAVRŠETKA OPERACIJE]]&gt;DATE(2023,12,31),"u provedbi","završen")</f>
        <v>završen</v>
      </c>
      <c r="K2831" s="15" t="s">
        <v>20</v>
      </c>
      <c r="L2831" s="15" t="s">
        <v>21</v>
      </c>
      <c r="M2831" s="18">
        <v>0.85</v>
      </c>
      <c r="N2831" s="18">
        <v>0.15</v>
      </c>
      <c r="O2831" s="19">
        <f>Ugovori_OPULJP[[#This Row],[Bespovratna sredstva - Ukupno (EU+Nac) HRK
= Ukupna ugovorena vrijednost bespovratnih sredstava]]*Ugovori_OPULJP[[#This Row],[EU STOPA SUFINANCIRANJA %
EU CO-FINANCING RATE %]]</f>
        <v>1812573.983</v>
      </c>
      <c r="P2831" s="20">
        <f>Ugovori_OPULJP[[#This Row],[Bespovratna sredstva - EU dio - HRK]]/7.5345</f>
        <v>240569.90948304464</v>
      </c>
      <c r="Q2831" s="19">
        <f>Ugovori_OPULJP[[#This Row],[Bespovratna sredstva - Ukupno (EU+Nac) HRK
= Ukupna ugovorena vrijednost bespovratnih sredstava]]*Ugovori_OPULJP[[#This Row],[STOPA NACIONALNOG SUFINANCIRANJA %]]</f>
        <v>319865.99699999997</v>
      </c>
      <c r="R2831" s="20">
        <f>Ugovori_OPULJP[[#This Row],[Bespovratna sredstva - Nacionalni dio - HRK]]/7.5345</f>
        <v>42453.513438184345</v>
      </c>
      <c r="S2831" s="19">
        <v>2132439.98</v>
      </c>
      <c r="T2831" s="20">
        <f>Ugovori_OPULJP[[#This Row],[Bespovratna sredstva - Ukupno (EU+Nac) HRK
= Ukupna ugovorena vrijednost bespovratnih sredstava]]/7.5345</f>
        <v>283023.42292122898</v>
      </c>
      <c r="U2831" s="19">
        <v>0</v>
      </c>
      <c r="V2831" s="20">
        <f>Ugovori_OPULJP[[#This Row],[Javni doprinos korisnika - HRK]]/7.5345</f>
        <v>0</v>
      </c>
      <c r="W2831" s="19">
        <v>0</v>
      </c>
      <c r="X2831" s="20">
        <f>Ugovori_OPULJP[[#This Row],[Privatni doprinos korisnika - HRK]]/7.5345</f>
        <v>0</v>
      </c>
      <c r="Y2831" s="21">
        <f>Ugovori_OPULJP[[#This Row],[Bespovratna sredstva - Ukupno (EU+Nac) HRK
= Ukupna ugovorena vrijednost bespovratnih sredstava]]+Ugovori_OPULJP[[#This Row],[Javni doprinos korisnika - HRK]]+Ugovori_OPULJP[[#This Row],[Privatni doprinos korisnika - HRK]]</f>
        <v>2132439.98</v>
      </c>
      <c r="Z2831" s="22">
        <f>Ugovori_OPULJP[[#This Row],[UKUPNI PRIHVATLJIVI IZDACI
TOTAL ELIGIBLE EXPENDITURE
= Bespovratna sredstva ukupno + doprinos korisnika
= Ukupni prihvatljivi troškovi
= Ukupna ugovorena vrijednost projekta HRK]]/7.5345</f>
        <v>283023.42292122898</v>
      </c>
      <c r="AA2831" s="13" t="s">
        <v>22</v>
      </c>
      <c r="AB2831" s="13" t="s">
        <v>145</v>
      </c>
      <c r="AC2831" s="98" t="s">
        <v>10306</v>
      </c>
      <c r="AD2831" s="12" t="s">
        <v>4506</v>
      </c>
    </row>
    <row r="2832" spans="1:30" ht="55.2" x14ac:dyDescent="0.3">
      <c r="A2832" s="10" t="s">
        <v>10307</v>
      </c>
      <c r="B2832" s="11" t="s">
        <v>139</v>
      </c>
      <c r="C2832" s="12" t="s">
        <v>4504</v>
      </c>
      <c r="D2832" s="12" t="s">
        <v>4505</v>
      </c>
      <c r="E2832" s="13" t="s">
        <v>63</v>
      </c>
      <c r="F2832" s="14" t="s">
        <v>10308</v>
      </c>
      <c r="G2832" s="14" t="s">
        <v>10309</v>
      </c>
      <c r="H2832" s="16">
        <v>44091</v>
      </c>
      <c r="I2832" s="16">
        <v>44882</v>
      </c>
      <c r="J2832" s="17" t="str">
        <f>IF(Ugovori_OPULJP[[#This Row],[DATUM ZAVRŠETKA OPERACIJE]]&gt;DATE(2023,12,31),"u provedbi","završen")</f>
        <v>završen</v>
      </c>
      <c r="K2832" s="15" t="s">
        <v>240</v>
      </c>
      <c r="L2832" s="15" t="s">
        <v>240</v>
      </c>
      <c r="M2832" s="18">
        <v>0.85</v>
      </c>
      <c r="N2832" s="18">
        <v>0.15</v>
      </c>
      <c r="O2832" s="19">
        <f>Ugovori_OPULJP[[#This Row],[Bespovratna sredstva - Ukupno (EU+Nac) HRK
= Ukupna ugovorena vrijednost bespovratnih sredstava]]*Ugovori_OPULJP[[#This Row],[EU STOPA SUFINANCIRANJA %
EU CO-FINANCING RATE %]]</f>
        <v>962764.38299999991</v>
      </c>
      <c r="P2832" s="20">
        <f>Ugovori_OPULJP[[#This Row],[Bespovratna sredstva - EU dio - HRK]]/7.5345</f>
        <v>127780.79275333464</v>
      </c>
      <c r="Q2832" s="19">
        <f>Ugovori_OPULJP[[#This Row],[Bespovratna sredstva - Ukupno (EU+Nac) HRK
= Ukupna ugovorena vrijednost bespovratnih sredstava]]*Ugovori_OPULJP[[#This Row],[STOPA NACIONALNOG SUFINANCIRANJA %]]</f>
        <v>169899.59699999998</v>
      </c>
      <c r="R2832" s="20">
        <f>Ugovori_OPULJP[[#This Row],[Bespovratna sredstva - Nacionalni dio - HRK]]/7.5345</f>
        <v>22549.551662353173</v>
      </c>
      <c r="S2832" s="19">
        <v>1132663.98</v>
      </c>
      <c r="T2832" s="20">
        <f>Ugovori_OPULJP[[#This Row],[Bespovratna sredstva - Ukupno (EU+Nac) HRK
= Ukupna ugovorena vrijednost bespovratnih sredstava]]/7.5345</f>
        <v>150330.34441568784</v>
      </c>
      <c r="U2832" s="19">
        <v>0</v>
      </c>
      <c r="V2832" s="20">
        <f>Ugovori_OPULJP[[#This Row],[Javni doprinos korisnika - HRK]]/7.5345</f>
        <v>0</v>
      </c>
      <c r="W2832" s="19">
        <v>0</v>
      </c>
      <c r="X2832" s="20">
        <f>Ugovori_OPULJP[[#This Row],[Privatni doprinos korisnika - HRK]]/7.5345</f>
        <v>0</v>
      </c>
      <c r="Y2832" s="21">
        <f>Ugovori_OPULJP[[#This Row],[Bespovratna sredstva - Ukupno (EU+Nac) HRK
= Ukupna ugovorena vrijednost bespovratnih sredstava]]+Ugovori_OPULJP[[#This Row],[Javni doprinos korisnika - HRK]]+Ugovori_OPULJP[[#This Row],[Privatni doprinos korisnika - HRK]]</f>
        <v>1132663.98</v>
      </c>
      <c r="Z2832" s="22">
        <f>Ugovori_OPULJP[[#This Row],[UKUPNI PRIHVATLJIVI IZDACI
TOTAL ELIGIBLE EXPENDITURE
= Bespovratna sredstva ukupno + doprinos korisnika
= Ukupni prihvatljivi troškovi
= Ukupna ugovorena vrijednost projekta HRK]]/7.5345</f>
        <v>150330.34441568784</v>
      </c>
      <c r="AA2832" s="13" t="s">
        <v>22</v>
      </c>
      <c r="AB2832" s="13" t="s">
        <v>145</v>
      </c>
      <c r="AC2832" s="99" t="s">
        <v>10310</v>
      </c>
      <c r="AD2832" s="12" t="s">
        <v>4506</v>
      </c>
    </row>
    <row r="2833" spans="1:30" ht="124.2" x14ac:dyDescent="0.3">
      <c r="A2833" s="10" t="s">
        <v>10311</v>
      </c>
      <c r="B2833" s="11" t="s">
        <v>139</v>
      </c>
      <c r="C2833" s="12" t="s">
        <v>4504</v>
      </c>
      <c r="D2833" s="12" t="s">
        <v>4505</v>
      </c>
      <c r="E2833" s="68" t="s">
        <v>63</v>
      </c>
      <c r="F2833" s="53" t="s">
        <v>10312</v>
      </c>
      <c r="G2833" s="53" t="s">
        <v>10313</v>
      </c>
      <c r="H2833" s="70">
        <v>44105</v>
      </c>
      <c r="I2833" s="70">
        <v>44835</v>
      </c>
      <c r="J2833" s="17" t="str">
        <f>IF(Ugovori_OPULJP[[#This Row],[DATUM ZAVRŠETKA OPERACIJE]]&gt;DATE(2023,12,31),"u provedbi","završen")</f>
        <v>završen</v>
      </c>
      <c r="K2833" s="15" t="s">
        <v>207</v>
      </c>
      <c r="L2833" s="54" t="s">
        <v>164</v>
      </c>
      <c r="M2833" s="18">
        <v>0.85</v>
      </c>
      <c r="N2833" s="18">
        <v>0.15</v>
      </c>
      <c r="O2833" s="19">
        <f>Ugovori_OPULJP[[#This Row],[Bespovratna sredstva - Ukupno (EU+Nac) HRK
= Ukupna ugovorena vrijednost bespovratnih sredstava]]*Ugovori_OPULJP[[#This Row],[EU STOPA SUFINANCIRANJA %
EU CO-FINANCING RATE %]]</f>
        <v>964580.0085</v>
      </c>
      <c r="P2833" s="20">
        <f>Ugovori_OPULJP[[#This Row],[Bespovratna sredstva - EU dio - HRK]]/7.5345</f>
        <v>128021.76766872386</v>
      </c>
      <c r="Q2833" s="100">
        <f>Ugovori_OPULJP[[#This Row],[Bespovratna sredstva - Ukupno (EU+Nac) HRK
= Ukupna ugovorena vrijednost bespovratnih sredstava]]*Ugovori_OPULJP[[#This Row],[STOPA NACIONALNOG SUFINANCIRANJA %]]</f>
        <v>170220.00149999998</v>
      </c>
      <c r="R2833" s="101">
        <f>Ugovori_OPULJP[[#This Row],[Bespovratna sredstva - Nacionalni dio - HRK]]/7.5345</f>
        <v>22592.076647421854</v>
      </c>
      <c r="S2833" s="19">
        <v>1134800.01</v>
      </c>
      <c r="T2833" s="20">
        <f>Ugovori_OPULJP[[#This Row],[Bespovratna sredstva - Ukupno (EU+Nac) HRK
= Ukupna ugovorena vrijednost bespovratnih sredstava]]/7.5345</f>
        <v>150613.84431614573</v>
      </c>
      <c r="U2833" s="100">
        <v>0</v>
      </c>
      <c r="V2833" s="101">
        <f>Ugovori_OPULJP[[#This Row],[Javni doprinos korisnika - HRK]]/7.5345</f>
        <v>0</v>
      </c>
      <c r="W2833" s="19">
        <v>0</v>
      </c>
      <c r="X2833" s="20">
        <f>Ugovori_OPULJP[[#This Row],[Privatni doprinos korisnika - HRK]]/7.5345</f>
        <v>0</v>
      </c>
      <c r="Y2833" s="21">
        <f>Ugovori_OPULJP[[#This Row],[Bespovratna sredstva - Ukupno (EU+Nac) HRK
= Ukupna ugovorena vrijednost bespovratnih sredstava]]+Ugovori_OPULJP[[#This Row],[Javni doprinos korisnika - HRK]]+Ugovori_OPULJP[[#This Row],[Privatni doprinos korisnika - HRK]]</f>
        <v>1134800.01</v>
      </c>
      <c r="Z2833" s="22">
        <f>Ugovori_OPULJP[[#This Row],[UKUPNI PRIHVATLJIVI IZDACI
TOTAL ELIGIBLE EXPENDITURE
= Bespovratna sredstva ukupno + doprinos korisnika
= Ukupni prihvatljivi troškovi
= Ukupna ugovorena vrijednost projekta HRK]]/7.5345</f>
        <v>150613.84431614573</v>
      </c>
      <c r="AA2833" s="13" t="s">
        <v>22</v>
      </c>
      <c r="AB2833" s="13" t="s">
        <v>145</v>
      </c>
      <c r="AC2833" s="98" t="s">
        <v>10314</v>
      </c>
      <c r="AD2833" s="12" t="s">
        <v>4506</v>
      </c>
    </row>
    <row r="2834" spans="1:30" ht="124.2" x14ac:dyDescent="0.3">
      <c r="A2834" s="10" t="s">
        <v>10315</v>
      </c>
      <c r="B2834" s="11" t="s">
        <v>139</v>
      </c>
      <c r="C2834" s="12" t="s">
        <v>4504</v>
      </c>
      <c r="D2834" s="12" t="s">
        <v>4505</v>
      </c>
      <c r="E2834" s="68" t="s">
        <v>63</v>
      </c>
      <c r="F2834" s="14" t="s">
        <v>10316</v>
      </c>
      <c r="G2834" s="14" t="s">
        <v>182</v>
      </c>
      <c r="H2834" s="16">
        <v>44091</v>
      </c>
      <c r="I2834" s="16">
        <v>45002</v>
      </c>
      <c r="J2834" s="17" t="str">
        <f>IF(Ugovori_OPULJP[[#This Row],[DATUM ZAVRŠETKA OPERACIJE]]&gt;DATE(2023,12,31),"u provedbi","završen")</f>
        <v>završen</v>
      </c>
      <c r="K2834" s="15" t="s">
        <v>8939</v>
      </c>
      <c r="L2834" s="15" t="s">
        <v>71</v>
      </c>
      <c r="M2834" s="18">
        <v>0.85</v>
      </c>
      <c r="N2834" s="18">
        <v>0.15</v>
      </c>
      <c r="O2834" s="19">
        <f>Ugovori_OPULJP[[#This Row],[Bespovratna sredstva - Ukupno (EU+Nac) HRK
= Ukupna ugovorena vrijednost bespovratnih sredstava]]*Ugovori_OPULJP[[#This Row],[EU STOPA SUFINANCIRANJA %
EU CO-FINANCING RATE %]]</f>
        <v>982430</v>
      </c>
      <c r="P2834" s="20">
        <f>Ugovori_OPULJP[[#This Row],[Bespovratna sredstva - EU dio - HRK]]/7.5345</f>
        <v>130390.86867078107</v>
      </c>
      <c r="Q2834" s="19">
        <f>Ugovori_OPULJP[[#This Row],[Bespovratna sredstva - Ukupno (EU+Nac) HRK
= Ukupna ugovorena vrijednost bespovratnih sredstava]]*Ugovori_OPULJP[[#This Row],[STOPA NACIONALNOG SUFINANCIRANJA %]]</f>
        <v>173370</v>
      </c>
      <c r="R2834" s="20">
        <f>Ugovori_OPULJP[[#This Row],[Bespovratna sredstva - Nacionalni dio - HRK]]/7.5345</f>
        <v>23010.153294843716</v>
      </c>
      <c r="S2834" s="19">
        <v>1155800</v>
      </c>
      <c r="T2834" s="20">
        <f>Ugovori_OPULJP[[#This Row],[Bespovratna sredstva - Ukupno (EU+Nac) HRK
= Ukupna ugovorena vrijednost bespovratnih sredstava]]/7.5345</f>
        <v>153401.02196562479</v>
      </c>
      <c r="U2834" s="19">
        <v>0</v>
      </c>
      <c r="V2834" s="20">
        <f>Ugovori_OPULJP[[#This Row],[Javni doprinos korisnika - HRK]]/7.5345</f>
        <v>0</v>
      </c>
      <c r="W2834" s="19">
        <v>0</v>
      </c>
      <c r="X2834" s="20">
        <f>Ugovori_OPULJP[[#This Row],[Privatni doprinos korisnika - HRK]]/7.5345</f>
        <v>0</v>
      </c>
      <c r="Y2834" s="21">
        <f>Ugovori_OPULJP[[#This Row],[Bespovratna sredstva - Ukupno (EU+Nac) HRK
= Ukupna ugovorena vrijednost bespovratnih sredstava]]+Ugovori_OPULJP[[#This Row],[Javni doprinos korisnika - HRK]]+Ugovori_OPULJP[[#This Row],[Privatni doprinos korisnika - HRK]]</f>
        <v>1155800</v>
      </c>
      <c r="Z2834" s="22">
        <f>Ugovori_OPULJP[[#This Row],[UKUPNI PRIHVATLJIVI IZDACI
TOTAL ELIGIBLE EXPENDITURE
= Bespovratna sredstva ukupno + doprinos korisnika
= Ukupni prihvatljivi troškovi
= Ukupna ugovorena vrijednost projekta HRK]]/7.5345</f>
        <v>153401.02196562479</v>
      </c>
      <c r="AA2834" s="13" t="s">
        <v>22</v>
      </c>
      <c r="AB2834" s="13" t="s">
        <v>145</v>
      </c>
      <c r="AC2834" s="99" t="s">
        <v>10317</v>
      </c>
      <c r="AD2834" s="12" t="s">
        <v>4506</v>
      </c>
    </row>
    <row r="2835" spans="1:30" ht="110.4" x14ac:dyDescent="0.3">
      <c r="A2835" s="10" t="s">
        <v>10318</v>
      </c>
      <c r="B2835" s="11" t="s">
        <v>139</v>
      </c>
      <c r="C2835" s="12" t="s">
        <v>4504</v>
      </c>
      <c r="D2835" s="12" t="s">
        <v>4505</v>
      </c>
      <c r="E2835" s="68" t="s">
        <v>63</v>
      </c>
      <c r="F2835" s="53" t="s">
        <v>10319</v>
      </c>
      <c r="G2835" s="53" t="s">
        <v>10320</v>
      </c>
      <c r="H2835" s="70">
        <v>44109</v>
      </c>
      <c r="I2835" s="70">
        <v>44597</v>
      </c>
      <c r="J2835" s="17" t="str">
        <f>IF(Ugovori_OPULJP[[#This Row],[DATUM ZAVRŠETKA OPERACIJE]]&gt;DATE(2023,12,31),"u provedbi","završen")</f>
        <v>završen</v>
      </c>
      <c r="K2835" s="15" t="s">
        <v>21</v>
      </c>
      <c r="L2835" s="54" t="s">
        <v>21</v>
      </c>
      <c r="M2835" s="18">
        <v>0.85</v>
      </c>
      <c r="N2835" s="18">
        <v>0.15</v>
      </c>
      <c r="O2835" s="19">
        <f>Ugovori_OPULJP[[#This Row],[Bespovratna sredstva - Ukupno (EU+Nac) HRK
= Ukupna ugovorena vrijednost bespovratnih sredstava]]*Ugovori_OPULJP[[#This Row],[EU STOPA SUFINANCIRANJA %
EU CO-FINANCING RATE %]]</f>
        <v>458541.69699999993</v>
      </c>
      <c r="P2835" s="20">
        <f>Ugovori_OPULJP[[#This Row],[Bespovratna sredstva - EU dio - HRK]]/7.5345</f>
        <v>60858.941801048495</v>
      </c>
      <c r="Q2835" s="51">
        <f>Ugovori_OPULJP[[#This Row],[Bespovratna sredstva - Ukupno (EU+Nac) HRK
= Ukupna ugovorena vrijednost bespovratnih sredstava]]*Ugovori_OPULJP[[#This Row],[STOPA NACIONALNOG SUFINANCIRANJA %]]</f>
        <v>80919.122999999992</v>
      </c>
      <c r="R2835" s="52">
        <f>Ugovori_OPULJP[[#This Row],[Bespovratna sredstva - Nacionalni dio - HRK]]/7.5345</f>
        <v>10739.813259008559</v>
      </c>
      <c r="S2835" s="19">
        <v>539460.81999999995</v>
      </c>
      <c r="T2835" s="20">
        <f>Ugovori_OPULJP[[#This Row],[Bespovratna sredstva - Ukupno (EU+Nac) HRK
= Ukupna ugovorena vrijednost bespovratnih sredstava]]/7.5345</f>
        <v>71598.755060057054</v>
      </c>
      <c r="U2835" s="51">
        <v>0</v>
      </c>
      <c r="V2835" s="52">
        <f>Ugovori_OPULJP[[#This Row],[Javni doprinos korisnika - HRK]]/7.5345</f>
        <v>0</v>
      </c>
      <c r="W2835" s="19">
        <v>0</v>
      </c>
      <c r="X2835" s="20">
        <f>Ugovori_OPULJP[[#This Row],[Privatni doprinos korisnika - HRK]]/7.5345</f>
        <v>0</v>
      </c>
      <c r="Y2835" s="21">
        <f>Ugovori_OPULJP[[#This Row],[Bespovratna sredstva - Ukupno (EU+Nac) HRK
= Ukupna ugovorena vrijednost bespovratnih sredstava]]+Ugovori_OPULJP[[#This Row],[Javni doprinos korisnika - HRK]]+Ugovori_OPULJP[[#This Row],[Privatni doprinos korisnika - HRK]]</f>
        <v>539460.81999999995</v>
      </c>
      <c r="Z2835" s="22">
        <f>Ugovori_OPULJP[[#This Row],[UKUPNI PRIHVATLJIVI IZDACI
TOTAL ELIGIBLE EXPENDITURE
= Bespovratna sredstva ukupno + doprinos korisnika
= Ukupni prihvatljivi troškovi
= Ukupna ugovorena vrijednost projekta HRK]]/7.5345</f>
        <v>71598.755060057054</v>
      </c>
      <c r="AA2835" s="13" t="s">
        <v>22</v>
      </c>
      <c r="AB2835" s="13" t="s">
        <v>145</v>
      </c>
      <c r="AC2835" s="98" t="s">
        <v>10321</v>
      </c>
      <c r="AD2835" s="12" t="s">
        <v>4506</v>
      </c>
    </row>
    <row r="2836" spans="1:30" ht="96.6" x14ac:dyDescent="0.3">
      <c r="A2836" s="10" t="s">
        <v>10322</v>
      </c>
      <c r="B2836" s="11" t="s">
        <v>139</v>
      </c>
      <c r="C2836" s="12" t="s">
        <v>4504</v>
      </c>
      <c r="D2836" s="12" t="s">
        <v>4505</v>
      </c>
      <c r="E2836" s="68" t="s">
        <v>63</v>
      </c>
      <c r="F2836" s="14" t="s">
        <v>10323</v>
      </c>
      <c r="G2836" s="14" t="s">
        <v>10324</v>
      </c>
      <c r="H2836" s="16">
        <v>44091</v>
      </c>
      <c r="I2836" s="16">
        <v>45002</v>
      </c>
      <c r="J2836" s="17" t="str">
        <f>IF(Ugovori_OPULJP[[#This Row],[DATUM ZAVRŠETKA OPERACIJE]]&gt;DATE(2023,12,31),"u provedbi","završen")</f>
        <v>završen</v>
      </c>
      <c r="K2836" s="15" t="s">
        <v>2464</v>
      </c>
      <c r="L2836" s="15" t="s">
        <v>71</v>
      </c>
      <c r="M2836" s="18">
        <v>0.85</v>
      </c>
      <c r="N2836" s="18">
        <v>0.15</v>
      </c>
      <c r="O2836" s="19">
        <f>Ugovori_OPULJP[[#This Row],[Bespovratna sredstva - Ukupno (EU+Nac) HRK
= Ukupna ugovorena vrijednost bespovratnih sredstava]]*Ugovori_OPULJP[[#This Row],[EU STOPA SUFINANCIRANJA %
EU CO-FINANCING RATE %]]</f>
        <v>903436.1</v>
      </c>
      <c r="P2836" s="20">
        <f>Ugovori_OPULJP[[#This Row],[Bespovratna sredstva - EU dio - HRK]]/7.5345</f>
        <v>119906.57641515693</v>
      </c>
      <c r="Q2836" s="19">
        <f>Ugovori_OPULJP[[#This Row],[Bespovratna sredstva - Ukupno (EU+Nac) HRK
= Ukupna ugovorena vrijednost bespovratnih sredstava]]*Ugovori_OPULJP[[#This Row],[STOPA NACIONALNOG SUFINANCIRANJA %]]</f>
        <v>159429.9</v>
      </c>
      <c r="R2836" s="20">
        <f>Ugovori_OPULJP[[#This Row],[Bespovratna sredstva - Nacionalni dio - HRK]]/7.5345</f>
        <v>21159.984073262989</v>
      </c>
      <c r="S2836" s="19">
        <v>1062866</v>
      </c>
      <c r="T2836" s="20">
        <f>Ugovori_OPULJP[[#This Row],[Bespovratna sredstva - Ukupno (EU+Nac) HRK
= Ukupna ugovorena vrijednost bespovratnih sredstava]]/7.5345</f>
        <v>141066.56048841993</v>
      </c>
      <c r="U2836" s="19">
        <v>0</v>
      </c>
      <c r="V2836" s="20">
        <f>Ugovori_OPULJP[[#This Row],[Javni doprinos korisnika - HRK]]/7.5345</f>
        <v>0</v>
      </c>
      <c r="W2836" s="19">
        <v>0</v>
      </c>
      <c r="X2836" s="20">
        <f>Ugovori_OPULJP[[#This Row],[Privatni doprinos korisnika - HRK]]/7.5345</f>
        <v>0</v>
      </c>
      <c r="Y2836" s="21">
        <f>Ugovori_OPULJP[[#This Row],[Bespovratna sredstva - Ukupno (EU+Nac) HRK
= Ukupna ugovorena vrijednost bespovratnih sredstava]]+Ugovori_OPULJP[[#This Row],[Javni doprinos korisnika - HRK]]+Ugovori_OPULJP[[#This Row],[Privatni doprinos korisnika - HRK]]</f>
        <v>1062866</v>
      </c>
      <c r="Z2836" s="22">
        <f>Ugovori_OPULJP[[#This Row],[UKUPNI PRIHVATLJIVI IZDACI
TOTAL ELIGIBLE EXPENDITURE
= Bespovratna sredstva ukupno + doprinos korisnika
= Ukupni prihvatljivi troškovi
= Ukupna ugovorena vrijednost projekta HRK]]/7.5345</f>
        <v>141066.56048841993</v>
      </c>
      <c r="AA2836" s="13" t="s">
        <v>22</v>
      </c>
      <c r="AB2836" s="13" t="s">
        <v>145</v>
      </c>
      <c r="AC2836" s="99" t="s">
        <v>10325</v>
      </c>
      <c r="AD2836" s="12" t="s">
        <v>4506</v>
      </c>
    </row>
    <row r="2837" spans="1:30" ht="96.6" x14ac:dyDescent="0.3">
      <c r="A2837" s="10" t="s">
        <v>10326</v>
      </c>
      <c r="B2837" s="11" t="s">
        <v>139</v>
      </c>
      <c r="C2837" s="12" t="s">
        <v>4504</v>
      </c>
      <c r="D2837" s="12" t="s">
        <v>4505</v>
      </c>
      <c r="E2837" s="68" t="s">
        <v>63</v>
      </c>
      <c r="F2837" s="53" t="s">
        <v>10327</v>
      </c>
      <c r="G2837" s="53" t="s">
        <v>10328</v>
      </c>
      <c r="H2837" s="70">
        <v>44105</v>
      </c>
      <c r="I2837" s="70">
        <v>44805</v>
      </c>
      <c r="J2837" s="17" t="str">
        <f>IF(Ugovori_OPULJP[[#This Row],[DATUM ZAVRŠETKA OPERACIJE]]&gt;DATE(2023,12,31),"u provedbi","završen")</f>
        <v>završen</v>
      </c>
      <c r="K2837" s="15" t="s">
        <v>10329</v>
      </c>
      <c r="L2837" s="54" t="s">
        <v>178</v>
      </c>
      <c r="M2837" s="18">
        <v>0.85</v>
      </c>
      <c r="N2837" s="18">
        <v>0.15</v>
      </c>
      <c r="O2837" s="19">
        <f>Ugovori_OPULJP[[#This Row],[Bespovratna sredstva - Ukupno (EU+Nac) HRK
= Ukupna ugovorena vrijednost bespovratnih sredstava]]*Ugovori_OPULJP[[#This Row],[EU STOPA SUFINANCIRANJA %
EU CO-FINANCING RATE %]]</f>
        <v>730857.2</v>
      </c>
      <c r="P2837" s="20">
        <f>Ugovori_OPULJP[[#This Row],[Bespovratna sredstva - EU dio - HRK]]/7.5345</f>
        <v>97001.420134050029</v>
      </c>
      <c r="Q2837" s="51">
        <f>Ugovori_OPULJP[[#This Row],[Bespovratna sredstva - Ukupno (EU+Nac) HRK
= Ukupna ugovorena vrijednost bespovratnih sredstava]]*Ugovori_OPULJP[[#This Row],[STOPA NACIONALNOG SUFINANCIRANJA %]]</f>
        <v>128974.79999999999</v>
      </c>
      <c r="R2837" s="52">
        <f>Ugovori_OPULJP[[#This Row],[Bespovratna sredstva - Nacionalni dio - HRK]]/7.5345</f>
        <v>17117.897670714709</v>
      </c>
      <c r="S2837" s="19">
        <v>859832</v>
      </c>
      <c r="T2837" s="20">
        <f>Ugovori_OPULJP[[#This Row],[Bespovratna sredstva - Ukupno (EU+Nac) HRK
= Ukupna ugovorena vrijednost bespovratnih sredstava]]/7.5345</f>
        <v>114119.31780476474</v>
      </c>
      <c r="U2837" s="51">
        <v>0</v>
      </c>
      <c r="V2837" s="52">
        <f>Ugovori_OPULJP[[#This Row],[Javni doprinos korisnika - HRK]]/7.5345</f>
        <v>0</v>
      </c>
      <c r="W2837" s="19">
        <v>0</v>
      </c>
      <c r="X2837" s="20">
        <f>Ugovori_OPULJP[[#This Row],[Privatni doprinos korisnika - HRK]]/7.5345</f>
        <v>0</v>
      </c>
      <c r="Y2837" s="21">
        <f>Ugovori_OPULJP[[#This Row],[Bespovratna sredstva - Ukupno (EU+Nac) HRK
= Ukupna ugovorena vrijednost bespovratnih sredstava]]+Ugovori_OPULJP[[#This Row],[Javni doprinos korisnika - HRK]]+Ugovori_OPULJP[[#This Row],[Privatni doprinos korisnika - HRK]]</f>
        <v>859832</v>
      </c>
      <c r="Z2837" s="22">
        <f>Ugovori_OPULJP[[#This Row],[UKUPNI PRIHVATLJIVI IZDACI
TOTAL ELIGIBLE EXPENDITURE
= Bespovratna sredstva ukupno + doprinos korisnika
= Ukupni prihvatljivi troškovi
= Ukupna ugovorena vrijednost projekta HRK]]/7.5345</f>
        <v>114119.31780476474</v>
      </c>
      <c r="AA2837" s="13" t="s">
        <v>22</v>
      </c>
      <c r="AB2837" s="13" t="s">
        <v>145</v>
      </c>
      <c r="AC2837" s="98" t="s">
        <v>10330</v>
      </c>
      <c r="AD2837" s="12" t="s">
        <v>4506</v>
      </c>
    </row>
    <row r="2838" spans="1:30" ht="96.6" x14ac:dyDescent="0.3">
      <c r="A2838" s="10" t="s">
        <v>10331</v>
      </c>
      <c r="B2838" s="11" t="s">
        <v>139</v>
      </c>
      <c r="C2838" s="12" t="s">
        <v>4504</v>
      </c>
      <c r="D2838" s="12" t="s">
        <v>4505</v>
      </c>
      <c r="E2838" s="68" t="s">
        <v>63</v>
      </c>
      <c r="F2838" s="14" t="s">
        <v>10332</v>
      </c>
      <c r="G2838" s="14" t="s">
        <v>6402</v>
      </c>
      <c r="H2838" s="16">
        <v>44118</v>
      </c>
      <c r="I2838" s="16">
        <v>45030</v>
      </c>
      <c r="J2838" s="17" t="str">
        <f>IF(Ugovori_OPULJP[[#This Row],[DATUM ZAVRŠETKA OPERACIJE]]&gt;DATE(2023,12,31),"u provedbi","završen")</f>
        <v>završen</v>
      </c>
      <c r="K2838" s="15" t="s">
        <v>8939</v>
      </c>
      <c r="L2838" s="15" t="s">
        <v>417</v>
      </c>
      <c r="M2838" s="18">
        <v>0.85</v>
      </c>
      <c r="N2838" s="18">
        <v>0.15</v>
      </c>
      <c r="O2838" s="19">
        <f>Ugovori_OPULJP[[#This Row],[Bespovratna sredstva - Ukupno (EU+Nac) HRK
= Ukupna ugovorena vrijednost bespovratnih sredstava]]*Ugovori_OPULJP[[#This Row],[EU STOPA SUFINANCIRANJA %
EU CO-FINANCING RATE %]]</f>
        <v>954694.5</v>
      </c>
      <c r="P2838" s="20">
        <f>Ugovori_OPULJP[[#This Row],[Bespovratna sredstva - EU dio - HRK]]/7.5345</f>
        <v>126709.73521799721</v>
      </c>
      <c r="Q2838" s="19">
        <f>Ugovori_OPULJP[[#This Row],[Bespovratna sredstva - Ukupno (EU+Nac) HRK
= Ukupna ugovorena vrijednost bespovratnih sredstava]]*Ugovori_OPULJP[[#This Row],[STOPA NACIONALNOG SUFINANCIRANJA %]]</f>
        <v>168475.5</v>
      </c>
      <c r="R2838" s="20">
        <f>Ugovori_OPULJP[[#This Row],[Bespovratna sredstva - Nacionalni dio - HRK]]/7.5345</f>
        <v>22360.54150905833</v>
      </c>
      <c r="S2838" s="19">
        <v>1123170</v>
      </c>
      <c r="T2838" s="20">
        <f>Ugovori_OPULJP[[#This Row],[Bespovratna sredstva - Ukupno (EU+Nac) HRK
= Ukupna ugovorena vrijednost bespovratnih sredstava]]/7.5345</f>
        <v>149070.27672705555</v>
      </c>
      <c r="U2838" s="19">
        <v>0</v>
      </c>
      <c r="V2838" s="20">
        <f>Ugovori_OPULJP[[#This Row],[Javni doprinos korisnika - HRK]]/7.5345</f>
        <v>0</v>
      </c>
      <c r="W2838" s="19">
        <v>0</v>
      </c>
      <c r="X2838" s="20">
        <f>Ugovori_OPULJP[[#This Row],[Privatni doprinos korisnika - HRK]]/7.5345</f>
        <v>0</v>
      </c>
      <c r="Y2838" s="21">
        <f>Ugovori_OPULJP[[#This Row],[Bespovratna sredstva - Ukupno (EU+Nac) HRK
= Ukupna ugovorena vrijednost bespovratnih sredstava]]+Ugovori_OPULJP[[#This Row],[Javni doprinos korisnika - HRK]]+Ugovori_OPULJP[[#This Row],[Privatni doprinos korisnika - HRK]]</f>
        <v>1123170</v>
      </c>
      <c r="Z2838" s="22">
        <f>Ugovori_OPULJP[[#This Row],[UKUPNI PRIHVATLJIVI IZDACI
TOTAL ELIGIBLE EXPENDITURE
= Bespovratna sredstva ukupno + doprinos korisnika
= Ukupni prihvatljivi troškovi
= Ukupna ugovorena vrijednost projekta HRK]]/7.5345</f>
        <v>149070.27672705555</v>
      </c>
      <c r="AA2838" s="13" t="s">
        <v>22</v>
      </c>
      <c r="AB2838" s="13" t="s">
        <v>145</v>
      </c>
      <c r="AC2838" s="98" t="s">
        <v>10333</v>
      </c>
      <c r="AD2838" s="12" t="s">
        <v>4506</v>
      </c>
    </row>
    <row r="2839" spans="1:30" ht="110.4" x14ac:dyDescent="0.3">
      <c r="A2839" s="10" t="s">
        <v>10334</v>
      </c>
      <c r="B2839" s="11" t="s">
        <v>139</v>
      </c>
      <c r="C2839" s="12" t="s">
        <v>4504</v>
      </c>
      <c r="D2839" s="12" t="s">
        <v>4505</v>
      </c>
      <c r="E2839" s="68" t="s">
        <v>63</v>
      </c>
      <c r="F2839" s="14" t="s">
        <v>10335</v>
      </c>
      <c r="G2839" s="14" t="s">
        <v>10336</v>
      </c>
      <c r="H2839" s="16">
        <v>44091</v>
      </c>
      <c r="I2839" s="16">
        <v>44974</v>
      </c>
      <c r="J2839" s="17" t="str">
        <f>IF(Ugovori_OPULJP[[#This Row],[DATUM ZAVRŠETKA OPERACIJE]]&gt;DATE(2023,12,31),"u provedbi","završen")</f>
        <v>završen</v>
      </c>
      <c r="K2839" s="15" t="s">
        <v>71</v>
      </c>
      <c r="L2839" s="15" t="s">
        <v>71</v>
      </c>
      <c r="M2839" s="18">
        <v>0.85</v>
      </c>
      <c r="N2839" s="18">
        <v>0.15</v>
      </c>
      <c r="O2839" s="19">
        <f>Ugovori_OPULJP[[#This Row],[Bespovratna sredstva - Ukupno (EU+Nac) HRK
= Ukupna ugovorena vrijednost bespovratnih sredstava]]*Ugovori_OPULJP[[#This Row],[EU STOPA SUFINANCIRANJA %
EU CO-FINANCING RATE %]]</f>
        <v>357120.61499999999</v>
      </c>
      <c r="P2839" s="20">
        <f>Ugovori_OPULJP[[#This Row],[Bespovratna sredstva - EU dio - HRK]]/7.5345</f>
        <v>47398.050965558425</v>
      </c>
      <c r="Q2839" s="19">
        <f>Ugovori_OPULJP[[#This Row],[Bespovratna sredstva - Ukupno (EU+Nac) HRK
= Ukupna ugovorena vrijednost bespovratnih sredstava]]*Ugovori_OPULJP[[#This Row],[STOPA NACIONALNOG SUFINANCIRANJA %]]</f>
        <v>63021.285000000003</v>
      </c>
      <c r="R2839" s="20">
        <f>Ugovori_OPULJP[[#This Row],[Bespovratna sredstva - Nacionalni dio - HRK]]/7.5345</f>
        <v>8364.3619350985464</v>
      </c>
      <c r="S2839" s="19">
        <v>420141.9</v>
      </c>
      <c r="T2839" s="20">
        <f>Ugovori_OPULJP[[#This Row],[Bespovratna sredstva - Ukupno (EU+Nac) HRK
= Ukupna ugovorena vrijednost bespovratnih sredstava]]/7.5345</f>
        <v>55762.412900656978</v>
      </c>
      <c r="U2839" s="19">
        <v>0</v>
      </c>
      <c r="V2839" s="20">
        <f>Ugovori_OPULJP[[#This Row],[Javni doprinos korisnika - HRK]]/7.5345</f>
        <v>0</v>
      </c>
      <c r="W2839" s="19">
        <v>0</v>
      </c>
      <c r="X2839" s="20">
        <f>Ugovori_OPULJP[[#This Row],[Privatni doprinos korisnika - HRK]]/7.5345</f>
        <v>0</v>
      </c>
      <c r="Y2839" s="21">
        <f>Ugovori_OPULJP[[#This Row],[Bespovratna sredstva - Ukupno (EU+Nac) HRK
= Ukupna ugovorena vrijednost bespovratnih sredstava]]+Ugovori_OPULJP[[#This Row],[Javni doprinos korisnika - HRK]]+Ugovori_OPULJP[[#This Row],[Privatni doprinos korisnika - HRK]]</f>
        <v>420141.9</v>
      </c>
      <c r="Z2839" s="22">
        <f>Ugovori_OPULJP[[#This Row],[UKUPNI PRIHVATLJIVI IZDACI
TOTAL ELIGIBLE EXPENDITURE
= Bespovratna sredstva ukupno + doprinos korisnika
= Ukupni prihvatljivi troškovi
= Ukupna ugovorena vrijednost projekta HRK]]/7.5345</f>
        <v>55762.412900656978</v>
      </c>
      <c r="AA2839" s="13" t="s">
        <v>22</v>
      </c>
      <c r="AB2839" s="13" t="s">
        <v>145</v>
      </c>
      <c r="AC2839" s="99" t="s">
        <v>10337</v>
      </c>
      <c r="AD2839" s="12" t="s">
        <v>4506</v>
      </c>
    </row>
    <row r="2840" spans="1:30" ht="96.6" x14ac:dyDescent="0.3">
      <c r="A2840" s="10" t="s">
        <v>10338</v>
      </c>
      <c r="B2840" s="11" t="s">
        <v>139</v>
      </c>
      <c r="C2840" s="12" t="s">
        <v>4504</v>
      </c>
      <c r="D2840" s="12" t="s">
        <v>4505</v>
      </c>
      <c r="E2840" s="68" t="s">
        <v>63</v>
      </c>
      <c r="F2840" s="14" t="s">
        <v>10339</v>
      </c>
      <c r="G2840" s="14" t="s">
        <v>2743</v>
      </c>
      <c r="H2840" s="16">
        <v>44091</v>
      </c>
      <c r="I2840" s="16">
        <v>45002</v>
      </c>
      <c r="J2840" s="17" t="str">
        <f>IF(Ugovori_OPULJP[[#This Row],[DATUM ZAVRŠETKA OPERACIJE]]&gt;DATE(2023,12,31),"u provedbi","završen")</f>
        <v>završen</v>
      </c>
      <c r="K2840" s="15" t="s">
        <v>71</v>
      </c>
      <c r="L2840" s="15" t="s">
        <v>71</v>
      </c>
      <c r="M2840" s="18">
        <v>0.85</v>
      </c>
      <c r="N2840" s="18">
        <v>0.15</v>
      </c>
      <c r="O2840" s="19">
        <f>Ugovori_OPULJP[[#This Row],[Bespovratna sredstva - Ukupno (EU+Nac) HRK
= Ukupna ugovorena vrijednost bespovratnih sredstava]]*Ugovori_OPULJP[[#This Row],[EU STOPA SUFINANCIRANJA %
EU CO-FINANCING RATE %]]</f>
        <v>997220</v>
      </c>
      <c r="P2840" s="20">
        <f>Ugovori_OPULJP[[#This Row],[Bespovratna sredstva - EU dio - HRK]]/7.5345</f>
        <v>132353.83900723339</v>
      </c>
      <c r="Q2840" s="19">
        <f>Ugovori_OPULJP[[#This Row],[Bespovratna sredstva - Ukupno (EU+Nac) HRK
= Ukupna ugovorena vrijednost bespovratnih sredstava]]*Ugovori_OPULJP[[#This Row],[STOPA NACIONALNOG SUFINANCIRANJA %]]</f>
        <v>175980</v>
      </c>
      <c r="R2840" s="20">
        <f>Ugovori_OPULJP[[#This Row],[Bespovratna sredstva - Nacionalni dio - HRK]]/7.5345</f>
        <v>23356.559824805892</v>
      </c>
      <c r="S2840" s="19">
        <v>1173200</v>
      </c>
      <c r="T2840" s="20">
        <f>Ugovori_OPULJP[[#This Row],[Bespovratna sredstva - Ukupno (EU+Nac) HRK
= Ukupna ugovorena vrijednost bespovratnih sredstava]]/7.5345</f>
        <v>155710.39883203927</v>
      </c>
      <c r="U2840" s="19">
        <v>0</v>
      </c>
      <c r="V2840" s="20">
        <f>Ugovori_OPULJP[[#This Row],[Javni doprinos korisnika - HRK]]/7.5345</f>
        <v>0</v>
      </c>
      <c r="W2840" s="19">
        <v>0</v>
      </c>
      <c r="X2840" s="20">
        <f>Ugovori_OPULJP[[#This Row],[Privatni doprinos korisnika - HRK]]/7.5345</f>
        <v>0</v>
      </c>
      <c r="Y2840" s="21">
        <f>Ugovori_OPULJP[[#This Row],[Bespovratna sredstva - Ukupno (EU+Nac) HRK
= Ukupna ugovorena vrijednost bespovratnih sredstava]]+Ugovori_OPULJP[[#This Row],[Javni doprinos korisnika - HRK]]+Ugovori_OPULJP[[#This Row],[Privatni doprinos korisnika - HRK]]</f>
        <v>1173200</v>
      </c>
      <c r="Z2840" s="22">
        <f>Ugovori_OPULJP[[#This Row],[UKUPNI PRIHVATLJIVI IZDACI
TOTAL ELIGIBLE EXPENDITURE
= Bespovratna sredstva ukupno + doprinos korisnika
= Ukupni prihvatljivi troškovi
= Ukupna ugovorena vrijednost projekta HRK]]/7.5345</f>
        <v>155710.39883203927</v>
      </c>
      <c r="AA2840" s="13" t="s">
        <v>22</v>
      </c>
      <c r="AB2840" s="13" t="s">
        <v>145</v>
      </c>
      <c r="AC2840" s="99" t="s">
        <v>10340</v>
      </c>
      <c r="AD2840" s="12" t="s">
        <v>4506</v>
      </c>
    </row>
    <row r="2841" spans="1:30" ht="110.4" x14ac:dyDescent="0.3">
      <c r="A2841" s="10" t="s">
        <v>10341</v>
      </c>
      <c r="B2841" s="11" t="s">
        <v>139</v>
      </c>
      <c r="C2841" s="12" t="s">
        <v>4504</v>
      </c>
      <c r="D2841" s="12" t="s">
        <v>4505</v>
      </c>
      <c r="E2841" s="68" t="s">
        <v>63</v>
      </c>
      <c r="F2841" s="53" t="s">
        <v>10342</v>
      </c>
      <c r="G2841" s="53" t="s">
        <v>3420</v>
      </c>
      <c r="H2841" s="70">
        <v>44109</v>
      </c>
      <c r="I2841" s="70">
        <v>45021</v>
      </c>
      <c r="J2841" s="17" t="str">
        <f>IF(Ugovori_OPULJP[[#This Row],[DATUM ZAVRŠETKA OPERACIJE]]&gt;DATE(2023,12,31),"u provedbi","završen")</f>
        <v>završen</v>
      </c>
      <c r="K2841" s="15" t="s">
        <v>324</v>
      </c>
      <c r="L2841" s="54" t="s">
        <v>324</v>
      </c>
      <c r="M2841" s="18">
        <v>0.85</v>
      </c>
      <c r="N2841" s="18">
        <v>0.15</v>
      </c>
      <c r="O2841" s="19">
        <f>Ugovori_OPULJP[[#This Row],[Bespovratna sredstva - Ukupno (EU+Nac) HRK
= Ukupna ugovorena vrijednost bespovratnih sredstava]]*Ugovori_OPULJP[[#This Row],[EU STOPA SUFINANCIRANJA %
EU CO-FINANCING RATE %]]</f>
        <v>435132</v>
      </c>
      <c r="P2841" s="20">
        <f>Ugovori_OPULJP[[#This Row],[Bespovratna sredstva - EU dio - HRK]]/7.5345</f>
        <v>57751.941071073059</v>
      </c>
      <c r="Q2841" s="51">
        <f>Ugovori_OPULJP[[#This Row],[Bespovratna sredstva - Ukupno (EU+Nac) HRK
= Ukupna ugovorena vrijednost bespovratnih sredstava]]*Ugovori_OPULJP[[#This Row],[STOPA NACIONALNOG SUFINANCIRANJA %]]</f>
        <v>76788</v>
      </c>
      <c r="R2841" s="52">
        <f>Ugovori_OPULJP[[#This Row],[Bespovratna sredstva - Nacionalni dio - HRK]]/7.5345</f>
        <v>10191.519012542305</v>
      </c>
      <c r="S2841" s="19">
        <v>511920</v>
      </c>
      <c r="T2841" s="20">
        <f>Ugovori_OPULJP[[#This Row],[Bespovratna sredstva - Ukupno (EU+Nac) HRK
= Ukupna ugovorena vrijednost bespovratnih sredstava]]/7.5345</f>
        <v>67943.46008361537</v>
      </c>
      <c r="U2841" s="51">
        <v>0</v>
      </c>
      <c r="V2841" s="52">
        <f>Ugovori_OPULJP[[#This Row],[Javni doprinos korisnika - HRK]]/7.5345</f>
        <v>0</v>
      </c>
      <c r="W2841" s="19">
        <v>0</v>
      </c>
      <c r="X2841" s="20">
        <f>Ugovori_OPULJP[[#This Row],[Privatni doprinos korisnika - HRK]]/7.5345</f>
        <v>0</v>
      </c>
      <c r="Y2841" s="21">
        <f>Ugovori_OPULJP[[#This Row],[Bespovratna sredstva - Ukupno (EU+Nac) HRK
= Ukupna ugovorena vrijednost bespovratnih sredstava]]+Ugovori_OPULJP[[#This Row],[Javni doprinos korisnika - HRK]]+Ugovori_OPULJP[[#This Row],[Privatni doprinos korisnika - HRK]]</f>
        <v>511920</v>
      </c>
      <c r="Z2841" s="22">
        <f>Ugovori_OPULJP[[#This Row],[UKUPNI PRIHVATLJIVI IZDACI
TOTAL ELIGIBLE EXPENDITURE
= Bespovratna sredstva ukupno + doprinos korisnika
= Ukupni prihvatljivi troškovi
= Ukupna ugovorena vrijednost projekta HRK]]/7.5345</f>
        <v>67943.46008361537</v>
      </c>
      <c r="AA2841" s="13" t="s">
        <v>22</v>
      </c>
      <c r="AB2841" s="13" t="s">
        <v>145</v>
      </c>
      <c r="AC2841" s="98" t="s">
        <v>10343</v>
      </c>
      <c r="AD2841" s="12" t="s">
        <v>4506</v>
      </c>
    </row>
    <row r="2842" spans="1:30" ht="55.2" x14ac:dyDescent="0.3">
      <c r="A2842" s="10" t="s">
        <v>10344</v>
      </c>
      <c r="B2842" s="11" t="s">
        <v>139</v>
      </c>
      <c r="C2842" s="12" t="s">
        <v>4504</v>
      </c>
      <c r="D2842" s="12" t="s">
        <v>4505</v>
      </c>
      <c r="E2842" s="68" t="s">
        <v>63</v>
      </c>
      <c r="F2842" s="53" t="s">
        <v>9800</v>
      </c>
      <c r="G2842" s="53" t="s">
        <v>10345</v>
      </c>
      <c r="H2842" s="70">
        <v>44105</v>
      </c>
      <c r="I2842" s="70">
        <v>45017</v>
      </c>
      <c r="J2842" s="17" t="str">
        <f>IF(Ugovori_OPULJP[[#This Row],[DATUM ZAVRŠETKA OPERACIJE]]&gt;DATE(2023,12,31),"u provedbi","završen")</f>
        <v>završen</v>
      </c>
      <c r="K2842" s="15" t="s">
        <v>71</v>
      </c>
      <c r="L2842" s="15" t="s">
        <v>71</v>
      </c>
      <c r="M2842" s="18">
        <v>0.85</v>
      </c>
      <c r="N2842" s="18">
        <v>0.15</v>
      </c>
      <c r="O2842" s="19">
        <f>Ugovori_OPULJP[[#This Row],[Bespovratna sredstva - Ukupno (EU+Nac) HRK
= Ukupna ugovorena vrijednost bespovratnih sredstava]]*Ugovori_OPULJP[[#This Row],[EU STOPA SUFINANCIRANJA %
EU CO-FINANCING RATE %]]</f>
        <v>1676916.7625</v>
      </c>
      <c r="P2842" s="20">
        <f>Ugovori_OPULJP[[#This Row],[Bespovratna sredstva - EU dio - HRK]]/7.5345</f>
        <v>222565.10219656245</v>
      </c>
      <c r="Q2842" s="51">
        <f>Ugovori_OPULJP[[#This Row],[Bespovratna sredstva - Ukupno (EU+Nac) HRK
= Ukupna ugovorena vrijednost bespovratnih sredstava]]*Ugovori_OPULJP[[#This Row],[STOPA NACIONALNOG SUFINANCIRANJA %]]</f>
        <v>295926.48749999999</v>
      </c>
      <c r="R2842" s="52">
        <f>Ugovori_OPULJP[[#This Row],[Bespovratna sredstva - Nacionalni dio - HRK]]/7.5345</f>
        <v>39276.194505275729</v>
      </c>
      <c r="S2842" s="19">
        <v>1972843.25</v>
      </c>
      <c r="T2842" s="20">
        <f>Ugovori_OPULJP[[#This Row],[Bespovratna sredstva - Ukupno (EU+Nac) HRK
= Ukupna ugovorena vrijednost bespovratnih sredstava]]/7.5345</f>
        <v>261841.2967018382</v>
      </c>
      <c r="U2842" s="51">
        <v>0</v>
      </c>
      <c r="V2842" s="52">
        <f>Ugovori_OPULJP[[#This Row],[Javni doprinos korisnika - HRK]]/7.5345</f>
        <v>0</v>
      </c>
      <c r="W2842" s="19">
        <v>348000</v>
      </c>
      <c r="X2842" s="20">
        <f>Ugovori_OPULJP[[#This Row],[Privatni doprinos korisnika - HRK]]/7.5345</f>
        <v>46187.537328289865</v>
      </c>
      <c r="Y2842" s="21">
        <f>Ugovori_OPULJP[[#This Row],[Bespovratna sredstva - Ukupno (EU+Nac) HRK
= Ukupna ugovorena vrijednost bespovratnih sredstava]]+Ugovori_OPULJP[[#This Row],[Javni doprinos korisnika - HRK]]+Ugovori_OPULJP[[#This Row],[Privatni doprinos korisnika - HRK]]</f>
        <v>2320843.25</v>
      </c>
      <c r="Z2842" s="22">
        <f>Ugovori_OPULJP[[#This Row],[UKUPNI PRIHVATLJIVI IZDACI
TOTAL ELIGIBLE EXPENDITURE
= Bespovratna sredstva ukupno + doprinos korisnika
= Ukupni prihvatljivi troškovi
= Ukupna ugovorena vrijednost projekta HRK]]/7.5345</f>
        <v>308028.83403012808</v>
      </c>
      <c r="AA2842" s="13" t="s">
        <v>22</v>
      </c>
      <c r="AB2842" s="13" t="s">
        <v>145</v>
      </c>
      <c r="AC2842" s="98" t="s">
        <v>10346</v>
      </c>
      <c r="AD2842" s="12" t="s">
        <v>4506</v>
      </c>
    </row>
    <row r="2843" spans="1:30" ht="124.2" x14ac:dyDescent="0.3">
      <c r="A2843" s="10" t="s">
        <v>10347</v>
      </c>
      <c r="B2843" s="11" t="s">
        <v>139</v>
      </c>
      <c r="C2843" s="12" t="s">
        <v>4504</v>
      </c>
      <c r="D2843" s="12" t="s">
        <v>4505</v>
      </c>
      <c r="E2843" s="68" t="s">
        <v>63</v>
      </c>
      <c r="F2843" s="53" t="s">
        <v>10348</v>
      </c>
      <c r="G2843" s="14" t="s">
        <v>7995</v>
      </c>
      <c r="H2843" s="70">
        <v>44109</v>
      </c>
      <c r="I2843" s="70">
        <v>44931</v>
      </c>
      <c r="J2843" s="17" t="str">
        <f>IF(Ugovori_OPULJP[[#This Row],[DATUM ZAVRŠETKA OPERACIJE]]&gt;DATE(2023,12,31),"u provedbi","završen")</f>
        <v>završen</v>
      </c>
      <c r="K2843" s="15" t="s">
        <v>20</v>
      </c>
      <c r="L2843" s="54" t="s">
        <v>21</v>
      </c>
      <c r="M2843" s="18">
        <v>0.85</v>
      </c>
      <c r="N2843" s="18">
        <v>0.15</v>
      </c>
      <c r="O2843" s="19">
        <f>Ugovori_OPULJP[[#This Row],[Bespovratna sredstva - Ukupno (EU+Nac) HRK
= Ukupna ugovorena vrijednost bespovratnih sredstava]]*Ugovori_OPULJP[[#This Row],[EU STOPA SUFINANCIRANJA %
EU CO-FINANCING RATE %]]</f>
        <v>942222.875</v>
      </c>
      <c r="P2843" s="20">
        <f>Ugovori_OPULJP[[#This Row],[Bespovratna sredstva - EU dio - HRK]]/7.5345</f>
        <v>125054.46612250315</v>
      </c>
      <c r="Q2843" s="51">
        <f>Ugovori_OPULJP[[#This Row],[Bespovratna sredstva - Ukupno (EU+Nac) HRK
= Ukupna ugovorena vrijednost bespovratnih sredstava]]*Ugovori_OPULJP[[#This Row],[STOPA NACIONALNOG SUFINANCIRANJA %]]</f>
        <v>166274.625</v>
      </c>
      <c r="R2843" s="52">
        <f>Ugovori_OPULJP[[#This Row],[Bespovratna sredstva - Nacionalni dio - HRK]]/7.5345</f>
        <v>22068.435198088791</v>
      </c>
      <c r="S2843" s="19">
        <v>1108497.5</v>
      </c>
      <c r="T2843" s="20">
        <f>Ugovori_OPULJP[[#This Row],[Bespovratna sredstva - Ukupno (EU+Nac) HRK
= Ukupna ugovorena vrijednost bespovratnih sredstava]]/7.5345</f>
        <v>147122.90132059195</v>
      </c>
      <c r="U2843" s="51">
        <v>0</v>
      </c>
      <c r="V2843" s="52">
        <f>Ugovori_OPULJP[[#This Row],[Javni doprinos korisnika - HRK]]/7.5345</f>
        <v>0</v>
      </c>
      <c r="W2843" s="19">
        <v>0</v>
      </c>
      <c r="X2843" s="20">
        <f>Ugovori_OPULJP[[#This Row],[Privatni doprinos korisnika - HRK]]/7.5345</f>
        <v>0</v>
      </c>
      <c r="Y2843" s="21">
        <f>Ugovori_OPULJP[[#This Row],[Bespovratna sredstva - Ukupno (EU+Nac) HRK
= Ukupna ugovorena vrijednost bespovratnih sredstava]]+Ugovori_OPULJP[[#This Row],[Javni doprinos korisnika - HRK]]+Ugovori_OPULJP[[#This Row],[Privatni doprinos korisnika - HRK]]</f>
        <v>1108497.5</v>
      </c>
      <c r="Z2843" s="22">
        <f>Ugovori_OPULJP[[#This Row],[UKUPNI PRIHVATLJIVI IZDACI
TOTAL ELIGIBLE EXPENDITURE
= Bespovratna sredstva ukupno + doprinos korisnika
= Ukupni prihvatljivi troškovi
= Ukupna ugovorena vrijednost projekta HRK]]/7.5345</f>
        <v>147122.90132059195</v>
      </c>
      <c r="AA2843" s="13" t="s">
        <v>22</v>
      </c>
      <c r="AB2843" s="13" t="s">
        <v>145</v>
      </c>
      <c r="AC2843" s="98" t="s">
        <v>10349</v>
      </c>
      <c r="AD2843" s="12" t="s">
        <v>4506</v>
      </c>
    </row>
    <row r="2844" spans="1:30" ht="82.8" x14ac:dyDescent="0.3">
      <c r="A2844" s="10" t="s">
        <v>10350</v>
      </c>
      <c r="B2844" s="11" t="s">
        <v>139</v>
      </c>
      <c r="C2844" s="12" t="s">
        <v>4504</v>
      </c>
      <c r="D2844" s="12" t="s">
        <v>4505</v>
      </c>
      <c r="E2844" s="68" t="s">
        <v>63</v>
      </c>
      <c r="F2844" s="53" t="s">
        <v>10351</v>
      </c>
      <c r="G2844" s="53" t="s">
        <v>10352</v>
      </c>
      <c r="H2844" s="16">
        <v>44109</v>
      </c>
      <c r="I2844" s="70">
        <v>44839</v>
      </c>
      <c r="J2844" s="17" t="str">
        <f>IF(Ugovori_OPULJP[[#This Row],[DATUM ZAVRŠETKA OPERACIJE]]&gt;DATE(2023,12,31),"u provedbi","završen")</f>
        <v>završen</v>
      </c>
      <c r="K2844" s="15" t="s">
        <v>21</v>
      </c>
      <c r="L2844" s="54" t="s">
        <v>21</v>
      </c>
      <c r="M2844" s="18">
        <v>0.85</v>
      </c>
      <c r="N2844" s="18">
        <v>0.15</v>
      </c>
      <c r="O2844" s="19">
        <f>Ugovori_OPULJP[[#This Row],[Bespovratna sredstva - Ukupno (EU+Nac) HRK
= Ukupna ugovorena vrijednost bespovratnih sredstava]]*Ugovori_OPULJP[[#This Row],[EU STOPA SUFINANCIRANJA %
EU CO-FINANCING RATE %]]</f>
        <v>533471.696</v>
      </c>
      <c r="P2844" s="20">
        <f>Ugovori_OPULJP[[#This Row],[Bespovratna sredstva - EU dio - HRK]]/7.5345</f>
        <v>70803.86170283363</v>
      </c>
      <c r="Q2844" s="51">
        <f>Ugovori_OPULJP[[#This Row],[Bespovratna sredstva - Ukupno (EU+Nac) HRK
= Ukupna ugovorena vrijednost bespovratnih sredstava]]*Ugovori_OPULJP[[#This Row],[STOPA NACIONALNOG SUFINANCIRANJA %]]</f>
        <v>94142.063999999998</v>
      </c>
      <c r="R2844" s="52">
        <f>Ugovori_OPULJP[[#This Row],[Bespovratna sredstva - Nacionalni dio - HRK]]/7.5345</f>
        <v>12494.799124029463</v>
      </c>
      <c r="S2844" s="19">
        <v>627613.76</v>
      </c>
      <c r="T2844" s="20">
        <f>Ugovori_OPULJP[[#This Row],[Bespovratna sredstva - Ukupno (EU+Nac) HRK
= Ukupna ugovorena vrijednost bespovratnih sredstava]]/7.5345</f>
        <v>83298.660826863095</v>
      </c>
      <c r="U2844" s="51">
        <v>0</v>
      </c>
      <c r="V2844" s="52">
        <f>Ugovori_OPULJP[[#This Row],[Javni doprinos korisnika - HRK]]/7.5345</f>
        <v>0</v>
      </c>
      <c r="W2844" s="19">
        <v>0</v>
      </c>
      <c r="X2844" s="20">
        <f>Ugovori_OPULJP[[#This Row],[Privatni doprinos korisnika - HRK]]/7.5345</f>
        <v>0</v>
      </c>
      <c r="Y2844" s="21">
        <f>Ugovori_OPULJP[[#This Row],[Bespovratna sredstva - Ukupno (EU+Nac) HRK
= Ukupna ugovorena vrijednost bespovratnih sredstava]]+Ugovori_OPULJP[[#This Row],[Javni doprinos korisnika - HRK]]+Ugovori_OPULJP[[#This Row],[Privatni doprinos korisnika - HRK]]</f>
        <v>627613.76</v>
      </c>
      <c r="Z2844" s="22">
        <f>Ugovori_OPULJP[[#This Row],[UKUPNI PRIHVATLJIVI IZDACI
TOTAL ELIGIBLE EXPENDITURE
= Bespovratna sredstva ukupno + doprinos korisnika
= Ukupni prihvatljivi troškovi
= Ukupna ugovorena vrijednost projekta HRK]]/7.5345</f>
        <v>83298.660826863095</v>
      </c>
      <c r="AA2844" s="13" t="s">
        <v>22</v>
      </c>
      <c r="AB2844" s="13" t="s">
        <v>145</v>
      </c>
      <c r="AC2844" s="98" t="s">
        <v>10353</v>
      </c>
      <c r="AD2844" s="12" t="s">
        <v>4506</v>
      </c>
    </row>
    <row r="2845" spans="1:30" ht="124.2" x14ac:dyDescent="0.3">
      <c r="A2845" s="10" t="s">
        <v>10354</v>
      </c>
      <c r="B2845" s="11" t="s">
        <v>139</v>
      </c>
      <c r="C2845" s="12" t="s">
        <v>4504</v>
      </c>
      <c r="D2845" s="12" t="s">
        <v>4505</v>
      </c>
      <c r="E2845" s="68" t="s">
        <v>63</v>
      </c>
      <c r="F2845" s="53" t="s">
        <v>10355</v>
      </c>
      <c r="G2845" s="53" t="s">
        <v>10356</v>
      </c>
      <c r="H2845" s="16">
        <v>44116</v>
      </c>
      <c r="I2845" s="70">
        <v>44604</v>
      </c>
      <c r="J2845" s="17" t="str">
        <f>IF(Ugovori_OPULJP[[#This Row],[DATUM ZAVRŠETKA OPERACIJE]]&gt;DATE(2023,12,31),"u provedbi","završen")</f>
        <v>završen</v>
      </c>
      <c r="K2845" s="15" t="s">
        <v>21</v>
      </c>
      <c r="L2845" s="54" t="s">
        <v>21</v>
      </c>
      <c r="M2845" s="18">
        <v>0.85</v>
      </c>
      <c r="N2845" s="18">
        <v>0.15</v>
      </c>
      <c r="O2845" s="19">
        <f>Ugovori_OPULJP[[#This Row],[Bespovratna sredstva - Ukupno (EU+Nac) HRK
= Ukupna ugovorena vrijednost bespovratnih sredstava]]*Ugovori_OPULJP[[#This Row],[EU STOPA SUFINANCIRANJA %
EU CO-FINANCING RATE %]]</f>
        <v>411106.92</v>
      </c>
      <c r="P2845" s="20">
        <f>Ugovori_OPULJP[[#This Row],[Bespovratna sredstva - EU dio - HRK]]/7.5345</f>
        <v>54563.264981086992</v>
      </c>
      <c r="Q2845" s="51">
        <f>Ugovori_OPULJP[[#This Row],[Bespovratna sredstva - Ukupno (EU+Nac) HRK
= Ukupna ugovorena vrijednost bespovratnih sredstava]]*Ugovori_OPULJP[[#This Row],[STOPA NACIONALNOG SUFINANCIRANJA %]]</f>
        <v>72548.28</v>
      </c>
      <c r="R2845" s="52">
        <f>Ugovori_OPULJP[[#This Row],[Bespovratna sredstva - Nacionalni dio - HRK]]/7.5345</f>
        <v>9628.8114672506472</v>
      </c>
      <c r="S2845" s="19">
        <v>483655.2</v>
      </c>
      <c r="T2845" s="20">
        <f>Ugovori_OPULJP[[#This Row],[Bespovratna sredstva - Ukupno (EU+Nac) HRK
= Ukupna ugovorena vrijednost bespovratnih sredstava]]/7.5345</f>
        <v>64192.076448337648</v>
      </c>
      <c r="U2845" s="51">
        <v>0</v>
      </c>
      <c r="V2845" s="52">
        <f>Ugovori_OPULJP[[#This Row],[Javni doprinos korisnika - HRK]]/7.5345</f>
        <v>0</v>
      </c>
      <c r="W2845" s="19">
        <v>0</v>
      </c>
      <c r="X2845" s="20">
        <f>Ugovori_OPULJP[[#This Row],[Privatni doprinos korisnika - HRK]]/7.5345</f>
        <v>0</v>
      </c>
      <c r="Y2845" s="21">
        <f>Ugovori_OPULJP[[#This Row],[Bespovratna sredstva - Ukupno (EU+Nac) HRK
= Ukupna ugovorena vrijednost bespovratnih sredstava]]+Ugovori_OPULJP[[#This Row],[Javni doprinos korisnika - HRK]]+Ugovori_OPULJP[[#This Row],[Privatni doprinos korisnika - HRK]]</f>
        <v>483655.2</v>
      </c>
      <c r="Z2845" s="22">
        <f>Ugovori_OPULJP[[#This Row],[UKUPNI PRIHVATLJIVI IZDACI
TOTAL ELIGIBLE EXPENDITURE
= Bespovratna sredstva ukupno + doprinos korisnika
= Ukupni prihvatljivi troškovi
= Ukupna ugovorena vrijednost projekta HRK]]/7.5345</f>
        <v>64192.076448337648</v>
      </c>
      <c r="AA2845" s="13" t="s">
        <v>22</v>
      </c>
      <c r="AB2845" s="13" t="s">
        <v>145</v>
      </c>
      <c r="AC2845" s="98" t="s">
        <v>10357</v>
      </c>
      <c r="AD2845" s="12" t="s">
        <v>4506</v>
      </c>
    </row>
    <row r="2846" spans="1:30" ht="96.6" x14ac:dyDescent="0.3">
      <c r="A2846" s="10" t="s">
        <v>10358</v>
      </c>
      <c r="B2846" s="11" t="s">
        <v>139</v>
      </c>
      <c r="C2846" s="12" t="s">
        <v>4504</v>
      </c>
      <c r="D2846" s="12" t="s">
        <v>4505</v>
      </c>
      <c r="E2846" s="68" t="s">
        <v>63</v>
      </c>
      <c r="F2846" s="14" t="s">
        <v>10359</v>
      </c>
      <c r="G2846" s="14" t="s">
        <v>10360</v>
      </c>
      <c r="H2846" s="16">
        <v>44091</v>
      </c>
      <c r="I2846" s="16">
        <v>45002</v>
      </c>
      <c r="J2846" s="17" t="str">
        <f>IF(Ugovori_OPULJP[[#This Row],[DATUM ZAVRŠETKA OPERACIJE]]&gt;DATE(2023,12,31),"u provedbi","završen")</f>
        <v>završen</v>
      </c>
      <c r="K2846" s="15" t="s">
        <v>71</v>
      </c>
      <c r="L2846" s="15" t="s">
        <v>71</v>
      </c>
      <c r="M2846" s="18">
        <v>0.85</v>
      </c>
      <c r="N2846" s="18">
        <v>0.15</v>
      </c>
      <c r="O2846" s="19">
        <f>Ugovori_OPULJP[[#This Row],[Bespovratna sredstva - Ukupno (EU+Nac) HRK
= Ukupna ugovorena vrijednost bespovratnih sredstava]]*Ugovori_OPULJP[[#This Row],[EU STOPA SUFINANCIRANJA %
EU CO-FINANCING RATE %]]</f>
        <v>973598.5</v>
      </c>
      <c r="P2846" s="20">
        <f>Ugovori_OPULJP[[#This Row],[Bespovratna sredstva - EU dio - HRK]]/7.5345</f>
        <v>129218.72718826729</v>
      </c>
      <c r="Q2846" s="19">
        <f>Ugovori_OPULJP[[#This Row],[Bespovratna sredstva - Ukupno (EU+Nac) HRK
= Ukupna ugovorena vrijednost bespovratnih sredstava]]*Ugovori_OPULJP[[#This Row],[STOPA NACIONALNOG SUFINANCIRANJA %]]</f>
        <v>171811.5</v>
      </c>
      <c r="R2846" s="20">
        <f>Ugovori_OPULJP[[#This Row],[Bespovratna sredstva - Nacionalni dio - HRK]]/7.5345</f>
        <v>22803.304797929522</v>
      </c>
      <c r="S2846" s="19">
        <v>1145410</v>
      </c>
      <c r="T2846" s="20">
        <f>Ugovori_OPULJP[[#This Row],[Bespovratna sredstva - Ukupno (EU+Nac) HRK
= Ukupna ugovorena vrijednost bespovratnih sredstava]]/7.5345</f>
        <v>152022.03198619682</v>
      </c>
      <c r="U2846" s="19">
        <v>0</v>
      </c>
      <c r="V2846" s="20">
        <f>Ugovori_OPULJP[[#This Row],[Javni doprinos korisnika - HRK]]/7.5345</f>
        <v>0</v>
      </c>
      <c r="W2846" s="19">
        <v>0</v>
      </c>
      <c r="X2846" s="20">
        <f>Ugovori_OPULJP[[#This Row],[Privatni doprinos korisnika - HRK]]/7.5345</f>
        <v>0</v>
      </c>
      <c r="Y2846" s="21">
        <f>Ugovori_OPULJP[[#This Row],[Bespovratna sredstva - Ukupno (EU+Nac) HRK
= Ukupna ugovorena vrijednost bespovratnih sredstava]]+Ugovori_OPULJP[[#This Row],[Javni doprinos korisnika - HRK]]+Ugovori_OPULJP[[#This Row],[Privatni doprinos korisnika - HRK]]</f>
        <v>1145410</v>
      </c>
      <c r="Z2846" s="22">
        <f>Ugovori_OPULJP[[#This Row],[UKUPNI PRIHVATLJIVI IZDACI
TOTAL ELIGIBLE EXPENDITURE
= Bespovratna sredstva ukupno + doprinos korisnika
= Ukupni prihvatljivi troškovi
= Ukupna ugovorena vrijednost projekta HRK]]/7.5345</f>
        <v>152022.03198619682</v>
      </c>
      <c r="AA2846" s="13" t="s">
        <v>22</v>
      </c>
      <c r="AB2846" s="13" t="s">
        <v>145</v>
      </c>
      <c r="AC2846" s="99" t="s">
        <v>10361</v>
      </c>
      <c r="AD2846" s="12" t="s">
        <v>4506</v>
      </c>
    </row>
    <row r="2847" spans="1:30" ht="82.8" x14ac:dyDescent="0.3">
      <c r="A2847" s="10" t="s">
        <v>10362</v>
      </c>
      <c r="B2847" s="11" t="s">
        <v>139</v>
      </c>
      <c r="C2847" s="12" t="s">
        <v>4504</v>
      </c>
      <c r="D2847" s="12" t="s">
        <v>4505</v>
      </c>
      <c r="E2847" s="68" t="s">
        <v>63</v>
      </c>
      <c r="F2847" s="53" t="s">
        <v>10363</v>
      </c>
      <c r="G2847" s="53" t="s">
        <v>10364</v>
      </c>
      <c r="H2847" s="16">
        <v>44105</v>
      </c>
      <c r="I2847" s="70">
        <v>45017</v>
      </c>
      <c r="J2847" s="17" t="str">
        <f>IF(Ugovori_OPULJP[[#This Row],[DATUM ZAVRŠETKA OPERACIJE]]&gt;DATE(2023,12,31),"u provedbi","završen")</f>
        <v>završen</v>
      </c>
      <c r="K2847" s="15" t="s">
        <v>178</v>
      </c>
      <c r="L2847" s="54" t="s">
        <v>178</v>
      </c>
      <c r="M2847" s="18">
        <v>0.85</v>
      </c>
      <c r="N2847" s="18">
        <v>0.15</v>
      </c>
      <c r="O2847" s="19">
        <f>Ugovori_OPULJP[[#This Row],[Bespovratna sredstva - Ukupno (EU+Nac) HRK
= Ukupna ugovorena vrijednost bespovratnih sredstava]]*Ugovori_OPULJP[[#This Row],[EU STOPA SUFINANCIRANJA %
EU CO-FINANCING RATE %]]</f>
        <v>956965.62349999987</v>
      </c>
      <c r="P2847" s="20">
        <f>Ugovori_OPULJP[[#This Row],[Bespovratna sredstva - EU dio - HRK]]/7.5345</f>
        <v>127011.16510717364</v>
      </c>
      <c r="Q2847" s="51">
        <f>Ugovori_OPULJP[[#This Row],[Bespovratna sredstva - Ukupno (EU+Nac) HRK
= Ukupna ugovorena vrijednost bespovratnih sredstava]]*Ugovori_OPULJP[[#This Row],[STOPA NACIONALNOG SUFINANCIRANJA %]]</f>
        <v>168876.28649999999</v>
      </c>
      <c r="R2847" s="52">
        <f>Ugovori_OPULJP[[#This Row],[Bespovratna sredstva - Nacionalni dio - HRK]]/7.5345</f>
        <v>22413.735018912997</v>
      </c>
      <c r="S2847" s="19">
        <v>1125841.9099999999</v>
      </c>
      <c r="T2847" s="20">
        <f>Ugovori_OPULJP[[#This Row],[Bespovratna sredstva - Ukupno (EU+Nac) HRK
= Ukupna ugovorena vrijednost bespovratnih sredstava]]/7.5345</f>
        <v>149424.90012608664</v>
      </c>
      <c r="U2847" s="51">
        <v>0</v>
      </c>
      <c r="V2847" s="52">
        <f>Ugovori_OPULJP[[#This Row],[Javni doprinos korisnika - HRK]]/7.5345</f>
        <v>0</v>
      </c>
      <c r="W2847" s="19">
        <v>0</v>
      </c>
      <c r="X2847" s="20">
        <f>Ugovori_OPULJP[[#This Row],[Privatni doprinos korisnika - HRK]]/7.5345</f>
        <v>0</v>
      </c>
      <c r="Y2847" s="21">
        <f>Ugovori_OPULJP[[#This Row],[Bespovratna sredstva - Ukupno (EU+Nac) HRK
= Ukupna ugovorena vrijednost bespovratnih sredstava]]+Ugovori_OPULJP[[#This Row],[Javni doprinos korisnika - HRK]]+Ugovori_OPULJP[[#This Row],[Privatni doprinos korisnika - HRK]]</f>
        <v>1125841.9099999999</v>
      </c>
      <c r="Z2847" s="22">
        <f>Ugovori_OPULJP[[#This Row],[UKUPNI PRIHVATLJIVI IZDACI
TOTAL ELIGIBLE EXPENDITURE
= Bespovratna sredstva ukupno + doprinos korisnika
= Ukupni prihvatljivi troškovi
= Ukupna ugovorena vrijednost projekta HRK]]/7.5345</f>
        <v>149424.90012608664</v>
      </c>
      <c r="AA2847" s="13" t="s">
        <v>22</v>
      </c>
      <c r="AB2847" s="13" t="s">
        <v>145</v>
      </c>
      <c r="AC2847" s="98" t="s">
        <v>10365</v>
      </c>
      <c r="AD2847" s="12" t="s">
        <v>4506</v>
      </c>
    </row>
    <row r="2848" spans="1:30" ht="124.2" x14ac:dyDescent="0.3">
      <c r="A2848" s="10" t="s">
        <v>10366</v>
      </c>
      <c r="B2848" s="11" t="s">
        <v>139</v>
      </c>
      <c r="C2848" s="12" t="s">
        <v>4504</v>
      </c>
      <c r="D2848" s="12" t="s">
        <v>4505</v>
      </c>
      <c r="E2848" s="68" t="s">
        <v>63</v>
      </c>
      <c r="F2848" s="53" t="s">
        <v>10367</v>
      </c>
      <c r="G2848" s="53" t="s">
        <v>10368</v>
      </c>
      <c r="H2848" s="70">
        <v>44105</v>
      </c>
      <c r="I2848" s="70">
        <v>44682</v>
      </c>
      <c r="J2848" s="17" t="str">
        <f>IF(Ugovori_OPULJP[[#This Row],[DATUM ZAVRŠETKA OPERACIJE]]&gt;DATE(2023,12,31),"u provedbi","završen")</f>
        <v>završen</v>
      </c>
      <c r="K2848" s="15" t="s">
        <v>1822</v>
      </c>
      <c r="L2848" s="54" t="s">
        <v>262</v>
      </c>
      <c r="M2848" s="18">
        <v>0.85</v>
      </c>
      <c r="N2848" s="18">
        <v>0.15</v>
      </c>
      <c r="O2848" s="19">
        <f>Ugovori_OPULJP[[#This Row],[Bespovratna sredstva - Ukupno (EU+Nac) HRK
= Ukupna ugovorena vrijednost bespovratnih sredstava]]*Ugovori_OPULJP[[#This Row],[EU STOPA SUFINANCIRANJA %
EU CO-FINANCING RATE %]]</f>
        <v>949890.6314999999</v>
      </c>
      <c r="P2848" s="20">
        <f>Ugovori_OPULJP[[#This Row],[Bespovratna sredstva - EU dio - HRK]]/7.5345</f>
        <v>126072.15229942264</v>
      </c>
      <c r="Q2848" s="51">
        <f>Ugovori_OPULJP[[#This Row],[Bespovratna sredstva - Ukupno (EU+Nac) HRK
= Ukupna ugovorena vrijednost bespovratnih sredstava]]*Ugovori_OPULJP[[#This Row],[STOPA NACIONALNOG SUFINANCIRANJA %]]</f>
        <v>167627.75849999997</v>
      </c>
      <c r="R2848" s="52">
        <f>Ugovori_OPULJP[[#This Row],[Bespovratna sredstva - Nacionalni dio - HRK]]/7.5345</f>
        <v>22248.026876368698</v>
      </c>
      <c r="S2848" s="19">
        <v>1117518.3899999999</v>
      </c>
      <c r="T2848" s="20">
        <f>Ugovori_OPULJP[[#This Row],[Bespovratna sredstva - Ukupno (EU+Nac) HRK
= Ukupna ugovorena vrijednost bespovratnih sredstava]]/7.5345</f>
        <v>148320.17917579133</v>
      </c>
      <c r="U2848" s="51">
        <v>0</v>
      </c>
      <c r="V2848" s="52">
        <f>Ugovori_OPULJP[[#This Row],[Javni doprinos korisnika - HRK]]/7.5345</f>
        <v>0</v>
      </c>
      <c r="W2848" s="19">
        <v>0</v>
      </c>
      <c r="X2848" s="20">
        <f>Ugovori_OPULJP[[#This Row],[Privatni doprinos korisnika - HRK]]/7.5345</f>
        <v>0</v>
      </c>
      <c r="Y2848" s="21">
        <f>Ugovori_OPULJP[[#This Row],[Bespovratna sredstva - Ukupno (EU+Nac) HRK
= Ukupna ugovorena vrijednost bespovratnih sredstava]]+Ugovori_OPULJP[[#This Row],[Javni doprinos korisnika - HRK]]+Ugovori_OPULJP[[#This Row],[Privatni doprinos korisnika - HRK]]</f>
        <v>1117518.3899999999</v>
      </c>
      <c r="Z2848" s="22">
        <f>Ugovori_OPULJP[[#This Row],[UKUPNI PRIHVATLJIVI IZDACI
TOTAL ELIGIBLE EXPENDITURE
= Bespovratna sredstva ukupno + doprinos korisnika
= Ukupni prihvatljivi troškovi
= Ukupna ugovorena vrijednost projekta HRK]]/7.5345</f>
        <v>148320.17917579133</v>
      </c>
      <c r="AA2848" s="13" t="s">
        <v>22</v>
      </c>
      <c r="AB2848" s="13" t="s">
        <v>145</v>
      </c>
      <c r="AC2848" s="98" t="s">
        <v>10369</v>
      </c>
      <c r="AD2848" s="12" t="s">
        <v>4506</v>
      </c>
    </row>
    <row r="2849" spans="1:30" ht="69" x14ac:dyDescent="0.3">
      <c r="A2849" s="10" t="s">
        <v>10370</v>
      </c>
      <c r="B2849" s="11" t="s">
        <v>139</v>
      </c>
      <c r="C2849" s="12" t="s">
        <v>4504</v>
      </c>
      <c r="D2849" s="12" t="s">
        <v>4505</v>
      </c>
      <c r="E2849" s="68" t="s">
        <v>63</v>
      </c>
      <c r="F2849" s="53" t="s">
        <v>10371</v>
      </c>
      <c r="G2849" s="32" t="s">
        <v>10372</v>
      </c>
      <c r="H2849" s="70">
        <v>44104</v>
      </c>
      <c r="I2849" s="70">
        <v>44834</v>
      </c>
      <c r="J2849" s="17" t="str">
        <f>IF(Ugovori_OPULJP[[#This Row],[DATUM ZAVRŠETKA OPERACIJE]]&gt;DATE(2023,12,31),"u provedbi","završen")</f>
        <v>završen</v>
      </c>
      <c r="K2849" s="15" t="s">
        <v>10373</v>
      </c>
      <c r="L2849" s="54" t="s">
        <v>21</v>
      </c>
      <c r="M2849" s="18">
        <v>0.85</v>
      </c>
      <c r="N2849" s="18">
        <v>0.15</v>
      </c>
      <c r="O2849" s="19">
        <f>Ugovori_OPULJP[[#This Row],[Bespovratna sredstva - Ukupno (EU+Nac) HRK
= Ukupna ugovorena vrijednost bespovratnih sredstava]]*Ugovori_OPULJP[[#This Row],[EU STOPA SUFINANCIRANJA %
EU CO-FINANCING RATE %]]</f>
        <v>972863.40299999993</v>
      </c>
      <c r="P2849" s="20">
        <f>Ugovori_OPULJP[[#This Row],[Bespovratna sredstva - EU dio - HRK]]/7.5345</f>
        <v>129121.16304997013</v>
      </c>
      <c r="Q2849" s="51">
        <f>Ugovori_OPULJP[[#This Row],[Bespovratna sredstva - Ukupno (EU+Nac) HRK
= Ukupna ugovorena vrijednost bespovratnih sredstava]]*Ugovori_OPULJP[[#This Row],[STOPA NACIONALNOG SUFINANCIRANJA %]]</f>
        <v>171681.77699999997</v>
      </c>
      <c r="R2849" s="52">
        <f>Ugovori_OPULJP[[#This Row],[Bespovratna sredstva - Nacionalni dio - HRK]]/7.5345</f>
        <v>22786.087597053549</v>
      </c>
      <c r="S2849" s="19">
        <v>1144545.18</v>
      </c>
      <c r="T2849" s="20">
        <f>Ugovori_OPULJP[[#This Row],[Bespovratna sredstva - Ukupno (EU+Nac) HRK
= Ukupna ugovorena vrijednost bespovratnih sredstava]]/7.5345</f>
        <v>151907.25064702367</v>
      </c>
      <c r="U2849" s="51">
        <v>0</v>
      </c>
      <c r="V2849" s="52">
        <f>Ugovori_OPULJP[[#This Row],[Javni doprinos korisnika - HRK]]/7.5345</f>
        <v>0</v>
      </c>
      <c r="W2849" s="19">
        <v>0</v>
      </c>
      <c r="X2849" s="20">
        <f>Ugovori_OPULJP[[#This Row],[Privatni doprinos korisnika - HRK]]/7.5345</f>
        <v>0</v>
      </c>
      <c r="Y2849" s="21">
        <f>Ugovori_OPULJP[[#This Row],[Bespovratna sredstva - Ukupno (EU+Nac) HRK
= Ukupna ugovorena vrijednost bespovratnih sredstava]]+Ugovori_OPULJP[[#This Row],[Javni doprinos korisnika - HRK]]+Ugovori_OPULJP[[#This Row],[Privatni doprinos korisnika - HRK]]</f>
        <v>1144545.18</v>
      </c>
      <c r="Z2849" s="22">
        <f>Ugovori_OPULJP[[#This Row],[UKUPNI PRIHVATLJIVI IZDACI
TOTAL ELIGIBLE EXPENDITURE
= Bespovratna sredstva ukupno + doprinos korisnika
= Ukupni prihvatljivi troškovi
= Ukupna ugovorena vrijednost projekta HRK]]/7.5345</f>
        <v>151907.25064702367</v>
      </c>
      <c r="AA2849" s="13" t="s">
        <v>22</v>
      </c>
      <c r="AB2849" s="13" t="s">
        <v>145</v>
      </c>
      <c r="AC2849" s="98" t="s">
        <v>10374</v>
      </c>
      <c r="AD2849" s="12" t="s">
        <v>4506</v>
      </c>
    </row>
    <row r="2850" spans="1:30" ht="110.4" x14ac:dyDescent="0.3">
      <c r="A2850" s="10" t="s">
        <v>10375</v>
      </c>
      <c r="B2850" s="11" t="s">
        <v>139</v>
      </c>
      <c r="C2850" s="12" t="s">
        <v>4504</v>
      </c>
      <c r="D2850" s="12" t="s">
        <v>4505</v>
      </c>
      <c r="E2850" s="68" t="s">
        <v>63</v>
      </c>
      <c r="F2850" s="53" t="s">
        <v>10376</v>
      </c>
      <c r="G2850" s="53" t="s">
        <v>10377</v>
      </c>
      <c r="H2850" s="70">
        <v>44109</v>
      </c>
      <c r="I2850" s="70">
        <v>44656</v>
      </c>
      <c r="J2850" s="17" t="str">
        <f>IF(Ugovori_OPULJP[[#This Row],[DATUM ZAVRŠETKA OPERACIJE]]&gt;DATE(2023,12,31),"u provedbi","završen")</f>
        <v>završen</v>
      </c>
      <c r="K2850" s="15" t="s">
        <v>86</v>
      </c>
      <c r="L2850" s="54" t="s">
        <v>86</v>
      </c>
      <c r="M2850" s="18">
        <v>0.85</v>
      </c>
      <c r="N2850" s="18">
        <v>0.15</v>
      </c>
      <c r="O2850" s="19">
        <f>Ugovori_OPULJP[[#This Row],[Bespovratna sredstva - Ukupno (EU+Nac) HRK
= Ukupna ugovorena vrijednost bespovratnih sredstava]]*Ugovori_OPULJP[[#This Row],[EU STOPA SUFINANCIRANJA %
EU CO-FINANCING RATE %]]</f>
        <v>985700.84250000003</v>
      </c>
      <c r="P2850" s="20">
        <f>Ugovori_OPULJP[[#This Row],[Bespovratna sredstva - EU dio - HRK]]/7.5345</f>
        <v>130824.98407326298</v>
      </c>
      <c r="Q2850" s="51">
        <f>Ugovori_OPULJP[[#This Row],[Bespovratna sredstva - Ukupno (EU+Nac) HRK
= Ukupna ugovorena vrijednost bespovratnih sredstava]]*Ugovori_OPULJP[[#This Row],[STOPA NACIONALNOG SUFINANCIRANJA %]]</f>
        <v>173947.20749999999</v>
      </c>
      <c r="R2850" s="52">
        <f>Ugovori_OPULJP[[#This Row],[Bespovratna sredstva - Nacionalni dio - HRK]]/7.5345</f>
        <v>23086.761895281703</v>
      </c>
      <c r="S2850" s="19">
        <v>1159648.05</v>
      </c>
      <c r="T2850" s="20">
        <f>Ugovori_OPULJP[[#This Row],[Bespovratna sredstva - Ukupno (EU+Nac) HRK
= Ukupna ugovorena vrijednost bespovratnih sredstava]]/7.5345</f>
        <v>153911.74596854468</v>
      </c>
      <c r="U2850" s="51">
        <v>0</v>
      </c>
      <c r="V2850" s="52">
        <f>Ugovori_OPULJP[[#This Row],[Javni doprinos korisnika - HRK]]/7.5345</f>
        <v>0</v>
      </c>
      <c r="W2850" s="19">
        <v>466983.09</v>
      </c>
      <c r="X2850" s="20">
        <f>Ugovori_OPULJP[[#This Row],[Privatni doprinos korisnika - HRK]]/7.5345</f>
        <v>61979.307186940074</v>
      </c>
      <c r="Y2850" s="21">
        <f>Ugovori_OPULJP[[#This Row],[Bespovratna sredstva - Ukupno (EU+Nac) HRK
= Ukupna ugovorena vrijednost bespovratnih sredstava]]+Ugovori_OPULJP[[#This Row],[Javni doprinos korisnika - HRK]]+Ugovori_OPULJP[[#This Row],[Privatni doprinos korisnika - HRK]]</f>
        <v>1626631.1400000001</v>
      </c>
      <c r="Z2850" s="22">
        <f>Ugovori_OPULJP[[#This Row],[UKUPNI PRIHVATLJIVI IZDACI
TOTAL ELIGIBLE EXPENDITURE
= Bespovratna sredstva ukupno + doprinos korisnika
= Ukupni prihvatljivi troškovi
= Ukupna ugovorena vrijednost projekta HRK]]/7.5345</f>
        <v>215891.05315548478</v>
      </c>
      <c r="AA2850" s="13" t="s">
        <v>22</v>
      </c>
      <c r="AB2850" s="13" t="s">
        <v>145</v>
      </c>
      <c r="AC2850" s="98" t="s">
        <v>10378</v>
      </c>
      <c r="AD2850" s="12" t="s">
        <v>4506</v>
      </c>
    </row>
    <row r="2851" spans="1:30" ht="124.2" x14ac:dyDescent="0.3">
      <c r="A2851" s="10" t="s">
        <v>10379</v>
      </c>
      <c r="B2851" s="11" t="s">
        <v>139</v>
      </c>
      <c r="C2851" s="12" t="s">
        <v>4504</v>
      </c>
      <c r="D2851" s="12" t="s">
        <v>4505</v>
      </c>
      <c r="E2851" s="68" t="s">
        <v>63</v>
      </c>
      <c r="F2851" s="53" t="s">
        <v>10380</v>
      </c>
      <c r="G2851" s="53" t="s">
        <v>10381</v>
      </c>
      <c r="H2851" s="16">
        <v>44105</v>
      </c>
      <c r="I2851" s="70">
        <v>44682</v>
      </c>
      <c r="J2851" s="17" t="str">
        <f>IF(Ugovori_OPULJP[[#This Row],[DATUM ZAVRŠETKA OPERACIJE]]&gt;DATE(2023,12,31),"u provedbi","završen")</f>
        <v>završen</v>
      </c>
      <c r="K2851" s="15" t="s">
        <v>20</v>
      </c>
      <c r="L2851" s="54" t="s">
        <v>21</v>
      </c>
      <c r="M2851" s="18">
        <v>0.85</v>
      </c>
      <c r="N2851" s="18">
        <v>0.15</v>
      </c>
      <c r="O2851" s="19">
        <f>Ugovori_OPULJP[[#This Row],[Bespovratna sredstva - Ukupno (EU+Nac) HRK
= Ukupna ugovorena vrijednost bespovratnih sredstava]]*Ugovori_OPULJP[[#This Row],[EU STOPA SUFINANCIRANJA %
EU CO-FINANCING RATE %]]</f>
        <v>733415.25799999991</v>
      </c>
      <c r="P2851" s="20">
        <f>Ugovori_OPULJP[[#This Row],[Bespovratna sredstva - EU dio - HRK]]/7.5345</f>
        <v>97340.932775897527</v>
      </c>
      <c r="Q2851" s="51">
        <f>Ugovori_OPULJP[[#This Row],[Bespovratna sredstva - Ukupno (EU+Nac) HRK
= Ukupna ugovorena vrijednost bespovratnih sredstava]]*Ugovori_OPULJP[[#This Row],[STOPA NACIONALNOG SUFINANCIRANJA %]]</f>
        <v>129426.22199999999</v>
      </c>
      <c r="R2851" s="52">
        <f>Ugovori_OPULJP[[#This Row],[Bespovratna sredstva - Nacionalni dio - HRK]]/7.5345</f>
        <v>17177.811666334859</v>
      </c>
      <c r="S2851" s="19">
        <v>862841.48</v>
      </c>
      <c r="T2851" s="20">
        <f>Ugovori_OPULJP[[#This Row],[Bespovratna sredstva - Ukupno (EU+Nac) HRK
= Ukupna ugovorena vrijednost bespovratnih sredstava]]/7.5345</f>
        <v>114518.74444223239</v>
      </c>
      <c r="U2851" s="51">
        <v>0</v>
      </c>
      <c r="V2851" s="52">
        <f>Ugovori_OPULJP[[#This Row],[Javni doprinos korisnika - HRK]]/7.5345</f>
        <v>0</v>
      </c>
      <c r="W2851" s="19">
        <v>0</v>
      </c>
      <c r="X2851" s="20">
        <f>Ugovori_OPULJP[[#This Row],[Privatni doprinos korisnika - HRK]]/7.5345</f>
        <v>0</v>
      </c>
      <c r="Y2851" s="21">
        <f>Ugovori_OPULJP[[#This Row],[Bespovratna sredstva - Ukupno (EU+Nac) HRK
= Ukupna ugovorena vrijednost bespovratnih sredstava]]+Ugovori_OPULJP[[#This Row],[Javni doprinos korisnika - HRK]]+Ugovori_OPULJP[[#This Row],[Privatni doprinos korisnika - HRK]]</f>
        <v>862841.48</v>
      </c>
      <c r="Z2851" s="22">
        <f>Ugovori_OPULJP[[#This Row],[UKUPNI PRIHVATLJIVI IZDACI
TOTAL ELIGIBLE EXPENDITURE
= Bespovratna sredstva ukupno + doprinos korisnika
= Ukupni prihvatljivi troškovi
= Ukupna ugovorena vrijednost projekta HRK]]/7.5345</f>
        <v>114518.74444223239</v>
      </c>
      <c r="AA2851" s="13" t="s">
        <v>22</v>
      </c>
      <c r="AB2851" s="13" t="s">
        <v>145</v>
      </c>
      <c r="AC2851" s="98" t="s">
        <v>10382</v>
      </c>
      <c r="AD2851" s="12" t="s">
        <v>4506</v>
      </c>
    </row>
    <row r="2852" spans="1:30" ht="110.4" x14ac:dyDescent="0.3">
      <c r="A2852" s="10" t="s">
        <v>10383</v>
      </c>
      <c r="B2852" s="11" t="s">
        <v>139</v>
      </c>
      <c r="C2852" s="12" t="s">
        <v>4504</v>
      </c>
      <c r="D2852" s="12" t="s">
        <v>4505</v>
      </c>
      <c r="E2852" s="68" t="s">
        <v>63</v>
      </c>
      <c r="F2852" s="14" t="s">
        <v>10384</v>
      </c>
      <c r="G2852" s="14" t="s">
        <v>10385</v>
      </c>
      <c r="H2852" s="16">
        <v>44091</v>
      </c>
      <c r="I2852" s="16">
        <v>44943</v>
      </c>
      <c r="J2852" s="17" t="str">
        <f>IF(Ugovori_OPULJP[[#This Row],[DATUM ZAVRŠETKA OPERACIJE]]&gt;DATE(2023,12,31),"u provedbi","završen")</f>
        <v>završen</v>
      </c>
      <c r="K2852" s="15" t="s">
        <v>71</v>
      </c>
      <c r="L2852" s="15" t="s">
        <v>71</v>
      </c>
      <c r="M2852" s="18">
        <v>0.85</v>
      </c>
      <c r="N2852" s="18">
        <v>0.15</v>
      </c>
      <c r="O2852" s="19">
        <f>Ugovori_OPULJP[[#This Row],[Bespovratna sredstva - Ukupno (EU+Nac) HRK
= Ukupna ugovorena vrijednost bespovratnih sredstava]]*Ugovori_OPULJP[[#This Row],[EU STOPA SUFINANCIRANJA %
EU CO-FINANCING RATE %]]</f>
        <v>871794</v>
      </c>
      <c r="P2852" s="20">
        <f>Ugovori_OPULJP[[#This Row],[Bespovratna sredstva - EU dio - HRK]]/7.5345</f>
        <v>115706.9480390205</v>
      </c>
      <c r="Q2852" s="19">
        <f>Ugovori_OPULJP[[#This Row],[Bespovratna sredstva - Ukupno (EU+Nac) HRK
= Ukupna ugovorena vrijednost bespovratnih sredstava]]*Ugovori_OPULJP[[#This Row],[STOPA NACIONALNOG SUFINANCIRANJA %]]</f>
        <v>153846</v>
      </c>
      <c r="R2852" s="20">
        <f>Ugovori_OPULJP[[#This Row],[Bespovratna sredstva - Nacionalni dio - HRK]]/7.5345</f>
        <v>20418.873183356558</v>
      </c>
      <c r="S2852" s="19">
        <v>1025640</v>
      </c>
      <c r="T2852" s="20">
        <f>Ugovori_OPULJP[[#This Row],[Bespovratna sredstva - Ukupno (EU+Nac) HRK
= Ukupna ugovorena vrijednost bespovratnih sredstava]]/7.5345</f>
        <v>136125.82122237707</v>
      </c>
      <c r="U2852" s="19">
        <v>0</v>
      </c>
      <c r="V2852" s="20">
        <f>Ugovori_OPULJP[[#This Row],[Javni doprinos korisnika - HRK]]/7.5345</f>
        <v>0</v>
      </c>
      <c r="W2852" s="19">
        <v>0</v>
      </c>
      <c r="X2852" s="20">
        <f>Ugovori_OPULJP[[#This Row],[Privatni doprinos korisnika - HRK]]/7.5345</f>
        <v>0</v>
      </c>
      <c r="Y2852" s="21">
        <f>Ugovori_OPULJP[[#This Row],[Bespovratna sredstva - Ukupno (EU+Nac) HRK
= Ukupna ugovorena vrijednost bespovratnih sredstava]]+Ugovori_OPULJP[[#This Row],[Javni doprinos korisnika - HRK]]+Ugovori_OPULJP[[#This Row],[Privatni doprinos korisnika - HRK]]</f>
        <v>1025640</v>
      </c>
      <c r="Z2852" s="22">
        <f>Ugovori_OPULJP[[#This Row],[UKUPNI PRIHVATLJIVI IZDACI
TOTAL ELIGIBLE EXPENDITURE
= Bespovratna sredstva ukupno + doprinos korisnika
= Ukupni prihvatljivi troškovi
= Ukupna ugovorena vrijednost projekta HRK]]/7.5345</f>
        <v>136125.82122237707</v>
      </c>
      <c r="AA2852" s="13" t="s">
        <v>22</v>
      </c>
      <c r="AB2852" s="13" t="s">
        <v>145</v>
      </c>
      <c r="AC2852" s="99" t="s">
        <v>10386</v>
      </c>
      <c r="AD2852" s="12" t="s">
        <v>4506</v>
      </c>
    </row>
    <row r="2853" spans="1:30" ht="110.4" x14ac:dyDescent="0.3">
      <c r="A2853" s="10" t="s">
        <v>10387</v>
      </c>
      <c r="B2853" s="11" t="s">
        <v>139</v>
      </c>
      <c r="C2853" s="12" t="s">
        <v>4504</v>
      </c>
      <c r="D2853" s="12" t="s">
        <v>4505</v>
      </c>
      <c r="E2853" s="68" t="s">
        <v>63</v>
      </c>
      <c r="F2853" s="53" t="s">
        <v>10388</v>
      </c>
      <c r="G2853" s="53" t="s">
        <v>4620</v>
      </c>
      <c r="H2853" s="70">
        <v>44110</v>
      </c>
      <c r="I2853" s="70">
        <v>45022</v>
      </c>
      <c r="J2853" s="17" t="str">
        <f>IF(Ugovori_OPULJP[[#This Row],[DATUM ZAVRŠETKA OPERACIJE]]&gt;DATE(2023,12,31),"u provedbi","završen")</f>
        <v>završen</v>
      </c>
      <c r="K2853" s="15" t="s">
        <v>20</v>
      </c>
      <c r="L2853" s="54" t="s">
        <v>21</v>
      </c>
      <c r="M2853" s="18">
        <v>0.85</v>
      </c>
      <c r="N2853" s="18">
        <v>0.15</v>
      </c>
      <c r="O2853" s="19">
        <f>Ugovori_OPULJP[[#This Row],[Bespovratna sredstva - Ukupno (EU+Nac) HRK
= Ukupna ugovorena vrijednost bespovratnih sredstava]]*Ugovori_OPULJP[[#This Row],[EU STOPA SUFINANCIRANJA %
EU CO-FINANCING RATE %]]</f>
        <v>933968.76300000004</v>
      </c>
      <c r="P2853" s="20">
        <f>Ugovori_OPULJP[[#This Row],[Bespovratna sredstva - EU dio - HRK]]/7.5345</f>
        <v>123958.95719689429</v>
      </c>
      <c r="Q2853" s="51">
        <f>Ugovori_OPULJP[[#This Row],[Bespovratna sredstva - Ukupno (EU+Nac) HRK
= Ukupna ugovorena vrijednost bespovratnih sredstava]]*Ugovori_OPULJP[[#This Row],[STOPA NACIONALNOG SUFINANCIRANJA %]]</f>
        <v>164818.01699999999</v>
      </c>
      <c r="R2853" s="52">
        <f>Ugovori_OPULJP[[#This Row],[Bespovratna sredstva - Nacionalni dio - HRK]]/7.5345</f>
        <v>21875.110093569579</v>
      </c>
      <c r="S2853" s="19">
        <v>1098786.78</v>
      </c>
      <c r="T2853" s="20">
        <f>Ugovori_OPULJP[[#This Row],[Bespovratna sredstva - Ukupno (EU+Nac) HRK
= Ukupna ugovorena vrijednost bespovratnih sredstava]]/7.5345</f>
        <v>145834.06729046386</v>
      </c>
      <c r="U2853" s="51">
        <v>0</v>
      </c>
      <c r="V2853" s="52">
        <f>Ugovori_OPULJP[[#This Row],[Javni doprinos korisnika - HRK]]/7.5345</f>
        <v>0</v>
      </c>
      <c r="W2853" s="19">
        <v>0</v>
      </c>
      <c r="X2853" s="20">
        <f>Ugovori_OPULJP[[#This Row],[Privatni doprinos korisnika - HRK]]/7.5345</f>
        <v>0</v>
      </c>
      <c r="Y2853" s="21">
        <f>Ugovori_OPULJP[[#This Row],[Bespovratna sredstva - Ukupno (EU+Nac) HRK
= Ukupna ugovorena vrijednost bespovratnih sredstava]]+Ugovori_OPULJP[[#This Row],[Javni doprinos korisnika - HRK]]+Ugovori_OPULJP[[#This Row],[Privatni doprinos korisnika - HRK]]</f>
        <v>1098786.78</v>
      </c>
      <c r="Z2853" s="22">
        <f>Ugovori_OPULJP[[#This Row],[UKUPNI PRIHVATLJIVI IZDACI
TOTAL ELIGIBLE EXPENDITURE
= Bespovratna sredstva ukupno + doprinos korisnika
= Ukupni prihvatljivi troškovi
= Ukupna ugovorena vrijednost projekta HRK]]/7.5345</f>
        <v>145834.06729046386</v>
      </c>
      <c r="AA2853" s="13" t="s">
        <v>22</v>
      </c>
      <c r="AB2853" s="13" t="s">
        <v>145</v>
      </c>
      <c r="AC2853" s="98" t="s">
        <v>10389</v>
      </c>
      <c r="AD2853" s="12" t="s">
        <v>4506</v>
      </c>
    </row>
    <row r="2854" spans="1:30" ht="96.6" x14ac:dyDescent="0.3">
      <c r="A2854" s="10" t="s">
        <v>10390</v>
      </c>
      <c r="B2854" s="11" t="s">
        <v>139</v>
      </c>
      <c r="C2854" s="12" t="s">
        <v>4504</v>
      </c>
      <c r="D2854" s="12" t="s">
        <v>4505</v>
      </c>
      <c r="E2854" s="68" t="s">
        <v>63</v>
      </c>
      <c r="F2854" s="53" t="s">
        <v>10391</v>
      </c>
      <c r="G2854" s="53" t="s">
        <v>10392</v>
      </c>
      <c r="H2854" s="70">
        <v>44105</v>
      </c>
      <c r="I2854" s="70">
        <v>45017</v>
      </c>
      <c r="J2854" s="17" t="str">
        <f>IF(Ugovori_OPULJP[[#This Row],[DATUM ZAVRŠETKA OPERACIJE]]&gt;DATE(2023,12,31),"u provedbi","završen")</f>
        <v>završen</v>
      </c>
      <c r="K2854" s="15" t="s">
        <v>178</v>
      </c>
      <c r="L2854" s="54" t="s">
        <v>178</v>
      </c>
      <c r="M2854" s="18">
        <v>0.85</v>
      </c>
      <c r="N2854" s="18">
        <v>0.15</v>
      </c>
      <c r="O2854" s="19">
        <f>Ugovori_OPULJP[[#This Row],[Bespovratna sredstva - Ukupno (EU+Nac) HRK
= Ukupna ugovorena vrijednost bespovratnih sredstava]]*Ugovori_OPULJP[[#This Row],[EU STOPA SUFINANCIRANJA %
EU CO-FINANCING RATE %]]</f>
        <v>784193.82449999999</v>
      </c>
      <c r="P2854" s="20">
        <f>Ugovori_OPULJP[[#This Row],[Bespovratna sredstva - EU dio - HRK]]/7.5345</f>
        <v>104080.40672904639</v>
      </c>
      <c r="Q2854" s="51">
        <f>Ugovori_OPULJP[[#This Row],[Bespovratna sredstva - Ukupno (EU+Nac) HRK
= Ukupna ugovorena vrijednost bespovratnih sredstava]]*Ugovori_OPULJP[[#This Row],[STOPA NACIONALNOG SUFINANCIRANJA %]]</f>
        <v>138387.14549999998</v>
      </c>
      <c r="R2854" s="52">
        <f>Ugovori_OPULJP[[#This Row],[Bespovratna sredstva - Nacionalni dio - HRK]]/7.5345</f>
        <v>18367.130599243475</v>
      </c>
      <c r="S2854" s="19">
        <v>922580.97</v>
      </c>
      <c r="T2854" s="20">
        <f>Ugovori_OPULJP[[#This Row],[Bespovratna sredstva - Ukupno (EU+Nac) HRK
= Ukupna ugovorena vrijednost bespovratnih sredstava]]/7.5345</f>
        <v>122447.53732828985</v>
      </c>
      <c r="U2854" s="51">
        <v>0</v>
      </c>
      <c r="V2854" s="52">
        <f>Ugovori_OPULJP[[#This Row],[Javni doprinos korisnika - HRK]]/7.5345</f>
        <v>0</v>
      </c>
      <c r="W2854" s="19">
        <v>0</v>
      </c>
      <c r="X2854" s="20">
        <f>Ugovori_OPULJP[[#This Row],[Privatni doprinos korisnika - HRK]]/7.5345</f>
        <v>0</v>
      </c>
      <c r="Y2854" s="21">
        <f>Ugovori_OPULJP[[#This Row],[Bespovratna sredstva - Ukupno (EU+Nac) HRK
= Ukupna ugovorena vrijednost bespovratnih sredstava]]+Ugovori_OPULJP[[#This Row],[Javni doprinos korisnika - HRK]]+Ugovori_OPULJP[[#This Row],[Privatni doprinos korisnika - HRK]]</f>
        <v>922580.97</v>
      </c>
      <c r="Z2854" s="22">
        <f>Ugovori_OPULJP[[#This Row],[UKUPNI PRIHVATLJIVI IZDACI
TOTAL ELIGIBLE EXPENDITURE
= Bespovratna sredstva ukupno + doprinos korisnika
= Ukupni prihvatljivi troškovi
= Ukupna ugovorena vrijednost projekta HRK]]/7.5345</f>
        <v>122447.53732828985</v>
      </c>
      <c r="AA2854" s="13" t="s">
        <v>22</v>
      </c>
      <c r="AB2854" s="13" t="s">
        <v>145</v>
      </c>
      <c r="AC2854" s="98" t="s">
        <v>10393</v>
      </c>
      <c r="AD2854" s="12" t="s">
        <v>4506</v>
      </c>
    </row>
    <row r="2855" spans="1:30" ht="96.6" x14ac:dyDescent="0.3">
      <c r="A2855" s="10" t="s">
        <v>10394</v>
      </c>
      <c r="B2855" s="11" t="s">
        <v>139</v>
      </c>
      <c r="C2855" s="12" t="s">
        <v>4504</v>
      </c>
      <c r="D2855" s="12" t="s">
        <v>4505</v>
      </c>
      <c r="E2855" s="68" t="s">
        <v>63</v>
      </c>
      <c r="F2855" s="53" t="s">
        <v>10395</v>
      </c>
      <c r="G2855" s="53" t="s">
        <v>4842</v>
      </c>
      <c r="H2855" s="16">
        <v>44105</v>
      </c>
      <c r="I2855" s="70">
        <v>44713</v>
      </c>
      <c r="J2855" s="17" t="str">
        <f>IF(Ugovori_OPULJP[[#This Row],[DATUM ZAVRŠETKA OPERACIJE]]&gt;DATE(2023,12,31),"u provedbi","završen")</f>
        <v>završen</v>
      </c>
      <c r="K2855" s="15" t="s">
        <v>178</v>
      </c>
      <c r="L2855" s="54" t="s">
        <v>178</v>
      </c>
      <c r="M2855" s="18">
        <v>0.85</v>
      </c>
      <c r="N2855" s="18">
        <v>0.15</v>
      </c>
      <c r="O2855" s="19">
        <f>Ugovori_OPULJP[[#This Row],[Bespovratna sredstva - Ukupno (EU+Nac) HRK
= Ukupna ugovorena vrijednost bespovratnih sredstava]]*Ugovori_OPULJP[[#This Row],[EU STOPA SUFINANCIRANJA %
EU CO-FINANCING RATE %]]</f>
        <v>884236.07900000003</v>
      </c>
      <c r="P2855" s="20">
        <f>Ugovori_OPULJP[[#This Row],[Bespovratna sredstva - EU dio - HRK]]/7.5345</f>
        <v>117358.29570641715</v>
      </c>
      <c r="Q2855" s="51">
        <f>Ugovori_OPULJP[[#This Row],[Bespovratna sredstva - Ukupno (EU+Nac) HRK
= Ukupna ugovorena vrijednost bespovratnih sredstava]]*Ugovori_OPULJP[[#This Row],[STOPA NACIONALNOG SUFINANCIRANJA %]]</f>
        <v>156041.66099999999</v>
      </c>
      <c r="R2855" s="52">
        <f>Ugovori_OPULJP[[#This Row],[Bespovratna sredstva - Nacionalni dio - HRK]]/7.5345</f>
        <v>20710.287477603026</v>
      </c>
      <c r="S2855" s="19">
        <v>1040277.74</v>
      </c>
      <c r="T2855" s="20">
        <f>Ugovori_OPULJP[[#This Row],[Bespovratna sredstva - Ukupno (EU+Nac) HRK
= Ukupna ugovorena vrijednost bespovratnih sredstava]]/7.5345</f>
        <v>138068.58318402016</v>
      </c>
      <c r="U2855" s="51">
        <v>0</v>
      </c>
      <c r="V2855" s="52">
        <f>Ugovori_OPULJP[[#This Row],[Javni doprinos korisnika - HRK]]/7.5345</f>
        <v>0</v>
      </c>
      <c r="W2855" s="19">
        <v>0</v>
      </c>
      <c r="X2855" s="20">
        <f>Ugovori_OPULJP[[#This Row],[Privatni doprinos korisnika - HRK]]/7.5345</f>
        <v>0</v>
      </c>
      <c r="Y2855" s="21">
        <f>Ugovori_OPULJP[[#This Row],[Bespovratna sredstva - Ukupno (EU+Nac) HRK
= Ukupna ugovorena vrijednost bespovratnih sredstava]]+Ugovori_OPULJP[[#This Row],[Javni doprinos korisnika - HRK]]+Ugovori_OPULJP[[#This Row],[Privatni doprinos korisnika - HRK]]</f>
        <v>1040277.74</v>
      </c>
      <c r="Z2855" s="22">
        <f>Ugovori_OPULJP[[#This Row],[UKUPNI PRIHVATLJIVI IZDACI
TOTAL ELIGIBLE EXPENDITURE
= Bespovratna sredstva ukupno + doprinos korisnika
= Ukupni prihvatljivi troškovi
= Ukupna ugovorena vrijednost projekta HRK]]/7.5345</f>
        <v>138068.58318402016</v>
      </c>
      <c r="AA2855" s="13" t="s">
        <v>22</v>
      </c>
      <c r="AB2855" s="13" t="s">
        <v>145</v>
      </c>
      <c r="AC2855" s="98" t="s">
        <v>10396</v>
      </c>
      <c r="AD2855" s="12" t="s">
        <v>4506</v>
      </c>
    </row>
    <row r="2856" spans="1:30" ht="114.75" customHeight="1" x14ac:dyDescent="0.3">
      <c r="A2856" s="10" t="s">
        <v>10397</v>
      </c>
      <c r="B2856" s="11" t="s">
        <v>139</v>
      </c>
      <c r="C2856" s="12" t="s">
        <v>4504</v>
      </c>
      <c r="D2856" s="12" t="s">
        <v>4505</v>
      </c>
      <c r="E2856" s="68" t="s">
        <v>63</v>
      </c>
      <c r="F2856" s="14" t="s">
        <v>10398</v>
      </c>
      <c r="G2856" s="14" t="s">
        <v>10399</v>
      </c>
      <c r="H2856" s="16">
        <v>44103</v>
      </c>
      <c r="I2856" s="16">
        <v>45014</v>
      </c>
      <c r="J2856" s="17" t="str">
        <f>IF(Ugovori_OPULJP[[#This Row],[DATUM ZAVRŠETKA OPERACIJE]]&gt;DATE(2023,12,31),"u provedbi","završen")</f>
        <v>završen</v>
      </c>
      <c r="K2856" s="15" t="s">
        <v>21</v>
      </c>
      <c r="L2856" s="15" t="s">
        <v>21</v>
      </c>
      <c r="M2856" s="18">
        <v>0.85</v>
      </c>
      <c r="N2856" s="18">
        <v>0.15</v>
      </c>
      <c r="O2856" s="19">
        <f>Ugovori_OPULJP[[#This Row],[Bespovratna sredstva - Ukupno (EU+Nac) HRK
= Ukupna ugovorena vrijednost bespovratnih sredstava]]*Ugovori_OPULJP[[#This Row],[EU STOPA SUFINANCIRANJA %
EU CO-FINANCING RATE %]]</f>
        <v>707354.53</v>
      </c>
      <c r="P2856" s="20">
        <f>Ugovori_OPULJP[[#This Row],[Bespovratna sredstva - EU dio - HRK]]/7.5345</f>
        <v>93882.079766407856</v>
      </c>
      <c r="Q2856" s="19">
        <f>Ugovori_OPULJP[[#This Row],[Bespovratna sredstva - Ukupno (EU+Nac) HRK
= Ukupna ugovorena vrijednost bespovratnih sredstava]]*Ugovori_OPULJP[[#This Row],[STOPA NACIONALNOG SUFINANCIRANJA %]]</f>
        <v>124827.27</v>
      </c>
      <c r="R2856" s="20">
        <f>Ugovori_OPULJP[[#This Row],[Bespovratna sredstva - Nacionalni dio - HRK]]/7.5345</f>
        <v>16567.425841130796</v>
      </c>
      <c r="S2856" s="19">
        <v>832181.8</v>
      </c>
      <c r="T2856" s="20">
        <f>Ugovori_OPULJP[[#This Row],[Bespovratna sredstva - Ukupno (EU+Nac) HRK
= Ukupna ugovorena vrijednost bespovratnih sredstava]]/7.5345</f>
        <v>110449.50560753865</v>
      </c>
      <c r="U2856" s="19">
        <v>0</v>
      </c>
      <c r="V2856" s="20">
        <f>Ugovori_OPULJP[[#This Row],[Javni doprinos korisnika - HRK]]/7.5345</f>
        <v>0</v>
      </c>
      <c r="W2856" s="19">
        <v>184093.2</v>
      </c>
      <c r="X2856" s="20">
        <f>Ugovori_OPULJP[[#This Row],[Privatni doprinos korisnika - HRK]]/7.5345</f>
        <v>24433.366514035439</v>
      </c>
      <c r="Y2856" s="21">
        <f>Ugovori_OPULJP[[#This Row],[Bespovratna sredstva - Ukupno (EU+Nac) HRK
= Ukupna ugovorena vrijednost bespovratnih sredstava]]+Ugovori_OPULJP[[#This Row],[Javni doprinos korisnika - HRK]]+Ugovori_OPULJP[[#This Row],[Privatni doprinos korisnika - HRK]]</f>
        <v>1016275</v>
      </c>
      <c r="Z2856" s="22">
        <f>Ugovori_OPULJP[[#This Row],[UKUPNI PRIHVATLJIVI IZDACI
TOTAL ELIGIBLE EXPENDITURE
= Bespovratna sredstva ukupno + doprinos korisnika
= Ukupni prihvatljivi troškovi
= Ukupna ugovorena vrijednost projekta HRK]]/7.5345</f>
        <v>134882.8721215741</v>
      </c>
      <c r="AA2856" s="13" t="s">
        <v>22</v>
      </c>
      <c r="AB2856" s="13" t="s">
        <v>145</v>
      </c>
      <c r="AC2856" s="99" t="s">
        <v>10400</v>
      </c>
      <c r="AD2856" s="12" t="s">
        <v>4506</v>
      </c>
    </row>
    <row r="2857" spans="1:30" ht="110.4" x14ac:dyDescent="0.3">
      <c r="A2857" s="10" t="s">
        <v>10401</v>
      </c>
      <c r="B2857" s="11" t="s">
        <v>139</v>
      </c>
      <c r="C2857" s="12" t="s">
        <v>4504</v>
      </c>
      <c r="D2857" s="12" t="s">
        <v>4505</v>
      </c>
      <c r="E2857" s="68" t="s">
        <v>63</v>
      </c>
      <c r="F2857" s="53" t="s">
        <v>10402</v>
      </c>
      <c r="G2857" s="53" t="s">
        <v>10403</v>
      </c>
      <c r="H2857" s="70">
        <v>44105</v>
      </c>
      <c r="I2857" s="70">
        <v>45017</v>
      </c>
      <c r="J2857" s="17" t="str">
        <f>IF(Ugovori_OPULJP[[#This Row],[DATUM ZAVRŠETKA OPERACIJE]]&gt;DATE(2023,12,31),"u provedbi","završen")</f>
        <v>završen</v>
      </c>
      <c r="K2857" s="15" t="s">
        <v>178</v>
      </c>
      <c r="L2857" s="54" t="s">
        <v>178</v>
      </c>
      <c r="M2857" s="18">
        <v>0.85</v>
      </c>
      <c r="N2857" s="18">
        <v>0.15</v>
      </c>
      <c r="O2857" s="19">
        <f>Ugovori_OPULJP[[#This Row],[Bespovratna sredstva - Ukupno (EU+Nac) HRK
= Ukupna ugovorena vrijednost bespovratnih sredstava]]*Ugovori_OPULJP[[#This Row],[EU STOPA SUFINANCIRANJA %
EU CO-FINANCING RATE %]]</f>
        <v>1008956.7574999999</v>
      </c>
      <c r="P2857" s="20">
        <f>Ugovori_OPULJP[[#This Row],[Bespovratna sredstva - EU dio - HRK]]/7.5345</f>
        <v>133911.57442431481</v>
      </c>
      <c r="Q2857" s="51">
        <f>Ugovori_OPULJP[[#This Row],[Bespovratna sredstva - Ukupno (EU+Nac) HRK
= Ukupna ugovorena vrijednost bespovratnih sredstava]]*Ugovori_OPULJP[[#This Row],[STOPA NACIONALNOG SUFINANCIRANJA %]]</f>
        <v>178051.19249999998</v>
      </c>
      <c r="R2857" s="52">
        <f>Ugovori_OPULJP[[#This Row],[Bespovratna sredstva - Nacionalni dio - HRK]]/7.5345</f>
        <v>23631.454310173198</v>
      </c>
      <c r="S2857" s="19">
        <v>1187007.95</v>
      </c>
      <c r="T2857" s="20">
        <f>Ugovori_OPULJP[[#This Row],[Bespovratna sredstva - Ukupno (EU+Nac) HRK
= Ukupna ugovorena vrijednost bespovratnih sredstava]]/7.5345</f>
        <v>157543.02873448801</v>
      </c>
      <c r="U2857" s="51">
        <v>0</v>
      </c>
      <c r="V2857" s="52">
        <f>Ugovori_OPULJP[[#This Row],[Javni doprinos korisnika - HRK]]/7.5345</f>
        <v>0</v>
      </c>
      <c r="W2857" s="19">
        <v>0</v>
      </c>
      <c r="X2857" s="20">
        <f>Ugovori_OPULJP[[#This Row],[Privatni doprinos korisnika - HRK]]/7.5345</f>
        <v>0</v>
      </c>
      <c r="Y2857" s="21">
        <f>Ugovori_OPULJP[[#This Row],[Bespovratna sredstva - Ukupno (EU+Nac) HRK
= Ukupna ugovorena vrijednost bespovratnih sredstava]]+Ugovori_OPULJP[[#This Row],[Javni doprinos korisnika - HRK]]+Ugovori_OPULJP[[#This Row],[Privatni doprinos korisnika - HRK]]</f>
        <v>1187007.95</v>
      </c>
      <c r="Z2857" s="22">
        <f>Ugovori_OPULJP[[#This Row],[UKUPNI PRIHVATLJIVI IZDACI
TOTAL ELIGIBLE EXPENDITURE
= Bespovratna sredstva ukupno + doprinos korisnika
= Ukupni prihvatljivi troškovi
= Ukupna ugovorena vrijednost projekta HRK]]/7.5345</f>
        <v>157543.02873448801</v>
      </c>
      <c r="AA2857" s="13" t="s">
        <v>22</v>
      </c>
      <c r="AB2857" s="13" t="s">
        <v>145</v>
      </c>
      <c r="AC2857" s="98" t="s">
        <v>10404</v>
      </c>
      <c r="AD2857" s="12" t="s">
        <v>4506</v>
      </c>
    </row>
    <row r="2858" spans="1:30" ht="124.2" x14ac:dyDescent="0.3">
      <c r="A2858" s="10" t="s">
        <v>10405</v>
      </c>
      <c r="B2858" s="11" t="s">
        <v>139</v>
      </c>
      <c r="C2858" s="12" t="s">
        <v>4504</v>
      </c>
      <c r="D2858" s="12" t="s">
        <v>4505</v>
      </c>
      <c r="E2858" s="68" t="s">
        <v>63</v>
      </c>
      <c r="F2858" s="53" t="s">
        <v>10406</v>
      </c>
      <c r="G2858" s="14" t="s">
        <v>10407</v>
      </c>
      <c r="H2858" s="70">
        <v>44105</v>
      </c>
      <c r="I2858" s="70">
        <v>45017</v>
      </c>
      <c r="J2858" s="17" t="str">
        <f>IF(Ugovori_OPULJP[[#This Row],[DATUM ZAVRŠETKA OPERACIJE]]&gt;DATE(2023,12,31),"u provedbi","završen")</f>
        <v>završen</v>
      </c>
      <c r="K2858" s="15" t="s">
        <v>586</v>
      </c>
      <c r="L2858" s="54" t="s">
        <v>586</v>
      </c>
      <c r="M2858" s="18">
        <v>0.85</v>
      </c>
      <c r="N2858" s="18">
        <v>0.15</v>
      </c>
      <c r="O2858" s="19">
        <f>Ugovori_OPULJP[[#This Row],[Bespovratna sredstva - Ukupno (EU+Nac) HRK
= Ukupna ugovorena vrijednost bespovratnih sredstava]]*Ugovori_OPULJP[[#This Row],[EU STOPA SUFINANCIRANJA %
EU CO-FINANCING RATE %]]</f>
        <v>1010824.7939999999</v>
      </c>
      <c r="P2858" s="20">
        <f>Ugovori_OPULJP[[#This Row],[Bespovratna sredstva - EU dio - HRK]]/7.5345</f>
        <v>134159.50547481581</v>
      </c>
      <c r="Q2858" s="51">
        <f>Ugovori_OPULJP[[#This Row],[Bespovratna sredstva - Ukupno (EU+Nac) HRK
= Ukupna ugovorena vrijednost bespovratnih sredstava]]*Ugovori_OPULJP[[#This Row],[STOPA NACIONALNOG SUFINANCIRANJA %]]</f>
        <v>178380.84599999999</v>
      </c>
      <c r="R2858" s="52">
        <f>Ugovori_OPULJP[[#This Row],[Bespovratna sredstva - Nacionalni dio - HRK]]/7.5345</f>
        <v>23675.206848496913</v>
      </c>
      <c r="S2858" s="19">
        <v>1189205.6399999999</v>
      </c>
      <c r="T2858" s="20">
        <f>Ugovori_OPULJP[[#This Row],[Bespovratna sredstva - Ukupno (EU+Nac) HRK
= Ukupna ugovorena vrijednost bespovratnih sredstava]]/7.5345</f>
        <v>157834.71232331273</v>
      </c>
      <c r="U2858" s="51">
        <v>0</v>
      </c>
      <c r="V2858" s="52">
        <f>Ugovori_OPULJP[[#This Row],[Javni doprinos korisnika - HRK]]/7.5345</f>
        <v>0</v>
      </c>
      <c r="W2858" s="19">
        <v>0</v>
      </c>
      <c r="X2858" s="20">
        <f>Ugovori_OPULJP[[#This Row],[Privatni doprinos korisnika - HRK]]/7.5345</f>
        <v>0</v>
      </c>
      <c r="Y2858" s="21">
        <f>Ugovori_OPULJP[[#This Row],[Bespovratna sredstva - Ukupno (EU+Nac) HRK
= Ukupna ugovorena vrijednost bespovratnih sredstava]]+Ugovori_OPULJP[[#This Row],[Javni doprinos korisnika - HRK]]+Ugovori_OPULJP[[#This Row],[Privatni doprinos korisnika - HRK]]</f>
        <v>1189205.6399999999</v>
      </c>
      <c r="Z2858" s="22">
        <f>Ugovori_OPULJP[[#This Row],[UKUPNI PRIHVATLJIVI IZDACI
TOTAL ELIGIBLE EXPENDITURE
= Bespovratna sredstva ukupno + doprinos korisnika
= Ukupni prihvatljivi troškovi
= Ukupna ugovorena vrijednost projekta HRK]]/7.5345</f>
        <v>157834.71232331273</v>
      </c>
      <c r="AA2858" s="13" t="s">
        <v>22</v>
      </c>
      <c r="AB2858" s="13" t="s">
        <v>145</v>
      </c>
      <c r="AC2858" s="98" t="s">
        <v>10408</v>
      </c>
      <c r="AD2858" s="12" t="s">
        <v>4506</v>
      </c>
    </row>
    <row r="2859" spans="1:30" ht="114.75" customHeight="1" x14ac:dyDescent="0.3">
      <c r="A2859" s="10" t="s">
        <v>10409</v>
      </c>
      <c r="B2859" s="11" t="s">
        <v>139</v>
      </c>
      <c r="C2859" s="12" t="s">
        <v>4504</v>
      </c>
      <c r="D2859" s="12" t="s">
        <v>4505</v>
      </c>
      <c r="E2859" s="68" t="s">
        <v>63</v>
      </c>
      <c r="F2859" s="53" t="s">
        <v>10410</v>
      </c>
      <c r="G2859" s="53" t="s">
        <v>10411</v>
      </c>
      <c r="H2859" s="70">
        <v>44105</v>
      </c>
      <c r="I2859" s="70">
        <v>44561</v>
      </c>
      <c r="J2859" s="17" t="str">
        <f>IF(Ugovori_OPULJP[[#This Row],[DATUM ZAVRŠETKA OPERACIJE]]&gt;DATE(2023,12,31),"u provedbi","završen")</f>
        <v>završen</v>
      </c>
      <c r="K2859" s="15" t="s">
        <v>10412</v>
      </c>
      <c r="L2859" s="54" t="s">
        <v>262</v>
      </c>
      <c r="M2859" s="18">
        <v>0.85</v>
      </c>
      <c r="N2859" s="18">
        <v>0.15</v>
      </c>
      <c r="O2859" s="19">
        <f>Ugovori_OPULJP[[#This Row],[Bespovratna sredstva - Ukupno (EU+Nac) HRK
= Ukupna ugovorena vrijednost bespovratnih sredstava]]*Ugovori_OPULJP[[#This Row],[EU STOPA SUFINANCIRANJA %
EU CO-FINANCING RATE %]]</f>
        <v>980007.27049999998</v>
      </c>
      <c r="P2859" s="20">
        <f>Ugovori_OPULJP[[#This Row],[Bespovratna sredstva - EU dio - HRK]]/7.5345</f>
        <v>130069.3172075121</v>
      </c>
      <c r="Q2859" s="51">
        <f>Ugovori_OPULJP[[#This Row],[Bespovratna sredstva - Ukupno (EU+Nac) HRK
= Ukupna ugovorena vrijednost bespovratnih sredstava]]*Ugovori_OPULJP[[#This Row],[STOPA NACIONALNOG SUFINANCIRANJA %]]</f>
        <v>172942.4595</v>
      </c>
      <c r="R2859" s="52">
        <f>Ugovori_OPULJP[[#This Row],[Bespovratna sredstva - Nacionalni dio - HRK]]/7.5345</f>
        <v>22953.408918972724</v>
      </c>
      <c r="S2859" s="19">
        <v>1152949.73</v>
      </c>
      <c r="T2859" s="20">
        <f>Ugovori_OPULJP[[#This Row],[Bespovratna sredstva - Ukupno (EU+Nac) HRK
= Ukupna ugovorena vrijednost bespovratnih sredstava]]/7.5345</f>
        <v>153022.72612648483</v>
      </c>
      <c r="U2859" s="51">
        <v>0</v>
      </c>
      <c r="V2859" s="52">
        <f>Ugovori_OPULJP[[#This Row],[Javni doprinos korisnika - HRK]]/7.5345</f>
        <v>0</v>
      </c>
      <c r="W2859" s="19">
        <v>0</v>
      </c>
      <c r="X2859" s="20">
        <f>Ugovori_OPULJP[[#This Row],[Privatni doprinos korisnika - HRK]]/7.5345</f>
        <v>0</v>
      </c>
      <c r="Y2859" s="21">
        <f>Ugovori_OPULJP[[#This Row],[Bespovratna sredstva - Ukupno (EU+Nac) HRK
= Ukupna ugovorena vrijednost bespovratnih sredstava]]+Ugovori_OPULJP[[#This Row],[Javni doprinos korisnika - HRK]]+Ugovori_OPULJP[[#This Row],[Privatni doprinos korisnika - HRK]]</f>
        <v>1152949.73</v>
      </c>
      <c r="Z2859" s="22">
        <f>Ugovori_OPULJP[[#This Row],[UKUPNI PRIHVATLJIVI IZDACI
TOTAL ELIGIBLE EXPENDITURE
= Bespovratna sredstva ukupno + doprinos korisnika
= Ukupni prihvatljivi troškovi
= Ukupna ugovorena vrijednost projekta HRK]]/7.5345</f>
        <v>153022.72612648483</v>
      </c>
      <c r="AA2859" s="13" t="s">
        <v>22</v>
      </c>
      <c r="AB2859" s="13" t="s">
        <v>145</v>
      </c>
      <c r="AC2859" s="98" t="s">
        <v>10413</v>
      </c>
      <c r="AD2859" s="12" t="s">
        <v>4506</v>
      </c>
    </row>
    <row r="2860" spans="1:30" ht="114.75" customHeight="1" x14ac:dyDescent="0.3">
      <c r="A2860" s="10" t="s">
        <v>10414</v>
      </c>
      <c r="B2860" s="11" t="s">
        <v>139</v>
      </c>
      <c r="C2860" s="12" t="s">
        <v>4504</v>
      </c>
      <c r="D2860" s="12" t="s">
        <v>4505</v>
      </c>
      <c r="E2860" s="68" t="s">
        <v>63</v>
      </c>
      <c r="F2860" s="53" t="s">
        <v>10415</v>
      </c>
      <c r="G2860" s="53" t="s">
        <v>201</v>
      </c>
      <c r="H2860" s="70">
        <v>44105</v>
      </c>
      <c r="I2860" s="70">
        <v>44835</v>
      </c>
      <c r="J2860" s="17" t="str">
        <f>IF(Ugovori_OPULJP[[#This Row],[DATUM ZAVRŠETKA OPERACIJE]]&gt;DATE(2023,12,31),"u provedbi","završen")</f>
        <v>završen</v>
      </c>
      <c r="K2860" s="15" t="s">
        <v>10416</v>
      </c>
      <c r="L2860" s="54" t="s">
        <v>144</v>
      </c>
      <c r="M2860" s="18">
        <v>0.85</v>
      </c>
      <c r="N2860" s="18">
        <v>0.15</v>
      </c>
      <c r="O2860" s="19">
        <f>Ugovori_OPULJP[[#This Row],[Bespovratna sredstva - Ukupno (EU+Nac) HRK
= Ukupna ugovorena vrijednost bespovratnih sredstava]]*Ugovori_OPULJP[[#This Row],[EU STOPA SUFINANCIRANJA %
EU CO-FINANCING RATE %]]</f>
        <v>1005750.3705</v>
      </c>
      <c r="P2860" s="20">
        <f>Ugovori_OPULJP[[#This Row],[Bespovratna sredstva - EU dio - HRK]]/7.5345</f>
        <v>133486.01373681065</v>
      </c>
      <c r="Q2860" s="51">
        <f>Ugovori_OPULJP[[#This Row],[Bespovratna sredstva - Ukupno (EU+Nac) HRK
= Ukupna ugovorena vrijednost bespovratnih sredstava]]*Ugovori_OPULJP[[#This Row],[STOPA NACIONALNOG SUFINANCIRANJA %]]</f>
        <v>177485.35949999999</v>
      </c>
      <c r="R2860" s="52">
        <f>Ugovori_OPULJP[[#This Row],[Bespovratna sredstva - Nacionalni dio - HRK]]/7.5345</f>
        <v>23556.355365319527</v>
      </c>
      <c r="S2860" s="19">
        <v>1183235.73</v>
      </c>
      <c r="T2860" s="20">
        <f>Ugovori_OPULJP[[#This Row],[Bespovratna sredstva - Ukupno (EU+Nac) HRK
= Ukupna ugovorena vrijednost bespovratnih sredstava]]/7.5345</f>
        <v>157042.36910213018</v>
      </c>
      <c r="U2860" s="51">
        <v>0</v>
      </c>
      <c r="V2860" s="52">
        <f>Ugovori_OPULJP[[#This Row],[Javni doprinos korisnika - HRK]]/7.5345</f>
        <v>0</v>
      </c>
      <c r="W2860" s="19">
        <v>0</v>
      </c>
      <c r="X2860" s="20">
        <f>Ugovori_OPULJP[[#This Row],[Privatni doprinos korisnika - HRK]]/7.5345</f>
        <v>0</v>
      </c>
      <c r="Y2860" s="21">
        <f>Ugovori_OPULJP[[#This Row],[Bespovratna sredstva - Ukupno (EU+Nac) HRK
= Ukupna ugovorena vrijednost bespovratnih sredstava]]+Ugovori_OPULJP[[#This Row],[Javni doprinos korisnika - HRK]]+Ugovori_OPULJP[[#This Row],[Privatni doprinos korisnika - HRK]]</f>
        <v>1183235.73</v>
      </c>
      <c r="Z2860" s="22">
        <f>Ugovori_OPULJP[[#This Row],[UKUPNI PRIHVATLJIVI IZDACI
TOTAL ELIGIBLE EXPENDITURE
= Bespovratna sredstva ukupno + doprinos korisnika
= Ukupni prihvatljivi troškovi
= Ukupna ugovorena vrijednost projekta HRK]]/7.5345</f>
        <v>157042.36910213018</v>
      </c>
      <c r="AA2860" s="13" t="s">
        <v>22</v>
      </c>
      <c r="AB2860" s="13" t="s">
        <v>145</v>
      </c>
      <c r="AC2860" s="98" t="s">
        <v>10417</v>
      </c>
      <c r="AD2860" s="12" t="s">
        <v>4506</v>
      </c>
    </row>
    <row r="2861" spans="1:30" ht="124.2" x14ac:dyDescent="0.3">
      <c r="A2861" s="10" t="s">
        <v>10418</v>
      </c>
      <c r="B2861" s="11" t="s">
        <v>139</v>
      </c>
      <c r="C2861" s="12" t="s">
        <v>4504</v>
      </c>
      <c r="D2861" s="12" t="s">
        <v>4505</v>
      </c>
      <c r="E2861" s="68" t="s">
        <v>63</v>
      </c>
      <c r="F2861" s="102" t="s">
        <v>10419</v>
      </c>
      <c r="G2861" s="102" t="s">
        <v>10420</v>
      </c>
      <c r="H2861" s="16">
        <v>44105</v>
      </c>
      <c r="I2861" s="70">
        <v>44835</v>
      </c>
      <c r="J2861" s="17" t="str">
        <f>IF(Ugovori_OPULJP[[#This Row],[DATUM ZAVRŠETKA OPERACIJE]]&gt;DATE(2023,12,31),"u provedbi","završen")</f>
        <v>završen</v>
      </c>
      <c r="K2861" s="15" t="s">
        <v>2936</v>
      </c>
      <c r="L2861" s="54" t="s">
        <v>21</v>
      </c>
      <c r="M2861" s="18">
        <v>0.85</v>
      </c>
      <c r="N2861" s="18">
        <v>0.15</v>
      </c>
      <c r="O2861" s="19">
        <f>Ugovori_OPULJP[[#This Row],[Bespovratna sredstva - Ukupno (EU+Nac) HRK
= Ukupna ugovorena vrijednost bespovratnih sredstava]]*Ugovori_OPULJP[[#This Row],[EU STOPA SUFINANCIRANJA %
EU CO-FINANCING RATE %]]</f>
        <v>892887.6</v>
      </c>
      <c r="P2861" s="20">
        <f>Ugovori_OPULJP[[#This Row],[Bespovratna sredstva - EU dio - HRK]]/7.5345</f>
        <v>118506.54987059525</v>
      </c>
      <c r="Q2861" s="51">
        <f>Ugovori_OPULJP[[#This Row],[Bespovratna sredstva - Ukupno (EU+Nac) HRK
= Ukupna ugovorena vrijednost bespovratnih sredstava]]*Ugovori_OPULJP[[#This Row],[STOPA NACIONALNOG SUFINANCIRANJA %]]</f>
        <v>157568.4</v>
      </c>
      <c r="R2861" s="52">
        <f>Ugovori_OPULJP[[#This Row],[Bespovratna sredstva - Nacionalni dio - HRK]]/7.5345</f>
        <v>20912.920565399163</v>
      </c>
      <c r="S2861" s="19">
        <v>1050456</v>
      </c>
      <c r="T2861" s="20">
        <f>Ugovori_OPULJP[[#This Row],[Bespovratna sredstva - Ukupno (EU+Nac) HRK
= Ukupna ugovorena vrijednost bespovratnih sredstava]]/7.5345</f>
        <v>139419.47043599442</v>
      </c>
      <c r="U2861" s="51">
        <v>0</v>
      </c>
      <c r="V2861" s="52">
        <f>Ugovori_OPULJP[[#This Row],[Javni doprinos korisnika - HRK]]/7.5345</f>
        <v>0</v>
      </c>
      <c r="W2861" s="19">
        <v>0</v>
      </c>
      <c r="X2861" s="20">
        <f>Ugovori_OPULJP[[#This Row],[Privatni doprinos korisnika - HRK]]/7.5345</f>
        <v>0</v>
      </c>
      <c r="Y2861" s="21">
        <f>Ugovori_OPULJP[[#This Row],[Bespovratna sredstva - Ukupno (EU+Nac) HRK
= Ukupna ugovorena vrijednost bespovratnih sredstava]]+Ugovori_OPULJP[[#This Row],[Javni doprinos korisnika - HRK]]+Ugovori_OPULJP[[#This Row],[Privatni doprinos korisnika - HRK]]</f>
        <v>1050456</v>
      </c>
      <c r="Z2861" s="22">
        <f>Ugovori_OPULJP[[#This Row],[UKUPNI PRIHVATLJIVI IZDACI
TOTAL ELIGIBLE EXPENDITURE
= Bespovratna sredstva ukupno + doprinos korisnika
= Ukupni prihvatljivi troškovi
= Ukupna ugovorena vrijednost projekta HRK]]/7.5345</f>
        <v>139419.47043599442</v>
      </c>
      <c r="AA2861" s="13" t="s">
        <v>22</v>
      </c>
      <c r="AB2861" s="13" t="s">
        <v>145</v>
      </c>
      <c r="AC2861" s="103" t="s">
        <v>10421</v>
      </c>
      <c r="AD2861" s="12" t="s">
        <v>4506</v>
      </c>
    </row>
    <row r="2862" spans="1:30" ht="124.2" x14ac:dyDescent="0.3">
      <c r="A2862" s="10" t="s">
        <v>10422</v>
      </c>
      <c r="B2862" s="11" t="s">
        <v>139</v>
      </c>
      <c r="C2862" s="12" t="s">
        <v>4504</v>
      </c>
      <c r="D2862" s="12" t="s">
        <v>4505</v>
      </c>
      <c r="E2862" s="68" t="s">
        <v>63</v>
      </c>
      <c r="F2862" s="53" t="s">
        <v>10423</v>
      </c>
      <c r="G2862" s="53" t="s">
        <v>10424</v>
      </c>
      <c r="H2862" s="70">
        <v>44110</v>
      </c>
      <c r="I2862" s="70">
        <v>45022</v>
      </c>
      <c r="J2862" s="17" t="str">
        <f>IF(Ugovori_OPULJP[[#This Row],[DATUM ZAVRŠETKA OPERACIJE]]&gt;DATE(2023,12,31),"u provedbi","završen")</f>
        <v>završen</v>
      </c>
      <c r="K2862" s="15" t="s">
        <v>10425</v>
      </c>
      <c r="L2862" s="54" t="s">
        <v>21</v>
      </c>
      <c r="M2862" s="18">
        <v>0.85</v>
      </c>
      <c r="N2862" s="18">
        <v>0.15</v>
      </c>
      <c r="O2862" s="19">
        <f>Ugovori_OPULJP[[#This Row],[Bespovratna sredstva - Ukupno (EU+Nac) HRK
= Ukupna ugovorena vrijednost bespovratnih sredstava]]*Ugovori_OPULJP[[#This Row],[EU STOPA SUFINANCIRANJA %
EU CO-FINANCING RATE %]]</f>
        <v>741134.40549999999</v>
      </c>
      <c r="P2862" s="20">
        <f>Ugovori_OPULJP[[#This Row],[Bespovratna sredstva - EU dio - HRK]]/7.5345</f>
        <v>98365.439710664272</v>
      </c>
      <c r="Q2862" s="51">
        <f>Ugovori_OPULJP[[#This Row],[Bespovratna sredstva - Ukupno (EU+Nac) HRK
= Ukupna ugovorena vrijednost bespovratnih sredstava]]*Ugovori_OPULJP[[#This Row],[STOPA NACIONALNOG SUFINANCIRANJA %]]</f>
        <v>130788.42449999999</v>
      </c>
      <c r="R2862" s="52">
        <f>Ugovori_OPULJP[[#This Row],[Bespovratna sredstva - Nacionalni dio - HRK]]/7.5345</f>
        <v>17358.607007764283</v>
      </c>
      <c r="S2862" s="19">
        <v>871922.83</v>
      </c>
      <c r="T2862" s="20">
        <f>Ugovori_OPULJP[[#This Row],[Bespovratna sredstva - Ukupno (EU+Nac) HRK
= Ukupna ugovorena vrijednost bespovratnih sredstava]]/7.5345</f>
        <v>115724.04671842855</v>
      </c>
      <c r="U2862" s="51">
        <v>0</v>
      </c>
      <c r="V2862" s="52">
        <f>Ugovori_OPULJP[[#This Row],[Javni doprinos korisnika - HRK]]/7.5345</f>
        <v>0</v>
      </c>
      <c r="W2862" s="19">
        <v>0</v>
      </c>
      <c r="X2862" s="20">
        <f>Ugovori_OPULJP[[#This Row],[Privatni doprinos korisnika - HRK]]/7.5345</f>
        <v>0</v>
      </c>
      <c r="Y2862" s="21">
        <f>Ugovori_OPULJP[[#This Row],[Bespovratna sredstva - Ukupno (EU+Nac) HRK
= Ukupna ugovorena vrijednost bespovratnih sredstava]]+Ugovori_OPULJP[[#This Row],[Javni doprinos korisnika - HRK]]+Ugovori_OPULJP[[#This Row],[Privatni doprinos korisnika - HRK]]</f>
        <v>871922.83</v>
      </c>
      <c r="Z2862" s="22">
        <f>Ugovori_OPULJP[[#This Row],[UKUPNI PRIHVATLJIVI IZDACI
TOTAL ELIGIBLE EXPENDITURE
= Bespovratna sredstva ukupno + doprinos korisnika
= Ukupni prihvatljivi troškovi
= Ukupna ugovorena vrijednost projekta HRK]]/7.5345</f>
        <v>115724.04671842855</v>
      </c>
      <c r="AA2862" s="13" t="s">
        <v>22</v>
      </c>
      <c r="AB2862" s="13" t="s">
        <v>145</v>
      </c>
      <c r="AC2862" s="98" t="s">
        <v>10426</v>
      </c>
      <c r="AD2862" s="12" t="s">
        <v>4506</v>
      </c>
    </row>
    <row r="2863" spans="1:30" ht="82.8" x14ac:dyDescent="0.3">
      <c r="A2863" s="10" t="s">
        <v>10427</v>
      </c>
      <c r="B2863" s="11" t="s">
        <v>139</v>
      </c>
      <c r="C2863" s="12" t="s">
        <v>4504</v>
      </c>
      <c r="D2863" s="12" t="s">
        <v>4505</v>
      </c>
      <c r="E2863" s="68" t="s">
        <v>63</v>
      </c>
      <c r="F2863" s="53" t="s">
        <v>10428</v>
      </c>
      <c r="G2863" s="53" t="s">
        <v>10429</v>
      </c>
      <c r="H2863" s="70">
        <v>44105</v>
      </c>
      <c r="I2863" s="70">
        <v>44835</v>
      </c>
      <c r="J2863" s="17" t="str">
        <f>IF(Ugovori_OPULJP[[#This Row],[DATUM ZAVRŠETKA OPERACIJE]]&gt;DATE(2023,12,31),"u provedbi","završen")</f>
        <v>završen</v>
      </c>
      <c r="K2863" s="15" t="s">
        <v>10430</v>
      </c>
      <c r="L2863" s="54" t="s">
        <v>21</v>
      </c>
      <c r="M2863" s="18">
        <v>0.85</v>
      </c>
      <c r="N2863" s="18">
        <v>0.15</v>
      </c>
      <c r="O2863" s="19">
        <f>Ugovori_OPULJP[[#This Row],[Bespovratna sredstva - Ukupno (EU+Nac) HRK
= Ukupna ugovorena vrijednost bespovratnih sredstava]]*Ugovori_OPULJP[[#This Row],[EU STOPA SUFINANCIRANJA %
EU CO-FINANCING RATE %]]</f>
        <v>1015944.5140000001</v>
      </c>
      <c r="P2863" s="20">
        <f>Ugovori_OPULJP[[#This Row],[Bespovratna sredstva - EU dio - HRK]]/7.5345</f>
        <v>134839.00909151239</v>
      </c>
      <c r="Q2863" s="51">
        <f>Ugovori_OPULJP[[#This Row],[Bespovratna sredstva - Ukupno (EU+Nac) HRK
= Ukupna ugovorena vrijednost bespovratnih sredstava]]*Ugovori_OPULJP[[#This Row],[STOPA NACIONALNOG SUFINANCIRANJA %]]</f>
        <v>179284.326</v>
      </c>
      <c r="R2863" s="52">
        <f>Ugovori_OPULJP[[#This Row],[Bespovratna sredstva - Nacionalni dio - HRK]]/7.5345</f>
        <v>23795.119251443361</v>
      </c>
      <c r="S2863" s="19">
        <v>1195228.8400000001</v>
      </c>
      <c r="T2863" s="20">
        <f>Ugovori_OPULJP[[#This Row],[Bespovratna sredstva - Ukupno (EU+Nac) HRK
= Ukupna ugovorena vrijednost bespovratnih sredstava]]/7.5345</f>
        <v>158634.12834295575</v>
      </c>
      <c r="U2863" s="51">
        <v>0</v>
      </c>
      <c r="V2863" s="52">
        <f>Ugovori_OPULJP[[#This Row],[Javni doprinos korisnika - HRK]]/7.5345</f>
        <v>0</v>
      </c>
      <c r="W2863" s="19">
        <v>0</v>
      </c>
      <c r="X2863" s="20">
        <f>Ugovori_OPULJP[[#This Row],[Privatni doprinos korisnika - HRK]]/7.5345</f>
        <v>0</v>
      </c>
      <c r="Y2863" s="21">
        <f>Ugovori_OPULJP[[#This Row],[Bespovratna sredstva - Ukupno (EU+Nac) HRK
= Ukupna ugovorena vrijednost bespovratnih sredstava]]+Ugovori_OPULJP[[#This Row],[Javni doprinos korisnika - HRK]]+Ugovori_OPULJP[[#This Row],[Privatni doprinos korisnika - HRK]]</f>
        <v>1195228.8400000001</v>
      </c>
      <c r="Z2863" s="22">
        <f>Ugovori_OPULJP[[#This Row],[UKUPNI PRIHVATLJIVI IZDACI
TOTAL ELIGIBLE EXPENDITURE
= Bespovratna sredstva ukupno + doprinos korisnika
= Ukupni prihvatljivi troškovi
= Ukupna ugovorena vrijednost projekta HRK]]/7.5345</f>
        <v>158634.12834295575</v>
      </c>
      <c r="AA2863" s="13" t="s">
        <v>22</v>
      </c>
      <c r="AB2863" s="13" t="s">
        <v>145</v>
      </c>
      <c r="AC2863" s="98" t="s">
        <v>10431</v>
      </c>
      <c r="AD2863" s="12" t="s">
        <v>4506</v>
      </c>
    </row>
    <row r="2864" spans="1:30" ht="69" x14ac:dyDescent="0.3">
      <c r="A2864" s="10" t="s">
        <v>10432</v>
      </c>
      <c r="B2864" s="11" t="s">
        <v>139</v>
      </c>
      <c r="C2864" s="12" t="s">
        <v>4504</v>
      </c>
      <c r="D2864" s="12" t="s">
        <v>4505</v>
      </c>
      <c r="E2864" s="68" t="s">
        <v>63</v>
      </c>
      <c r="F2864" s="53" t="s">
        <v>10433</v>
      </c>
      <c r="G2864" s="53" t="s">
        <v>10434</v>
      </c>
      <c r="H2864" s="70">
        <v>44105</v>
      </c>
      <c r="I2864" s="70">
        <v>45017</v>
      </c>
      <c r="J2864" s="17" t="str">
        <f>IF(Ugovori_OPULJP[[#This Row],[DATUM ZAVRŠETKA OPERACIJE]]&gt;DATE(2023,12,31),"u provedbi","završen")</f>
        <v>završen</v>
      </c>
      <c r="K2864" s="15" t="s">
        <v>21</v>
      </c>
      <c r="L2864" s="54" t="s">
        <v>21</v>
      </c>
      <c r="M2864" s="18">
        <v>0.85</v>
      </c>
      <c r="N2864" s="18">
        <v>0.15</v>
      </c>
      <c r="O2864" s="19">
        <f>Ugovori_OPULJP[[#This Row],[Bespovratna sredstva - Ukupno (EU+Nac) HRK
= Ukupna ugovorena vrijednost bespovratnih sredstava]]*Ugovori_OPULJP[[#This Row],[EU STOPA SUFINANCIRANJA %
EU CO-FINANCING RATE %]]</f>
        <v>1486813.7355</v>
      </c>
      <c r="P2864" s="20">
        <f>Ugovori_OPULJP[[#This Row],[Bespovratna sredstva - EU dio - HRK]]/7.5345</f>
        <v>197334.09456500097</v>
      </c>
      <c r="Q2864" s="51">
        <f>Ugovori_OPULJP[[#This Row],[Bespovratna sredstva - Ukupno (EU+Nac) HRK
= Ukupna ugovorena vrijednost bespovratnih sredstava]]*Ugovori_OPULJP[[#This Row],[STOPA NACIONALNOG SUFINANCIRANJA %]]</f>
        <v>262378.89449999999</v>
      </c>
      <c r="R2864" s="52">
        <f>Ugovori_OPULJP[[#This Row],[Bespovratna sredstva - Nacionalni dio - HRK]]/7.5345</f>
        <v>34823.663746764876</v>
      </c>
      <c r="S2864" s="19">
        <v>1749192.63</v>
      </c>
      <c r="T2864" s="20">
        <f>Ugovori_OPULJP[[#This Row],[Bespovratna sredstva - Ukupno (EU+Nac) HRK
= Ukupna ugovorena vrijednost bespovratnih sredstava]]/7.5345</f>
        <v>232157.75831176585</v>
      </c>
      <c r="U2864" s="51">
        <v>0</v>
      </c>
      <c r="V2864" s="52">
        <f>Ugovori_OPULJP[[#This Row],[Javni doprinos korisnika - HRK]]/7.5345</f>
        <v>0</v>
      </c>
      <c r="W2864" s="19">
        <v>506561.37</v>
      </c>
      <c r="X2864" s="20">
        <f>Ugovori_OPULJP[[#This Row],[Privatni doprinos korisnika - HRK]]/7.5345</f>
        <v>67232.247660760491</v>
      </c>
      <c r="Y2864" s="21">
        <f>Ugovori_OPULJP[[#This Row],[Bespovratna sredstva - Ukupno (EU+Nac) HRK
= Ukupna ugovorena vrijednost bespovratnih sredstava]]+Ugovori_OPULJP[[#This Row],[Javni doprinos korisnika - HRK]]+Ugovori_OPULJP[[#This Row],[Privatni doprinos korisnika - HRK]]</f>
        <v>2255754</v>
      </c>
      <c r="Z2864" s="22">
        <f>Ugovori_OPULJP[[#This Row],[UKUPNI PRIHVATLJIVI IZDACI
TOTAL ELIGIBLE EXPENDITURE
= Bespovratna sredstva ukupno + doprinos korisnika
= Ukupni prihvatljivi troškovi
= Ukupna ugovorena vrijednost projekta HRK]]/7.5345</f>
        <v>299390.00597252639</v>
      </c>
      <c r="AA2864" s="13" t="s">
        <v>22</v>
      </c>
      <c r="AB2864" s="13" t="s">
        <v>145</v>
      </c>
      <c r="AC2864" s="98" t="s">
        <v>10435</v>
      </c>
      <c r="AD2864" s="12" t="s">
        <v>4506</v>
      </c>
    </row>
    <row r="2865" spans="1:30" ht="110.4" x14ac:dyDescent="0.3">
      <c r="A2865" s="10" t="s">
        <v>10436</v>
      </c>
      <c r="B2865" s="11" t="s">
        <v>139</v>
      </c>
      <c r="C2865" s="12" t="s">
        <v>4504</v>
      </c>
      <c r="D2865" s="12" t="s">
        <v>4505</v>
      </c>
      <c r="E2865" s="68" t="s">
        <v>63</v>
      </c>
      <c r="F2865" s="14" t="s">
        <v>10437</v>
      </c>
      <c r="G2865" s="14" t="s">
        <v>10438</v>
      </c>
      <c r="H2865" s="16">
        <v>44091</v>
      </c>
      <c r="I2865" s="16">
        <v>44637</v>
      </c>
      <c r="J2865" s="17" t="str">
        <f>IF(Ugovori_OPULJP[[#This Row],[DATUM ZAVRŠETKA OPERACIJE]]&gt;DATE(2023,12,31),"u provedbi","završen")</f>
        <v>završen</v>
      </c>
      <c r="K2865" s="15" t="s">
        <v>240</v>
      </c>
      <c r="L2865" s="15" t="s">
        <v>240</v>
      </c>
      <c r="M2865" s="18">
        <v>0.85</v>
      </c>
      <c r="N2865" s="18">
        <v>0.15</v>
      </c>
      <c r="O2865" s="19">
        <f>Ugovori_OPULJP[[#This Row],[Bespovratna sredstva - Ukupno (EU+Nac) HRK
= Ukupna ugovorena vrijednost bespovratnih sredstava]]*Ugovori_OPULJP[[#This Row],[EU STOPA SUFINANCIRANJA %
EU CO-FINANCING RATE %]]</f>
        <v>957272.52449999994</v>
      </c>
      <c r="P2865" s="20">
        <f>Ugovori_OPULJP[[#This Row],[Bespovratna sredstva - EU dio - HRK]]/7.5345</f>
        <v>127051.89786979891</v>
      </c>
      <c r="Q2865" s="19">
        <f>Ugovori_OPULJP[[#This Row],[Bespovratna sredstva - Ukupno (EU+Nac) HRK
= Ukupna ugovorena vrijednost bespovratnih sredstava]]*Ugovori_OPULJP[[#This Row],[STOPA NACIONALNOG SUFINANCIRANJA %]]</f>
        <v>168930.4455</v>
      </c>
      <c r="R2865" s="20">
        <f>Ugovori_OPULJP[[#This Row],[Bespovratna sredstva - Nacionalni dio - HRK]]/7.5345</f>
        <v>22420.923153493928</v>
      </c>
      <c r="S2865" s="19">
        <v>1126202.97</v>
      </c>
      <c r="T2865" s="20">
        <f>Ugovori_OPULJP[[#This Row],[Bespovratna sredstva - Ukupno (EU+Nac) HRK
= Ukupna ugovorena vrijednost bespovratnih sredstava]]/7.5345</f>
        <v>149472.82102329284</v>
      </c>
      <c r="U2865" s="19">
        <v>0</v>
      </c>
      <c r="V2865" s="20">
        <f>Ugovori_OPULJP[[#This Row],[Javni doprinos korisnika - HRK]]/7.5345</f>
        <v>0</v>
      </c>
      <c r="W2865" s="19">
        <v>0</v>
      </c>
      <c r="X2865" s="20">
        <f>Ugovori_OPULJP[[#This Row],[Privatni doprinos korisnika - HRK]]/7.5345</f>
        <v>0</v>
      </c>
      <c r="Y2865" s="21">
        <f>Ugovori_OPULJP[[#This Row],[Bespovratna sredstva - Ukupno (EU+Nac) HRK
= Ukupna ugovorena vrijednost bespovratnih sredstava]]+Ugovori_OPULJP[[#This Row],[Javni doprinos korisnika - HRK]]+Ugovori_OPULJP[[#This Row],[Privatni doprinos korisnika - HRK]]</f>
        <v>1126202.97</v>
      </c>
      <c r="Z2865" s="22">
        <f>Ugovori_OPULJP[[#This Row],[UKUPNI PRIHVATLJIVI IZDACI
TOTAL ELIGIBLE EXPENDITURE
= Bespovratna sredstva ukupno + doprinos korisnika
= Ukupni prihvatljivi troškovi
= Ukupna ugovorena vrijednost projekta HRK]]/7.5345</f>
        <v>149472.82102329284</v>
      </c>
      <c r="AA2865" s="13" t="s">
        <v>22</v>
      </c>
      <c r="AB2865" s="13" t="s">
        <v>145</v>
      </c>
      <c r="AC2865" s="99" t="s">
        <v>10439</v>
      </c>
      <c r="AD2865" s="12" t="s">
        <v>4506</v>
      </c>
    </row>
    <row r="2866" spans="1:30" ht="110.4" x14ac:dyDescent="0.3">
      <c r="A2866" s="10" t="s">
        <v>10440</v>
      </c>
      <c r="B2866" s="11" t="s">
        <v>139</v>
      </c>
      <c r="C2866" s="12" t="s">
        <v>4504</v>
      </c>
      <c r="D2866" s="12" t="s">
        <v>4505</v>
      </c>
      <c r="E2866" s="68" t="s">
        <v>63</v>
      </c>
      <c r="F2866" s="14" t="s">
        <v>10441</v>
      </c>
      <c r="G2866" s="14" t="s">
        <v>10442</v>
      </c>
      <c r="H2866" s="16">
        <v>44103</v>
      </c>
      <c r="I2866" s="16">
        <v>44833</v>
      </c>
      <c r="J2866" s="17" t="str">
        <f>IF(Ugovori_OPULJP[[#This Row],[DATUM ZAVRŠETKA OPERACIJE]]&gt;DATE(2023,12,31),"u provedbi","završen")</f>
        <v>završen</v>
      </c>
      <c r="K2866" s="15" t="s">
        <v>10443</v>
      </c>
      <c r="L2866" s="15" t="s">
        <v>21</v>
      </c>
      <c r="M2866" s="18">
        <v>0.85</v>
      </c>
      <c r="N2866" s="18">
        <v>0.15</v>
      </c>
      <c r="O2866" s="19">
        <f>Ugovori_OPULJP[[#This Row],[Bespovratna sredstva - Ukupno (EU+Nac) HRK
= Ukupna ugovorena vrijednost bespovratnih sredstava]]*Ugovori_OPULJP[[#This Row],[EU STOPA SUFINANCIRANJA %
EU CO-FINANCING RATE %]]</f>
        <v>1017961.7425000001</v>
      </c>
      <c r="P2866" s="20">
        <f>Ugovori_OPULJP[[#This Row],[Bespovratna sredstva - EU dio - HRK]]/7.5345</f>
        <v>135106.74132324639</v>
      </c>
      <c r="Q2866" s="19">
        <f>Ugovori_OPULJP[[#This Row],[Bespovratna sredstva - Ukupno (EU+Nac) HRK
= Ukupna ugovorena vrijednost bespovratnih sredstava]]*Ugovori_OPULJP[[#This Row],[STOPA NACIONALNOG SUFINANCIRANJA %]]</f>
        <v>179640.3075</v>
      </c>
      <c r="R2866" s="20">
        <f>Ugovori_OPULJP[[#This Row],[Bespovratna sredstva - Nacionalni dio - HRK]]/7.5345</f>
        <v>23842.366115867011</v>
      </c>
      <c r="S2866" s="19">
        <v>1197602.05</v>
      </c>
      <c r="T2866" s="20">
        <f>Ugovori_OPULJP[[#This Row],[Bespovratna sredstva - Ukupno (EU+Nac) HRK
= Ukupna ugovorena vrijednost bespovratnih sredstava]]/7.5345</f>
        <v>158949.1074391134</v>
      </c>
      <c r="U2866" s="19">
        <v>0</v>
      </c>
      <c r="V2866" s="20">
        <f>Ugovori_OPULJP[[#This Row],[Javni doprinos korisnika - HRK]]/7.5345</f>
        <v>0</v>
      </c>
      <c r="W2866" s="19">
        <v>0</v>
      </c>
      <c r="X2866" s="20">
        <f>Ugovori_OPULJP[[#This Row],[Privatni doprinos korisnika - HRK]]/7.5345</f>
        <v>0</v>
      </c>
      <c r="Y2866" s="21">
        <f>Ugovori_OPULJP[[#This Row],[Bespovratna sredstva - Ukupno (EU+Nac) HRK
= Ukupna ugovorena vrijednost bespovratnih sredstava]]+Ugovori_OPULJP[[#This Row],[Javni doprinos korisnika - HRK]]+Ugovori_OPULJP[[#This Row],[Privatni doprinos korisnika - HRK]]</f>
        <v>1197602.05</v>
      </c>
      <c r="Z2866" s="22">
        <f>Ugovori_OPULJP[[#This Row],[UKUPNI PRIHVATLJIVI IZDACI
TOTAL ELIGIBLE EXPENDITURE
= Bespovratna sredstva ukupno + doprinos korisnika
= Ukupni prihvatljivi troškovi
= Ukupna ugovorena vrijednost projekta HRK]]/7.5345</f>
        <v>158949.1074391134</v>
      </c>
      <c r="AA2866" s="13" t="s">
        <v>22</v>
      </c>
      <c r="AB2866" s="13" t="s">
        <v>145</v>
      </c>
      <c r="AC2866" s="99" t="s">
        <v>10444</v>
      </c>
      <c r="AD2866" s="12" t="s">
        <v>4506</v>
      </c>
    </row>
    <row r="2867" spans="1:30" ht="69" x14ac:dyDescent="0.3">
      <c r="A2867" s="10" t="s">
        <v>10445</v>
      </c>
      <c r="B2867" s="11" t="s">
        <v>139</v>
      </c>
      <c r="C2867" s="12" t="s">
        <v>4504</v>
      </c>
      <c r="D2867" s="12" t="s">
        <v>4505</v>
      </c>
      <c r="E2867" s="68" t="s">
        <v>63</v>
      </c>
      <c r="F2867" s="53" t="s">
        <v>10446</v>
      </c>
      <c r="G2867" s="53" t="s">
        <v>10447</v>
      </c>
      <c r="H2867" s="70">
        <v>44105</v>
      </c>
      <c r="I2867" s="70">
        <v>45017</v>
      </c>
      <c r="J2867" s="17" t="str">
        <f>IF(Ugovori_OPULJP[[#This Row],[DATUM ZAVRŠETKA OPERACIJE]]&gt;DATE(2023,12,31),"u provedbi","završen")</f>
        <v>završen</v>
      </c>
      <c r="K2867" s="15" t="s">
        <v>262</v>
      </c>
      <c r="L2867" s="54" t="s">
        <v>262</v>
      </c>
      <c r="M2867" s="18">
        <v>0.85</v>
      </c>
      <c r="N2867" s="18">
        <v>0.15</v>
      </c>
      <c r="O2867" s="19">
        <f>Ugovori_OPULJP[[#This Row],[Bespovratna sredstva - Ukupno (EU+Nac) HRK
= Ukupna ugovorena vrijednost bespovratnih sredstava]]*Ugovori_OPULJP[[#This Row],[EU STOPA SUFINANCIRANJA %
EU CO-FINANCING RATE %]]</f>
        <v>825435</v>
      </c>
      <c r="P2867" s="20">
        <f>Ugovori_OPULJP[[#This Row],[Bespovratna sredstva - EU dio - HRK]]/7.5345</f>
        <v>109554.05136372685</v>
      </c>
      <c r="Q2867" s="51">
        <f>Ugovori_OPULJP[[#This Row],[Bespovratna sredstva - Ukupno (EU+Nac) HRK
= Ukupna ugovorena vrijednost bespovratnih sredstava]]*Ugovori_OPULJP[[#This Row],[STOPA NACIONALNOG SUFINANCIRANJA %]]</f>
        <v>145665</v>
      </c>
      <c r="R2867" s="52">
        <f>Ugovori_OPULJP[[#This Row],[Bespovratna sredstva - Nacionalni dio - HRK]]/7.5345</f>
        <v>19333.067887716505</v>
      </c>
      <c r="S2867" s="19">
        <v>971100</v>
      </c>
      <c r="T2867" s="20">
        <f>Ugovori_OPULJP[[#This Row],[Bespovratna sredstva - Ukupno (EU+Nac) HRK
= Ukupna ugovorena vrijednost bespovratnih sredstava]]/7.5345</f>
        <v>128887.11925144335</v>
      </c>
      <c r="U2867" s="51">
        <v>0</v>
      </c>
      <c r="V2867" s="52">
        <f>Ugovori_OPULJP[[#This Row],[Javni doprinos korisnika - HRK]]/7.5345</f>
        <v>0</v>
      </c>
      <c r="W2867" s="19">
        <v>0</v>
      </c>
      <c r="X2867" s="20">
        <f>Ugovori_OPULJP[[#This Row],[Privatni doprinos korisnika - HRK]]/7.5345</f>
        <v>0</v>
      </c>
      <c r="Y2867" s="21">
        <f>Ugovori_OPULJP[[#This Row],[Bespovratna sredstva - Ukupno (EU+Nac) HRK
= Ukupna ugovorena vrijednost bespovratnih sredstava]]+Ugovori_OPULJP[[#This Row],[Javni doprinos korisnika - HRK]]+Ugovori_OPULJP[[#This Row],[Privatni doprinos korisnika - HRK]]</f>
        <v>971100</v>
      </c>
      <c r="Z2867" s="22">
        <f>Ugovori_OPULJP[[#This Row],[UKUPNI PRIHVATLJIVI IZDACI
TOTAL ELIGIBLE EXPENDITURE
= Bespovratna sredstva ukupno + doprinos korisnika
= Ukupni prihvatljivi troškovi
= Ukupna ugovorena vrijednost projekta HRK]]/7.5345</f>
        <v>128887.11925144335</v>
      </c>
      <c r="AA2867" s="13" t="s">
        <v>22</v>
      </c>
      <c r="AB2867" s="13" t="s">
        <v>145</v>
      </c>
      <c r="AC2867" s="98" t="s">
        <v>10448</v>
      </c>
      <c r="AD2867" s="12" t="s">
        <v>4506</v>
      </c>
    </row>
    <row r="2868" spans="1:30" ht="124.2" x14ac:dyDescent="0.3">
      <c r="A2868" s="10" t="s">
        <v>10449</v>
      </c>
      <c r="B2868" s="11" t="s">
        <v>139</v>
      </c>
      <c r="C2868" s="12" t="s">
        <v>4504</v>
      </c>
      <c r="D2868" s="12" t="s">
        <v>4505</v>
      </c>
      <c r="E2868" s="68" t="s">
        <v>63</v>
      </c>
      <c r="F2868" s="53" t="s">
        <v>10450</v>
      </c>
      <c r="G2868" s="14" t="s">
        <v>10260</v>
      </c>
      <c r="H2868" s="16">
        <v>44105</v>
      </c>
      <c r="I2868" s="70">
        <v>44652</v>
      </c>
      <c r="J2868" s="17" t="str">
        <f>IF(Ugovori_OPULJP[[#This Row],[DATUM ZAVRŠETKA OPERACIJE]]&gt;DATE(2023,12,31),"u provedbi","završen")</f>
        <v>završen</v>
      </c>
      <c r="K2868" s="15" t="s">
        <v>10430</v>
      </c>
      <c r="L2868" s="54" t="s">
        <v>586</v>
      </c>
      <c r="M2868" s="18">
        <v>0.85</v>
      </c>
      <c r="N2868" s="18">
        <v>0.15</v>
      </c>
      <c r="O2868" s="19">
        <f>Ugovori_OPULJP[[#This Row],[Bespovratna sredstva - Ukupno (EU+Nac) HRK
= Ukupna ugovorena vrijednost bespovratnih sredstava]]*Ugovori_OPULJP[[#This Row],[EU STOPA SUFINANCIRANJA %
EU CO-FINANCING RATE %]]</f>
        <v>613830.73849999998</v>
      </c>
      <c r="P2868" s="20">
        <f>Ugovori_OPULJP[[#This Row],[Bespovratna sredstva - EU dio - HRK]]/7.5345</f>
        <v>81469.339504943913</v>
      </c>
      <c r="Q2868" s="51">
        <f>Ugovori_OPULJP[[#This Row],[Bespovratna sredstva - Ukupno (EU+Nac) HRK
= Ukupna ugovorena vrijednost bespovratnih sredstava]]*Ugovori_OPULJP[[#This Row],[STOPA NACIONALNOG SUFINANCIRANJA %]]</f>
        <v>108323.07150000001</v>
      </c>
      <c r="R2868" s="52">
        <f>Ugovori_OPULJP[[#This Row],[Bespovratna sredstva - Nacionalni dio - HRK]]/7.5345</f>
        <v>14376.94226557834</v>
      </c>
      <c r="S2868" s="19">
        <v>722153.81</v>
      </c>
      <c r="T2868" s="20">
        <f>Ugovori_OPULJP[[#This Row],[Bespovratna sredstva - Ukupno (EU+Nac) HRK
= Ukupna ugovorena vrijednost bespovratnih sredstava]]/7.5345</f>
        <v>95846.28177052227</v>
      </c>
      <c r="U2868" s="51">
        <v>0</v>
      </c>
      <c r="V2868" s="52">
        <f>Ugovori_OPULJP[[#This Row],[Javni doprinos korisnika - HRK]]/7.5345</f>
        <v>0</v>
      </c>
      <c r="W2868" s="19">
        <v>115887.53</v>
      </c>
      <c r="X2868" s="20">
        <f>Ugovori_OPULJP[[#This Row],[Privatni doprinos korisnika - HRK]]/7.5345</f>
        <v>15380.918441834228</v>
      </c>
      <c r="Y2868" s="21">
        <f>Ugovori_OPULJP[[#This Row],[Bespovratna sredstva - Ukupno (EU+Nac) HRK
= Ukupna ugovorena vrijednost bespovratnih sredstava]]+Ugovori_OPULJP[[#This Row],[Javni doprinos korisnika - HRK]]+Ugovori_OPULJP[[#This Row],[Privatni doprinos korisnika - HRK]]</f>
        <v>838041.34000000008</v>
      </c>
      <c r="Z2868" s="22">
        <f>Ugovori_OPULJP[[#This Row],[UKUPNI PRIHVATLJIVI IZDACI
TOTAL ELIGIBLE EXPENDITURE
= Bespovratna sredstva ukupno + doprinos korisnika
= Ukupni prihvatljivi troškovi
= Ukupna ugovorena vrijednost projekta HRK]]/7.5345</f>
        <v>111227.2002123565</v>
      </c>
      <c r="AA2868" s="13" t="s">
        <v>22</v>
      </c>
      <c r="AB2868" s="13" t="s">
        <v>145</v>
      </c>
      <c r="AC2868" s="98" t="s">
        <v>10451</v>
      </c>
      <c r="AD2868" s="12" t="s">
        <v>4506</v>
      </c>
    </row>
    <row r="2869" spans="1:30" ht="124.2" x14ac:dyDescent="0.3">
      <c r="A2869" s="10" t="s">
        <v>10452</v>
      </c>
      <c r="B2869" s="11" t="s">
        <v>139</v>
      </c>
      <c r="C2869" s="12" t="s">
        <v>4504</v>
      </c>
      <c r="D2869" s="12" t="s">
        <v>4505</v>
      </c>
      <c r="E2869" s="68" t="s">
        <v>63</v>
      </c>
      <c r="F2869" s="53" t="s">
        <v>10453</v>
      </c>
      <c r="G2869" s="53" t="s">
        <v>10454</v>
      </c>
      <c r="H2869" s="70">
        <v>44109</v>
      </c>
      <c r="I2869" s="70">
        <v>45021</v>
      </c>
      <c r="J2869" s="17" t="str">
        <f>IF(Ugovori_OPULJP[[#This Row],[DATUM ZAVRŠETKA OPERACIJE]]&gt;DATE(2023,12,31),"u provedbi","završen")</f>
        <v>završen</v>
      </c>
      <c r="K2869" s="15" t="s">
        <v>86</v>
      </c>
      <c r="L2869" s="54" t="s">
        <v>86</v>
      </c>
      <c r="M2869" s="18">
        <v>0.85</v>
      </c>
      <c r="N2869" s="18">
        <v>0.15</v>
      </c>
      <c r="O2869" s="19">
        <f>Ugovori_OPULJP[[#This Row],[Bespovratna sredstva - Ukupno (EU+Nac) HRK
= Ukupna ugovorena vrijednost bespovratnih sredstava]]*Ugovori_OPULJP[[#This Row],[EU STOPA SUFINANCIRANJA %
EU CO-FINANCING RATE %]]</f>
        <v>1019932.7734999999</v>
      </c>
      <c r="P2869" s="20">
        <f>Ugovori_OPULJP[[#This Row],[Bespovratna sredstva - EU dio - HRK]]/7.5345</f>
        <v>135368.34209303866</v>
      </c>
      <c r="Q2869" s="51">
        <f>Ugovori_OPULJP[[#This Row],[Bespovratna sredstva - Ukupno (EU+Nac) HRK
= Ukupna ugovorena vrijednost bespovratnih sredstava]]*Ugovori_OPULJP[[#This Row],[STOPA NACIONALNOG SUFINANCIRANJA %]]</f>
        <v>179988.13649999999</v>
      </c>
      <c r="R2869" s="52">
        <f>Ugovori_OPULJP[[#This Row],[Bespovratna sredstva - Nacionalni dio - HRK]]/7.5345</f>
        <v>23888.53095759506</v>
      </c>
      <c r="S2869" s="19">
        <v>1199920.9099999999</v>
      </c>
      <c r="T2869" s="20">
        <f>Ugovori_OPULJP[[#This Row],[Bespovratna sredstva - Ukupno (EU+Nac) HRK
= Ukupna ugovorena vrijednost bespovratnih sredstava]]/7.5345</f>
        <v>159256.87305063373</v>
      </c>
      <c r="U2869" s="51">
        <v>0</v>
      </c>
      <c r="V2869" s="52">
        <f>Ugovori_OPULJP[[#This Row],[Javni doprinos korisnika - HRK]]/7.5345</f>
        <v>0</v>
      </c>
      <c r="W2869" s="19">
        <v>0</v>
      </c>
      <c r="X2869" s="20">
        <f>Ugovori_OPULJP[[#This Row],[Privatni doprinos korisnika - HRK]]/7.5345</f>
        <v>0</v>
      </c>
      <c r="Y2869" s="21">
        <f>Ugovori_OPULJP[[#This Row],[Bespovratna sredstva - Ukupno (EU+Nac) HRK
= Ukupna ugovorena vrijednost bespovratnih sredstava]]+Ugovori_OPULJP[[#This Row],[Javni doprinos korisnika - HRK]]+Ugovori_OPULJP[[#This Row],[Privatni doprinos korisnika - HRK]]</f>
        <v>1199920.9099999999</v>
      </c>
      <c r="Z2869" s="22">
        <f>Ugovori_OPULJP[[#This Row],[UKUPNI PRIHVATLJIVI IZDACI
TOTAL ELIGIBLE EXPENDITURE
= Bespovratna sredstva ukupno + doprinos korisnika
= Ukupni prihvatljivi troškovi
= Ukupna ugovorena vrijednost projekta HRK]]/7.5345</f>
        <v>159256.87305063373</v>
      </c>
      <c r="AA2869" s="13" t="s">
        <v>22</v>
      </c>
      <c r="AB2869" s="13" t="s">
        <v>145</v>
      </c>
      <c r="AC2869" s="98" t="s">
        <v>10455</v>
      </c>
      <c r="AD2869" s="12" t="s">
        <v>4506</v>
      </c>
    </row>
    <row r="2870" spans="1:30" ht="124.2" x14ac:dyDescent="0.3">
      <c r="A2870" s="10" t="s">
        <v>5550</v>
      </c>
      <c r="B2870" s="11" t="s">
        <v>139</v>
      </c>
      <c r="C2870" s="12" t="s">
        <v>4504</v>
      </c>
      <c r="D2870" s="12" t="s">
        <v>4505</v>
      </c>
      <c r="E2870" s="68" t="s">
        <v>63</v>
      </c>
      <c r="F2870" s="14" t="s">
        <v>5551</v>
      </c>
      <c r="G2870" s="32" t="s">
        <v>5481</v>
      </c>
      <c r="H2870" s="16">
        <v>44091</v>
      </c>
      <c r="I2870" s="16">
        <v>44698</v>
      </c>
      <c r="J2870" s="17" t="str">
        <f>IF(Ugovori_OPULJP[[#This Row],[DATUM ZAVRŠETKA OPERACIJE]]&gt;DATE(2023,12,31),"u provedbi","završen")</f>
        <v>završen</v>
      </c>
      <c r="K2870" s="15" t="s">
        <v>240</v>
      </c>
      <c r="L2870" s="15" t="s">
        <v>240</v>
      </c>
      <c r="M2870" s="18">
        <v>0.85</v>
      </c>
      <c r="N2870" s="18">
        <v>0.15</v>
      </c>
      <c r="O2870" s="19">
        <f>Ugovori_OPULJP[[#This Row],[Bespovratna sredstva - Ukupno (EU+Nac) HRK
= Ukupna ugovorena vrijednost bespovratnih sredstava]]*Ugovori_OPULJP[[#This Row],[EU STOPA SUFINANCIRANJA %
EU CO-FINANCING RATE %]]</f>
        <v>999940</v>
      </c>
      <c r="P2870" s="20">
        <f>Ugovori_OPULJP[[#This Row],[Bespovratna sredstva - EU dio - HRK]]/7.5345</f>
        <v>132714.84504612116</v>
      </c>
      <c r="Q2870" s="19">
        <f>Ugovori_OPULJP[[#This Row],[Bespovratna sredstva - Ukupno (EU+Nac) HRK
= Ukupna ugovorena vrijednost bespovratnih sredstava]]*Ugovori_OPULJP[[#This Row],[STOPA NACIONALNOG SUFINANCIRANJA %]]</f>
        <v>176460</v>
      </c>
      <c r="R2870" s="20">
        <f>Ugovori_OPULJP[[#This Row],[Bespovratna sredstva - Nacionalni dio - HRK]]/7.5345</f>
        <v>23420.266772844912</v>
      </c>
      <c r="S2870" s="19">
        <v>1176400</v>
      </c>
      <c r="T2870" s="20">
        <f>Ugovori_OPULJP[[#This Row],[Bespovratna sredstva - Ukupno (EU+Nac) HRK
= Ukupna ugovorena vrijednost bespovratnih sredstava]]/7.5345</f>
        <v>156135.11181896608</v>
      </c>
      <c r="U2870" s="19">
        <v>0</v>
      </c>
      <c r="V2870" s="20">
        <f>Ugovori_OPULJP[[#This Row],[Javni doprinos korisnika - HRK]]/7.5345</f>
        <v>0</v>
      </c>
      <c r="W2870" s="19">
        <v>0</v>
      </c>
      <c r="X2870" s="20">
        <f>Ugovori_OPULJP[[#This Row],[Privatni doprinos korisnika - HRK]]/7.5345</f>
        <v>0</v>
      </c>
      <c r="Y2870" s="21">
        <f>Ugovori_OPULJP[[#This Row],[Bespovratna sredstva - Ukupno (EU+Nac) HRK
= Ukupna ugovorena vrijednost bespovratnih sredstava]]+Ugovori_OPULJP[[#This Row],[Javni doprinos korisnika - HRK]]+Ugovori_OPULJP[[#This Row],[Privatni doprinos korisnika - HRK]]</f>
        <v>1176400</v>
      </c>
      <c r="Z2870" s="22">
        <f>Ugovori_OPULJP[[#This Row],[UKUPNI PRIHVATLJIVI IZDACI
TOTAL ELIGIBLE EXPENDITURE
= Bespovratna sredstva ukupno + doprinos korisnika
= Ukupni prihvatljivi troškovi
= Ukupna ugovorena vrijednost projekta HRK]]/7.5345</f>
        <v>156135.11181896608</v>
      </c>
      <c r="AA2870" s="13" t="s">
        <v>22</v>
      </c>
      <c r="AB2870" s="13" t="s">
        <v>145</v>
      </c>
      <c r="AC2870" s="99" t="s">
        <v>5552</v>
      </c>
      <c r="AD2870" s="12" t="s">
        <v>4506</v>
      </c>
    </row>
    <row r="2871" spans="1:30" ht="110.4" x14ac:dyDescent="0.3">
      <c r="A2871" s="10" t="s">
        <v>10459</v>
      </c>
      <c r="B2871" s="11" t="s">
        <v>139</v>
      </c>
      <c r="C2871" s="12" t="s">
        <v>4504</v>
      </c>
      <c r="D2871" s="12" t="s">
        <v>4505</v>
      </c>
      <c r="E2871" s="68" t="s">
        <v>63</v>
      </c>
      <c r="F2871" s="53" t="s">
        <v>10460</v>
      </c>
      <c r="G2871" s="14" t="s">
        <v>10290</v>
      </c>
      <c r="H2871" s="70">
        <v>44109</v>
      </c>
      <c r="I2871" s="70">
        <v>45021</v>
      </c>
      <c r="J2871" s="17" t="str">
        <f>IF(Ugovori_OPULJP[[#This Row],[DATUM ZAVRŠETKA OPERACIJE]]&gt;DATE(2023,12,31),"u provedbi","završen")</f>
        <v>završen</v>
      </c>
      <c r="K2871" s="15" t="s">
        <v>86</v>
      </c>
      <c r="L2871" s="54" t="s">
        <v>86</v>
      </c>
      <c r="M2871" s="18">
        <v>0.85</v>
      </c>
      <c r="N2871" s="18">
        <v>0.15</v>
      </c>
      <c r="O2871" s="19">
        <f>Ugovori_OPULJP[[#This Row],[Bespovratna sredstva - Ukupno (EU+Nac) HRK
= Ukupna ugovorena vrijednost bespovratnih sredstava]]*Ugovori_OPULJP[[#This Row],[EU STOPA SUFINANCIRANJA %
EU CO-FINANCING RATE %]]</f>
        <v>1557676.3060000001</v>
      </c>
      <c r="P2871" s="20">
        <f>Ugovori_OPULJP[[#This Row],[Bespovratna sredstva - EU dio - HRK]]/7.5345</f>
        <v>206739.17393324044</v>
      </c>
      <c r="Q2871" s="51">
        <f>Ugovori_OPULJP[[#This Row],[Bespovratna sredstva - Ukupno (EU+Nac) HRK
= Ukupna ugovorena vrijednost bespovratnih sredstava]]*Ugovori_OPULJP[[#This Row],[STOPA NACIONALNOG SUFINANCIRANJA %]]</f>
        <v>274884.054</v>
      </c>
      <c r="R2871" s="52">
        <f>Ugovori_OPULJP[[#This Row],[Bespovratna sredstva - Nacionalni dio - HRK]]/7.5345</f>
        <v>36483.383635277722</v>
      </c>
      <c r="S2871" s="19">
        <v>1832560.36</v>
      </c>
      <c r="T2871" s="20">
        <f>Ugovori_OPULJP[[#This Row],[Bespovratna sredstva - Ukupno (EU+Nac) HRK
= Ukupna ugovorena vrijednost bespovratnih sredstava]]/7.5345</f>
        <v>243222.55756851815</v>
      </c>
      <c r="U2871" s="51">
        <v>0</v>
      </c>
      <c r="V2871" s="52">
        <f>Ugovori_OPULJP[[#This Row],[Javni doprinos korisnika - HRK]]/7.5345</f>
        <v>0</v>
      </c>
      <c r="W2871" s="19">
        <v>137864.54999999999</v>
      </c>
      <c r="X2871" s="20">
        <f>Ugovori_OPULJP[[#This Row],[Privatni doprinos korisnika - HRK]]/7.5345</f>
        <v>18297.770256818632</v>
      </c>
      <c r="Y2871" s="21">
        <f>Ugovori_OPULJP[[#This Row],[Bespovratna sredstva - Ukupno (EU+Nac) HRK
= Ukupna ugovorena vrijednost bespovratnih sredstava]]+Ugovori_OPULJP[[#This Row],[Javni doprinos korisnika - HRK]]+Ugovori_OPULJP[[#This Row],[Privatni doprinos korisnika - HRK]]</f>
        <v>1970424.9100000001</v>
      </c>
      <c r="Z2871" s="22">
        <f>Ugovori_OPULJP[[#This Row],[UKUPNI PRIHVATLJIVI IZDACI
TOTAL ELIGIBLE EXPENDITURE
= Bespovratna sredstva ukupno + doprinos korisnika
= Ukupni prihvatljivi troškovi
= Ukupna ugovorena vrijednost projekta HRK]]/7.5345</f>
        <v>261520.32782533678</v>
      </c>
      <c r="AA2871" s="13" t="s">
        <v>22</v>
      </c>
      <c r="AB2871" s="13" t="s">
        <v>145</v>
      </c>
      <c r="AC2871" s="98" t="s">
        <v>10461</v>
      </c>
      <c r="AD2871" s="12" t="s">
        <v>4506</v>
      </c>
    </row>
    <row r="2872" spans="1:30" ht="110.4" x14ac:dyDescent="0.3">
      <c r="A2872" s="10" t="s">
        <v>6564</v>
      </c>
      <c r="B2872" s="11" t="s">
        <v>139</v>
      </c>
      <c r="C2872" s="12" t="s">
        <v>4504</v>
      </c>
      <c r="D2872" s="12" t="s">
        <v>4505</v>
      </c>
      <c r="E2872" s="68" t="s">
        <v>63</v>
      </c>
      <c r="F2872" s="53" t="s">
        <v>6565</v>
      </c>
      <c r="G2872" s="53" t="s">
        <v>6566</v>
      </c>
      <c r="H2872" s="70">
        <v>44105</v>
      </c>
      <c r="I2872" s="70">
        <v>44470</v>
      </c>
      <c r="J2872" s="17" t="str">
        <f>IF(Ugovori_OPULJP[[#This Row],[DATUM ZAVRŠETKA OPERACIJE]]&gt;DATE(2023,12,31),"u provedbi","završen")</f>
        <v>završen</v>
      </c>
      <c r="K2872" s="15" t="s">
        <v>6567</v>
      </c>
      <c r="L2872" s="54" t="s">
        <v>262</v>
      </c>
      <c r="M2872" s="18">
        <v>0.85</v>
      </c>
      <c r="N2872" s="18">
        <v>0.15</v>
      </c>
      <c r="O2872" s="19">
        <f>Ugovori_OPULJP[[#This Row],[Bespovratna sredstva - Ukupno (EU+Nac) HRK
= Ukupna ugovorena vrijednost bespovratnih sredstava]]*Ugovori_OPULJP[[#This Row],[EU STOPA SUFINANCIRANJA %
EU CO-FINANCING RATE %]]</f>
        <v>985983.98599999992</v>
      </c>
      <c r="P2872" s="20">
        <f>Ugovori_OPULJP[[#This Row],[Bespovratna sredstva - EU dio - HRK]]/7.5345</f>
        <v>130862.56367376732</v>
      </c>
      <c r="Q2872" s="51">
        <f>Ugovori_OPULJP[[#This Row],[Bespovratna sredstva - Ukupno (EU+Nac) HRK
= Ukupna ugovorena vrijednost bespovratnih sredstava]]*Ugovori_OPULJP[[#This Row],[STOPA NACIONALNOG SUFINANCIRANJA %]]</f>
        <v>173997.17399999997</v>
      </c>
      <c r="R2872" s="52">
        <f>Ugovori_OPULJP[[#This Row],[Bespovratna sredstva - Nacionalni dio - HRK]]/7.5345</f>
        <v>23093.393589488347</v>
      </c>
      <c r="S2872" s="19">
        <v>1159981.1599999999</v>
      </c>
      <c r="T2872" s="20">
        <f>Ugovori_OPULJP[[#This Row],[Bespovratna sredstva - Ukupno (EU+Nac) HRK
= Ukupna ugovorena vrijednost bespovratnih sredstava]]/7.5345</f>
        <v>153955.95726325567</v>
      </c>
      <c r="U2872" s="51">
        <v>0</v>
      </c>
      <c r="V2872" s="52">
        <f>Ugovori_OPULJP[[#This Row],[Javni doprinos korisnika - HRK]]/7.5345</f>
        <v>0</v>
      </c>
      <c r="W2872" s="19">
        <v>0</v>
      </c>
      <c r="X2872" s="20">
        <f>Ugovori_OPULJP[[#This Row],[Privatni doprinos korisnika - HRK]]/7.5345</f>
        <v>0</v>
      </c>
      <c r="Y2872" s="21">
        <f>Ugovori_OPULJP[[#This Row],[Bespovratna sredstva - Ukupno (EU+Nac) HRK
= Ukupna ugovorena vrijednost bespovratnih sredstava]]+Ugovori_OPULJP[[#This Row],[Javni doprinos korisnika - HRK]]+Ugovori_OPULJP[[#This Row],[Privatni doprinos korisnika - HRK]]</f>
        <v>1159981.1599999999</v>
      </c>
      <c r="Z2872" s="22">
        <f>Ugovori_OPULJP[[#This Row],[UKUPNI PRIHVATLJIVI IZDACI
TOTAL ELIGIBLE EXPENDITURE
= Bespovratna sredstva ukupno + doprinos korisnika
= Ukupni prihvatljivi troškovi
= Ukupna ugovorena vrijednost projekta HRK]]/7.5345</f>
        <v>153955.95726325567</v>
      </c>
      <c r="AA2872" s="13" t="s">
        <v>22</v>
      </c>
      <c r="AB2872" s="13" t="s">
        <v>145</v>
      </c>
      <c r="AC2872" s="12" t="s">
        <v>6568</v>
      </c>
      <c r="AD2872" s="12" t="s">
        <v>4506</v>
      </c>
    </row>
    <row r="2873" spans="1:30" ht="124.2" x14ac:dyDescent="0.3">
      <c r="A2873" s="10" t="s">
        <v>10466</v>
      </c>
      <c r="B2873" s="11" t="s">
        <v>139</v>
      </c>
      <c r="C2873" s="12" t="s">
        <v>4504</v>
      </c>
      <c r="D2873" s="12" t="s">
        <v>4505</v>
      </c>
      <c r="E2873" s="68" t="s">
        <v>63</v>
      </c>
      <c r="F2873" s="53" t="s">
        <v>10467</v>
      </c>
      <c r="G2873" s="53" t="s">
        <v>10468</v>
      </c>
      <c r="H2873" s="70">
        <v>44105</v>
      </c>
      <c r="I2873" s="70">
        <v>45017</v>
      </c>
      <c r="J2873" s="17" t="str">
        <f>IF(Ugovori_OPULJP[[#This Row],[DATUM ZAVRŠETKA OPERACIJE]]&gt;DATE(2023,12,31),"u provedbi","završen")</f>
        <v>završen</v>
      </c>
      <c r="K2873" s="15" t="s">
        <v>10469</v>
      </c>
      <c r="L2873" s="54" t="s">
        <v>586</v>
      </c>
      <c r="M2873" s="18">
        <v>0.85</v>
      </c>
      <c r="N2873" s="18">
        <v>0.15</v>
      </c>
      <c r="O2873" s="19">
        <f>Ugovori_OPULJP[[#This Row],[Bespovratna sredstva - Ukupno (EU+Nac) HRK
= Ukupna ugovorena vrijednost bespovratnih sredstava]]*Ugovori_OPULJP[[#This Row],[EU STOPA SUFINANCIRANJA %
EU CO-FINANCING RATE %]]</f>
        <v>998472.6449999999</v>
      </c>
      <c r="P2873" s="20">
        <f>Ugovori_OPULJP[[#This Row],[Bespovratna sredstva - EU dio - HRK]]/7.5345</f>
        <v>132520.09356957991</v>
      </c>
      <c r="Q2873" s="51">
        <f>Ugovori_OPULJP[[#This Row],[Bespovratna sredstva - Ukupno (EU+Nac) HRK
= Ukupna ugovorena vrijednost bespovratnih sredstava]]*Ugovori_OPULJP[[#This Row],[STOPA NACIONALNOG SUFINANCIRANJA %]]</f>
        <v>176201.05499999999</v>
      </c>
      <c r="R2873" s="52">
        <f>Ugovori_OPULJP[[#This Row],[Bespovratna sredstva - Nacionalni dio - HRK]]/7.5345</f>
        <v>23385.898865219984</v>
      </c>
      <c r="S2873" s="19">
        <v>1174673.7</v>
      </c>
      <c r="T2873" s="20">
        <f>Ugovori_OPULJP[[#This Row],[Bespovratna sredstva - Ukupno (EU+Nac) HRK
= Ukupna ugovorena vrijednost bespovratnih sredstava]]/7.5345</f>
        <v>155905.9924347999</v>
      </c>
      <c r="U2873" s="51">
        <v>0</v>
      </c>
      <c r="V2873" s="52">
        <f>Ugovori_OPULJP[[#This Row],[Javni doprinos korisnika - HRK]]/7.5345</f>
        <v>0</v>
      </c>
      <c r="W2873" s="19">
        <v>0</v>
      </c>
      <c r="X2873" s="20">
        <f>Ugovori_OPULJP[[#This Row],[Privatni doprinos korisnika - HRK]]/7.5345</f>
        <v>0</v>
      </c>
      <c r="Y2873" s="21">
        <f>Ugovori_OPULJP[[#This Row],[Bespovratna sredstva - Ukupno (EU+Nac) HRK
= Ukupna ugovorena vrijednost bespovratnih sredstava]]+Ugovori_OPULJP[[#This Row],[Javni doprinos korisnika - HRK]]+Ugovori_OPULJP[[#This Row],[Privatni doprinos korisnika - HRK]]</f>
        <v>1174673.7</v>
      </c>
      <c r="Z2873" s="22">
        <f>Ugovori_OPULJP[[#This Row],[UKUPNI PRIHVATLJIVI IZDACI
TOTAL ELIGIBLE EXPENDITURE
= Bespovratna sredstva ukupno + doprinos korisnika
= Ukupni prihvatljivi troškovi
= Ukupna ugovorena vrijednost projekta HRK]]/7.5345</f>
        <v>155905.9924347999</v>
      </c>
      <c r="AA2873" s="13" t="s">
        <v>22</v>
      </c>
      <c r="AB2873" s="13" t="s">
        <v>145</v>
      </c>
      <c r="AC2873" s="98" t="s">
        <v>10470</v>
      </c>
      <c r="AD2873" s="12" t="s">
        <v>4506</v>
      </c>
    </row>
    <row r="2874" spans="1:30" ht="96.6" x14ac:dyDescent="0.3">
      <c r="A2874" s="10" t="s">
        <v>10471</v>
      </c>
      <c r="B2874" s="11" t="s">
        <v>139</v>
      </c>
      <c r="C2874" s="12" t="s">
        <v>4504</v>
      </c>
      <c r="D2874" s="12" t="s">
        <v>4505</v>
      </c>
      <c r="E2874" s="68" t="s">
        <v>63</v>
      </c>
      <c r="F2874" s="53" t="s">
        <v>10472</v>
      </c>
      <c r="G2874" s="14" t="s">
        <v>2559</v>
      </c>
      <c r="H2874" s="70">
        <v>44105</v>
      </c>
      <c r="I2874" s="70">
        <v>45017</v>
      </c>
      <c r="J2874" s="17" t="str">
        <f>IF(Ugovori_OPULJP[[#This Row],[DATUM ZAVRŠETKA OPERACIJE]]&gt;DATE(2023,12,31),"u provedbi","završen")</f>
        <v>završen</v>
      </c>
      <c r="K2874" s="15" t="s">
        <v>329</v>
      </c>
      <c r="L2874" s="54" t="s">
        <v>329</v>
      </c>
      <c r="M2874" s="18">
        <v>0.85</v>
      </c>
      <c r="N2874" s="18">
        <v>0.15</v>
      </c>
      <c r="O2874" s="19">
        <f>Ugovori_OPULJP[[#This Row],[Bespovratna sredstva - Ukupno (EU+Nac) HRK
= Ukupna ugovorena vrijednost bespovratnih sredstava]]*Ugovori_OPULJP[[#This Row],[EU STOPA SUFINANCIRANJA %
EU CO-FINANCING RATE %]]</f>
        <v>1010840.7399999999</v>
      </c>
      <c r="P2874" s="20">
        <f>Ugovori_OPULJP[[#This Row],[Bespovratna sredstva - EU dio - HRK]]/7.5345</f>
        <v>134161.6218727188</v>
      </c>
      <c r="Q2874" s="51">
        <f>Ugovori_OPULJP[[#This Row],[Bespovratna sredstva - Ukupno (EU+Nac) HRK
= Ukupna ugovorena vrijednost bespovratnih sredstava]]*Ugovori_OPULJP[[#This Row],[STOPA NACIONALNOG SUFINANCIRANJA %]]</f>
        <v>178383.65999999997</v>
      </c>
      <c r="R2874" s="52">
        <f>Ugovori_OPULJP[[#This Row],[Bespovratna sredstva - Nacionalni dio - HRK]]/7.5345</f>
        <v>23675.580330479788</v>
      </c>
      <c r="S2874" s="19">
        <v>1189224.3999999999</v>
      </c>
      <c r="T2874" s="20">
        <f>Ugovori_OPULJP[[#This Row],[Bespovratna sredstva - Ukupno (EU+Nac) HRK
= Ukupna ugovorena vrijednost bespovratnih sredstava]]/7.5345</f>
        <v>157837.2022031986</v>
      </c>
      <c r="U2874" s="51">
        <v>0</v>
      </c>
      <c r="V2874" s="52">
        <f>Ugovori_OPULJP[[#This Row],[Javni doprinos korisnika - HRK]]/7.5345</f>
        <v>0</v>
      </c>
      <c r="W2874" s="19">
        <v>0</v>
      </c>
      <c r="X2874" s="20">
        <f>Ugovori_OPULJP[[#This Row],[Privatni doprinos korisnika - HRK]]/7.5345</f>
        <v>0</v>
      </c>
      <c r="Y2874" s="21">
        <f>Ugovori_OPULJP[[#This Row],[Bespovratna sredstva - Ukupno (EU+Nac) HRK
= Ukupna ugovorena vrijednost bespovratnih sredstava]]+Ugovori_OPULJP[[#This Row],[Javni doprinos korisnika - HRK]]+Ugovori_OPULJP[[#This Row],[Privatni doprinos korisnika - HRK]]</f>
        <v>1189224.3999999999</v>
      </c>
      <c r="Z2874" s="22">
        <f>Ugovori_OPULJP[[#This Row],[UKUPNI PRIHVATLJIVI IZDACI
TOTAL ELIGIBLE EXPENDITURE
= Bespovratna sredstva ukupno + doprinos korisnika
= Ukupni prihvatljivi troškovi
= Ukupna ugovorena vrijednost projekta HRK]]/7.5345</f>
        <v>157837.2022031986</v>
      </c>
      <c r="AA2874" s="13" t="s">
        <v>22</v>
      </c>
      <c r="AB2874" s="13" t="s">
        <v>145</v>
      </c>
      <c r="AC2874" s="98" t="s">
        <v>10473</v>
      </c>
      <c r="AD2874" s="12" t="s">
        <v>4506</v>
      </c>
    </row>
    <row r="2875" spans="1:30" ht="110.4" x14ac:dyDescent="0.3">
      <c r="A2875" s="10" t="s">
        <v>10474</v>
      </c>
      <c r="B2875" s="11" t="s">
        <v>139</v>
      </c>
      <c r="C2875" s="12" t="s">
        <v>4504</v>
      </c>
      <c r="D2875" s="12" t="s">
        <v>4505</v>
      </c>
      <c r="E2875" s="68" t="s">
        <v>63</v>
      </c>
      <c r="F2875" s="53" t="s">
        <v>10475</v>
      </c>
      <c r="G2875" s="14" t="s">
        <v>2650</v>
      </c>
      <c r="H2875" s="70">
        <v>44109</v>
      </c>
      <c r="I2875" s="70">
        <v>44839</v>
      </c>
      <c r="J2875" s="17" t="str">
        <f>IF(Ugovori_OPULJP[[#This Row],[DATUM ZAVRŠETKA OPERACIJE]]&gt;DATE(2023,12,31),"u provedbi","završen")</f>
        <v>završen</v>
      </c>
      <c r="K2875" s="15" t="s">
        <v>86</v>
      </c>
      <c r="L2875" s="54" t="s">
        <v>86</v>
      </c>
      <c r="M2875" s="18">
        <v>0.85</v>
      </c>
      <c r="N2875" s="18">
        <v>0.15</v>
      </c>
      <c r="O2875" s="19">
        <f>Ugovori_OPULJP[[#This Row],[Bespovratna sredstva - Ukupno (EU+Nac) HRK
= Ukupna ugovorena vrijednost bespovratnih sredstava]]*Ugovori_OPULJP[[#This Row],[EU STOPA SUFINANCIRANJA %
EU CO-FINANCING RATE %]]</f>
        <v>916222.1399999999</v>
      </c>
      <c r="P2875" s="20">
        <f>Ugovori_OPULJP[[#This Row],[Bespovratna sredstva - EU dio - HRK]]/7.5345</f>
        <v>121603.57555245867</v>
      </c>
      <c r="Q2875" s="51">
        <f>Ugovori_OPULJP[[#This Row],[Bespovratna sredstva - Ukupno (EU+Nac) HRK
= Ukupna ugovorena vrijednost bespovratnih sredstava]]*Ugovori_OPULJP[[#This Row],[STOPA NACIONALNOG SUFINANCIRANJA %]]</f>
        <v>161686.25999999998</v>
      </c>
      <c r="R2875" s="52">
        <f>Ugovori_OPULJP[[#This Row],[Bespovratna sredstva - Nacionalni dio - HRK]]/7.5345</f>
        <v>21459.454509257412</v>
      </c>
      <c r="S2875" s="19">
        <v>1077908.3999999999</v>
      </c>
      <c r="T2875" s="20">
        <f>Ugovori_OPULJP[[#This Row],[Bespovratna sredstva - Ukupno (EU+Nac) HRK
= Ukupna ugovorena vrijednost bespovratnih sredstava]]/7.5345</f>
        <v>143063.0300617161</v>
      </c>
      <c r="U2875" s="51">
        <v>0</v>
      </c>
      <c r="V2875" s="52">
        <f>Ugovori_OPULJP[[#This Row],[Javni doprinos korisnika - HRK]]/7.5345</f>
        <v>0</v>
      </c>
      <c r="W2875" s="19">
        <v>0</v>
      </c>
      <c r="X2875" s="20">
        <f>Ugovori_OPULJP[[#This Row],[Privatni doprinos korisnika - HRK]]/7.5345</f>
        <v>0</v>
      </c>
      <c r="Y2875" s="21">
        <f>Ugovori_OPULJP[[#This Row],[Bespovratna sredstva - Ukupno (EU+Nac) HRK
= Ukupna ugovorena vrijednost bespovratnih sredstava]]+Ugovori_OPULJP[[#This Row],[Javni doprinos korisnika - HRK]]+Ugovori_OPULJP[[#This Row],[Privatni doprinos korisnika - HRK]]</f>
        <v>1077908.3999999999</v>
      </c>
      <c r="Z2875" s="22">
        <f>Ugovori_OPULJP[[#This Row],[UKUPNI PRIHVATLJIVI IZDACI
TOTAL ELIGIBLE EXPENDITURE
= Bespovratna sredstva ukupno + doprinos korisnika
= Ukupni prihvatljivi troškovi
= Ukupna ugovorena vrijednost projekta HRK]]/7.5345</f>
        <v>143063.0300617161</v>
      </c>
      <c r="AA2875" s="13" t="s">
        <v>22</v>
      </c>
      <c r="AB2875" s="13" t="s">
        <v>145</v>
      </c>
      <c r="AC2875" s="98" t="s">
        <v>10476</v>
      </c>
      <c r="AD2875" s="12" t="s">
        <v>4506</v>
      </c>
    </row>
    <row r="2876" spans="1:30" ht="96.6" x14ac:dyDescent="0.3">
      <c r="A2876" s="10" t="s">
        <v>10477</v>
      </c>
      <c r="B2876" s="11" t="s">
        <v>139</v>
      </c>
      <c r="C2876" s="12" t="s">
        <v>4504</v>
      </c>
      <c r="D2876" s="12" t="s">
        <v>4505</v>
      </c>
      <c r="E2876" s="68" t="s">
        <v>63</v>
      </c>
      <c r="F2876" s="53" t="s">
        <v>10478</v>
      </c>
      <c r="G2876" s="53" t="s">
        <v>10479</v>
      </c>
      <c r="H2876" s="70">
        <v>44105</v>
      </c>
      <c r="I2876" s="70">
        <v>44835</v>
      </c>
      <c r="J2876" s="17" t="str">
        <f>IF(Ugovori_OPULJP[[#This Row],[DATUM ZAVRŠETKA OPERACIJE]]&gt;DATE(2023,12,31),"u provedbi","završen")</f>
        <v>završen</v>
      </c>
      <c r="K2876" s="15" t="s">
        <v>10480</v>
      </c>
      <c r="L2876" s="54" t="s">
        <v>586</v>
      </c>
      <c r="M2876" s="18">
        <v>0.85</v>
      </c>
      <c r="N2876" s="18">
        <v>0.15</v>
      </c>
      <c r="O2876" s="19">
        <f>Ugovori_OPULJP[[#This Row],[Bespovratna sredstva - Ukupno (EU+Nac) HRK
= Ukupna ugovorena vrijednost bespovratnih sredstava]]*Ugovori_OPULJP[[#This Row],[EU STOPA SUFINANCIRANJA %
EU CO-FINANCING RATE %]]</f>
        <v>1000070.118</v>
      </c>
      <c r="P2876" s="20">
        <f>Ugovori_OPULJP[[#This Row],[Bespovratna sredstva - EU dio - HRK]]/7.5345</f>
        <v>132732.11467250646</v>
      </c>
      <c r="Q2876" s="51">
        <f>Ugovori_OPULJP[[#This Row],[Bespovratna sredstva - Ukupno (EU+Nac) HRK
= Ukupna ugovorena vrijednost bespovratnih sredstava]]*Ugovori_OPULJP[[#This Row],[STOPA NACIONALNOG SUFINANCIRANJA %]]</f>
        <v>176482.962</v>
      </c>
      <c r="R2876" s="52">
        <f>Ugovori_OPULJP[[#This Row],[Bespovratna sredstva - Nacionalni dio - HRK]]/7.5345</f>
        <v>23423.314353971728</v>
      </c>
      <c r="S2876" s="19">
        <v>1176553.08</v>
      </c>
      <c r="T2876" s="20">
        <f>Ugovori_OPULJP[[#This Row],[Bespovratna sredstva - Ukupno (EU+Nac) HRK
= Ukupna ugovorena vrijednost bespovratnih sredstava]]/7.5345</f>
        <v>156155.4290264782</v>
      </c>
      <c r="U2876" s="51">
        <v>0</v>
      </c>
      <c r="V2876" s="52">
        <f>Ugovori_OPULJP[[#This Row],[Javni doprinos korisnika - HRK]]/7.5345</f>
        <v>0</v>
      </c>
      <c r="W2876" s="19">
        <v>0</v>
      </c>
      <c r="X2876" s="20">
        <f>Ugovori_OPULJP[[#This Row],[Privatni doprinos korisnika - HRK]]/7.5345</f>
        <v>0</v>
      </c>
      <c r="Y2876" s="21">
        <f>Ugovori_OPULJP[[#This Row],[Bespovratna sredstva - Ukupno (EU+Nac) HRK
= Ukupna ugovorena vrijednost bespovratnih sredstava]]+Ugovori_OPULJP[[#This Row],[Javni doprinos korisnika - HRK]]+Ugovori_OPULJP[[#This Row],[Privatni doprinos korisnika - HRK]]</f>
        <v>1176553.08</v>
      </c>
      <c r="Z2876" s="22">
        <f>Ugovori_OPULJP[[#This Row],[UKUPNI PRIHVATLJIVI IZDACI
TOTAL ELIGIBLE EXPENDITURE
= Bespovratna sredstva ukupno + doprinos korisnika
= Ukupni prihvatljivi troškovi
= Ukupna ugovorena vrijednost projekta HRK]]/7.5345</f>
        <v>156155.4290264782</v>
      </c>
      <c r="AA2876" s="13" t="s">
        <v>22</v>
      </c>
      <c r="AB2876" s="13" t="s">
        <v>145</v>
      </c>
      <c r="AC2876" s="98" t="s">
        <v>10481</v>
      </c>
      <c r="AD2876" s="12" t="s">
        <v>4506</v>
      </c>
    </row>
    <row r="2877" spans="1:30" ht="124.2" x14ac:dyDescent="0.3">
      <c r="A2877" s="10" t="s">
        <v>10482</v>
      </c>
      <c r="B2877" s="11" t="s">
        <v>139</v>
      </c>
      <c r="C2877" s="12" t="s">
        <v>4504</v>
      </c>
      <c r="D2877" s="12" t="s">
        <v>4505</v>
      </c>
      <c r="E2877" s="68" t="s">
        <v>63</v>
      </c>
      <c r="F2877" s="14" t="s">
        <v>10483</v>
      </c>
      <c r="G2877" s="14" t="s">
        <v>10484</v>
      </c>
      <c r="H2877" s="16">
        <v>44103</v>
      </c>
      <c r="I2877" s="16">
        <v>45014</v>
      </c>
      <c r="J2877" s="17" t="str">
        <f>IF(Ugovori_OPULJP[[#This Row],[DATUM ZAVRŠETKA OPERACIJE]]&gt;DATE(2023,12,31),"u provedbi","završen")</f>
        <v>završen</v>
      </c>
      <c r="K2877" s="15" t="s">
        <v>10485</v>
      </c>
      <c r="L2877" s="15" t="s">
        <v>21</v>
      </c>
      <c r="M2877" s="18">
        <v>0.85</v>
      </c>
      <c r="N2877" s="18">
        <v>0.15</v>
      </c>
      <c r="O2877" s="19">
        <f>Ugovori_OPULJP[[#This Row],[Bespovratna sredstva - Ukupno (EU+Nac) HRK
= Ukupna ugovorena vrijednost bespovratnih sredstava]]*Ugovori_OPULJP[[#This Row],[EU STOPA SUFINANCIRANJA %
EU CO-FINANCING RATE %]]</f>
        <v>938417.11049999984</v>
      </c>
      <c r="P2877" s="20">
        <f>Ugovori_OPULJP[[#This Row],[Bespovratna sredstva - EU dio - HRK]]/7.5345</f>
        <v>124549.35436989844</v>
      </c>
      <c r="Q2877" s="19">
        <f>Ugovori_OPULJP[[#This Row],[Bespovratna sredstva - Ukupno (EU+Nac) HRK
= Ukupna ugovorena vrijednost bespovratnih sredstava]]*Ugovori_OPULJP[[#This Row],[STOPA NACIONALNOG SUFINANCIRANJA %]]</f>
        <v>165603.01949999997</v>
      </c>
      <c r="R2877" s="20">
        <f>Ugovori_OPULJP[[#This Row],[Bespovratna sredstva - Nacionalni dio - HRK]]/7.5345</f>
        <v>21979.297829982075</v>
      </c>
      <c r="S2877" s="19">
        <v>1104020.1299999999</v>
      </c>
      <c r="T2877" s="20">
        <f>Ugovori_OPULJP[[#This Row],[Bespovratna sredstva - Ukupno (EU+Nac) HRK
= Ukupna ugovorena vrijednost bespovratnih sredstava]]/7.5345</f>
        <v>146528.65219988054</v>
      </c>
      <c r="U2877" s="19">
        <v>0</v>
      </c>
      <c r="V2877" s="20">
        <f>Ugovori_OPULJP[[#This Row],[Javni doprinos korisnika - HRK]]/7.5345</f>
        <v>0</v>
      </c>
      <c r="W2877" s="19">
        <v>0</v>
      </c>
      <c r="X2877" s="20">
        <f>Ugovori_OPULJP[[#This Row],[Privatni doprinos korisnika - HRK]]/7.5345</f>
        <v>0</v>
      </c>
      <c r="Y2877" s="21">
        <f>Ugovori_OPULJP[[#This Row],[Bespovratna sredstva - Ukupno (EU+Nac) HRK
= Ukupna ugovorena vrijednost bespovratnih sredstava]]+Ugovori_OPULJP[[#This Row],[Javni doprinos korisnika - HRK]]+Ugovori_OPULJP[[#This Row],[Privatni doprinos korisnika - HRK]]</f>
        <v>1104020.1299999999</v>
      </c>
      <c r="Z2877" s="22">
        <f>Ugovori_OPULJP[[#This Row],[UKUPNI PRIHVATLJIVI IZDACI
TOTAL ELIGIBLE EXPENDITURE
= Bespovratna sredstva ukupno + doprinos korisnika
= Ukupni prihvatljivi troškovi
= Ukupna ugovorena vrijednost projekta HRK]]/7.5345</f>
        <v>146528.65219988054</v>
      </c>
      <c r="AA2877" s="13" t="s">
        <v>22</v>
      </c>
      <c r="AB2877" s="13" t="s">
        <v>145</v>
      </c>
      <c r="AC2877" s="99" t="s">
        <v>10486</v>
      </c>
      <c r="AD2877" s="12" t="s">
        <v>4506</v>
      </c>
    </row>
    <row r="2878" spans="1:30" ht="110.4" x14ac:dyDescent="0.3">
      <c r="A2878" s="10" t="s">
        <v>10487</v>
      </c>
      <c r="B2878" s="11" t="s">
        <v>139</v>
      </c>
      <c r="C2878" s="12" t="s">
        <v>4504</v>
      </c>
      <c r="D2878" s="12" t="s">
        <v>4505</v>
      </c>
      <c r="E2878" s="68" t="s">
        <v>63</v>
      </c>
      <c r="F2878" s="53" t="s">
        <v>10488</v>
      </c>
      <c r="G2878" s="53" t="s">
        <v>10489</v>
      </c>
      <c r="H2878" s="70">
        <v>44109</v>
      </c>
      <c r="I2878" s="70">
        <v>45021</v>
      </c>
      <c r="J2878" s="17" t="str">
        <f>IF(Ugovori_OPULJP[[#This Row],[DATUM ZAVRŠETKA OPERACIJE]]&gt;DATE(2023,12,31),"u provedbi","završen")</f>
        <v>završen</v>
      </c>
      <c r="K2878" s="15" t="s">
        <v>86</v>
      </c>
      <c r="L2878" s="54" t="s">
        <v>86</v>
      </c>
      <c r="M2878" s="18">
        <v>0.85</v>
      </c>
      <c r="N2878" s="18">
        <v>0.15</v>
      </c>
      <c r="O2878" s="19">
        <f>Ugovori_OPULJP[[#This Row],[Bespovratna sredstva - Ukupno (EU+Nac) HRK
= Ukupna ugovorena vrijednost bespovratnih sredstava]]*Ugovori_OPULJP[[#This Row],[EU STOPA SUFINANCIRANJA %
EU CO-FINANCING RATE %]]</f>
        <v>917722.90850000002</v>
      </c>
      <c r="P2878" s="20">
        <f>Ugovori_OPULJP[[#This Row],[Bespovratna sredstva - EU dio - HRK]]/7.5345</f>
        <v>121802.76176255889</v>
      </c>
      <c r="Q2878" s="51">
        <f>Ugovori_OPULJP[[#This Row],[Bespovratna sredstva - Ukupno (EU+Nac) HRK
= Ukupna ugovorena vrijednost bespovratnih sredstava]]*Ugovori_OPULJP[[#This Row],[STOPA NACIONALNOG SUFINANCIRANJA %]]</f>
        <v>161951.10149999999</v>
      </c>
      <c r="R2878" s="52">
        <f>Ugovori_OPULJP[[#This Row],[Bespovratna sredstva - Nacionalni dio - HRK]]/7.5345</f>
        <v>21494.605016922156</v>
      </c>
      <c r="S2878" s="19">
        <v>1079674.01</v>
      </c>
      <c r="T2878" s="20">
        <f>Ugovori_OPULJP[[#This Row],[Bespovratna sredstva - Ukupno (EU+Nac) HRK
= Ukupna ugovorena vrijednost bespovratnih sredstava]]/7.5345</f>
        <v>143297.36677948106</v>
      </c>
      <c r="U2878" s="51">
        <v>0</v>
      </c>
      <c r="V2878" s="52">
        <f>Ugovori_OPULJP[[#This Row],[Javni doprinos korisnika - HRK]]/7.5345</f>
        <v>0</v>
      </c>
      <c r="W2878" s="19">
        <v>0</v>
      </c>
      <c r="X2878" s="20">
        <f>Ugovori_OPULJP[[#This Row],[Privatni doprinos korisnika - HRK]]/7.5345</f>
        <v>0</v>
      </c>
      <c r="Y2878" s="21">
        <f>Ugovori_OPULJP[[#This Row],[Bespovratna sredstva - Ukupno (EU+Nac) HRK
= Ukupna ugovorena vrijednost bespovratnih sredstava]]+Ugovori_OPULJP[[#This Row],[Javni doprinos korisnika - HRK]]+Ugovori_OPULJP[[#This Row],[Privatni doprinos korisnika - HRK]]</f>
        <v>1079674.01</v>
      </c>
      <c r="Z2878" s="22">
        <f>Ugovori_OPULJP[[#This Row],[UKUPNI PRIHVATLJIVI IZDACI
TOTAL ELIGIBLE EXPENDITURE
= Bespovratna sredstva ukupno + doprinos korisnika
= Ukupni prihvatljivi troškovi
= Ukupna ugovorena vrijednost projekta HRK]]/7.5345</f>
        <v>143297.36677948106</v>
      </c>
      <c r="AA2878" s="13" t="s">
        <v>22</v>
      </c>
      <c r="AB2878" s="13" t="s">
        <v>145</v>
      </c>
      <c r="AC2878" s="98" t="s">
        <v>10490</v>
      </c>
      <c r="AD2878" s="12" t="s">
        <v>4506</v>
      </c>
    </row>
    <row r="2879" spans="1:30" ht="110.4" x14ac:dyDescent="0.3">
      <c r="A2879" s="10" t="s">
        <v>10491</v>
      </c>
      <c r="B2879" s="11" t="s">
        <v>139</v>
      </c>
      <c r="C2879" s="12" t="s">
        <v>4504</v>
      </c>
      <c r="D2879" s="12" t="s">
        <v>4505</v>
      </c>
      <c r="E2879" s="68" t="s">
        <v>63</v>
      </c>
      <c r="F2879" s="14" t="s">
        <v>10492</v>
      </c>
      <c r="G2879" s="14" t="s">
        <v>10493</v>
      </c>
      <c r="H2879" s="16">
        <v>44091</v>
      </c>
      <c r="I2879" s="16">
        <v>44912</v>
      </c>
      <c r="J2879" s="17" t="str">
        <f>IF(Ugovori_OPULJP[[#This Row],[DATUM ZAVRŠETKA OPERACIJE]]&gt;DATE(2023,12,31),"u provedbi","završen")</f>
        <v>završen</v>
      </c>
      <c r="K2879" s="15" t="s">
        <v>240</v>
      </c>
      <c r="L2879" s="15" t="s">
        <v>240</v>
      </c>
      <c r="M2879" s="18">
        <v>0.85</v>
      </c>
      <c r="N2879" s="18">
        <v>0.15</v>
      </c>
      <c r="O2879" s="19">
        <f>Ugovori_OPULJP[[#This Row],[Bespovratna sredstva - Ukupno (EU+Nac) HRK
= Ukupna ugovorena vrijednost bespovratnih sredstava]]*Ugovori_OPULJP[[#This Row],[EU STOPA SUFINANCIRANJA %
EU CO-FINANCING RATE %]]</f>
        <v>604281.728</v>
      </c>
      <c r="P2879" s="20">
        <f>Ugovori_OPULJP[[#This Row],[Bespovratna sredstva - EU dio - HRK]]/7.5345</f>
        <v>80201.968013803169</v>
      </c>
      <c r="Q2879" s="19">
        <f>Ugovori_OPULJP[[#This Row],[Bespovratna sredstva - Ukupno (EU+Nac) HRK
= Ukupna ugovorena vrijednost bespovratnih sredstava]]*Ugovori_OPULJP[[#This Row],[STOPA NACIONALNOG SUFINANCIRANJA %]]</f>
        <v>106637.952</v>
      </c>
      <c r="R2879" s="20">
        <f>Ugovori_OPULJP[[#This Row],[Bespovratna sredstva - Nacionalni dio - HRK]]/7.5345</f>
        <v>14153.288473024089</v>
      </c>
      <c r="S2879" s="19">
        <v>710919.68000000005</v>
      </c>
      <c r="T2879" s="20">
        <f>Ugovori_OPULJP[[#This Row],[Bespovratna sredstva - Ukupno (EU+Nac) HRK
= Ukupna ugovorena vrijednost bespovratnih sredstava]]/7.5345</f>
        <v>94355.25648682726</v>
      </c>
      <c r="U2879" s="19">
        <v>0</v>
      </c>
      <c r="V2879" s="20">
        <f>Ugovori_OPULJP[[#This Row],[Javni doprinos korisnika - HRK]]/7.5345</f>
        <v>0</v>
      </c>
      <c r="W2879" s="19">
        <v>59950</v>
      </c>
      <c r="X2879" s="20">
        <f>Ugovori_OPULJP[[#This Row],[Privatni doprinos korisnika - HRK]]/7.5345</f>
        <v>7956.7323644568314</v>
      </c>
      <c r="Y2879" s="21">
        <f>Ugovori_OPULJP[[#This Row],[Bespovratna sredstva - Ukupno (EU+Nac) HRK
= Ukupna ugovorena vrijednost bespovratnih sredstava]]+Ugovori_OPULJP[[#This Row],[Javni doprinos korisnika - HRK]]+Ugovori_OPULJP[[#This Row],[Privatni doprinos korisnika - HRK]]</f>
        <v>770869.68</v>
      </c>
      <c r="Z2879" s="22">
        <f>Ugovori_OPULJP[[#This Row],[UKUPNI PRIHVATLJIVI IZDACI
TOTAL ELIGIBLE EXPENDITURE
= Bespovratna sredstva ukupno + doprinos korisnika
= Ukupni prihvatljivi troškovi
= Ukupna ugovorena vrijednost projekta HRK]]/7.5345</f>
        <v>102311.9888512841</v>
      </c>
      <c r="AA2879" s="13" t="s">
        <v>22</v>
      </c>
      <c r="AB2879" s="13" t="s">
        <v>145</v>
      </c>
      <c r="AC2879" s="99" t="s">
        <v>10494</v>
      </c>
      <c r="AD2879" s="12" t="s">
        <v>4506</v>
      </c>
    </row>
    <row r="2880" spans="1:30" ht="110.4" x14ac:dyDescent="0.3">
      <c r="A2880" s="31" t="s">
        <v>10495</v>
      </c>
      <c r="B2880" s="25" t="s">
        <v>139</v>
      </c>
      <c r="C2880" s="12" t="s">
        <v>4504</v>
      </c>
      <c r="D2880" s="12" t="s">
        <v>4505</v>
      </c>
      <c r="E2880" s="68" t="s">
        <v>63</v>
      </c>
      <c r="F2880" s="32" t="s">
        <v>10496</v>
      </c>
      <c r="G2880" s="32" t="s">
        <v>10497</v>
      </c>
      <c r="H2880" s="29">
        <v>44267</v>
      </c>
      <c r="I2880" s="29">
        <v>44997</v>
      </c>
      <c r="J2880" s="17" t="str">
        <f>IF(Ugovori_OPULJP[[#This Row],[DATUM ZAVRŠETKA OPERACIJE]]&gt;DATE(2023,12,31),"u provedbi","završen")</f>
        <v>završen</v>
      </c>
      <c r="K2880" s="28" t="s">
        <v>240</v>
      </c>
      <c r="L2880" s="28" t="s">
        <v>240</v>
      </c>
      <c r="M2880" s="18">
        <v>0.85</v>
      </c>
      <c r="N2880" s="18">
        <v>0.15</v>
      </c>
      <c r="O2880" s="19">
        <f>Ugovori_OPULJP[[#This Row],[Bespovratna sredstva - Ukupno (EU+Nac) HRK
= Ukupna ugovorena vrijednost bespovratnih sredstava]]*Ugovori_OPULJP[[#This Row],[EU STOPA SUFINANCIRANJA %
EU CO-FINANCING RATE %]]</f>
        <v>1617656.76</v>
      </c>
      <c r="P2880" s="20">
        <f>Ugovori_OPULJP[[#This Row],[Bespovratna sredstva - EU dio - HRK]]/7.5345</f>
        <v>214699.9482381047</v>
      </c>
      <c r="Q2880" s="19">
        <f>Ugovori_OPULJP[[#This Row],[Bespovratna sredstva - Ukupno (EU+Nac) HRK
= Ukupna ugovorena vrijednost bespovratnih sredstava]]*Ugovori_OPULJP[[#This Row],[STOPA NACIONALNOG SUFINANCIRANJA %]]</f>
        <v>285468.84000000003</v>
      </c>
      <c r="R2880" s="20">
        <f>Ugovori_OPULJP[[#This Row],[Bespovratna sredstva - Nacionalni dio - HRK]]/7.5345</f>
        <v>37888.226159665537</v>
      </c>
      <c r="S2880" s="19">
        <v>1903125.6</v>
      </c>
      <c r="T2880" s="20">
        <f>Ugovori_OPULJP[[#This Row],[Bespovratna sredstva - Ukupno (EU+Nac) HRK
= Ukupna ugovorena vrijednost bespovratnih sredstava]]/7.5345</f>
        <v>252588.17439777026</v>
      </c>
      <c r="U2880" s="19">
        <v>0</v>
      </c>
      <c r="V2880" s="20">
        <f>Ugovori_OPULJP[[#This Row],[Javni doprinos korisnika - HRK]]/7.5345</f>
        <v>0</v>
      </c>
      <c r="W2880" s="19">
        <v>131324</v>
      </c>
      <c r="X2880" s="20">
        <f>Ugovori_OPULJP[[#This Row],[Privatni doprinos korisnika - HRK]]/7.5345</f>
        <v>17429.690092242352</v>
      </c>
      <c r="Y2880" s="21">
        <f>Ugovori_OPULJP[[#This Row],[Bespovratna sredstva - Ukupno (EU+Nac) HRK
= Ukupna ugovorena vrijednost bespovratnih sredstava]]+Ugovori_OPULJP[[#This Row],[Javni doprinos korisnika - HRK]]+Ugovori_OPULJP[[#This Row],[Privatni doprinos korisnika - HRK]]</f>
        <v>2034449.6</v>
      </c>
      <c r="Z2880" s="22">
        <f>Ugovori_OPULJP[[#This Row],[UKUPNI PRIHVATLJIVI IZDACI
TOTAL ELIGIBLE EXPENDITURE
= Bespovratna sredstva ukupno + doprinos korisnika
= Ukupni prihvatljivi troškovi
= Ukupna ugovorena vrijednost projekta HRK]]/7.5345</f>
        <v>270017.86449001258</v>
      </c>
      <c r="AA2880" s="27" t="s">
        <v>22</v>
      </c>
      <c r="AB2880" s="27" t="s">
        <v>145</v>
      </c>
      <c r="AC2880" s="91" t="s">
        <v>10498</v>
      </c>
      <c r="AD2880" s="26" t="s">
        <v>4506</v>
      </c>
    </row>
    <row r="2881" spans="1:30" ht="69" x14ac:dyDescent="0.3">
      <c r="A2881" s="31" t="s">
        <v>10499</v>
      </c>
      <c r="B2881" s="25" t="s">
        <v>139</v>
      </c>
      <c r="C2881" s="12" t="s">
        <v>4504</v>
      </c>
      <c r="D2881" s="12" t="s">
        <v>4505</v>
      </c>
      <c r="E2881" s="68" t="s">
        <v>63</v>
      </c>
      <c r="F2881" s="32" t="s">
        <v>10500</v>
      </c>
      <c r="G2881" s="32" t="s">
        <v>10501</v>
      </c>
      <c r="H2881" s="29">
        <v>44267</v>
      </c>
      <c r="I2881" s="29">
        <v>44877</v>
      </c>
      <c r="J2881" s="17" t="str">
        <f>IF(Ugovori_OPULJP[[#This Row],[DATUM ZAVRŠETKA OPERACIJE]]&gt;DATE(2023,12,31),"u provedbi","završen")</f>
        <v>završen</v>
      </c>
      <c r="K2881" s="28" t="s">
        <v>240</v>
      </c>
      <c r="L2881" s="28" t="s">
        <v>240</v>
      </c>
      <c r="M2881" s="18">
        <v>0.85</v>
      </c>
      <c r="N2881" s="18">
        <v>0.15</v>
      </c>
      <c r="O2881" s="19">
        <f>Ugovori_OPULJP[[#This Row],[Bespovratna sredstva - Ukupno (EU+Nac) HRK
= Ukupna ugovorena vrijednost bespovratnih sredstava]]*Ugovori_OPULJP[[#This Row],[EU STOPA SUFINANCIRANJA %
EU CO-FINANCING RATE %]]</f>
        <v>1386847.25</v>
      </c>
      <c r="P2881" s="20">
        <f>Ugovori_OPULJP[[#This Row],[Bespovratna sredstva - EU dio - HRK]]/7.5345</f>
        <v>184066.261862101</v>
      </c>
      <c r="Q2881" s="19">
        <f>Ugovori_OPULJP[[#This Row],[Bespovratna sredstva - Ukupno (EU+Nac) HRK
= Ukupna ugovorena vrijednost bespovratnih sredstava]]*Ugovori_OPULJP[[#This Row],[STOPA NACIONALNOG SUFINANCIRANJA %]]</f>
        <v>244737.75</v>
      </c>
      <c r="R2881" s="20">
        <f>Ugovori_OPULJP[[#This Row],[Bespovratna sredstva - Nacionalni dio - HRK]]/7.5345</f>
        <v>32482.281505076644</v>
      </c>
      <c r="S2881" s="19">
        <v>1631585</v>
      </c>
      <c r="T2881" s="20">
        <f>Ugovori_OPULJP[[#This Row],[Bespovratna sredstva - Ukupno (EU+Nac) HRK
= Ukupna ugovorena vrijednost bespovratnih sredstava]]/7.5345</f>
        <v>216548.54336717763</v>
      </c>
      <c r="U2881" s="19">
        <v>0</v>
      </c>
      <c r="V2881" s="20">
        <f>Ugovori_OPULJP[[#This Row],[Javni doprinos korisnika - HRK]]/7.5345</f>
        <v>0</v>
      </c>
      <c r="W2881" s="19">
        <v>164000</v>
      </c>
      <c r="X2881" s="20">
        <f>Ugovori_OPULJP[[#This Row],[Privatni doprinos korisnika - HRK]]/7.5345</f>
        <v>21766.540579998673</v>
      </c>
      <c r="Y2881" s="21">
        <f>Ugovori_OPULJP[[#This Row],[Bespovratna sredstva - Ukupno (EU+Nac) HRK
= Ukupna ugovorena vrijednost bespovratnih sredstava]]+Ugovori_OPULJP[[#This Row],[Javni doprinos korisnika - HRK]]+Ugovori_OPULJP[[#This Row],[Privatni doprinos korisnika - HRK]]</f>
        <v>1795585</v>
      </c>
      <c r="Z2881" s="22">
        <f>Ugovori_OPULJP[[#This Row],[UKUPNI PRIHVATLJIVI IZDACI
TOTAL ELIGIBLE EXPENDITURE
= Bespovratna sredstva ukupno + doprinos korisnika
= Ukupni prihvatljivi troškovi
= Ukupna ugovorena vrijednost projekta HRK]]/7.5345</f>
        <v>238315.08394717632</v>
      </c>
      <c r="AA2881" s="27" t="s">
        <v>22</v>
      </c>
      <c r="AB2881" s="27" t="s">
        <v>145</v>
      </c>
      <c r="AC2881" s="91" t="s">
        <v>10502</v>
      </c>
      <c r="AD2881" s="26" t="s">
        <v>4506</v>
      </c>
    </row>
    <row r="2882" spans="1:30" ht="96.6" x14ac:dyDescent="0.3">
      <c r="A2882" s="31" t="s">
        <v>10503</v>
      </c>
      <c r="B2882" s="25" t="s">
        <v>139</v>
      </c>
      <c r="C2882" s="12" t="s">
        <v>4504</v>
      </c>
      <c r="D2882" s="12" t="s">
        <v>4505</v>
      </c>
      <c r="E2882" s="68" t="s">
        <v>63</v>
      </c>
      <c r="F2882" s="32" t="s">
        <v>10504</v>
      </c>
      <c r="G2882" s="32" t="s">
        <v>10505</v>
      </c>
      <c r="H2882" s="29">
        <v>44264</v>
      </c>
      <c r="I2882" s="29">
        <v>44935</v>
      </c>
      <c r="J2882" s="17" t="str">
        <f>IF(Ugovori_OPULJP[[#This Row],[DATUM ZAVRŠETKA OPERACIJE]]&gt;DATE(2023,12,31),"u provedbi","završen")</f>
        <v>završen</v>
      </c>
      <c r="K2882" s="28" t="s">
        <v>21</v>
      </c>
      <c r="L2882" s="28" t="s">
        <v>21</v>
      </c>
      <c r="M2882" s="18">
        <v>0.85</v>
      </c>
      <c r="N2882" s="18">
        <v>0.15</v>
      </c>
      <c r="O2882" s="19">
        <f>Ugovori_OPULJP[[#This Row],[Bespovratna sredstva - Ukupno (EU+Nac) HRK
= Ukupna ugovorena vrijednost bespovratnih sredstava]]*Ugovori_OPULJP[[#This Row],[EU STOPA SUFINANCIRANJA %
EU CO-FINANCING RATE %]]</f>
        <v>1304609.5374999999</v>
      </c>
      <c r="P2882" s="20">
        <f>Ugovori_OPULJP[[#This Row],[Bespovratna sredstva - EU dio - HRK]]/7.5345</f>
        <v>173151.44170150638</v>
      </c>
      <c r="Q2882" s="19">
        <f>Ugovori_OPULJP[[#This Row],[Bespovratna sredstva - Ukupno (EU+Nac) HRK
= Ukupna ugovorena vrijednost bespovratnih sredstava]]*Ugovori_OPULJP[[#This Row],[STOPA NACIONALNOG SUFINANCIRANJA %]]</f>
        <v>230225.21249999999</v>
      </c>
      <c r="R2882" s="20">
        <f>Ugovori_OPULJP[[#This Row],[Bespovratna sredstva - Nacionalni dio - HRK]]/7.5345</f>
        <v>30556.136770854067</v>
      </c>
      <c r="S2882" s="19">
        <v>1534834.75</v>
      </c>
      <c r="T2882" s="20">
        <f>Ugovori_OPULJP[[#This Row],[Bespovratna sredstva - Ukupno (EU+Nac) HRK
= Ukupna ugovorena vrijednost bespovratnih sredstava]]/7.5345</f>
        <v>203707.57847236047</v>
      </c>
      <c r="U2882" s="19">
        <v>0</v>
      </c>
      <c r="V2882" s="20">
        <f>Ugovori_OPULJP[[#This Row],[Javni doprinos korisnika - HRK]]/7.5345</f>
        <v>0</v>
      </c>
      <c r="W2882" s="19">
        <v>230600</v>
      </c>
      <c r="X2882" s="20">
        <f>Ugovori_OPULJP[[#This Row],[Privatni doprinos korisnika - HRK]]/7.5345</f>
        <v>30605.879620412765</v>
      </c>
      <c r="Y2882" s="21">
        <f>Ugovori_OPULJP[[#This Row],[Bespovratna sredstva - Ukupno (EU+Nac) HRK
= Ukupna ugovorena vrijednost bespovratnih sredstava]]+Ugovori_OPULJP[[#This Row],[Javni doprinos korisnika - HRK]]+Ugovori_OPULJP[[#This Row],[Privatni doprinos korisnika - HRK]]</f>
        <v>1765434.75</v>
      </c>
      <c r="Z2882" s="22">
        <f>Ugovori_OPULJP[[#This Row],[UKUPNI PRIHVATLJIVI IZDACI
TOTAL ELIGIBLE EXPENDITURE
= Bespovratna sredstva ukupno + doprinos korisnika
= Ukupni prihvatljivi troškovi
= Ukupna ugovorena vrijednost projekta HRK]]/7.5345</f>
        <v>234313.45809277322</v>
      </c>
      <c r="AA2882" s="27" t="s">
        <v>22</v>
      </c>
      <c r="AB2882" s="27" t="s">
        <v>145</v>
      </c>
      <c r="AC2882" s="91" t="s">
        <v>10506</v>
      </c>
      <c r="AD2882" s="26" t="s">
        <v>4506</v>
      </c>
    </row>
    <row r="2883" spans="1:30" ht="96.6" x14ac:dyDescent="0.3">
      <c r="A2883" s="10" t="s">
        <v>10507</v>
      </c>
      <c r="B2883" s="11" t="s">
        <v>139</v>
      </c>
      <c r="C2883" s="12" t="s">
        <v>4504</v>
      </c>
      <c r="D2883" s="12" t="s">
        <v>4505</v>
      </c>
      <c r="E2883" s="68" t="s">
        <v>63</v>
      </c>
      <c r="F2883" s="53" t="s">
        <v>10508</v>
      </c>
      <c r="G2883" s="53" t="s">
        <v>10509</v>
      </c>
      <c r="H2883" s="70">
        <v>44105</v>
      </c>
      <c r="I2883" s="70">
        <v>45017</v>
      </c>
      <c r="J2883" s="17" t="str">
        <f>IF(Ugovori_OPULJP[[#This Row],[DATUM ZAVRŠETKA OPERACIJE]]&gt;DATE(2023,12,31),"u provedbi","završen")</f>
        <v>završen</v>
      </c>
      <c r="K2883" s="15" t="s">
        <v>21</v>
      </c>
      <c r="L2883" s="54" t="s">
        <v>21</v>
      </c>
      <c r="M2883" s="18">
        <v>0.85</v>
      </c>
      <c r="N2883" s="18">
        <v>0.15</v>
      </c>
      <c r="O2883" s="19">
        <f>Ugovori_OPULJP[[#This Row],[Bespovratna sredstva - Ukupno (EU+Nac) HRK
= Ukupna ugovorena vrijednost bespovratnih sredstava]]*Ugovori_OPULJP[[#This Row],[EU STOPA SUFINANCIRANJA %
EU CO-FINANCING RATE %]]</f>
        <v>955986.78899999999</v>
      </c>
      <c r="P2883" s="20">
        <f>Ugovori_OPULJP[[#This Row],[Bespovratna sredstva - EU dio - HRK]]/7.5345</f>
        <v>126881.25144336054</v>
      </c>
      <c r="Q2883" s="51">
        <f>Ugovori_OPULJP[[#This Row],[Bespovratna sredstva - Ukupno (EU+Nac) HRK
= Ukupna ugovorena vrijednost bespovratnih sredstava]]*Ugovori_OPULJP[[#This Row],[STOPA NACIONALNOG SUFINANCIRANJA %]]</f>
        <v>168703.55100000001</v>
      </c>
      <c r="R2883" s="52">
        <f>Ugovori_OPULJP[[#This Row],[Bespovratna sredstva - Nacionalni dio - HRK]]/7.5345</f>
        <v>22390.809078240094</v>
      </c>
      <c r="S2883" s="19">
        <v>1124690.3400000001</v>
      </c>
      <c r="T2883" s="20">
        <f>Ugovori_OPULJP[[#This Row],[Bespovratna sredstva - Ukupno (EU+Nac) HRK
= Ukupna ugovorena vrijednost bespovratnih sredstava]]/7.5345</f>
        <v>149272.06052160065</v>
      </c>
      <c r="U2883" s="51">
        <v>0</v>
      </c>
      <c r="V2883" s="52">
        <f>Ugovori_OPULJP[[#This Row],[Javni doprinos korisnika - HRK]]/7.5345</f>
        <v>0</v>
      </c>
      <c r="W2883" s="19">
        <v>452306.24</v>
      </c>
      <c r="X2883" s="20">
        <f>Ugovori_OPULJP[[#This Row],[Privatni doprinos korisnika - HRK]]/7.5345</f>
        <v>60031.35443625987</v>
      </c>
      <c r="Y2883" s="21">
        <f>Ugovori_OPULJP[[#This Row],[Bespovratna sredstva - Ukupno (EU+Nac) HRK
= Ukupna ugovorena vrijednost bespovratnih sredstava]]+Ugovori_OPULJP[[#This Row],[Javni doprinos korisnika - HRK]]+Ugovori_OPULJP[[#This Row],[Privatni doprinos korisnika - HRK]]</f>
        <v>1576996.58</v>
      </c>
      <c r="Z2883" s="22">
        <f>Ugovori_OPULJP[[#This Row],[UKUPNI PRIHVATLJIVI IZDACI
TOTAL ELIGIBLE EXPENDITURE
= Bespovratna sredstva ukupno + doprinos korisnika
= Ukupni prihvatljivi troškovi
= Ukupna ugovorena vrijednost projekta HRK]]/7.5345</f>
        <v>209303.41495786051</v>
      </c>
      <c r="AA2883" s="13" t="s">
        <v>22</v>
      </c>
      <c r="AB2883" s="13" t="s">
        <v>145</v>
      </c>
      <c r="AC2883" s="98" t="s">
        <v>10510</v>
      </c>
      <c r="AD2883" s="12" t="s">
        <v>4506</v>
      </c>
    </row>
    <row r="2884" spans="1:30" ht="96.6" x14ac:dyDescent="0.3">
      <c r="A2884" s="31" t="s">
        <v>10511</v>
      </c>
      <c r="B2884" s="25" t="s">
        <v>139</v>
      </c>
      <c r="C2884" s="12" t="s">
        <v>4504</v>
      </c>
      <c r="D2884" s="12" t="s">
        <v>4505</v>
      </c>
      <c r="E2884" s="68" t="s">
        <v>63</v>
      </c>
      <c r="F2884" s="32" t="s">
        <v>10512</v>
      </c>
      <c r="G2884" s="32" t="s">
        <v>10513</v>
      </c>
      <c r="H2884" s="29">
        <v>44267</v>
      </c>
      <c r="I2884" s="29">
        <v>44997</v>
      </c>
      <c r="J2884" s="17" t="str">
        <f>IF(Ugovori_OPULJP[[#This Row],[DATUM ZAVRŠETKA OPERACIJE]]&gt;DATE(2023,12,31),"u provedbi","završen")</f>
        <v>završen</v>
      </c>
      <c r="K2884" s="28" t="s">
        <v>10514</v>
      </c>
      <c r="L2884" s="28" t="s">
        <v>591</v>
      </c>
      <c r="M2884" s="18">
        <v>0.85</v>
      </c>
      <c r="N2884" s="18">
        <v>0.15</v>
      </c>
      <c r="O2884" s="19">
        <f>Ugovori_OPULJP[[#This Row],[Bespovratna sredstva - Ukupno (EU+Nac) HRK
= Ukupna ugovorena vrijednost bespovratnih sredstava]]*Ugovori_OPULJP[[#This Row],[EU STOPA SUFINANCIRANJA %
EU CO-FINANCING RATE %]]</f>
        <v>583701.50250000006</v>
      </c>
      <c r="P2884" s="20">
        <f>Ugovori_OPULJP[[#This Row],[Bespovratna sredstva - EU dio - HRK]]/7.5345</f>
        <v>77470.502687636879</v>
      </c>
      <c r="Q2884" s="19">
        <f>Ugovori_OPULJP[[#This Row],[Bespovratna sredstva - Ukupno (EU+Nac) HRK
= Ukupna ugovorena vrijednost bespovratnih sredstava]]*Ugovori_OPULJP[[#This Row],[STOPA NACIONALNOG SUFINANCIRANJA %]]</f>
        <v>103006.14750000001</v>
      </c>
      <c r="R2884" s="20">
        <f>Ugovori_OPULJP[[#This Row],[Bespovratna sredstva - Nacionalni dio - HRK]]/7.5345</f>
        <v>13671.265180171213</v>
      </c>
      <c r="S2884" s="19">
        <v>686707.65</v>
      </c>
      <c r="T2884" s="20">
        <f>Ugovori_OPULJP[[#This Row],[Bespovratna sredstva - Ukupno (EU+Nac) HRK
= Ukupna ugovorena vrijednost bespovratnih sredstava]]/7.5345</f>
        <v>91141.767867808085</v>
      </c>
      <c r="U2884" s="19">
        <v>0</v>
      </c>
      <c r="V2884" s="20">
        <f>Ugovori_OPULJP[[#This Row],[Javni doprinos korisnika - HRK]]/7.5345</f>
        <v>0</v>
      </c>
      <c r="W2884" s="19">
        <v>121736.58</v>
      </c>
      <c r="X2884" s="20">
        <f>Ugovori_OPULJP[[#This Row],[Privatni doprinos korisnika - HRK]]/7.5345</f>
        <v>16157.220784391797</v>
      </c>
      <c r="Y2884" s="21">
        <f>Ugovori_OPULJP[[#This Row],[Bespovratna sredstva - Ukupno (EU+Nac) HRK
= Ukupna ugovorena vrijednost bespovratnih sredstava]]+Ugovori_OPULJP[[#This Row],[Javni doprinos korisnika - HRK]]+Ugovori_OPULJP[[#This Row],[Privatni doprinos korisnika - HRK]]</f>
        <v>808444.23</v>
      </c>
      <c r="Z2884" s="22">
        <f>Ugovori_OPULJP[[#This Row],[UKUPNI PRIHVATLJIVI IZDACI
TOTAL ELIGIBLE EXPENDITURE
= Bespovratna sredstva ukupno + doprinos korisnika
= Ukupni prihvatljivi troškovi
= Ukupna ugovorena vrijednost projekta HRK]]/7.5345</f>
        <v>107298.98865219987</v>
      </c>
      <c r="AA2884" s="27" t="s">
        <v>22</v>
      </c>
      <c r="AB2884" s="27" t="s">
        <v>145</v>
      </c>
      <c r="AC2884" s="91" t="s">
        <v>10515</v>
      </c>
      <c r="AD2884" s="26" t="s">
        <v>4506</v>
      </c>
    </row>
    <row r="2885" spans="1:30" ht="110.4" x14ac:dyDescent="0.3">
      <c r="A2885" s="31" t="s">
        <v>10516</v>
      </c>
      <c r="B2885" s="25" t="s">
        <v>139</v>
      </c>
      <c r="C2885" s="26" t="s">
        <v>4504</v>
      </c>
      <c r="D2885" s="12" t="s">
        <v>4505</v>
      </c>
      <c r="E2885" s="27" t="s">
        <v>63</v>
      </c>
      <c r="F2885" s="32" t="s">
        <v>10517</v>
      </c>
      <c r="G2885" s="32" t="s">
        <v>10518</v>
      </c>
      <c r="H2885" s="29">
        <v>44495</v>
      </c>
      <c r="I2885" s="29">
        <v>45408</v>
      </c>
      <c r="J2885" s="17" t="str">
        <f>IF(Ugovori_OPULJP[[#This Row],[DATUM ZAVRŠETKA OPERACIJE]]&gt;DATE(2023,12,31),"u provedbi","završen")</f>
        <v>u provedbi</v>
      </c>
      <c r="K2885" s="28" t="s">
        <v>21</v>
      </c>
      <c r="L2885" s="28" t="s">
        <v>21</v>
      </c>
      <c r="M2885" s="18">
        <v>0.85</v>
      </c>
      <c r="N2885" s="18">
        <v>0.15</v>
      </c>
      <c r="O2885" s="19">
        <f>Ugovori_OPULJP[[#This Row],[Bespovratna sredstva - Ukupno (EU+Nac) HRK
= Ukupna ugovorena vrijednost bespovratnih sredstava]]*Ugovori_OPULJP[[#This Row],[EU STOPA SUFINANCIRANJA %
EU CO-FINANCING RATE %]]</f>
        <v>1019803.667</v>
      </c>
      <c r="P2885" s="20">
        <f>Ugovori_OPULJP[[#This Row],[Bespovratna sredstva - EU dio - HRK]]/7.5345</f>
        <v>135351.20671577411</v>
      </c>
      <c r="Q2885" s="19">
        <f>Ugovori_OPULJP[[#This Row],[Bespovratna sredstva - Ukupno (EU+Nac) HRK
= Ukupna ugovorena vrijednost bespovratnih sredstava]]*Ugovori_OPULJP[[#This Row],[STOPA NACIONALNOG SUFINANCIRANJA %]]</f>
        <v>179965.353</v>
      </c>
      <c r="R2885" s="20">
        <f>Ugovori_OPULJP[[#This Row],[Bespovratna sredstva - Nacionalni dio - HRK]]/7.5345</f>
        <v>23885.507067489547</v>
      </c>
      <c r="S2885" s="21">
        <v>1199769.02</v>
      </c>
      <c r="T2885" s="22">
        <f>Ugovori_OPULJP[[#This Row],[Bespovratna sredstva - Ukupno (EU+Nac) HRK
= Ukupna ugovorena vrijednost bespovratnih sredstava]]/7.5345</f>
        <v>159236.71378326364</v>
      </c>
      <c r="U2885" s="19">
        <v>0</v>
      </c>
      <c r="V2885" s="20">
        <f>Ugovori_OPULJP[[#This Row],[Javni doprinos korisnika - HRK]]/7.5345</f>
        <v>0</v>
      </c>
      <c r="W2885" s="19">
        <v>0</v>
      </c>
      <c r="X2885" s="20">
        <f>Ugovori_OPULJP[[#This Row],[Privatni doprinos korisnika - HRK]]/7.5345</f>
        <v>0</v>
      </c>
      <c r="Y2885" s="21">
        <f>Ugovori_OPULJP[[#This Row],[Bespovratna sredstva - Ukupno (EU+Nac) HRK
= Ukupna ugovorena vrijednost bespovratnih sredstava]]+Ugovori_OPULJP[[#This Row],[Javni doprinos korisnika - HRK]]+Ugovori_OPULJP[[#This Row],[Privatni doprinos korisnika - HRK]]</f>
        <v>1199769.02</v>
      </c>
      <c r="Z2885" s="22">
        <f>Ugovori_OPULJP[[#This Row],[UKUPNI PRIHVATLJIVI IZDACI
TOTAL ELIGIBLE EXPENDITURE
= Bespovratna sredstva ukupno + doprinos korisnika
= Ukupni prihvatljivi troškovi
= Ukupna ugovorena vrijednost projekta HRK]]/7.5345</f>
        <v>159236.71378326364</v>
      </c>
      <c r="AA2885" s="27" t="s">
        <v>22</v>
      </c>
      <c r="AB2885" s="27" t="s">
        <v>145</v>
      </c>
      <c r="AC2885" s="91" t="s">
        <v>10519</v>
      </c>
      <c r="AD2885" s="33" t="s">
        <v>4506</v>
      </c>
    </row>
    <row r="2886" spans="1:30" ht="110.4" x14ac:dyDescent="0.3">
      <c r="A2886" s="31" t="s">
        <v>10520</v>
      </c>
      <c r="B2886" s="25" t="s">
        <v>139</v>
      </c>
      <c r="C2886" s="12" t="s">
        <v>4504</v>
      </c>
      <c r="D2886" s="12" t="s">
        <v>4505</v>
      </c>
      <c r="E2886" s="68" t="s">
        <v>63</v>
      </c>
      <c r="F2886" s="32" t="s">
        <v>10521</v>
      </c>
      <c r="G2886" s="32" t="s">
        <v>155</v>
      </c>
      <c r="H2886" s="29">
        <v>44264</v>
      </c>
      <c r="I2886" s="29">
        <v>45178</v>
      </c>
      <c r="J2886" s="17" t="str">
        <f>IF(Ugovori_OPULJP[[#This Row],[DATUM ZAVRŠETKA OPERACIJE]]&gt;DATE(2023,12,31),"u provedbi","završen")</f>
        <v>završen</v>
      </c>
      <c r="K2886" s="28" t="s">
        <v>21</v>
      </c>
      <c r="L2886" s="28" t="s">
        <v>21</v>
      </c>
      <c r="M2886" s="18">
        <v>0.85</v>
      </c>
      <c r="N2886" s="18">
        <v>0.15</v>
      </c>
      <c r="O2886" s="19">
        <f>Ugovori_OPULJP[[#This Row],[Bespovratna sredstva - Ukupno (EU+Nac) HRK
= Ukupna ugovorena vrijednost bespovratnih sredstava]]*Ugovori_OPULJP[[#This Row],[EU STOPA SUFINANCIRANJA %
EU CO-FINANCING RATE %]]</f>
        <v>907290</v>
      </c>
      <c r="P2886" s="20">
        <f>Ugovori_OPULJP[[#This Row],[Bespovratna sredstva - EU dio - HRK]]/7.5345</f>
        <v>120418.07684650607</v>
      </c>
      <c r="Q2886" s="19">
        <f>Ugovori_OPULJP[[#This Row],[Bespovratna sredstva - Ukupno (EU+Nac) HRK
= Ukupna ugovorena vrijednost bespovratnih sredstava]]*Ugovori_OPULJP[[#This Row],[STOPA NACIONALNOG SUFINANCIRANJA %]]</f>
        <v>160110</v>
      </c>
      <c r="R2886" s="20">
        <f>Ugovori_OPULJP[[#This Row],[Bespovratna sredstva - Nacionalni dio - HRK]]/7.5345</f>
        <v>21250.248855265778</v>
      </c>
      <c r="S2886" s="19">
        <v>1067400</v>
      </c>
      <c r="T2886" s="20">
        <f>Ugovori_OPULJP[[#This Row],[Bespovratna sredstva - Ukupno (EU+Nac) HRK
= Ukupna ugovorena vrijednost bespovratnih sredstava]]/7.5345</f>
        <v>141668.32570177183</v>
      </c>
      <c r="U2886" s="19">
        <v>0</v>
      </c>
      <c r="V2886" s="20">
        <f>Ugovori_OPULJP[[#This Row],[Javni doprinos korisnika - HRK]]/7.5345</f>
        <v>0</v>
      </c>
      <c r="W2886" s="19">
        <v>0</v>
      </c>
      <c r="X2886" s="20">
        <f>Ugovori_OPULJP[[#This Row],[Privatni doprinos korisnika - HRK]]/7.5345</f>
        <v>0</v>
      </c>
      <c r="Y2886" s="21">
        <f>Ugovori_OPULJP[[#This Row],[Bespovratna sredstva - Ukupno (EU+Nac) HRK
= Ukupna ugovorena vrijednost bespovratnih sredstava]]+Ugovori_OPULJP[[#This Row],[Javni doprinos korisnika - HRK]]+Ugovori_OPULJP[[#This Row],[Privatni doprinos korisnika - HRK]]</f>
        <v>1067400</v>
      </c>
      <c r="Z2886" s="22">
        <f>Ugovori_OPULJP[[#This Row],[UKUPNI PRIHVATLJIVI IZDACI
TOTAL ELIGIBLE EXPENDITURE
= Bespovratna sredstva ukupno + doprinos korisnika
= Ukupni prihvatljivi troškovi
= Ukupna ugovorena vrijednost projekta HRK]]/7.5345</f>
        <v>141668.32570177183</v>
      </c>
      <c r="AA2886" s="27" t="s">
        <v>22</v>
      </c>
      <c r="AB2886" s="27" t="s">
        <v>145</v>
      </c>
      <c r="AC2886" s="91" t="s">
        <v>10522</v>
      </c>
      <c r="AD2886" s="26" t="s">
        <v>4506</v>
      </c>
    </row>
    <row r="2887" spans="1:30" ht="96.6" x14ac:dyDescent="0.3">
      <c r="A2887" s="31" t="s">
        <v>10523</v>
      </c>
      <c r="B2887" s="25" t="s">
        <v>139</v>
      </c>
      <c r="C2887" s="12" t="s">
        <v>4504</v>
      </c>
      <c r="D2887" s="12" t="s">
        <v>4505</v>
      </c>
      <c r="E2887" s="68" t="s">
        <v>63</v>
      </c>
      <c r="F2887" s="32" t="s">
        <v>10524</v>
      </c>
      <c r="G2887" s="32" t="s">
        <v>10525</v>
      </c>
      <c r="H2887" s="29">
        <v>44267</v>
      </c>
      <c r="I2887" s="29">
        <v>45181</v>
      </c>
      <c r="J2887" s="17" t="str">
        <f>IF(Ugovori_OPULJP[[#This Row],[DATUM ZAVRŠETKA OPERACIJE]]&gt;DATE(2023,12,31),"u provedbi","završen")</f>
        <v>završen</v>
      </c>
      <c r="K2887" s="28" t="s">
        <v>240</v>
      </c>
      <c r="L2887" s="28" t="s">
        <v>240</v>
      </c>
      <c r="M2887" s="18">
        <v>0.85</v>
      </c>
      <c r="N2887" s="18">
        <v>0.15</v>
      </c>
      <c r="O2887" s="19">
        <f>Ugovori_OPULJP[[#This Row],[Bespovratna sredstva - Ukupno (EU+Nac) HRK
= Ukupna ugovorena vrijednost bespovratnih sredstava]]*Ugovori_OPULJP[[#This Row],[EU STOPA SUFINANCIRANJA %
EU CO-FINANCING RATE %]]</f>
        <v>935078.99899999995</v>
      </c>
      <c r="P2887" s="20">
        <f>Ugovori_OPULJP[[#This Row],[Bespovratna sredstva - EU dio - HRK]]/7.5345</f>
        <v>124106.3108368173</v>
      </c>
      <c r="Q2887" s="19">
        <f>Ugovori_OPULJP[[#This Row],[Bespovratna sredstva - Ukupno (EU+Nac) HRK
= Ukupna ugovorena vrijednost bespovratnih sredstava]]*Ugovori_OPULJP[[#This Row],[STOPA NACIONALNOG SUFINANCIRANJA %]]</f>
        <v>165013.94099999999</v>
      </c>
      <c r="R2887" s="20">
        <f>Ugovori_OPULJP[[#This Row],[Bespovratna sredstva - Nacionalni dio - HRK]]/7.5345</f>
        <v>21901.113677085406</v>
      </c>
      <c r="S2887" s="19">
        <v>1100092.94</v>
      </c>
      <c r="T2887" s="20">
        <f>Ugovori_OPULJP[[#This Row],[Bespovratna sredstva - Ukupno (EU+Nac) HRK
= Ukupna ugovorena vrijednost bespovratnih sredstava]]/7.5345</f>
        <v>146007.42451390269</v>
      </c>
      <c r="U2887" s="19">
        <v>0</v>
      </c>
      <c r="V2887" s="20">
        <f>Ugovori_OPULJP[[#This Row],[Javni doprinos korisnika - HRK]]/7.5345</f>
        <v>0</v>
      </c>
      <c r="W2887" s="19">
        <v>0</v>
      </c>
      <c r="X2887" s="20">
        <f>Ugovori_OPULJP[[#This Row],[Privatni doprinos korisnika - HRK]]/7.5345</f>
        <v>0</v>
      </c>
      <c r="Y2887" s="21">
        <f>Ugovori_OPULJP[[#This Row],[Bespovratna sredstva - Ukupno (EU+Nac) HRK
= Ukupna ugovorena vrijednost bespovratnih sredstava]]+Ugovori_OPULJP[[#This Row],[Javni doprinos korisnika - HRK]]+Ugovori_OPULJP[[#This Row],[Privatni doprinos korisnika - HRK]]</f>
        <v>1100092.94</v>
      </c>
      <c r="Z2887" s="22">
        <f>Ugovori_OPULJP[[#This Row],[UKUPNI PRIHVATLJIVI IZDACI
TOTAL ELIGIBLE EXPENDITURE
= Bespovratna sredstva ukupno + doprinos korisnika
= Ukupni prihvatljivi troškovi
= Ukupna ugovorena vrijednost projekta HRK]]/7.5345</f>
        <v>146007.42451390269</v>
      </c>
      <c r="AA2887" s="27" t="s">
        <v>22</v>
      </c>
      <c r="AB2887" s="27" t="s">
        <v>145</v>
      </c>
      <c r="AC2887" s="91" t="s">
        <v>10526</v>
      </c>
      <c r="AD2887" s="26" t="s">
        <v>4506</v>
      </c>
    </row>
    <row r="2888" spans="1:30" ht="110.4" x14ac:dyDescent="0.3">
      <c r="A2888" s="31" t="s">
        <v>10527</v>
      </c>
      <c r="B2888" s="25" t="s">
        <v>139</v>
      </c>
      <c r="C2888" s="12" t="s">
        <v>4504</v>
      </c>
      <c r="D2888" s="12" t="s">
        <v>4505</v>
      </c>
      <c r="E2888" s="68" t="s">
        <v>63</v>
      </c>
      <c r="F2888" s="32" t="s">
        <v>10528</v>
      </c>
      <c r="G2888" s="32" t="s">
        <v>10529</v>
      </c>
      <c r="H2888" s="29">
        <v>44264</v>
      </c>
      <c r="I2888" s="29">
        <v>44935</v>
      </c>
      <c r="J2888" s="17" t="str">
        <f>IF(Ugovori_OPULJP[[#This Row],[DATUM ZAVRŠETKA OPERACIJE]]&gt;DATE(2023,12,31),"u provedbi","završen")</f>
        <v>završen</v>
      </c>
      <c r="K2888" s="28" t="s">
        <v>21</v>
      </c>
      <c r="L2888" s="28" t="s">
        <v>21</v>
      </c>
      <c r="M2888" s="18">
        <v>0.85</v>
      </c>
      <c r="N2888" s="18">
        <v>0.15</v>
      </c>
      <c r="O2888" s="19">
        <f>Ugovori_OPULJP[[#This Row],[Bespovratna sredstva - Ukupno (EU+Nac) HRK
= Ukupna ugovorena vrijednost bespovratnih sredstava]]*Ugovori_OPULJP[[#This Row],[EU STOPA SUFINANCIRANJA %
EU CO-FINANCING RATE %]]</f>
        <v>961944.45600000001</v>
      </c>
      <c r="P2888" s="20">
        <f>Ugovori_OPULJP[[#This Row],[Bespovratna sredstva - EU dio - HRK]]/7.5345</f>
        <v>127671.96973919967</v>
      </c>
      <c r="Q2888" s="19">
        <f>Ugovori_OPULJP[[#This Row],[Bespovratna sredstva - Ukupno (EU+Nac) HRK
= Ukupna ugovorena vrijednost bespovratnih sredstava]]*Ugovori_OPULJP[[#This Row],[STOPA NACIONALNOG SUFINANCIRANJA %]]</f>
        <v>169754.90400000001</v>
      </c>
      <c r="R2888" s="20">
        <f>Ugovori_OPULJP[[#This Row],[Bespovratna sredstva - Nacionalni dio - HRK]]/7.5345</f>
        <v>22530.347601035239</v>
      </c>
      <c r="S2888" s="19">
        <v>1131699.3600000001</v>
      </c>
      <c r="T2888" s="20">
        <f>Ugovori_OPULJP[[#This Row],[Bespovratna sredstva - Ukupno (EU+Nac) HRK
= Ukupna ugovorena vrijednost bespovratnih sredstava]]/7.5345</f>
        <v>150202.31734023493</v>
      </c>
      <c r="U2888" s="19">
        <v>0</v>
      </c>
      <c r="V2888" s="20">
        <f>Ugovori_OPULJP[[#This Row],[Javni doprinos korisnika - HRK]]/7.5345</f>
        <v>0</v>
      </c>
      <c r="W2888" s="19">
        <v>0</v>
      </c>
      <c r="X2888" s="20">
        <f>Ugovori_OPULJP[[#This Row],[Privatni doprinos korisnika - HRK]]/7.5345</f>
        <v>0</v>
      </c>
      <c r="Y2888" s="21">
        <f>Ugovori_OPULJP[[#This Row],[Bespovratna sredstva - Ukupno (EU+Nac) HRK
= Ukupna ugovorena vrijednost bespovratnih sredstava]]+Ugovori_OPULJP[[#This Row],[Javni doprinos korisnika - HRK]]+Ugovori_OPULJP[[#This Row],[Privatni doprinos korisnika - HRK]]</f>
        <v>1131699.3600000001</v>
      </c>
      <c r="Z2888" s="22">
        <f>Ugovori_OPULJP[[#This Row],[UKUPNI PRIHVATLJIVI IZDACI
TOTAL ELIGIBLE EXPENDITURE
= Bespovratna sredstva ukupno + doprinos korisnika
= Ukupni prihvatljivi troškovi
= Ukupna ugovorena vrijednost projekta HRK]]/7.5345</f>
        <v>150202.31734023493</v>
      </c>
      <c r="AA2888" s="27" t="s">
        <v>22</v>
      </c>
      <c r="AB2888" s="27" t="s">
        <v>145</v>
      </c>
      <c r="AC2888" s="91" t="s">
        <v>10530</v>
      </c>
      <c r="AD2888" s="26" t="s">
        <v>4506</v>
      </c>
    </row>
    <row r="2889" spans="1:30" ht="82.8" x14ac:dyDescent="0.3">
      <c r="A2889" s="31" t="s">
        <v>10531</v>
      </c>
      <c r="B2889" s="25" t="s">
        <v>139</v>
      </c>
      <c r="C2889" s="12" t="s">
        <v>4504</v>
      </c>
      <c r="D2889" s="12" t="s">
        <v>4505</v>
      </c>
      <c r="E2889" s="68" t="s">
        <v>63</v>
      </c>
      <c r="F2889" s="32" t="s">
        <v>10532</v>
      </c>
      <c r="G2889" s="14" t="s">
        <v>10533</v>
      </c>
      <c r="H2889" s="29">
        <v>44264</v>
      </c>
      <c r="I2889" s="29">
        <v>45178</v>
      </c>
      <c r="J2889" s="17" t="str">
        <f>IF(Ugovori_OPULJP[[#This Row],[DATUM ZAVRŠETKA OPERACIJE]]&gt;DATE(2023,12,31),"u provedbi","završen")</f>
        <v>završen</v>
      </c>
      <c r="K2889" s="28" t="s">
        <v>10534</v>
      </c>
      <c r="L2889" s="28" t="s">
        <v>21</v>
      </c>
      <c r="M2889" s="18">
        <v>0.85</v>
      </c>
      <c r="N2889" s="18">
        <v>0.15</v>
      </c>
      <c r="O2889" s="19">
        <f>Ugovori_OPULJP[[#This Row],[Bespovratna sredstva - Ukupno (EU+Nac) HRK
= Ukupna ugovorena vrijednost bespovratnih sredstava]]*Ugovori_OPULJP[[#This Row],[EU STOPA SUFINANCIRANJA %
EU CO-FINANCING RATE %]]</f>
        <v>952377.76549999986</v>
      </c>
      <c r="P2889" s="20">
        <f>Ugovori_OPULJP[[#This Row],[Bespovratna sredstva - EU dio - HRK]]/7.5345</f>
        <v>126402.25170880613</v>
      </c>
      <c r="Q2889" s="19">
        <f>Ugovori_OPULJP[[#This Row],[Bespovratna sredstva - Ukupno (EU+Nac) HRK
= Ukupna ugovorena vrijednost bespovratnih sredstava]]*Ugovori_OPULJP[[#This Row],[STOPA NACIONALNOG SUFINANCIRANJA %]]</f>
        <v>168066.66449999998</v>
      </c>
      <c r="R2889" s="20">
        <f>Ugovori_OPULJP[[#This Row],[Bespovratna sredstva - Nacionalni dio - HRK]]/7.5345</f>
        <v>22306.279713318731</v>
      </c>
      <c r="S2889" s="19">
        <v>1120444.43</v>
      </c>
      <c r="T2889" s="20">
        <f>Ugovori_OPULJP[[#This Row],[Bespovratna sredstva - Ukupno (EU+Nac) HRK
= Ukupna ugovorena vrijednost bespovratnih sredstava]]/7.5345</f>
        <v>148708.53142212488</v>
      </c>
      <c r="U2889" s="19">
        <v>0</v>
      </c>
      <c r="V2889" s="20">
        <f>Ugovori_OPULJP[[#This Row],[Javni doprinos korisnika - HRK]]/7.5345</f>
        <v>0</v>
      </c>
      <c r="W2889" s="19">
        <v>0</v>
      </c>
      <c r="X2889" s="20">
        <f>Ugovori_OPULJP[[#This Row],[Privatni doprinos korisnika - HRK]]/7.5345</f>
        <v>0</v>
      </c>
      <c r="Y2889" s="21">
        <f>Ugovori_OPULJP[[#This Row],[Bespovratna sredstva - Ukupno (EU+Nac) HRK
= Ukupna ugovorena vrijednost bespovratnih sredstava]]+Ugovori_OPULJP[[#This Row],[Javni doprinos korisnika - HRK]]+Ugovori_OPULJP[[#This Row],[Privatni doprinos korisnika - HRK]]</f>
        <v>1120444.43</v>
      </c>
      <c r="Z2889" s="22">
        <f>Ugovori_OPULJP[[#This Row],[UKUPNI PRIHVATLJIVI IZDACI
TOTAL ELIGIBLE EXPENDITURE
= Bespovratna sredstva ukupno + doprinos korisnika
= Ukupni prihvatljivi troškovi
= Ukupna ugovorena vrijednost projekta HRK]]/7.5345</f>
        <v>148708.53142212488</v>
      </c>
      <c r="AA2889" s="27" t="s">
        <v>22</v>
      </c>
      <c r="AB2889" s="27" t="s">
        <v>145</v>
      </c>
      <c r="AC2889" s="91" t="s">
        <v>10535</v>
      </c>
      <c r="AD2889" s="26" t="s">
        <v>4506</v>
      </c>
    </row>
    <row r="2890" spans="1:30" ht="110.4" x14ac:dyDescent="0.3">
      <c r="A2890" s="31" t="s">
        <v>10539</v>
      </c>
      <c r="B2890" s="25" t="s">
        <v>139</v>
      </c>
      <c r="C2890" s="12" t="s">
        <v>4504</v>
      </c>
      <c r="D2890" s="12" t="s">
        <v>4505</v>
      </c>
      <c r="E2890" s="68" t="s">
        <v>63</v>
      </c>
      <c r="F2890" s="32" t="s">
        <v>10540</v>
      </c>
      <c r="G2890" s="32" t="s">
        <v>10541</v>
      </c>
      <c r="H2890" s="29">
        <v>44264</v>
      </c>
      <c r="I2890" s="29">
        <v>44994</v>
      </c>
      <c r="J2890" s="17" t="str">
        <f>IF(Ugovori_OPULJP[[#This Row],[DATUM ZAVRŠETKA OPERACIJE]]&gt;DATE(2023,12,31),"u provedbi","završen")</f>
        <v>završen</v>
      </c>
      <c r="K2890" s="28" t="s">
        <v>10542</v>
      </c>
      <c r="L2890" s="28" t="s">
        <v>21</v>
      </c>
      <c r="M2890" s="18">
        <v>0.85</v>
      </c>
      <c r="N2890" s="18">
        <v>0.15</v>
      </c>
      <c r="O2890" s="19">
        <f>Ugovori_OPULJP[[#This Row],[Bespovratna sredstva - Ukupno (EU+Nac) HRK
= Ukupna ugovorena vrijednost bespovratnih sredstava]]*Ugovori_OPULJP[[#This Row],[EU STOPA SUFINANCIRANJA %
EU CO-FINANCING RATE %]]</f>
        <v>887434</v>
      </c>
      <c r="P2890" s="20">
        <f>Ugovori_OPULJP[[#This Row],[Bespovratna sredstva - EU dio - HRK]]/7.5345</f>
        <v>117782.73276262525</v>
      </c>
      <c r="Q2890" s="19">
        <f>Ugovori_OPULJP[[#This Row],[Bespovratna sredstva - Ukupno (EU+Nac) HRK
= Ukupna ugovorena vrijednost bespovratnih sredstava]]*Ugovori_OPULJP[[#This Row],[STOPA NACIONALNOG SUFINANCIRANJA %]]</f>
        <v>156606</v>
      </c>
      <c r="R2890" s="20">
        <f>Ugovori_OPULJP[[#This Row],[Bespovratna sredstva - Nacionalni dio - HRK]]/7.5345</f>
        <v>20785.188134580927</v>
      </c>
      <c r="S2890" s="19">
        <v>1044040</v>
      </c>
      <c r="T2890" s="20">
        <f>Ugovori_OPULJP[[#This Row],[Bespovratna sredstva - Ukupno (EU+Nac) HRK
= Ukupna ugovorena vrijednost bespovratnih sredstava]]/7.5345</f>
        <v>138567.92089720618</v>
      </c>
      <c r="U2890" s="19">
        <v>0</v>
      </c>
      <c r="V2890" s="20">
        <f>Ugovori_OPULJP[[#This Row],[Javni doprinos korisnika - HRK]]/7.5345</f>
        <v>0</v>
      </c>
      <c r="W2890" s="19">
        <v>0</v>
      </c>
      <c r="X2890" s="20">
        <f>Ugovori_OPULJP[[#This Row],[Privatni doprinos korisnika - HRK]]/7.5345</f>
        <v>0</v>
      </c>
      <c r="Y2890" s="21">
        <f>Ugovori_OPULJP[[#This Row],[Bespovratna sredstva - Ukupno (EU+Nac) HRK
= Ukupna ugovorena vrijednost bespovratnih sredstava]]+Ugovori_OPULJP[[#This Row],[Javni doprinos korisnika - HRK]]+Ugovori_OPULJP[[#This Row],[Privatni doprinos korisnika - HRK]]</f>
        <v>1044040</v>
      </c>
      <c r="Z2890" s="22">
        <f>Ugovori_OPULJP[[#This Row],[UKUPNI PRIHVATLJIVI IZDACI
TOTAL ELIGIBLE EXPENDITURE
= Bespovratna sredstva ukupno + doprinos korisnika
= Ukupni prihvatljivi troškovi
= Ukupna ugovorena vrijednost projekta HRK]]/7.5345</f>
        <v>138567.92089720618</v>
      </c>
      <c r="AA2890" s="27" t="s">
        <v>22</v>
      </c>
      <c r="AB2890" s="27" t="s">
        <v>145</v>
      </c>
      <c r="AC2890" s="91" t="s">
        <v>10543</v>
      </c>
      <c r="AD2890" s="26" t="s">
        <v>4506</v>
      </c>
    </row>
    <row r="2891" spans="1:30" ht="110.4" x14ac:dyDescent="0.3">
      <c r="A2891" s="31" t="s">
        <v>10544</v>
      </c>
      <c r="B2891" s="25" t="s">
        <v>139</v>
      </c>
      <c r="C2891" s="12" t="s">
        <v>4504</v>
      </c>
      <c r="D2891" s="12" t="s">
        <v>4505</v>
      </c>
      <c r="E2891" s="68" t="s">
        <v>63</v>
      </c>
      <c r="F2891" s="32" t="s">
        <v>10545</v>
      </c>
      <c r="G2891" s="32" t="s">
        <v>10546</v>
      </c>
      <c r="H2891" s="29">
        <v>44264</v>
      </c>
      <c r="I2891" s="29">
        <v>44994</v>
      </c>
      <c r="J2891" s="17" t="str">
        <f>IF(Ugovori_OPULJP[[#This Row],[DATUM ZAVRŠETKA OPERACIJE]]&gt;DATE(2023,12,31),"u provedbi","završen")</f>
        <v>završen</v>
      </c>
      <c r="K2891" s="28" t="s">
        <v>20</v>
      </c>
      <c r="L2891" s="28" t="s">
        <v>21</v>
      </c>
      <c r="M2891" s="18">
        <v>0.85</v>
      </c>
      <c r="N2891" s="18">
        <v>0.15</v>
      </c>
      <c r="O2891" s="19">
        <f>Ugovori_OPULJP[[#This Row],[Bespovratna sredstva - Ukupno (EU+Nac) HRK
= Ukupna ugovorena vrijednost bespovratnih sredstava]]*Ugovori_OPULJP[[#This Row],[EU STOPA SUFINANCIRANJA %
EU CO-FINANCING RATE %]]</f>
        <v>956760.0085</v>
      </c>
      <c r="P2891" s="20">
        <f>Ugovori_OPULJP[[#This Row],[Bespovratna sredstva - EU dio - HRK]]/7.5345</f>
        <v>126983.87530692149</v>
      </c>
      <c r="Q2891" s="19">
        <f>Ugovori_OPULJP[[#This Row],[Bespovratna sredstva - Ukupno (EU+Nac) HRK
= Ukupna ugovorena vrijednost bespovratnih sredstava]]*Ugovori_OPULJP[[#This Row],[STOPA NACIONALNOG SUFINANCIRANJA %]]</f>
        <v>168840.00149999998</v>
      </c>
      <c r="R2891" s="20">
        <f>Ugovori_OPULJP[[#This Row],[Bespovratna sredstva - Nacionalni dio - HRK]]/7.5345</f>
        <v>22408.919171809674</v>
      </c>
      <c r="S2891" s="19">
        <v>1125600.01</v>
      </c>
      <c r="T2891" s="20">
        <f>Ugovori_OPULJP[[#This Row],[Bespovratna sredstva - Ukupno (EU+Nac) HRK
= Ukupna ugovorena vrijednost bespovratnih sredstava]]/7.5345</f>
        <v>149392.79447873117</v>
      </c>
      <c r="U2891" s="19">
        <v>0</v>
      </c>
      <c r="V2891" s="20">
        <f>Ugovori_OPULJP[[#This Row],[Javni doprinos korisnika - HRK]]/7.5345</f>
        <v>0</v>
      </c>
      <c r="W2891" s="19">
        <v>0</v>
      </c>
      <c r="X2891" s="20">
        <f>Ugovori_OPULJP[[#This Row],[Privatni doprinos korisnika - HRK]]/7.5345</f>
        <v>0</v>
      </c>
      <c r="Y2891" s="21">
        <f>Ugovori_OPULJP[[#This Row],[Bespovratna sredstva - Ukupno (EU+Nac) HRK
= Ukupna ugovorena vrijednost bespovratnih sredstava]]+Ugovori_OPULJP[[#This Row],[Javni doprinos korisnika - HRK]]+Ugovori_OPULJP[[#This Row],[Privatni doprinos korisnika - HRK]]</f>
        <v>1125600.01</v>
      </c>
      <c r="Z2891" s="22">
        <f>Ugovori_OPULJP[[#This Row],[UKUPNI PRIHVATLJIVI IZDACI
TOTAL ELIGIBLE EXPENDITURE
= Bespovratna sredstva ukupno + doprinos korisnika
= Ukupni prihvatljivi troškovi
= Ukupna ugovorena vrijednost projekta HRK]]/7.5345</f>
        <v>149392.79447873117</v>
      </c>
      <c r="AA2891" s="27" t="s">
        <v>22</v>
      </c>
      <c r="AB2891" s="27" t="s">
        <v>145</v>
      </c>
      <c r="AC2891" s="91" t="s">
        <v>10547</v>
      </c>
      <c r="AD2891" s="26" t="s">
        <v>4506</v>
      </c>
    </row>
    <row r="2892" spans="1:30" ht="124.2" x14ac:dyDescent="0.3">
      <c r="A2892" s="31" t="s">
        <v>10548</v>
      </c>
      <c r="B2892" s="25" t="s">
        <v>139</v>
      </c>
      <c r="C2892" s="12" t="s">
        <v>4504</v>
      </c>
      <c r="D2892" s="12" t="s">
        <v>4505</v>
      </c>
      <c r="E2892" s="68" t="s">
        <v>63</v>
      </c>
      <c r="F2892" s="32" t="s">
        <v>10549</v>
      </c>
      <c r="G2892" s="32" t="s">
        <v>10550</v>
      </c>
      <c r="H2892" s="29">
        <v>44267</v>
      </c>
      <c r="I2892" s="29">
        <v>44997</v>
      </c>
      <c r="J2892" s="17" t="str">
        <f>IF(Ugovori_OPULJP[[#This Row],[DATUM ZAVRŠETKA OPERACIJE]]&gt;DATE(2023,12,31),"u provedbi","završen")</f>
        <v>završen</v>
      </c>
      <c r="K2892" s="28" t="s">
        <v>417</v>
      </c>
      <c r="L2892" s="15" t="s">
        <v>417</v>
      </c>
      <c r="M2892" s="18">
        <v>0.85</v>
      </c>
      <c r="N2892" s="18">
        <v>0.15</v>
      </c>
      <c r="O2892" s="19">
        <f>Ugovori_OPULJP[[#This Row],[Bespovratna sredstva - Ukupno (EU+Nac) HRK
= Ukupna ugovorena vrijednost bespovratnih sredstava]]*Ugovori_OPULJP[[#This Row],[EU STOPA SUFINANCIRANJA %
EU CO-FINANCING RATE %]]</f>
        <v>844050</v>
      </c>
      <c r="P2892" s="20">
        <f>Ugovori_OPULJP[[#This Row],[Bespovratna sredstva - EU dio - HRK]]/7.5345</f>
        <v>112024.68644236511</v>
      </c>
      <c r="Q2892" s="19">
        <f>Ugovori_OPULJP[[#This Row],[Bespovratna sredstva - Ukupno (EU+Nac) HRK
= Ukupna ugovorena vrijednost bespovratnih sredstava]]*Ugovori_OPULJP[[#This Row],[STOPA NACIONALNOG SUFINANCIRANJA %]]</f>
        <v>148950</v>
      </c>
      <c r="R2892" s="20">
        <f>Ugovori_OPULJP[[#This Row],[Bespovratna sredstva - Nacionalni dio - HRK]]/7.5345</f>
        <v>19769.06231335855</v>
      </c>
      <c r="S2892" s="19">
        <v>993000</v>
      </c>
      <c r="T2892" s="20">
        <f>Ugovori_OPULJP[[#This Row],[Bespovratna sredstva - Ukupno (EU+Nac) HRK
= Ukupna ugovorena vrijednost bespovratnih sredstava]]/7.5345</f>
        <v>131793.74875572367</v>
      </c>
      <c r="U2892" s="19">
        <v>0</v>
      </c>
      <c r="V2892" s="20">
        <f>Ugovori_OPULJP[[#This Row],[Javni doprinos korisnika - HRK]]/7.5345</f>
        <v>0</v>
      </c>
      <c r="W2892" s="19">
        <v>0</v>
      </c>
      <c r="X2892" s="20">
        <f>Ugovori_OPULJP[[#This Row],[Privatni doprinos korisnika - HRK]]/7.5345</f>
        <v>0</v>
      </c>
      <c r="Y2892" s="21">
        <f>Ugovori_OPULJP[[#This Row],[Bespovratna sredstva - Ukupno (EU+Nac) HRK
= Ukupna ugovorena vrijednost bespovratnih sredstava]]+Ugovori_OPULJP[[#This Row],[Javni doprinos korisnika - HRK]]+Ugovori_OPULJP[[#This Row],[Privatni doprinos korisnika - HRK]]</f>
        <v>993000</v>
      </c>
      <c r="Z2892" s="22">
        <f>Ugovori_OPULJP[[#This Row],[UKUPNI PRIHVATLJIVI IZDACI
TOTAL ELIGIBLE EXPENDITURE
= Bespovratna sredstva ukupno + doprinos korisnika
= Ukupni prihvatljivi troškovi
= Ukupna ugovorena vrijednost projekta HRK]]/7.5345</f>
        <v>131793.74875572367</v>
      </c>
      <c r="AA2892" s="27" t="s">
        <v>22</v>
      </c>
      <c r="AB2892" s="27" t="s">
        <v>145</v>
      </c>
      <c r="AC2892" s="91" t="s">
        <v>10551</v>
      </c>
      <c r="AD2892" s="26" t="s">
        <v>4506</v>
      </c>
    </row>
    <row r="2893" spans="1:30" ht="82.8" x14ac:dyDescent="0.3">
      <c r="A2893" s="31" t="s">
        <v>10552</v>
      </c>
      <c r="B2893" s="25" t="s">
        <v>139</v>
      </c>
      <c r="C2893" s="12" t="s">
        <v>4504</v>
      </c>
      <c r="D2893" s="12" t="s">
        <v>4505</v>
      </c>
      <c r="E2893" s="68" t="s">
        <v>63</v>
      </c>
      <c r="F2893" s="32" t="s">
        <v>10553</v>
      </c>
      <c r="G2893" s="32" t="s">
        <v>5039</v>
      </c>
      <c r="H2893" s="29">
        <v>44267</v>
      </c>
      <c r="I2893" s="29">
        <v>45028</v>
      </c>
      <c r="J2893" s="17" t="str">
        <f>IF(Ugovori_OPULJP[[#This Row],[DATUM ZAVRŠETKA OPERACIJE]]&gt;DATE(2023,12,31),"u provedbi","završen")</f>
        <v>završen</v>
      </c>
      <c r="K2893" s="28" t="s">
        <v>21</v>
      </c>
      <c r="L2893" s="28" t="s">
        <v>21</v>
      </c>
      <c r="M2893" s="18">
        <v>0.85</v>
      </c>
      <c r="N2893" s="18">
        <v>0.15</v>
      </c>
      <c r="O2893" s="19">
        <f>Ugovori_OPULJP[[#This Row],[Bespovratna sredstva - Ukupno (EU+Nac) HRK
= Ukupna ugovorena vrijednost bespovratnih sredstava]]*Ugovori_OPULJP[[#This Row],[EU STOPA SUFINANCIRANJA %
EU CO-FINANCING RATE %]]</f>
        <v>744539.4375</v>
      </c>
      <c r="P2893" s="20">
        <f>Ugovori_OPULJP[[#This Row],[Bespovratna sredstva - EU dio - HRK]]/7.5345</f>
        <v>98817.365120445946</v>
      </c>
      <c r="Q2893" s="19">
        <f>Ugovori_OPULJP[[#This Row],[Bespovratna sredstva - Ukupno (EU+Nac) HRK
= Ukupna ugovorena vrijednost bespovratnih sredstava]]*Ugovori_OPULJP[[#This Row],[STOPA NACIONALNOG SUFINANCIRANJA %]]</f>
        <v>131389.3125</v>
      </c>
      <c r="R2893" s="20">
        <f>Ugovori_OPULJP[[#This Row],[Bespovratna sredstva - Nacionalni dio - HRK]]/7.5345</f>
        <v>17438.35855066693</v>
      </c>
      <c r="S2893" s="19">
        <v>875928.75</v>
      </c>
      <c r="T2893" s="20">
        <f>Ugovori_OPULJP[[#This Row],[Bespovratna sredstva - Ukupno (EU+Nac) HRK
= Ukupna ugovorena vrijednost bespovratnih sredstava]]/7.5345</f>
        <v>116255.72367111288</v>
      </c>
      <c r="U2893" s="19">
        <v>0</v>
      </c>
      <c r="V2893" s="20">
        <f>Ugovori_OPULJP[[#This Row],[Javni doprinos korisnika - HRK]]/7.5345</f>
        <v>0</v>
      </c>
      <c r="W2893" s="19">
        <v>0</v>
      </c>
      <c r="X2893" s="20">
        <f>Ugovori_OPULJP[[#This Row],[Privatni doprinos korisnika - HRK]]/7.5345</f>
        <v>0</v>
      </c>
      <c r="Y2893" s="21">
        <f>Ugovori_OPULJP[[#This Row],[Bespovratna sredstva - Ukupno (EU+Nac) HRK
= Ukupna ugovorena vrijednost bespovratnih sredstava]]+Ugovori_OPULJP[[#This Row],[Javni doprinos korisnika - HRK]]+Ugovori_OPULJP[[#This Row],[Privatni doprinos korisnika - HRK]]</f>
        <v>875928.75</v>
      </c>
      <c r="Z2893" s="22">
        <f>Ugovori_OPULJP[[#This Row],[UKUPNI PRIHVATLJIVI IZDACI
TOTAL ELIGIBLE EXPENDITURE
= Bespovratna sredstva ukupno + doprinos korisnika
= Ukupni prihvatljivi troškovi
= Ukupna ugovorena vrijednost projekta HRK]]/7.5345</f>
        <v>116255.72367111288</v>
      </c>
      <c r="AA2893" s="27" t="s">
        <v>22</v>
      </c>
      <c r="AB2893" s="27" t="s">
        <v>145</v>
      </c>
      <c r="AC2893" s="91" t="s">
        <v>10554</v>
      </c>
      <c r="AD2893" s="26" t="s">
        <v>4506</v>
      </c>
    </row>
    <row r="2894" spans="1:30" ht="110.4" x14ac:dyDescent="0.3">
      <c r="A2894" s="31" t="s">
        <v>10555</v>
      </c>
      <c r="B2894" s="25" t="s">
        <v>139</v>
      </c>
      <c r="C2894" s="12" t="s">
        <v>4504</v>
      </c>
      <c r="D2894" s="12" t="s">
        <v>4505</v>
      </c>
      <c r="E2894" s="68" t="s">
        <v>63</v>
      </c>
      <c r="F2894" s="32" t="s">
        <v>10556</v>
      </c>
      <c r="G2894" s="14" t="s">
        <v>454</v>
      </c>
      <c r="H2894" s="29">
        <v>44267</v>
      </c>
      <c r="I2894" s="29">
        <v>44997</v>
      </c>
      <c r="J2894" s="17" t="str">
        <f>IF(Ugovori_OPULJP[[#This Row],[DATUM ZAVRŠETKA OPERACIJE]]&gt;DATE(2023,12,31),"u provedbi","završen")</f>
        <v>završen</v>
      </c>
      <c r="K2894" s="28" t="s">
        <v>417</v>
      </c>
      <c r="L2894" s="15" t="s">
        <v>417</v>
      </c>
      <c r="M2894" s="18">
        <v>0.85</v>
      </c>
      <c r="N2894" s="18">
        <v>0.15</v>
      </c>
      <c r="O2894" s="19">
        <f>Ugovori_OPULJP[[#This Row],[Bespovratna sredstva - Ukupno (EU+Nac) HRK
= Ukupna ugovorena vrijednost bespovratnih sredstava]]*Ugovori_OPULJP[[#This Row],[EU STOPA SUFINANCIRANJA %
EU CO-FINANCING RATE %]]</f>
        <v>797486.9574999999</v>
      </c>
      <c r="P2894" s="20">
        <f>Ugovori_OPULJP[[#This Row],[Bespovratna sredstva - EU dio - HRK]]/7.5345</f>
        <v>105844.70867343551</v>
      </c>
      <c r="Q2894" s="19">
        <f>Ugovori_OPULJP[[#This Row],[Bespovratna sredstva - Ukupno (EU+Nac) HRK
= Ukupna ugovorena vrijednost bespovratnih sredstava]]*Ugovori_OPULJP[[#This Row],[STOPA NACIONALNOG SUFINANCIRANJA %]]</f>
        <v>140732.99249999999</v>
      </c>
      <c r="R2894" s="20">
        <f>Ugovori_OPULJP[[#This Row],[Bespovratna sredstva - Nacionalni dio - HRK]]/7.5345</f>
        <v>18678.478001194504</v>
      </c>
      <c r="S2894" s="19">
        <v>938219.95</v>
      </c>
      <c r="T2894" s="20">
        <f>Ugovori_OPULJP[[#This Row],[Bespovratna sredstva - Ukupno (EU+Nac) HRK
= Ukupna ugovorena vrijednost bespovratnih sredstava]]/7.5345</f>
        <v>124523.18667463002</v>
      </c>
      <c r="U2894" s="19">
        <v>0</v>
      </c>
      <c r="V2894" s="20">
        <f>Ugovori_OPULJP[[#This Row],[Javni doprinos korisnika - HRK]]/7.5345</f>
        <v>0</v>
      </c>
      <c r="W2894" s="19">
        <v>0</v>
      </c>
      <c r="X2894" s="20">
        <f>Ugovori_OPULJP[[#This Row],[Privatni doprinos korisnika - HRK]]/7.5345</f>
        <v>0</v>
      </c>
      <c r="Y2894" s="21">
        <f>Ugovori_OPULJP[[#This Row],[Bespovratna sredstva - Ukupno (EU+Nac) HRK
= Ukupna ugovorena vrijednost bespovratnih sredstava]]+Ugovori_OPULJP[[#This Row],[Javni doprinos korisnika - HRK]]+Ugovori_OPULJP[[#This Row],[Privatni doprinos korisnika - HRK]]</f>
        <v>938219.95</v>
      </c>
      <c r="Z2894" s="22">
        <f>Ugovori_OPULJP[[#This Row],[UKUPNI PRIHVATLJIVI IZDACI
TOTAL ELIGIBLE EXPENDITURE
= Bespovratna sredstva ukupno + doprinos korisnika
= Ukupni prihvatljivi troškovi
= Ukupna ugovorena vrijednost projekta HRK]]/7.5345</f>
        <v>124523.18667463002</v>
      </c>
      <c r="AA2894" s="27" t="s">
        <v>22</v>
      </c>
      <c r="AB2894" s="27" t="s">
        <v>145</v>
      </c>
      <c r="AC2894" s="91" t="s">
        <v>10557</v>
      </c>
      <c r="AD2894" s="26" t="s">
        <v>4506</v>
      </c>
    </row>
    <row r="2895" spans="1:30" ht="110.4" x14ac:dyDescent="0.3">
      <c r="A2895" s="31" t="s">
        <v>10558</v>
      </c>
      <c r="B2895" s="25" t="s">
        <v>139</v>
      </c>
      <c r="C2895" s="12" t="s">
        <v>4504</v>
      </c>
      <c r="D2895" s="12" t="s">
        <v>4505</v>
      </c>
      <c r="E2895" s="68" t="s">
        <v>63</v>
      </c>
      <c r="F2895" s="32" t="s">
        <v>10559</v>
      </c>
      <c r="G2895" s="14" t="s">
        <v>2501</v>
      </c>
      <c r="H2895" s="29">
        <v>44264</v>
      </c>
      <c r="I2895" s="29">
        <v>45178</v>
      </c>
      <c r="J2895" s="17" t="str">
        <f>IF(Ugovori_OPULJP[[#This Row],[DATUM ZAVRŠETKA OPERACIJE]]&gt;DATE(2023,12,31),"u provedbi","završen")</f>
        <v>završen</v>
      </c>
      <c r="K2895" s="28" t="s">
        <v>7377</v>
      </c>
      <c r="L2895" s="28" t="s">
        <v>21</v>
      </c>
      <c r="M2895" s="18">
        <v>0.85</v>
      </c>
      <c r="N2895" s="18">
        <v>0.15</v>
      </c>
      <c r="O2895" s="19">
        <f>Ugovori_OPULJP[[#This Row],[Bespovratna sredstva - Ukupno (EU+Nac) HRK
= Ukupna ugovorena vrijednost bespovratnih sredstava]]*Ugovori_OPULJP[[#This Row],[EU STOPA SUFINANCIRANJA %
EU CO-FINANCING RATE %]]</f>
        <v>1013931.0085</v>
      </c>
      <c r="P2895" s="20">
        <f>Ugovori_OPULJP[[#This Row],[Bespovratna sredstva - EU dio - HRK]]/7.5345</f>
        <v>134571.77098679409</v>
      </c>
      <c r="Q2895" s="19">
        <f>Ugovori_OPULJP[[#This Row],[Bespovratna sredstva - Ukupno (EU+Nac) HRK
= Ukupna ugovorena vrijednost bespovratnih sredstava]]*Ugovori_OPULJP[[#This Row],[STOPA NACIONALNOG SUFINANCIRANJA %]]</f>
        <v>178929.00149999998</v>
      </c>
      <c r="R2895" s="20">
        <f>Ugovori_OPULJP[[#This Row],[Bespovratna sredstva - Nacionalni dio - HRK]]/7.5345</f>
        <v>23747.959585904835</v>
      </c>
      <c r="S2895" s="19">
        <v>1192860.01</v>
      </c>
      <c r="T2895" s="20">
        <f>Ugovori_OPULJP[[#This Row],[Bespovratna sredstva - Ukupno (EU+Nac) HRK
= Ukupna ugovorena vrijednost bespovratnih sredstava]]/7.5345</f>
        <v>158319.7305726989</v>
      </c>
      <c r="U2895" s="19">
        <v>0</v>
      </c>
      <c r="V2895" s="20">
        <f>Ugovori_OPULJP[[#This Row],[Javni doprinos korisnika - HRK]]/7.5345</f>
        <v>0</v>
      </c>
      <c r="W2895" s="19">
        <v>0</v>
      </c>
      <c r="X2895" s="20">
        <f>Ugovori_OPULJP[[#This Row],[Privatni doprinos korisnika - HRK]]/7.5345</f>
        <v>0</v>
      </c>
      <c r="Y2895" s="21">
        <f>Ugovori_OPULJP[[#This Row],[Bespovratna sredstva - Ukupno (EU+Nac) HRK
= Ukupna ugovorena vrijednost bespovratnih sredstava]]+Ugovori_OPULJP[[#This Row],[Javni doprinos korisnika - HRK]]+Ugovori_OPULJP[[#This Row],[Privatni doprinos korisnika - HRK]]</f>
        <v>1192860.01</v>
      </c>
      <c r="Z2895" s="22">
        <f>Ugovori_OPULJP[[#This Row],[UKUPNI PRIHVATLJIVI IZDACI
TOTAL ELIGIBLE EXPENDITURE
= Bespovratna sredstva ukupno + doprinos korisnika
= Ukupni prihvatljivi troškovi
= Ukupna ugovorena vrijednost projekta HRK]]/7.5345</f>
        <v>158319.7305726989</v>
      </c>
      <c r="AA2895" s="27" t="s">
        <v>22</v>
      </c>
      <c r="AB2895" s="27" t="s">
        <v>145</v>
      </c>
      <c r="AC2895" s="91" t="s">
        <v>10560</v>
      </c>
      <c r="AD2895" s="26" t="s">
        <v>4506</v>
      </c>
    </row>
    <row r="2896" spans="1:30" ht="110.4" x14ac:dyDescent="0.3">
      <c r="A2896" s="31" t="s">
        <v>10561</v>
      </c>
      <c r="B2896" s="25" t="s">
        <v>139</v>
      </c>
      <c r="C2896" s="12" t="s">
        <v>4504</v>
      </c>
      <c r="D2896" s="12" t="s">
        <v>4505</v>
      </c>
      <c r="E2896" s="68" t="s">
        <v>63</v>
      </c>
      <c r="F2896" s="32" t="s">
        <v>10562</v>
      </c>
      <c r="G2896" s="32" t="s">
        <v>10563</v>
      </c>
      <c r="H2896" s="29">
        <v>44264</v>
      </c>
      <c r="I2896" s="29">
        <v>45178</v>
      </c>
      <c r="J2896" s="17" t="str">
        <f>IF(Ugovori_OPULJP[[#This Row],[DATUM ZAVRŠETKA OPERACIJE]]&gt;DATE(2023,12,31),"u provedbi","završen")</f>
        <v>završen</v>
      </c>
      <c r="K2896" s="28" t="s">
        <v>2423</v>
      </c>
      <c r="L2896" s="28" t="s">
        <v>21</v>
      </c>
      <c r="M2896" s="18">
        <v>0.85</v>
      </c>
      <c r="N2896" s="18">
        <v>0.15</v>
      </c>
      <c r="O2896" s="19">
        <f>Ugovori_OPULJP[[#This Row],[Bespovratna sredstva - Ukupno (EU+Nac) HRK
= Ukupna ugovorena vrijednost bespovratnih sredstava]]*Ugovori_OPULJP[[#This Row],[EU STOPA SUFINANCIRANJA %
EU CO-FINANCING RATE %]]</f>
        <v>1014934.0255</v>
      </c>
      <c r="P2896" s="20">
        <f>Ugovori_OPULJP[[#This Row],[Bespovratna sredstva - EU dio - HRK]]/7.5345</f>
        <v>134704.8942199217</v>
      </c>
      <c r="Q2896" s="19">
        <f>Ugovori_OPULJP[[#This Row],[Bespovratna sredstva - Ukupno (EU+Nac) HRK
= Ukupna ugovorena vrijednost bespovratnih sredstava]]*Ugovori_OPULJP[[#This Row],[STOPA NACIONALNOG SUFINANCIRANJA %]]</f>
        <v>179106.00450000001</v>
      </c>
      <c r="R2896" s="20">
        <f>Ugovori_OPULJP[[#This Row],[Bespovratna sredstva - Nacionalni dio - HRK]]/7.5345</f>
        <v>23771.45192116265</v>
      </c>
      <c r="S2896" s="19">
        <v>1194040.03</v>
      </c>
      <c r="T2896" s="20">
        <f>Ugovori_OPULJP[[#This Row],[Bespovratna sredstva - Ukupno (EU+Nac) HRK
= Ukupna ugovorena vrijednost bespovratnih sredstava]]/7.5345</f>
        <v>158476.34614108433</v>
      </c>
      <c r="U2896" s="19">
        <v>0</v>
      </c>
      <c r="V2896" s="20">
        <f>Ugovori_OPULJP[[#This Row],[Javni doprinos korisnika - HRK]]/7.5345</f>
        <v>0</v>
      </c>
      <c r="W2896" s="19">
        <v>0</v>
      </c>
      <c r="X2896" s="20">
        <f>Ugovori_OPULJP[[#This Row],[Privatni doprinos korisnika - HRK]]/7.5345</f>
        <v>0</v>
      </c>
      <c r="Y2896" s="21">
        <f>Ugovori_OPULJP[[#This Row],[Bespovratna sredstva - Ukupno (EU+Nac) HRK
= Ukupna ugovorena vrijednost bespovratnih sredstava]]+Ugovori_OPULJP[[#This Row],[Javni doprinos korisnika - HRK]]+Ugovori_OPULJP[[#This Row],[Privatni doprinos korisnika - HRK]]</f>
        <v>1194040.03</v>
      </c>
      <c r="Z2896" s="22">
        <f>Ugovori_OPULJP[[#This Row],[UKUPNI PRIHVATLJIVI IZDACI
TOTAL ELIGIBLE EXPENDITURE
= Bespovratna sredstva ukupno + doprinos korisnika
= Ukupni prihvatljivi troškovi
= Ukupna ugovorena vrijednost projekta HRK]]/7.5345</f>
        <v>158476.34614108433</v>
      </c>
      <c r="AA2896" s="27" t="s">
        <v>22</v>
      </c>
      <c r="AB2896" s="27" t="s">
        <v>145</v>
      </c>
      <c r="AC2896" s="91" t="s">
        <v>10564</v>
      </c>
      <c r="AD2896" s="26" t="s">
        <v>4506</v>
      </c>
    </row>
    <row r="2897" spans="1:30" ht="124.2" x14ac:dyDescent="0.3">
      <c r="A2897" s="31" t="s">
        <v>10565</v>
      </c>
      <c r="B2897" s="25" t="s">
        <v>139</v>
      </c>
      <c r="C2897" s="12" t="s">
        <v>4504</v>
      </c>
      <c r="D2897" s="12" t="s">
        <v>4505</v>
      </c>
      <c r="E2897" s="68" t="s">
        <v>63</v>
      </c>
      <c r="F2897" s="32" t="s">
        <v>10566</v>
      </c>
      <c r="G2897" s="44" t="s">
        <v>4688</v>
      </c>
      <c r="H2897" s="29">
        <v>44267</v>
      </c>
      <c r="I2897" s="29">
        <v>44816</v>
      </c>
      <c r="J2897" s="17" t="str">
        <f>IF(Ugovori_OPULJP[[#This Row],[DATUM ZAVRŠETKA OPERACIJE]]&gt;DATE(2023,12,31),"u provedbi","završen")</f>
        <v>završen</v>
      </c>
      <c r="K2897" s="28" t="s">
        <v>586</v>
      </c>
      <c r="L2897" s="28" t="s">
        <v>586</v>
      </c>
      <c r="M2897" s="18">
        <v>0.85</v>
      </c>
      <c r="N2897" s="18">
        <v>0.15</v>
      </c>
      <c r="O2897" s="19">
        <f>Ugovori_OPULJP[[#This Row],[Bespovratna sredstva - Ukupno (EU+Nac) HRK
= Ukupna ugovorena vrijednost bespovratnih sredstava]]*Ugovori_OPULJP[[#This Row],[EU STOPA SUFINANCIRANJA %
EU CO-FINANCING RATE %]]</f>
        <v>643244.01100000006</v>
      </c>
      <c r="P2897" s="20">
        <f>Ugovori_OPULJP[[#This Row],[Bespovratna sredstva - EU dio - HRK]]/7.5345</f>
        <v>85373.151635808623</v>
      </c>
      <c r="Q2897" s="19">
        <f>Ugovori_OPULJP[[#This Row],[Bespovratna sredstva - Ukupno (EU+Nac) HRK
= Ukupna ugovorena vrijednost bespovratnih sredstava]]*Ugovori_OPULJP[[#This Row],[STOPA NACIONALNOG SUFINANCIRANJA %]]</f>
        <v>113513.649</v>
      </c>
      <c r="R2897" s="20">
        <f>Ugovori_OPULJP[[#This Row],[Bespovratna sredstva - Nacionalni dio - HRK]]/7.5345</f>
        <v>15065.850288672109</v>
      </c>
      <c r="S2897" s="19">
        <v>756757.66</v>
      </c>
      <c r="T2897" s="20">
        <f>Ugovori_OPULJP[[#This Row],[Bespovratna sredstva - Ukupno (EU+Nac) HRK
= Ukupna ugovorena vrijednost bespovratnih sredstava]]/7.5345</f>
        <v>100439.00192448072</v>
      </c>
      <c r="U2897" s="19">
        <v>0</v>
      </c>
      <c r="V2897" s="20">
        <f>Ugovori_OPULJP[[#This Row],[Javni doprinos korisnika - HRK]]/7.5345</f>
        <v>0</v>
      </c>
      <c r="W2897" s="19">
        <v>0</v>
      </c>
      <c r="X2897" s="20">
        <f>Ugovori_OPULJP[[#This Row],[Privatni doprinos korisnika - HRK]]/7.5345</f>
        <v>0</v>
      </c>
      <c r="Y2897" s="21">
        <f>Ugovori_OPULJP[[#This Row],[Bespovratna sredstva - Ukupno (EU+Nac) HRK
= Ukupna ugovorena vrijednost bespovratnih sredstava]]+Ugovori_OPULJP[[#This Row],[Javni doprinos korisnika - HRK]]+Ugovori_OPULJP[[#This Row],[Privatni doprinos korisnika - HRK]]</f>
        <v>756757.66</v>
      </c>
      <c r="Z2897" s="22">
        <f>Ugovori_OPULJP[[#This Row],[UKUPNI PRIHVATLJIVI IZDACI
TOTAL ELIGIBLE EXPENDITURE
= Bespovratna sredstva ukupno + doprinos korisnika
= Ukupni prihvatljivi troškovi
= Ukupna ugovorena vrijednost projekta HRK]]/7.5345</f>
        <v>100439.00192448072</v>
      </c>
      <c r="AA2897" s="27" t="s">
        <v>22</v>
      </c>
      <c r="AB2897" s="27" t="s">
        <v>145</v>
      </c>
      <c r="AC2897" s="91" t="s">
        <v>10567</v>
      </c>
      <c r="AD2897" s="26" t="s">
        <v>4506</v>
      </c>
    </row>
    <row r="2898" spans="1:30" ht="110.4" x14ac:dyDescent="0.3">
      <c r="A2898" s="31" t="s">
        <v>10568</v>
      </c>
      <c r="B2898" s="25" t="s">
        <v>139</v>
      </c>
      <c r="C2898" s="12" t="s">
        <v>4504</v>
      </c>
      <c r="D2898" s="12" t="s">
        <v>4505</v>
      </c>
      <c r="E2898" s="68" t="s">
        <v>63</v>
      </c>
      <c r="F2898" s="32" t="s">
        <v>10569</v>
      </c>
      <c r="G2898" s="14" t="s">
        <v>315</v>
      </c>
      <c r="H2898" s="29">
        <v>44267</v>
      </c>
      <c r="I2898" s="29">
        <v>44754</v>
      </c>
      <c r="J2898" s="17" t="str">
        <f>IF(Ugovori_OPULJP[[#This Row],[DATUM ZAVRŠETKA OPERACIJE]]&gt;DATE(2023,12,31),"u provedbi","završen")</f>
        <v>završen</v>
      </c>
      <c r="K2898" s="28" t="s">
        <v>10570</v>
      </c>
      <c r="L2898" s="28" t="s">
        <v>240</v>
      </c>
      <c r="M2898" s="18">
        <v>0.85</v>
      </c>
      <c r="N2898" s="18">
        <v>0.15</v>
      </c>
      <c r="O2898" s="19">
        <f>Ugovori_OPULJP[[#This Row],[Bespovratna sredstva - Ukupno (EU+Nac) HRK
= Ukupna ugovorena vrijednost bespovratnih sredstava]]*Ugovori_OPULJP[[#This Row],[EU STOPA SUFINANCIRANJA %
EU CO-FINANCING RATE %]]</f>
        <v>908514</v>
      </c>
      <c r="P2898" s="20">
        <f>Ugovori_OPULJP[[#This Row],[Bespovratna sredstva - EU dio - HRK]]/7.5345</f>
        <v>120580.52956400557</v>
      </c>
      <c r="Q2898" s="19">
        <f>Ugovori_OPULJP[[#This Row],[Bespovratna sredstva - Ukupno (EU+Nac) HRK
= Ukupna ugovorena vrijednost bespovratnih sredstava]]*Ugovori_OPULJP[[#This Row],[STOPA NACIONALNOG SUFINANCIRANJA %]]</f>
        <v>160326</v>
      </c>
      <c r="R2898" s="20">
        <f>Ugovori_OPULJP[[#This Row],[Bespovratna sredstva - Nacionalni dio - HRK]]/7.5345</f>
        <v>21278.916981883336</v>
      </c>
      <c r="S2898" s="19">
        <v>1068840</v>
      </c>
      <c r="T2898" s="20">
        <f>Ugovori_OPULJP[[#This Row],[Bespovratna sredstva - Ukupno (EU+Nac) HRK
= Ukupna ugovorena vrijednost bespovratnih sredstava]]/7.5345</f>
        <v>141859.4465458889</v>
      </c>
      <c r="U2898" s="19">
        <v>0</v>
      </c>
      <c r="V2898" s="20">
        <f>Ugovori_OPULJP[[#This Row],[Javni doprinos korisnika - HRK]]/7.5345</f>
        <v>0</v>
      </c>
      <c r="W2898" s="19">
        <v>0</v>
      </c>
      <c r="X2898" s="20">
        <f>Ugovori_OPULJP[[#This Row],[Privatni doprinos korisnika - HRK]]/7.5345</f>
        <v>0</v>
      </c>
      <c r="Y2898" s="21">
        <f>Ugovori_OPULJP[[#This Row],[Bespovratna sredstva - Ukupno (EU+Nac) HRK
= Ukupna ugovorena vrijednost bespovratnih sredstava]]+Ugovori_OPULJP[[#This Row],[Javni doprinos korisnika - HRK]]+Ugovori_OPULJP[[#This Row],[Privatni doprinos korisnika - HRK]]</f>
        <v>1068840</v>
      </c>
      <c r="Z2898" s="22">
        <f>Ugovori_OPULJP[[#This Row],[UKUPNI PRIHVATLJIVI IZDACI
TOTAL ELIGIBLE EXPENDITURE
= Bespovratna sredstva ukupno + doprinos korisnika
= Ukupni prihvatljivi troškovi
= Ukupna ugovorena vrijednost projekta HRK]]/7.5345</f>
        <v>141859.4465458889</v>
      </c>
      <c r="AA2898" s="27" t="s">
        <v>22</v>
      </c>
      <c r="AB2898" s="27" t="s">
        <v>145</v>
      </c>
      <c r="AC2898" s="91" t="s">
        <v>10571</v>
      </c>
      <c r="AD2898" s="26" t="s">
        <v>4506</v>
      </c>
    </row>
    <row r="2899" spans="1:30" ht="124.2" x14ac:dyDescent="0.3">
      <c r="A2899" s="31" t="s">
        <v>10572</v>
      </c>
      <c r="B2899" s="25" t="s">
        <v>139</v>
      </c>
      <c r="C2899" s="12" t="s">
        <v>4504</v>
      </c>
      <c r="D2899" s="12" t="s">
        <v>4505</v>
      </c>
      <c r="E2899" s="68" t="s">
        <v>63</v>
      </c>
      <c r="F2899" s="32" t="s">
        <v>10573</v>
      </c>
      <c r="G2899" s="32" t="s">
        <v>10574</v>
      </c>
      <c r="H2899" s="29">
        <v>44264</v>
      </c>
      <c r="I2899" s="29">
        <v>44813</v>
      </c>
      <c r="J2899" s="17" t="str">
        <f>IF(Ugovori_OPULJP[[#This Row],[DATUM ZAVRŠETKA OPERACIJE]]&gt;DATE(2023,12,31),"u provedbi","završen")</f>
        <v>završen</v>
      </c>
      <c r="K2899" s="28" t="s">
        <v>20</v>
      </c>
      <c r="L2899" s="28" t="s">
        <v>21</v>
      </c>
      <c r="M2899" s="18">
        <v>0.85</v>
      </c>
      <c r="N2899" s="18">
        <v>0.15</v>
      </c>
      <c r="O2899" s="19">
        <f>Ugovori_OPULJP[[#This Row],[Bespovratna sredstva - Ukupno (EU+Nac) HRK
= Ukupna ugovorena vrijednost bespovratnih sredstava]]*Ugovori_OPULJP[[#This Row],[EU STOPA SUFINANCIRANJA %
EU CO-FINANCING RATE %]]</f>
        <v>534378</v>
      </c>
      <c r="P2899" s="20">
        <f>Ugovori_OPULJP[[#This Row],[Bespovratna sredstva - EU dio - HRK]]/7.5345</f>
        <v>70924.148914991034</v>
      </c>
      <c r="Q2899" s="19">
        <f>Ugovori_OPULJP[[#This Row],[Bespovratna sredstva - Ukupno (EU+Nac) HRK
= Ukupna ugovorena vrijednost bespovratnih sredstava]]*Ugovori_OPULJP[[#This Row],[STOPA NACIONALNOG SUFINANCIRANJA %]]</f>
        <v>94302</v>
      </c>
      <c r="R2899" s="20">
        <f>Ugovori_OPULJP[[#This Row],[Bespovratna sredstva - Nacionalni dio - HRK]]/7.5345</f>
        <v>12516.026279116066</v>
      </c>
      <c r="S2899" s="19">
        <v>628680</v>
      </c>
      <c r="T2899" s="20">
        <f>Ugovori_OPULJP[[#This Row],[Bespovratna sredstva - Ukupno (EU+Nac) HRK
= Ukupna ugovorena vrijednost bespovratnih sredstava]]/7.5345</f>
        <v>83440.175194107098</v>
      </c>
      <c r="U2899" s="19">
        <v>0</v>
      </c>
      <c r="V2899" s="20">
        <f>Ugovori_OPULJP[[#This Row],[Javni doprinos korisnika - HRK]]/7.5345</f>
        <v>0</v>
      </c>
      <c r="W2899" s="19">
        <v>0</v>
      </c>
      <c r="X2899" s="20">
        <f>Ugovori_OPULJP[[#This Row],[Privatni doprinos korisnika - HRK]]/7.5345</f>
        <v>0</v>
      </c>
      <c r="Y2899" s="21">
        <f>Ugovori_OPULJP[[#This Row],[Bespovratna sredstva - Ukupno (EU+Nac) HRK
= Ukupna ugovorena vrijednost bespovratnih sredstava]]+Ugovori_OPULJP[[#This Row],[Javni doprinos korisnika - HRK]]+Ugovori_OPULJP[[#This Row],[Privatni doprinos korisnika - HRK]]</f>
        <v>628680</v>
      </c>
      <c r="Z2899" s="22">
        <f>Ugovori_OPULJP[[#This Row],[UKUPNI PRIHVATLJIVI IZDACI
TOTAL ELIGIBLE EXPENDITURE
= Bespovratna sredstva ukupno + doprinos korisnika
= Ukupni prihvatljivi troškovi
= Ukupna ugovorena vrijednost projekta HRK]]/7.5345</f>
        <v>83440.175194107098</v>
      </c>
      <c r="AA2899" s="27" t="s">
        <v>22</v>
      </c>
      <c r="AB2899" s="27" t="s">
        <v>145</v>
      </c>
      <c r="AC2899" s="91" t="s">
        <v>10575</v>
      </c>
      <c r="AD2899" s="26" t="s">
        <v>4506</v>
      </c>
    </row>
    <row r="2900" spans="1:30" ht="110.4" x14ac:dyDescent="0.3">
      <c r="A2900" s="31" t="s">
        <v>10576</v>
      </c>
      <c r="B2900" s="25" t="s">
        <v>139</v>
      </c>
      <c r="C2900" s="12" t="s">
        <v>4504</v>
      </c>
      <c r="D2900" s="12" t="s">
        <v>4505</v>
      </c>
      <c r="E2900" s="68" t="s">
        <v>63</v>
      </c>
      <c r="F2900" s="32" t="s">
        <v>10577</v>
      </c>
      <c r="G2900" s="32" t="s">
        <v>6116</v>
      </c>
      <c r="H2900" s="29">
        <v>44264</v>
      </c>
      <c r="I2900" s="29">
        <v>45178</v>
      </c>
      <c r="J2900" s="17" t="str">
        <f>IF(Ugovori_OPULJP[[#This Row],[DATUM ZAVRŠETKA OPERACIJE]]&gt;DATE(2023,12,31),"u provedbi","završen")</f>
        <v>završen</v>
      </c>
      <c r="K2900" s="28" t="s">
        <v>10578</v>
      </c>
      <c r="L2900" s="28" t="s">
        <v>21</v>
      </c>
      <c r="M2900" s="18">
        <v>0.85</v>
      </c>
      <c r="N2900" s="18">
        <v>0.15</v>
      </c>
      <c r="O2900" s="19">
        <f>Ugovori_OPULJP[[#This Row],[Bespovratna sredstva - Ukupno (EU+Nac) HRK
= Ukupna ugovorena vrijednost bespovratnih sredstava]]*Ugovori_OPULJP[[#This Row],[EU STOPA SUFINANCIRANJA %
EU CO-FINANCING RATE %]]</f>
        <v>907290.02549999999</v>
      </c>
      <c r="P2900" s="20">
        <f>Ugovori_OPULJP[[#This Row],[Bespovratna sredstva - EU dio - HRK]]/7.5345</f>
        <v>120418.08023093767</v>
      </c>
      <c r="Q2900" s="19">
        <f>Ugovori_OPULJP[[#This Row],[Bespovratna sredstva - Ukupno (EU+Nac) HRK
= Ukupna ugovorena vrijednost bespovratnih sredstava]]*Ugovori_OPULJP[[#This Row],[STOPA NACIONALNOG SUFINANCIRANJA %]]</f>
        <v>160110.00450000001</v>
      </c>
      <c r="R2900" s="20">
        <f>Ugovori_OPULJP[[#This Row],[Bespovratna sredstva - Nacionalni dio - HRK]]/7.5345</f>
        <v>21250.249452518416</v>
      </c>
      <c r="S2900" s="19">
        <v>1067400.03</v>
      </c>
      <c r="T2900" s="20">
        <f>Ugovori_OPULJP[[#This Row],[Bespovratna sredstva - Ukupno (EU+Nac) HRK
= Ukupna ugovorena vrijednost bespovratnih sredstava]]/7.5345</f>
        <v>141668.3296834561</v>
      </c>
      <c r="U2900" s="19">
        <v>0</v>
      </c>
      <c r="V2900" s="20">
        <f>Ugovori_OPULJP[[#This Row],[Javni doprinos korisnika - HRK]]/7.5345</f>
        <v>0</v>
      </c>
      <c r="W2900" s="19">
        <v>0</v>
      </c>
      <c r="X2900" s="20">
        <f>Ugovori_OPULJP[[#This Row],[Privatni doprinos korisnika - HRK]]/7.5345</f>
        <v>0</v>
      </c>
      <c r="Y2900" s="21">
        <f>Ugovori_OPULJP[[#This Row],[Bespovratna sredstva - Ukupno (EU+Nac) HRK
= Ukupna ugovorena vrijednost bespovratnih sredstava]]+Ugovori_OPULJP[[#This Row],[Javni doprinos korisnika - HRK]]+Ugovori_OPULJP[[#This Row],[Privatni doprinos korisnika - HRK]]</f>
        <v>1067400.03</v>
      </c>
      <c r="Z2900" s="22">
        <f>Ugovori_OPULJP[[#This Row],[UKUPNI PRIHVATLJIVI IZDACI
TOTAL ELIGIBLE EXPENDITURE
= Bespovratna sredstva ukupno + doprinos korisnika
= Ukupni prihvatljivi troškovi
= Ukupna ugovorena vrijednost projekta HRK]]/7.5345</f>
        <v>141668.3296834561</v>
      </c>
      <c r="AA2900" s="27" t="s">
        <v>22</v>
      </c>
      <c r="AB2900" s="27" t="s">
        <v>145</v>
      </c>
      <c r="AC2900" s="91" t="s">
        <v>10579</v>
      </c>
      <c r="AD2900" s="26" t="s">
        <v>4506</v>
      </c>
    </row>
    <row r="2901" spans="1:30" ht="82.8" x14ac:dyDescent="0.3">
      <c r="A2901" s="31" t="s">
        <v>10580</v>
      </c>
      <c r="B2901" s="25" t="s">
        <v>139</v>
      </c>
      <c r="C2901" s="12" t="s">
        <v>4504</v>
      </c>
      <c r="D2901" s="12" t="s">
        <v>4505</v>
      </c>
      <c r="E2901" s="68" t="s">
        <v>63</v>
      </c>
      <c r="F2901" s="32" t="s">
        <v>10581</v>
      </c>
      <c r="G2901" s="32" t="s">
        <v>3958</v>
      </c>
      <c r="H2901" s="29">
        <v>44267</v>
      </c>
      <c r="I2901" s="29">
        <v>45119</v>
      </c>
      <c r="J2901" s="17" t="str">
        <f>IF(Ugovori_OPULJP[[#This Row],[DATUM ZAVRŠETKA OPERACIJE]]&gt;DATE(2023,12,31),"u provedbi","završen")</f>
        <v>završen</v>
      </c>
      <c r="K2901" s="28" t="s">
        <v>71</v>
      </c>
      <c r="L2901" s="15" t="s">
        <v>71</v>
      </c>
      <c r="M2901" s="18">
        <v>0.85</v>
      </c>
      <c r="N2901" s="18">
        <v>0.15</v>
      </c>
      <c r="O2901" s="19">
        <f>Ugovori_OPULJP[[#This Row],[Bespovratna sredstva - Ukupno (EU+Nac) HRK
= Ukupna ugovorena vrijednost bespovratnih sredstava]]*Ugovori_OPULJP[[#This Row],[EU STOPA SUFINANCIRANJA %
EU CO-FINANCING RATE %]]</f>
        <v>777232.5199999999</v>
      </c>
      <c r="P2901" s="20">
        <f>Ugovori_OPULJP[[#This Row],[Bespovratna sredstva - EU dio - HRK]]/7.5345</f>
        <v>103156.48284557699</v>
      </c>
      <c r="Q2901" s="19">
        <f>Ugovori_OPULJP[[#This Row],[Bespovratna sredstva - Ukupno (EU+Nac) HRK
= Ukupna ugovorena vrijednost bespovratnih sredstava]]*Ugovori_OPULJP[[#This Row],[STOPA NACIONALNOG SUFINANCIRANJA %]]</f>
        <v>137158.68</v>
      </c>
      <c r="R2901" s="20">
        <f>Ugovori_OPULJP[[#This Row],[Bespovratna sredstva - Nacionalni dio - HRK]]/7.5345</f>
        <v>18204.085208043001</v>
      </c>
      <c r="S2901" s="19">
        <v>914391.2</v>
      </c>
      <c r="T2901" s="20">
        <f>Ugovori_OPULJP[[#This Row],[Bespovratna sredstva - Ukupno (EU+Nac) HRK
= Ukupna ugovorena vrijednost bespovratnih sredstava]]/7.5345</f>
        <v>121360.56805362001</v>
      </c>
      <c r="U2901" s="19">
        <v>0</v>
      </c>
      <c r="V2901" s="20">
        <f>Ugovori_OPULJP[[#This Row],[Javni doprinos korisnika - HRK]]/7.5345</f>
        <v>0</v>
      </c>
      <c r="W2901" s="19">
        <v>0</v>
      </c>
      <c r="X2901" s="20">
        <f>Ugovori_OPULJP[[#This Row],[Privatni doprinos korisnika - HRK]]/7.5345</f>
        <v>0</v>
      </c>
      <c r="Y2901" s="21">
        <f>Ugovori_OPULJP[[#This Row],[Bespovratna sredstva - Ukupno (EU+Nac) HRK
= Ukupna ugovorena vrijednost bespovratnih sredstava]]+Ugovori_OPULJP[[#This Row],[Javni doprinos korisnika - HRK]]+Ugovori_OPULJP[[#This Row],[Privatni doprinos korisnika - HRK]]</f>
        <v>914391.2</v>
      </c>
      <c r="Z2901" s="22">
        <f>Ugovori_OPULJP[[#This Row],[UKUPNI PRIHVATLJIVI IZDACI
TOTAL ELIGIBLE EXPENDITURE
= Bespovratna sredstva ukupno + doprinos korisnika
= Ukupni prihvatljivi troškovi
= Ukupna ugovorena vrijednost projekta HRK]]/7.5345</f>
        <v>121360.56805362001</v>
      </c>
      <c r="AA2901" s="27" t="s">
        <v>22</v>
      </c>
      <c r="AB2901" s="27" t="s">
        <v>145</v>
      </c>
      <c r="AC2901" s="91" t="s">
        <v>10582</v>
      </c>
      <c r="AD2901" s="26" t="s">
        <v>4506</v>
      </c>
    </row>
    <row r="2902" spans="1:30" ht="96.6" x14ac:dyDescent="0.3">
      <c r="A2902" s="31" t="s">
        <v>10583</v>
      </c>
      <c r="B2902" s="25" t="s">
        <v>139</v>
      </c>
      <c r="C2902" s="12" t="s">
        <v>4504</v>
      </c>
      <c r="D2902" s="12" t="s">
        <v>4505</v>
      </c>
      <c r="E2902" s="68" t="s">
        <v>63</v>
      </c>
      <c r="F2902" s="32" t="s">
        <v>10584</v>
      </c>
      <c r="G2902" s="32" t="s">
        <v>10585</v>
      </c>
      <c r="H2902" s="29">
        <v>44264</v>
      </c>
      <c r="I2902" s="29">
        <v>44751</v>
      </c>
      <c r="J2902" s="17" t="str">
        <f>IF(Ugovori_OPULJP[[#This Row],[DATUM ZAVRŠETKA OPERACIJE]]&gt;DATE(2023,12,31),"u provedbi","završen")</f>
        <v>završen</v>
      </c>
      <c r="K2902" s="28" t="s">
        <v>10586</v>
      </c>
      <c r="L2902" s="28" t="s">
        <v>21</v>
      </c>
      <c r="M2902" s="18">
        <v>0.85</v>
      </c>
      <c r="N2902" s="18">
        <v>0.15</v>
      </c>
      <c r="O2902" s="19">
        <f>Ugovori_OPULJP[[#This Row],[Bespovratna sredstva - Ukupno (EU+Nac) HRK
= Ukupna ugovorena vrijednost bespovratnih sredstava]]*Ugovori_OPULJP[[#This Row],[EU STOPA SUFINANCIRANJA %
EU CO-FINANCING RATE %]]</f>
        <v>902146.04650000005</v>
      </c>
      <c r="P2902" s="20">
        <f>Ugovori_OPULJP[[#This Row],[Bespovratna sredstva - EU dio - HRK]]/7.5345</f>
        <v>119735.35689163183</v>
      </c>
      <c r="Q2902" s="19">
        <f>Ugovori_OPULJP[[#This Row],[Bespovratna sredstva - Ukupno (EU+Nac) HRK
= Ukupna ugovorena vrijednost bespovratnih sredstava]]*Ugovori_OPULJP[[#This Row],[STOPA NACIONALNOG SUFINANCIRANJA %]]</f>
        <v>159202.24350000001</v>
      </c>
      <c r="R2902" s="20">
        <f>Ugovori_OPULJP[[#This Row],[Bespovratna sredstva - Nacionalni dio - HRK]]/7.5345</f>
        <v>21129.768863229147</v>
      </c>
      <c r="S2902" s="19">
        <v>1061348.29</v>
      </c>
      <c r="T2902" s="20">
        <f>Ugovori_OPULJP[[#This Row],[Bespovratna sredstva - Ukupno (EU+Nac) HRK
= Ukupna ugovorena vrijednost bespovratnih sredstava]]/7.5345</f>
        <v>140865.12575486096</v>
      </c>
      <c r="U2902" s="19">
        <v>0</v>
      </c>
      <c r="V2902" s="20">
        <f>Ugovori_OPULJP[[#This Row],[Javni doprinos korisnika - HRK]]/7.5345</f>
        <v>0</v>
      </c>
      <c r="W2902" s="19">
        <v>0</v>
      </c>
      <c r="X2902" s="20">
        <f>Ugovori_OPULJP[[#This Row],[Privatni doprinos korisnika - HRK]]/7.5345</f>
        <v>0</v>
      </c>
      <c r="Y2902" s="21">
        <f>Ugovori_OPULJP[[#This Row],[Bespovratna sredstva - Ukupno (EU+Nac) HRK
= Ukupna ugovorena vrijednost bespovratnih sredstava]]+Ugovori_OPULJP[[#This Row],[Javni doprinos korisnika - HRK]]+Ugovori_OPULJP[[#This Row],[Privatni doprinos korisnika - HRK]]</f>
        <v>1061348.29</v>
      </c>
      <c r="Z2902" s="22">
        <f>Ugovori_OPULJP[[#This Row],[UKUPNI PRIHVATLJIVI IZDACI
TOTAL ELIGIBLE EXPENDITURE
= Bespovratna sredstva ukupno + doprinos korisnika
= Ukupni prihvatljivi troškovi
= Ukupna ugovorena vrijednost projekta HRK]]/7.5345</f>
        <v>140865.12575486096</v>
      </c>
      <c r="AA2902" s="27" t="s">
        <v>22</v>
      </c>
      <c r="AB2902" s="27" t="s">
        <v>145</v>
      </c>
      <c r="AC2902" s="91" t="s">
        <v>10587</v>
      </c>
      <c r="AD2902" s="26" t="s">
        <v>4506</v>
      </c>
    </row>
    <row r="2903" spans="1:30" ht="110.4" x14ac:dyDescent="0.3">
      <c r="A2903" s="31" t="s">
        <v>10588</v>
      </c>
      <c r="B2903" s="11" t="s">
        <v>139</v>
      </c>
      <c r="C2903" s="12" t="s">
        <v>4504</v>
      </c>
      <c r="D2903" s="12" t="s">
        <v>4505</v>
      </c>
      <c r="E2903" s="13" t="s">
        <v>63</v>
      </c>
      <c r="F2903" s="32" t="s">
        <v>10589</v>
      </c>
      <c r="G2903" s="32" t="s">
        <v>10590</v>
      </c>
      <c r="H2903" s="29">
        <v>44526</v>
      </c>
      <c r="I2903" s="29">
        <v>45256</v>
      </c>
      <c r="J2903" s="17" t="str">
        <f>IF(Ugovori_OPULJP[[#This Row],[DATUM ZAVRŠETKA OPERACIJE]]&gt;DATE(2023,12,31),"u provedbi","završen")</f>
        <v>završen</v>
      </c>
      <c r="K2903" s="37" t="s">
        <v>10591</v>
      </c>
      <c r="L2903" s="37" t="s">
        <v>178</v>
      </c>
      <c r="M2903" s="18">
        <v>0.85</v>
      </c>
      <c r="N2903" s="18">
        <v>0.15</v>
      </c>
      <c r="O2903" s="19">
        <f>Ugovori_OPULJP[[#This Row],[Bespovratna sredstva - Ukupno (EU+Nac) HRK
= Ukupna ugovorena vrijednost bespovratnih sredstava]]*Ugovori_OPULJP[[#This Row],[EU STOPA SUFINANCIRANJA %
EU CO-FINANCING RATE %]]</f>
        <v>1018147.1020000001</v>
      </c>
      <c r="P2903" s="20">
        <f>Ugovori_OPULJP[[#This Row],[Bespovratna sredstva - EU dio - HRK]]/7.5345</f>
        <v>135131.34275665274</v>
      </c>
      <c r="Q2903" s="19">
        <f>Ugovori_OPULJP[[#This Row],[Bespovratna sredstva - Ukupno (EU+Nac) HRK
= Ukupna ugovorena vrijednost bespovratnih sredstava]]*Ugovori_OPULJP[[#This Row],[STOPA NACIONALNOG SUFINANCIRANJA %]]</f>
        <v>179673.01800000001</v>
      </c>
      <c r="R2903" s="20">
        <f>Ugovori_OPULJP[[#This Row],[Bespovratna sredstva - Nacionalni dio - HRK]]/7.5345</f>
        <v>23846.707545291658</v>
      </c>
      <c r="S2903" s="21">
        <v>1197820.1200000001</v>
      </c>
      <c r="T2903" s="22">
        <f>Ugovori_OPULJP[[#This Row],[Bespovratna sredstva - Ukupno (EU+Nac) HRK
= Ukupna ugovorena vrijednost bespovratnih sredstava]]/7.5345</f>
        <v>158978.0503019444</v>
      </c>
      <c r="U2903" s="19">
        <v>0</v>
      </c>
      <c r="V2903" s="20">
        <f>Ugovori_OPULJP[[#This Row],[Javni doprinos korisnika - HRK]]/7.5345</f>
        <v>0</v>
      </c>
      <c r="W2903" s="19">
        <v>0</v>
      </c>
      <c r="X2903" s="20">
        <f>Ugovori_OPULJP[[#This Row],[Privatni doprinos korisnika - HRK]]/7.5345</f>
        <v>0</v>
      </c>
      <c r="Y2903" s="21">
        <f>Ugovori_OPULJP[[#This Row],[Bespovratna sredstva - Ukupno (EU+Nac) HRK
= Ukupna ugovorena vrijednost bespovratnih sredstava]]+Ugovori_OPULJP[[#This Row],[Javni doprinos korisnika - HRK]]+Ugovori_OPULJP[[#This Row],[Privatni doprinos korisnika - HRK]]</f>
        <v>1197820.1200000001</v>
      </c>
      <c r="Z2903" s="22">
        <f>Ugovori_OPULJP[[#This Row],[UKUPNI PRIHVATLJIVI IZDACI
TOTAL ELIGIBLE EXPENDITURE
= Bespovratna sredstva ukupno + doprinos korisnika
= Ukupni prihvatljivi troškovi
= Ukupna ugovorena vrijednost projekta HRK]]/7.5345</f>
        <v>158978.0503019444</v>
      </c>
      <c r="AA2903" s="13" t="s">
        <v>22</v>
      </c>
      <c r="AB2903" s="13" t="s">
        <v>145</v>
      </c>
      <c r="AC2903" s="99" t="s">
        <v>10592</v>
      </c>
      <c r="AD2903" s="12" t="s">
        <v>4506</v>
      </c>
    </row>
    <row r="2904" spans="1:30" ht="110.4" x14ac:dyDescent="0.3">
      <c r="A2904" s="31" t="s">
        <v>10593</v>
      </c>
      <c r="B2904" s="11" t="s">
        <v>139</v>
      </c>
      <c r="C2904" s="12" t="s">
        <v>4504</v>
      </c>
      <c r="D2904" s="12" t="s">
        <v>4505</v>
      </c>
      <c r="E2904" s="13" t="s">
        <v>63</v>
      </c>
      <c r="F2904" s="14" t="s">
        <v>10594</v>
      </c>
      <c r="G2904" s="32" t="s">
        <v>10595</v>
      </c>
      <c r="H2904" s="29">
        <v>44503</v>
      </c>
      <c r="I2904" s="29">
        <v>45233</v>
      </c>
      <c r="J2904" s="17" t="str">
        <f>IF(Ugovori_OPULJP[[#This Row],[DATUM ZAVRŠETKA OPERACIJE]]&gt;DATE(2023,12,31),"u provedbi","završen")</f>
        <v>završen</v>
      </c>
      <c r="K2904" s="37" t="s">
        <v>426</v>
      </c>
      <c r="L2904" s="37" t="s">
        <v>86</v>
      </c>
      <c r="M2904" s="18">
        <v>0.85</v>
      </c>
      <c r="N2904" s="18">
        <v>0.15</v>
      </c>
      <c r="O2904" s="19">
        <f>Ugovori_OPULJP[[#This Row],[Bespovratna sredstva - Ukupno (EU+Nac) HRK
= Ukupna ugovorena vrijednost bespovratnih sredstava]]*Ugovori_OPULJP[[#This Row],[EU STOPA SUFINANCIRANJA %
EU CO-FINANCING RATE %]]</f>
        <v>745779.80850000004</v>
      </c>
      <c r="P2904" s="20">
        <f>Ugovori_OPULJP[[#This Row],[Bespovratna sredstva - EU dio - HRK]]/7.5345</f>
        <v>98981.990643042009</v>
      </c>
      <c r="Q2904" s="19">
        <f>Ugovori_OPULJP[[#This Row],[Bespovratna sredstva - Ukupno (EU+Nac) HRK
= Ukupna ugovorena vrijednost bespovratnih sredstava]]*Ugovori_OPULJP[[#This Row],[STOPA NACIONALNOG SUFINANCIRANJA %]]</f>
        <v>131608.2015</v>
      </c>
      <c r="R2904" s="20">
        <f>Ugovori_OPULJP[[#This Row],[Bespovratna sredstva - Nacionalni dio - HRK]]/7.5345</f>
        <v>17467.410113477999</v>
      </c>
      <c r="S2904" s="21">
        <v>877388.01</v>
      </c>
      <c r="T2904" s="22">
        <f>Ugovori_OPULJP[[#This Row],[Bespovratna sredstva - Ukupno (EU+Nac) HRK
= Ukupna ugovorena vrijednost bespovratnih sredstava]]/7.5345</f>
        <v>116449.40075652</v>
      </c>
      <c r="U2904" s="19">
        <v>0</v>
      </c>
      <c r="V2904" s="20">
        <f>Ugovori_OPULJP[[#This Row],[Javni doprinos korisnika - HRK]]/7.5345</f>
        <v>0</v>
      </c>
      <c r="W2904" s="19">
        <v>0</v>
      </c>
      <c r="X2904" s="20">
        <f>Ugovori_OPULJP[[#This Row],[Privatni doprinos korisnika - HRK]]/7.5345</f>
        <v>0</v>
      </c>
      <c r="Y2904" s="21">
        <f>Ugovori_OPULJP[[#This Row],[Bespovratna sredstva - Ukupno (EU+Nac) HRK
= Ukupna ugovorena vrijednost bespovratnih sredstava]]+Ugovori_OPULJP[[#This Row],[Javni doprinos korisnika - HRK]]+Ugovori_OPULJP[[#This Row],[Privatni doprinos korisnika - HRK]]</f>
        <v>877388.01</v>
      </c>
      <c r="Z2904" s="22">
        <f>Ugovori_OPULJP[[#This Row],[UKUPNI PRIHVATLJIVI IZDACI
TOTAL ELIGIBLE EXPENDITURE
= Bespovratna sredstva ukupno + doprinos korisnika
= Ukupni prihvatljivi troškovi
= Ukupna ugovorena vrijednost projekta HRK]]/7.5345</f>
        <v>116449.40075652</v>
      </c>
      <c r="AA2904" s="13" t="s">
        <v>22</v>
      </c>
      <c r="AB2904" s="13" t="s">
        <v>145</v>
      </c>
      <c r="AC2904" s="99" t="s">
        <v>10596</v>
      </c>
      <c r="AD2904" s="12" t="s">
        <v>4506</v>
      </c>
    </row>
    <row r="2905" spans="1:30" ht="110.4" x14ac:dyDescent="0.3">
      <c r="A2905" s="31" t="s">
        <v>10597</v>
      </c>
      <c r="B2905" s="25" t="s">
        <v>139</v>
      </c>
      <c r="C2905" s="26" t="s">
        <v>4504</v>
      </c>
      <c r="D2905" s="12" t="s">
        <v>4505</v>
      </c>
      <c r="E2905" s="27" t="s">
        <v>63</v>
      </c>
      <c r="F2905" s="32" t="s">
        <v>10598</v>
      </c>
      <c r="G2905" s="32" t="s">
        <v>10599</v>
      </c>
      <c r="H2905" s="29">
        <v>44496</v>
      </c>
      <c r="I2905" s="29">
        <v>45409</v>
      </c>
      <c r="J2905" s="17" t="str">
        <f>IF(Ugovori_OPULJP[[#This Row],[DATUM ZAVRŠETKA OPERACIJE]]&gt;DATE(2023,12,31),"u provedbi","završen")</f>
        <v>u provedbi</v>
      </c>
      <c r="K2905" s="37" t="s">
        <v>2464</v>
      </c>
      <c r="L2905" s="37" t="s">
        <v>240</v>
      </c>
      <c r="M2905" s="18">
        <v>0.85</v>
      </c>
      <c r="N2905" s="18">
        <v>0.15</v>
      </c>
      <c r="O2905" s="19">
        <f>Ugovori_OPULJP[[#This Row],[Bespovratna sredstva - Ukupno (EU+Nac) HRK
= Ukupna ugovorena vrijednost bespovratnih sredstava]]*Ugovori_OPULJP[[#This Row],[EU STOPA SUFINANCIRANJA %
EU CO-FINANCING RATE %]]</f>
        <v>1087739.5005000001</v>
      </c>
      <c r="P2905" s="20">
        <f>Ugovori_OPULJP[[#This Row],[Bespovratna sredstva - EU dio - HRK]]/7.5345</f>
        <v>144367.84132988253</v>
      </c>
      <c r="Q2905" s="19">
        <f>Ugovori_OPULJP[[#This Row],[Bespovratna sredstva - Ukupno (EU+Nac) HRK
= Ukupna ugovorena vrijednost bespovratnih sredstava]]*Ugovori_OPULJP[[#This Row],[STOPA NACIONALNOG SUFINANCIRANJA %]]</f>
        <v>191954.0295</v>
      </c>
      <c r="R2905" s="20">
        <f>Ugovori_OPULJP[[#This Row],[Bespovratna sredstva - Nacionalni dio - HRK]]/7.5345</f>
        <v>25476.677881743977</v>
      </c>
      <c r="S2905" s="21">
        <v>1279693.53</v>
      </c>
      <c r="T2905" s="22">
        <f>Ugovori_OPULJP[[#This Row],[Bespovratna sredstva - Ukupno (EU+Nac) HRK
= Ukupna ugovorena vrijednost bespovratnih sredstava]]/7.5345</f>
        <v>169844.51921162652</v>
      </c>
      <c r="U2905" s="19">
        <v>0</v>
      </c>
      <c r="V2905" s="20">
        <f>Ugovori_OPULJP[[#This Row],[Javni doprinos korisnika - HRK]]/7.5345</f>
        <v>0</v>
      </c>
      <c r="W2905" s="19">
        <v>252526.53000000003</v>
      </c>
      <c r="X2905" s="20">
        <f>Ugovori_OPULJP[[#This Row],[Privatni doprinos korisnika - HRK]]/7.5345</f>
        <v>33516.030260800319</v>
      </c>
      <c r="Y2905" s="21">
        <f>Ugovori_OPULJP[[#This Row],[Bespovratna sredstva - Ukupno (EU+Nac) HRK
= Ukupna ugovorena vrijednost bespovratnih sredstava]]+Ugovori_OPULJP[[#This Row],[Javni doprinos korisnika - HRK]]+Ugovori_OPULJP[[#This Row],[Privatni doprinos korisnika - HRK]]</f>
        <v>1532220.06</v>
      </c>
      <c r="Z2905" s="22">
        <f>Ugovori_OPULJP[[#This Row],[UKUPNI PRIHVATLJIVI IZDACI
TOTAL ELIGIBLE EXPENDITURE
= Bespovratna sredstva ukupno + doprinos korisnika
= Ukupni prihvatljivi troškovi
= Ukupna ugovorena vrijednost projekta HRK]]/7.5345</f>
        <v>203360.54947242682</v>
      </c>
      <c r="AA2905" s="13" t="s">
        <v>22</v>
      </c>
      <c r="AB2905" s="13" t="s">
        <v>145</v>
      </c>
      <c r="AC2905" s="42" t="s">
        <v>10600</v>
      </c>
      <c r="AD2905" s="12" t="s">
        <v>4506</v>
      </c>
    </row>
    <row r="2906" spans="1:30" ht="96.6" x14ac:dyDescent="0.3">
      <c r="A2906" s="36" t="s">
        <v>10601</v>
      </c>
      <c r="B2906" s="25" t="s">
        <v>139</v>
      </c>
      <c r="C2906" s="26" t="s">
        <v>4504</v>
      </c>
      <c r="D2906" s="12" t="s">
        <v>4505</v>
      </c>
      <c r="E2906" s="27" t="s">
        <v>63</v>
      </c>
      <c r="F2906" s="32" t="s">
        <v>10602</v>
      </c>
      <c r="G2906" s="32" t="s">
        <v>10603</v>
      </c>
      <c r="H2906" s="29">
        <v>44536</v>
      </c>
      <c r="I2906" s="29">
        <v>45022</v>
      </c>
      <c r="J2906" s="17" t="str">
        <f>IF(Ugovori_OPULJP[[#This Row],[DATUM ZAVRŠETKA OPERACIJE]]&gt;DATE(2023,12,31),"u provedbi","završen")</f>
        <v>završen</v>
      </c>
      <c r="K2906" s="28" t="s">
        <v>10604</v>
      </c>
      <c r="L2906" s="15" t="s">
        <v>380</v>
      </c>
      <c r="M2906" s="46" t="s">
        <v>3114</v>
      </c>
      <c r="N2906" s="18">
        <v>0.15</v>
      </c>
      <c r="O2906" s="19">
        <f>Ugovori_OPULJP[[#This Row],[Bespovratna sredstva - Ukupno (EU+Nac) HRK
= Ukupna ugovorena vrijednost bespovratnih sredstava]]*Ugovori_OPULJP[[#This Row],[EU STOPA SUFINANCIRANJA %
EU CO-FINANCING RATE %]]</f>
        <v>943331.0625</v>
      </c>
      <c r="P2906" s="20">
        <f>Ugovori_OPULJP[[#This Row],[Bespovratna sredstva - EU dio - HRK]]/7.5345</f>
        <v>125201.54787975313</v>
      </c>
      <c r="Q2906" s="19">
        <f>Ugovori_OPULJP[[#This Row],[Bespovratna sredstva - Ukupno (EU+Nac) HRK
= Ukupna ugovorena vrijednost bespovratnih sredstava]]*Ugovori_OPULJP[[#This Row],[STOPA NACIONALNOG SUFINANCIRANJA %]]</f>
        <v>166470.1875</v>
      </c>
      <c r="R2906" s="20">
        <f>Ugovori_OPULJP[[#This Row],[Bespovratna sredstva - Nacionalni dio - HRK]]/7.5345</f>
        <v>22094.390802309375</v>
      </c>
      <c r="S2906" s="21">
        <v>1109801.25</v>
      </c>
      <c r="T2906" s="22">
        <f>Ugovori_OPULJP[[#This Row],[Bespovratna sredstva - Ukupno (EU+Nac) HRK
= Ukupna ugovorena vrijednost bespovratnih sredstava]]/7.5345</f>
        <v>147295.93868206249</v>
      </c>
      <c r="U2906" s="19">
        <v>0</v>
      </c>
      <c r="V2906" s="20">
        <f>Ugovori_OPULJP[[#This Row],[Javni doprinos korisnika - HRK]]/7.5345</f>
        <v>0</v>
      </c>
      <c r="W2906" s="19">
        <v>430296.25</v>
      </c>
      <c r="X2906" s="20">
        <f>Ugovori_OPULJP[[#This Row],[Privatni doprinos korisnika - HRK]]/7.5345</f>
        <v>57110.126750282034</v>
      </c>
      <c r="Y2906" s="21">
        <f>Ugovori_OPULJP[[#This Row],[Bespovratna sredstva - Ukupno (EU+Nac) HRK
= Ukupna ugovorena vrijednost bespovratnih sredstava]]+Ugovori_OPULJP[[#This Row],[Javni doprinos korisnika - HRK]]+Ugovori_OPULJP[[#This Row],[Privatni doprinos korisnika - HRK]]</f>
        <v>1540097.5</v>
      </c>
      <c r="Z2906" s="22">
        <f>Ugovori_OPULJP[[#This Row],[UKUPNI PRIHVATLJIVI IZDACI
TOTAL ELIGIBLE EXPENDITURE
= Bespovratna sredstva ukupno + doprinos korisnika
= Ukupni prihvatljivi troškovi
= Ukupna ugovorena vrijednost projekta HRK]]/7.5345</f>
        <v>204406.06543234453</v>
      </c>
      <c r="AA2906" s="13" t="s">
        <v>22</v>
      </c>
      <c r="AB2906" s="13" t="s">
        <v>145</v>
      </c>
      <c r="AC2906" s="99" t="s">
        <v>10605</v>
      </c>
      <c r="AD2906" s="12" t="s">
        <v>4506</v>
      </c>
    </row>
    <row r="2907" spans="1:30" ht="96.6" x14ac:dyDescent="0.3">
      <c r="A2907" s="31" t="s">
        <v>10606</v>
      </c>
      <c r="B2907" s="11" t="s">
        <v>139</v>
      </c>
      <c r="C2907" s="12" t="s">
        <v>4504</v>
      </c>
      <c r="D2907" s="12" t="s">
        <v>4505</v>
      </c>
      <c r="E2907" s="13" t="s">
        <v>63</v>
      </c>
      <c r="F2907" s="14" t="s">
        <v>10607</v>
      </c>
      <c r="G2907" s="32" t="s">
        <v>10608</v>
      </c>
      <c r="H2907" s="29">
        <v>44511</v>
      </c>
      <c r="I2907" s="29">
        <v>45118</v>
      </c>
      <c r="J2907" s="17" t="str">
        <f>IF(Ugovori_OPULJP[[#This Row],[DATUM ZAVRŠETKA OPERACIJE]]&gt;DATE(2023,12,31),"u provedbi","završen")</f>
        <v>završen</v>
      </c>
      <c r="K2907" s="37" t="s">
        <v>21</v>
      </c>
      <c r="L2907" s="37" t="s">
        <v>66</v>
      </c>
      <c r="M2907" s="18">
        <v>0.85</v>
      </c>
      <c r="N2907" s="18">
        <v>0.15</v>
      </c>
      <c r="O2907" s="19">
        <f>Ugovori_OPULJP[[#This Row],[Bespovratna sredstva - Ukupno (EU+Nac) HRK
= Ukupna ugovorena vrijednost bespovratnih sredstava]]*Ugovori_OPULJP[[#This Row],[EU STOPA SUFINANCIRANJA %
EU CO-FINANCING RATE %]]</f>
        <v>989435.61499999987</v>
      </c>
      <c r="P2907" s="20">
        <f>Ugovori_OPULJP[[#This Row],[Bespovratna sredstva - EU dio - HRK]]/7.5345</f>
        <v>131320.67356825268</v>
      </c>
      <c r="Q2907" s="19">
        <f>Ugovori_OPULJP[[#This Row],[Bespovratna sredstva - Ukupno (EU+Nac) HRK
= Ukupna ugovorena vrijednost bespovratnih sredstava]]*Ugovori_OPULJP[[#This Row],[STOPA NACIONALNOG SUFINANCIRANJA %]]</f>
        <v>174606.28499999997</v>
      </c>
      <c r="R2907" s="20">
        <f>Ugovori_OPULJP[[#This Row],[Bespovratna sredstva - Nacionalni dio - HRK]]/7.5345</f>
        <v>23174.23651204459</v>
      </c>
      <c r="S2907" s="21">
        <v>1164041.8999999999</v>
      </c>
      <c r="T2907" s="22">
        <f>Ugovori_OPULJP[[#This Row],[Bespovratna sredstva - Ukupno (EU+Nac) HRK
= Ukupna ugovorena vrijednost bespovratnih sredstava]]/7.5345</f>
        <v>154494.91008029727</v>
      </c>
      <c r="U2907" s="19">
        <v>0</v>
      </c>
      <c r="V2907" s="20">
        <f>Ugovori_OPULJP[[#This Row],[Javni doprinos korisnika - HRK]]/7.5345</f>
        <v>0</v>
      </c>
      <c r="W2907" s="19">
        <v>0</v>
      </c>
      <c r="X2907" s="20">
        <f>Ugovori_OPULJP[[#This Row],[Privatni doprinos korisnika - HRK]]/7.5345</f>
        <v>0</v>
      </c>
      <c r="Y2907" s="21">
        <f>Ugovori_OPULJP[[#This Row],[Bespovratna sredstva - Ukupno (EU+Nac) HRK
= Ukupna ugovorena vrijednost bespovratnih sredstava]]+Ugovori_OPULJP[[#This Row],[Javni doprinos korisnika - HRK]]+Ugovori_OPULJP[[#This Row],[Privatni doprinos korisnika - HRK]]</f>
        <v>1164041.8999999999</v>
      </c>
      <c r="Z2907" s="22">
        <f>Ugovori_OPULJP[[#This Row],[UKUPNI PRIHVATLJIVI IZDACI
TOTAL ELIGIBLE EXPENDITURE
= Bespovratna sredstva ukupno + doprinos korisnika
= Ukupni prihvatljivi troškovi
= Ukupna ugovorena vrijednost projekta HRK]]/7.5345</f>
        <v>154494.91008029727</v>
      </c>
      <c r="AA2907" s="13" t="s">
        <v>22</v>
      </c>
      <c r="AB2907" s="13" t="s">
        <v>145</v>
      </c>
      <c r="AC2907" s="99" t="s">
        <v>10609</v>
      </c>
      <c r="AD2907" s="12" t="s">
        <v>4506</v>
      </c>
    </row>
    <row r="2908" spans="1:30" ht="124.2" x14ac:dyDescent="0.3">
      <c r="A2908" s="31" t="s">
        <v>10610</v>
      </c>
      <c r="B2908" s="11" t="s">
        <v>139</v>
      </c>
      <c r="C2908" s="12" t="s">
        <v>4504</v>
      </c>
      <c r="D2908" s="12" t="s">
        <v>4505</v>
      </c>
      <c r="E2908" s="13" t="s">
        <v>63</v>
      </c>
      <c r="F2908" s="14" t="s">
        <v>10611</v>
      </c>
      <c r="G2908" s="14" t="s">
        <v>1607</v>
      </c>
      <c r="H2908" s="29">
        <v>44503</v>
      </c>
      <c r="I2908" s="29">
        <v>45141</v>
      </c>
      <c r="J2908" s="17" t="str">
        <f>IF(Ugovori_OPULJP[[#This Row],[DATUM ZAVRŠETKA OPERACIJE]]&gt;DATE(2023,12,31),"u provedbi","završen")</f>
        <v>završen</v>
      </c>
      <c r="K2908" s="37" t="s">
        <v>362</v>
      </c>
      <c r="L2908" s="37" t="s">
        <v>362</v>
      </c>
      <c r="M2908" s="18">
        <v>0.85</v>
      </c>
      <c r="N2908" s="18">
        <v>0.15</v>
      </c>
      <c r="O2908" s="19">
        <f>Ugovori_OPULJP[[#This Row],[Bespovratna sredstva - Ukupno (EU+Nac) HRK
= Ukupna ugovorena vrijednost bespovratnih sredstava]]*Ugovori_OPULJP[[#This Row],[EU STOPA SUFINANCIRANJA %
EU CO-FINANCING RATE %]]</f>
        <v>871338.96100000001</v>
      </c>
      <c r="P2908" s="20">
        <f>Ugovori_OPULJP[[#This Row],[Bespovratna sredstva - EU dio - HRK]]/7.5345</f>
        <v>115646.55398500232</v>
      </c>
      <c r="Q2908" s="19">
        <f>Ugovori_OPULJP[[#This Row],[Bespovratna sredstva - Ukupno (EU+Nac) HRK
= Ukupna ugovorena vrijednost bespovratnih sredstava]]*Ugovori_OPULJP[[#This Row],[STOPA NACIONALNOG SUFINANCIRANJA %]]</f>
        <v>153765.69899999999</v>
      </c>
      <c r="R2908" s="20">
        <f>Ugovori_OPULJP[[#This Row],[Bespovratna sredstva - Nacionalni dio - HRK]]/7.5345</f>
        <v>20408.215409118056</v>
      </c>
      <c r="S2908" s="21">
        <v>1025104.66</v>
      </c>
      <c r="T2908" s="22">
        <f>Ugovori_OPULJP[[#This Row],[Bespovratna sredstva - Ukupno (EU+Nac) HRK
= Ukupna ugovorena vrijednost bespovratnih sredstava]]/7.5345</f>
        <v>136054.76939412038</v>
      </c>
      <c r="U2908" s="19">
        <v>0</v>
      </c>
      <c r="V2908" s="20">
        <f>Ugovori_OPULJP[[#This Row],[Javni doprinos korisnika - HRK]]/7.5345</f>
        <v>0</v>
      </c>
      <c r="W2908" s="19">
        <v>0</v>
      </c>
      <c r="X2908" s="20">
        <f>Ugovori_OPULJP[[#This Row],[Privatni doprinos korisnika - HRK]]/7.5345</f>
        <v>0</v>
      </c>
      <c r="Y2908" s="21">
        <f>Ugovori_OPULJP[[#This Row],[Bespovratna sredstva - Ukupno (EU+Nac) HRK
= Ukupna ugovorena vrijednost bespovratnih sredstava]]+Ugovori_OPULJP[[#This Row],[Javni doprinos korisnika - HRK]]+Ugovori_OPULJP[[#This Row],[Privatni doprinos korisnika - HRK]]</f>
        <v>1025104.66</v>
      </c>
      <c r="Z2908" s="22">
        <f>Ugovori_OPULJP[[#This Row],[UKUPNI PRIHVATLJIVI IZDACI
TOTAL ELIGIBLE EXPENDITURE
= Bespovratna sredstva ukupno + doprinos korisnika
= Ukupni prihvatljivi troškovi
= Ukupna ugovorena vrijednost projekta HRK]]/7.5345</f>
        <v>136054.76939412038</v>
      </c>
      <c r="AA2908" s="13" t="s">
        <v>22</v>
      </c>
      <c r="AB2908" s="13" t="s">
        <v>145</v>
      </c>
      <c r="AC2908" s="99" t="s">
        <v>10612</v>
      </c>
      <c r="AD2908" s="12" t="s">
        <v>4506</v>
      </c>
    </row>
    <row r="2909" spans="1:30" ht="110.4" x14ac:dyDescent="0.3">
      <c r="A2909" s="31" t="s">
        <v>10613</v>
      </c>
      <c r="B2909" s="11" t="s">
        <v>139</v>
      </c>
      <c r="C2909" s="12" t="s">
        <v>4504</v>
      </c>
      <c r="D2909" s="12" t="s">
        <v>4505</v>
      </c>
      <c r="E2909" s="13" t="s">
        <v>63</v>
      </c>
      <c r="F2909" s="14" t="s">
        <v>10614</v>
      </c>
      <c r="G2909" s="32" t="s">
        <v>10615</v>
      </c>
      <c r="H2909" s="29">
        <v>44502</v>
      </c>
      <c r="I2909" s="29">
        <v>45232</v>
      </c>
      <c r="J2909" s="17" t="str">
        <f>IF(Ugovori_OPULJP[[#This Row],[DATUM ZAVRŠETKA OPERACIJE]]&gt;DATE(2023,12,31),"u provedbi","završen")</f>
        <v>završen</v>
      </c>
      <c r="K2909" s="28" t="s">
        <v>21</v>
      </c>
      <c r="L2909" s="28" t="s">
        <v>21</v>
      </c>
      <c r="M2909" s="18">
        <v>0.85</v>
      </c>
      <c r="N2909" s="18">
        <v>0.15</v>
      </c>
      <c r="O2909" s="19">
        <f>Ugovori_OPULJP[[#This Row],[Bespovratna sredstva - Ukupno (EU+Nac) HRK
= Ukupna ugovorena vrijednost bespovratnih sredstava]]*Ugovori_OPULJP[[#This Row],[EU STOPA SUFINANCIRANJA %
EU CO-FINANCING RATE %]]</f>
        <v>759373</v>
      </c>
      <c r="P2909" s="20">
        <f>Ugovori_OPULJP[[#This Row],[Bespovratna sredstva - EU dio - HRK]]/7.5345</f>
        <v>100786.11719423982</v>
      </c>
      <c r="Q2909" s="19">
        <f>Ugovori_OPULJP[[#This Row],[Bespovratna sredstva - Ukupno (EU+Nac) HRK
= Ukupna ugovorena vrijednost bespovratnih sredstava]]*Ugovori_OPULJP[[#This Row],[STOPA NACIONALNOG SUFINANCIRANJA %]]</f>
        <v>134007</v>
      </c>
      <c r="R2909" s="20">
        <f>Ugovori_OPULJP[[#This Row],[Bespovratna sredstva - Nacionalni dio - HRK]]/7.5345</f>
        <v>17785.785387218792</v>
      </c>
      <c r="S2909" s="21">
        <v>893380</v>
      </c>
      <c r="T2909" s="22">
        <f>Ugovori_OPULJP[[#This Row],[Bespovratna sredstva - Ukupno (EU+Nac) HRK
= Ukupna ugovorena vrijednost bespovratnih sredstava]]/7.5345</f>
        <v>118571.90258145862</v>
      </c>
      <c r="U2909" s="19">
        <v>0</v>
      </c>
      <c r="V2909" s="20">
        <f>Ugovori_OPULJP[[#This Row],[Javni doprinos korisnika - HRK]]/7.5345</f>
        <v>0</v>
      </c>
      <c r="W2909" s="19">
        <v>0</v>
      </c>
      <c r="X2909" s="20">
        <f>Ugovori_OPULJP[[#This Row],[Privatni doprinos korisnika - HRK]]/7.5345</f>
        <v>0</v>
      </c>
      <c r="Y2909" s="21">
        <f>Ugovori_OPULJP[[#This Row],[Bespovratna sredstva - Ukupno (EU+Nac) HRK
= Ukupna ugovorena vrijednost bespovratnih sredstava]]+Ugovori_OPULJP[[#This Row],[Javni doprinos korisnika - HRK]]+Ugovori_OPULJP[[#This Row],[Privatni doprinos korisnika - HRK]]</f>
        <v>893380</v>
      </c>
      <c r="Z2909" s="22">
        <f>Ugovori_OPULJP[[#This Row],[UKUPNI PRIHVATLJIVI IZDACI
TOTAL ELIGIBLE EXPENDITURE
= Bespovratna sredstva ukupno + doprinos korisnika
= Ukupni prihvatljivi troškovi
= Ukupna ugovorena vrijednost projekta HRK]]/7.5345</f>
        <v>118571.90258145862</v>
      </c>
      <c r="AA2909" s="13" t="s">
        <v>22</v>
      </c>
      <c r="AB2909" s="13" t="s">
        <v>145</v>
      </c>
      <c r="AC2909" s="99" t="s">
        <v>10616</v>
      </c>
      <c r="AD2909" s="12" t="s">
        <v>4506</v>
      </c>
    </row>
    <row r="2910" spans="1:30" ht="96.6" x14ac:dyDescent="0.3">
      <c r="A2910" s="36" t="s">
        <v>10617</v>
      </c>
      <c r="B2910" s="25" t="s">
        <v>139</v>
      </c>
      <c r="C2910" s="26" t="s">
        <v>4504</v>
      </c>
      <c r="D2910" s="12" t="s">
        <v>4505</v>
      </c>
      <c r="E2910" s="27" t="s">
        <v>63</v>
      </c>
      <c r="F2910" s="32" t="s">
        <v>10618</v>
      </c>
      <c r="G2910" s="32" t="s">
        <v>10619</v>
      </c>
      <c r="H2910" s="29">
        <v>44531</v>
      </c>
      <c r="I2910" s="29">
        <v>45291</v>
      </c>
      <c r="J2910" s="17" t="str">
        <f>IF(Ugovori_OPULJP[[#This Row],[DATUM ZAVRŠETKA OPERACIJE]]&gt;DATE(2023,12,31),"u provedbi","završen")</f>
        <v>završen</v>
      </c>
      <c r="K2910" s="28" t="s">
        <v>144</v>
      </c>
      <c r="L2910" s="15" t="s">
        <v>144</v>
      </c>
      <c r="M2910" s="46" t="s">
        <v>3114</v>
      </c>
      <c r="N2910" s="18">
        <v>0.15</v>
      </c>
      <c r="O2910" s="19">
        <f>Ugovori_OPULJP[[#This Row],[Bespovratna sredstva - Ukupno (EU+Nac) HRK
= Ukupna ugovorena vrijednost bespovratnih sredstava]]*Ugovori_OPULJP[[#This Row],[EU STOPA SUFINANCIRANJA %
EU CO-FINANCING RATE %]]</f>
        <v>864978.30900000001</v>
      </c>
      <c r="P2910" s="20">
        <f>Ugovori_OPULJP[[#This Row],[Bespovratna sredstva - EU dio - HRK]]/7.5345</f>
        <v>114802.35038821421</v>
      </c>
      <c r="Q2910" s="19">
        <f>Ugovori_OPULJP[[#This Row],[Bespovratna sredstva - Ukupno (EU+Nac) HRK
= Ukupna ugovorena vrijednost bespovratnih sredstava]]*Ugovori_OPULJP[[#This Row],[STOPA NACIONALNOG SUFINANCIRANJA %]]</f>
        <v>152643.231</v>
      </c>
      <c r="R2910" s="20">
        <f>Ugovori_OPULJP[[#This Row],[Bespovratna sredstva - Nacionalni dio - HRK]]/7.5345</f>
        <v>20259.238303802507</v>
      </c>
      <c r="S2910" s="21">
        <v>1017621.54</v>
      </c>
      <c r="T2910" s="22">
        <f>Ugovori_OPULJP[[#This Row],[Bespovratna sredstva - Ukupno (EU+Nac) HRK
= Ukupna ugovorena vrijednost bespovratnih sredstava]]/7.5345</f>
        <v>135061.58869201672</v>
      </c>
      <c r="U2910" s="19">
        <v>0</v>
      </c>
      <c r="V2910" s="20">
        <f>Ugovori_OPULJP[[#This Row],[Javni doprinos korisnika - HRK]]/7.5345</f>
        <v>0</v>
      </c>
      <c r="W2910" s="19">
        <v>0</v>
      </c>
      <c r="X2910" s="20">
        <f>Ugovori_OPULJP[[#This Row],[Privatni doprinos korisnika - HRK]]/7.5345</f>
        <v>0</v>
      </c>
      <c r="Y2910" s="21">
        <f>Ugovori_OPULJP[[#This Row],[Bespovratna sredstva - Ukupno (EU+Nac) HRK
= Ukupna ugovorena vrijednost bespovratnih sredstava]]+Ugovori_OPULJP[[#This Row],[Javni doprinos korisnika - HRK]]+Ugovori_OPULJP[[#This Row],[Privatni doprinos korisnika - HRK]]</f>
        <v>1017621.54</v>
      </c>
      <c r="Z2910" s="22">
        <f>Ugovori_OPULJP[[#This Row],[UKUPNI PRIHVATLJIVI IZDACI
TOTAL ELIGIBLE EXPENDITURE
= Bespovratna sredstva ukupno + doprinos korisnika
= Ukupni prihvatljivi troškovi
= Ukupna ugovorena vrijednost projekta HRK]]/7.5345</f>
        <v>135061.58869201672</v>
      </c>
      <c r="AA2910" s="13" t="s">
        <v>22</v>
      </c>
      <c r="AB2910" s="13" t="s">
        <v>145</v>
      </c>
      <c r="AC2910" s="99" t="s">
        <v>10620</v>
      </c>
      <c r="AD2910" s="12" t="s">
        <v>4506</v>
      </c>
    </row>
    <row r="2911" spans="1:30" ht="96.6" x14ac:dyDescent="0.3">
      <c r="A2911" s="36" t="s">
        <v>10621</v>
      </c>
      <c r="B2911" s="25" t="s">
        <v>139</v>
      </c>
      <c r="C2911" s="26" t="s">
        <v>4504</v>
      </c>
      <c r="D2911" s="12" t="s">
        <v>4505</v>
      </c>
      <c r="E2911" s="27" t="s">
        <v>63</v>
      </c>
      <c r="F2911" s="32" t="s">
        <v>10622</v>
      </c>
      <c r="G2911" s="14" t="s">
        <v>2479</v>
      </c>
      <c r="H2911" s="29">
        <v>44537</v>
      </c>
      <c r="I2911" s="29">
        <v>45084</v>
      </c>
      <c r="J2911" s="17" t="str">
        <f>IF(Ugovori_OPULJP[[#This Row],[DATUM ZAVRŠETKA OPERACIJE]]&gt;DATE(2023,12,31),"u provedbi","završen")</f>
        <v>završen</v>
      </c>
      <c r="K2911" s="28" t="s">
        <v>586</v>
      </c>
      <c r="L2911" s="15" t="s">
        <v>586</v>
      </c>
      <c r="M2911" s="46" t="s">
        <v>3114</v>
      </c>
      <c r="N2911" s="18">
        <v>0.15</v>
      </c>
      <c r="O2911" s="19">
        <f>Ugovori_OPULJP[[#This Row],[Bespovratna sredstva - Ukupno (EU+Nac) HRK
= Ukupna ugovorena vrijednost bespovratnih sredstava]]*Ugovori_OPULJP[[#This Row],[EU STOPA SUFINANCIRANJA %
EU CO-FINANCING RATE %]]</f>
        <v>568977.76850000001</v>
      </c>
      <c r="P2911" s="20">
        <f>Ugovori_OPULJP[[#This Row],[Bespovratna sredstva - EU dio - HRK]]/7.5345</f>
        <v>75516.327360806958</v>
      </c>
      <c r="Q2911" s="19">
        <f>Ugovori_OPULJP[[#This Row],[Bespovratna sredstva - Ukupno (EU+Nac) HRK
= Ukupna ugovorena vrijednost bespovratnih sredstava]]*Ugovori_OPULJP[[#This Row],[STOPA NACIONALNOG SUFINANCIRANJA %]]</f>
        <v>100407.84149999999</v>
      </c>
      <c r="R2911" s="20">
        <f>Ugovori_OPULJP[[#This Row],[Bespovratna sredstva - Nacionalni dio - HRK]]/7.5345</f>
        <v>13326.410710730637</v>
      </c>
      <c r="S2911" s="21">
        <v>669385.61</v>
      </c>
      <c r="T2911" s="22">
        <f>Ugovori_OPULJP[[#This Row],[Bespovratna sredstva - Ukupno (EU+Nac) HRK
= Ukupna ugovorena vrijednost bespovratnih sredstava]]/7.5345</f>
        <v>88842.738071537591</v>
      </c>
      <c r="U2911" s="19">
        <v>0</v>
      </c>
      <c r="V2911" s="20">
        <f>Ugovori_OPULJP[[#This Row],[Javni doprinos korisnika - HRK]]/7.5345</f>
        <v>0</v>
      </c>
      <c r="W2911" s="19">
        <v>0</v>
      </c>
      <c r="X2911" s="20">
        <f>Ugovori_OPULJP[[#This Row],[Privatni doprinos korisnika - HRK]]/7.5345</f>
        <v>0</v>
      </c>
      <c r="Y2911" s="21">
        <f>Ugovori_OPULJP[[#This Row],[Bespovratna sredstva - Ukupno (EU+Nac) HRK
= Ukupna ugovorena vrijednost bespovratnih sredstava]]+Ugovori_OPULJP[[#This Row],[Javni doprinos korisnika - HRK]]+Ugovori_OPULJP[[#This Row],[Privatni doprinos korisnika - HRK]]</f>
        <v>669385.61</v>
      </c>
      <c r="Z2911" s="22">
        <f>Ugovori_OPULJP[[#This Row],[UKUPNI PRIHVATLJIVI IZDACI
TOTAL ELIGIBLE EXPENDITURE
= Bespovratna sredstva ukupno + doprinos korisnika
= Ukupni prihvatljivi troškovi
= Ukupna ugovorena vrijednost projekta HRK]]/7.5345</f>
        <v>88842.738071537591</v>
      </c>
      <c r="AA2911" s="13" t="s">
        <v>22</v>
      </c>
      <c r="AB2911" s="13" t="s">
        <v>145</v>
      </c>
      <c r="AC2911" s="99" t="s">
        <v>10623</v>
      </c>
      <c r="AD2911" s="12" t="s">
        <v>4506</v>
      </c>
    </row>
    <row r="2912" spans="1:30" ht="110.4" x14ac:dyDescent="0.3">
      <c r="A2912" s="31" t="s">
        <v>10624</v>
      </c>
      <c r="B2912" s="25" t="s">
        <v>139</v>
      </c>
      <c r="C2912" s="26" t="s">
        <v>4504</v>
      </c>
      <c r="D2912" s="12" t="s">
        <v>4505</v>
      </c>
      <c r="E2912" s="27" t="s">
        <v>63</v>
      </c>
      <c r="F2912" s="32" t="s">
        <v>10625</v>
      </c>
      <c r="G2912" s="32" t="s">
        <v>10626</v>
      </c>
      <c r="H2912" s="29">
        <v>44539</v>
      </c>
      <c r="I2912" s="29">
        <v>45269</v>
      </c>
      <c r="J2912" s="17" t="str">
        <f>IF(Ugovori_OPULJP[[#This Row],[DATUM ZAVRŠETKA OPERACIJE]]&gt;DATE(2023,12,31),"u provedbi","završen")</f>
        <v>završen</v>
      </c>
      <c r="K2912" s="28" t="s">
        <v>20</v>
      </c>
      <c r="L2912" s="15" t="s">
        <v>235</v>
      </c>
      <c r="M2912" s="46" t="s">
        <v>3114</v>
      </c>
      <c r="N2912" s="18">
        <v>0.15</v>
      </c>
      <c r="O2912" s="19">
        <f>Ugovori_OPULJP[[#This Row],[Bespovratna sredstva - Ukupno (EU+Nac) HRK
= Ukupna ugovorena vrijednost bespovratnih sredstava]]*Ugovori_OPULJP[[#This Row],[EU STOPA SUFINANCIRANJA %
EU CO-FINANCING RATE %]]</f>
        <v>847178</v>
      </c>
      <c r="P2912" s="20">
        <f>Ugovori_OPULJP[[#This Row],[Bespovratna sredstva - EU dio - HRK]]/7.5345</f>
        <v>112439.84338708606</v>
      </c>
      <c r="Q2912" s="19">
        <f>Ugovori_OPULJP[[#This Row],[Bespovratna sredstva - Ukupno (EU+Nac) HRK
= Ukupna ugovorena vrijednost bespovratnih sredstava]]*Ugovori_OPULJP[[#This Row],[STOPA NACIONALNOG SUFINANCIRANJA %]]</f>
        <v>149502</v>
      </c>
      <c r="R2912" s="20">
        <f>Ugovori_OPULJP[[#This Row],[Bespovratna sredstva - Nacionalni dio - HRK]]/7.5345</f>
        <v>19842.325303603422</v>
      </c>
      <c r="S2912" s="21">
        <v>996680</v>
      </c>
      <c r="T2912" s="22">
        <f>Ugovori_OPULJP[[#This Row],[Bespovratna sredstva - Ukupno (EU+Nac) HRK
= Ukupna ugovorena vrijednost bespovratnih sredstava]]/7.5345</f>
        <v>132282.16869068949</v>
      </c>
      <c r="U2912" s="19">
        <v>0</v>
      </c>
      <c r="V2912" s="20">
        <f>Ugovori_OPULJP[[#This Row],[Javni doprinos korisnika - HRK]]/7.5345</f>
        <v>0</v>
      </c>
      <c r="W2912" s="19">
        <v>0</v>
      </c>
      <c r="X2912" s="20">
        <f>Ugovori_OPULJP[[#This Row],[Privatni doprinos korisnika - HRK]]/7.5345</f>
        <v>0</v>
      </c>
      <c r="Y2912" s="21">
        <f>Ugovori_OPULJP[[#This Row],[Bespovratna sredstva - Ukupno (EU+Nac) HRK
= Ukupna ugovorena vrijednost bespovratnih sredstava]]+Ugovori_OPULJP[[#This Row],[Javni doprinos korisnika - HRK]]+Ugovori_OPULJP[[#This Row],[Privatni doprinos korisnika - HRK]]</f>
        <v>996680</v>
      </c>
      <c r="Z2912" s="22">
        <f>Ugovori_OPULJP[[#This Row],[UKUPNI PRIHVATLJIVI IZDACI
TOTAL ELIGIBLE EXPENDITURE
= Bespovratna sredstva ukupno + doprinos korisnika
= Ukupni prihvatljivi troškovi
= Ukupna ugovorena vrijednost projekta HRK]]/7.5345</f>
        <v>132282.16869068949</v>
      </c>
      <c r="AA2912" s="13" t="s">
        <v>22</v>
      </c>
      <c r="AB2912" s="13" t="s">
        <v>145</v>
      </c>
      <c r="AC2912" s="99" t="s">
        <v>10627</v>
      </c>
      <c r="AD2912" s="12" t="s">
        <v>4506</v>
      </c>
    </row>
    <row r="2913" spans="1:30" ht="124.2" x14ac:dyDescent="0.3">
      <c r="A2913" s="31" t="s">
        <v>10628</v>
      </c>
      <c r="B2913" s="25" t="s">
        <v>139</v>
      </c>
      <c r="C2913" s="26" t="s">
        <v>4504</v>
      </c>
      <c r="D2913" s="12" t="s">
        <v>4505</v>
      </c>
      <c r="E2913" s="27" t="s">
        <v>63</v>
      </c>
      <c r="F2913" s="32" t="s">
        <v>10629</v>
      </c>
      <c r="G2913" s="32" t="s">
        <v>10630</v>
      </c>
      <c r="H2913" s="29">
        <v>44498</v>
      </c>
      <c r="I2913" s="29">
        <v>45106</v>
      </c>
      <c r="J2913" s="17" t="str">
        <f>IF(Ugovori_OPULJP[[#This Row],[DATUM ZAVRŠETKA OPERACIJE]]&gt;DATE(2023,12,31),"u provedbi","završen")</f>
        <v>završen</v>
      </c>
      <c r="K2913" s="37" t="s">
        <v>10631</v>
      </c>
      <c r="L2913" s="37" t="s">
        <v>262</v>
      </c>
      <c r="M2913" s="18">
        <v>0.85</v>
      </c>
      <c r="N2913" s="18">
        <v>0.15</v>
      </c>
      <c r="O2913" s="19">
        <f>Ugovori_OPULJP[[#This Row],[Bespovratna sredstva - Ukupno (EU+Nac) HRK
= Ukupna ugovorena vrijednost bespovratnih sredstava]]*Ugovori_OPULJP[[#This Row],[EU STOPA SUFINANCIRANJA %
EU CO-FINANCING RATE %]]</f>
        <v>891600.53</v>
      </c>
      <c r="P2913" s="20">
        <f>Ugovori_OPULJP[[#This Row],[Bespovratna sredstva - EU dio - HRK]]/7.5345</f>
        <v>118335.72632556905</v>
      </c>
      <c r="Q2913" s="19">
        <f>Ugovori_OPULJP[[#This Row],[Bespovratna sredstva - Ukupno (EU+Nac) HRK
= Ukupna ugovorena vrijednost bespovratnih sredstava]]*Ugovori_OPULJP[[#This Row],[STOPA NACIONALNOG SUFINANCIRANJA %]]</f>
        <v>157341.26999999999</v>
      </c>
      <c r="R2913" s="20">
        <f>Ugovori_OPULJP[[#This Row],[Bespovratna sredstva - Nacionalni dio - HRK]]/7.5345</f>
        <v>20882.775233923949</v>
      </c>
      <c r="S2913" s="21">
        <v>1048941.8</v>
      </c>
      <c r="T2913" s="22">
        <f>Ugovori_OPULJP[[#This Row],[Bespovratna sredstva - Ukupno (EU+Nac) HRK
= Ukupna ugovorena vrijednost bespovratnih sredstava]]/7.5345</f>
        <v>139218.50155949299</v>
      </c>
      <c r="U2913" s="19">
        <v>0</v>
      </c>
      <c r="V2913" s="20">
        <f>Ugovori_OPULJP[[#This Row],[Javni doprinos korisnika - HRK]]/7.5345</f>
        <v>0</v>
      </c>
      <c r="W2913" s="19">
        <v>0</v>
      </c>
      <c r="X2913" s="20">
        <f>Ugovori_OPULJP[[#This Row],[Privatni doprinos korisnika - HRK]]/7.5345</f>
        <v>0</v>
      </c>
      <c r="Y2913" s="21">
        <f>Ugovori_OPULJP[[#This Row],[Bespovratna sredstva - Ukupno (EU+Nac) HRK
= Ukupna ugovorena vrijednost bespovratnih sredstava]]+Ugovori_OPULJP[[#This Row],[Javni doprinos korisnika - HRK]]+Ugovori_OPULJP[[#This Row],[Privatni doprinos korisnika - HRK]]</f>
        <v>1048941.8</v>
      </c>
      <c r="Z2913" s="22">
        <f>Ugovori_OPULJP[[#This Row],[UKUPNI PRIHVATLJIVI IZDACI
TOTAL ELIGIBLE EXPENDITURE
= Bespovratna sredstva ukupno + doprinos korisnika
= Ukupni prihvatljivi troškovi
= Ukupna ugovorena vrijednost projekta HRK]]/7.5345</f>
        <v>139218.50155949299</v>
      </c>
      <c r="AA2913" s="13" t="s">
        <v>22</v>
      </c>
      <c r="AB2913" s="13" t="s">
        <v>145</v>
      </c>
      <c r="AC2913" s="99" t="s">
        <v>10632</v>
      </c>
      <c r="AD2913" s="12" t="s">
        <v>4506</v>
      </c>
    </row>
    <row r="2914" spans="1:30" ht="110.4" x14ac:dyDescent="0.3">
      <c r="A2914" s="36" t="s">
        <v>10633</v>
      </c>
      <c r="B2914" s="25" t="s">
        <v>139</v>
      </c>
      <c r="C2914" s="26" t="s">
        <v>4504</v>
      </c>
      <c r="D2914" s="12" t="s">
        <v>4505</v>
      </c>
      <c r="E2914" s="27" t="s">
        <v>63</v>
      </c>
      <c r="F2914" s="32" t="s">
        <v>10634</v>
      </c>
      <c r="G2914" s="32" t="s">
        <v>10635</v>
      </c>
      <c r="H2914" s="29">
        <v>44537</v>
      </c>
      <c r="I2914" s="29">
        <v>45023</v>
      </c>
      <c r="J2914" s="17" t="str">
        <f>IF(Ugovori_OPULJP[[#This Row],[DATUM ZAVRŠETKA OPERACIJE]]&gt;DATE(2023,12,31),"u provedbi","završen")</f>
        <v>završen</v>
      </c>
      <c r="K2914" s="28" t="s">
        <v>10636</v>
      </c>
      <c r="L2914" s="15" t="s">
        <v>380</v>
      </c>
      <c r="M2914" s="46" t="s">
        <v>3114</v>
      </c>
      <c r="N2914" s="18">
        <v>0.15</v>
      </c>
      <c r="O2914" s="19">
        <f>Ugovori_OPULJP[[#This Row],[Bespovratna sredstva - Ukupno (EU+Nac) HRK
= Ukupna ugovorena vrijednost bespovratnih sredstava]]*Ugovori_OPULJP[[#This Row],[EU STOPA SUFINANCIRANJA %
EU CO-FINANCING RATE %]]</f>
        <v>643189.6875</v>
      </c>
      <c r="P2914" s="20">
        <f>Ugovori_OPULJP[[#This Row],[Bespovratna sredstva - EU dio - HRK]]/7.5345</f>
        <v>85365.9416683257</v>
      </c>
      <c r="Q2914" s="19">
        <f>Ugovori_OPULJP[[#This Row],[Bespovratna sredstva - Ukupno (EU+Nac) HRK
= Ukupna ugovorena vrijednost bespovratnih sredstava]]*Ugovori_OPULJP[[#This Row],[STOPA NACIONALNOG SUFINANCIRANJA %]]</f>
        <v>113504.0625</v>
      </c>
      <c r="R2914" s="20">
        <f>Ugovori_OPULJP[[#This Row],[Bespovratna sredstva - Nacionalni dio - HRK]]/7.5345</f>
        <v>15064.577941469241</v>
      </c>
      <c r="S2914" s="21">
        <v>756693.75</v>
      </c>
      <c r="T2914" s="22">
        <f>Ugovori_OPULJP[[#This Row],[Bespovratna sredstva - Ukupno (EU+Nac) HRK
= Ukupna ugovorena vrijednost bespovratnih sredstava]]/7.5345</f>
        <v>100430.51960979494</v>
      </c>
      <c r="U2914" s="19">
        <v>0</v>
      </c>
      <c r="V2914" s="20">
        <f>Ugovori_OPULJP[[#This Row],[Javni doprinos korisnika - HRK]]/7.5345</f>
        <v>0</v>
      </c>
      <c r="W2914" s="19">
        <v>148133.75</v>
      </c>
      <c r="X2914" s="20">
        <f>Ugovori_OPULJP[[#This Row],[Privatni doprinos korisnika - HRK]]/7.5345</f>
        <v>19660.72732099011</v>
      </c>
      <c r="Y2914" s="21">
        <f>Ugovori_OPULJP[[#This Row],[Bespovratna sredstva - Ukupno (EU+Nac) HRK
= Ukupna ugovorena vrijednost bespovratnih sredstava]]+Ugovori_OPULJP[[#This Row],[Javni doprinos korisnika - HRK]]+Ugovori_OPULJP[[#This Row],[Privatni doprinos korisnika - HRK]]</f>
        <v>904827.5</v>
      </c>
      <c r="Z2914" s="22">
        <f>Ugovori_OPULJP[[#This Row],[UKUPNI PRIHVATLJIVI IZDACI
TOTAL ELIGIBLE EXPENDITURE
= Bespovratna sredstva ukupno + doprinos korisnika
= Ukupni prihvatljivi troškovi
= Ukupna ugovorena vrijednost projekta HRK]]/7.5345</f>
        <v>120091.24693078506</v>
      </c>
      <c r="AA2914" s="13" t="s">
        <v>22</v>
      </c>
      <c r="AB2914" s="13" t="s">
        <v>145</v>
      </c>
      <c r="AC2914" s="99" t="s">
        <v>10637</v>
      </c>
      <c r="AD2914" s="12" t="s">
        <v>4506</v>
      </c>
    </row>
    <row r="2915" spans="1:30" ht="96.6" x14ac:dyDescent="0.3">
      <c r="A2915" s="36" t="s">
        <v>10638</v>
      </c>
      <c r="B2915" s="25" t="s">
        <v>139</v>
      </c>
      <c r="C2915" s="26" t="s">
        <v>4504</v>
      </c>
      <c r="D2915" s="12" t="s">
        <v>4505</v>
      </c>
      <c r="E2915" s="27" t="s">
        <v>63</v>
      </c>
      <c r="F2915" s="32" t="s">
        <v>10639</v>
      </c>
      <c r="G2915" s="32" t="s">
        <v>10640</v>
      </c>
      <c r="H2915" s="29">
        <v>44537</v>
      </c>
      <c r="I2915" s="29">
        <v>45023</v>
      </c>
      <c r="J2915" s="17" t="str">
        <f>IF(Ugovori_OPULJP[[#This Row],[DATUM ZAVRŠETKA OPERACIJE]]&gt;DATE(2023,12,31),"u provedbi","završen")</f>
        <v>završen</v>
      </c>
      <c r="K2915" s="28" t="s">
        <v>10641</v>
      </c>
      <c r="L2915" s="15" t="s">
        <v>91</v>
      </c>
      <c r="M2915" s="46" t="s">
        <v>3114</v>
      </c>
      <c r="N2915" s="18">
        <v>0.15</v>
      </c>
      <c r="O2915" s="19">
        <f>Ugovori_OPULJP[[#This Row],[Bespovratna sredstva - Ukupno (EU+Nac) HRK
= Ukupna ugovorena vrijednost bespovratnih sredstava]]*Ugovori_OPULJP[[#This Row],[EU STOPA SUFINANCIRANJA %
EU CO-FINANCING RATE %]]</f>
        <v>574159.57250000001</v>
      </c>
      <c r="P2915" s="20">
        <f>Ugovori_OPULJP[[#This Row],[Bespovratna sredstva - EU dio - HRK]]/7.5345</f>
        <v>76204.070940341087</v>
      </c>
      <c r="Q2915" s="19">
        <f>Ugovori_OPULJP[[#This Row],[Bespovratna sredstva - Ukupno (EU+Nac) HRK
= Ukupna ugovorena vrijednost bespovratnih sredstava]]*Ugovori_OPULJP[[#This Row],[STOPA NACIONALNOG SUFINANCIRANJA %]]</f>
        <v>101322.2775</v>
      </c>
      <c r="R2915" s="20">
        <f>Ugovori_OPULJP[[#This Row],[Bespovratna sredstva - Nacionalni dio - HRK]]/7.5345</f>
        <v>13447.777224766074</v>
      </c>
      <c r="S2915" s="21">
        <v>675481.85</v>
      </c>
      <c r="T2915" s="22">
        <f>Ugovori_OPULJP[[#This Row],[Bespovratna sredstva - Ukupno (EU+Nac) HRK
= Ukupna ugovorena vrijednost bespovratnih sredstava]]/7.5345</f>
        <v>89651.848165107163</v>
      </c>
      <c r="U2915" s="19">
        <v>0</v>
      </c>
      <c r="V2915" s="20">
        <f>Ugovori_OPULJP[[#This Row],[Javni doprinos korisnika - HRK]]/7.5345</f>
        <v>0</v>
      </c>
      <c r="W2915" s="19">
        <v>300742.5</v>
      </c>
      <c r="X2915" s="20">
        <f>Ugovori_OPULJP[[#This Row],[Privatni doprinos korisnika - HRK]]/7.5345</f>
        <v>39915.389209635672</v>
      </c>
      <c r="Y2915" s="21">
        <f>Ugovori_OPULJP[[#This Row],[Bespovratna sredstva - Ukupno (EU+Nac) HRK
= Ukupna ugovorena vrijednost bespovratnih sredstava]]+Ugovori_OPULJP[[#This Row],[Javni doprinos korisnika - HRK]]+Ugovori_OPULJP[[#This Row],[Privatni doprinos korisnika - HRK]]</f>
        <v>976224.35</v>
      </c>
      <c r="Z2915" s="22">
        <f>Ugovori_OPULJP[[#This Row],[UKUPNI PRIHVATLJIVI IZDACI
TOTAL ELIGIBLE EXPENDITURE
= Bespovratna sredstva ukupno + doprinos korisnika
= Ukupni prihvatljivi troškovi
= Ukupna ugovorena vrijednost projekta HRK]]/7.5345</f>
        <v>129567.23737474284</v>
      </c>
      <c r="AA2915" s="13" t="s">
        <v>22</v>
      </c>
      <c r="AB2915" s="13" t="s">
        <v>145</v>
      </c>
      <c r="AC2915" s="99" t="s">
        <v>10642</v>
      </c>
      <c r="AD2915" s="12" t="s">
        <v>4506</v>
      </c>
    </row>
    <row r="2916" spans="1:30" ht="96.6" x14ac:dyDescent="0.3">
      <c r="A2916" s="31" t="s">
        <v>10643</v>
      </c>
      <c r="B2916" s="25" t="s">
        <v>139</v>
      </c>
      <c r="C2916" s="26" t="s">
        <v>4504</v>
      </c>
      <c r="D2916" s="12" t="s">
        <v>4505</v>
      </c>
      <c r="E2916" s="27" t="s">
        <v>63</v>
      </c>
      <c r="F2916" s="32" t="s">
        <v>10644</v>
      </c>
      <c r="G2916" s="32" t="s">
        <v>10645</v>
      </c>
      <c r="H2916" s="29">
        <v>44498</v>
      </c>
      <c r="I2916" s="29">
        <v>45228</v>
      </c>
      <c r="J2916" s="17" t="str">
        <f>IF(Ugovori_OPULJP[[#This Row],[DATUM ZAVRŠETKA OPERACIJE]]&gt;DATE(2023,12,31),"u provedbi","završen")</f>
        <v>završen</v>
      </c>
      <c r="K2916" s="37" t="s">
        <v>10646</v>
      </c>
      <c r="L2916" s="37" t="s">
        <v>21</v>
      </c>
      <c r="M2916" s="18">
        <v>0.85</v>
      </c>
      <c r="N2916" s="18">
        <v>0.15</v>
      </c>
      <c r="O2916" s="19">
        <f>Ugovori_OPULJP[[#This Row],[Bespovratna sredstva - Ukupno (EU+Nac) HRK
= Ukupna ugovorena vrijednost bespovratnih sredstava]]*Ugovori_OPULJP[[#This Row],[EU STOPA SUFINANCIRANJA %
EU CO-FINANCING RATE %]]</f>
        <v>801631.60849999997</v>
      </c>
      <c r="P2916" s="20">
        <f>Ugovori_OPULJP[[#This Row],[Bespovratna sredstva - EU dio - HRK]]/7.5345</f>
        <v>106394.79839405401</v>
      </c>
      <c r="Q2916" s="19">
        <f>Ugovori_OPULJP[[#This Row],[Bespovratna sredstva - Ukupno (EU+Nac) HRK
= Ukupna ugovorena vrijednost bespovratnih sredstava]]*Ugovori_OPULJP[[#This Row],[STOPA NACIONALNOG SUFINANCIRANJA %]]</f>
        <v>141464.40150000001</v>
      </c>
      <c r="R2916" s="20">
        <f>Ugovori_OPULJP[[#This Row],[Bespovratna sredstva - Nacionalni dio - HRK]]/7.5345</f>
        <v>18775.552657774238</v>
      </c>
      <c r="S2916" s="21">
        <v>943096.01</v>
      </c>
      <c r="T2916" s="22">
        <f>Ugovori_OPULJP[[#This Row],[Bespovratna sredstva - Ukupno (EU+Nac) HRK
= Ukupna ugovorena vrijednost bespovratnih sredstava]]/7.5345</f>
        <v>125170.35105182826</v>
      </c>
      <c r="U2916" s="19">
        <v>0</v>
      </c>
      <c r="V2916" s="20">
        <f>Ugovori_OPULJP[[#This Row],[Javni doprinos korisnika - HRK]]/7.5345</f>
        <v>0</v>
      </c>
      <c r="W2916" s="19">
        <v>0</v>
      </c>
      <c r="X2916" s="20">
        <f>Ugovori_OPULJP[[#This Row],[Privatni doprinos korisnika - HRK]]/7.5345</f>
        <v>0</v>
      </c>
      <c r="Y2916" s="21">
        <f>Ugovori_OPULJP[[#This Row],[Bespovratna sredstva - Ukupno (EU+Nac) HRK
= Ukupna ugovorena vrijednost bespovratnih sredstava]]+Ugovori_OPULJP[[#This Row],[Javni doprinos korisnika - HRK]]+Ugovori_OPULJP[[#This Row],[Privatni doprinos korisnika - HRK]]</f>
        <v>943096.01</v>
      </c>
      <c r="Z2916" s="22">
        <f>Ugovori_OPULJP[[#This Row],[UKUPNI PRIHVATLJIVI IZDACI
TOTAL ELIGIBLE EXPENDITURE
= Bespovratna sredstva ukupno + doprinos korisnika
= Ukupni prihvatljivi troškovi
= Ukupna ugovorena vrijednost projekta HRK]]/7.5345</f>
        <v>125170.35105182826</v>
      </c>
      <c r="AA2916" s="13" t="s">
        <v>22</v>
      </c>
      <c r="AB2916" s="13" t="s">
        <v>145</v>
      </c>
      <c r="AC2916" s="99" t="s">
        <v>10647</v>
      </c>
      <c r="AD2916" s="12" t="s">
        <v>4506</v>
      </c>
    </row>
    <row r="2917" spans="1:30" ht="110.4" x14ac:dyDescent="0.3">
      <c r="A2917" s="36" t="s">
        <v>10648</v>
      </c>
      <c r="B2917" s="25" t="s">
        <v>139</v>
      </c>
      <c r="C2917" s="26" t="s">
        <v>4504</v>
      </c>
      <c r="D2917" s="12" t="s">
        <v>4505</v>
      </c>
      <c r="E2917" s="27" t="s">
        <v>63</v>
      </c>
      <c r="F2917" s="32" t="s">
        <v>10649</v>
      </c>
      <c r="G2917" s="32" t="s">
        <v>10650</v>
      </c>
      <c r="H2917" s="29">
        <v>44536</v>
      </c>
      <c r="I2917" s="29">
        <v>45113</v>
      </c>
      <c r="J2917" s="17" t="str">
        <f>IF(Ugovori_OPULJP[[#This Row],[DATUM ZAVRŠETKA OPERACIJE]]&gt;DATE(2023,12,31),"u provedbi","završen")</f>
        <v>završen</v>
      </c>
      <c r="K2917" s="28" t="s">
        <v>10651</v>
      </c>
      <c r="L2917" s="15" t="s">
        <v>21</v>
      </c>
      <c r="M2917" s="46" t="s">
        <v>3114</v>
      </c>
      <c r="N2917" s="18">
        <v>0.15</v>
      </c>
      <c r="O2917" s="19">
        <f>Ugovori_OPULJP[[#This Row],[Bespovratna sredstva - Ukupno (EU+Nac) HRK
= Ukupna ugovorena vrijednost bespovratnih sredstava]]*Ugovori_OPULJP[[#This Row],[EU STOPA SUFINANCIRANJA %
EU CO-FINANCING RATE %]]</f>
        <v>866912.95149999997</v>
      </c>
      <c r="P2917" s="20">
        <f>Ugovori_OPULJP[[#This Row],[Bespovratna sredstva - EU dio - HRK]]/7.5345</f>
        <v>115059.1215740925</v>
      </c>
      <c r="Q2917" s="19">
        <f>Ugovori_OPULJP[[#This Row],[Bespovratna sredstva - Ukupno (EU+Nac) HRK
= Ukupna ugovorena vrijednost bespovratnih sredstava]]*Ugovori_OPULJP[[#This Row],[STOPA NACIONALNOG SUFINANCIRANJA %]]</f>
        <v>152984.6385</v>
      </c>
      <c r="R2917" s="20">
        <f>Ugovori_OPULJP[[#This Row],[Bespovratna sredstva - Nacionalni dio - HRK]]/7.5345</f>
        <v>20304.550866016325</v>
      </c>
      <c r="S2917" s="21">
        <v>1019897.59</v>
      </c>
      <c r="T2917" s="22">
        <f>Ugovori_OPULJP[[#This Row],[Bespovratna sredstva - Ukupno (EU+Nac) HRK
= Ukupna ugovorena vrijednost bespovratnih sredstava]]/7.5345</f>
        <v>135363.67244010881</v>
      </c>
      <c r="U2917" s="19">
        <v>0</v>
      </c>
      <c r="V2917" s="20">
        <f>Ugovori_OPULJP[[#This Row],[Javni doprinos korisnika - HRK]]/7.5345</f>
        <v>0</v>
      </c>
      <c r="W2917" s="19">
        <v>0</v>
      </c>
      <c r="X2917" s="20">
        <f>Ugovori_OPULJP[[#This Row],[Privatni doprinos korisnika - HRK]]/7.5345</f>
        <v>0</v>
      </c>
      <c r="Y2917" s="21">
        <f>Ugovori_OPULJP[[#This Row],[Bespovratna sredstva - Ukupno (EU+Nac) HRK
= Ukupna ugovorena vrijednost bespovratnih sredstava]]+Ugovori_OPULJP[[#This Row],[Javni doprinos korisnika - HRK]]+Ugovori_OPULJP[[#This Row],[Privatni doprinos korisnika - HRK]]</f>
        <v>1019897.59</v>
      </c>
      <c r="Z2917" s="22">
        <f>Ugovori_OPULJP[[#This Row],[UKUPNI PRIHVATLJIVI IZDACI
TOTAL ELIGIBLE EXPENDITURE
= Bespovratna sredstva ukupno + doprinos korisnika
= Ukupni prihvatljivi troškovi
= Ukupna ugovorena vrijednost projekta HRK]]/7.5345</f>
        <v>135363.67244010881</v>
      </c>
      <c r="AA2917" s="13" t="s">
        <v>22</v>
      </c>
      <c r="AB2917" s="13" t="s">
        <v>145</v>
      </c>
      <c r="AC2917" s="99" t="s">
        <v>10652</v>
      </c>
      <c r="AD2917" s="12" t="s">
        <v>4506</v>
      </c>
    </row>
    <row r="2918" spans="1:30" ht="82.8" x14ac:dyDescent="0.3">
      <c r="A2918" s="36" t="s">
        <v>10653</v>
      </c>
      <c r="B2918" s="25" t="s">
        <v>139</v>
      </c>
      <c r="C2918" s="26" t="s">
        <v>4504</v>
      </c>
      <c r="D2918" s="12" t="s">
        <v>4505</v>
      </c>
      <c r="E2918" s="27" t="s">
        <v>63</v>
      </c>
      <c r="F2918" s="32" t="s">
        <v>10654</v>
      </c>
      <c r="G2918" s="32" t="s">
        <v>10655</v>
      </c>
      <c r="H2918" s="29">
        <v>44531</v>
      </c>
      <c r="I2918" s="29">
        <v>45444</v>
      </c>
      <c r="J2918" s="17" t="str">
        <f>IF(Ugovori_OPULJP[[#This Row],[DATUM ZAVRŠETKA OPERACIJE]]&gt;DATE(2023,12,31),"u provedbi","završen")</f>
        <v>u provedbi</v>
      </c>
      <c r="K2918" s="28" t="s">
        <v>586</v>
      </c>
      <c r="L2918" s="15" t="s">
        <v>586</v>
      </c>
      <c r="M2918" s="46" t="s">
        <v>3114</v>
      </c>
      <c r="N2918" s="18">
        <v>0.15</v>
      </c>
      <c r="O2918" s="19">
        <f>Ugovori_OPULJP[[#This Row],[Bespovratna sredstva - Ukupno (EU+Nac) HRK
= Ukupna ugovorena vrijednost bespovratnih sredstava]]*Ugovori_OPULJP[[#This Row],[EU STOPA SUFINANCIRANJA %
EU CO-FINANCING RATE %]]</f>
        <v>723010.51</v>
      </c>
      <c r="P2918" s="20">
        <f>Ugovori_OPULJP[[#This Row],[Bespovratna sredstva - EU dio - HRK]]/7.5345</f>
        <v>95959.985400491074</v>
      </c>
      <c r="Q2918" s="19">
        <f>Ugovori_OPULJP[[#This Row],[Bespovratna sredstva - Ukupno (EU+Nac) HRK
= Ukupna ugovorena vrijednost bespovratnih sredstava]]*Ugovori_OPULJP[[#This Row],[STOPA NACIONALNOG SUFINANCIRANJA %]]</f>
        <v>127590.09</v>
      </c>
      <c r="R2918" s="20">
        <f>Ugovori_OPULJP[[#This Row],[Bespovratna sredstva - Nacionalni dio - HRK]]/7.5345</f>
        <v>16934.115070674896</v>
      </c>
      <c r="S2918" s="21">
        <v>850600.6</v>
      </c>
      <c r="T2918" s="22">
        <f>Ugovori_OPULJP[[#This Row],[Bespovratna sredstva - Ukupno (EU+Nac) HRK
= Ukupna ugovorena vrijednost bespovratnih sredstava]]/7.5345</f>
        <v>112894.10047116596</v>
      </c>
      <c r="U2918" s="19">
        <v>0</v>
      </c>
      <c r="V2918" s="20">
        <f>Ugovori_OPULJP[[#This Row],[Javni doprinos korisnika - HRK]]/7.5345</f>
        <v>0</v>
      </c>
      <c r="W2918" s="19">
        <v>95860</v>
      </c>
      <c r="X2918" s="20">
        <f>Ugovori_OPULJP[[#This Row],[Privatni doprinos korisnika - HRK]]/7.5345</f>
        <v>12722.808414626053</v>
      </c>
      <c r="Y2918" s="21">
        <f>Ugovori_OPULJP[[#This Row],[Bespovratna sredstva - Ukupno (EU+Nac) HRK
= Ukupna ugovorena vrijednost bespovratnih sredstava]]+Ugovori_OPULJP[[#This Row],[Javni doprinos korisnika - HRK]]+Ugovori_OPULJP[[#This Row],[Privatni doprinos korisnika - HRK]]</f>
        <v>946460.6</v>
      </c>
      <c r="Z2918" s="22">
        <f>Ugovori_OPULJP[[#This Row],[UKUPNI PRIHVATLJIVI IZDACI
TOTAL ELIGIBLE EXPENDITURE
= Bespovratna sredstva ukupno + doprinos korisnika
= Ukupni prihvatljivi troškovi
= Ukupna ugovorena vrijednost projekta HRK]]/7.5345</f>
        <v>125616.90888579201</v>
      </c>
      <c r="AA2918" s="13" t="s">
        <v>22</v>
      </c>
      <c r="AB2918" s="13" t="s">
        <v>145</v>
      </c>
      <c r="AC2918" s="99" t="s">
        <v>10656</v>
      </c>
      <c r="AD2918" s="12" t="s">
        <v>4506</v>
      </c>
    </row>
    <row r="2919" spans="1:30" ht="110.4" x14ac:dyDescent="0.3">
      <c r="A2919" s="104" t="s">
        <v>10657</v>
      </c>
      <c r="B2919" s="11" t="s">
        <v>139</v>
      </c>
      <c r="C2919" s="12" t="s">
        <v>4504</v>
      </c>
      <c r="D2919" s="12" t="s">
        <v>4505</v>
      </c>
      <c r="E2919" s="13" t="s">
        <v>63</v>
      </c>
      <c r="F2919" s="32" t="s">
        <v>10658</v>
      </c>
      <c r="G2919" s="32" t="s">
        <v>10659</v>
      </c>
      <c r="H2919" s="29">
        <v>44512</v>
      </c>
      <c r="I2919" s="29">
        <v>45424</v>
      </c>
      <c r="J2919" s="17" t="str">
        <f>IF(Ugovori_OPULJP[[#This Row],[DATUM ZAVRŠETKA OPERACIJE]]&gt;DATE(2023,12,31),"u provedbi","završen")</f>
        <v>u provedbi</v>
      </c>
      <c r="K2919" s="37" t="s">
        <v>10660</v>
      </c>
      <c r="L2919" s="37" t="s">
        <v>240</v>
      </c>
      <c r="M2919" s="18">
        <v>0.85</v>
      </c>
      <c r="N2919" s="18">
        <v>0.15</v>
      </c>
      <c r="O2919" s="19">
        <f>Ugovori_OPULJP[[#This Row],[Bespovratna sredstva - Ukupno (EU+Nac) HRK
= Ukupna ugovorena vrijednost bespovratnih sredstava]]*Ugovori_OPULJP[[#This Row],[EU STOPA SUFINANCIRANJA %
EU CO-FINANCING RATE %]]</f>
        <v>623972.2159999999</v>
      </c>
      <c r="P2919" s="20">
        <f>Ugovori_OPULJP[[#This Row],[Bespovratna sredstva - EU dio - HRK]]/7.5345</f>
        <v>82815.344880217643</v>
      </c>
      <c r="Q2919" s="19">
        <f>Ugovori_OPULJP[[#This Row],[Bespovratna sredstva - Ukupno (EU+Nac) HRK
= Ukupna ugovorena vrijednost bespovratnih sredstava]]*Ugovori_OPULJP[[#This Row],[STOPA NACIONALNOG SUFINANCIRANJA %]]</f>
        <v>110112.74399999999</v>
      </c>
      <c r="R2919" s="20">
        <f>Ugovori_OPULJP[[#This Row],[Bespovratna sredstva - Nacionalni dio - HRK]]/7.5345</f>
        <v>14614.472625920762</v>
      </c>
      <c r="S2919" s="21">
        <v>734084.96</v>
      </c>
      <c r="T2919" s="22">
        <f>Ugovori_OPULJP[[#This Row],[Bespovratna sredstva - Ukupno (EU+Nac) HRK
= Ukupna ugovorena vrijednost bespovratnih sredstava]]/7.5345</f>
        <v>97429.817506138425</v>
      </c>
      <c r="U2919" s="19">
        <v>0</v>
      </c>
      <c r="V2919" s="20">
        <f>Ugovori_OPULJP[[#This Row],[Javni doprinos korisnika - HRK]]/7.5345</f>
        <v>0</v>
      </c>
      <c r="W2919" s="19">
        <v>57969.20000000007</v>
      </c>
      <c r="X2919" s="20">
        <f>Ugovori_OPULJP[[#This Row],[Privatni doprinos korisnika - HRK]]/7.5345</f>
        <v>7693.8350255491496</v>
      </c>
      <c r="Y2919" s="21">
        <v>792054.16</v>
      </c>
      <c r="Z2919" s="22">
        <f>Ugovori_OPULJP[[#This Row],[UKUPNI PRIHVATLJIVI IZDACI
TOTAL ELIGIBLE EXPENDITURE
= Bespovratna sredstva ukupno + doprinos korisnika
= Ukupni prihvatljivi troškovi
= Ukupna ugovorena vrijednost projekta HRK]]/7.5345</f>
        <v>105123.65253168756</v>
      </c>
      <c r="AA2919" s="13" t="s">
        <v>22</v>
      </c>
      <c r="AB2919" s="13" t="s">
        <v>145</v>
      </c>
      <c r="AC2919" s="99" t="s">
        <v>10661</v>
      </c>
      <c r="AD2919" s="12" t="s">
        <v>4506</v>
      </c>
    </row>
    <row r="2920" spans="1:30" ht="102" customHeight="1" x14ac:dyDescent="0.3">
      <c r="A2920" s="31" t="s">
        <v>10662</v>
      </c>
      <c r="B2920" s="25" t="s">
        <v>139</v>
      </c>
      <c r="C2920" s="26" t="s">
        <v>4504</v>
      </c>
      <c r="D2920" s="12" t="s">
        <v>4505</v>
      </c>
      <c r="E2920" s="27" t="s">
        <v>63</v>
      </c>
      <c r="F2920" s="32" t="s">
        <v>10663</v>
      </c>
      <c r="G2920" s="32" t="s">
        <v>10664</v>
      </c>
      <c r="H2920" s="29">
        <v>44498</v>
      </c>
      <c r="I2920" s="29">
        <v>45411</v>
      </c>
      <c r="J2920" s="17" t="str">
        <f>IF(Ugovori_OPULJP[[#This Row],[DATUM ZAVRŠETKA OPERACIJE]]&gt;DATE(2023,12,31),"u provedbi","završen")</f>
        <v>u provedbi</v>
      </c>
      <c r="K2920" s="37" t="s">
        <v>10665</v>
      </c>
      <c r="L2920" s="37" t="s">
        <v>21</v>
      </c>
      <c r="M2920" s="18">
        <v>0.85</v>
      </c>
      <c r="N2920" s="18">
        <v>0.15</v>
      </c>
      <c r="O2920" s="19">
        <f>Ugovori_OPULJP[[#This Row],[Bespovratna sredstva - Ukupno (EU+Nac) HRK
= Ukupna ugovorena vrijednost bespovratnih sredstava]]*Ugovori_OPULJP[[#This Row],[EU STOPA SUFINANCIRANJA %
EU CO-FINANCING RATE %]]</f>
        <v>1019251.9234999999</v>
      </c>
      <c r="P2920" s="20">
        <f>Ugovori_OPULJP[[#This Row],[Bespovratna sredstva - EU dio - HRK]]/7.5345</f>
        <v>135277.97776892956</v>
      </c>
      <c r="Q2920" s="19">
        <f>Ugovori_OPULJP[[#This Row],[Bespovratna sredstva - Ukupno (EU+Nac) HRK
= Ukupna ugovorena vrijednost bespovratnih sredstava]]*Ugovori_OPULJP[[#This Row],[STOPA NACIONALNOG SUFINANCIRANJA %]]</f>
        <v>179867.98649999997</v>
      </c>
      <c r="R2920" s="20">
        <f>Ugovori_OPULJP[[#This Row],[Bespovratna sredstva - Nacionalni dio - HRK]]/7.5345</f>
        <v>23872.584312164039</v>
      </c>
      <c r="S2920" s="21">
        <v>1199119.9099999999</v>
      </c>
      <c r="T2920" s="22">
        <f>Ugovori_OPULJP[[#This Row],[Bespovratna sredstva - Ukupno (EU+Nac) HRK
= Ukupna ugovorena vrijednost bespovratnih sredstava]]/7.5345</f>
        <v>159150.56208109361</v>
      </c>
      <c r="U2920" s="19">
        <v>0</v>
      </c>
      <c r="V2920" s="20">
        <f>Ugovori_OPULJP[[#This Row],[Javni doprinos korisnika - HRK]]/7.5345</f>
        <v>0</v>
      </c>
      <c r="W2920" s="19">
        <v>0</v>
      </c>
      <c r="X2920" s="20">
        <f>Ugovori_OPULJP[[#This Row],[Privatni doprinos korisnika - HRK]]/7.5345</f>
        <v>0</v>
      </c>
      <c r="Y2920" s="21">
        <f>Ugovori_OPULJP[[#This Row],[Bespovratna sredstva - Ukupno (EU+Nac) HRK
= Ukupna ugovorena vrijednost bespovratnih sredstava]]+Ugovori_OPULJP[[#This Row],[Javni doprinos korisnika - HRK]]+Ugovori_OPULJP[[#This Row],[Privatni doprinos korisnika - HRK]]</f>
        <v>1199119.9099999999</v>
      </c>
      <c r="Z2920" s="22">
        <f>Ugovori_OPULJP[[#This Row],[UKUPNI PRIHVATLJIVI IZDACI
TOTAL ELIGIBLE EXPENDITURE
= Bespovratna sredstva ukupno + doprinos korisnika
= Ukupni prihvatljivi troškovi
= Ukupna ugovorena vrijednost projekta HRK]]/7.5345</f>
        <v>159150.56208109361</v>
      </c>
      <c r="AA2920" s="13" t="s">
        <v>22</v>
      </c>
      <c r="AB2920" s="13" t="s">
        <v>145</v>
      </c>
      <c r="AC2920" s="99" t="s">
        <v>10666</v>
      </c>
      <c r="AD2920" s="12" t="s">
        <v>4506</v>
      </c>
    </row>
    <row r="2921" spans="1:30" ht="66.75" customHeight="1" x14ac:dyDescent="0.3">
      <c r="A2921" s="105" t="s">
        <v>10667</v>
      </c>
      <c r="B2921" s="25" t="s">
        <v>139</v>
      </c>
      <c r="C2921" s="40" t="s">
        <v>4504</v>
      </c>
      <c r="D2921" s="12" t="s">
        <v>4505</v>
      </c>
      <c r="E2921" s="27" t="s">
        <v>63</v>
      </c>
      <c r="F2921" s="106" t="s">
        <v>10668</v>
      </c>
      <c r="G2921" s="32" t="s">
        <v>4649</v>
      </c>
      <c r="H2921" s="29">
        <v>44620</v>
      </c>
      <c r="I2921" s="29">
        <v>45350</v>
      </c>
      <c r="J2921" s="17" t="str">
        <f>IF(Ugovori_OPULJP[[#This Row],[DATUM ZAVRŠETKA OPERACIJE]]&gt;DATE(2023,12,31),"u provedbi","završen")</f>
        <v>u provedbi</v>
      </c>
      <c r="K2921" s="107" t="s">
        <v>81</v>
      </c>
      <c r="L2921" s="37" t="s">
        <v>81</v>
      </c>
      <c r="M2921" s="18">
        <v>0.85</v>
      </c>
      <c r="N2921" s="18">
        <v>0.15</v>
      </c>
      <c r="O2921" s="82">
        <f>Ugovori_OPULJP[[#This Row],[Bespovratna sredstva - Ukupno (EU+Nac) HRK
= Ukupna ugovorena vrijednost bespovratnih sredstava]]*Ugovori_OPULJP[[#This Row],[EU STOPA SUFINANCIRANJA %
EU CO-FINANCING RATE %]]</f>
        <v>1018314.9515000001</v>
      </c>
      <c r="P2921" s="83">
        <f>Ugovori_OPULJP[[#This Row],[Bespovratna sredstva - EU dio - HRK]]/7.5345</f>
        <v>135153.62021368372</v>
      </c>
      <c r="Q2921" s="82">
        <f>Ugovori_OPULJP[[#This Row],[Bespovratna sredstva - Ukupno (EU+Nac) HRK
= Ukupna ugovorena vrijednost bespovratnih sredstava]]*Ugovori_OPULJP[[#This Row],[STOPA NACIONALNOG SUFINANCIRANJA %]]</f>
        <v>179702.6385</v>
      </c>
      <c r="R2921" s="83">
        <f>Ugovori_OPULJP[[#This Row],[Bespovratna sredstva - Nacionalni dio - HRK]]/7.5345</f>
        <v>23850.638861238302</v>
      </c>
      <c r="S2921" s="84">
        <v>1198017.5900000001</v>
      </c>
      <c r="T2921" s="85">
        <f>Ugovori_OPULJP[[#This Row],[Bespovratna sredstva - Ukupno (EU+Nac) HRK
= Ukupna ugovorena vrijednost bespovratnih sredstava]]/7.5345</f>
        <v>159004.25907492204</v>
      </c>
      <c r="U2921" s="82">
        <v>0</v>
      </c>
      <c r="V2921" s="83">
        <f>Ugovori_OPULJP[[#This Row],[Javni doprinos korisnika - HRK]]/7.5345</f>
        <v>0</v>
      </c>
      <c r="W2921" s="82">
        <v>0</v>
      </c>
      <c r="X2921" s="83">
        <f>Ugovori_OPULJP[[#This Row],[Privatni doprinos korisnika - HRK]]/7.5345</f>
        <v>0</v>
      </c>
      <c r="Y2921" s="84">
        <f>Ugovori_OPULJP[[#This Row],[Bespovratna sredstva - Ukupno (EU+Nac) HRK
= Ukupna ugovorena vrijednost bespovratnih sredstava]]+Ugovori_OPULJP[[#This Row],[Javni doprinos korisnika - HRK]]+Ugovori_OPULJP[[#This Row],[Privatni doprinos korisnika - HRK]]</f>
        <v>1198017.5900000001</v>
      </c>
      <c r="Z2921" s="85">
        <f>Ugovori_OPULJP[[#This Row],[UKUPNI PRIHVATLJIVI IZDACI
TOTAL ELIGIBLE EXPENDITURE
= Bespovratna sredstva ukupno + doprinos korisnika
= Ukupni prihvatljivi troškovi
= Ukupna ugovorena vrijednost projekta HRK]]/7.5345</f>
        <v>159004.25907492204</v>
      </c>
      <c r="AA2921" s="13" t="s">
        <v>22</v>
      </c>
      <c r="AB2921" s="13" t="s">
        <v>145</v>
      </c>
      <c r="AC2921" s="108" t="s">
        <v>10669</v>
      </c>
      <c r="AD2921" s="12" t="s">
        <v>4506</v>
      </c>
    </row>
    <row r="2922" spans="1:30" ht="66.75" customHeight="1" x14ac:dyDescent="0.3">
      <c r="A2922" s="74" t="s">
        <v>10670</v>
      </c>
      <c r="B2922" s="11" t="s">
        <v>10671</v>
      </c>
      <c r="C2922" s="12" t="s">
        <v>10672</v>
      </c>
      <c r="D2922" s="12" t="s">
        <v>10673</v>
      </c>
      <c r="E2922" s="13" t="s">
        <v>18</v>
      </c>
      <c r="F2922" s="14" t="s">
        <v>10674</v>
      </c>
      <c r="G2922" s="14" t="s">
        <v>10675</v>
      </c>
      <c r="H2922" s="110">
        <v>42515</v>
      </c>
      <c r="I2922" s="16">
        <v>44561</v>
      </c>
      <c r="J2922" s="17" t="str">
        <f>IF(Ugovori_OPULJP[[#This Row],[DATUM ZAVRŠETKA OPERACIJE]]&gt;DATE(2023,12,31),"u provedbi","završen")</f>
        <v>završen</v>
      </c>
      <c r="K2922" s="15" t="s">
        <v>20</v>
      </c>
      <c r="L2922" s="15" t="s">
        <v>21</v>
      </c>
      <c r="M2922" s="18">
        <v>0.85</v>
      </c>
      <c r="N2922" s="18">
        <v>0.15</v>
      </c>
      <c r="O2922" s="19">
        <f>Ugovori_OPULJP[[#This Row],[Bespovratna sredstva - Ukupno (EU+Nac) HRK
= Ukupna ugovorena vrijednost bespovratnih sredstava]]*Ugovori_OPULJP[[#This Row],[EU STOPA SUFINANCIRANJA %
EU CO-FINANCING RATE %]]</f>
        <v>17332534.908999998</v>
      </c>
      <c r="P2922" s="20">
        <f>Ugovori_OPULJP[[#This Row],[Bespovratna sredstva - EU dio - HRK]]/7.5345</f>
        <v>2300422.7100670245</v>
      </c>
      <c r="Q2922" s="19">
        <f>Ugovori_OPULJP[[#This Row],[Bespovratna sredstva - Ukupno (EU+Nac) HRK
= Ukupna ugovorena vrijednost bespovratnih sredstava]]*Ugovori_OPULJP[[#This Row],[STOPA NACIONALNOG SUFINANCIRANJA %]]</f>
        <v>3058682.6309999996</v>
      </c>
      <c r="R2922" s="20">
        <f>Ugovori_OPULJP[[#This Row],[Bespovratna sredstva - Nacionalni dio - HRK]]/7.5345</f>
        <v>405956.94883535727</v>
      </c>
      <c r="S2922" s="19">
        <v>20391217.539999999</v>
      </c>
      <c r="T2922" s="20">
        <f>Ugovori_OPULJP[[#This Row],[Bespovratna sredstva - Ukupno (EU+Nac) HRK
= Ukupna ugovorena vrijednost bespovratnih sredstava]]/7.5345</f>
        <v>2706379.658902382</v>
      </c>
      <c r="U2922" s="19">
        <v>0</v>
      </c>
      <c r="V2922" s="20">
        <f>Ugovori_OPULJP[[#This Row],[Javni doprinos korisnika - HRK]]/7.5345</f>
        <v>0</v>
      </c>
      <c r="W2922" s="19">
        <v>0</v>
      </c>
      <c r="X2922" s="20">
        <f>Ugovori_OPULJP[[#This Row],[Privatni doprinos korisnika - HRK]]/7.5345</f>
        <v>0</v>
      </c>
      <c r="Y2922" s="21">
        <f>Ugovori_OPULJP[[#This Row],[Bespovratna sredstva - Ukupno (EU+Nac) HRK
= Ukupna ugovorena vrijednost bespovratnih sredstava]]+Ugovori_OPULJP[[#This Row],[Javni doprinos korisnika - HRK]]+Ugovori_OPULJP[[#This Row],[Privatni doprinos korisnika - HRK]]</f>
        <v>20391217.539999999</v>
      </c>
      <c r="Z2922" s="22">
        <f>Ugovori_OPULJP[[#This Row],[UKUPNI PRIHVATLJIVI IZDACI
TOTAL ELIGIBLE EXPENDITURE
= Bespovratna sredstva ukupno + doprinos korisnika
= Ukupni prihvatljivi troškovi
= Ukupna ugovorena vrijednost projekta HRK]]/7.5345</f>
        <v>2706379.658902382</v>
      </c>
      <c r="AA2922" s="13" t="s">
        <v>10676</v>
      </c>
      <c r="AB2922" s="13" t="s">
        <v>10677</v>
      </c>
      <c r="AC2922" s="98" t="s">
        <v>10678</v>
      </c>
      <c r="AD2922" s="12" t="s">
        <v>10679</v>
      </c>
    </row>
    <row r="2923" spans="1:30" ht="66.75" customHeight="1" x14ac:dyDescent="0.3">
      <c r="A2923" s="10" t="s">
        <v>10680</v>
      </c>
      <c r="B2923" s="11" t="s">
        <v>10671</v>
      </c>
      <c r="C2923" s="12" t="s">
        <v>10672</v>
      </c>
      <c r="D2923" s="12" t="s">
        <v>10681</v>
      </c>
      <c r="E2923" s="13" t="s">
        <v>223</v>
      </c>
      <c r="F2923" s="14" t="s">
        <v>10682</v>
      </c>
      <c r="G2923" s="14" t="s">
        <v>10683</v>
      </c>
      <c r="H2923" s="16">
        <v>43385</v>
      </c>
      <c r="I2923" s="16">
        <v>44481</v>
      </c>
      <c r="J2923" s="17" t="str">
        <f>IF(Ugovori_OPULJP[[#This Row],[DATUM ZAVRŠETKA OPERACIJE]]&gt;DATE(2023,12,31),"u provedbi","završen")</f>
        <v>završen</v>
      </c>
      <c r="K2923" s="15" t="s">
        <v>8615</v>
      </c>
      <c r="L2923" s="15" t="s">
        <v>21</v>
      </c>
      <c r="M2923" s="18">
        <v>0.85</v>
      </c>
      <c r="N2923" s="18">
        <v>0.15</v>
      </c>
      <c r="O2923" s="19">
        <f>Ugovori_OPULJP[[#This Row],[Bespovratna sredstva - Ukupno (EU+Nac) HRK
= Ukupna ugovorena vrijednost bespovratnih sredstava]]*Ugovori_OPULJP[[#This Row],[EU STOPA SUFINANCIRANJA %
EU CO-FINANCING RATE %]]</f>
        <v>1529802.7744999998</v>
      </c>
      <c r="P2923" s="20">
        <f>Ugovori_OPULJP[[#This Row],[Bespovratna sredstva - EU dio - HRK]]/7.5345</f>
        <v>203039.72055212685</v>
      </c>
      <c r="Q2923" s="19">
        <f>Ugovori_OPULJP[[#This Row],[Bespovratna sredstva - Ukupno (EU+Nac) HRK
= Ukupna ugovorena vrijednost bespovratnih sredstava]]*Ugovori_OPULJP[[#This Row],[STOPA NACIONALNOG SUFINANCIRANJA %]]</f>
        <v>269965.19549999997</v>
      </c>
      <c r="R2923" s="20">
        <f>Ugovori_OPULJP[[#This Row],[Bespovratna sredstva - Nacionalni dio - HRK]]/7.5345</f>
        <v>35830.538920963561</v>
      </c>
      <c r="S2923" s="19">
        <v>1799767.97</v>
      </c>
      <c r="T2923" s="20">
        <f>Ugovori_OPULJP[[#This Row],[Bespovratna sredstva - Ukupno (EU+Nac) HRK
= Ukupna ugovorena vrijednost bespovratnih sredstava]]/7.5345</f>
        <v>238870.25947309044</v>
      </c>
      <c r="U2923" s="19">
        <v>0</v>
      </c>
      <c r="V2923" s="20">
        <f>Ugovori_OPULJP[[#This Row],[Javni doprinos korisnika - HRK]]/7.5345</f>
        <v>0</v>
      </c>
      <c r="W2923" s="19">
        <v>0</v>
      </c>
      <c r="X2923" s="20">
        <f>Ugovori_OPULJP[[#This Row],[Privatni doprinos korisnika - HRK]]/7.5345</f>
        <v>0</v>
      </c>
      <c r="Y2923" s="21">
        <f>Ugovori_OPULJP[[#This Row],[Bespovratna sredstva - Ukupno (EU+Nac) HRK
= Ukupna ugovorena vrijednost bespovratnih sredstava]]+Ugovori_OPULJP[[#This Row],[Javni doprinos korisnika - HRK]]+Ugovori_OPULJP[[#This Row],[Privatni doprinos korisnika - HRK]]</f>
        <v>1799767.97</v>
      </c>
      <c r="Z2923" s="22">
        <f>Ugovori_OPULJP[[#This Row],[UKUPNI PRIHVATLJIVI IZDACI
TOTAL ELIGIBLE EXPENDITURE
= Bespovratna sredstva ukupno + doprinos korisnika
= Ukupni prihvatljivi troškovi
= Ukupna ugovorena vrijednost projekta HRK]]/7.5345</f>
        <v>238870.25947309044</v>
      </c>
      <c r="AA2923" s="13" t="s">
        <v>10676</v>
      </c>
      <c r="AB2923" s="13" t="s">
        <v>10677</v>
      </c>
      <c r="AC2923" s="98" t="s">
        <v>10684</v>
      </c>
      <c r="AD2923" s="12" t="s">
        <v>10679</v>
      </c>
    </row>
    <row r="2924" spans="1:30" ht="66.75" customHeight="1" x14ac:dyDescent="0.3">
      <c r="A2924" s="10" t="s">
        <v>10685</v>
      </c>
      <c r="B2924" s="11" t="s">
        <v>10671</v>
      </c>
      <c r="C2924" s="12" t="s">
        <v>10672</v>
      </c>
      <c r="D2924" s="12" t="s">
        <v>10681</v>
      </c>
      <c r="E2924" s="13" t="s">
        <v>223</v>
      </c>
      <c r="F2924" s="14" t="s">
        <v>10686</v>
      </c>
      <c r="G2924" s="14" t="s">
        <v>10687</v>
      </c>
      <c r="H2924" s="16">
        <v>43385</v>
      </c>
      <c r="I2924" s="16">
        <v>44481</v>
      </c>
      <c r="J2924" s="17" t="str">
        <f>IF(Ugovori_OPULJP[[#This Row],[DATUM ZAVRŠETKA OPERACIJE]]&gt;DATE(2023,12,31),"u provedbi","završen")</f>
        <v>završen</v>
      </c>
      <c r="K2924" s="15" t="s">
        <v>21</v>
      </c>
      <c r="L2924" s="15" t="s">
        <v>21</v>
      </c>
      <c r="M2924" s="18">
        <v>0.85</v>
      </c>
      <c r="N2924" s="18">
        <v>0.15</v>
      </c>
      <c r="O2924" s="19">
        <f>Ugovori_OPULJP[[#This Row],[Bespovratna sredstva - Ukupno (EU+Nac) HRK
= Ukupna ugovorena vrijednost bespovratnih sredstava]]*Ugovori_OPULJP[[#This Row],[EU STOPA SUFINANCIRANJA %
EU CO-FINANCING RATE %]]</f>
        <v>1493078.3034999999</v>
      </c>
      <c r="P2924" s="20">
        <f>Ugovori_OPULJP[[#This Row],[Bespovratna sredstva - EU dio - HRK]]/7.5345</f>
        <v>198165.54562346538</v>
      </c>
      <c r="Q2924" s="19">
        <f>Ugovori_OPULJP[[#This Row],[Bespovratna sredstva - Ukupno (EU+Nac) HRK
= Ukupna ugovorena vrijednost bespovratnih sredstava]]*Ugovori_OPULJP[[#This Row],[STOPA NACIONALNOG SUFINANCIRANJA %]]</f>
        <v>263484.40649999998</v>
      </c>
      <c r="R2924" s="20">
        <f>Ugovori_OPULJP[[#This Row],[Bespovratna sredstva - Nacionalni dio - HRK]]/7.5345</f>
        <v>34970.390404140948</v>
      </c>
      <c r="S2924" s="19">
        <v>1756562.71</v>
      </c>
      <c r="T2924" s="20">
        <f>Ugovori_OPULJP[[#This Row],[Bespovratna sredstva - Ukupno (EU+Nac) HRK
= Ukupna ugovorena vrijednost bespovratnih sredstava]]/7.5345</f>
        <v>233135.93602760634</v>
      </c>
      <c r="U2924" s="19">
        <v>0</v>
      </c>
      <c r="V2924" s="20">
        <f>Ugovori_OPULJP[[#This Row],[Javni doprinos korisnika - HRK]]/7.5345</f>
        <v>0</v>
      </c>
      <c r="W2924" s="19">
        <v>0</v>
      </c>
      <c r="X2924" s="20">
        <f>Ugovori_OPULJP[[#This Row],[Privatni doprinos korisnika - HRK]]/7.5345</f>
        <v>0</v>
      </c>
      <c r="Y2924" s="21">
        <f>Ugovori_OPULJP[[#This Row],[Bespovratna sredstva - Ukupno (EU+Nac) HRK
= Ukupna ugovorena vrijednost bespovratnih sredstava]]+Ugovori_OPULJP[[#This Row],[Javni doprinos korisnika - HRK]]+Ugovori_OPULJP[[#This Row],[Privatni doprinos korisnika - HRK]]</f>
        <v>1756562.71</v>
      </c>
      <c r="Z2924" s="22">
        <f>Ugovori_OPULJP[[#This Row],[UKUPNI PRIHVATLJIVI IZDACI
TOTAL ELIGIBLE EXPENDITURE
= Bespovratna sredstva ukupno + doprinos korisnika
= Ukupni prihvatljivi troškovi
= Ukupna ugovorena vrijednost projekta HRK]]/7.5345</f>
        <v>233135.93602760634</v>
      </c>
      <c r="AA2924" s="13" t="s">
        <v>10676</v>
      </c>
      <c r="AB2924" s="13" t="s">
        <v>10677</v>
      </c>
      <c r="AC2924" s="98" t="s">
        <v>10688</v>
      </c>
      <c r="AD2924" s="12" t="s">
        <v>10679</v>
      </c>
    </row>
    <row r="2925" spans="1:30" ht="75.75" customHeight="1" x14ac:dyDescent="0.3">
      <c r="A2925" s="10" t="s">
        <v>10689</v>
      </c>
      <c r="B2925" s="11" t="s">
        <v>10671</v>
      </c>
      <c r="C2925" s="12" t="s">
        <v>10672</v>
      </c>
      <c r="D2925" s="12" t="s">
        <v>10681</v>
      </c>
      <c r="E2925" s="13" t="s">
        <v>223</v>
      </c>
      <c r="F2925" s="14" t="s">
        <v>10690</v>
      </c>
      <c r="G2925" s="14" t="s">
        <v>10691</v>
      </c>
      <c r="H2925" s="16">
        <v>43385</v>
      </c>
      <c r="I2925" s="16">
        <v>44116</v>
      </c>
      <c r="J2925" s="17" t="str">
        <f>IF(Ugovori_OPULJP[[#This Row],[DATUM ZAVRŠETKA OPERACIJE]]&gt;DATE(2023,12,31),"u provedbi","završen")</f>
        <v>završen</v>
      </c>
      <c r="K2925" s="15" t="s">
        <v>86</v>
      </c>
      <c r="L2925" s="15" t="s">
        <v>86</v>
      </c>
      <c r="M2925" s="18">
        <v>0.85</v>
      </c>
      <c r="N2925" s="18">
        <v>0.15</v>
      </c>
      <c r="O2925" s="19">
        <f>Ugovori_OPULJP[[#This Row],[Bespovratna sredstva - Ukupno (EU+Nac) HRK
= Ukupna ugovorena vrijednost bespovratnih sredstava]]*Ugovori_OPULJP[[#This Row],[EU STOPA SUFINANCIRANJA %
EU CO-FINANCING RATE %]]</f>
        <v>1509874.6775</v>
      </c>
      <c r="P2925" s="20">
        <f>Ugovori_OPULJP[[#This Row],[Bespovratna sredstva - EU dio - HRK]]/7.5345</f>
        <v>200394.80755192778</v>
      </c>
      <c r="Q2925" s="19">
        <f>Ugovori_OPULJP[[#This Row],[Bespovratna sredstva - Ukupno (EU+Nac) HRK
= Ukupna ugovorena vrijednost bespovratnih sredstava]]*Ugovori_OPULJP[[#This Row],[STOPA NACIONALNOG SUFINANCIRANJA %]]</f>
        <v>266448.47249999997</v>
      </c>
      <c r="R2925" s="20">
        <f>Ugovori_OPULJP[[#This Row],[Bespovratna sredstva - Nacionalni dio - HRK]]/7.5345</f>
        <v>35363.789567987253</v>
      </c>
      <c r="S2925" s="19">
        <v>1776323.15</v>
      </c>
      <c r="T2925" s="20">
        <f>Ugovori_OPULJP[[#This Row],[Bespovratna sredstva - Ukupno (EU+Nac) HRK
= Ukupna ugovorena vrijednost bespovratnih sredstava]]/7.5345</f>
        <v>235758.59711991504</v>
      </c>
      <c r="U2925" s="19">
        <v>0</v>
      </c>
      <c r="V2925" s="20">
        <f>Ugovori_OPULJP[[#This Row],[Javni doprinos korisnika - HRK]]/7.5345</f>
        <v>0</v>
      </c>
      <c r="W2925" s="19">
        <v>0</v>
      </c>
      <c r="X2925" s="20">
        <f>Ugovori_OPULJP[[#This Row],[Privatni doprinos korisnika - HRK]]/7.5345</f>
        <v>0</v>
      </c>
      <c r="Y2925" s="21">
        <f>Ugovori_OPULJP[[#This Row],[Bespovratna sredstva - Ukupno (EU+Nac) HRK
= Ukupna ugovorena vrijednost bespovratnih sredstava]]+Ugovori_OPULJP[[#This Row],[Javni doprinos korisnika - HRK]]+Ugovori_OPULJP[[#This Row],[Privatni doprinos korisnika - HRK]]</f>
        <v>1776323.15</v>
      </c>
      <c r="Z2925" s="22">
        <f>Ugovori_OPULJP[[#This Row],[UKUPNI PRIHVATLJIVI IZDACI
TOTAL ELIGIBLE EXPENDITURE
= Bespovratna sredstva ukupno + doprinos korisnika
= Ukupni prihvatljivi troškovi
= Ukupna ugovorena vrijednost projekta HRK]]/7.5345</f>
        <v>235758.59711991504</v>
      </c>
      <c r="AA2925" s="13" t="s">
        <v>10676</v>
      </c>
      <c r="AB2925" s="13" t="s">
        <v>10677</v>
      </c>
      <c r="AC2925" s="98" t="s">
        <v>10692</v>
      </c>
      <c r="AD2925" s="12" t="s">
        <v>10679</v>
      </c>
    </row>
    <row r="2926" spans="1:30" ht="66.75" customHeight="1" x14ac:dyDescent="0.3">
      <c r="A2926" s="10" t="s">
        <v>10693</v>
      </c>
      <c r="B2926" s="11" t="s">
        <v>10671</v>
      </c>
      <c r="C2926" s="12" t="s">
        <v>10672</v>
      </c>
      <c r="D2926" s="12" t="s">
        <v>10681</v>
      </c>
      <c r="E2926" s="13" t="s">
        <v>223</v>
      </c>
      <c r="F2926" s="14" t="s">
        <v>10694</v>
      </c>
      <c r="G2926" s="14" t="s">
        <v>10695</v>
      </c>
      <c r="H2926" s="16">
        <v>43385</v>
      </c>
      <c r="I2926" s="16">
        <v>44481</v>
      </c>
      <c r="J2926" s="17" t="str">
        <f>IF(Ugovori_OPULJP[[#This Row],[DATUM ZAVRŠETKA OPERACIJE]]&gt;DATE(2023,12,31),"u provedbi","završen")</f>
        <v>završen</v>
      </c>
      <c r="K2926" s="15" t="s">
        <v>21</v>
      </c>
      <c r="L2926" s="15" t="s">
        <v>21</v>
      </c>
      <c r="M2926" s="18">
        <v>0.85</v>
      </c>
      <c r="N2926" s="18">
        <v>0.15</v>
      </c>
      <c r="O2926" s="19">
        <f>Ugovori_OPULJP[[#This Row],[Bespovratna sredstva - Ukupno (EU+Nac) HRK
= Ukupna ugovorena vrijednost bespovratnih sredstava]]*Ugovori_OPULJP[[#This Row],[EU STOPA SUFINANCIRANJA %
EU CO-FINANCING RATE %]]</f>
        <v>1519221.3029999998</v>
      </c>
      <c r="P2926" s="20">
        <f>Ugovori_OPULJP[[#This Row],[Bespovratna sredstva - EU dio - HRK]]/7.5345</f>
        <v>201635.31793748753</v>
      </c>
      <c r="Q2926" s="19">
        <f>Ugovori_OPULJP[[#This Row],[Bespovratna sredstva - Ukupno (EU+Nac) HRK
= Ukupna ugovorena vrijednost bespovratnih sredstava]]*Ugovori_OPULJP[[#This Row],[STOPA NACIONALNOG SUFINANCIRANJA %]]</f>
        <v>268097.87699999998</v>
      </c>
      <c r="R2926" s="20">
        <f>Ugovori_OPULJP[[#This Row],[Bespovratna sredstva - Nacionalni dio - HRK]]/7.5345</f>
        <v>35582.703165438979</v>
      </c>
      <c r="S2926" s="19">
        <v>1787319.18</v>
      </c>
      <c r="T2926" s="20">
        <f>Ugovori_OPULJP[[#This Row],[Bespovratna sredstva - Ukupno (EU+Nac) HRK
= Ukupna ugovorena vrijednost bespovratnih sredstava]]/7.5345</f>
        <v>237218.02110292652</v>
      </c>
      <c r="U2926" s="19">
        <v>0</v>
      </c>
      <c r="V2926" s="20">
        <f>Ugovori_OPULJP[[#This Row],[Javni doprinos korisnika - HRK]]/7.5345</f>
        <v>0</v>
      </c>
      <c r="W2926" s="19">
        <v>0</v>
      </c>
      <c r="X2926" s="20">
        <f>Ugovori_OPULJP[[#This Row],[Privatni doprinos korisnika - HRK]]/7.5345</f>
        <v>0</v>
      </c>
      <c r="Y2926" s="21">
        <f>Ugovori_OPULJP[[#This Row],[Bespovratna sredstva - Ukupno (EU+Nac) HRK
= Ukupna ugovorena vrijednost bespovratnih sredstava]]+Ugovori_OPULJP[[#This Row],[Javni doprinos korisnika - HRK]]+Ugovori_OPULJP[[#This Row],[Privatni doprinos korisnika - HRK]]</f>
        <v>1787319.18</v>
      </c>
      <c r="Z2926" s="22">
        <f>Ugovori_OPULJP[[#This Row],[UKUPNI PRIHVATLJIVI IZDACI
TOTAL ELIGIBLE EXPENDITURE
= Bespovratna sredstva ukupno + doprinos korisnika
= Ukupni prihvatljivi troškovi
= Ukupna ugovorena vrijednost projekta HRK]]/7.5345</f>
        <v>237218.02110292652</v>
      </c>
      <c r="AA2926" s="13" t="s">
        <v>10676</v>
      </c>
      <c r="AB2926" s="13" t="s">
        <v>10677</v>
      </c>
      <c r="AC2926" s="98" t="s">
        <v>10696</v>
      </c>
      <c r="AD2926" s="12" t="s">
        <v>10679</v>
      </c>
    </row>
    <row r="2927" spans="1:30" ht="66.75" customHeight="1" x14ac:dyDescent="0.3">
      <c r="A2927" s="10" t="s">
        <v>10697</v>
      </c>
      <c r="B2927" s="11" t="s">
        <v>10671</v>
      </c>
      <c r="C2927" s="12" t="s">
        <v>10672</v>
      </c>
      <c r="D2927" s="12" t="s">
        <v>10681</v>
      </c>
      <c r="E2927" s="13" t="s">
        <v>223</v>
      </c>
      <c r="F2927" s="14" t="s">
        <v>10698</v>
      </c>
      <c r="G2927" s="14" t="s">
        <v>10699</v>
      </c>
      <c r="H2927" s="16">
        <v>43385</v>
      </c>
      <c r="I2927" s="16">
        <v>44481</v>
      </c>
      <c r="J2927" s="17" t="str">
        <f>IF(Ugovori_OPULJP[[#This Row],[DATUM ZAVRŠETKA OPERACIJE]]&gt;DATE(2023,12,31),"u provedbi","završen")</f>
        <v>završen</v>
      </c>
      <c r="K2927" s="15" t="s">
        <v>21</v>
      </c>
      <c r="L2927" s="15" t="s">
        <v>21</v>
      </c>
      <c r="M2927" s="18">
        <v>0.85</v>
      </c>
      <c r="N2927" s="18">
        <v>0.15</v>
      </c>
      <c r="O2927" s="19">
        <f>Ugovori_OPULJP[[#This Row],[Bespovratna sredstva - Ukupno (EU+Nac) HRK
= Ukupna ugovorena vrijednost bespovratnih sredstava]]*Ugovori_OPULJP[[#This Row],[EU STOPA SUFINANCIRANJA %
EU CO-FINANCING RATE %]]</f>
        <v>1221551.0225</v>
      </c>
      <c r="P2927" s="20">
        <f>Ugovori_OPULJP[[#This Row],[Bespovratna sredstva - EU dio - HRK]]/7.5345</f>
        <v>162127.68232795806</v>
      </c>
      <c r="Q2927" s="19">
        <f>Ugovori_OPULJP[[#This Row],[Bespovratna sredstva - Ukupno (EU+Nac) HRK
= Ukupna ugovorena vrijednost bespovratnih sredstava]]*Ugovori_OPULJP[[#This Row],[STOPA NACIONALNOG SUFINANCIRANJA %]]</f>
        <v>215567.82750000001</v>
      </c>
      <c r="R2927" s="20">
        <f>Ugovori_OPULJP[[#This Row],[Bespovratna sredstva - Nacionalni dio - HRK]]/7.5345</f>
        <v>28610.767469639657</v>
      </c>
      <c r="S2927" s="19">
        <v>1437118.85</v>
      </c>
      <c r="T2927" s="20">
        <f>Ugovori_OPULJP[[#This Row],[Bespovratna sredstva - Ukupno (EU+Nac) HRK
= Ukupna ugovorena vrijednost bespovratnih sredstava]]/7.5345</f>
        <v>190738.44979759771</v>
      </c>
      <c r="U2927" s="19">
        <v>0</v>
      </c>
      <c r="V2927" s="20">
        <f>Ugovori_OPULJP[[#This Row],[Javni doprinos korisnika - HRK]]/7.5345</f>
        <v>0</v>
      </c>
      <c r="W2927" s="19">
        <v>0</v>
      </c>
      <c r="X2927" s="20">
        <f>Ugovori_OPULJP[[#This Row],[Privatni doprinos korisnika - HRK]]/7.5345</f>
        <v>0</v>
      </c>
      <c r="Y2927" s="21">
        <f>Ugovori_OPULJP[[#This Row],[Bespovratna sredstva - Ukupno (EU+Nac) HRK
= Ukupna ugovorena vrijednost bespovratnih sredstava]]+Ugovori_OPULJP[[#This Row],[Javni doprinos korisnika - HRK]]+Ugovori_OPULJP[[#This Row],[Privatni doprinos korisnika - HRK]]</f>
        <v>1437118.85</v>
      </c>
      <c r="Z2927" s="22">
        <f>Ugovori_OPULJP[[#This Row],[UKUPNI PRIHVATLJIVI IZDACI
TOTAL ELIGIBLE EXPENDITURE
= Bespovratna sredstva ukupno + doprinos korisnika
= Ukupni prihvatljivi troškovi
= Ukupna ugovorena vrijednost projekta HRK]]/7.5345</f>
        <v>190738.44979759771</v>
      </c>
      <c r="AA2927" s="13" t="s">
        <v>10676</v>
      </c>
      <c r="AB2927" s="13" t="s">
        <v>10677</v>
      </c>
      <c r="AC2927" s="98" t="s">
        <v>10700</v>
      </c>
      <c r="AD2927" s="12" t="s">
        <v>10679</v>
      </c>
    </row>
    <row r="2928" spans="1:30" ht="66.75" customHeight="1" x14ac:dyDescent="0.3">
      <c r="A2928" s="10" t="s">
        <v>10701</v>
      </c>
      <c r="B2928" s="11" t="s">
        <v>10671</v>
      </c>
      <c r="C2928" s="12" t="s">
        <v>10672</v>
      </c>
      <c r="D2928" s="12" t="s">
        <v>10681</v>
      </c>
      <c r="E2928" s="13" t="s">
        <v>223</v>
      </c>
      <c r="F2928" s="14" t="s">
        <v>10702</v>
      </c>
      <c r="G2928" s="14" t="s">
        <v>10703</v>
      </c>
      <c r="H2928" s="16">
        <v>43385</v>
      </c>
      <c r="I2928" s="16">
        <v>44481</v>
      </c>
      <c r="J2928" s="17" t="str">
        <f>IF(Ugovori_OPULJP[[#This Row],[DATUM ZAVRŠETKA OPERACIJE]]&gt;DATE(2023,12,31),"u provedbi","završen")</f>
        <v>završen</v>
      </c>
      <c r="K2928" s="15" t="s">
        <v>21</v>
      </c>
      <c r="L2928" s="15" t="s">
        <v>21</v>
      </c>
      <c r="M2928" s="18">
        <v>0.85</v>
      </c>
      <c r="N2928" s="18">
        <v>0.15</v>
      </c>
      <c r="O2928" s="19">
        <f>Ugovori_OPULJP[[#This Row],[Bespovratna sredstva - Ukupno (EU+Nac) HRK
= Ukupna ugovorena vrijednost bespovratnih sredstava]]*Ugovori_OPULJP[[#This Row],[EU STOPA SUFINANCIRANJA %
EU CO-FINANCING RATE %]]</f>
        <v>1509300.9615</v>
      </c>
      <c r="P2928" s="20">
        <f>Ugovori_OPULJP[[#This Row],[Bespovratna sredstva - EU dio - HRK]]/7.5345</f>
        <v>200318.66235317537</v>
      </c>
      <c r="Q2928" s="19">
        <f>Ugovori_OPULJP[[#This Row],[Bespovratna sredstva - Ukupno (EU+Nac) HRK
= Ukupna ugovorena vrijednost bespovratnih sredstava]]*Ugovori_OPULJP[[#This Row],[STOPA NACIONALNOG SUFINANCIRANJA %]]</f>
        <v>266347.22849999997</v>
      </c>
      <c r="R2928" s="20">
        <f>Ugovori_OPULJP[[#This Row],[Bespovratna sredstva - Nacionalni dio - HRK]]/7.5345</f>
        <v>35350.35217997212</v>
      </c>
      <c r="S2928" s="19">
        <v>1775648.19</v>
      </c>
      <c r="T2928" s="20">
        <f>Ugovori_OPULJP[[#This Row],[Bespovratna sredstva - Ukupno (EU+Nac) HRK
= Ukupna ugovorena vrijednost bespovratnih sredstava]]/7.5345</f>
        <v>235669.01453314751</v>
      </c>
      <c r="U2928" s="19">
        <v>0</v>
      </c>
      <c r="V2928" s="20">
        <f>Ugovori_OPULJP[[#This Row],[Javni doprinos korisnika - HRK]]/7.5345</f>
        <v>0</v>
      </c>
      <c r="W2928" s="19">
        <v>0</v>
      </c>
      <c r="X2928" s="20">
        <f>Ugovori_OPULJP[[#This Row],[Privatni doprinos korisnika - HRK]]/7.5345</f>
        <v>0</v>
      </c>
      <c r="Y2928" s="21">
        <f>Ugovori_OPULJP[[#This Row],[Bespovratna sredstva - Ukupno (EU+Nac) HRK
= Ukupna ugovorena vrijednost bespovratnih sredstava]]+Ugovori_OPULJP[[#This Row],[Javni doprinos korisnika - HRK]]+Ugovori_OPULJP[[#This Row],[Privatni doprinos korisnika - HRK]]</f>
        <v>1775648.19</v>
      </c>
      <c r="Z2928" s="22">
        <f>Ugovori_OPULJP[[#This Row],[UKUPNI PRIHVATLJIVI IZDACI
TOTAL ELIGIBLE EXPENDITURE
= Bespovratna sredstva ukupno + doprinos korisnika
= Ukupni prihvatljivi troškovi
= Ukupna ugovorena vrijednost projekta HRK]]/7.5345</f>
        <v>235669.01453314751</v>
      </c>
      <c r="AA2928" s="13" t="s">
        <v>10676</v>
      </c>
      <c r="AB2928" s="13" t="s">
        <v>10677</v>
      </c>
      <c r="AC2928" s="98" t="s">
        <v>10704</v>
      </c>
      <c r="AD2928" s="12" t="s">
        <v>10679</v>
      </c>
    </row>
    <row r="2929" spans="1:30" ht="66.75" customHeight="1" x14ac:dyDescent="0.3">
      <c r="A2929" s="10" t="s">
        <v>10705</v>
      </c>
      <c r="B2929" s="11" t="s">
        <v>10671</v>
      </c>
      <c r="C2929" s="12" t="s">
        <v>10672</v>
      </c>
      <c r="D2929" s="12" t="s">
        <v>10681</v>
      </c>
      <c r="E2929" s="13" t="s">
        <v>223</v>
      </c>
      <c r="F2929" s="14" t="s">
        <v>10706</v>
      </c>
      <c r="G2929" s="14" t="s">
        <v>10707</v>
      </c>
      <c r="H2929" s="16">
        <v>43385</v>
      </c>
      <c r="I2929" s="16">
        <v>44208</v>
      </c>
      <c r="J2929" s="17" t="str">
        <f>IF(Ugovori_OPULJP[[#This Row],[DATUM ZAVRŠETKA OPERACIJE]]&gt;DATE(2023,12,31),"u provedbi","završen")</f>
        <v>završen</v>
      </c>
      <c r="K2929" s="15" t="s">
        <v>21</v>
      </c>
      <c r="L2929" s="15" t="s">
        <v>21</v>
      </c>
      <c r="M2929" s="18">
        <v>0.85</v>
      </c>
      <c r="N2929" s="18">
        <v>0.15</v>
      </c>
      <c r="O2929" s="19">
        <f>Ugovori_OPULJP[[#This Row],[Bespovratna sredstva - Ukupno (EU+Nac) HRK
= Ukupna ugovorena vrijednost bespovratnih sredstava]]*Ugovori_OPULJP[[#This Row],[EU STOPA SUFINANCIRANJA %
EU CO-FINANCING RATE %]]</f>
        <v>1377183.4384999999</v>
      </c>
      <c r="P2929" s="20">
        <f>Ugovori_OPULJP[[#This Row],[Bespovratna sredstva - EU dio - HRK]]/7.5345</f>
        <v>182783.65365983141</v>
      </c>
      <c r="Q2929" s="19">
        <f>Ugovori_OPULJP[[#This Row],[Bespovratna sredstva - Ukupno (EU+Nac) HRK
= Ukupna ugovorena vrijednost bespovratnih sredstava]]*Ugovori_OPULJP[[#This Row],[STOPA NACIONALNOG SUFINANCIRANJA %]]</f>
        <v>243032.37150000001</v>
      </c>
      <c r="R2929" s="20">
        <f>Ugovori_OPULJP[[#This Row],[Bespovratna sredstva - Nacionalni dio - HRK]]/7.5345</f>
        <v>32255.938881146725</v>
      </c>
      <c r="S2929" s="19">
        <v>1620215.81</v>
      </c>
      <c r="T2929" s="20">
        <f>Ugovori_OPULJP[[#This Row],[Bespovratna sredstva - Ukupno (EU+Nac) HRK
= Ukupna ugovorena vrijednost bespovratnih sredstava]]/7.5345</f>
        <v>215039.59254097816</v>
      </c>
      <c r="U2929" s="19">
        <v>0</v>
      </c>
      <c r="V2929" s="20">
        <f>Ugovori_OPULJP[[#This Row],[Javni doprinos korisnika - HRK]]/7.5345</f>
        <v>0</v>
      </c>
      <c r="W2929" s="19">
        <v>0</v>
      </c>
      <c r="X2929" s="20">
        <f>Ugovori_OPULJP[[#This Row],[Privatni doprinos korisnika - HRK]]/7.5345</f>
        <v>0</v>
      </c>
      <c r="Y2929" s="21">
        <f>Ugovori_OPULJP[[#This Row],[Bespovratna sredstva - Ukupno (EU+Nac) HRK
= Ukupna ugovorena vrijednost bespovratnih sredstava]]+Ugovori_OPULJP[[#This Row],[Javni doprinos korisnika - HRK]]+Ugovori_OPULJP[[#This Row],[Privatni doprinos korisnika - HRK]]</f>
        <v>1620215.81</v>
      </c>
      <c r="Z2929" s="22">
        <f>Ugovori_OPULJP[[#This Row],[UKUPNI PRIHVATLJIVI IZDACI
TOTAL ELIGIBLE EXPENDITURE
= Bespovratna sredstva ukupno + doprinos korisnika
= Ukupni prihvatljivi troškovi
= Ukupna ugovorena vrijednost projekta HRK]]/7.5345</f>
        <v>215039.59254097816</v>
      </c>
      <c r="AA2929" s="13" t="s">
        <v>10676</v>
      </c>
      <c r="AB2929" s="13" t="s">
        <v>10677</v>
      </c>
      <c r="AC2929" s="98" t="s">
        <v>10708</v>
      </c>
      <c r="AD2929" s="12" t="s">
        <v>10679</v>
      </c>
    </row>
    <row r="2930" spans="1:30" ht="66.75" customHeight="1" x14ac:dyDescent="0.3">
      <c r="A2930" s="10" t="s">
        <v>10709</v>
      </c>
      <c r="B2930" s="11" t="s">
        <v>10671</v>
      </c>
      <c r="C2930" s="12" t="s">
        <v>10672</v>
      </c>
      <c r="D2930" s="12" t="s">
        <v>10681</v>
      </c>
      <c r="E2930" s="13" t="s">
        <v>223</v>
      </c>
      <c r="F2930" s="14" t="s">
        <v>10710</v>
      </c>
      <c r="G2930" s="14" t="s">
        <v>10711</v>
      </c>
      <c r="H2930" s="16">
        <v>43385</v>
      </c>
      <c r="I2930" s="16">
        <v>44116</v>
      </c>
      <c r="J2930" s="17" t="str">
        <f>IF(Ugovori_OPULJP[[#This Row],[DATUM ZAVRŠETKA OPERACIJE]]&gt;DATE(2023,12,31),"u provedbi","završen")</f>
        <v>završen</v>
      </c>
      <c r="K2930" s="15" t="s">
        <v>21</v>
      </c>
      <c r="L2930" s="15" t="s">
        <v>21</v>
      </c>
      <c r="M2930" s="18">
        <v>0.85</v>
      </c>
      <c r="N2930" s="18">
        <v>0.15</v>
      </c>
      <c r="O2930" s="19">
        <f>Ugovori_OPULJP[[#This Row],[Bespovratna sredstva - Ukupno (EU+Nac) HRK
= Ukupna ugovorena vrijednost bespovratnih sredstava]]*Ugovori_OPULJP[[#This Row],[EU STOPA SUFINANCIRANJA %
EU CO-FINANCING RATE %]]</f>
        <v>1527001.4975000001</v>
      </c>
      <c r="P2930" s="20">
        <f>Ugovori_OPULJP[[#This Row],[Bespovratna sredstva - EU dio - HRK]]/7.5345</f>
        <v>202667.92720153957</v>
      </c>
      <c r="Q2930" s="19">
        <f>Ugovori_OPULJP[[#This Row],[Bespovratna sredstva - Ukupno (EU+Nac) HRK
= Ukupna ugovorena vrijednost bespovratnih sredstava]]*Ugovori_OPULJP[[#This Row],[STOPA NACIONALNOG SUFINANCIRANJA %]]</f>
        <v>269470.85249999998</v>
      </c>
      <c r="R2930" s="20">
        <f>Ugovori_OPULJP[[#This Row],[Bespovratna sredstva - Nacionalni dio - HRK]]/7.5345</f>
        <v>35764.928329683455</v>
      </c>
      <c r="S2930" s="19">
        <v>1796472.35</v>
      </c>
      <c r="T2930" s="20">
        <f>Ugovori_OPULJP[[#This Row],[Bespovratna sredstva - Ukupno (EU+Nac) HRK
= Ukupna ugovorena vrijednost bespovratnih sredstava]]/7.5345</f>
        <v>238432.85553122303</v>
      </c>
      <c r="U2930" s="19">
        <v>0</v>
      </c>
      <c r="V2930" s="20">
        <f>Ugovori_OPULJP[[#This Row],[Javni doprinos korisnika - HRK]]/7.5345</f>
        <v>0</v>
      </c>
      <c r="W2930" s="19">
        <v>0</v>
      </c>
      <c r="X2930" s="20">
        <f>Ugovori_OPULJP[[#This Row],[Privatni doprinos korisnika - HRK]]/7.5345</f>
        <v>0</v>
      </c>
      <c r="Y2930" s="21">
        <f>Ugovori_OPULJP[[#This Row],[Bespovratna sredstva - Ukupno (EU+Nac) HRK
= Ukupna ugovorena vrijednost bespovratnih sredstava]]+Ugovori_OPULJP[[#This Row],[Javni doprinos korisnika - HRK]]+Ugovori_OPULJP[[#This Row],[Privatni doprinos korisnika - HRK]]</f>
        <v>1796472.35</v>
      </c>
      <c r="Z2930" s="22">
        <f>Ugovori_OPULJP[[#This Row],[UKUPNI PRIHVATLJIVI IZDACI
TOTAL ELIGIBLE EXPENDITURE
= Bespovratna sredstva ukupno + doprinos korisnika
= Ukupni prihvatljivi troškovi
= Ukupna ugovorena vrijednost projekta HRK]]/7.5345</f>
        <v>238432.85553122303</v>
      </c>
      <c r="AA2930" s="13" t="s">
        <v>10676</v>
      </c>
      <c r="AB2930" s="13" t="s">
        <v>10677</v>
      </c>
      <c r="AC2930" s="98" t="s">
        <v>10712</v>
      </c>
      <c r="AD2930" s="12" t="s">
        <v>10679</v>
      </c>
    </row>
    <row r="2931" spans="1:30" ht="66.75" customHeight="1" x14ac:dyDescent="0.3">
      <c r="A2931" s="10" t="s">
        <v>10713</v>
      </c>
      <c r="B2931" s="11" t="s">
        <v>10671</v>
      </c>
      <c r="C2931" s="12" t="s">
        <v>10672</v>
      </c>
      <c r="D2931" s="12" t="s">
        <v>10681</v>
      </c>
      <c r="E2931" s="13" t="s">
        <v>223</v>
      </c>
      <c r="F2931" s="14" t="s">
        <v>10714</v>
      </c>
      <c r="G2931" s="14" t="s">
        <v>10715</v>
      </c>
      <c r="H2931" s="16">
        <v>43385</v>
      </c>
      <c r="I2931" s="16">
        <v>44481</v>
      </c>
      <c r="J2931" s="17" t="str">
        <f>IF(Ugovori_OPULJP[[#This Row],[DATUM ZAVRŠETKA OPERACIJE]]&gt;DATE(2023,12,31),"u provedbi","završen")</f>
        <v>završen</v>
      </c>
      <c r="K2931" s="15" t="s">
        <v>21</v>
      </c>
      <c r="L2931" s="15" t="s">
        <v>21</v>
      </c>
      <c r="M2931" s="18">
        <v>0.85</v>
      </c>
      <c r="N2931" s="18">
        <v>0.15</v>
      </c>
      <c r="O2931" s="19">
        <f>Ugovori_OPULJP[[#This Row],[Bespovratna sredstva - Ukupno (EU+Nac) HRK
= Ukupna ugovorena vrijednost bespovratnih sredstava]]*Ugovori_OPULJP[[#This Row],[EU STOPA SUFINANCIRANJA %
EU CO-FINANCING RATE %]]</f>
        <v>1498456.1004999999</v>
      </c>
      <c r="P2931" s="20">
        <f>Ugovori_OPULJP[[#This Row],[Bespovratna sredstva - EU dio - HRK]]/7.5345</f>
        <v>198879.30194438912</v>
      </c>
      <c r="Q2931" s="19">
        <f>Ugovori_OPULJP[[#This Row],[Bespovratna sredstva - Ukupno (EU+Nac) HRK
= Ukupna ugovorena vrijednost bespovratnih sredstava]]*Ugovori_OPULJP[[#This Row],[STOPA NACIONALNOG SUFINANCIRANJA %]]</f>
        <v>264433.42949999997</v>
      </c>
      <c r="R2931" s="20">
        <f>Ugovori_OPULJP[[#This Row],[Bespovratna sredstva - Nacionalni dio - HRK]]/7.5345</f>
        <v>35096.347401951018</v>
      </c>
      <c r="S2931" s="19">
        <v>1762889.53</v>
      </c>
      <c r="T2931" s="20">
        <f>Ugovori_OPULJP[[#This Row],[Bespovratna sredstva - Ukupno (EU+Nac) HRK
= Ukupna ugovorena vrijednost bespovratnih sredstava]]/7.5345</f>
        <v>233975.64934634016</v>
      </c>
      <c r="U2931" s="19">
        <v>0</v>
      </c>
      <c r="V2931" s="20">
        <f>Ugovori_OPULJP[[#This Row],[Javni doprinos korisnika - HRK]]/7.5345</f>
        <v>0</v>
      </c>
      <c r="W2931" s="19">
        <v>0</v>
      </c>
      <c r="X2931" s="20">
        <f>Ugovori_OPULJP[[#This Row],[Privatni doprinos korisnika - HRK]]/7.5345</f>
        <v>0</v>
      </c>
      <c r="Y2931" s="21">
        <f>Ugovori_OPULJP[[#This Row],[Bespovratna sredstva - Ukupno (EU+Nac) HRK
= Ukupna ugovorena vrijednost bespovratnih sredstava]]+Ugovori_OPULJP[[#This Row],[Javni doprinos korisnika - HRK]]+Ugovori_OPULJP[[#This Row],[Privatni doprinos korisnika - HRK]]</f>
        <v>1762889.53</v>
      </c>
      <c r="Z2931" s="22">
        <f>Ugovori_OPULJP[[#This Row],[UKUPNI PRIHVATLJIVI IZDACI
TOTAL ELIGIBLE EXPENDITURE
= Bespovratna sredstva ukupno + doprinos korisnika
= Ukupni prihvatljivi troškovi
= Ukupna ugovorena vrijednost projekta HRK]]/7.5345</f>
        <v>233975.64934634016</v>
      </c>
      <c r="AA2931" s="13" t="s">
        <v>10676</v>
      </c>
      <c r="AB2931" s="13" t="s">
        <v>10677</v>
      </c>
      <c r="AC2931" s="98" t="s">
        <v>10716</v>
      </c>
      <c r="AD2931" s="12" t="s">
        <v>10679</v>
      </c>
    </row>
    <row r="2932" spans="1:30" ht="66.75" customHeight="1" x14ac:dyDescent="0.3">
      <c r="A2932" s="10" t="s">
        <v>10717</v>
      </c>
      <c r="B2932" s="11" t="s">
        <v>10671</v>
      </c>
      <c r="C2932" s="12" t="s">
        <v>10672</v>
      </c>
      <c r="D2932" s="12" t="s">
        <v>10681</v>
      </c>
      <c r="E2932" s="13" t="s">
        <v>223</v>
      </c>
      <c r="F2932" s="14" t="s">
        <v>10718</v>
      </c>
      <c r="G2932" s="14" t="s">
        <v>10719</v>
      </c>
      <c r="H2932" s="16">
        <v>43385</v>
      </c>
      <c r="I2932" s="16">
        <v>44116</v>
      </c>
      <c r="J2932" s="17" t="str">
        <f>IF(Ugovori_OPULJP[[#This Row],[DATUM ZAVRŠETKA OPERACIJE]]&gt;DATE(2023,12,31),"u provedbi","završen")</f>
        <v>završen</v>
      </c>
      <c r="K2932" s="15" t="s">
        <v>21</v>
      </c>
      <c r="L2932" s="15" t="s">
        <v>21</v>
      </c>
      <c r="M2932" s="18">
        <v>0.85</v>
      </c>
      <c r="N2932" s="18">
        <v>0.15</v>
      </c>
      <c r="O2932" s="19">
        <f>Ugovori_OPULJP[[#This Row],[Bespovratna sredstva - Ukupno (EU+Nac) HRK
= Ukupna ugovorena vrijednost bespovratnih sredstava]]*Ugovori_OPULJP[[#This Row],[EU STOPA SUFINANCIRANJA %
EU CO-FINANCING RATE %]]</f>
        <v>587902.20250000001</v>
      </c>
      <c r="P2932" s="20">
        <f>Ugovori_OPULJP[[#This Row],[Bespovratna sredstva - EU dio - HRK]]/7.5345</f>
        <v>78028.03138894419</v>
      </c>
      <c r="Q2932" s="19">
        <f>Ugovori_OPULJP[[#This Row],[Bespovratna sredstva - Ukupno (EU+Nac) HRK
= Ukupna ugovorena vrijednost bespovratnih sredstava]]*Ugovori_OPULJP[[#This Row],[STOPA NACIONALNOG SUFINANCIRANJA %]]</f>
        <v>103747.44749999999</v>
      </c>
      <c r="R2932" s="20">
        <f>Ugovori_OPULJP[[#This Row],[Bespovratna sredstva - Nacionalni dio - HRK]]/7.5345</f>
        <v>13769.652598048973</v>
      </c>
      <c r="S2932" s="19">
        <v>691649.65</v>
      </c>
      <c r="T2932" s="20">
        <f>Ugovori_OPULJP[[#This Row],[Bespovratna sredstva - Ukupno (EU+Nac) HRK
= Ukupna ugovorena vrijednost bespovratnih sredstava]]/7.5345</f>
        <v>91797.683986993157</v>
      </c>
      <c r="U2932" s="19">
        <v>0</v>
      </c>
      <c r="V2932" s="20">
        <f>Ugovori_OPULJP[[#This Row],[Javni doprinos korisnika - HRK]]/7.5345</f>
        <v>0</v>
      </c>
      <c r="W2932" s="19">
        <v>871299.66</v>
      </c>
      <c r="X2932" s="20">
        <f>Ugovori_OPULJP[[#This Row],[Privatni doprinos korisnika - HRK]]/7.5345</f>
        <v>115641.33784590881</v>
      </c>
      <c r="Y2932" s="21">
        <f>Ugovori_OPULJP[[#This Row],[Bespovratna sredstva - Ukupno (EU+Nac) HRK
= Ukupna ugovorena vrijednost bespovratnih sredstava]]+Ugovori_OPULJP[[#This Row],[Javni doprinos korisnika - HRK]]+Ugovori_OPULJP[[#This Row],[Privatni doprinos korisnika - HRK]]</f>
        <v>1562949.31</v>
      </c>
      <c r="Z2932" s="22">
        <f>Ugovori_OPULJP[[#This Row],[UKUPNI PRIHVATLJIVI IZDACI
TOTAL ELIGIBLE EXPENDITURE
= Bespovratna sredstva ukupno + doprinos korisnika
= Ukupni prihvatljivi troškovi
= Ukupna ugovorena vrijednost projekta HRK]]/7.5345</f>
        <v>207439.02183290198</v>
      </c>
      <c r="AA2932" s="13" t="s">
        <v>10676</v>
      </c>
      <c r="AB2932" s="13" t="s">
        <v>10677</v>
      </c>
      <c r="AC2932" s="98" t="s">
        <v>10720</v>
      </c>
      <c r="AD2932" s="12" t="s">
        <v>10679</v>
      </c>
    </row>
    <row r="2933" spans="1:30" ht="66.75" customHeight="1" x14ac:dyDescent="0.3">
      <c r="A2933" s="10" t="s">
        <v>10721</v>
      </c>
      <c r="B2933" s="11" t="s">
        <v>10671</v>
      </c>
      <c r="C2933" s="12" t="s">
        <v>10672</v>
      </c>
      <c r="D2933" s="12" t="s">
        <v>10681</v>
      </c>
      <c r="E2933" s="13" t="s">
        <v>223</v>
      </c>
      <c r="F2933" s="14" t="s">
        <v>10722</v>
      </c>
      <c r="G2933" s="14" t="s">
        <v>10723</v>
      </c>
      <c r="H2933" s="16">
        <v>43385</v>
      </c>
      <c r="I2933" s="16">
        <v>44481</v>
      </c>
      <c r="J2933" s="17" t="str">
        <f>IF(Ugovori_OPULJP[[#This Row],[DATUM ZAVRŠETKA OPERACIJE]]&gt;DATE(2023,12,31),"u provedbi","završen")</f>
        <v>završen</v>
      </c>
      <c r="K2933" s="15" t="s">
        <v>66</v>
      </c>
      <c r="L2933" s="15" t="s">
        <v>66</v>
      </c>
      <c r="M2933" s="18">
        <v>0.85</v>
      </c>
      <c r="N2933" s="18">
        <v>0.15</v>
      </c>
      <c r="O2933" s="19">
        <f>Ugovori_OPULJP[[#This Row],[Bespovratna sredstva - Ukupno (EU+Nac) HRK
= Ukupna ugovorena vrijednost bespovratnih sredstava]]*Ugovori_OPULJP[[#This Row],[EU STOPA SUFINANCIRANJA %
EU CO-FINANCING RATE %]]</f>
        <v>1529444.1680000001</v>
      </c>
      <c r="P2933" s="20">
        <f>Ugovori_OPULJP[[#This Row],[Bespovratna sredstva - EU dio - HRK]]/7.5345</f>
        <v>202992.12529033114</v>
      </c>
      <c r="Q2933" s="19">
        <f>Ugovori_OPULJP[[#This Row],[Bespovratna sredstva - Ukupno (EU+Nac) HRK
= Ukupna ugovorena vrijednost bespovratnih sredstava]]*Ugovori_OPULJP[[#This Row],[STOPA NACIONALNOG SUFINANCIRANJA %]]</f>
        <v>269901.91200000001</v>
      </c>
      <c r="R2933" s="20">
        <f>Ugovori_OPULJP[[#This Row],[Bespovratna sredstva - Nacionalni dio - HRK]]/7.5345</f>
        <v>35822.139757117257</v>
      </c>
      <c r="S2933" s="19">
        <v>1799346.08</v>
      </c>
      <c r="T2933" s="20">
        <f>Ugovori_OPULJP[[#This Row],[Bespovratna sredstva - Ukupno (EU+Nac) HRK
= Ukupna ugovorena vrijednost bespovratnih sredstava]]/7.5345</f>
        <v>238814.2650474484</v>
      </c>
      <c r="U2933" s="19">
        <v>0</v>
      </c>
      <c r="V2933" s="20">
        <f>Ugovori_OPULJP[[#This Row],[Javni doprinos korisnika - HRK]]/7.5345</f>
        <v>0</v>
      </c>
      <c r="W2933" s="19">
        <v>0</v>
      </c>
      <c r="X2933" s="20">
        <f>Ugovori_OPULJP[[#This Row],[Privatni doprinos korisnika - HRK]]/7.5345</f>
        <v>0</v>
      </c>
      <c r="Y2933" s="21">
        <f>Ugovori_OPULJP[[#This Row],[Bespovratna sredstva - Ukupno (EU+Nac) HRK
= Ukupna ugovorena vrijednost bespovratnih sredstava]]+Ugovori_OPULJP[[#This Row],[Javni doprinos korisnika - HRK]]+Ugovori_OPULJP[[#This Row],[Privatni doprinos korisnika - HRK]]</f>
        <v>1799346.08</v>
      </c>
      <c r="Z2933" s="22">
        <f>Ugovori_OPULJP[[#This Row],[UKUPNI PRIHVATLJIVI IZDACI
TOTAL ELIGIBLE EXPENDITURE
= Bespovratna sredstva ukupno + doprinos korisnika
= Ukupni prihvatljivi troškovi
= Ukupna ugovorena vrijednost projekta HRK]]/7.5345</f>
        <v>238814.2650474484</v>
      </c>
      <c r="AA2933" s="13" t="s">
        <v>10676</v>
      </c>
      <c r="AB2933" s="13" t="s">
        <v>10677</v>
      </c>
      <c r="AC2933" s="98" t="s">
        <v>10724</v>
      </c>
      <c r="AD2933" s="12" t="s">
        <v>10679</v>
      </c>
    </row>
    <row r="2934" spans="1:30" ht="66.75" customHeight="1" x14ac:dyDescent="0.3">
      <c r="A2934" s="10" t="s">
        <v>10725</v>
      </c>
      <c r="B2934" s="11" t="s">
        <v>10671</v>
      </c>
      <c r="C2934" s="12" t="s">
        <v>10672</v>
      </c>
      <c r="D2934" s="12" t="s">
        <v>10681</v>
      </c>
      <c r="E2934" s="13" t="s">
        <v>223</v>
      </c>
      <c r="F2934" s="14" t="s">
        <v>10726</v>
      </c>
      <c r="G2934" s="14" t="s">
        <v>10727</v>
      </c>
      <c r="H2934" s="16">
        <v>43385</v>
      </c>
      <c r="I2934" s="16">
        <v>44481</v>
      </c>
      <c r="J2934" s="17" t="str">
        <f>IF(Ugovori_OPULJP[[#This Row],[DATUM ZAVRŠETKA OPERACIJE]]&gt;DATE(2023,12,31),"u provedbi","završen")</f>
        <v>završen</v>
      </c>
      <c r="K2934" s="15" t="s">
        <v>21</v>
      </c>
      <c r="L2934" s="15" t="s">
        <v>21</v>
      </c>
      <c r="M2934" s="18">
        <v>0.85</v>
      </c>
      <c r="N2934" s="18">
        <v>0.15</v>
      </c>
      <c r="O2934" s="19">
        <f>Ugovori_OPULJP[[#This Row],[Bespovratna sredstva - Ukupno (EU+Nac) HRK
= Ukupna ugovorena vrijednost bespovratnih sredstava]]*Ugovori_OPULJP[[#This Row],[EU STOPA SUFINANCIRANJA %
EU CO-FINANCING RATE %]]</f>
        <v>1520924.6945</v>
      </c>
      <c r="P2934" s="20">
        <f>Ugovori_OPULJP[[#This Row],[Bespovratna sredstva - EU dio - HRK]]/7.5345</f>
        <v>201861.39684119716</v>
      </c>
      <c r="Q2934" s="19">
        <f>Ugovori_OPULJP[[#This Row],[Bespovratna sredstva - Ukupno (EU+Nac) HRK
= Ukupna ugovorena vrijednost bespovratnih sredstava]]*Ugovori_OPULJP[[#This Row],[STOPA NACIONALNOG SUFINANCIRANJA %]]</f>
        <v>268398.4755</v>
      </c>
      <c r="R2934" s="20">
        <f>Ugovori_OPULJP[[#This Row],[Bespovratna sredstva - Nacionalni dio - HRK]]/7.5345</f>
        <v>35622.599442564206</v>
      </c>
      <c r="S2934" s="19">
        <v>1789323.17</v>
      </c>
      <c r="T2934" s="20">
        <f>Ugovori_OPULJP[[#This Row],[Bespovratna sredstva - Ukupno (EU+Nac) HRK
= Ukupna ugovorena vrijednost bespovratnih sredstava]]/7.5345</f>
        <v>237483.99628376134</v>
      </c>
      <c r="U2934" s="19">
        <v>0</v>
      </c>
      <c r="V2934" s="20">
        <f>Ugovori_OPULJP[[#This Row],[Javni doprinos korisnika - HRK]]/7.5345</f>
        <v>0</v>
      </c>
      <c r="W2934" s="19">
        <v>0</v>
      </c>
      <c r="X2934" s="20">
        <f>Ugovori_OPULJP[[#This Row],[Privatni doprinos korisnika - HRK]]/7.5345</f>
        <v>0</v>
      </c>
      <c r="Y2934" s="21">
        <f>Ugovori_OPULJP[[#This Row],[Bespovratna sredstva - Ukupno (EU+Nac) HRK
= Ukupna ugovorena vrijednost bespovratnih sredstava]]+Ugovori_OPULJP[[#This Row],[Javni doprinos korisnika - HRK]]+Ugovori_OPULJP[[#This Row],[Privatni doprinos korisnika - HRK]]</f>
        <v>1789323.17</v>
      </c>
      <c r="Z2934" s="22">
        <f>Ugovori_OPULJP[[#This Row],[UKUPNI PRIHVATLJIVI IZDACI
TOTAL ELIGIBLE EXPENDITURE
= Bespovratna sredstva ukupno + doprinos korisnika
= Ukupni prihvatljivi troškovi
= Ukupna ugovorena vrijednost projekta HRK]]/7.5345</f>
        <v>237483.99628376134</v>
      </c>
      <c r="AA2934" s="13" t="s">
        <v>10676</v>
      </c>
      <c r="AB2934" s="13" t="s">
        <v>10677</v>
      </c>
      <c r="AC2934" s="98" t="s">
        <v>10728</v>
      </c>
      <c r="AD2934" s="12" t="s">
        <v>10679</v>
      </c>
    </row>
    <row r="2935" spans="1:30" ht="66.75" customHeight="1" x14ac:dyDescent="0.3">
      <c r="A2935" s="10" t="s">
        <v>10729</v>
      </c>
      <c r="B2935" s="11" t="s">
        <v>10671</v>
      </c>
      <c r="C2935" s="12" t="s">
        <v>10672</v>
      </c>
      <c r="D2935" s="12" t="s">
        <v>10681</v>
      </c>
      <c r="E2935" s="13" t="s">
        <v>223</v>
      </c>
      <c r="F2935" s="14" t="s">
        <v>10730</v>
      </c>
      <c r="G2935" s="14" t="s">
        <v>10187</v>
      </c>
      <c r="H2935" s="16">
        <v>43385</v>
      </c>
      <c r="I2935" s="16">
        <v>44481</v>
      </c>
      <c r="J2935" s="17" t="str">
        <f>IF(Ugovori_OPULJP[[#This Row],[DATUM ZAVRŠETKA OPERACIJE]]&gt;DATE(2023,12,31),"u provedbi","završen")</f>
        <v>završen</v>
      </c>
      <c r="K2935" s="15" t="s">
        <v>21</v>
      </c>
      <c r="L2935" s="15" t="s">
        <v>21</v>
      </c>
      <c r="M2935" s="18">
        <v>0.85</v>
      </c>
      <c r="N2935" s="18">
        <v>0.15</v>
      </c>
      <c r="O2935" s="19">
        <f>Ugovori_OPULJP[[#This Row],[Bespovratna sredstva - Ukupno (EU+Nac) HRK
= Ukupna ugovorena vrijednost bespovratnih sredstava]]*Ugovori_OPULJP[[#This Row],[EU STOPA SUFINANCIRANJA %
EU CO-FINANCING RATE %]]</f>
        <v>1510350.4989999998</v>
      </c>
      <c r="P2935" s="20">
        <f>Ugovori_OPULJP[[#This Row],[Bespovratna sredstva - EU dio - HRK]]/7.5345</f>
        <v>200457.95991771182</v>
      </c>
      <c r="Q2935" s="19">
        <f>Ugovori_OPULJP[[#This Row],[Bespovratna sredstva - Ukupno (EU+Nac) HRK
= Ukupna ugovorena vrijednost bespovratnih sredstava]]*Ugovori_OPULJP[[#This Row],[STOPA NACIONALNOG SUFINANCIRANJA %]]</f>
        <v>266532.44099999999</v>
      </c>
      <c r="R2935" s="20">
        <f>Ugovori_OPULJP[[#This Row],[Bespovratna sredstva - Nacionalni dio - HRK]]/7.5345</f>
        <v>35374.934103125619</v>
      </c>
      <c r="S2935" s="19">
        <v>1776882.94</v>
      </c>
      <c r="T2935" s="20">
        <f>Ugovori_OPULJP[[#This Row],[Bespovratna sredstva - Ukupno (EU+Nac) HRK
= Ukupna ugovorena vrijednost bespovratnih sredstava]]/7.5345</f>
        <v>235832.89402083747</v>
      </c>
      <c r="U2935" s="19">
        <v>0</v>
      </c>
      <c r="V2935" s="20">
        <f>Ugovori_OPULJP[[#This Row],[Javni doprinos korisnika - HRK]]/7.5345</f>
        <v>0</v>
      </c>
      <c r="W2935" s="19">
        <v>0</v>
      </c>
      <c r="X2935" s="20">
        <f>Ugovori_OPULJP[[#This Row],[Privatni doprinos korisnika - HRK]]/7.5345</f>
        <v>0</v>
      </c>
      <c r="Y2935" s="21">
        <f>Ugovori_OPULJP[[#This Row],[Bespovratna sredstva - Ukupno (EU+Nac) HRK
= Ukupna ugovorena vrijednost bespovratnih sredstava]]+Ugovori_OPULJP[[#This Row],[Javni doprinos korisnika - HRK]]+Ugovori_OPULJP[[#This Row],[Privatni doprinos korisnika - HRK]]</f>
        <v>1776882.94</v>
      </c>
      <c r="Z2935" s="22">
        <f>Ugovori_OPULJP[[#This Row],[UKUPNI PRIHVATLJIVI IZDACI
TOTAL ELIGIBLE EXPENDITURE
= Bespovratna sredstva ukupno + doprinos korisnika
= Ukupni prihvatljivi troškovi
= Ukupna ugovorena vrijednost projekta HRK]]/7.5345</f>
        <v>235832.89402083747</v>
      </c>
      <c r="AA2935" s="13" t="s">
        <v>10676</v>
      </c>
      <c r="AB2935" s="13" t="s">
        <v>10677</v>
      </c>
      <c r="AC2935" s="98" t="s">
        <v>10731</v>
      </c>
      <c r="AD2935" s="12" t="s">
        <v>10679</v>
      </c>
    </row>
    <row r="2936" spans="1:30" ht="66.75" customHeight="1" x14ac:dyDescent="0.3">
      <c r="A2936" s="10" t="s">
        <v>10732</v>
      </c>
      <c r="B2936" s="11" t="s">
        <v>10671</v>
      </c>
      <c r="C2936" s="12" t="s">
        <v>10672</v>
      </c>
      <c r="D2936" s="12" t="s">
        <v>10681</v>
      </c>
      <c r="E2936" s="13" t="s">
        <v>223</v>
      </c>
      <c r="F2936" s="14" t="s">
        <v>10733</v>
      </c>
      <c r="G2936" s="14" t="s">
        <v>10734</v>
      </c>
      <c r="H2936" s="16">
        <v>43385</v>
      </c>
      <c r="I2936" s="16">
        <v>44481</v>
      </c>
      <c r="J2936" s="17" t="str">
        <f>IF(Ugovori_OPULJP[[#This Row],[DATUM ZAVRŠETKA OPERACIJE]]&gt;DATE(2023,12,31),"u provedbi","završen")</f>
        <v>završen</v>
      </c>
      <c r="K2936" s="15" t="s">
        <v>21</v>
      </c>
      <c r="L2936" s="15" t="s">
        <v>21</v>
      </c>
      <c r="M2936" s="18">
        <v>0.85</v>
      </c>
      <c r="N2936" s="18">
        <v>0.15</v>
      </c>
      <c r="O2936" s="19">
        <f>Ugovori_OPULJP[[#This Row],[Bespovratna sredstva - Ukupno (EU+Nac) HRK
= Ukupna ugovorena vrijednost bespovratnih sredstava]]*Ugovori_OPULJP[[#This Row],[EU STOPA SUFINANCIRANJA %
EU CO-FINANCING RATE %]]</f>
        <v>1519673.2734999999</v>
      </c>
      <c r="P2936" s="20">
        <f>Ugovori_OPULJP[[#This Row],[Bespovratna sredstva - EU dio - HRK]]/7.5345</f>
        <v>201695.30473156809</v>
      </c>
      <c r="Q2936" s="19">
        <f>Ugovori_OPULJP[[#This Row],[Bespovratna sredstva - Ukupno (EU+Nac) HRK
= Ukupna ugovorena vrijednost bespovratnih sredstava]]*Ugovori_OPULJP[[#This Row],[STOPA NACIONALNOG SUFINANCIRANJA %]]</f>
        <v>268177.63649999996</v>
      </c>
      <c r="R2936" s="20">
        <f>Ugovori_OPULJP[[#This Row],[Bespovratna sredstva - Nacionalni dio - HRK]]/7.5345</f>
        <v>35593.289070276718</v>
      </c>
      <c r="S2936" s="19">
        <v>1787850.91</v>
      </c>
      <c r="T2936" s="20">
        <f>Ugovori_OPULJP[[#This Row],[Bespovratna sredstva - Ukupno (EU+Nac) HRK
= Ukupna ugovorena vrijednost bespovratnih sredstava]]/7.5345</f>
        <v>237288.59380184484</v>
      </c>
      <c r="U2936" s="19">
        <v>0</v>
      </c>
      <c r="V2936" s="20">
        <f>Ugovori_OPULJP[[#This Row],[Javni doprinos korisnika - HRK]]/7.5345</f>
        <v>0</v>
      </c>
      <c r="W2936" s="19">
        <v>0</v>
      </c>
      <c r="X2936" s="20">
        <f>Ugovori_OPULJP[[#This Row],[Privatni doprinos korisnika - HRK]]/7.5345</f>
        <v>0</v>
      </c>
      <c r="Y2936" s="21">
        <f>Ugovori_OPULJP[[#This Row],[Bespovratna sredstva - Ukupno (EU+Nac) HRK
= Ukupna ugovorena vrijednost bespovratnih sredstava]]+Ugovori_OPULJP[[#This Row],[Javni doprinos korisnika - HRK]]+Ugovori_OPULJP[[#This Row],[Privatni doprinos korisnika - HRK]]</f>
        <v>1787850.91</v>
      </c>
      <c r="Z2936" s="22">
        <f>Ugovori_OPULJP[[#This Row],[UKUPNI PRIHVATLJIVI IZDACI
TOTAL ELIGIBLE EXPENDITURE
= Bespovratna sredstva ukupno + doprinos korisnika
= Ukupni prihvatljivi troškovi
= Ukupna ugovorena vrijednost projekta HRK]]/7.5345</f>
        <v>237288.59380184484</v>
      </c>
      <c r="AA2936" s="13" t="s">
        <v>10676</v>
      </c>
      <c r="AB2936" s="13" t="s">
        <v>10677</v>
      </c>
      <c r="AC2936" s="98" t="s">
        <v>10735</v>
      </c>
      <c r="AD2936" s="12" t="s">
        <v>10679</v>
      </c>
    </row>
    <row r="2937" spans="1:30" ht="66.75" customHeight="1" x14ac:dyDescent="0.3">
      <c r="A2937" s="10" t="s">
        <v>10736</v>
      </c>
      <c r="B2937" s="11" t="s">
        <v>10671</v>
      </c>
      <c r="C2937" s="12" t="s">
        <v>10672</v>
      </c>
      <c r="D2937" s="12" t="s">
        <v>10681</v>
      </c>
      <c r="E2937" s="13" t="s">
        <v>223</v>
      </c>
      <c r="F2937" s="14" t="s">
        <v>10737</v>
      </c>
      <c r="G2937" s="14" t="s">
        <v>10738</v>
      </c>
      <c r="H2937" s="16">
        <v>43385</v>
      </c>
      <c r="I2937" s="16">
        <v>44481</v>
      </c>
      <c r="J2937" s="17" t="str">
        <f>IF(Ugovori_OPULJP[[#This Row],[DATUM ZAVRŠETKA OPERACIJE]]&gt;DATE(2023,12,31),"u provedbi","završen")</f>
        <v>završen</v>
      </c>
      <c r="K2937" s="15" t="s">
        <v>8423</v>
      </c>
      <c r="L2937" s="15" t="s">
        <v>21</v>
      </c>
      <c r="M2937" s="18">
        <v>0.85</v>
      </c>
      <c r="N2937" s="18">
        <v>0.15</v>
      </c>
      <c r="O2937" s="19">
        <f>Ugovori_OPULJP[[#This Row],[Bespovratna sredstva - Ukupno (EU+Nac) HRK
= Ukupna ugovorena vrijednost bespovratnih sredstava]]*Ugovori_OPULJP[[#This Row],[EU STOPA SUFINANCIRANJA %
EU CO-FINANCING RATE %]]</f>
        <v>1516740.4505</v>
      </c>
      <c r="P2937" s="20">
        <f>Ugovori_OPULJP[[#This Row],[Bespovratna sredstva - EU dio - HRK]]/7.5345</f>
        <v>201306.05222642509</v>
      </c>
      <c r="Q2937" s="19">
        <f>Ugovori_OPULJP[[#This Row],[Bespovratna sredstva - Ukupno (EU+Nac) HRK
= Ukupna ugovorena vrijednost bespovratnih sredstava]]*Ugovori_OPULJP[[#This Row],[STOPA NACIONALNOG SUFINANCIRANJA %]]</f>
        <v>267660.07949999999</v>
      </c>
      <c r="R2937" s="20">
        <f>Ugovori_OPULJP[[#This Row],[Bespovratna sredstva - Nacionalni dio - HRK]]/7.5345</f>
        <v>35524.597451722075</v>
      </c>
      <c r="S2937" s="19">
        <v>1784400.53</v>
      </c>
      <c r="T2937" s="20">
        <f>Ugovori_OPULJP[[#This Row],[Bespovratna sredstva - Ukupno (EU+Nac) HRK
= Ukupna ugovorena vrijednost bespovratnih sredstava]]/7.5345</f>
        <v>236830.64967814719</v>
      </c>
      <c r="U2937" s="19">
        <v>0</v>
      </c>
      <c r="V2937" s="20">
        <f>Ugovori_OPULJP[[#This Row],[Javni doprinos korisnika - HRK]]/7.5345</f>
        <v>0</v>
      </c>
      <c r="W2937" s="19">
        <v>0</v>
      </c>
      <c r="X2937" s="20">
        <f>Ugovori_OPULJP[[#This Row],[Privatni doprinos korisnika - HRK]]/7.5345</f>
        <v>0</v>
      </c>
      <c r="Y2937" s="21">
        <f>Ugovori_OPULJP[[#This Row],[Bespovratna sredstva - Ukupno (EU+Nac) HRK
= Ukupna ugovorena vrijednost bespovratnih sredstava]]+Ugovori_OPULJP[[#This Row],[Javni doprinos korisnika - HRK]]+Ugovori_OPULJP[[#This Row],[Privatni doprinos korisnika - HRK]]</f>
        <v>1784400.53</v>
      </c>
      <c r="Z2937" s="22">
        <f>Ugovori_OPULJP[[#This Row],[UKUPNI PRIHVATLJIVI IZDACI
TOTAL ELIGIBLE EXPENDITURE
= Bespovratna sredstva ukupno + doprinos korisnika
= Ukupni prihvatljivi troškovi
= Ukupna ugovorena vrijednost projekta HRK]]/7.5345</f>
        <v>236830.64967814719</v>
      </c>
      <c r="AA2937" s="13" t="s">
        <v>10676</v>
      </c>
      <c r="AB2937" s="13" t="s">
        <v>10677</v>
      </c>
      <c r="AC2937" s="98" t="s">
        <v>10739</v>
      </c>
      <c r="AD2937" s="12" t="s">
        <v>10679</v>
      </c>
    </row>
    <row r="2938" spans="1:30" ht="66.75" customHeight="1" x14ac:dyDescent="0.3">
      <c r="A2938" s="10" t="s">
        <v>10740</v>
      </c>
      <c r="B2938" s="11" t="s">
        <v>10671</v>
      </c>
      <c r="C2938" s="12" t="s">
        <v>10672</v>
      </c>
      <c r="D2938" s="12" t="s">
        <v>10681</v>
      </c>
      <c r="E2938" s="13" t="s">
        <v>223</v>
      </c>
      <c r="F2938" s="14" t="s">
        <v>10741</v>
      </c>
      <c r="G2938" s="14" t="s">
        <v>10742</v>
      </c>
      <c r="H2938" s="16">
        <v>43385</v>
      </c>
      <c r="I2938" s="16">
        <v>44116</v>
      </c>
      <c r="J2938" s="17" t="str">
        <f>IF(Ugovori_OPULJP[[#This Row],[DATUM ZAVRŠETKA OPERACIJE]]&gt;DATE(2023,12,31),"u provedbi","završen")</f>
        <v>završen</v>
      </c>
      <c r="K2938" s="15" t="s">
        <v>207</v>
      </c>
      <c r="L2938" s="15" t="s">
        <v>21</v>
      </c>
      <c r="M2938" s="18">
        <v>0.85</v>
      </c>
      <c r="N2938" s="18">
        <v>0.15</v>
      </c>
      <c r="O2938" s="19">
        <f>Ugovori_OPULJP[[#This Row],[Bespovratna sredstva - Ukupno (EU+Nac) HRK
= Ukupna ugovorena vrijednost bespovratnih sredstava]]*Ugovori_OPULJP[[#This Row],[EU STOPA SUFINANCIRANJA %
EU CO-FINANCING RATE %]]</f>
        <v>1176199.4339999999</v>
      </c>
      <c r="P2938" s="20">
        <f>Ugovori_OPULJP[[#This Row],[Bespovratna sredstva - EU dio - HRK]]/7.5345</f>
        <v>156108.49213617359</v>
      </c>
      <c r="Q2938" s="19">
        <f>Ugovori_OPULJP[[#This Row],[Bespovratna sredstva - Ukupno (EU+Nac) HRK
= Ukupna ugovorena vrijednost bespovratnih sredstava]]*Ugovori_OPULJP[[#This Row],[STOPA NACIONALNOG SUFINANCIRANJA %]]</f>
        <v>207564.606</v>
      </c>
      <c r="R2938" s="20">
        <f>Ugovori_OPULJP[[#This Row],[Bespovratna sredstva - Nacionalni dio - HRK]]/7.5345</f>
        <v>27548.557435795341</v>
      </c>
      <c r="S2938" s="19">
        <v>1383764.04</v>
      </c>
      <c r="T2938" s="20">
        <f>Ugovori_OPULJP[[#This Row],[Bespovratna sredstva - Ukupno (EU+Nac) HRK
= Ukupna ugovorena vrijednost bespovratnih sredstava]]/7.5345</f>
        <v>183657.04957196894</v>
      </c>
      <c r="U2938" s="19">
        <v>0</v>
      </c>
      <c r="V2938" s="20">
        <f>Ugovori_OPULJP[[#This Row],[Javni doprinos korisnika - HRK]]/7.5345</f>
        <v>0</v>
      </c>
      <c r="W2938" s="19">
        <v>0</v>
      </c>
      <c r="X2938" s="20">
        <f>Ugovori_OPULJP[[#This Row],[Privatni doprinos korisnika - HRK]]/7.5345</f>
        <v>0</v>
      </c>
      <c r="Y2938" s="21">
        <f>Ugovori_OPULJP[[#This Row],[Bespovratna sredstva - Ukupno (EU+Nac) HRK
= Ukupna ugovorena vrijednost bespovratnih sredstava]]+Ugovori_OPULJP[[#This Row],[Javni doprinos korisnika - HRK]]+Ugovori_OPULJP[[#This Row],[Privatni doprinos korisnika - HRK]]</f>
        <v>1383764.04</v>
      </c>
      <c r="Z2938" s="22">
        <f>Ugovori_OPULJP[[#This Row],[UKUPNI PRIHVATLJIVI IZDACI
TOTAL ELIGIBLE EXPENDITURE
= Bespovratna sredstva ukupno + doprinos korisnika
= Ukupni prihvatljivi troškovi
= Ukupna ugovorena vrijednost projekta HRK]]/7.5345</f>
        <v>183657.04957196894</v>
      </c>
      <c r="AA2938" s="13" t="s">
        <v>10676</v>
      </c>
      <c r="AB2938" s="13" t="s">
        <v>10677</v>
      </c>
      <c r="AC2938" s="98" t="s">
        <v>10743</v>
      </c>
      <c r="AD2938" s="12" t="s">
        <v>10679</v>
      </c>
    </row>
    <row r="2939" spans="1:30" ht="66.75" customHeight="1" x14ac:dyDescent="0.3">
      <c r="A2939" s="10" t="s">
        <v>10744</v>
      </c>
      <c r="B2939" s="11" t="s">
        <v>10671</v>
      </c>
      <c r="C2939" s="12" t="s">
        <v>10672</v>
      </c>
      <c r="D2939" s="12" t="s">
        <v>10681</v>
      </c>
      <c r="E2939" s="13" t="s">
        <v>223</v>
      </c>
      <c r="F2939" s="14" t="s">
        <v>10745</v>
      </c>
      <c r="G2939" s="14" t="s">
        <v>10746</v>
      </c>
      <c r="H2939" s="16">
        <v>43385</v>
      </c>
      <c r="I2939" s="16">
        <v>44298</v>
      </c>
      <c r="J2939" s="17" t="str">
        <f>IF(Ugovori_OPULJP[[#This Row],[DATUM ZAVRŠETKA OPERACIJE]]&gt;DATE(2023,12,31),"u provedbi","završen")</f>
        <v>završen</v>
      </c>
      <c r="K2939" s="15" t="s">
        <v>21</v>
      </c>
      <c r="L2939" s="15" t="s">
        <v>21</v>
      </c>
      <c r="M2939" s="18">
        <v>0.85</v>
      </c>
      <c r="N2939" s="18">
        <v>0.15</v>
      </c>
      <c r="O2939" s="19">
        <f>Ugovori_OPULJP[[#This Row],[Bespovratna sredstva - Ukupno (EU+Nac) HRK
= Ukupna ugovorena vrijednost bespovratnih sredstava]]*Ugovori_OPULJP[[#This Row],[EU STOPA SUFINANCIRANJA %
EU CO-FINANCING RATE %]]</f>
        <v>1446311.3119999999</v>
      </c>
      <c r="P2939" s="20">
        <f>Ugovori_OPULJP[[#This Row],[Bespovratna sredstva - EU dio - HRK]]/7.5345</f>
        <v>191958.49917048242</v>
      </c>
      <c r="Q2939" s="19">
        <f>Ugovori_OPULJP[[#This Row],[Bespovratna sredstva - Ukupno (EU+Nac) HRK
= Ukupna ugovorena vrijednost bespovratnih sredstava]]*Ugovori_OPULJP[[#This Row],[STOPA NACIONALNOG SUFINANCIRANJA %]]</f>
        <v>255231.408</v>
      </c>
      <c r="R2939" s="20">
        <f>Ugovori_OPULJP[[#This Row],[Bespovratna sredstva - Nacionalni dio - HRK]]/7.5345</f>
        <v>33875.029265379249</v>
      </c>
      <c r="S2939" s="19">
        <v>1701542.72</v>
      </c>
      <c r="T2939" s="20">
        <f>Ugovori_OPULJP[[#This Row],[Bespovratna sredstva - Ukupno (EU+Nac) HRK
= Ukupna ugovorena vrijednost bespovratnih sredstava]]/7.5345</f>
        <v>225833.52843586169</v>
      </c>
      <c r="U2939" s="19">
        <v>0</v>
      </c>
      <c r="V2939" s="20">
        <f>Ugovori_OPULJP[[#This Row],[Javni doprinos korisnika - HRK]]/7.5345</f>
        <v>0</v>
      </c>
      <c r="W2939" s="19">
        <v>0</v>
      </c>
      <c r="X2939" s="20">
        <f>Ugovori_OPULJP[[#This Row],[Privatni doprinos korisnika - HRK]]/7.5345</f>
        <v>0</v>
      </c>
      <c r="Y2939" s="21">
        <f>Ugovori_OPULJP[[#This Row],[Bespovratna sredstva - Ukupno (EU+Nac) HRK
= Ukupna ugovorena vrijednost bespovratnih sredstava]]+Ugovori_OPULJP[[#This Row],[Javni doprinos korisnika - HRK]]+Ugovori_OPULJP[[#This Row],[Privatni doprinos korisnika - HRK]]</f>
        <v>1701542.72</v>
      </c>
      <c r="Z2939" s="22">
        <f>Ugovori_OPULJP[[#This Row],[UKUPNI PRIHVATLJIVI IZDACI
TOTAL ELIGIBLE EXPENDITURE
= Bespovratna sredstva ukupno + doprinos korisnika
= Ukupni prihvatljivi troškovi
= Ukupna ugovorena vrijednost projekta HRK]]/7.5345</f>
        <v>225833.52843586169</v>
      </c>
      <c r="AA2939" s="13" t="s">
        <v>10676</v>
      </c>
      <c r="AB2939" s="13" t="s">
        <v>10677</v>
      </c>
      <c r="AC2939" s="98" t="s">
        <v>10747</v>
      </c>
      <c r="AD2939" s="12" t="s">
        <v>10679</v>
      </c>
    </row>
    <row r="2940" spans="1:30" ht="66.75" customHeight="1" x14ac:dyDescent="0.3">
      <c r="A2940" s="10" t="s">
        <v>10748</v>
      </c>
      <c r="B2940" s="11" t="s">
        <v>10671</v>
      </c>
      <c r="C2940" s="12" t="s">
        <v>10672</v>
      </c>
      <c r="D2940" s="12" t="s">
        <v>10681</v>
      </c>
      <c r="E2940" s="13" t="s">
        <v>223</v>
      </c>
      <c r="F2940" s="14" t="s">
        <v>10749</v>
      </c>
      <c r="G2940" s="14" t="s">
        <v>10750</v>
      </c>
      <c r="H2940" s="16">
        <v>43385</v>
      </c>
      <c r="I2940" s="16">
        <v>44481</v>
      </c>
      <c r="J2940" s="17" t="str">
        <f>IF(Ugovori_OPULJP[[#This Row],[DATUM ZAVRŠETKA OPERACIJE]]&gt;DATE(2023,12,31),"u provedbi","završen")</f>
        <v>završen</v>
      </c>
      <c r="K2940" s="15" t="s">
        <v>66</v>
      </c>
      <c r="L2940" s="15" t="s">
        <v>66</v>
      </c>
      <c r="M2940" s="18">
        <v>0.85</v>
      </c>
      <c r="N2940" s="18">
        <v>0.15</v>
      </c>
      <c r="O2940" s="19">
        <f>Ugovori_OPULJP[[#This Row],[Bespovratna sredstva - Ukupno (EU+Nac) HRK
= Ukupna ugovorena vrijednost bespovratnih sredstava]]*Ugovori_OPULJP[[#This Row],[EU STOPA SUFINANCIRANJA %
EU CO-FINANCING RATE %]]</f>
        <v>1504243.3</v>
      </c>
      <c r="P2940" s="20">
        <f>Ugovori_OPULJP[[#This Row],[Bespovratna sredstva - EU dio - HRK]]/7.5345</f>
        <v>199647.39531488487</v>
      </c>
      <c r="Q2940" s="19">
        <f>Ugovori_OPULJP[[#This Row],[Bespovratna sredstva - Ukupno (EU+Nac) HRK
= Ukupna ugovorena vrijednost bespovratnih sredstava]]*Ugovori_OPULJP[[#This Row],[STOPA NACIONALNOG SUFINANCIRANJA %]]</f>
        <v>265454.7</v>
      </c>
      <c r="R2940" s="20">
        <f>Ugovori_OPULJP[[#This Row],[Bespovratna sredstva - Nacionalni dio - HRK]]/7.5345</f>
        <v>35231.893290862034</v>
      </c>
      <c r="S2940" s="19">
        <v>1769698</v>
      </c>
      <c r="T2940" s="20">
        <f>Ugovori_OPULJP[[#This Row],[Bespovratna sredstva - Ukupno (EU+Nac) HRK
= Ukupna ugovorena vrijednost bespovratnih sredstava]]/7.5345</f>
        <v>234879.28860574687</v>
      </c>
      <c r="U2940" s="19">
        <v>0</v>
      </c>
      <c r="V2940" s="20">
        <f>Ugovori_OPULJP[[#This Row],[Javni doprinos korisnika - HRK]]/7.5345</f>
        <v>0</v>
      </c>
      <c r="W2940" s="19">
        <v>0</v>
      </c>
      <c r="X2940" s="20">
        <f>Ugovori_OPULJP[[#This Row],[Privatni doprinos korisnika - HRK]]/7.5345</f>
        <v>0</v>
      </c>
      <c r="Y2940" s="21">
        <f>Ugovori_OPULJP[[#This Row],[Bespovratna sredstva - Ukupno (EU+Nac) HRK
= Ukupna ugovorena vrijednost bespovratnih sredstava]]+Ugovori_OPULJP[[#This Row],[Javni doprinos korisnika - HRK]]+Ugovori_OPULJP[[#This Row],[Privatni doprinos korisnika - HRK]]</f>
        <v>1769698</v>
      </c>
      <c r="Z2940" s="22">
        <f>Ugovori_OPULJP[[#This Row],[UKUPNI PRIHVATLJIVI IZDACI
TOTAL ELIGIBLE EXPENDITURE
= Bespovratna sredstva ukupno + doprinos korisnika
= Ukupni prihvatljivi troškovi
= Ukupna ugovorena vrijednost projekta HRK]]/7.5345</f>
        <v>234879.28860574687</v>
      </c>
      <c r="AA2940" s="13" t="s">
        <v>10676</v>
      </c>
      <c r="AB2940" s="13" t="s">
        <v>10677</v>
      </c>
      <c r="AC2940" s="98" t="s">
        <v>10751</v>
      </c>
      <c r="AD2940" s="12" t="s">
        <v>10679</v>
      </c>
    </row>
    <row r="2941" spans="1:30" ht="66.75" customHeight="1" x14ac:dyDescent="0.3">
      <c r="A2941" s="10" t="s">
        <v>10752</v>
      </c>
      <c r="B2941" s="11" t="s">
        <v>10671</v>
      </c>
      <c r="C2941" s="12" t="s">
        <v>10672</v>
      </c>
      <c r="D2941" s="12" t="s">
        <v>10681</v>
      </c>
      <c r="E2941" s="13" t="s">
        <v>223</v>
      </c>
      <c r="F2941" s="14" t="s">
        <v>10753</v>
      </c>
      <c r="G2941" s="14" t="s">
        <v>10754</v>
      </c>
      <c r="H2941" s="16">
        <v>43385</v>
      </c>
      <c r="I2941" s="16">
        <v>44481</v>
      </c>
      <c r="J2941" s="17" t="str">
        <f>IF(Ugovori_OPULJP[[#This Row],[DATUM ZAVRŠETKA OPERACIJE]]&gt;DATE(2023,12,31),"u provedbi","završen")</f>
        <v>završen</v>
      </c>
      <c r="K2941" s="15" t="s">
        <v>86</v>
      </c>
      <c r="L2941" s="15" t="s">
        <v>86</v>
      </c>
      <c r="M2941" s="18">
        <v>0.85</v>
      </c>
      <c r="N2941" s="18">
        <v>0.15</v>
      </c>
      <c r="O2941" s="19">
        <f>Ugovori_OPULJP[[#This Row],[Bespovratna sredstva - Ukupno (EU+Nac) HRK
= Ukupna ugovorena vrijednost bespovratnih sredstava]]*Ugovori_OPULJP[[#This Row],[EU STOPA SUFINANCIRANJA %
EU CO-FINANCING RATE %]]</f>
        <v>1501566.1569999999</v>
      </c>
      <c r="P2941" s="20">
        <f>Ugovori_OPULJP[[#This Row],[Bespovratna sredstva - EU dio - HRK]]/7.5345</f>
        <v>199292.07737739728</v>
      </c>
      <c r="Q2941" s="19">
        <f>Ugovori_OPULJP[[#This Row],[Bespovratna sredstva - Ukupno (EU+Nac) HRK
= Ukupna ugovorena vrijednost bespovratnih sredstava]]*Ugovori_OPULJP[[#This Row],[STOPA NACIONALNOG SUFINANCIRANJA %]]</f>
        <v>264982.26299999998</v>
      </c>
      <c r="R2941" s="20">
        <f>Ugovori_OPULJP[[#This Row],[Bespovratna sredstva - Nacionalni dio - HRK]]/7.5345</f>
        <v>35169.190125423047</v>
      </c>
      <c r="S2941" s="19">
        <v>1766548.42</v>
      </c>
      <c r="T2941" s="20">
        <f>Ugovori_OPULJP[[#This Row],[Bespovratna sredstva - Ukupno (EU+Nac) HRK
= Ukupna ugovorena vrijednost bespovratnih sredstava]]/7.5345</f>
        <v>234461.26750282032</v>
      </c>
      <c r="U2941" s="19">
        <v>0</v>
      </c>
      <c r="V2941" s="20">
        <f>Ugovori_OPULJP[[#This Row],[Javni doprinos korisnika - HRK]]/7.5345</f>
        <v>0</v>
      </c>
      <c r="W2941" s="19">
        <v>0</v>
      </c>
      <c r="X2941" s="20">
        <f>Ugovori_OPULJP[[#This Row],[Privatni doprinos korisnika - HRK]]/7.5345</f>
        <v>0</v>
      </c>
      <c r="Y2941" s="21">
        <f>Ugovori_OPULJP[[#This Row],[Bespovratna sredstva - Ukupno (EU+Nac) HRK
= Ukupna ugovorena vrijednost bespovratnih sredstava]]+Ugovori_OPULJP[[#This Row],[Javni doprinos korisnika - HRK]]+Ugovori_OPULJP[[#This Row],[Privatni doprinos korisnika - HRK]]</f>
        <v>1766548.42</v>
      </c>
      <c r="Z2941" s="22">
        <f>Ugovori_OPULJP[[#This Row],[UKUPNI PRIHVATLJIVI IZDACI
TOTAL ELIGIBLE EXPENDITURE
= Bespovratna sredstva ukupno + doprinos korisnika
= Ukupni prihvatljivi troškovi
= Ukupna ugovorena vrijednost projekta HRK]]/7.5345</f>
        <v>234461.26750282032</v>
      </c>
      <c r="AA2941" s="13" t="s">
        <v>10676</v>
      </c>
      <c r="AB2941" s="13" t="s">
        <v>10677</v>
      </c>
      <c r="AC2941" s="98" t="s">
        <v>10755</v>
      </c>
      <c r="AD2941" s="12" t="s">
        <v>10679</v>
      </c>
    </row>
    <row r="2942" spans="1:30" ht="66.75" customHeight="1" x14ac:dyDescent="0.3">
      <c r="A2942" s="10" t="s">
        <v>10756</v>
      </c>
      <c r="B2942" s="11" t="s">
        <v>10671</v>
      </c>
      <c r="C2942" s="12" t="s">
        <v>10672</v>
      </c>
      <c r="D2942" s="12" t="s">
        <v>10681</v>
      </c>
      <c r="E2942" s="13" t="s">
        <v>223</v>
      </c>
      <c r="F2942" s="14" t="s">
        <v>10757</v>
      </c>
      <c r="G2942" s="14" t="s">
        <v>10758</v>
      </c>
      <c r="H2942" s="16">
        <v>43385</v>
      </c>
      <c r="I2942" s="16">
        <v>43902</v>
      </c>
      <c r="J2942" s="17" t="str">
        <f>IF(Ugovori_OPULJP[[#This Row],[DATUM ZAVRŠETKA OPERACIJE]]&gt;DATE(2023,12,31),"u provedbi","završen")</f>
        <v>završen</v>
      </c>
      <c r="K2942" s="15" t="s">
        <v>86</v>
      </c>
      <c r="L2942" s="15" t="s">
        <v>86</v>
      </c>
      <c r="M2942" s="18">
        <v>0.85</v>
      </c>
      <c r="N2942" s="18">
        <v>0.15</v>
      </c>
      <c r="O2942" s="19">
        <f>Ugovori_OPULJP[[#This Row],[Bespovratna sredstva - Ukupno (EU+Nac) HRK
= Ukupna ugovorena vrijednost bespovratnih sredstava]]*Ugovori_OPULJP[[#This Row],[EU STOPA SUFINANCIRANJA %
EU CO-FINANCING RATE %]]</f>
        <v>1512365.203</v>
      </c>
      <c r="P2942" s="20">
        <f>Ugovori_OPULJP[[#This Row],[Bespovratna sredstva - EU dio - HRK]]/7.5345</f>
        <v>200725.35709071602</v>
      </c>
      <c r="Q2942" s="19">
        <f>Ugovori_OPULJP[[#This Row],[Bespovratna sredstva - Ukupno (EU+Nac) HRK
= Ukupna ugovorena vrijednost bespovratnih sredstava]]*Ugovori_OPULJP[[#This Row],[STOPA NACIONALNOG SUFINANCIRANJA %]]</f>
        <v>266887.97699999996</v>
      </c>
      <c r="R2942" s="20">
        <f>Ugovori_OPULJP[[#This Row],[Bespovratna sredstva - Nacionalni dio - HRK]]/7.5345</f>
        <v>35422.121839538115</v>
      </c>
      <c r="S2942" s="19">
        <v>1779253.18</v>
      </c>
      <c r="T2942" s="20">
        <f>Ugovori_OPULJP[[#This Row],[Bespovratna sredstva - Ukupno (EU+Nac) HRK
= Ukupna ugovorena vrijednost bespovratnih sredstava]]/7.5345</f>
        <v>236147.47893025415</v>
      </c>
      <c r="U2942" s="19">
        <v>0</v>
      </c>
      <c r="V2942" s="20">
        <f>Ugovori_OPULJP[[#This Row],[Javni doprinos korisnika - HRK]]/7.5345</f>
        <v>0</v>
      </c>
      <c r="W2942" s="19">
        <v>0</v>
      </c>
      <c r="X2942" s="20">
        <f>Ugovori_OPULJP[[#This Row],[Privatni doprinos korisnika - HRK]]/7.5345</f>
        <v>0</v>
      </c>
      <c r="Y2942" s="21">
        <f>Ugovori_OPULJP[[#This Row],[Bespovratna sredstva - Ukupno (EU+Nac) HRK
= Ukupna ugovorena vrijednost bespovratnih sredstava]]+Ugovori_OPULJP[[#This Row],[Javni doprinos korisnika - HRK]]+Ugovori_OPULJP[[#This Row],[Privatni doprinos korisnika - HRK]]</f>
        <v>1779253.18</v>
      </c>
      <c r="Z2942" s="22">
        <f>Ugovori_OPULJP[[#This Row],[UKUPNI PRIHVATLJIVI IZDACI
TOTAL ELIGIBLE EXPENDITURE
= Bespovratna sredstva ukupno + doprinos korisnika
= Ukupni prihvatljivi troškovi
= Ukupna ugovorena vrijednost projekta HRK]]/7.5345</f>
        <v>236147.47893025415</v>
      </c>
      <c r="AA2942" s="13" t="s">
        <v>10676</v>
      </c>
      <c r="AB2942" s="13" t="s">
        <v>10677</v>
      </c>
      <c r="AC2942" s="98" t="s">
        <v>10759</v>
      </c>
      <c r="AD2942" s="12" t="s">
        <v>10679</v>
      </c>
    </row>
    <row r="2943" spans="1:30" ht="66.75" customHeight="1" x14ac:dyDescent="0.3">
      <c r="A2943" s="10" t="s">
        <v>10760</v>
      </c>
      <c r="B2943" s="11" t="s">
        <v>10671</v>
      </c>
      <c r="C2943" s="12" t="s">
        <v>10672</v>
      </c>
      <c r="D2943" s="12" t="s">
        <v>10681</v>
      </c>
      <c r="E2943" s="13" t="s">
        <v>223</v>
      </c>
      <c r="F2943" s="14" t="s">
        <v>10761</v>
      </c>
      <c r="G2943" s="14" t="s">
        <v>10762</v>
      </c>
      <c r="H2943" s="16">
        <v>43385</v>
      </c>
      <c r="I2943" s="16">
        <v>44481</v>
      </c>
      <c r="J2943" s="17" t="str">
        <f>IF(Ugovori_OPULJP[[#This Row],[DATUM ZAVRŠETKA OPERACIJE]]&gt;DATE(2023,12,31),"u provedbi","završen")</f>
        <v>završen</v>
      </c>
      <c r="K2943" s="15" t="s">
        <v>21</v>
      </c>
      <c r="L2943" s="15" t="s">
        <v>21</v>
      </c>
      <c r="M2943" s="18">
        <v>0.85</v>
      </c>
      <c r="N2943" s="18">
        <v>0.15</v>
      </c>
      <c r="O2943" s="19">
        <f>Ugovori_OPULJP[[#This Row],[Bespovratna sredstva - Ukupno (EU+Nac) HRK
= Ukupna ugovorena vrijednost bespovratnih sredstava]]*Ugovori_OPULJP[[#This Row],[EU STOPA SUFINANCIRANJA %
EU CO-FINANCING RATE %]]</f>
        <v>970852.12449999992</v>
      </c>
      <c r="P2943" s="20">
        <f>Ugovori_OPULJP[[#This Row],[Bespovratna sredstva - EU dio - HRK]]/7.5345</f>
        <v>128854.22051894617</v>
      </c>
      <c r="Q2943" s="19">
        <f>Ugovori_OPULJP[[#This Row],[Bespovratna sredstva - Ukupno (EU+Nac) HRK
= Ukupna ugovorena vrijednost bespovratnih sredstava]]*Ugovori_OPULJP[[#This Row],[STOPA NACIONALNOG SUFINANCIRANJA %]]</f>
        <v>171326.8455</v>
      </c>
      <c r="R2943" s="20">
        <f>Ugovori_OPULJP[[#This Row],[Bespovratna sredstva - Nacionalni dio - HRK]]/7.5345</f>
        <v>22738.980091578735</v>
      </c>
      <c r="S2943" s="19">
        <v>1142178.97</v>
      </c>
      <c r="T2943" s="20">
        <f>Ugovori_OPULJP[[#This Row],[Bespovratna sredstva - Ukupno (EU+Nac) HRK
= Ukupna ugovorena vrijednost bespovratnih sredstava]]/7.5345</f>
        <v>151593.20061052492</v>
      </c>
      <c r="U2943" s="19">
        <v>0</v>
      </c>
      <c r="V2943" s="20">
        <f>Ugovori_OPULJP[[#This Row],[Javni doprinos korisnika - HRK]]/7.5345</f>
        <v>0</v>
      </c>
      <c r="W2943" s="19">
        <v>0</v>
      </c>
      <c r="X2943" s="20">
        <f>Ugovori_OPULJP[[#This Row],[Privatni doprinos korisnika - HRK]]/7.5345</f>
        <v>0</v>
      </c>
      <c r="Y2943" s="21">
        <f>Ugovori_OPULJP[[#This Row],[Bespovratna sredstva - Ukupno (EU+Nac) HRK
= Ukupna ugovorena vrijednost bespovratnih sredstava]]+Ugovori_OPULJP[[#This Row],[Javni doprinos korisnika - HRK]]+Ugovori_OPULJP[[#This Row],[Privatni doprinos korisnika - HRK]]</f>
        <v>1142178.97</v>
      </c>
      <c r="Z2943" s="22">
        <f>Ugovori_OPULJP[[#This Row],[UKUPNI PRIHVATLJIVI IZDACI
TOTAL ELIGIBLE EXPENDITURE
= Bespovratna sredstva ukupno + doprinos korisnika
= Ukupni prihvatljivi troškovi
= Ukupna ugovorena vrijednost projekta HRK]]/7.5345</f>
        <v>151593.20061052492</v>
      </c>
      <c r="AA2943" s="13" t="s">
        <v>10676</v>
      </c>
      <c r="AB2943" s="13" t="s">
        <v>10677</v>
      </c>
      <c r="AC2943" s="98" t="s">
        <v>10763</v>
      </c>
      <c r="AD2943" s="12" t="s">
        <v>10679</v>
      </c>
    </row>
    <row r="2944" spans="1:30" ht="66.75" customHeight="1" x14ac:dyDescent="0.3">
      <c r="A2944" s="10" t="s">
        <v>10764</v>
      </c>
      <c r="B2944" s="11" t="s">
        <v>10671</v>
      </c>
      <c r="C2944" s="12" t="s">
        <v>10672</v>
      </c>
      <c r="D2944" s="12" t="s">
        <v>10681</v>
      </c>
      <c r="E2944" s="13" t="s">
        <v>223</v>
      </c>
      <c r="F2944" s="14" t="s">
        <v>10765</v>
      </c>
      <c r="G2944" s="14" t="s">
        <v>10766</v>
      </c>
      <c r="H2944" s="16">
        <v>43385</v>
      </c>
      <c r="I2944" s="16">
        <v>44177</v>
      </c>
      <c r="J2944" s="17" t="str">
        <f>IF(Ugovori_OPULJP[[#This Row],[DATUM ZAVRŠETKA OPERACIJE]]&gt;DATE(2023,12,31),"u provedbi","završen")</f>
        <v>završen</v>
      </c>
      <c r="K2944" s="15" t="s">
        <v>173</v>
      </c>
      <c r="L2944" s="15" t="s">
        <v>380</v>
      </c>
      <c r="M2944" s="18">
        <v>0.85</v>
      </c>
      <c r="N2944" s="18">
        <v>0.15</v>
      </c>
      <c r="O2944" s="19">
        <f>Ugovori_OPULJP[[#This Row],[Bespovratna sredstva - Ukupno (EU+Nac) HRK
= Ukupna ugovorena vrijednost bespovratnih sredstava]]*Ugovori_OPULJP[[#This Row],[EU STOPA SUFINANCIRANJA %
EU CO-FINANCING RATE %]]</f>
        <v>1526234.6954999999</v>
      </c>
      <c r="P2944" s="20">
        <f>Ugovori_OPULJP[[#This Row],[Bespovratna sredstva - EU dio - HRK]]/7.5345</f>
        <v>202566.15508660162</v>
      </c>
      <c r="Q2944" s="19">
        <f>Ugovori_OPULJP[[#This Row],[Bespovratna sredstva - Ukupno (EU+Nac) HRK
= Ukupna ugovorena vrijednost bespovratnih sredstava]]*Ugovori_OPULJP[[#This Row],[STOPA NACIONALNOG SUFINANCIRANJA %]]</f>
        <v>269335.53450000001</v>
      </c>
      <c r="R2944" s="20">
        <f>Ugovori_OPULJP[[#This Row],[Bespovratna sredstva - Nacionalni dio - HRK]]/7.5345</f>
        <v>35746.968544694406</v>
      </c>
      <c r="S2944" s="19">
        <v>1795570.23</v>
      </c>
      <c r="T2944" s="20">
        <f>Ugovori_OPULJP[[#This Row],[Bespovratna sredstva - Ukupno (EU+Nac) HRK
= Ukupna ugovorena vrijednost bespovratnih sredstava]]/7.5345</f>
        <v>238313.12363129601</v>
      </c>
      <c r="U2944" s="19">
        <v>0</v>
      </c>
      <c r="V2944" s="20">
        <f>Ugovori_OPULJP[[#This Row],[Javni doprinos korisnika - HRK]]/7.5345</f>
        <v>0</v>
      </c>
      <c r="W2944" s="19">
        <v>0</v>
      </c>
      <c r="X2944" s="20">
        <f>Ugovori_OPULJP[[#This Row],[Privatni doprinos korisnika - HRK]]/7.5345</f>
        <v>0</v>
      </c>
      <c r="Y2944" s="21">
        <f>Ugovori_OPULJP[[#This Row],[Bespovratna sredstva - Ukupno (EU+Nac) HRK
= Ukupna ugovorena vrijednost bespovratnih sredstava]]+Ugovori_OPULJP[[#This Row],[Javni doprinos korisnika - HRK]]+Ugovori_OPULJP[[#This Row],[Privatni doprinos korisnika - HRK]]</f>
        <v>1795570.23</v>
      </c>
      <c r="Z2944" s="22">
        <f>Ugovori_OPULJP[[#This Row],[UKUPNI PRIHVATLJIVI IZDACI
TOTAL ELIGIBLE EXPENDITURE
= Bespovratna sredstva ukupno + doprinos korisnika
= Ukupni prihvatljivi troškovi
= Ukupna ugovorena vrijednost projekta HRK]]/7.5345</f>
        <v>238313.12363129601</v>
      </c>
      <c r="AA2944" s="13" t="s">
        <v>10676</v>
      </c>
      <c r="AB2944" s="13" t="s">
        <v>10677</v>
      </c>
      <c r="AC2944" s="98" t="s">
        <v>10767</v>
      </c>
      <c r="AD2944" s="12" t="s">
        <v>10679</v>
      </c>
    </row>
    <row r="2945" spans="1:30" ht="66.75" customHeight="1" x14ac:dyDescent="0.3">
      <c r="A2945" s="10" t="s">
        <v>10768</v>
      </c>
      <c r="B2945" s="11" t="s">
        <v>10671</v>
      </c>
      <c r="C2945" s="12" t="s">
        <v>10672</v>
      </c>
      <c r="D2945" s="12" t="s">
        <v>10681</v>
      </c>
      <c r="E2945" s="13" t="s">
        <v>223</v>
      </c>
      <c r="F2945" s="14" t="s">
        <v>10769</v>
      </c>
      <c r="G2945" s="14" t="s">
        <v>10770</v>
      </c>
      <c r="H2945" s="16">
        <v>43385</v>
      </c>
      <c r="I2945" s="16">
        <v>44481</v>
      </c>
      <c r="J2945" s="17" t="str">
        <f>IF(Ugovori_OPULJP[[#This Row],[DATUM ZAVRŠETKA OPERACIJE]]&gt;DATE(2023,12,31),"u provedbi","završen")</f>
        <v>završen</v>
      </c>
      <c r="K2945" s="15" t="s">
        <v>21</v>
      </c>
      <c r="L2945" s="15" t="s">
        <v>21</v>
      </c>
      <c r="M2945" s="18">
        <v>0.85</v>
      </c>
      <c r="N2945" s="18">
        <v>0.15</v>
      </c>
      <c r="O2945" s="19">
        <f>Ugovori_OPULJP[[#This Row],[Bespovratna sredstva - Ukupno (EU+Nac) HRK
= Ukupna ugovorena vrijednost bespovratnih sredstava]]*Ugovori_OPULJP[[#This Row],[EU STOPA SUFINANCIRANJA %
EU CO-FINANCING RATE %]]</f>
        <v>1456648.1705</v>
      </c>
      <c r="P2945" s="20">
        <f>Ugovori_OPULJP[[#This Row],[Bespovratna sredstva - EU dio - HRK]]/7.5345</f>
        <v>193330.43606078703</v>
      </c>
      <c r="Q2945" s="19">
        <f>Ugovori_OPULJP[[#This Row],[Bespovratna sredstva - Ukupno (EU+Nac) HRK
= Ukupna ugovorena vrijednost bespovratnih sredstava]]*Ugovori_OPULJP[[#This Row],[STOPA NACIONALNOG SUFINANCIRANJA %]]</f>
        <v>257055.55949999997</v>
      </c>
      <c r="R2945" s="20">
        <f>Ugovori_OPULJP[[#This Row],[Bespovratna sredstva - Nacionalni dio - HRK]]/7.5345</f>
        <v>34117.135775433002</v>
      </c>
      <c r="S2945" s="19">
        <v>1713703.73</v>
      </c>
      <c r="T2945" s="20">
        <f>Ugovori_OPULJP[[#This Row],[Bespovratna sredstva - Ukupno (EU+Nac) HRK
= Ukupna ugovorena vrijednost bespovratnih sredstava]]/7.5345</f>
        <v>227447.57183622004</v>
      </c>
      <c r="U2945" s="19">
        <v>0</v>
      </c>
      <c r="V2945" s="20">
        <f>Ugovori_OPULJP[[#This Row],[Javni doprinos korisnika - HRK]]/7.5345</f>
        <v>0</v>
      </c>
      <c r="W2945" s="19">
        <v>0</v>
      </c>
      <c r="X2945" s="20">
        <f>Ugovori_OPULJP[[#This Row],[Privatni doprinos korisnika - HRK]]/7.5345</f>
        <v>0</v>
      </c>
      <c r="Y2945" s="21">
        <f>Ugovori_OPULJP[[#This Row],[Bespovratna sredstva - Ukupno (EU+Nac) HRK
= Ukupna ugovorena vrijednost bespovratnih sredstava]]+Ugovori_OPULJP[[#This Row],[Javni doprinos korisnika - HRK]]+Ugovori_OPULJP[[#This Row],[Privatni doprinos korisnika - HRK]]</f>
        <v>1713703.73</v>
      </c>
      <c r="Z2945" s="22">
        <f>Ugovori_OPULJP[[#This Row],[UKUPNI PRIHVATLJIVI IZDACI
TOTAL ELIGIBLE EXPENDITURE
= Bespovratna sredstva ukupno + doprinos korisnika
= Ukupni prihvatljivi troškovi
= Ukupna ugovorena vrijednost projekta HRK]]/7.5345</f>
        <v>227447.57183622004</v>
      </c>
      <c r="AA2945" s="13" t="s">
        <v>10676</v>
      </c>
      <c r="AB2945" s="13" t="s">
        <v>10677</v>
      </c>
      <c r="AC2945" s="98" t="s">
        <v>10771</v>
      </c>
      <c r="AD2945" s="12" t="s">
        <v>10679</v>
      </c>
    </row>
    <row r="2946" spans="1:30" ht="66.75" customHeight="1" x14ac:dyDescent="0.3">
      <c r="A2946" s="10" t="s">
        <v>10772</v>
      </c>
      <c r="B2946" s="11" t="s">
        <v>10671</v>
      </c>
      <c r="C2946" s="12" t="s">
        <v>10672</v>
      </c>
      <c r="D2946" s="12" t="s">
        <v>10681</v>
      </c>
      <c r="E2946" s="13" t="s">
        <v>223</v>
      </c>
      <c r="F2946" s="14" t="s">
        <v>10773</v>
      </c>
      <c r="G2946" s="14" t="s">
        <v>10774</v>
      </c>
      <c r="H2946" s="16">
        <v>43385</v>
      </c>
      <c r="I2946" s="16">
        <v>43750</v>
      </c>
      <c r="J2946" s="17" t="str">
        <f>IF(Ugovori_OPULJP[[#This Row],[DATUM ZAVRŠETKA OPERACIJE]]&gt;DATE(2023,12,31),"u provedbi","završen")</f>
        <v>završen</v>
      </c>
      <c r="K2946" s="15" t="s">
        <v>240</v>
      </c>
      <c r="L2946" s="15" t="s">
        <v>240</v>
      </c>
      <c r="M2946" s="18">
        <v>0.85</v>
      </c>
      <c r="N2946" s="18">
        <v>0.15</v>
      </c>
      <c r="O2946" s="19">
        <f>Ugovori_OPULJP[[#This Row],[Bespovratna sredstva - Ukupno (EU+Nac) HRK
= Ukupna ugovorena vrijednost bespovratnih sredstava]]*Ugovori_OPULJP[[#This Row],[EU STOPA SUFINANCIRANJA %
EU CO-FINANCING RATE %]]</f>
        <v>1528178.2885</v>
      </c>
      <c r="P2946" s="20">
        <f>Ugovori_OPULJP[[#This Row],[Bespovratna sredstva - EU dio - HRK]]/7.5345</f>
        <v>202824.11420797664</v>
      </c>
      <c r="Q2946" s="19">
        <f>Ugovori_OPULJP[[#This Row],[Bespovratna sredstva - Ukupno (EU+Nac) HRK
= Ukupna ugovorena vrijednost bespovratnih sredstava]]*Ugovori_OPULJP[[#This Row],[STOPA NACIONALNOG SUFINANCIRANJA %]]</f>
        <v>269678.52149999997</v>
      </c>
      <c r="R2946" s="20">
        <f>Ugovori_OPULJP[[#This Row],[Bespovratna sredstva - Nacionalni dio - HRK]]/7.5345</f>
        <v>35792.490742584108</v>
      </c>
      <c r="S2946" s="19">
        <v>1797856.81</v>
      </c>
      <c r="T2946" s="20">
        <f>Ugovori_OPULJP[[#This Row],[Bespovratna sredstva - Ukupno (EU+Nac) HRK
= Ukupna ugovorena vrijednost bespovratnih sredstava]]/7.5345</f>
        <v>238616.60495056075</v>
      </c>
      <c r="U2946" s="19">
        <v>0</v>
      </c>
      <c r="V2946" s="20">
        <f>Ugovori_OPULJP[[#This Row],[Javni doprinos korisnika - HRK]]/7.5345</f>
        <v>0</v>
      </c>
      <c r="W2946" s="19">
        <v>0</v>
      </c>
      <c r="X2946" s="20">
        <f>Ugovori_OPULJP[[#This Row],[Privatni doprinos korisnika - HRK]]/7.5345</f>
        <v>0</v>
      </c>
      <c r="Y2946" s="21">
        <f>Ugovori_OPULJP[[#This Row],[Bespovratna sredstva - Ukupno (EU+Nac) HRK
= Ukupna ugovorena vrijednost bespovratnih sredstava]]+Ugovori_OPULJP[[#This Row],[Javni doprinos korisnika - HRK]]+Ugovori_OPULJP[[#This Row],[Privatni doprinos korisnika - HRK]]</f>
        <v>1797856.81</v>
      </c>
      <c r="Z2946" s="22">
        <f>Ugovori_OPULJP[[#This Row],[UKUPNI PRIHVATLJIVI IZDACI
TOTAL ELIGIBLE EXPENDITURE
= Bespovratna sredstva ukupno + doprinos korisnika
= Ukupni prihvatljivi troškovi
= Ukupna ugovorena vrijednost projekta HRK]]/7.5345</f>
        <v>238616.60495056075</v>
      </c>
      <c r="AA2946" s="13" t="s">
        <v>10676</v>
      </c>
      <c r="AB2946" s="13" t="s">
        <v>10677</v>
      </c>
      <c r="AC2946" s="98" t="s">
        <v>10775</v>
      </c>
      <c r="AD2946" s="12" t="s">
        <v>10679</v>
      </c>
    </row>
    <row r="2947" spans="1:30" ht="66.75" customHeight="1" x14ac:dyDescent="0.3">
      <c r="A2947" s="10" t="s">
        <v>10776</v>
      </c>
      <c r="B2947" s="11" t="s">
        <v>10671</v>
      </c>
      <c r="C2947" s="12" t="s">
        <v>10672</v>
      </c>
      <c r="D2947" s="12" t="s">
        <v>10681</v>
      </c>
      <c r="E2947" s="13" t="s">
        <v>223</v>
      </c>
      <c r="F2947" s="14" t="s">
        <v>10777</v>
      </c>
      <c r="G2947" s="14" t="s">
        <v>10778</v>
      </c>
      <c r="H2947" s="16">
        <v>43385</v>
      </c>
      <c r="I2947" s="16">
        <v>44481</v>
      </c>
      <c r="J2947" s="17" t="str">
        <f>IF(Ugovori_OPULJP[[#This Row],[DATUM ZAVRŠETKA OPERACIJE]]&gt;DATE(2023,12,31),"u provedbi","završen")</f>
        <v>završen</v>
      </c>
      <c r="K2947" s="15" t="s">
        <v>240</v>
      </c>
      <c r="L2947" s="15" t="s">
        <v>240</v>
      </c>
      <c r="M2947" s="18">
        <v>0.85</v>
      </c>
      <c r="N2947" s="18">
        <v>0.15</v>
      </c>
      <c r="O2947" s="19">
        <f>Ugovori_OPULJP[[#This Row],[Bespovratna sredstva - Ukupno (EU+Nac) HRK
= Ukupna ugovorena vrijednost bespovratnih sredstava]]*Ugovori_OPULJP[[#This Row],[EU STOPA SUFINANCIRANJA %
EU CO-FINANCING RATE %]]</f>
        <v>1513789.5734999999</v>
      </c>
      <c r="P2947" s="20">
        <f>Ugovori_OPULJP[[#This Row],[Bespovratna sredstva - EU dio - HRK]]/7.5345</f>
        <v>200914.40354369898</v>
      </c>
      <c r="Q2947" s="19">
        <f>Ugovori_OPULJP[[#This Row],[Bespovratna sredstva - Ukupno (EU+Nac) HRK
= Ukupna ugovorena vrijednost bespovratnih sredstava]]*Ugovori_OPULJP[[#This Row],[STOPA NACIONALNOG SUFINANCIRANJA %]]</f>
        <v>267139.33649999998</v>
      </c>
      <c r="R2947" s="20">
        <f>Ugovori_OPULJP[[#This Row],[Bespovratna sredstva - Nacionalni dio - HRK]]/7.5345</f>
        <v>35455.482978299813</v>
      </c>
      <c r="S2947" s="19">
        <v>1780928.91</v>
      </c>
      <c r="T2947" s="20">
        <f>Ugovori_OPULJP[[#This Row],[Bespovratna sredstva - Ukupno (EU+Nac) HRK
= Ukupna ugovorena vrijednost bespovratnih sredstava]]/7.5345</f>
        <v>236369.88652199879</v>
      </c>
      <c r="U2947" s="19">
        <v>0</v>
      </c>
      <c r="V2947" s="20">
        <f>Ugovori_OPULJP[[#This Row],[Javni doprinos korisnika - HRK]]/7.5345</f>
        <v>0</v>
      </c>
      <c r="W2947" s="19">
        <v>0</v>
      </c>
      <c r="X2947" s="20">
        <f>Ugovori_OPULJP[[#This Row],[Privatni doprinos korisnika - HRK]]/7.5345</f>
        <v>0</v>
      </c>
      <c r="Y2947" s="21">
        <f>Ugovori_OPULJP[[#This Row],[Bespovratna sredstva - Ukupno (EU+Nac) HRK
= Ukupna ugovorena vrijednost bespovratnih sredstava]]+Ugovori_OPULJP[[#This Row],[Javni doprinos korisnika - HRK]]+Ugovori_OPULJP[[#This Row],[Privatni doprinos korisnika - HRK]]</f>
        <v>1780928.91</v>
      </c>
      <c r="Z2947" s="22">
        <f>Ugovori_OPULJP[[#This Row],[UKUPNI PRIHVATLJIVI IZDACI
TOTAL ELIGIBLE EXPENDITURE
= Bespovratna sredstva ukupno + doprinos korisnika
= Ukupni prihvatljivi troškovi
= Ukupna ugovorena vrijednost projekta HRK]]/7.5345</f>
        <v>236369.88652199879</v>
      </c>
      <c r="AA2947" s="13" t="s">
        <v>10676</v>
      </c>
      <c r="AB2947" s="13" t="s">
        <v>10677</v>
      </c>
      <c r="AC2947" s="98" t="s">
        <v>10779</v>
      </c>
      <c r="AD2947" s="12" t="s">
        <v>10679</v>
      </c>
    </row>
    <row r="2948" spans="1:30" ht="66.75" customHeight="1" x14ac:dyDescent="0.3">
      <c r="A2948" s="10" t="s">
        <v>10780</v>
      </c>
      <c r="B2948" s="11" t="s">
        <v>10671</v>
      </c>
      <c r="C2948" s="12" t="s">
        <v>10672</v>
      </c>
      <c r="D2948" s="12" t="s">
        <v>10681</v>
      </c>
      <c r="E2948" s="13" t="s">
        <v>223</v>
      </c>
      <c r="F2948" s="14" t="s">
        <v>10781</v>
      </c>
      <c r="G2948" s="14" t="s">
        <v>10782</v>
      </c>
      <c r="H2948" s="16">
        <v>43385</v>
      </c>
      <c r="I2948" s="16">
        <v>44298</v>
      </c>
      <c r="J2948" s="17" t="str">
        <f>IF(Ugovori_OPULJP[[#This Row],[DATUM ZAVRŠETKA OPERACIJE]]&gt;DATE(2023,12,31),"u provedbi","završen")</f>
        <v>završen</v>
      </c>
      <c r="K2948" s="15" t="s">
        <v>417</v>
      </c>
      <c r="L2948" s="15" t="s">
        <v>417</v>
      </c>
      <c r="M2948" s="18">
        <v>0.85</v>
      </c>
      <c r="N2948" s="18">
        <v>0.15</v>
      </c>
      <c r="O2948" s="19">
        <f>Ugovori_OPULJP[[#This Row],[Bespovratna sredstva - Ukupno (EU+Nac) HRK
= Ukupna ugovorena vrijednost bespovratnih sredstava]]*Ugovori_OPULJP[[#This Row],[EU STOPA SUFINANCIRANJA %
EU CO-FINANCING RATE %]]</f>
        <v>1520410.64</v>
      </c>
      <c r="P2948" s="20">
        <f>Ugovori_OPULJP[[#This Row],[Bespovratna sredstva - EU dio - HRK]]/7.5345</f>
        <v>201793.17008427897</v>
      </c>
      <c r="Q2948" s="19">
        <f>Ugovori_OPULJP[[#This Row],[Bespovratna sredstva - Ukupno (EU+Nac) HRK
= Ukupna ugovorena vrijednost bespovratnih sredstava]]*Ugovori_OPULJP[[#This Row],[STOPA NACIONALNOG SUFINANCIRANJA %]]</f>
        <v>268307.75999999995</v>
      </c>
      <c r="R2948" s="20">
        <f>Ugovori_OPULJP[[#This Row],[Bespovratna sredstva - Nacionalni dio - HRK]]/7.5345</f>
        <v>35610.559426637461</v>
      </c>
      <c r="S2948" s="19">
        <v>1788718.4</v>
      </c>
      <c r="T2948" s="20">
        <f>Ugovori_OPULJP[[#This Row],[Bespovratna sredstva - Ukupno (EU+Nac) HRK
= Ukupna ugovorena vrijednost bespovratnih sredstava]]/7.5345</f>
        <v>237403.72951091643</v>
      </c>
      <c r="U2948" s="19">
        <v>0</v>
      </c>
      <c r="V2948" s="20">
        <f>Ugovori_OPULJP[[#This Row],[Javni doprinos korisnika - HRK]]/7.5345</f>
        <v>0</v>
      </c>
      <c r="W2948" s="19">
        <v>0</v>
      </c>
      <c r="X2948" s="20">
        <f>Ugovori_OPULJP[[#This Row],[Privatni doprinos korisnika - HRK]]/7.5345</f>
        <v>0</v>
      </c>
      <c r="Y2948" s="21">
        <f>Ugovori_OPULJP[[#This Row],[Bespovratna sredstva - Ukupno (EU+Nac) HRK
= Ukupna ugovorena vrijednost bespovratnih sredstava]]+Ugovori_OPULJP[[#This Row],[Javni doprinos korisnika - HRK]]+Ugovori_OPULJP[[#This Row],[Privatni doprinos korisnika - HRK]]</f>
        <v>1788718.4</v>
      </c>
      <c r="Z2948" s="22">
        <f>Ugovori_OPULJP[[#This Row],[UKUPNI PRIHVATLJIVI IZDACI
TOTAL ELIGIBLE EXPENDITURE
= Bespovratna sredstva ukupno + doprinos korisnika
= Ukupni prihvatljivi troškovi
= Ukupna ugovorena vrijednost projekta HRK]]/7.5345</f>
        <v>237403.72951091643</v>
      </c>
      <c r="AA2948" s="13" t="s">
        <v>10676</v>
      </c>
      <c r="AB2948" s="13" t="s">
        <v>10677</v>
      </c>
      <c r="AC2948" s="98" t="s">
        <v>10783</v>
      </c>
      <c r="AD2948" s="12" t="s">
        <v>10679</v>
      </c>
    </row>
    <row r="2949" spans="1:30" ht="66.75" customHeight="1" x14ac:dyDescent="0.3">
      <c r="A2949" s="10" t="s">
        <v>10784</v>
      </c>
      <c r="B2949" s="11" t="s">
        <v>10671</v>
      </c>
      <c r="C2949" s="12" t="s">
        <v>10672</v>
      </c>
      <c r="D2949" s="12" t="s">
        <v>10681</v>
      </c>
      <c r="E2949" s="13" t="s">
        <v>223</v>
      </c>
      <c r="F2949" s="14" t="s">
        <v>10785</v>
      </c>
      <c r="G2949" s="14" t="s">
        <v>10786</v>
      </c>
      <c r="H2949" s="16">
        <v>43385</v>
      </c>
      <c r="I2949" s="16">
        <v>44481</v>
      </c>
      <c r="J2949" s="17" t="str">
        <f>IF(Ugovori_OPULJP[[#This Row],[DATUM ZAVRŠETKA OPERACIJE]]&gt;DATE(2023,12,31),"u provedbi","završen")</f>
        <v>završen</v>
      </c>
      <c r="K2949" s="15" t="s">
        <v>86</v>
      </c>
      <c r="L2949" s="15" t="s">
        <v>86</v>
      </c>
      <c r="M2949" s="18">
        <v>0.85</v>
      </c>
      <c r="N2949" s="18">
        <v>0.15</v>
      </c>
      <c r="O2949" s="19">
        <f>Ugovori_OPULJP[[#This Row],[Bespovratna sredstva - Ukupno (EU+Nac) HRK
= Ukupna ugovorena vrijednost bespovratnih sredstava]]*Ugovori_OPULJP[[#This Row],[EU STOPA SUFINANCIRANJA %
EU CO-FINANCING RATE %]]</f>
        <v>1528515.2964999999</v>
      </c>
      <c r="P2949" s="20">
        <f>Ugovori_OPULJP[[#This Row],[Bespovratna sredstva - EU dio - HRK]]/7.5345</f>
        <v>202868.84285619482</v>
      </c>
      <c r="Q2949" s="19">
        <f>Ugovori_OPULJP[[#This Row],[Bespovratna sredstva - Ukupno (EU+Nac) HRK
= Ukupna ugovorena vrijednost bespovratnih sredstava]]*Ugovori_OPULJP[[#This Row],[STOPA NACIONALNOG SUFINANCIRANJA %]]</f>
        <v>269737.99349999998</v>
      </c>
      <c r="R2949" s="20">
        <f>Ugovori_OPULJP[[#This Row],[Bespovratna sredstva - Nacionalni dio - HRK]]/7.5345</f>
        <v>35800.384033446142</v>
      </c>
      <c r="S2949" s="19">
        <v>1798253.29</v>
      </c>
      <c r="T2949" s="20">
        <f>Ugovori_OPULJP[[#This Row],[Bespovratna sredstva - Ukupno (EU+Nac) HRK
= Ukupna ugovorena vrijednost bespovratnih sredstava]]/7.5345</f>
        <v>238669.22688964097</v>
      </c>
      <c r="U2949" s="19">
        <v>0</v>
      </c>
      <c r="V2949" s="20">
        <f>Ugovori_OPULJP[[#This Row],[Javni doprinos korisnika - HRK]]/7.5345</f>
        <v>0</v>
      </c>
      <c r="W2949" s="19">
        <v>0</v>
      </c>
      <c r="X2949" s="20">
        <f>Ugovori_OPULJP[[#This Row],[Privatni doprinos korisnika - HRK]]/7.5345</f>
        <v>0</v>
      </c>
      <c r="Y2949" s="21">
        <f>Ugovori_OPULJP[[#This Row],[Bespovratna sredstva - Ukupno (EU+Nac) HRK
= Ukupna ugovorena vrijednost bespovratnih sredstava]]+Ugovori_OPULJP[[#This Row],[Javni doprinos korisnika - HRK]]+Ugovori_OPULJP[[#This Row],[Privatni doprinos korisnika - HRK]]</f>
        <v>1798253.29</v>
      </c>
      <c r="Z2949" s="22">
        <f>Ugovori_OPULJP[[#This Row],[UKUPNI PRIHVATLJIVI IZDACI
TOTAL ELIGIBLE EXPENDITURE
= Bespovratna sredstva ukupno + doprinos korisnika
= Ukupni prihvatljivi troškovi
= Ukupna ugovorena vrijednost projekta HRK]]/7.5345</f>
        <v>238669.22688964097</v>
      </c>
      <c r="AA2949" s="13" t="s">
        <v>10676</v>
      </c>
      <c r="AB2949" s="13" t="s">
        <v>10677</v>
      </c>
      <c r="AC2949" s="98" t="s">
        <v>10787</v>
      </c>
      <c r="AD2949" s="12" t="s">
        <v>10679</v>
      </c>
    </row>
    <row r="2950" spans="1:30" ht="66.75" customHeight="1" x14ac:dyDescent="0.3">
      <c r="A2950" s="10" t="s">
        <v>10788</v>
      </c>
      <c r="B2950" s="11" t="s">
        <v>10671</v>
      </c>
      <c r="C2950" s="12" t="s">
        <v>10672</v>
      </c>
      <c r="D2950" s="12" t="s">
        <v>10681</v>
      </c>
      <c r="E2950" s="13" t="s">
        <v>223</v>
      </c>
      <c r="F2950" s="14" t="s">
        <v>10789</v>
      </c>
      <c r="G2950" s="14" t="s">
        <v>10790</v>
      </c>
      <c r="H2950" s="16">
        <v>43385</v>
      </c>
      <c r="I2950" s="16">
        <v>44481</v>
      </c>
      <c r="J2950" s="17" t="str">
        <f>IF(Ugovori_OPULJP[[#This Row],[DATUM ZAVRŠETKA OPERACIJE]]&gt;DATE(2023,12,31),"u provedbi","završen")</f>
        <v>završen</v>
      </c>
      <c r="K2950" s="15" t="s">
        <v>240</v>
      </c>
      <c r="L2950" s="15" t="s">
        <v>240</v>
      </c>
      <c r="M2950" s="18">
        <v>0.85</v>
      </c>
      <c r="N2950" s="18">
        <v>0.15</v>
      </c>
      <c r="O2950" s="19">
        <f>Ugovori_OPULJP[[#This Row],[Bespovratna sredstva - Ukupno (EU+Nac) HRK
= Ukupna ugovorena vrijednost bespovratnih sredstava]]*Ugovori_OPULJP[[#This Row],[EU STOPA SUFINANCIRANJA %
EU CO-FINANCING RATE %]]</f>
        <v>1487732.9254999999</v>
      </c>
      <c r="P2950" s="20">
        <f>Ugovori_OPULJP[[#This Row],[Bespovratna sredstva - EU dio - HRK]]/7.5345</f>
        <v>197456.09204326762</v>
      </c>
      <c r="Q2950" s="19">
        <f>Ugovori_OPULJP[[#This Row],[Bespovratna sredstva - Ukupno (EU+Nac) HRK
= Ukupna ugovorena vrijednost bespovratnih sredstava]]*Ugovori_OPULJP[[#This Row],[STOPA NACIONALNOG SUFINANCIRANJA %]]</f>
        <v>262541.10450000002</v>
      </c>
      <c r="R2950" s="20">
        <f>Ugovori_OPULJP[[#This Row],[Bespovratna sredstva - Nacionalni dio - HRK]]/7.5345</f>
        <v>34845.192713517819</v>
      </c>
      <c r="S2950" s="19">
        <v>1750274.03</v>
      </c>
      <c r="T2950" s="20">
        <f>Ugovori_OPULJP[[#This Row],[Bespovratna sredstva - Ukupno (EU+Nac) HRK
= Ukupna ugovorena vrijednost bespovratnih sredstava]]/7.5345</f>
        <v>232301.28475678543</v>
      </c>
      <c r="U2950" s="19">
        <v>0</v>
      </c>
      <c r="V2950" s="20">
        <f>Ugovori_OPULJP[[#This Row],[Javni doprinos korisnika - HRK]]/7.5345</f>
        <v>0</v>
      </c>
      <c r="W2950" s="19">
        <v>0</v>
      </c>
      <c r="X2950" s="20">
        <f>Ugovori_OPULJP[[#This Row],[Privatni doprinos korisnika - HRK]]/7.5345</f>
        <v>0</v>
      </c>
      <c r="Y2950" s="21">
        <f>Ugovori_OPULJP[[#This Row],[Bespovratna sredstva - Ukupno (EU+Nac) HRK
= Ukupna ugovorena vrijednost bespovratnih sredstava]]+Ugovori_OPULJP[[#This Row],[Javni doprinos korisnika - HRK]]+Ugovori_OPULJP[[#This Row],[Privatni doprinos korisnika - HRK]]</f>
        <v>1750274.03</v>
      </c>
      <c r="Z2950" s="22">
        <f>Ugovori_OPULJP[[#This Row],[UKUPNI PRIHVATLJIVI IZDACI
TOTAL ELIGIBLE EXPENDITURE
= Bespovratna sredstva ukupno + doprinos korisnika
= Ukupni prihvatljivi troškovi
= Ukupna ugovorena vrijednost projekta HRK]]/7.5345</f>
        <v>232301.28475678543</v>
      </c>
      <c r="AA2950" s="13" t="s">
        <v>10676</v>
      </c>
      <c r="AB2950" s="13" t="s">
        <v>10677</v>
      </c>
      <c r="AC2950" s="98" t="s">
        <v>10791</v>
      </c>
      <c r="AD2950" s="12" t="s">
        <v>10679</v>
      </c>
    </row>
    <row r="2951" spans="1:30" ht="66.75" customHeight="1" x14ac:dyDescent="0.3">
      <c r="A2951" s="10" t="s">
        <v>10792</v>
      </c>
      <c r="B2951" s="11" t="s">
        <v>10671</v>
      </c>
      <c r="C2951" s="12" t="s">
        <v>10672</v>
      </c>
      <c r="D2951" s="12" t="s">
        <v>10681</v>
      </c>
      <c r="E2951" s="13" t="s">
        <v>223</v>
      </c>
      <c r="F2951" s="14" t="s">
        <v>10793</v>
      </c>
      <c r="G2951" s="14" t="s">
        <v>10794</v>
      </c>
      <c r="H2951" s="16">
        <v>43385</v>
      </c>
      <c r="I2951" s="16">
        <v>44116</v>
      </c>
      <c r="J2951" s="17" t="str">
        <f>IF(Ugovori_OPULJP[[#This Row],[DATUM ZAVRŠETKA OPERACIJE]]&gt;DATE(2023,12,31),"u provedbi","završen")</f>
        <v>završen</v>
      </c>
      <c r="K2951" s="15" t="s">
        <v>2676</v>
      </c>
      <c r="L2951" s="15" t="s">
        <v>81</v>
      </c>
      <c r="M2951" s="18">
        <v>0.85</v>
      </c>
      <c r="N2951" s="18">
        <v>0.15</v>
      </c>
      <c r="O2951" s="19">
        <f>Ugovori_OPULJP[[#This Row],[Bespovratna sredstva - Ukupno (EU+Nac) HRK
= Ukupna ugovorena vrijednost bespovratnih sredstava]]*Ugovori_OPULJP[[#This Row],[EU STOPA SUFINANCIRANJA %
EU CO-FINANCING RATE %]]</f>
        <v>1398917.2245</v>
      </c>
      <c r="P2951" s="20">
        <f>Ugovori_OPULJP[[#This Row],[Bespovratna sredstva - EU dio - HRK]]/7.5345</f>
        <v>185668.22277523391</v>
      </c>
      <c r="Q2951" s="19">
        <f>Ugovori_OPULJP[[#This Row],[Bespovratna sredstva - Ukupno (EU+Nac) HRK
= Ukupna ugovorena vrijednost bespovratnih sredstava]]*Ugovori_OPULJP[[#This Row],[STOPA NACIONALNOG SUFINANCIRANJA %]]</f>
        <v>246867.74549999999</v>
      </c>
      <c r="R2951" s="20">
        <f>Ugovori_OPULJP[[#This Row],[Bespovratna sredstva - Nacionalni dio - HRK]]/7.5345</f>
        <v>32764.980489747159</v>
      </c>
      <c r="S2951" s="19">
        <v>1645784.97</v>
      </c>
      <c r="T2951" s="20">
        <f>Ugovori_OPULJP[[#This Row],[Bespovratna sredstva - Ukupno (EU+Nac) HRK
= Ukupna ugovorena vrijednost bespovratnih sredstava]]/7.5345</f>
        <v>218433.20326498107</v>
      </c>
      <c r="U2951" s="19">
        <v>0</v>
      </c>
      <c r="V2951" s="20">
        <f>Ugovori_OPULJP[[#This Row],[Javni doprinos korisnika - HRK]]/7.5345</f>
        <v>0</v>
      </c>
      <c r="W2951" s="19">
        <v>0</v>
      </c>
      <c r="X2951" s="20">
        <f>Ugovori_OPULJP[[#This Row],[Privatni doprinos korisnika - HRK]]/7.5345</f>
        <v>0</v>
      </c>
      <c r="Y2951" s="21">
        <f>Ugovori_OPULJP[[#This Row],[Bespovratna sredstva - Ukupno (EU+Nac) HRK
= Ukupna ugovorena vrijednost bespovratnih sredstava]]+Ugovori_OPULJP[[#This Row],[Javni doprinos korisnika - HRK]]+Ugovori_OPULJP[[#This Row],[Privatni doprinos korisnika - HRK]]</f>
        <v>1645784.97</v>
      </c>
      <c r="Z2951" s="22">
        <f>Ugovori_OPULJP[[#This Row],[UKUPNI PRIHVATLJIVI IZDACI
TOTAL ELIGIBLE EXPENDITURE
= Bespovratna sredstva ukupno + doprinos korisnika
= Ukupni prihvatljivi troškovi
= Ukupna ugovorena vrijednost projekta HRK]]/7.5345</f>
        <v>218433.20326498107</v>
      </c>
      <c r="AA2951" s="13" t="s">
        <v>10676</v>
      </c>
      <c r="AB2951" s="13" t="s">
        <v>10677</v>
      </c>
      <c r="AC2951" s="98" t="s">
        <v>10795</v>
      </c>
      <c r="AD2951" s="12" t="s">
        <v>10679</v>
      </c>
    </row>
    <row r="2952" spans="1:30" ht="66.75" customHeight="1" x14ac:dyDescent="0.3">
      <c r="A2952" s="10" t="s">
        <v>10796</v>
      </c>
      <c r="B2952" s="11" t="s">
        <v>10671</v>
      </c>
      <c r="C2952" s="12" t="s">
        <v>10672</v>
      </c>
      <c r="D2952" s="12" t="s">
        <v>10681</v>
      </c>
      <c r="E2952" s="13" t="s">
        <v>223</v>
      </c>
      <c r="F2952" s="14" t="s">
        <v>10797</v>
      </c>
      <c r="G2952" s="14" t="s">
        <v>2958</v>
      </c>
      <c r="H2952" s="16">
        <v>43385</v>
      </c>
      <c r="I2952" s="16">
        <v>44208</v>
      </c>
      <c r="J2952" s="17" t="str">
        <f>IF(Ugovori_OPULJP[[#This Row],[DATUM ZAVRŠETKA OPERACIJE]]&gt;DATE(2023,12,31),"u provedbi","završen")</f>
        <v>završen</v>
      </c>
      <c r="K2952" s="15" t="s">
        <v>9264</v>
      </c>
      <c r="L2952" s="15" t="s">
        <v>117</v>
      </c>
      <c r="M2952" s="18">
        <v>0.85</v>
      </c>
      <c r="N2952" s="18">
        <v>0.15</v>
      </c>
      <c r="O2952" s="19">
        <f>Ugovori_OPULJP[[#This Row],[Bespovratna sredstva - Ukupno (EU+Nac) HRK
= Ukupna ugovorena vrijednost bespovratnih sredstava]]*Ugovori_OPULJP[[#This Row],[EU STOPA SUFINANCIRANJA %
EU CO-FINANCING RATE %]]</f>
        <v>1057530.2879999999</v>
      </c>
      <c r="P2952" s="20">
        <f>Ugovori_OPULJP[[#This Row],[Bespovratna sredstva - EU dio - HRK]]/7.5345</f>
        <v>140358.3898068883</v>
      </c>
      <c r="Q2952" s="19">
        <f>Ugovori_OPULJP[[#This Row],[Bespovratna sredstva - Ukupno (EU+Nac) HRK
= Ukupna ugovorena vrijednost bespovratnih sredstava]]*Ugovori_OPULJP[[#This Row],[STOPA NACIONALNOG SUFINANCIRANJA %]]</f>
        <v>186622.992</v>
      </c>
      <c r="R2952" s="20">
        <f>Ugovori_OPULJP[[#This Row],[Bespovratna sredstva - Nacionalni dio - HRK]]/7.5345</f>
        <v>24769.12761298029</v>
      </c>
      <c r="S2952" s="19">
        <v>1244153.28</v>
      </c>
      <c r="T2952" s="20">
        <f>Ugovori_OPULJP[[#This Row],[Bespovratna sredstva - Ukupno (EU+Nac) HRK
= Ukupna ugovorena vrijednost bespovratnih sredstava]]/7.5345</f>
        <v>165127.51741986859</v>
      </c>
      <c r="U2952" s="19">
        <v>0</v>
      </c>
      <c r="V2952" s="20">
        <f>Ugovori_OPULJP[[#This Row],[Javni doprinos korisnika - HRK]]/7.5345</f>
        <v>0</v>
      </c>
      <c r="W2952" s="19">
        <v>0</v>
      </c>
      <c r="X2952" s="20">
        <f>Ugovori_OPULJP[[#This Row],[Privatni doprinos korisnika - HRK]]/7.5345</f>
        <v>0</v>
      </c>
      <c r="Y2952" s="21">
        <f>Ugovori_OPULJP[[#This Row],[Bespovratna sredstva - Ukupno (EU+Nac) HRK
= Ukupna ugovorena vrijednost bespovratnih sredstava]]+Ugovori_OPULJP[[#This Row],[Javni doprinos korisnika - HRK]]+Ugovori_OPULJP[[#This Row],[Privatni doprinos korisnika - HRK]]</f>
        <v>1244153.28</v>
      </c>
      <c r="Z2952" s="22">
        <f>Ugovori_OPULJP[[#This Row],[UKUPNI PRIHVATLJIVI IZDACI
TOTAL ELIGIBLE EXPENDITURE
= Bespovratna sredstva ukupno + doprinos korisnika
= Ukupni prihvatljivi troškovi
= Ukupna ugovorena vrijednost projekta HRK]]/7.5345</f>
        <v>165127.51741986859</v>
      </c>
      <c r="AA2952" s="13" t="s">
        <v>10676</v>
      </c>
      <c r="AB2952" s="13" t="s">
        <v>10677</v>
      </c>
      <c r="AC2952" s="98" t="s">
        <v>10798</v>
      </c>
      <c r="AD2952" s="12" t="s">
        <v>10679</v>
      </c>
    </row>
    <row r="2953" spans="1:30" ht="66.75" customHeight="1" x14ac:dyDescent="0.3">
      <c r="A2953" s="10" t="s">
        <v>10799</v>
      </c>
      <c r="B2953" s="11" t="s">
        <v>10671</v>
      </c>
      <c r="C2953" s="12" t="s">
        <v>10672</v>
      </c>
      <c r="D2953" s="12" t="s">
        <v>10800</v>
      </c>
      <c r="E2953" s="13" t="s">
        <v>223</v>
      </c>
      <c r="F2953" s="14" t="s">
        <v>10801</v>
      </c>
      <c r="G2953" s="14" t="s">
        <v>10802</v>
      </c>
      <c r="H2953" s="16">
        <v>43546</v>
      </c>
      <c r="I2953" s="16">
        <v>44642</v>
      </c>
      <c r="J2953" s="17" t="str">
        <f>IF(Ugovori_OPULJP[[#This Row],[DATUM ZAVRŠETKA OPERACIJE]]&gt;DATE(2023,12,31),"u provedbi","završen")</f>
        <v>završen</v>
      </c>
      <c r="K2953" s="15" t="s">
        <v>10803</v>
      </c>
      <c r="L2953" s="15" t="s">
        <v>21</v>
      </c>
      <c r="M2953" s="18">
        <v>0.85</v>
      </c>
      <c r="N2953" s="18">
        <v>0.15</v>
      </c>
      <c r="O2953" s="19">
        <f>Ugovori_OPULJP[[#This Row],[Bespovratna sredstva - Ukupno (EU+Nac) HRK
= Ukupna ugovorena vrijednost bespovratnih sredstava]]*Ugovori_OPULJP[[#This Row],[EU STOPA SUFINANCIRANJA %
EU CO-FINANCING RATE %]]</f>
        <v>3290798.477</v>
      </c>
      <c r="P2953" s="20">
        <f>Ugovori_OPULJP[[#This Row],[Bespovratna sredstva - EU dio - HRK]]/7.5345</f>
        <v>436764.01579401415</v>
      </c>
      <c r="Q2953" s="19">
        <f>Ugovori_OPULJP[[#This Row],[Bespovratna sredstva - Ukupno (EU+Nac) HRK
= Ukupna ugovorena vrijednost bespovratnih sredstava]]*Ugovori_OPULJP[[#This Row],[STOPA NACIONALNOG SUFINANCIRANJA %]]</f>
        <v>580729.14300000004</v>
      </c>
      <c r="R2953" s="20">
        <f>Ugovori_OPULJP[[#This Row],[Bespovratna sredstva - Nacionalni dio - HRK]]/7.5345</f>
        <v>77076.002787178979</v>
      </c>
      <c r="S2953" s="19">
        <v>3871527.62</v>
      </c>
      <c r="T2953" s="20">
        <f>Ugovori_OPULJP[[#This Row],[Bespovratna sredstva - Ukupno (EU+Nac) HRK
= Ukupna ugovorena vrijednost bespovratnih sredstava]]/7.5345</f>
        <v>513840.01858119317</v>
      </c>
      <c r="U2953" s="19">
        <v>0</v>
      </c>
      <c r="V2953" s="20">
        <f>Ugovori_OPULJP[[#This Row],[Javni doprinos korisnika - HRK]]/7.5345</f>
        <v>0</v>
      </c>
      <c r="W2953" s="19">
        <v>0</v>
      </c>
      <c r="X2953" s="20">
        <f>Ugovori_OPULJP[[#This Row],[Privatni doprinos korisnika - HRK]]/7.5345</f>
        <v>0</v>
      </c>
      <c r="Y2953" s="21">
        <f>Ugovori_OPULJP[[#This Row],[Bespovratna sredstva - Ukupno (EU+Nac) HRK
= Ukupna ugovorena vrijednost bespovratnih sredstava]]+Ugovori_OPULJP[[#This Row],[Javni doprinos korisnika - HRK]]+Ugovori_OPULJP[[#This Row],[Privatni doprinos korisnika - HRK]]</f>
        <v>3871527.62</v>
      </c>
      <c r="Z2953" s="22">
        <f>Ugovori_OPULJP[[#This Row],[UKUPNI PRIHVATLJIVI IZDACI
TOTAL ELIGIBLE EXPENDITURE
= Bespovratna sredstva ukupno + doprinos korisnika
= Ukupni prihvatljivi troškovi
= Ukupna ugovorena vrijednost projekta HRK]]/7.5345</f>
        <v>513840.01858119317</v>
      </c>
      <c r="AA2953" s="13" t="s">
        <v>10676</v>
      </c>
      <c r="AB2953" s="13" t="s">
        <v>10677</v>
      </c>
      <c r="AC2953" s="98" t="s">
        <v>10804</v>
      </c>
      <c r="AD2953" s="12" t="s">
        <v>10679</v>
      </c>
    </row>
    <row r="2954" spans="1:30" ht="66.75" customHeight="1" x14ac:dyDescent="0.3">
      <c r="A2954" s="10" t="s">
        <v>10805</v>
      </c>
      <c r="B2954" s="11" t="s">
        <v>10671</v>
      </c>
      <c r="C2954" s="12" t="s">
        <v>10672</v>
      </c>
      <c r="D2954" s="12" t="s">
        <v>10800</v>
      </c>
      <c r="E2954" s="13" t="s">
        <v>223</v>
      </c>
      <c r="F2954" s="14" t="s">
        <v>10806</v>
      </c>
      <c r="G2954" s="14" t="s">
        <v>10807</v>
      </c>
      <c r="H2954" s="16">
        <v>43546</v>
      </c>
      <c r="I2954" s="16">
        <v>44642</v>
      </c>
      <c r="J2954" s="17" t="str">
        <f>IF(Ugovori_OPULJP[[#This Row],[DATUM ZAVRŠETKA OPERACIJE]]&gt;DATE(2023,12,31),"u provedbi","završen")</f>
        <v>završen</v>
      </c>
      <c r="K2954" s="15" t="s">
        <v>21</v>
      </c>
      <c r="L2954" s="15" t="s">
        <v>21</v>
      </c>
      <c r="M2954" s="18">
        <v>0.85</v>
      </c>
      <c r="N2954" s="18">
        <v>0.15</v>
      </c>
      <c r="O2954" s="19">
        <f>Ugovori_OPULJP[[#This Row],[Bespovratna sredstva - Ukupno (EU+Nac) HRK
= Ukupna ugovorena vrijednost bespovratnih sredstava]]*Ugovori_OPULJP[[#This Row],[EU STOPA SUFINANCIRANJA %
EU CO-FINANCING RATE %]]</f>
        <v>2952821.8679999998</v>
      </c>
      <c r="P2954" s="20">
        <f>Ugovori_OPULJP[[#This Row],[Bespovratna sredstva - EU dio - HRK]]/7.5345</f>
        <v>391906.81106908218</v>
      </c>
      <c r="Q2954" s="19">
        <f>Ugovori_OPULJP[[#This Row],[Bespovratna sredstva - Ukupno (EU+Nac) HRK
= Ukupna ugovorena vrijednost bespovratnih sredstava]]*Ugovori_OPULJP[[#This Row],[STOPA NACIONALNOG SUFINANCIRANJA %]]</f>
        <v>521086.212</v>
      </c>
      <c r="R2954" s="20">
        <f>Ugovori_OPULJP[[#This Row],[Bespovratna sredstva - Nacionalni dio - HRK]]/7.5345</f>
        <v>69160.025482779209</v>
      </c>
      <c r="S2954" s="19">
        <v>3473908.08</v>
      </c>
      <c r="T2954" s="20">
        <f>Ugovori_OPULJP[[#This Row],[Bespovratna sredstva - Ukupno (EU+Nac) HRK
= Ukupna ugovorena vrijednost bespovratnih sredstava]]/7.5345</f>
        <v>461066.83655186143</v>
      </c>
      <c r="U2954" s="19">
        <v>0</v>
      </c>
      <c r="V2954" s="20">
        <f>Ugovori_OPULJP[[#This Row],[Javni doprinos korisnika - HRK]]/7.5345</f>
        <v>0</v>
      </c>
      <c r="W2954" s="19">
        <v>0</v>
      </c>
      <c r="X2954" s="20">
        <f>Ugovori_OPULJP[[#This Row],[Privatni doprinos korisnika - HRK]]/7.5345</f>
        <v>0</v>
      </c>
      <c r="Y2954" s="21">
        <f>Ugovori_OPULJP[[#This Row],[Bespovratna sredstva - Ukupno (EU+Nac) HRK
= Ukupna ugovorena vrijednost bespovratnih sredstava]]+Ugovori_OPULJP[[#This Row],[Javni doprinos korisnika - HRK]]+Ugovori_OPULJP[[#This Row],[Privatni doprinos korisnika - HRK]]</f>
        <v>3473908.08</v>
      </c>
      <c r="Z2954" s="22">
        <f>Ugovori_OPULJP[[#This Row],[UKUPNI PRIHVATLJIVI IZDACI
TOTAL ELIGIBLE EXPENDITURE
= Bespovratna sredstva ukupno + doprinos korisnika
= Ukupni prihvatljivi troškovi
= Ukupna ugovorena vrijednost projekta HRK]]/7.5345</f>
        <v>461066.83655186143</v>
      </c>
      <c r="AA2954" s="13" t="s">
        <v>10676</v>
      </c>
      <c r="AB2954" s="13" t="s">
        <v>10677</v>
      </c>
      <c r="AC2954" s="98" t="s">
        <v>10808</v>
      </c>
      <c r="AD2954" s="12" t="s">
        <v>10679</v>
      </c>
    </row>
    <row r="2955" spans="1:30" ht="66.75" customHeight="1" x14ac:dyDescent="0.3">
      <c r="A2955" s="10" t="s">
        <v>10809</v>
      </c>
      <c r="B2955" s="11" t="s">
        <v>10671</v>
      </c>
      <c r="C2955" s="12" t="s">
        <v>10672</v>
      </c>
      <c r="D2955" s="12" t="s">
        <v>10800</v>
      </c>
      <c r="E2955" s="13" t="s">
        <v>223</v>
      </c>
      <c r="F2955" s="14" t="s">
        <v>10810</v>
      </c>
      <c r="G2955" s="14" t="s">
        <v>10738</v>
      </c>
      <c r="H2955" s="16">
        <v>43546</v>
      </c>
      <c r="I2955" s="16">
        <v>44642</v>
      </c>
      <c r="J2955" s="17" t="str">
        <f>IF(Ugovori_OPULJP[[#This Row],[DATUM ZAVRŠETKA OPERACIJE]]&gt;DATE(2023,12,31),"u provedbi","završen")</f>
        <v>završen</v>
      </c>
      <c r="K2955" s="15" t="s">
        <v>10811</v>
      </c>
      <c r="L2955" s="15" t="s">
        <v>21</v>
      </c>
      <c r="M2955" s="18">
        <v>0.85</v>
      </c>
      <c r="N2955" s="18">
        <v>0.15</v>
      </c>
      <c r="O2955" s="19">
        <f>Ugovori_OPULJP[[#This Row],[Bespovratna sredstva - Ukupno (EU+Nac) HRK
= Ukupna ugovorena vrijednost bespovratnih sredstava]]*Ugovori_OPULJP[[#This Row],[EU STOPA SUFINANCIRANJA %
EU CO-FINANCING RATE %]]</f>
        <v>3386839.4245000002</v>
      </c>
      <c r="P2955" s="20">
        <f>Ugovori_OPULJP[[#This Row],[Bespovratna sredstva - EU dio - HRK]]/7.5345</f>
        <v>449510.84006901586</v>
      </c>
      <c r="Q2955" s="19">
        <f>Ugovori_OPULJP[[#This Row],[Bespovratna sredstva - Ukupno (EU+Nac) HRK
= Ukupna ugovorena vrijednost bespovratnih sredstava]]*Ugovori_OPULJP[[#This Row],[STOPA NACIONALNOG SUFINANCIRANJA %]]</f>
        <v>597677.54550000001</v>
      </c>
      <c r="R2955" s="20">
        <f>Ugovori_OPULJP[[#This Row],[Bespovratna sredstva - Nacionalni dio - HRK]]/7.5345</f>
        <v>79325.442365120442</v>
      </c>
      <c r="S2955" s="19">
        <v>3984516.97</v>
      </c>
      <c r="T2955" s="20">
        <f>Ugovori_OPULJP[[#This Row],[Bespovratna sredstva - Ukupno (EU+Nac) HRK
= Ukupna ugovorena vrijednost bespovratnih sredstava]]/7.5345</f>
        <v>528836.28243413626</v>
      </c>
      <c r="U2955" s="19">
        <v>0</v>
      </c>
      <c r="V2955" s="20">
        <f>Ugovori_OPULJP[[#This Row],[Javni doprinos korisnika - HRK]]/7.5345</f>
        <v>0</v>
      </c>
      <c r="W2955" s="19">
        <v>0</v>
      </c>
      <c r="X2955" s="20">
        <f>Ugovori_OPULJP[[#This Row],[Privatni doprinos korisnika - HRK]]/7.5345</f>
        <v>0</v>
      </c>
      <c r="Y2955" s="21">
        <f>Ugovori_OPULJP[[#This Row],[Bespovratna sredstva - Ukupno (EU+Nac) HRK
= Ukupna ugovorena vrijednost bespovratnih sredstava]]+Ugovori_OPULJP[[#This Row],[Javni doprinos korisnika - HRK]]+Ugovori_OPULJP[[#This Row],[Privatni doprinos korisnika - HRK]]</f>
        <v>3984516.97</v>
      </c>
      <c r="Z2955" s="22">
        <f>Ugovori_OPULJP[[#This Row],[UKUPNI PRIHVATLJIVI IZDACI
TOTAL ELIGIBLE EXPENDITURE
= Bespovratna sredstva ukupno + doprinos korisnika
= Ukupni prihvatljivi troškovi
= Ukupna ugovorena vrijednost projekta HRK]]/7.5345</f>
        <v>528836.28243413626</v>
      </c>
      <c r="AA2955" s="13" t="s">
        <v>10676</v>
      </c>
      <c r="AB2955" s="13" t="s">
        <v>10677</v>
      </c>
      <c r="AC2955" s="98" t="s">
        <v>10812</v>
      </c>
      <c r="AD2955" s="12" t="s">
        <v>10679</v>
      </c>
    </row>
    <row r="2956" spans="1:30" ht="66.75" customHeight="1" x14ac:dyDescent="0.3">
      <c r="A2956" s="10" t="s">
        <v>10813</v>
      </c>
      <c r="B2956" s="11" t="s">
        <v>10671</v>
      </c>
      <c r="C2956" s="12" t="s">
        <v>10672</v>
      </c>
      <c r="D2956" s="12" t="s">
        <v>10800</v>
      </c>
      <c r="E2956" s="13" t="s">
        <v>223</v>
      </c>
      <c r="F2956" s="14" t="s">
        <v>10814</v>
      </c>
      <c r="G2956" s="14" t="s">
        <v>10815</v>
      </c>
      <c r="H2956" s="16">
        <v>43546</v>
      </c>
      <c r="I2956" s="16">
        <v>44642</v>
      </c>
      <c r="J2956" s="17" t="str">
        <f>IF(Ugovori_OPULJP[[#This Row],[DATUM ZAVRŠETKA OPERACIJE]]&gt;DATE(2023,12,31),"u provedbi","završen")</f>
        <v>završen</v>
      </c>
      <c r="K2956" s="15" t="s">
        <v>21</v>
      </c>
      <c r="L2956" s="15" t="s">
        <v>21</v>
      </c>
      <c r="M2956" s="18">
        <v>0.85</v>
      </c>
      <c r="N2956" s="18">
        <v>0.15</v>
      </c>
      <c r="O2956" s="19">
        <f>Ugovori_OPULJP[[#This Row],[Bespovratna sredstva - Ukupno (EU+Nac) HRK
= Ukupna ugovorena vrijednost bespovratnih sredstava]]*Ugovori_OPULJP[[#This Row],[EU STOPA SUFINANCIRANJA %
EU CO-FINANCING RATE %]]</f>
        <v>3266711.4405</v>
      </c>
      <c r="P2956" s="20">
        <f>Ugovori_OPULJP[[#This Row],[Bespovratna sredstva - EU dio - HRK]]/7.5345</f>
        <v>433567.11666334857</v>
      </c>
      <c r="Q2956" s="19">
        <f>Ugovori_OPULJP[[#This Row],[Bespovratna sredstva - Ukupno (EU+Nac) HRK
= Ukupna ugovorena vrijednost bespovratnih sredstava]]*Ugovori_OPULJP[[#This Row],[STOPA NACIONALNOG SUFINANCIRANJA %]]</f>
        <v>576478.48950000003</v>
      </c>
      <c r="R2956" s="20">
        <f>Ugovori_OPULJP[[#This Row],[Bespovratna sredstva - Nacionalni dio - HRK]]/7.5345</f>
        <v>76511.844117061511</v>
      </c>
      <c r="S2956" s="19">
        <v>3843189.93</v>
      </c>
      <c r="T2956" s="20">
        <f>Ugovori_OPULJP[[#This Row],[Bespovratna sredstva - Ukupno (EU+Nac) HRK
= Ukupna ugovorena vrijednost bespovratnih sredstava]]/7.5345</f>
        <v>510078.9607804101</v>
      </c>
      <c r="U2956" s="19">
        <v>0</v>
      </c>
      <c r="V2956" s="20">
        <f>Ugovori_OPULJP[[#This Row],[Javni doprinos korisnika - HRK]]/7.5345</f>
        <v>0</v>
      </c>
      <c r="W2956" s="19">
        <v>0</v>
      </c>
      <c r="X2956" s="20">
        <f>Ugovori_OPULJP[[#This Row],[Privatni doprinos korisnika - HRK]]/7.5345</f>
        <v>0</v>
      </c>
      <c r="Y2956" s="21">
        <f>Ugovori_OPULJP[[#This Row],[Bespovratna sredstva - Ukupno (EU+Nac) HRK
= Ukupna ugovorena vrijednost bespovratnih sredstava]]+Ugovori_OPULJP[[#This Row],[Javni doprinos korisnika - HRK]]+Ugovori_OPULJP[[#This Row],[Privatni doprinos korisnika - HRK]]</f>
        <v>3843189.93</v>
      </c>
      <c r="Z2956" s="22">
        <f>Ugovori_OPULJP[[#This Row],[UKUPNI PRIHVATLJIVI IZDACI
TOTAL ELIGIBLE EXPENDITURE
= Bespovratna sredstva ukupno + doprinos korisnika
= Ukupni prihvatljivi troškovi
= Ukupna ugovorena vrijednost projekta HRK]]/7.5345</f>
        <v>510078.9607804101</v>
      </c>
      <c r="AA2956" s="13" t="s">
        <v>10676</v>
      </c>
      <c r="AB2956" s="13" t="s">
        <v>10677</v>
      </c>
      <c r="AC2956" s="98" t="s">
        <v>10816</v>
      </c>
      <c r="AD2956" s="12" t="s">
        <v>10679</v>
      </c>
    </row>
    <row r="2957" spans="1:30" ht="66.75" customHeight="1" x14ac:dyDescent="0.3">
      <c r="A2957" s="10" t="s">
        <v>10817</v>
      </c>
      <c r="B2957" s="11" t="s">
        <v>10671</v>
      </c>
      <c r="C2957" s="12" t="s">
        <v>10672</v>
      </c>
      <c r="D2957" s="12" t="s">
        <v>10800</v>
      </c>
      <c r="E2957" s="13" t="s">
        <v>223</v>
      </c>
      <c r="F2957" s="14" t="s">
        <v>10818</v>
      </c>
      <c r="G2957" s="14" t="s">
        <v>10746</v>
      </c>
      <c r="H2957" s="16">
        <v>43546</v>
      </c>
      <c r="I2957" s="16">
        <v>44642</v>
      </c>
      <c r="J2957" s="17" t="str">
        <f>IF(Ugovori_OPULJP[[#This Row],[DATUM ZAVRŠETKA OPERACIJE]]&gt;DATE(2023,12,31),"u provedbi","završen")</f>
        <v>završen</v>
      </c>
      <c r="K2957" s="15" t="s">
        <v>21</v>
      </c>
      <c r="L2957" s="15" t="s">
        <v>21</v>
      </c>
      <c r="M2957" s="18">
        <v>0.85</v>
      </c>
      <c r="N2957" s="18">
        <v>0.15</v>
      </c>
      <c r="O2957" s="19">
        <f>Ugovori_OPULJP[[#This Row],[Bespovratna sredstva - Ukupno (EU+Nac) HRK
= Ukupna ugovorena vrijednost bespovratnih sredstava]]*Ugovori_OPULJP[[#This Row],[EU STOPA SUFINANCIRANJA %
EU CO-FINANCING RATE %]]</f>
        <v>3342487.7334999996</v>
      </c>
      <c r="P2957" s="20">
        <f>Ugovori_OPULJP[[#This Row],[Bespovratna sredstva - EU dio - HRK]]/7.5345</f>
        <v>443624.35908155807</v>
      </c>
      <c r="Q2957" s="19">
        <f>Ugovori_OPULJP[[#This Row],[Bespovratna sredstva - Ukupno (EU+Nac) HRK
= Ukupna ugovorena vrijednost bespovratnih sredstava]]*Ugovori_OPULJP[[#This Row],[STOPA NACIONALNOG SUFINANCIRANJA %]]</f>
        <v>589850.77649999992</v>
      </c>
      <c r="R2957" s="20">
        <f>Ugovori_OPULJP[[#This Row],[Bespovratna sredstva - Nacionalni dio - HRK]]/7.5345</f>
        <v>78286.651602627899</v>
      </c>
      <c r="S2957" s="19">
        <v>3932338.51</v>
      </c>
      <c r="T2957" s="20">
        <f>Ugovori_OPULJP[[#This Row],[Bespovratna sredstva - Ukupno (EU+Nac) HRK
= Ukupna ugovorena vrijednost bespovratnih sredstava]]/7.5345</f>
        <v>521911.01068418601</v>
      </c>
      <c r="U2957" s="19">
        <v>0</v>
      </c>
      <c r="V2957" s="20">
        <f>Ugovori_OPULJP[[#This Row],[Javni doprinos korisnika - HRK]]/7.5345</f>
        <v>0</v>
      </c>
      <c r="W2957" s="19">
        <v>0</v>
      </c>
      <c r="X2957" s="20">
        <f>Ugovori_OPULJP[[#This Row],[Privatni doprinos korisnika - HRK]]/7.5345</f>
        <v>0</v>
      </c>
      <c r="Y2957" s="21">
        <f>Ugovori_OPULJP[[#This Row],[Bespovratna sredstva - Ukupno (EU+Nac) HRK
= Ukupna ugovorena vrijednost bespovratnih sredstava]]+Ugovori_OPULJP[[#This Row],[Javni doprinos korisnika - HRK]]+Ugovori_OPULJP[[#This Row],[Privatni doprinos korisnika - HRK]]</f>
        <v>3932338.51</v>
      </c>
      <c r="Z2957" s="22">
        <f>Ugovori_OPULJP[[#This Row],[UKUPNI PRIHVATLJIVI IZDACI
TOTAL ELIGIBLE EXPENDITURE
= Bespovratna sredstva ukupno + doprinos korisnika
= Ukupni prihvatljivi troškovi
= Ukupna ugovorena vrijednost projekta HRK]]/7.5345</f>
        <v>521911.01068418601</v>
      </c>
      <c r="AA2957" s="13" t="s">
        <v>10676</v>
      </c>
      <c r="AB2957" s="13" t="s">
        <v>10677</v>
      </c>
      <c r="AC2957" s="98" t="s">
        <v>10819</v>
      </c>
      <c r="AD2957" s="12" t="s">
        <v>10679</v>
      </c>
    </row>
    <row r="2958" spans="1:30" ht="66.75" customHeight="1" x14ac:dyDescent="0.3">
      <c r="A2958" s="10" t="s">
        <v>10820</v>
      </c>
      <c r="B2958" s="11" t="s">
        <v>10671</v>
      </c>
      <c r="C2958" s="12" t="s">
        <v>10672</v>
      </c>
      <c r="D2958" s="12" t="s">
        <v>10800</v>
      </c>
      <c r="E2958" s="13" t="s">
        <v>223</v>
      </c>
      <c r="F2958" s="14" t="s">
        <v>10821</v>
      </c>
      <c r="G2958" s="14" t="s">
        <v>10715</v>
      </c>
      <c r="H2958" s="16">
        <v>43546</v>
      </c>
      <c r="I2958" s="16">
        <v>44642</v>
      </c>
      <c r="J2958" s="17" t="str">
        <f>IF(Ugovori_OPULJP[[#This Row],[DATUM ZAVRŠETKA OPERACIJE]]&gt;DATE(2023,12,31),"u provedbi","završen")</f>
        <v>završen</v>
      </c>
      <c r="K2958" s="15" t="s">
        <v>8615</v>
      </c>
      <c r="L2958" s="15" t="s">
        <v>21</v>
      </c>
      <c r="M2958" s="18">
        <v>0.85</v>
      </c>
      <c r="N2958" s="18">
        <v>0.15</v>
      </c>
      <c r="O2958" s="19">
        <f>Ugovori_OPULJP[[#This Row],[Bespovratna sredstva - Ukupno (EU+Nac) HRK
= Ukupna ugovorena vrijednost bespovratnih sredstava]]*Ugovori_OPULJP[[#This Row],[EU STOPA SUFINANCIRANJA %
EU CO-FINANCING RATE %]]</f>
        <v>3394932.5719999997</v>
      </c>
      <c r="P2958" s="20">
        <f>Ugovori_OPULJP[[#This Row],[Bespovratna sredstva - EU dio - HRK]]/7.5345</f>
        <v>450584.9853341296</v>
      </c>
      <c r="Q2958" s="19">
        <f>Ugovori_OPULJP[[#This Row],[Bespovratna sredstva - Ukupno (EU+Nac) HRK
= Ukupna ugovorena vrijednost bespovratnih sredstava]]*Ugovori_OPULJP[[#This Row],[STOPA NACIONALNOG SUFINANCIRANJA %]]</f>
        <v>599105.74799999991</v>
      </c>
      <c r="R2958" s="20">
        <f>Ugovori_OPULJP[[#This Row],[Bespovratna sredstva - Nacionalni dio - HRK]]/7.5345</f>
        <v>79514.99741190522</v>
      </c>
      <c r="S2958" s="19">
        <v>3994038.32</v>
      </c>
      <c r="T2958" s="20">
        <f>Ugovori_OPULJP[[#This Row],[Bespovratna sredstva - Ukupno (EU+Nac) HRK
= Ukupna ugovorena vrijednost bespovratnih sredstava]]/7.5345</f>
        <v>530099.98274603486</v>
      </c>
      <c r="U2958" s="19">
        <v>0</v>
      </c>
      <c r="V2958" s="20">
        <f>Ugovori_OPULJP[[#This Row],[Javni doprinos korisnika - HRK]]/7.5345</f>
        <v>0</v>
      </c>
      <c r="W2958" s="19">
        <v>0</v>
      </c>
      <c r="X2958" s="20">
        <f>Ugovori_OPULJP[[#This Row],[Privatni doprinos korisnika - HRK]]/7.5345</f>
        <v>0</v>
      </c>
      <c r="Y2958" s="21">
        <f>Ugovori_OPULJP[[#This Row],[Bespovratna sredstva - Ukupno (EU+Nac) HRK
= Ukupna ugovorena vrijednost bespovratnih sredstava]]+Ugovori_OPULJP[[#This Row],[Javni doprinos korisnika - HRK]]+Ugovori_OPULJP[[#This Row],[Privatni doprinos korisnika - HRK]]</f>
        <v>3994038.32</v>
      </c>
      <c r="Z2958" s="22">
        <f>Ugovori_OPULJP[[#This Row],[UKUPNI PRIHVATLJIVI IZDACI
TOTAL ELIGIBLE EXPENDITURE
= Bespovratna sredstva ukupno + doprinos korisnika
= Ukupni prihvatljivi troškovi
= Ukupna ugovorena vrijednost projekta HRK]]/7.5345</f>
        <v>530099.98274603486</v>
      </c>
      <c r="AA2958" s="13" t="s">
        <v>10676</v>
      </c>
      <c r="AB2958" s="13" t="s">
        <v>10677</v>
      </c>
      <c r="AC2958" s="98" t="s">
        <v>10822</v>
      </c>
      <c r="AD2958" s="12" t="s">
        <v>10679</v>
      </c>
    </row>
    <row r="2959" spans="1:30" ht="66.75" customHeight="1" x14ac:dyDescent="0.3">
      <c r="A2959" s="10" t="s">
        <v>10823</v>
      </c>
      <c r="B2959" s="11" t="s">
        <v>10671</v>
      </c>
      <c r="C2959" s="12" t="s">
        <v>10672</v>
      </c>
      <c r="D2959" s="12" t="s">
        <v>10800</v>
      </c>
      <c r="E2959" s="13" t="s">
        <v>223</v>
      </c>
      <c r="F2959" s="14" t="s">
        <v>10824</v>
      </c>
      <c r="G2959" s="14" t="s">
        <v>10825</v>
      </c>
      <c r="H2959" s="16">
        <v>43546</v>
      </c>
      <c r="I2959" s="16">
        <v>44642</v>
      </c>
      <c r="J2959" s="17" t="str">
        <f>IF(Ugovori_OPULJP[[#This Row],[DATUM ZAVRŠETKA OPERACIJE]]&gt;DATE(2023,12,31),"u provedbi","završen")</f>
        <v>završen</v>
      </c>
      <c r="K2959" s="15" t="s">
        <v>21</v>
      </c>
      <c r="L2959" s="15" t="s">
        <v>21</v>
      </c>
      <c r="M2959" s="18">
        <v>0.85</v>
      </c>
      <c r="N2959" s="18">
        <v>0.15</v>
      </c>
      <c r="O2959" s="19">
        <f>Ugovori_OPULJP[[#This Row],[Bespovratna sredstva - Ukupno (EU+Nac) HRK
= Ukupna ugovorena vrijednost bespovratnih sredstava]]*Ugovori_OPULJP[[#This Row],[EU STOPA SUFINANCIRANJA %
EU CO-FINANCING RATE %]]</f>
        <v>3232880.0379999997</v>
      </c>
      <c r="P2959" s="20">
        <f>Ugovori_OPULJP[[#This Row],[Bespovratna sredstva - EU dio - HRK]]/7.5345</f>
        <v>429076.91791094292</v>
      </c>
      <c r="Q2959" s="19">
        <f>Ugovori_OPULJP[[#This Row],[Bespovratna sredstva - Ukupno (EU+Nac) HRK
= Ukupna ugovorena vrijednost bespovratnih sredstava]]*Ugovori_OPULJP[[#This Row],[STOPA NACIONALNOG SUFINANCIRANJA %]]</f>
        <v>570508.24199999997</v>
      </c>
      <c r="R2959" s="20">
        <f>Ugovori_OPULJP[[#This Row],[Bespovratna sredstva - Nacionalni dio - HRK]]/7.5345</f>
        <v>75719.456101931108</v>
      </c>
      <c r="S2959" s="19">
        <v>3803388.28</v>
      </c>
      <c r="T2959" s="20">
        <f>Ugovori_OPULJP[[#This Row],[Bespovratna sredstva - Ukupno (EU+Nac) HRK
= Ukupna ugovorena vrijednost bespovratnih sredstava]]/7.5345</f>
        <v>504796.37401287403</v>
      </c>
      <c r="U2959" s="19">
        <v>0</v>
      </c>
      <c r="V2959" s="20">
        <f>Ugovori_OPULJP[[#This Row],[Javni doprinos korisnika - HRK]]/7.5345</f>
        <v>0</v>
      </c>
      <c r="W2959" s="19">
        <v>0</v>
      </c>
      <c r="X2959" s="20">
        <f>Ugovori_OPULJP[[#This Row],[Privatni doprinos korisnika - HRK]]/7.5345</f>
        <v>0</v>
      </c>
      <c r="Y2959" s="21">
        <f>Ugovori_OPULJP[[#This Row],[Bespovratna sredstva - Ukupno (EU+Nac) HRK
= Ukupna ugovorena vrijednost bespovratnih sredstava]]+Ugovori_OPULJP[[#This Row],[Javni doprinos korisnika - HRK]]+Ugovori_OPULJP[[#This Row],[Privatni doprinos korisnika - HRK]]</f>
        <v>3803388.28</v>
      </c>
      <c r="Z2959" s="22">
        <f>Ugovori_OPULJP[[#This Row],[UKUPNI PRIHVATLJIVI IZDACI
TOTAL ELIGIBLE EXPENDITURE
= Bespovratna sredstva ukupno + doprinos korisnika
= Ukupni prihvatljivi troškovi
= Ukupna ugovorena vrijednost projekta HRK]]/7.5345</f>
        <v>504796.37401287403</v>
      </c>
      <c r="AA2959" s="13" t="s">
        <v>10676</v>
      </c>
      <c r="AB2959" s="13" t="s">
        <v>10677</v>
      </c>
      <c r="AC2959" s="98" t="s">
        <v>10826</v>
      </c>
      <c r="AD2959" s="12" t="s">
        <v>10679</v>
      </c>
    </row>
    <row r="2960" spans="1:30" ht="66.75" customHeight="1" x14ac:dyDescent="0.3">
      <c r="A2960" s="10" t="s">
        <v>10827</v>
      </c>
      <c r="B2960" s="11" t="s">
        <v>10671</v>
      </c>
      <c r="C2960" s="12" t="s">
        <v>10672</v>
      </c>
      <c r="D2960" s="12" t="s">
        <v>10800</v>
      </c>
      <c r="E2960" s="13" t="s">
        <v>223</v>
      </c>
      <c r="F2960" s="14" t="s">
        <v>10828</v>
      </c>
      <c r="G2960" s="14" t="s">
        <v>10829</v>
      </c>
      <c r="H2960" s="16">
        <v>43546</v>
      </c>
      <c r="I2960" s="16">
        <v>44642</v>
      </c>
      <c r="J2960" s="17" t="str">
        <f>IF(Ugovori_OPULJP[[#This Row],[DATUM ZAVRŠETKA OPERACIJE]]&gt;DATE(2023,12,31),"u provedbi","završen")</f>
        <v>završen</v>
      </c>
      <c r="K2960" s="15" t="s">
        <v>10830</v>
      </c>
      <c r="L2960" s="15" t="s">
        <v>21</v>
      </c>
      <c r="M2960" s="18">
        <v>0.85</v>
      </c>
      <c r="N2960" s="18">
        <v>0.15</v>
      </c>
      <c r="O2960" s="19">
        <f>Ugovori_OPULJP[[#This Row],[Bespovratna sredstva - Ukupno (EU+Nac) HRK
= Ukupna ugovorena vrijednost bespovratnih sredstava]]*Ugovori_OPULJP[[#This Row],[EU STOPA SUFINANCIRANJA %
EU CO-FINANCING RATE %]]</f>
        <v>3017776.1225000001</v>
      </c>
      <c r="P2960" s="20">
        <f>Ugovori_OPULJP[[#This Row],[Bespovratna sredstva - EU dio - HRK]]/7.5345</f>
        <v>400527.72214480059</v>
      </c>
      <c r="Q2960" s="19">
        <f>Ugovori_OPULJP[[#This Row],[Bespovratna sredstva - Ukupno (EU+Nac) HRK
= Ukupna ugovorena vrijednost bespovratnih sredstava]]*Ugovori_OPULJP[[#This Row],[STOPA NACIONALNOG SUFINANCIRANJA %]]</f>
        <v>532548.72750000004</v>
      </c>
      <c r="R2960" s="20">
        <f>Ugovori_OPULJP[[#This Row],[Bespovratna sredstva - Nacionalni dio - HRK]]/7.5345</f>
        <v>70681.362731435394</v>
      </c>
      <c r="S2960" s="19">
        <v>3550324.85</v>
      </c>
      <c r="T2960" s="20">
        <f>Ugovori_OPULJP[[#This Row],[Bespovratna sredstva - Ukupno (EU+Nac) HRK
= Ukupna ugovorena vrijednost bespovratnih sredstava]]/7.5345</f>
        <v>471209.08487623598</v>
      </c>
      <c r="U2960" s="19">
        <v>0</v>
      </c>
      <c r="V2960" s="20">
        <f>Ugovori_OPULJP[[#This Row],[Javni doprinos korisnika - HRK]]/7.5345</f>
        <v>0</v>
      </c>
      <c r="W2960" s="19">
        <v>0</v>
      </c>
      <c r="X2960" s="20">
        <f>Ugovori_OPULJP[[#This Row],[Privatni doprinos korisnika - HRK]]/7.5345</f>
        <v>0</v>
      </c>
      <c r="Y2960" s="21">
        <f>Ugovori_OPULJP[[#This Row],[Bespovratna sredstva - Ukupno (EU+Nac) HRK
= Ukupna ugovorena vrijednost bespovratnih sredstava]]+Ugovori_OPULJP[[#This Row],[Javni doprinos korisnika - HRK]]+Ugovori_OPULJP[[#This Row],[Privatni doprinos korisnika - HRK]]</f>
        <v>3550324.85</v>
      </c>
      <c r="Z2960" s="22">
        <f>Ugovori_OPULJP[[#This Row],[UKUPNI PRIHVATLJIVI IZDACI
TOTAL ELIGIBLE EXPENDITURE
= Bespovratna sredstva ukupno + doprinos korisnika
= Ukupni prihvatljivi troškovi
= Ukupna ugovorena vrijednost projekta HRK]]/7.5345</f>
        <v>471209.08487623598</v>
      </c>
      <c r="AA2960" s="13" t="s">
        <v>10676</v>
      </c>
      <c r="AB2960" s="13" t="s">
        <v>10677</v>
      </c>
      <c r="AC2960" s="98" t="s">
        <v>10831</v>
      </c>
      <c r="AD2960" s="12" t="s">
        <v>10679</v>
      </c>
    </row>
    <row r="2961" spans="1:30" ht="66.75" customHeight="1" x14ac:dyDescent="0.3">
      <c r="A2961" s="10" t="s">
        <v>10832</v>
      </c>
      <c r="B2961" s="11" t="s">
        <v>10671</v>
      </c>
      <c r="C2961" s="12" t="s">
        <v>10672</v>
      </c>
      <c r="D2961" s="12" t="s">
        <v>10800</v>
      </c>
      <c r="E2961" s="13" t="s">
        <v>223</v>
      </c>
      <c r="F2961" s="14" t="s">
        <v>10833</v>
      </c>
      <c r="G2961" s="14" t="s">
        <v>10834</v>
      </c>
      <c r="H2961" s="16">
        <v>43546</v>
      </c>
      <c r="I2961" s="16">
        <v>44461</v>
      </c>
      <c r="J2961" s="17" t="str">
        <f>IF(Ugovori_OPULJP[[#This Row],[DATUM ZAVRŠETKA OPERACIJE]]&gt;DATE(2023,12,31),"u provedbi","završen")</f>
        <v>završen</v>
      </c>
      <c r="K2961" s="15" t="s">
        <v>10835</v>
      </c>
      <c r="L2961" s="15" t="s">
        <v>178</v>
      </c>
      <c r="M2961" s="18">
        <v>0.85</v>
      </c>
      <c r="N2961" s="18">
        <v>0.15</v>
      </c>
      <c r="O2961" s="19">
        <f>Ugovori_OPULJP[[#This Row],[Bespovratna sredstva - Ukupno (EU+Nac) HRK
= Ukupna ugovorena vrijednost bespovratnih sredstava]]*Ugovori_OPULJP[[#This Row],[EU STOPA SUFINANCIRANJA %
EU CO-FINANCING RATE %]]</f>
        <v>2401806.8605</v>
      </c>
      <c r="P2961" s="20">
        <f>Ugovori_OPULJP[[#This Row],[Bespovratna sredstva - EU dio - HRK]]/7.5345</f>
        <v>318774.55179507594</v>
      </c>
      <c r="Q2961" s="19">
        <f>Ugovori_OPULJP[[#This Row],[Bespovratna sredstva - Ukupno (EU+Nac) HRK
= Ukupna ugovorena vrijednost bespovratnih sredstava]]*Ugovori_OPULJP[[#This Row],[STOPA NACIONALNOG SUFINANCIRANJA %]]</f>
        <v>423848.26949999999</v>
      </c>
      <c r="R2961" s="20">
        <f>Ugovori_OPULJP[[#This Row],[Bespovratna sredstva - Nacionalni dio - HRK]]/7.5345</f>
        <v>56254.33266971929</v>
      </c>
      <c r="S2961" s="19">
        <v>2825655.13</v>
      </c>
      <c r="T2961" s="20">
        <f>Ugovori_OPULJP[[#This Row],[Bespovratna sredstva - Ukupno (EU+Nac) HRK
= Ukupna ugovorena vrijednost bespovratnih sredstava]]/7.5345</f>
        <v>375028.88446479524</v>
      </c>
      <c r="U2961" s="19">
        <v>0</v>
      </c>
      <c r="V2961" s="20">
        <f>Ugovori_OPULJP[[#This Row],[Javni doprinos korisnika - HRK]]/7.5345</f>
        <v>0</v>
      </c>
      <c r="W2961" s="19">
        <v>0</v>
      </c>
      <c r="X2961" s="20">
        <f>Ugovori_OPULJP[[#This Row],[Privatni doprinos korisnika - HRK]]/7.5345</f>
        <v>0</v>
      </c>
      <c r="Y2961" s="21">
        <f>Ugovori_OPULJP[[#This Row],[Bespovratna sredstva - Ukupno (EU+Nac) HRK
= Ukupna ugovorena vrijednost bespovratnih sredstava]]+Ugovori_OPULJP[[#This Row],[Javni doprinos korisnika - HRK]]+Ugovori_OPULJP[[#This Row],[Privatni doprinos korisnika - HRK]]</f>
        <v>2825655.13</v>
      </c>
      <c r="Z2961" s="22">
        <f>Ugovori_OPULJP[[#This Row],[UKUPNI PRIHVATLJIVI IZDACI
TOTAL ELIGIBLE EXPENDITURE
= Bespovratna sredstva ukupno + doprinos korisnika
= Ukupni prihvatljivi troškovi
= Ukupna ugovorena vrijednost projekta HRK]]/7.5345</f>
        <v>375028.88446479524</v>
      </c>
      <c r="AA2961" s="13" t="s">
        <v>10676</v>
      </c>
      <c r="AB2961" s="13" t="s">
        <v>10677</v>
      </c>
      <c r="AC2961" s="98" t="s">
        <v>10836</v>
      </c>
      <c r="AD2961" s="12" t="s">
        <v>10679</v>
      </c>
    </row>
    <row r="2962" spans="1:30" ht="66.75" customHeight="1" x14ac:dyDescent="0.3">
      <c r="A2962" s="10" t="s">
        <v>10837</v>
      </c>
      <c r="B2962" s="11" t="s">
        <v>10671</v>
      </c>
      <c r="C2962" s="12" t="s">
        <v>10672</v>
      </c>
      <c r="D2962" s="12" t="s">
        <v>10800</v>
      </c>
      <c r="E2962" s="13" t="s">
        <v>223</v>
      </c>
      <c r="F2962" s="14" t="s">
        <v>10838</v>
      </c>
      <c r="G2962" s="14" t="s">
        <v>10711</v>
      </c>
      <c r="H2962" s="16">
        <v>43546</v>
      </c>
      <c r="I2962" s="16">
        <v>44642</v>
      </c>
      <c r="J2962" s="17" t="str">
        <f>IF(Ugovori_OPULJP[[#This Row],[DATUM ZAVRŠETKA OPERACIJE]]&gt;DATE(2023,12,31),"u provedbi","završen")</f>
        <v>završen</v>
      </c>
      <c r="K2962" s="15" t="s">
        <v>21</v>
      </c>
      <c r="L2962" s="15" t="s">
        <v>21</v>
      </c>
      <c r="M2962" s="18">
        <v>0.85</v>
      </c>
      <c r="N2962" s="18">
        <v>0.15</v>
      </c>
      <c r="O2962" s="19">
        <f>Ugovori_OPULJP[[#This Row],[Bespovratna sredstva - Ukupno (EU+Nac) HRK
= Ukupna ugovorena vrijednost bespovratnih sredstava]]*Ugovori_OPULJP[[#This Row],[EU STOPA SUFINANCIRANJA %
EU CO-FINANCING RATE %]]</f>
        <v>3398130.7225000001</v>
      </c>
      <c r="P2962" s="20">
        <f>Ugovori_OPULJP[[#This Row],[Bespovratna sredstva - EU dio - HRK]]/7.5345</f>
        <v>451009.4528502223</v>
      </c>
      <c r="Q2962" s="19">
        <f>Ugovori_OPULJP[[#This Row],[Bespovratna sredstva - Ukupno (EU+Nac) HRK
= Ukupna ugovorena vrijednost bespovratnih sredstava]]*Ugovori_OPULJP[[#This Row],[STOPA NACIONALNOG SUFINANCIRANJA %]]</f>
        <v>599670.12749999994</v>
      </c>
      <c r="R2962" s="20">
        <f>Ugovori_OPULJP[[#This Row],[Bespovratna sredstva - Nacionalni dio - HRK]]/7.5345</f>
        <v>79589.903444156866</v>
      </c>
      <c r="S2962" s="19">
        <v>3997800.85</v>
      </c>
      <c r="T2962" s="20">
        <f>Ugovori_OPULJP[[#This Row],[Bespovratna sredstva - Ukupno (EU+Nac) HRK
= Ukupna ugovorena vrijednost bespovratnih sredstava]]/7.5345</f>
        <v>530599.35629437922</v>
      </c>
      <c r="U2962" s="19">
        <v>0</v>
      </c>
      <c r="V2962" s="20">
        <f>Ugovori_OPULJP[[#This Row],[Javni doprinos korisnika - HRK]]/7.5345</f>
        <v>0</v>
      </c>
      <c r="W2962" s="19">
        <v>0</v>
      </c>
      <c r="X2962" s="20">
        <f>Ugovori_OPULJP[[#This Row],[Privatni doprinos korisnika - HRK]]/7.5345</f>
        <v>0</v>
      </c>
      <c r="Y2962" s="21">
        <f>Ugovori_OPULJP[[#This Row],[Bespovratna sredstva - Ukupno (EU+Nac) HRK
= Ukupna ugovorena vrijednost bespovratnih sredstava]]+Ugovori_OPULJP[[#This Row],[Javni doprinos korisnika - HRK]]+Ugovori_OPULJP[[#This Row],[Privatni doprinos korisnika - HRK]]</f>
        <v>3997800.85</v>
      </c>
      <c r="Z2962" s="22">
        <f>Ugovori_OPULJP[[#This Row],[UKUPNI PRIHVATLJIVI IZDACI
TOTAL ELIGIBLE EXPENDITURE
= Bespovratna sredstva ukupno + doprinos korisnika
= Ukupni prihvatljivi troškovi
= Ukupna ugovorena vrijednost projekta HRK]]/7.5345</f>
        <v>530599.35629437922</v>
      </c>
      <c r="AA2962" s="13" t="s">
        <v>10676</v>
      </c>
      <c r="AB2962" s="13" t="s">
        <v>10677</v>
      </c>
      <c r="AC2962" s="98" t="s">
        <v>10839</v>
      </c>
      <c r="AD2962" s="12" t="s">
        <v>10679</v>
      </c>
    </row>
    <row r="2963" spans="1:30" ht="66.75" customHeight="1" x14ac:dyDescent="0.3">
      <c r="A2963" s="10" t="s">
        <v>10840</v>
      </c>
      <c r="B2963" s="11" t="s">
        <v>10671</v>
      </c>
      <c r="C2963" s="12" t="s">
        <v>10672</v>
      </c>
      <c r="D2963" s="12" t="s">
        <v>10800</v>
      </c>
      <c r="E2963" s="13" t="s">
        <v>223</v>
      </c>
      <c r="F2963" s="14" t="s">
        <v>10841</v>
      </c>
      <c r="G2963" s="14" t="s">
        <v>10842</v>
      </c>
      <c r="H2963" s="16">
        <v>43546</v>
      </c>
      <c r="I2963" s="16">
        <v>44642</v>
      </c>
      <c r="J2963" s="17" t="str">
        <f>IF(Ugovori_OPULJP[[#This Row],[DATUM ZAVRŠETKA OPERACIJE]]&gt;DATE(2023,12,31),"u provedbi","završen")</f>
        <v>završen</v>
      </c>
      <c r="K2963" s="15" t="s">
        <v>10843</v>
      </c>
      <c r="L2963" s="15" t="s">
        <v>86</v>
      </c>
      <c r="M2963" s="18">
        <v>0.85</v>
      </c>
      <c r="N2963" s="18">
        <v>0.15</v>
      </c>
      <c r="O2963" s="19">
        <f>Ugovori_OPULJP[[#This Row],[Bespovratna sredstva - Ukupno (EU+Nac) HRK
= Ukupna ugovorena vrijednost bespovratnih sredstava]]*Ugovori_OPULJP[[#This Row],[EU STOPA SUFINANCIRANJA %
EU CO-FINANCING RATE %]]</f>
        <v>3393034.8450000002</v>
      </c>
      <c r="P2963" s="20">
        <f>Ugovori_OPULJP[[#This Row],[Bespovratna sredstva - EU dio - HRK]]/7.5345</f>
        <v>450333.11367708544</v>
      </c>
      <c r="Q2963" s="19">
        <f>Ugovori_OPULJP[[#This Row],[Bespovratna sredstva - Ukupno (EU+Nac) HRK
= Ukupna ugovorena vrijednost bespovratnih sredstava]]*Ugovori_OPULJP[[#This Row],[STOPA NACIONALNOG SUFINANCIRANJA %]]</f>
        <v>598770.85499999998</v>
      </c>
      <c r="R2963" s="20">
        <f>Ugovori_OPULJP[[#This Row],[Bespovratna sredstva - Nacionalni dio - HRK]]/7.5345</f>
        <v>79470.549472426836</v>
      </c>
      <c r="S2963" s="19">
        <v>3991805.7</v>
      </c>
      <c r="T2963" s="20">
        <f>Ugovori_OPULJP[[#This Row],[Bespovratna sredstva - Ukupno (EU+Nac) HRK
= Ukupna ugovorena vrijednost bespovratnih sredstava]]/7.5345</f>
        <v>529803.66314951226</v>
      </c>
      <c r="U2963" s="19">
        <v>0</v>
      </c>
      <c r="V2963" s="20">
        <f>Ugovori_OPULJP[[#This Row],[Javni doprinos korisnika - HRK]]/7.5345</f>
        <v>0</v>
      </c>
      <c r="W2963" s="19">
        <v>0</v>
      </c>
      <c r="X2963" s="20">
        <f>Ugovori_OPULJP[[#This Row],[Privatni doprinos korisnika - HRK]]/7.5345</f>
        <v>0</v>
      </c>
      <c r="Y2963" s="21">
        <f>Ugovori_OPULJP[[#This Row],[Bespovratna sredstva - Ukupno (EU+Nac) HRK
= Ukupna ugovorena vrijednost bespovratnih sredstava]]+Ugovori_OPULJP[[#This Row],[Javni doprinos korisnika - HRK]]+Ugovori_OPULJP[[#This Row],[Privatni doprinos korisnika - HRK]]</f>
        <v>3991805.7</v>
      </c>
      <c r="Z2963" s="22">
        <f>Ugovori_OPULJP[[#This Row],[UKUPNI PRIHVATLJIVI IZDACI
TOTAL ELIGIBLE EXPENDITURE
= Bespovratna sredstva ukupno + doprinos korisnika
= Ukupni prihvatljivi troškovi
= Ukupna ugovorena vrijednost projekta HRK]]/7.5345</f>
        <v>529803.66314951226</v>
      </c>
      <c r="AA2963" s="13" t="s">
        <v>10676</v>
      </c>
      <c r="AB2963" s="13" t="s">
        <v>10677</v>
      </c>
      <c r="AC2963" s="98" t="s">
        <v>10844</v>
      </c>
      <c r="AD2963" s="12" t="s">
        <v>10679</v>
      </c>
    </row>
    <row r="2964" spans="1:30" ht="66.75" customHeight="1" x14ac:dyDescent="0.3">
      <c r="A2964" s="10" t="s">
        <v>10845</v>
      </c>
      <c r="B2964" s="11" t="s">
        <v>10671</v>
      </c>
      <c r="C2964" s="12" t="s">
        <v>10672</v>
      </c>
      <c r="D2964" s="12" t="s">
        <v>10800</v>
      </c>
      <c r="E2964" s="13" t="s">
        <v>223</v>
      </c>
      <c r="F2964" s="14" t="s">
        <v>10846</v>
      </c>
      <c r="G2964" s="14" t="s">
        <v>10847</v>
      </c>
      <c r="H2964" s="16">
        <v>43546</v>
      </c>
      <c r="I2964" s="16">
        <v>44642</v>
      </c>
      <c r="J2964" s="17" t="str">
        <f>IF(Ugovori_OPULJP[[#This Row],[DATUM ZAVRŠETKA OPERACIJE]]&gt;DATE(2023,12,31),"u provedbi","završen")</f>
        <v>završen</v>
      </c>
      <c r="K2964" s="15" t="s">
        <v>21</v>
      </c>
      <c r="L2964" s="15" t="s">
        <v>21</v>
      </c>
      <c r="M2964" s="18">
        <v>0.85</v>
      </c>
      <c r="N2964" s="18">
        <v>0.15</v>
      </c>
      <c r="O2964" s="19">
        <f>Ugovori_OPULJP[[#This Row],[Bespovratna sredstva - Ukupno (EU+Nac) HRK
= Ukupna ugovorena vrijednost bespovratnih sredstava]]*Ugovori_OPULJP[[#This Row],[EU STOPA SUFINANCIRANJA %
EU CO-FINANCING RATE %]]</f>
        <v>3206118.9440000001</v>
      </c>
      <c r="P2964" s="20">
        <f>Ugovori_OPULJP[[#This Row],[Bespovratna sredstva - EU dio - HRK]]/7.5345</f>
        <v>425525.11035901518</v>
      </c>
      <c r="Q2964" s="19">
        <f>Ugovori_OPULJP[[#This Row],[Bespovratna sredstva - Ukupno (EU+Nac) HRK
= Ukupna ugovorena vrijednost bespovratnih sredstava]]*Ugovori_OPULJP[[#This Row],[STOPA NACIONALNOG SUFINANCIRANJA %]]</f>
        <v>565785.696</v>
      </c>
      <c r="R2964" s="20">
        <f>Ugovori_OPULJP[[#This Row],[Bespovratna sredstva - Nacionalni dio - HRK]]/7.5345</f>
        <v>75092.666533943848</v>
      </c>
      <c r="S2964" s="19">
        <v>3771904.64</v>
      </c>
      <c r="T2964" s="20">
        <f>Ugovori_OPULJP[[#This Row],[Bespovratna sredstva - Ukupno (EU+Nac) HRK
= Ukupna ugovorena vrijednost bespovratnih sredstava]]/7.5345</f>
        <v>500617.77689295902</v>
      </c>
      <c r="U2964" s="19">
        <v>0</v>
      </c>
      <c r="V2964" s="20">
        <f>Ugovori_OPULJP[[#This Row],[Javni doprinos korisnika - HRK]]/7.5345</f>
        <v>0</v>
      </c>
      <c r="W2964" s="19">
        <v>0</v>
      </c>
      <c r="X2964" s="20">
        <f>Ugovori_OPULJP[[#This Row],[Privatni doprinos korisnika - HRK]]/7.5345</f>
        <v>0</v>
      </c>
      <c r="Y2964" s="21">
        <f>Ugovori_OPULJP[[#This Row],[Bespovratna sredstva - Ukupno (EU+Nac) HRK
= Ukupna ugovorena vrijednost bespovratnih sredstava]]+Ugovori_OPULJP[[#This Row],[Javni doprinos korisnika - HRK]]+Ugovori_OPULJP[[#This Row],[Privatni doprinos korisnika - HRK]]</f>
        <v>3771904.64</v>
      </c>
      <c r="Z2964" s="22">
        <f>Ugovori_OPULJP[[#This Row],[UKUPNI PRIHVATLJIVI IZDACI
TOTAL ELIGIBLE EXPENDITURE
= Bespovratna sredstva ukupno + doprinos korisnika
= Ukupni prihvatljivi troškovi
= Ukupna ugovorena vrijednost projekta HRK]]/7.5345</f>
        <v>500617.77689295902</v>
      </c>
      <c r="AA2964" s="13" t="s">
        <v>10676</v>
      </c>
      <c r="AB2964" s="13" t="s">
        <v>10677</v>
      </c>
      <c r="AC2964" s="98" t="s">
        <v>10848</v>
      </c>
      <c r="AD2964" s="12" t="s">
        <v>10679</v>
      </c>
    </row>
    <row r="2965" spans="1:30" ht="66.75" customHeight="1" x14ac:dyDescent="0.3">
      <c r="A2965" s="10" t="s">
        <v>10849</v>
      </c>
      <c r="B2965" s="11" t="s">
        <v>10671</v>
      </c>
      <c r="C2965" s="12" t="s">
        <v>10672</v>
      </c>
      <c r="D2965" s="12" t="s">
        <v>10800</v>
      </c>
      <c r="E2965" s="13" t="s">
        <v>223</v>
      </c>
      <c r="F2965" s="14" t="s">
        <v>10850</v>
      </c>
      <c r="G2965" s="14" t="s">
        <v>10851</v>
      </c>
      <c r="H2965" s="16">
        <v>43546</v>
      </c>
      <c r="I2965" s="16">
        <v>44642</v>
      </c>
      <c r="J2965" s="17" t="str">
        <f>IF(Ugovori_OPULJP[[#This Row],[DATUM ZAVRŠETKA OPERACIJE]]&gt;DATE(2023,12,31),"u provedbi","završen")</f>
        <v>završen</v>
      </c>
      <c r="K2965" s="15" t="s">
        <v>10852</v>
      </c>
      <c r="L2965" s="15" t="s">
        <v>21</v>
      </c>
      <c r="M2965" s="18">
        <v>0.85</v>
      </c>
      <c r="N2965" s="18">
        <v>0.15</v>
      </c>
      <c r="O2965" s="19">
        <f>Ugovori_OPULJP[[#This Row],[Bespovratna sredstva - Ukupno (EU+Nac) HRK
= Ukupna ugovorena vrijednost bespovratnih sredstava]]*Ugovori_OPULJP[[#This Row],[EU STOPA SUFINANCIRANJA %
EU CO-FINANCING RATE %]]</f>
        <v>3399361.9645000002</v>
      </c>
      <c r="P2965" s="20">
        <f>Ugovori_OPULJP[[#This Row],[Bespovratna sredstva - EU dio - HRK]]/7.5345</f>
        <v>451172.86674630037</v>
      </c>
      <c r="Q2965" s="19">
        <f>Ugovori_OPULJP[[#This Row],[Bespovratna sredstva - Ukupno (EU+Nac) HRK
= Ukupna ugovorena vrijednost bespovratnih sredstava]]*Ugovori_OPULJP[[#This Row],[STOPA NACIONALNOG SUFINANCIRANJA %]]</f>
        <v>599887.40549999999</v>
      </c>
      <c r="R2965" s="20">
        <f>Ugovori_OPULJP[[#This Row],[Bespovratna sredstva - Nacionalni dio - HRK]]/7.5345</f>
        <v>79618.741190523593</v>
      </c>
      <c r="S2965" s="19">
        <v>3999249.37</v>
      </c>
      <c r="T2965" s="20">
        <f>Ugovori_OPULJP[[#This Row],[Bespovratna sredstva - Ukupno (EU+Nac) HRK
= Ukupna ugovorena vrijednost bespovratnih sredstava]]/7.5345</f>
        <v>530791.60793682397</v>
      </c>
      <c r="U2965" s="19">
        <v>0</v>
      </c>
      <c r="V2965" s="20">
        <f>Ugovori_OPULJP[[#This Row],[Javni doprinos korisnika - HRK]]/7.5345</f>
        <v>0</v>
      </c>
      <c r="W2965" s="19">
        <v>0</v>
      </c>
      <c r="X2965" s="20">
        <f>Ugovori_OPULJP[[#This Row],[Privatni doprinos korisnika - HRK]]/7.5345</f>
        <v>0</v>
      </c>
      <c r="Y2965" s="21">
        <f>Ugovori_OPULJP[[#This Row],[Bespovratna sredstva - Ukupno (EU+Nac) HRK
= Ukupna ugovorena vrijednost bespovratnih sredstava]]+Ugovori_OPULJP[[#This Row],[Javni doprinos korisnika - HRK]]+Ugovori_OPULJP[[#This Row],[Privatni doprinos korisnika - HRK]]</f>
        <v>3999249.37</v>
      </c>
      <c r="Z2965" s="22">
        <f>Ugovori_OPULJP[[#This Row],[UKUPNI PRIHVATLJIVI IZDACI
TOTAL ELIGIBLE EXPENDITURE
= Bespovratna sredstva ukupno + doprinos korisnika
= Ukupni prihvatljivi troškovi
= Ukupna ugovorena vrijednost projekta HRK]]/7.5345</f>
        <v>530791.60793682397</v>
      </c>
      <c r="AA2965" s="13" t="s">
        <v>10676</v>
      </c>
      <c r="AB2965" s="13" t="s">
        <v>10677</v>
      </c>
      <c r="AC2965" s="98" t="s">
        <v>10853</v>
      </c>
      <c r="AD2965" s="12" t="s">
        <v>10679</v>
      </c>
    </row>
    <row r="2966" spans="1:30" ht="66.75" customHeight="1" x14ac:dyDescent="0.3">
      <c r="A2966" s="10" t="s">
        <v>10854</v>
      </c>
      <c r="B2966" s="11" t="s">
        <v>10671</v>
      </c>
      <c r="C2966" s="12" t="s">
        <v>10672</v>
      </c>
      <c r="D2966" s="12" t="s">
        <v>10800</v>
      </c>
      <c r="E2966" s="13" t="s">
        <v>223</v>
      </c>
      <c r="F2966" s="14" t="s">
        <v>10855</v>
      </c>
      <c r="G2966" s="14" t="s">
        <v>10856</v>
      </c>
      <c r="H2966" s="16">
        <v>43546</v>
      </c>
      <c r="I2966" s="16">
        <v>44642</v>
      </c>
      <c r="J2966" s="17" t="str">
        <f>IF(Ugovori_OPULJP[[#This Row],[DATUM ZAVRŠETKA OPERACIJE]]&gt;DATE(2023,12,31),"u provedbi","završen")</f>
        <v>završen</v>
      </c>
      <c r="K2966" s="15" t="s">
        <v>8615</v>
      </c>
      <c r="L2966" s="15" t="s">
        <v>21</v>
      </c>
      <c r="M2966" s="18">
        <v>0.85</v>
      </c>
      <c r="N2966" s="18">
        <v>0.15</v>
      </c>
      <c r="O2966" s="19">
        <f>Ugovori_OPULJP[[#This Row],[Bespovratna sredstva - Ukupno (EU+Nac) HRK
= Ukupna ugovorena vrijednost bespovratnih sredstava]]*Ugovori_OPULJP[[#This Row],[EU STOPA SUFINANCIRANJA %
EU CO-FINANCING RATE %]]</f>
        <v>3166623.15</v>
      </c>
      <c r="P2966" s="20">
        <f>Ugovori_OPULJP[[#This Row],[Bespovratna sredstva - EU dio - HRK]]/7.5345</f>
        <v>420283.1176587696</v>
      </c>
      <c r="Q2966" s="19">
        <f>Ugovori_OPULJP[[#This Row],[Bespovratna sredstva - Ukupno (EU+Nac) HRK
= Ukupna ugovorena vrijednost bespovratnih sredstava]]*Ugovori_OPULJP[[#This Row],[STOPA NACIONALNOG SUFINANCIRANJA %]]</f>
        <v>558815.85</v>
      </c>
      <c r="R2966" s="20">
        <f>Ugovori_OPULJP[[#This Row],[Bespovratna sredstva - Nacionalni dio - HRK]]/7.5345</f>
        <v>74167.608998606403</v>
      </c>
      <c r="S2966" s="19">
        <v>3725439</v>
      </c>
      <c r="T2966" s="20">
        <f>Ugovori_OPULJP[[#This Row],[Bespovratna sredstva - Ukupno (EU+Nac) HRK
= Ukupna ugovorena vrijednost bespovratnih sredstava]]/7.5345</f>
        <v>494450.72665737604</v>
      </c>
      <c r="U2966" s="19">
        <v>0</v>
      </c>
      <c r="V2966" s="20">
        <f>Ugovori_OPULJP[[#This Row],[Javni doprinos korisnika - HRK]]/7.5345</f>
        <v>0</v>
      </c>
      <c r="W2966" s="19">
        <v>0</v>
      </c>
      <c r="X2966" s="20">
        <f>Ugovori_OPULJP[[#This Row],[Privatni doprinos korisnika - HRK]]/7.5345</f>
        <v>0</v>
      </c>
      <c r="Y2966" s="21">
        <f>Ugovori_OPULJP[[#This Row],[Bespovratna sredstva - Ukupno (EU+Nac) HRK
= Ukupna ugovorena vrijednost bespovratnih sredstava]]+Ugovori_OPULJP[[#This Row],[Javni doprinos korisnika - HRK]]+Ugovori_OPULJP[[#This Row],[Privatni doprinos korisnika - HRK]]</f>
        <v>3725439</v>
      </c>
      <c r="Z2966" s="22">
        <f>Ugovori_OPULJP[[#This Row],[UKUPNI PRIHVATLJIVI IZDACI
TOTAL ELIGIBLE EXPENDITURE
= Bespovratna sredstva ukupno + doprinos korisnika
= Ukupni prihvatljivi troškovi
= Ukupna ugovorena vrijednost projekta HRK]]/7.5345</f>
        <v>494450.72665737604</v>
      </c>
      <c r="AA2966" s="13" t="s">
        <v>10676</v>
      </c>
      <c r="AB2966" s="13" t="s">
        <v>10677</v>
      </c>
      <c r="AC2966" s="98" t="s">
        <v>10857</v>
      </c>
      <c r="AD2966" s="12" t="s">
        <v>10679</v>
      </c>
    </row>
    <row r="2967" spans="1:30" ht="66.75" customHeight="1" x14ac:dyDescent="0.3">
      <c r="A2967" s="10" t="s">
        <v>10858</v>
      </c>
      <c r="B2967" s="11" t="s">
        <v>10671</v>
      </c>
      <c r="C2967" s="12" t="s">
        <v>10672</v>
      </c>
      <c r="D2967" s="12" t="s">
        <v>10800</v>
      </c>
      <c r="E2967" s="13" t="s">
        <v>223</v>
      </c>
      <c r="F2967" s="14" t="s">
        <v>10859</v>
      </c>
      <c r="G2967" s="14" t="s">
        <v>10860</v>
      </c>
      <c r="H2967" s="16">
        <v>43546</v>
      </c>
      <c r="I2967" s="16">
        <v>44642</v>
      </c>
      <c r="J2967" s="17" t="str">
        <f>IF(Ugovori_OPULJP[[#This Row],[DATUM ZAVRŠETKA OPERACIJE]]&gt;DATE(2023,12,31),"u provedbi","završen")</f>
        <v>završen</v>
      </c>
      <c r="K2967" s="15" t="s">
        <v>10861</v>
      </c>
      <c r="L2967" s="15" t="s">
        <v>66</v>
      </c>
      <c r="M2967" s="18">
        <v>0.85</v>
      </c>
      <c r="N2967" s="18">
        <v>0.15</v>
      </c>
      <c r="O2967" s="19">
        <f>Ugovori_OPULJP[[#This Row],[Bespovratna sredstva - Ukupno (EU+Nac) HRK
= Ukupna ugovorena vrijednost bespovratnih sredstava]]*Ugovori_OPULJP[[#This Row],[EU STOPA SUFINANCIRANJA %
EU CO-FINANCING RATE %]]</f>
        <v>3366005.7969999998</v>
      </c>
      <c r="P2967" s="20">
        <f>Ugovori_OPULJP[[#This Row],[Bespovratna sredstva - EU dio - HRK]]/7.5345</f>
        <v>446745.74251775164</v>
      </c>
      <c r="Q2967" s="19">
        <f>Ugovori_OPULJP[[#This Row],[Bespovratna sredstva - Ukupno (EU+Nac) HRK
= Ukupna ugovorena vrijednost bespovratnih sredstava]]*Ugovori_OPULJP[[#This Row],[STOPA NACIONALNOG SUFINANCIRANJA %]]</f>
        <v>594001.02299999993</v>
      </c>
      <c r="R2967" s="20">
        <f>Ugovori_OPULJP[[#This Row],[Bespovratna sredstva - Nacionalni dio - HRK]]/7.5345</f>
        <v>78837.483973720868</v>
      </c>
      <c r="S2967" s="19">
        <v>3960006.82</v>
      </c>
      <c r="T2967" s="20">
        <f>Ugovori_OPULJP[[#This Row],[Bespovratna sredstva - Ukupno (EU+Nac) HRK
= Ukupna ugovorena vrijednost bespovratnih sredstava]]/7.5345</f>
        <v>525583.22649147245</v>
      </c>
      <c r="U2967" s="19">
        <v>0</v>
      </c>
      <c r="V2967" s="20">
        <f>Ugovori_OPULJP[[#This Row],[Javni doprinos korisnika - HRK]]/7.5345</f>
        <v>0</v>
      </c>
      <c r="W2967" s="19">
        <v>0</v>
      </c>
      <c r="X2967" s="20">
        <f>Ugovori_OPULJP[[#This Row],[Privatni doprinos korisnika - HRK]]/7.5345</f>
        <v>0</v>
      </c>
      <c r="Y2967" s="21">
        <f>Ugovori_OPULJP[[#This Row],[Bespovratna sredstva - Ukupno (EU+Nac) HRK
= Ukupna ugovorena vrijednost bespovratnih sredstava]]+Ugovori_OPULJP[[#This Row],[Javni doprinos korisnika - HRK]]+Ugovori_OPULJP[[#This Row],[Privatni doprinos korisnika - HRK]]</f>
        <v>3960006.82</v>
      </c>
      <c r="Z2967" s="22">
        <f>Ugovori_OPULJP[[#This Row],[UKUPNI PRIHVATLJIVI IZDACI
TOTAL ELIGIBLE EXPENDITURE
= Bespovratna sredstva ukupno + doprinos korisnika
= Ukupni prihvatljivi troškovi
= Ukupna ugovorena vrijednost projekta HRK]]/7.5345</f>
        <v>525583.22649147245</v>
      </c>
      <c r="AA2967" s="13" t="s">
        <v>10676</v>
      </c>
      <c r="AB2967" s="13" t="s">
        <v>10677</v>
      </c>
      <c r="AC2967" s="98" t="s">
        <v>10862</v>
      </c>
      <c r="AD2967" s="12" t="s">
        <v>10679</v>
      </c>
    </row>
    <row r="2968" spans="1:30" ht="66.75" customHeight="1" x14ac:dyDescent="0.3">
      <c r="A2968" s="10" t="s">
        <v>10863</v>
      </c>
      <c r="B2968" s="11" t="s">
        <v>10671</v>
      </c>
      <c r="C2968" s="12" t="s">
        <v>10672</v>
      </c>
      <c r="D2968" s="12" t="s">
        <v>10800</v>
      </c>
      <c r="E2968" s="13" t="s">
        <v>223</v>
      </c>
      <c r="F2968" s="14" t="s">
        <v>10864</v>
      </c>
      <c r="G2968" s="14" t="s">
        <v>10865</v>
      </c>
      <c r="H2968" s="16">
        <v>43546</v>
      </c>
      <c r="I2968" s="16">
        <v>44552</v>
      </c>
      <c r="J2968" s="17" t="str">
        <f>IF(Ugovori_OPULJP[[#This Row],[DATUM ZAVRŠETKA OPERACIJE]]&gt;DATE(2023,12,31),"u provedbi","završen")</f>
        <v>završen</v>
      </c>
      <c r="K2968" s="15" t="s">
        <v>10866</v>
      </c>
      <c r="L2968" s="15" t="s">
        <v>66</v>
      </c>
      <c r="M2968" s="18">
        <v>0.85</v>
      </c>
      <c r="N2968" s="18">
        <v>0.15</v>
      </c>
      <c r="O2968" s="19">
        <f>Ugovori_OPULJP[[#This Row],[Bespovratna sredstva - Ukupno (EU+Nac) HRK
= Ukupna ugovorena vrijednost bespovratnih sredstava]]*Ugovori_OPULJP[[#This Row],[EU STOPA SUFINANCIRANJA %
EU CO-FINANCING RATE %]]</f>
        <v>3397376.4580000001</v>
      </c>
      <c r="P2968" s="20">
        <f>Ugovori_OPULJP[[#This Row],[Bespovratna sredstva - EU dio - HRK]]/7.5345</f>
        <v>450909.34474749485</v>
      </c>
      <c r="Q2968" s="19">
        <f>Ugovori_OPULJP[[#This Row],[Bespovratna sredstva - Ukupno (EU+Nac) HRK
= Ukupna ugovorena vrijednost bespovratnih sredstava]]*Ugovori_OPULJP[[#This Row],[STOPA NACIONALNOG SUFINANCIRANJA %]]</f>
        <v>599537.022</v>
      </c>
      <c r="R2968" s="20">
        <f>Ugovori_OPULJP[[#This Row],[Bespovratna sredstva - Nacionalni dio - HRK]]/7.5345</f>
        <v>79572.237308381445</v>
      </c>
      <c r="S2968" s="19">
        <v>3996913.48</v>
      </c>
      <c r="T2968" s="20">
        <f>Ugovori_OPULJP[[#This Row],[Bespovratna sredstva - Ukupno (EU+Nac) HRK
= Ukupna ugovorena vrijednost bespovratnih sredstava]]/7.5345</f>
        <v>530481.58205587626</v>
      </c>
      <c r="U2968" s="19">
        <v>0</v>
      </c>
      <c r="V2968" s="20">
        <f>Ugovori_OPULJP[[#This Row],[Javni doprinos korisnika - HRK]]/7.5345</f>
        <v>0</v>
      </c>
      <c r="W2968" s="19">
        <v>0</v>
      </c>
      <c r="X2968" s="20">
        <f>Ugovori_OPULJP[[#This Row],[Privatni doprinos korisnika - HRK]]/7.5345</f>
        <v>0</v>
      </c>
      <c r="Y2968" s="21">
        <f>Ugovori_OPULJP[[#This Row],[Bespovratna sredstva - Ukupno (EU+Nac) HRK
= Ukupna ugovorena vrijednost bespovratnih sredstava]]+Ugovori_OPULJP[[#This Row],[Javni doprinos korisnika - HRK]]+Ugovori_OPULJP[[#This Row],[Privatni doprinos korisnika - HRK]]</f>
        <v>3996913.48</v>
      </c>
      <c r="Z2968" s="22">
        <f>Ugovori_OPULJP[[#This Row],[UKUPNI PRIHVATLJIVI IZDACI
TOTAL ELIGIBLE EXPENDITURE
= Bespovratna sredstva ukupno + doprinos korisnika
= Ukupni prihvatljivi troškovi
= Ukupna ugovorena vrijednost projekta HRK]]/7.5345</f>
        <v>530481.58205587626</v>
      </c>
      <c r="AA2968" s="13" t="s">
        <v>10676</v>
      </c>
      <c r="AB2968" s="13" t="s">
        <v>10677</v>
      </c>
      <c r="AC2968" s="98" t="s">
        <v>10867</v>
      </c>
      <c r="AD2968" s="12" t="s">
        <v>10679</v>
      </c>
    </row>
    <row r="2969" spans="1:30" ht="66.75" customHeight="1" x14ac:dyDescent="0.3">
      <c r="A2969" s="10" t="s">
        <v>10868</v>
      </c>
      <c r="B2969" s="11" t="s">
        <v>10671</v>
      </c>
      <c r="C2969" s="12" t="s">
        <v>10672</v>
      </c>
      <c r="D2969" s="12" t="s">
        <v>10800</v>
      </c>
      <c r="E2969" s="13" t="s">
        <v>223</v>
      </c>
      <c r="F2969" s="14" t="s">
        <v>10869</v>
      </c>
      <c r="G2969" s="14" t="s">
        <v>10870</v>
      </c>
      <c r="H2969" s="16">
        <v>43551</v>
      </c>
      <c r="I2969" s="16">
        <v>44648</v>
      </c>
      <c r="J2969" s="17" t="str">
        <f>IF(Ugovori_OPULJP[[#This Row],[DATUM ZAVRŠETKA OPERACIJE]]&gt;DATE(2023,12,31),"u provedbi","završen")</f>
        <v>završen</v>
      </c>
      <c r="K2969" s="15" t="s">
        <v>969</v>
      </c>
      <c r="L2969" s="15" t="s">
        <v>66</v>
      </c>
      <c r="M2969" s="18">
        <v>0.85</v>
      </c>
      <c r="N2969" s="18">
        <v>0.15</v>
      </c>
      <c r="O2969" s="19">
        <f>Ugovori_OPULJP[[#This Row],[Bespovratna sredstva - Ukupno (EU+Nac) HRK
= Ukupna ugovorena vrijednost bespovratnih sredstava]]*Ugovori_OPULJP[[#This Row],[EU STOPA SUFINANCIRANJA %
EU CO-FINANCING RATE %]]</f>
        <v>3012345.09</v>
      </c>
      <c r="P2969" s="20">
        <f>Ugovori_OPULJP[[#This Row],[Bespovratna sredstva - EU dio - HRK]]/7.5345</f>
        <v>399806.90025880944</v>
      </c>
      <c r="Q2969" s="19">
        <f>Ugovori_OPULJP[[#This Row],[Bespovratna sredstva - Ukupno (EU+Nac) HRK
= Ukupna ugovorena vrijednost bespovratnih sredstava]]*Ugovori_OPULJP[[#This Row],[STOPA NACIONALNOG SUFINANCIRANJA %]]</f>
        <v>531590.30999999994</v>
      </c>
      <c r="R2969" s="20">
        <f>Ugovori_OPULJP[[#This Row],[Bespovratna sredstva - Nacionalni dio - HRK]]/7.5345</f>
        <v>70554.158869201667</v>
      </c>
      <c r="S2969" s="19">
        <v>3543935.4</v>
      </c>
      <c r="T2969" s="20">
        <f>Ugovori_OPULJP[[#This Row],[Bespovratna sredstva - Ukupno (EU+Nac) HRK
= Ukupna ugovorena vrijednost bespovratnih sredstava]]/7.5345</f>
        <v>470361.05912801111</v>
      </c>
      <c r="U2969" s="19">
        <v>0</v>
      </c>
      <c r="V2969" s="20">
        <f>Ugovori_OPULJP[[#This Row],[Javni doprinos korisnika - HRK]]/7.5345</f>
        <v>0</v>
      </c>
      <c r="W2969" s="19">
        <v>0</v>
      </c>
      <c r="X2969" s="20">
        <f>Ugovori_OPULJP[[#This Row],[Privatni doprinos korisnika - HRK]]/7.5345</f>
        <v>0</v>
      </c>
      <c r="Y2969" s="21">
        <f>Ugovori_OPULJP[[#This Row],[Bespovratna sredstva - Ukupno (EU+Nac) HRK
= Ukupna ugovorena vrijednost bespovratnih sredstava]]+Ugovori_OPULJP[[#This Row],[Javni doprinos korisnika - HRK]]+Ugovori_OPULJP[[#This Row],[Privatni doprinos korisnika - HRK]]</f>
        <v>3543935.4</v>
      </c>
      <c r="Z2969" s="22">
        <f>Ugovori_OPULJP[[#This Row],[UKUPNI PRIHVATLJIVI IZDACI
TOTAL ELIGIBLE EXPENDITURE
= Bespovratna sredstva ukupno + doprinos korisnika
= Ukupni prihvatljivi troškovi
= Ukupna ugovorena vrijednost projekta HRK]]/7.5345</f>
        <v>470361.05912801111</v>
      </c>
      <c r="AA2969" s="13" t="s">
        <v>10676</v>
      </c>
      <c r="AB2969" s="13" t="s">
        <v>10677</v>
      </c>
      <c r="AC2969" s="98" t="s">
        <v>10871</v>
      </c>
      <c r="AD2969" s="12" t="s">
        <v>10679</v>
      </c>
    </row>
    <row r="2970" spans="1:30" ht="66.75" customHeight="1" x14ac:dyDescent="0.3">
      <c r="A2970" s="10" t="s">
        <v>10872</v>
      </c>
      <c r="B2970" s="11" t="s">
        <v>10671</v>
      </c>
      <c r="C2970" s="12" t="s">
        <v>10672</v>
      </c>
      <c r="D2970" s="12" t="s">
        <v>10800</v>
      </c>
      <c r="E2970" s="13" t="s">
        <v>223</v>
      </c>
      <c r="F2970" s="14" t="s">
        <v>10873</v>
      </c>
      <c r="G2970" s="14" t="s">
        <v>10723</v>
      </c>
      <c r="H2970" s="16">
        <v>43546</v>
      </c>
      <c r="I2970" s="16">
        <v>44642</v>
      </c>
      <c r="J2970" s="17" t="str">
        <f>IF(Ugovori_OPULJP[[#This Row],[DATUM ZAVRŠETKA OPERACIJE]]&gt;DATE(2023,12,31),"u provedbi","završen")</f>
        <v>završen</v>
      </c>
      <c r="K2970" s="15" t="s">
        <v>969</v>
      </c>
      <c r="L2970" s="15" t="s">
        <v>66</v>
      </c>
      <c r="M2970" s="18">
        <v>0.85</v>
      </c>
      <c r="N2970" s="18">
        <v>0.15</v>
      </c>
      <c r="O2970" s="19">
        <f>Ugovori_OPULJP[[#This Row],[Bespovratna sredstva - Ukupno (EU+Nac) HRK
= Ukupna ugovorena vrijednost bespovratnih sredstava]]*Ugovori_OPULJP[[#This Row],[EU STOPA SUFINANCIRANJA %
EU CO-FINANCING RATE %]]</f>
        <v>3392914.4934999999</v>
      </c>
      <c r="P2970" s="20">
        <f>Ugovori_OPULJP[[#This Row],[Bespovratna sredstva - EU dio - HRK]]/7.5345</f>
        <v>450317.14028800844</v>
      </c>
      <c r="Q2970" s="19">
        <f>Ugovori_OPULJP[[#This Row],[Bespovratna sredstva - Ukupno (EU+Nac) HRK
= Ukupna ugovorena vrijednost bespovratnih sredstava]]*Ugovori_OPULJP[[#This Row],[STOPA NACIONALNOG SUFINANCIRANJA %]]</f>
        <v>598749.6165</v>
      </c>
      <c r="R2970" s="20">
        <f>Ugovori_OPULJP[[#This Row],[Bespovratna sredstva - Nacionalni dio - HRK]]/7.5345</f>
        <v>79467.730639060319</v>
      </c>
      <c r="S2970" s="19">
        <v>3991664.11</v>
      </c>
      <c r="T2970" s="20">
        <f>Ugovori_OPULJP[[#This Row],[Bespovratna sredstva - Ukupno (EU+Nac) HRK
= Ukupna ugovorena vrijednost bespovratnih sredstava]]/7.5345</f>
        <v>529784.87092706875</v>
      </c>
      <c r="U2970" s="19">
        <v>0</v>
      </c>
      <c r="V2970" s="20">
        <f>Ugovori_OPULJP[[#This Row],[Javni doprinos korisnika - HRK]]/7.5345</f>
        <v>0</v>
      </c>
      <c r="W2970" s="19">
        <v>0</v>
      </c>
      <c r="X2970" s="20">
        <f>Ugovori_OPULJP[[#This Row],[Privatni doprinos korisnika - HRK]]/7.5345</f>
        <v>0</v>
      </c>
      <c r="Y2970" s="21">
        <f>Ugovori_OPULJP[[#This Row],[Bespovratna sredstva - Ukupno (EU+Nac) HRK
= Ukupna ugovorena vrijednost bespovratnih sredstava]]+Ugovori_OPULJP[[#This Row],[Javni doprinos korisnika - HRK]]+Ugovori_OPULJP[[#This Row],[Privatni doprinos korisnika - HRK]]</f>
        <v>3991664.11</v>
      </c>
      <c r="Z2970" s="22">
        <f>Ugovori_OPULJP[[#This Row],[UKUPNI PRIHVATLJIVI IZDACI
TOTAL ELIGIBLE EXPENDITURE
= Bespovratna sredstva ukupno + doprinos korisnika
= Ukupni prihvatljivi troškovi
= Ukupna ugovorena vrijednost projekta HRK]]/7.5345</f>
        <v>529784.87092706875</v>
      </c>
      <c r="AA2970" s="13" t="s">
        <v>10676</v>
      </c>
      <c r="AB2970" s="13" t="s">
        <v>10677</v>
      </c>
      <c r="AC2970" s="98" t="s">
        <v>10874</v>
      </c>
      <c r="AD2970" s="12" t="s">
        <v>10679</v>
      </c>
    </row>
    <row r="2971" spans="1:30" ht="66.75" customHeight="1" x14ac:dyDescent="0.3">
      <c r="A2971" s="10" t="s">
        <v>10875</v>
      </c>
      <c r="B2971" s="11" t="s">
        <v>10671</v>
      </c>
      <c r="C2971" s="12" t="s">
        <v>10672</v>
      </c>
      <c r="D2971" s="12" t="s">
        <v>10800</v>
      </c>
      <c r="E2971" s="13" t="s">
        <v>223</v>
      </c>
      <c r="F2971" s="14" t="s">
        <v>10876</v>
      </c>
      <c r="G2971" s="14" t="s">
        <v>10774</v>
      </c>
      <c r="H2971" s="16">
        <v>43546</v>
      </c>
      <c r="I2971" s="16">
        <v>44642</v>
      </c>
      <c r="J2971" s="17" t="str">
        <f>IF(Ugovori_OPULJP[[#This Row],[DATUM ZAVRŠETKA OPERACIJE]]&gt;DATE(2023,12,31),"u provedbi","završen")</f>
        <v>završen</v>
      </c>
      <c r="K2971" s="15" t="s">
        <v>969</v>
      </c>
      <c r="L2971" s="15" t="s">
        <v>240</v>
      </c>
      <c r="M2971" s="18">
        <v>0.85</v>
      </c>
      <c r="N2971" s="18">
        <v>0.15</v>
      </c>
      <c r="O2971" s="19">
        <f>Ugovori_OPULJP[[#This Row],[Bespovratna sredstva - Ukupno (EU+Nac) HRK
= Ukupna ugovorena vrijednost bespovratnih sredstava]]*Ugovori_OPULJP[[#This Row],[EU STOPA SUFINANCIRANJA %
EU CO-FINANCING RATE %]]</f>
        <v>3394300.3674999997</v>
      </c>
      <c r="P2971" s="20">
        <f>Ugovori_OPULJP[[#This Row],[Bespovratna sredstva - EU dio - HRK]]/7.5345</f>
        <v>450501.07737739722</v>
      </c>
      <c r="Q2971" s="19">
        <f>Ugovori_OPULJP[[#This Row],[Bespovratna sredstva - Ukupno (EU+Nac) HRK
= Ukupna ugovorena vrijednost bespovratnih sredstava]]*Ugovori_OPULJP[[#This Row],[STOPA NACIONALNOG SUFINANCIRANJA %]]</f>
        <v>598994.1825</v>
      </c>
      <c r="R2971" s="20">
        <f>Ugovori_OPULJP[[#This Row],[Bespovratna sredstva - Nacionalni dio - HRK]]/7.5345</f>
        <v>79500.190125423047</v>
      </c>
      <c r="S2971" s="19">
        <v>3993294.55</v>
      </c>
      <c r="T2971" s="20">
        <f>Ugovori_OPULJP[[#This Row],[Bespovratna sredstva - Ukupno (EU+Nac) HRK
= Ukupna ugovorena vrijednost bespovratnih sredstava]]/7.5345</f>
        <v>530001.26750282035</v>
      </c>
      <c r="U2971" s="19">
        <v>0</v>
      </c>
      <c r="V2971" s="20">
        <f>Ugovori_OPULJP[[#This Row],[Javni doprinos korisnika - HRK]]/7.5345</f>
        <v>0</v>
      </c>
      <c r="W2971" s="19">
        <v>0</v>
      </c>
      <c r="X2971" s="20">
        <f>Ugovori_OPULJP[[#This Row],[Privatni doprinos korisnika - HRK]]/7.5345</f>
        <v>0</v>
      </c>
      <c r="Y2971" s="21">
        <f>Ugovori_OPULJP[[#This Row],[Bespovratna sredstva - Ukupno (EU+Nac) HRK
= Ukupna ugovorena vrijednost bespovratnih sredstava]]+Ugovori_OPULJP[[#This Row],[Javni doprinos korisnika - HRK]]+Ugovori_OPULJP[[#This Row],[Privatni doprinos korisnika - HRK]]</f>
        <v>3993294.55</v>
      </c>
      <c r="Z2971" s="22">
        <f>Ugovori_OPULJP[[#This Row],[UKUPNI PRIHVATLJIVI IZDACI
TOTAL ELIGIBLE EXPENDITURE
= Bespovratna sredstva ukupno + doprinos korisnika
= Ukupni prihvatljivi troškovi
= Ukupna ugovorena vrijednost projekta HRK]]/7.5345</f>
        <v>530001.26750282035</v>
      </c>
      <c r="AA2971" s="13" t="s">
        <v>10676</v>
      </c>
      <c r="AB2971" s="13" t="s">
        <v>10677</v>
      </c>
      <c r="AC2971" s="98" t="s">
        <v>10877</v>
      </c>
      <c r="AD2971" s="12" t="s">
        <v>10679</v>
      </c>
    </row>
    <row r="2972" spans="1:30" ht="66.75" customHeight="1" x14ac:dyDescent="0.3">
      <c r="A2972" s="10" t="s">
        <v>10878</v>
      </c>
      <c r="B2972" s="11" t="s">
        <v>10671</v>
      </c>
      <c r="C2972" s="12" t="s">
        <v>10672</v>
      </c>
      <c r="D2972" s="12" t="s">
        <v>10800</v>
      </c>
      <c r="E2972" s="13" t="s">
        <v>223</v>
      </c>
      <c r="F2972" s="14" t="s">
        <v>10879</v>
      </c>
      <c r="G2972" s="14" t="s">
        <v>10880</v>
      </c>
      <c r="H2972" s="16">
        <v>43546</v>
      </c>
      <c r="I2972" s="16">
        <v>44642</v>
      </c>
      <c r="J2972" s="17" t="str">
        <f>IF(Ugovori_OPULJP[[#This Row],[DATUM ZAVRŠETKA OPERACIJE]]&gt;DATE(2023,12,31),"u provedbi","završen")</f>
        <v>završen</v>
      </c>
      <c r="K2972" s="15" t="s">
        <v>2423</v>
      </c>
      <c r="L2972" s="15" t="s">
        <v>21</v>
      </c>
      <c r="M2972" s="18">
        <v>0.85</v>
      </c>
      <c r="N2972" s="18">
        <v>0.15</v>
      </c>
      <c r="O2972" s="19">
        <f>Ugovori_OPULJP[[#This Row],[Bespovratna sredstva - Ukupno (EU+Nac) HRK
= Ukupna ugovorena vrijednost bespovratnih sredstava]]*Ugovori_OPULJP[[#This Row],[EU STOPA SUFINANCIRANJA %
EU CO-FINANCING RATE %]]</f>
        <v>3283385.6014999999</v>
      </c>
      <c r="P2972" s="20">
        <f>Ugovori_OPULJP[[#This Row],[Bespovratna sredstva - EU dio - HRK]]/7.5345</f>
        <v>435780.1581392262</v>
      </c>
      <c r="Q2972" s="19">
        <f>Ugovori_OPULJP[[#This Row],[Bespovratna sredstva - Ukupno (EU+Nac) HRK
= Ukupna ugovorena vrijednost bespovratnih sredstava]]*Ugovori_OPULJP[[#This Row],[STOPA NACIONALNOG SUFINANCIRANJA %]]</f>
        <v>579420.98849999998</v>
      </c>
      <c r="R2972" s="20">
        <f>Ugovori_OPULJP[[#This Row],[Bespovratna sredstva - Nacionalni dio - HRK]]/7.5345</f>
        <v>76902.380848098735</v>
      </c>
      <c r="S2972" s="19">
        <v>3862806.59</v>
      </c>
      <c r="T2972" s="20">
        <f>Ugovori_OPULJP[[#This Row],[Bespovratna sredstva - Ukupno (EU+Nac) HRK
= Ukupna ugovorena vrijednost bespovratnih sredstava]]/7.5345</f>
        <v>512682.53898732492</v>
      </c>
      <c r="U2972" s="19">
        <v>0</v>
      </c>
      <c r="V2972" s="20">
        <f>Ugovori_OPULJP[[#This Row],[Javni doprinos korisnika - HRK]]/7.5345</f>
        <v>0</v>
      </c>
      <c r="W2972" s="19">
        <v>0</v>
      </c>
      <c r="X2972" s="20">
        <f>Ugovori_OPULJP[[#This Row],[Privatni doprinos korisnika - HRK]]/7.5345</f>
        <v>0</v>
      </c>
      <c r="Y2972" s="21">
        <f>Ugovori_OPULJP[[#This Row],[Bespovratna sredstva - Ukupno (EU+Nac) HRK
= Ukupna ugovorena vrijednost bespovratnih sredstava]]+Ugovori_OPULJP[[#This Row],[Javni doprinos korisnika - HRK]]+Ugovori_OPULJP[[#This Row],[Privatni doprinos korisnika - HRK]]</f>
        <v>3862806.59</v>
      </c>
      <c r="Z2972" s="22">
        <f>Ugovori_OPULJP[[#This Row],[UKUPNI PRIHVATLJIVI IZDACI
TOTAL ELIGIBLE EXPENDITURE
= Bespovratna sredstva ukupno + doprinos korisnika
= Ukupni prihvatljivi troškovi
= Ukupna ugovorena vrijednost projekta HRK]]/7.5345</f>
        <v>512682.53898732492</v>
      </c>
      <c r="AA2972" s="13" t="s">
        <v>10676</v>
      </c>
      <c r="AB2972" s="13" t="s">
        <v>10677</v>
      </c>
      <c r="AC2972" s="98" t="s">
        <v>10881</v>
      </c>
      <c r="AD2972" s="12" t="s">
        <v>10679</v>
      </c>
    </row>
    <row r="2973" spans="1:30" ht="66.75" customHeight="1" x14ac:dyDescent="0.3">
      <c r="A2973" s="10" t="s">
        <v>10882</v>
      </c>
      <c r="B2973" s="11" t="s">
        <v>10671</v>
      </c>
      <c r="C2973" s="12" t="s">
        <v>10672</v>
      </c>
      <c r="D2973" s="12" t="s">
        <v>10800</v>
      </c>
      <c r="E2973" s="13" t="s">
        <v>223</v>
      </c>
      <c r="F2973" s="14" t="s">
        <v>10883</v>
      </c>
      <c r="G2973" s="14" t="s">
        <v>10782</v>
      </c>
      <c r="H2973" s="16">
        <v>43546</v>
      </c>
      <c r="I2973" s="16">
        <v>44642</v>
      </c>
      <c r="J2973" s="17" t="str">
        <f>IF(Ugovori_OPULJP[[#This Row],[DATUM ZAVRŠETKA OPERACIJE]]&gt;DATE(2023,12,31),"u provedbi","završen")</f>
        <v>završen</v>
      </c>
      <c r="K2973" s="15" t="s">
        <v>10884</v>
      </c>
      <c r="L2973" s="15" t="s">
        <v>417</v>
      </c>
      <c r="M2973" s="18">
        <v>0.85</v>
      </c>
      <c r="N2973" s="18">
        <v>0.15</v>
      </c>
      <c r="O2973" s="19">
        <f>Ugovori_OPULJP[[#This Row],[Bespovratna sredstva - Ukupno (EU+Nac) HRK
= Ukupna ugovorena vrijednost bespovratnih sredstava]]*Ugovori_OPULJP[[#This Row],[EU STOPA SUFINANCIRANJA %
EU CO-FINANCING RATE %]]</f>
        <v>3399362.7124999999</v>
      </c>
      <c r="P2973" s="20">
        <f>Ugovori_OPULJP[[#This Row],[Bespovratna sredstva - EU dio - HRK]]/7.5345</f>
        <v>451172.96602296102</v>
      </c>
      <c r="Q2973" s="19">
        <f>Ugovori_OPULJP[[#This Row],[Bespovratna sredstva - Ukupno (EU+Nac) HRK
= Ukupna ugovorena vrijednost bespovratnih sredstava]]*Ugovori_OPULJP[[#This Row],[STOPA NACIONALNOG SUFINANCIRANJA %]]</f>
        <v>599887.53749999998</v>
      </c>
      <c r="R2973" s="20">
        <f>Ugovori_OPULJP[[#This Row],[Bespovratna sredstva - Nacionalni dio - HRK]]/7.5345</f>
        <v>79618.758709934293</v>
      </c>
      <c r="S2973" s="19">
        <v>3999250.25</v>
      </c>
      <c r="T2973" s="20">
        <f>Ugovori_OPULJP[[#This Row],[Bespovratna sredstva - Ukupno (EU+Nac) HRK
= Ukupna ugovorena vrijednost bespovratnih sredstava]]/7.5345</f>
        <v>530791.72473289527</v>
      </c>
      <c r="U2973" s="19">
        <v>0</v>
      </c>
      <c r="V2973" s="20">
        <f>Ugovori_OPULJP[[#This Row],[Javni doprinos korisnika - HRK]]/7.5345</f>
        <v>0</v>
      </c>
      <c r="W2973" s="19">
        <v>0</v>
      </c>
      <c r="X2973" s="20">
        <f>Ugovori_OPULJP[[#This Row],[Privatni doprinos korisnika - HRK]]/7.5345</f>
        <v>0</v>
      </c>
      <c r="Y2973" s="21">
        <f>Ugovori_OPULJP[[#This Row],[Bespovratna sredstva - Ukupno (EU+Nac) HRK
= Ukupna ugovorena vrijednost bespovratnih sredstava]]+Ugovori_OPULJP[[#This Row],[Javni doprinos korisnika - HRK]]+Ugovori_OPULJP[[#This Row],[Privatni doprinos korisnika - HRK]]</f>
        <v>3999250.25</v>
      </c>
      <c r="Z2973" s="22">
        <f>Ugovori_OPULJP[[#This Row],[UKUPNI PRIHVATLJIVI IZDACI
TOTAL ELIGIBLE EXPENDITURE
= Bespovratna sredstva ukupno + doprinos korisnika
= Ukupni prihvatljivi troškovi
= Ukupna ugovorena vrijednost projekta HRK]]/7.5345</f>
        <v>530791.72473289527</v>
      </c>
      <c r="AA2973" s="13" t="s">
        <v>10676</v>
      </c>
      <c r="AB2973" s="13" t="s">
        <v>10677</v>
      </c>
      <c r="AC2973" s="98" t="s">
        <v>10885</v>
      </c>
      <c r="AD2973" s="12" t="s">
        <v>10679</v>
      </c>
    </row>
    <row r="2974" spans="1:30" ht="66.75" customHeight="1" x14ac:dyDescent="0.3">
      <c r="A2974" s="10" t="s">
        <v>10886</v>
      </c>
      <c r="B2974" s="11" t="s">
        <v>10671</v>
      </c>
      <c r="C2974" s="12" t="s">
        <v>10672</v>
      </c>
      <c r="D2974" s="12" t="s">
        <v>10800</v>
      </c>
      <c r="E2974" s="13" t="s">
        <v>223</v>
      </c>
      <c r="F2974" s="14" t="s">
        <v>10887</v>
      </c>
      <c r="G2974" s="14" t="s">
        <v>10888</v>
      </c>
      <c r="H2974" s="16">
        <v>43546</v>
      </c>
      <c r="I2974" s="16">
        <v>44642</v>
      </c>
      <c r="J2974" s="17" t="str">
        <f>IF(Ugovori_OPULJP[[#This Row],[DATUM ZAVRŠETKA OPERACIJE]]&gt;DATE(2023,12,31),"u provedbi","završen")</f>
        <v>završen</v>
      </c>
      <c r="K2974" s="15" t="s">
        <v>10889</v>
      </c>
      <c r="L2974" s="15" t="s">
        <v>240</v>
      </c>
      <c r="M2974" s="18">
        <v>0.85</v>
      </c>
      <c r="N2974" s="18">
        <v>0.15</v>
      </c>
      <c r="O2974" s="19">
        <f>Ugovori_OPULJP[[#This Row],[Bespovratna sredstva - Ukupno (EU+Nac) HRK
= Ukupna ugovorena vrijednost bespovratnih sredstava]]*Ugovori_OPULJP[[#This Row],[EU STOPA SUFINANCIRANJA %
EU CO-FINANCING RATE %]]</f>
        <v>3222780.1</v>
      </c>
      <c r="P2974" s="20">
        <f>Ugovori_OPULJP[[#This Row],[Bespovratna sredstva - EU dio - HRK]]/7.5345</f>
        <v>427736.42577476939</v>
      </c>
      <c r="Q2974" s="19">
        <f>Ugovori_OPULJP[[#This Row],[Bespovratna sredstva - Ukupno (EU+Nac) HRK
= Ukupna ugovorena vrijednost bespovratnih sredstava]]*Ugovori_OPULJP[[#This Row],[STOPA NACIONALNOG SUFINANCIRANJA %]]</f>
        <v>568725.9</v>
      </c>
      <c r="R2974" s="20">
        <f>Ugovori_OPULJP[[#This Row],[Bespovratna sredstva - Nacionalni dio - HRK]]/7.5345</f>
        <v>75482.898666135778</v>
      </c>
      <c r="S2974" s="19">
        <v>3791506</v>
      </c>
      <c r="T2974" s="20">
        <f>Ugovori_OPULJP[[#This Row],[Bespovratna sredstva - Ukupno (EU+Nac) HRK
= Ukupna ugovorena vrijednost bespovratnih sredstava]]/7.5345</f>
        <v>503219.32444090513</v>
      </c>
      <c r="U2974" s="19">
        <v>0</v>
      </c>
      <c r="V2974" s="20">
        <f>Ugovori_OPULJP[[#This Row],[Javni doprinos korisnika - HRK]]/7.5345</f>
        <v>0</v>
      </c>
      <c r="W2974" s="19">
        <v>0</v>
      </c>
      <c r="X2974" s="20">
        <f>Ugovori_OPULJP[[#This Row],[Privatni doprinos korisnika - HRK]]/7.5345</f>
        <v>0</v>
      </c>
      <c r="Y2974" s="21">
        <f>Ugovori_OPULJP[[#This Row],[Bespovratna sredstva - Ukupno (EU+Nac) HRK
= Ukupna ugovorena vrijednost bespovratnih sredstava]]+Ugovori_OPULJP[[#This Row],[Javni doprinos korisnika - HRK]]+Ugovori_OPULJP[[#This Row],[Privatni doprinos korisnika - HRK]]</f>
        <v>3791506</v>
      </c>
      <c r="Z2974" s="22">
        <f>Ugovori_OPULJP[[#This Row],[UKUPNI PRIHVATLJIVI IZDACI
TOTAL ELIGIBLE EXPENDITURE
= Bespovratna sredstva ukupno + doprinos korisnika
= Ukupni prihvatljivi troškovi
= Ukupna ugovorena vrijednost projekta HRK]]/7.5345</f>
        <v>503219.32444090513</v>
      </c>
      <c r="AA2974" s="13" t="s">
        <v>10676</v>
      </c>
      <c r="AB2974" s="13" t="s">
        <v>10677</v>
      </c>
      <c r="AC2974" s="98" t="s">
        <v>10890</v>
      </c>
      <c r="AD2974" s="12" t="s">
        <v>10679</v>
      </c>
    </row>
    <row r="2975" spans="1:30" ht="66.75" customHeight="1" x14ac:dyDescent="0.3">
      <c r="A2975" s="10" t="s">
        <v>10891</v>
      </c>
      <c r="B2975" s="11" t="s">
        <v>10671</v>
      </c>
      <c r="C2975" s="12" t="s">
        <v>10672</v>
      </c>
      <c r="D2975" s="12" t="s">
        <v>10800</v>
      </c>
      <c r="E2975" s="13" t="s">
        <v>223</v>
      </c>
      <c r="F2975" s="14" t="s">
        <v>10892</v>
      </c>
      <c r="G2975" s="14" t="s">
        <v>10187</v>
      </c>
      <c r="H2975" s="16">
        <v>43546</v>
      </c>
      <c r="I2975" s="16">
        <v>44642</v>
      </c>
      <c r="J2975" s="17" t="str">
        <f>IF(Ugovori_OPULJP[[#This Row],[DATUM ZAVRŠETKA OPERACIJE]]&gt;DATE(2023,12,31),"u provedbi","završen")</f>
        <v>završen</v>
      </c>
      <c r="K2975" s="15" t="s">
        <v>10893</v>
      </c>
      <c r="L2975" s="15" t="s">
        <v>21</v>
      </c>
      <c r="M2975" s="18">
        <v>0.85</v>
      </c>
      <c r="N2975" s="18">
        <v>0.15</v>
      </c>
      <c r="O2975" s="19">
        <f>Ugovori_OPULJP[[#This Row],[Bespovratna sredstva - Ukupno (EU+Nac) HRK
= Ukupna ugovorena vrijednost bespovratnih sredstava]]*Ugovori_OPULJP[[#This Row],[EU STOPA SUFINANCIRANJA %
EU CO-FINANCING RATE %]]</f>
        <v>3261366.4790000003</v>
      </c>
      <c r="P2975" s="20">
        <f>Ugovori_OPULJP[[#This Row],[Bespovratna sredstva - EU dio - HRK]]/7.5345</f>
        <v>432857.71836220054</v>
      </c>
      <c r="Q2975" s="19">
        <f>Ugovori_OPULJP[[#This Row],[Bespovratna sredstva - Ukupno (EU+Nac) HRK
= Ukupna ugovorena vrijednost bespovratnih sredstava]]*Ugovori_OPULJP[[#This Row],[STOPA NACIONALNOG SUFINANCIRANJA %]]</f>
        <v>575535.26100000006</v>
      </c>
      <c r="R2975" s="20">
        <f>Ugovori_OPULJP[[#This Row],[Bespovratna sredstva - Nacionalni dio - HRK]]/7.5345</f>
        <v>76386.656181564802</v>
      </c>
      <c r="S2975" s="19">
        <v>3836901.74</v>
      </c>
      <c r="T2975" s="20">
        <f>Ugovori_OPULJP[[#This Row],[Bespovratna sredstva - Ukupno (EU+Nac) HRK
= Ukupna ugovorena vrijednost bespovratnih sredstava]]/7.5345</f>
        <v>509244.37454376533</v>
      </c>
      <c r="U2975" s="19">
        <v>0</v>
      </c>
      <c r="V2975" s="20">
        <f>Ugovori_OPULJP[[#This Row],[Javni doprinos korisnika - HRK]]/7.5345</f>
        <v>0</v>
      </c>
      <c r="W2975" s="19">
        <v>0</v>
      </c>
      <c r="X2975" s="20">
        <f>Ugovori_OPULJP[[#This Row],[Privatni doprinos korisnika - HRK]]/7.5345</f>
        <v>0</v>
      </c>
      <c r="Y2975" s="21">
        <f>Ugovori_OPULJP[[#This Row],[Bespovratna sredstva - Ukupno (EU+Nac) HRK
= Ukupna ugovorena vrijednost bespovratnih sredstava]]+Ugovori_OPULJP[[#This Row],[Javni doprinos korisnika - HRK]]+Ugovori_OPULJP[[#This Row],[Privatni doprinos korisnika - HRK]]</f>
        <v>3836901.74</v>
      </c>
      <c r="Z2975" s="22">
        <f>Ugovori_OPULJP[[#This Row],[UKUPNI PRIHVATLJIVI IZDACI
TOTAL ELIGIBLE EXPENDITURE
= Bespovratna sredstva ukupno + doprinos korisnika
= Ukupni prihvatljivi troškovi
= Ukupna ugovorena vrijednost projekta HRK]]/7.5345</f>
        <v>509244.37454376533</v>
      </c>
      <c r="AA2975" s="13" t="s">
        <v>10676</v>
      </c>
      <c r="AB2975" s="13" t="s">
        <v>10677</v>
      </c>
      <c r="AC2975" s="98" t="s">
        <v>10894</v>
      </c>
      <c r="AD2975" s="12" t="s">
        <v>10679</v>
      </c>
    </row>
    <row r="2976" spans="1:30" ht="66.75" customHeight="1" x14ac:dyDescent="0.3">
      <c r="A2976" s="10" t="s">
        <v>10895</v>
      </c>
      <c r="B2976" s="11" t="s">
        <v>10671</v>
      </c>
      <c r="C2976" s="12" t="s">
        <v>10672</v>
      </c>
      <c r="D2976" s="12" t="s">
        <v>10800</v>
      </c>
      <c r="E2976" s="13" t="s">
        <v>223</v>
      </c>
      <c r="F2976" s="14" t="s">
        <v>10896</v>
      </c>
      <c r="G2976" s="14" t="s">
        <v>10766</v>
      </c>
      <c r="H2976" s="16">
        <v>43546</v>
      </c>
      <c r="I2976" s="16">
        <v>44642</v>
      </c>
      <c r="J2976" s="17" t="str">
        <f>IF(Ugovori_OPULJP[[#This Row],[DATUM ZAVRŠETKA OPERACIJE]]&gt;DATE(2023,12,31),"u provedbi","završen")</f>
        <v>završen</v>
      </c>
      <c r="K2976" s="15" t="s">
        <v>380</v>
      </c>
      <c r="L2976" s="15" t="s">
        <v>380</v>
      </c>
      <c r="M2976" s="18">
        <v>0.85</v>
      </c>
      <c r="N2976" s="18">
        <v>0.15</v>
      </c>
      <c r="O2976" s="19">
        <f>Ugovori_OPULJP[[#This Row],[Bespovratna sredstva - Ukupno (EU+Nac) HRK
= Ukupna ugovorena vrijednost bespovratnih sredstava]]*Ugovori_OPULJP[[#This Row],[EU STOPA SUFINANCIRANJA %
EU CO-FINANCING RATE %]]</f>
        <v>3384618.7059999998</v>
      </c>
      <c r="P2976" s="20">
        <f>Ugovori_OPULJP[[#This Row],[Bespovratna sredstva - EU dio - HRK]]/7.5345</f>
        <v>449216.10007299751</v>
      </c>
      <c r="Q2976" s="19">
        <f>Ugovori_OPULJP[[#This Row],[Bespovratna sredstva - Ukupno (EU+Nac) HRK
= Ukupna ugovorena vrijednost bespovratnih sredstava]]*Ugovori_OPULJP[[#This Row],[STOPA NACIONALNOG SUFINANCIRANJA %]]</f>
        <v>597285.65399999998</v>
      </c>
      <c r="R2976" s="20">
        <f>Ugovori_OPULJP[[#This Row],[Bespovratna sredstva - Nacionalni dio - HRK]]/7.5345</f>
        <v>79273.429424646616</v>
      </c>
      <c r="S2976" s="19">
        <v>3981904.36</v>
      </c>
      <c r="T2976" s="20">
        <f>Ugovori_OPULJP[[#This Row],[Bespovratna sredstva - Ukupno (EU+Nac) HRK
= Ukupna ugovorena vrijednost bespovratnih sredstava]]/7.5345</f>
        <v>528489.52949764417</v>
      </c>
      <c r="U2976" s="19">
        <v>0</v>
      </c>
      <c r="V2976" s="20">
        <f>Ugovori_OPULJP[[#This Row],[Javni doprinos korisnika - HRK]]/7.5345</f>
        <v>0</v>
      </c>
      <c r="W2976" s="19">
        <v>0</v>
      </c>
      <c r="X2976" s="20">
        <f>Ugovori_OPULJP[[#This Row],[Privatni doprinos korisnika - HRK]]/7.5345</f>
        <v>0</v>
      </c>
      <c r="Y2976" s="21">
        <f>Ugovori_OPULJP[[#This Row],[Bespovratna sredstva - Ukupno (EU+Nac) HRK
= Ukupna ugovorena vrijednost bespovratnih sredstava]]+Ugovori_OPULJP[[#This Row],[Javni doprinos korisnika - HRK]]+Ugovori_OPULJP[[#This Row],[Privatni doprinos korisnika - HRK]]</f>
        <v>3981904.36</v>
      </c>
      <c r="Z2976" s="22">
        <f>Ugovori_OPULJP[[#This Row],[UKUPNI PRIHVATLJIVI IZDACI
TOTAL ELIGIBLE EXPENDITURE
= Bespovratna sredstva ukupno + doprinos korisnika
= Ukupni prihvatljivi troškovi
= Ukupna ugovorena vrijednost projekta HRK]]/7.5345</f>
        <v>528489.52949764417</v>
      </c>
      <c r="AA2976" s="13" t="s">
        <v>10676</v>
      </c>
      <c r="AB2976" s="13" t="s">
        <v>10677</v>
      </c>
      <c r="AC2976" s="98" t="s">
        <v>10897</v>
      </c>
      <c r="AD2976" s="12" t="s">
        <v>10679</v>
      </c>
    </row>
    <row r="2977" spans="1:30" ht="66.75" customHeight="1" x14ac:dyDescent="0.3">
      <c r="A2977" s="10" t="s">
        <v>10898</v>
      </c>
      <c r="B2977" s="11" t="s">
        <v>10671</v>
      </c>
      <c r="C2977" s="12" t="s">
        <v>10672</v>
      </c>
      <c r="D2977" s="12" t="s">
        <v>10800</v>
      </c>
      <c r="E2977" s="13" t="s">
        <v>223</v>
      </c>
      <c r="F2977" s="14" t="s">
        <v>10899</v>
      </c>
      <c r="G2977" s="14" t="s">
        <v>10900</v>
      </c>
      <c r="H2977" s="16">
        <v>43546</v>
      </c>
      <c r="I2977" s="16">
        <v>44642</v>
      </c>
      <c r="J2977" s="17" t="str">
        <f>IF(Ugovori_OPULJP[[#This Row],[DATUM ZAVRŠETKA OPERACIJE]]&gt;DATE(2023,12,31),"u provedbi","završen")</f>
        <v>završen</v>
      </c>
      <c r="K2977" s="15" t="s">
        <v>10901</v>
      </c>
      <c r="L2977" s="15" t="s">
        <v>192</v>
      </c>
      <c r="M2977" s="18">
        <v>0.85</v>
      </c>
      <c r="N2977" s="18">
        <v>0.15</v>
      </c>
      <c r="O2977" s="19">
        <f>Ugovori_OPULJP[[#This Row],[Bespovratna sredstva - Ukupno (EU+Nac) HRK
= Ukupna ugovorena vrijednost bespovratnih sredstava]]*Ugovori_OPULJP[[#This Row],[EU STOPA SUFINANCIRANJA %
EU CO-FINANCING RATE %]]</f>
        <v>3308733.375</v>
      </c>
      <c r="P2977" s="20">
        <f>Ugovori_OPULJP[[#This Row],[Bespovratna sredstva - EU dio - HRK]]/7.5345</f>
        <v>439144.38582520402</v>
      </c>
      <c r="Q2977" s="19">
        <f>Ugovori_OPULJP[[#This Row],[Bespovratna sredstva - Ukupno (EU+Nac) HRK
= Ukupna ugovorena vrijednost bespovratnih sredstava]]*Ugovori_OPULJP[[#This Row],[STOPA NACIONALNOG SUFINANCIRANJA %]]</f>
        <v>583894.125</v>
      </c>
      <c r="R2977" s="20">
        <f>Ugovori_OPULJP[[#This Row],[Bespovratna sredstva - Nacionalni dio - HRK]]/7.5345</f>
        <v>77496.068086800718</v>
      </c>
      <c r="S2977" s="19">
        <v>3892627.5</v>
      </c>
      <c r="T2977" s="20">
        <f>Ugovori_OPULJP[[#This Row],[Bespovratna sredstva - Ukupno (EU+Nac) HRK
= Ukupna ugovorena vrijednost bespovratnih sredstava]]/7.5345</f>
        <v>516640.45391200477</v>
      </c>
      <c r="U2977" s="19">
        <v>0</v>
      </c>
      <c r="V2977" s="20">
        <f>Ugovori_OPULJP[[#This Row],[Javni doprinos korisnika - HRK]]/7.5345</f>
        <v>0</v>
      </c>
      <c r="W2977" s="19">
        <v>0</v>
      </c>
      <c r="X2977" s="20">
        <f>Ugovori_OPULJP[[#This Row],[Privatni doprinos korisnika - HRK]]/7.5345</f>
        <v>0</v>
      </c>
      <c r="Y2977" s="21">
        <f>Ugovori_OPULJP[[#This Row],[Bespovratna sredstva - Ukupno (EU+Nac) HRK
= Ukupna ugovorena vrijednost bespovratnih sredstava]]+Ugovori_OPULJP[[#This Row],[Javni doprinos korisnika - HRK]]+Ugovori_OPULJP[[#This Row],[Privatni doprinos korisnika - HRK]]</f>
        <v>3892627.5</v>
      </c>
      <c r="Z2977" s="22">
        <f>Ugovori_OPULJP[[#This Row],[UKUPNI PRIHVATLJIVI IZDACI
TOTAL ELIGIBLE EXPENDITURE
= Bespovratna sredstva ukupno + doprinos korisnika
= Ukupni prihvatljivi troškovi
= Ukupna ugovorena vrijednost projekta HRK]]/7.5345</f>
        <v>516640.45391200477</v>
      </c>
      <c r="AA2977" s="13" t="s">
        <v>10676</v>
      </c>
      <c r="AB2977" s="13" t="s">
        <v>10677</v>
      </c>
      <c r="AC2977" s="98" t="s">
        <v>10902</v>
      </c>
      <c r="AD2977" s="12" t="s">
        <v>10679</v>
      </c>
    </row>
    <row r="2978" spans="1:30" ht="66.75" customHeight="1" x14ac:dyDescent="0.3">
      <c r="A2978" s="10" t="s">
        <v>10903</v>
      </c>
      <c r="B2978" s="11" t="s">
        <v>10671</v>
      </c>
      <c r="C2978" s="12" t="s">
        <v>10672</v>
      </c>
      <c r="D2978" s="12" t="s">
        <v>10800</v>
      </c>
      <c r="E2978" s="13" t="s">
        <v>223</v>
      </c>
      <c r="F2978" s="14" t="s">
        <v>10904</v>
      </c>
      <c r="G2978" s="14" t="s">
        <v>10905</v>
      </c>
      <c r="H2978" s="16">
        <v>43546</v>
      </c>
      <c r="I2978" s="16">
        <v>44642</v>
      </c>
      <c r="J2978" s="17" t="str">
        <f>IF(Ugovori_OPULJP[[#This Row],[DATUM ZAVRŠETKA OPERACIJE]]&gt;DATE(2023,12,31),"u provedbi","završen")</f>
        <v>završen</v>
      </c>
      <c r="K2978" s="15" t="s">
        <v>10906</v>
      </c>
      <c r="L2978" s="15" t="s">
        <v>240</v>
      </c>
      <c r="M2978" s="18">
        <v>0.85</v>
      </c>
      <c r="N2978" s="18">
        <v>0.15</v>
      </c>
      <c r="O2978" s="19">
        <f>Ugovori_OPULJP[[#This Row],[Bespovratna sredstva - Ukupno (EU+Nac) HRK
= Ukupna ugovorena vrijednost bespovratnih sredstava]]*Ugovori_OPULJP[[#This Row],[EU STOPA SUFINANCIRANJA %
EU CO-FINANCING RATE %]]</f>
        <v>3394957.7915000003</v>
      </c>
      <c r="P2978" s="20">
        <f>Ugovori_OPULJP[[#This Row],[Bespovratna sredstva - EU dio - HRK]]/7.5345</f>
        <v>450588.33253699652</v>
      </c>
      <c r="Q2978" s="19">
        <f>Ugovori_OPULJP[[#This Row],[Bespovratna sredstva - Ukupno (EU+Nac) HRK
= Ukupna ugovorena vrijednost bespovratnih sredstava]]*Ugovori_OPULJP[[#This Row],[STOPA NACIONALNOG SUFINANCIRANJA %]]</f>
        <v>599110.19850000006</v>
      </c>
      <c r="R2978" s="20">
        <f>Ugovori_OPULJP[[#This Row],[Bespovratna sredstva - Nacionalni dio - HRK]]/7.5345</f>
        <v>79515.588094764084</v>
      </c>
      <c r="S2978" s="19">
        <v>3994067.99</v>
      </c>
      <c r="T2978" s="20">
        <f>Ugovori_OPULJP[[#This Row],[Bespovratna sredstva - Ukupno (EU+Nac) HRK
= Ukupna ugovorena vrijednost bespovratnih sredstava]]/7.5345</f>
        <v>530103.92063176061</v>
      </c>
      <c r="U2978" s="19">
        <v>0</v>
      </c>
      <c r="V2978" s="20">
        <f>Ugovori_OPULJP[[#This Row],[Javni doprinos korisnika - HRK]]/7.5345</f>
        <v>0</v>
      </c>
      <c r="W2978" s="19">
        <v>0</v>
      </c>
      <c r="X2978" s="20">
        <f>Ugovori_OPULJP[[#This Row],[Privatni doprinos korisnika - HRK]]/7.5345</f>
        <v>0</v>
      </c>
      <c r="Y2978" s="21">
        <f>Ugovori_OPULJP[[#This Row],[Bespovratna sredstva - Ukupno (EU+Nac) HRK
= Ukupna ugovorena vrijednost bespovratnih sredstava]]+Ugovori_OPULJP[[#This Row],[Javni doprinos korisnika - HRK]]+Ugovori_OPULJP[[#This Row],[Privatni doprinos korisnika - HRK]]</f>
        <v>3994067.99</v>
      </c>
      <c r="Z2978" s="22">
        <f>Ugovori_OPULJP[[#This Row],[UKUPNI PRIHVATLJIVI IZDACI
TOTAL ELIGIBLE EXPENDITURE
= Bespovratna sredstva ukupno + doprinos korisnika
= Ukupni prihvatljivi troškovi
= Ukupna ugovorena vrijednost projekta HRK]]/7.5345</f>
        <v>530103.92063176061</v>
      </c>
      <c r="AA2978" s="13" t="s">
        <v>10676</v>
      </c>
      <c r="AB2978" s="13" t="s">
        <v>10677</v>
      </c>
      <c r="AC2978" s="98" t="s">
        <v>10907</v>
      </c>
      <c r="AD2978" s="12" t="s">
        <v>10679</v>
      </c>
    </row>
    <row r="2979" spans="1:30" ht="66.75" customHeight="1" x14ac:dyDescent="0.3">
      <c r="A2979" s="10" t="s">
        <v>10908</v>
      </c>
      <c r="B2979" s="11" t="s">
        <v>10671</v>
      </c>
      <c r="C2979" s="12" t="s">
        <v>10672</v>
      </c>
      <c r="D2979" s="12" t="s">
        <v>10909</v>
      </c>
      <c r="E2979" s="13" t="s">
        <v>223</v>
      </c>
      <c r="F2979" s="14" t="s">
        <v>10910</v>
      </c>
      <c r="G2979" s="14" t="s">
        <v>10911</v>
      </c>
      <c r="H2979" s="16">
        <v>43899</v>
      </c>
      <c r="I2979" s="16">
        <v>44629</v>
      </c>
      <c r="J2979" s="17" t="str">
        <f>IF(Ugovori_OPULJP[[#This Row],[DATUM ZAVRŠETKA OPERACIJE]]&gt;DATE(2023,12,31),"u provedbi","završen")</f>
        <v>završen</v>
      </c>
      <c r="K2979" s="15" t="s">
        <v>21</v>
      </c>
      <c r="L2979" s="15" t="s">
        <v>21</v>
      </c>
      <c r="M2979" s="18">
        <v>0.85</v>
      </c>
      <c r="N2979" s="18">
        <v>0.15</v>
      </c>
      <c r="O2979" s="19">
        <f>Ugovori_OPULJP[[#This Row],[Bespovratna sredstva - Ukupno (EU+Nac) HRK
= Ukupna ugovorena vrijednost bespovratnih sredstava]]*Ugovori_OPULJP[[#This Row],[EU STOPA SUFINANCIRANJA %
EU CO-FINANCING RATE %]]</f>
        <v>2249341.5784999998</v>
      </c>
      <c r="P2979" s="20">
        <f>Ugovori_OPULJP[[#This Row],[Bespovratna sredstva - EU dio - HRK]]/7.5345</f>
        <v>298538.93138230802</v>
      </c>
      <c r="Q2979" s="19">
        <f>Ugovori_OPULJP[[#This Row],[Bespovratna sredstva - Ukupno (EU+Nac) HRK
= Ukupna ugovorena vrijednost bespovratnih sredstava]]*Ugovori_OPULJP[[#This Row],[STOPA NACIONALNOG SUFINANCIRANJA %]]</f>
        <v>396942.63149999996</v>
      </c>
      <c r="R2979" s="20">
        <f>Ugovori_OPULJP[[#This Row],[Bespovratna sredstva - Nacionalni dio - HRK]]/7.5345</f>
        <v>52683.340832171998</v>
      </c>
      <c r="S2979" s="19">
        <v>2646284.21</v>
      </c>
      <c r="T2979" s="20">
        <f>Ugovori_OPULJP[[#This Row],[Bespovratna sredstva - Ukupno (EU+Nac) HRK
= Ukupna ugovorena vrijednost bespovratnih sredstava]]/7.5345</f>
        <v>351222.27221448004</v>
      </c>
      <c r="U2979" s="19">
        <v>0</v>
      </c>
      <c r="V2979" s="20">
        <f>Ugovori_OPULJP[[#This Row],[Javni doprinos korisnika - HRK]]/7.5345</f>
        <v>0</v>
      </c>
      <c r="W2979" s="19">
        <v>0</v>
      </c>
      <c r="X2979" s="20">
        <f>Ugovori_OPULJP[[#This Row],[Privatni doprinos korisnika - HRK]]/7.5345</f>
        <v>0</v>
      </c>
      <c r="Y2979" s="21">
        <f>Ugovori_OPULJP[[#This Row],[Bespovratna sredstva - Ukupno (EU+Nac) HRK
= Ukupna ugovorena vrijednost bespovratnih sredstava]]+Ugovori_OPULJP[[#This Row],[Javni doprinos korisnika - HRK]]+Ugovori_OPULJP[[#This Row],[Privatni doprinos korisnika - HRK]]</f>
        <v>2646284.21</v>
      </c>
      <c r="Z2979" s="22">
        <f>Ugovori_OPULJP[[#This Row],[UKUPNI PRIHVATLJIVI IZDACI
TOTAL ELIGIBLE EXPENDITURE
= Bespovratna sredstva ukupno + doprinos korisnika
= Ukupni prihvatljivi troškovi
= Ukupna ugovorena vrijednost projekta HRK]]/7.5345</f>
        <v>351222.27221448004</v>
      </c>
      <c r="AA2979" s="13" t="s">
        <v>10676</v>
      </c>
      <c r="AB2979" s="13" t="s">
        <v>10677</v>
      </c>
      <c r="AC2979" s="98" t="s">
        <v>10912</v>
      </c>
      <c r="AD2979" s="12" t="s">
        <v>10679</v>
      </c>
    </row>
    <row r="2980" spans="1:30" ht="66.75" customHeight="1" x14ac:dyDescent="0.3">
      <c r="A2980" s="10" t="s">
        <v>10913</v>
      </c>
      <c r="B2980" s="11" t="s">
        <v>10671</v>
      </c>
      <c r="C2980" s="12" t="s">
        <v>10672</v>
      </c>
      <c r="D2980" s="12" t="s">
        <v>10909</v>
      </c>
      <c r="E2980" s="13" t="s">
        <v>223</v>
      </c>
      <c r="F2980" s="14" t="s">
        <v>10914</v>
      </c>
      <c r="G2980" s="14" t="s">
        <v>10915</v>
      </c>
      <c r="H2980" s="16">
        <v>43899</v>
      </c>
      <c r="I2980" s="16">
        <v>44994</v>
      </c>
      <c r="J2980" s="17" t="str">
        <f>IF(Ugovori_OPULJP[[#This Row],[DATUM ZAVRŠETKA OPERACIJE]]&gt;DATE(2023,12,31),"u provedbi","završen")</f>
        <v>završen</v>
      </c>
      <c r="K2980" s="15" t="s">
        <v>10916</v>
      </c>
      <c r="L2980" s="15" t="s">
        <v>21</v>
      </c>
      <c r="M2980" s="18">
        <v>0.85</v>
      </c>
      <c r="N2980" s="18">
        <v>0.15</v>
      </c>
      <c r="O2980" s="19">
        <f>Ugovori_OPULJP[[#This Row],[Bespovratna sredstva - Ukupno (EU+Nac) HRK
= Ukupna ugovorena vrijednost bespovratnih sredstava]]*Ugovori_OPULJP[[#This Row],[EU STOPA SUFINANCIRANJA %
EU CO-FINANCING RATE %]]</f>
        <v>3380072.4299999997</v>
      </c>
      <c r="P2980" s="20">
        <f>Ugovori_OPULJP[[#This Row],[Bespovratna sredstva - EU dio - HRK]]/7.5345</f>
        <v>448612.70555444947</v>
      </c>
      <c r="Q2980" s="19">
        <f>Ugovori_OPULJP[[#This Row],[Bespovratna sredstva - Ukupno (EU+Nac) HRK
= Ukupna ugovorena vrijednost bespovratnih sredstava]]*Ugovori_OPULJP[[#This Row],[STOPA NACIONALNOG SUFINANCIRANJA %]]</f>
        <v>596483.37</v>
      </c>
      <c r="R2980" s="20">
        <f>Ugovori_OPULJP[[#This Row],[Bespovratna sredstva - Nacionalni dio - HRK]]/7.5345</f>
        <v>79166.948039020499</v>
      </c>
      <c r="S2980" s="19">
        <v>3976555.8</v>
      </c>
      <c r="T2980" s="20">
        <f>Ugovori_OPULJP[[#This Row],[Bespovratna sredstva - Ukupno (EU+Nac) HRK
= Ukupna ugovorena vrijednost bespovratnih sredstava]]/7.5345</f>
        <v>527779.65359346999</v>
      </c>
      <c r="U2980" s="19">
        <v>0</v>
      </c>
      <c r="V2980" s="20">
        <f>Ugovori_OPULJP[[#This Row],[Javni doprinos korisnika - HRK]]/7.5345</f>
        <v>0</v>
      </c>
      <c r="W2980" s="19">
        <v>0</v>
      </c>
      <c r="X2980" s="20">
        <f>Ugovori_OPULJP[[#This Row],[Privatni doprinos korisnika - HRK]]/7.5345</f>
        <v>0</v>
      </c>
      <c r="Y2980" s="21">
        <f>Ugovori_OPULJP[[#This Row],[Bespovratna sredstva - Ukupno (EU+Nac) HRK
= Ukupna ugovorena vrijednost bespovratnih sredstava]]+Ugovori_OPULJP[[#This Row],[Javni doprinos korisnika - HRK]]+Ugovori_OPULJP[[#This Row],[Privatni doprinos korisnika - HRK]]</f>
        <v>3976555.8</v>
      </c>
      <c r="Z2980" s="22">
        <f>Ugovori_OPULJP[[#This Row],[UKUPNI PRIHVATLJIVI IZDACI
TOTAL ELIGIBLE EXPENDITURE
= Bespovratna sredstva ukupno + doprinos korisnika
= Ukupni prihvatljivi troškovi
= Ukupna ugovorena vrijednost projekta HRK]]/7.5345</f>
        <v>527779.65359346999</v>
      </c>
      <c r="AA2980" s="13" t="s">
        <v>10676</v>
      </c>
      <c r="AB2980" s="13" t="s">
        <v>10677</v>
      </c>
      <c r="AC2980" s="98" t="s">
        <v>10917</v>
      </c>
      <c r="AD2980" s="12" t="s">
        <v>10679</v>
      </c>
    </row>
    <row r="2981" spans="1:30" ht="66.75" customHeight="1" x14ac:dyDescent="0.3">
      <c r="A2981" s="10" t="s">
        <v>10918</v>
      </c>
      <c r="B2981" s="11" t="s">
        <v>10671</v>
      </c>
      <c r="C2981" s="12" t="s">
        <v>10672</v>
      </c>
      <c r="D2981" s="12" t="s">
        <v>10909</v>
      </c>
      <c r="E2981" s="13" t="s">
        <v>223</v>
      </c>
      <c r="F2981" s="14" t="s">
        <v>10919</v>
      </c>
      <c r="G2981" s="14" t="s">
        <v>10920</v>
      </c>
      <c r="H2981" s="16">
        <v>43899</v>
      </c>
      <c r="I2981" s="16">
        <v>44994</v>
      </c>
      <c r="J2981" s="17" t="str">
        <f>IF(Ugovori_OPULJP[[#This Row],[DATUM ZAVRŠETKA OPERACIJE]]&gt;DATE(2023,12,31),"u provedbi","završen")</f>
        <v>završen</v>
      </c>
      <c r="K2981" s="15" t="s">
        <v>21</v>
      </c>
      <c r="L2981" s="15" t="s">
        <v>21</v>
      </c>
      <c r="M2981" s="18">
        <v>0.85</v>
      </c>
      <c r="N2981" s="18">
        <v>0.15</v>
      </c>
      <c r="O2981" s="19">
        <f>Ugovori_OPULJP[[#This Row],[Bespovratna sredstva - Ukupno (EU+Nac) HRK
= Ukupna ugovorena vrijednost bespovratnih sredstava]]*Ugovori_OPULJP[[#This Row],[EU STOPA SUFINANCIRANJA %
EU CO-FINANCING RATE %]]</f>
        <v>3206107.2649999997</v>
      </c>
      <c r="P2981" s="20">
        <f>Ugovori_OPULJP[[#This Row],[Bespovratna sredstva - EU dio - HRK]]/7.5345</f>
        <v>425523.56028933567</v>
      </c>
      <c r="Q2981" s="19">
        <f>Ugovori_OPULJP[[#This Row],[Bespovratna sredstva - Ukupno (EU+Nac) HRK
= Ukupna ugovorena vrijednost bespovratnih sredstava]]*Ugovori_OPULJP[[#This Row],[STOPA NACIONALNOG SUFINANCIRANJA %]]</f>
        <v>565783.63500000001</v>
      </c>
      <c r="R2981" s="20">
        <f>Ugovori_OPULJP[[#This Row],[Bespovratna sredstva - Nacionalni dio - HRK]]/7.5345</f>
        <v>75092.392992235706</v>
      </c>
      <c r="S2981" s="19">
        <v>3771890.9</v>
      </c>
      <c r="T2981" s="20">
        <f>Ugovori_OPULJP[[#This Row],[Bespovratna sredstva - Ukupno (EU+Nac) HRK
= Ukupna ugovorena vrijednost bespovratnih sredstava]]/7.5345</f>
        <v>500615.95328157139</v>
      </c>
      <c r="U2981" s="19">
        <v>0</v>
      </c>
      <c r="V2981" s="20">
        <f>Ugovori_OPULJP[[#This Row],[Javni doprinos korisnika - HRK]]/7.5345</f>
        <v>0</v>
      </c>
      <c r="W2981" s="19">
        <v>0</v>
      </c>
      <c r="X2981" s="20">
        <f>Ugovori_OPULJP[[#This Row],[Privatni doprinos korisnika - HRK]]/7.5345</f>
        <v>0</v>
      </c>
      <c r="Y2981" s="21">
        <f>Ugovori_OPULJP[[#This Row],[Bespovratna sredstva - Ukupno (EU+Nac) HRK
= Ukupna ugovorena vrijednost bespovratnih sredstava]]+Ugovori_OPULJP[[#This Row],[Javni doprinos korisnika - HRK]]+Ugovori_OPULJP[[#This Row],[Privatni doprinos korisnika - HRK]]</f>
        <v>3771890.9</v>
      </c>
      <c r="Z2981" s="22">
        <f>Ugovori_OPULJP[[#This Row],[UKUPNI PRIHVATLJIVI IZDACI
TOTAL ELIGIBLE EXPENDITURE
= Bespovratna sredstva ukupno + doprinos korisnika
= Ukupni prihvatljivi troškovi
= Ukupna ugovorena vrijednost projekta HRK]]/7.5345</f>
        <v>500615.95328157139</v>
      </c>
      <c r="AA2981" s="13" t="s">
        <v>10676</v>
      </c>
      <c r="AB2981" s="13" t="s">
        <v>10677</v>
      </c>
      <c r="AC2981" s="98" t="s">
        <v>10921</v>
      </c>
      <c r="AD2981" s="12" t="s">
        <v>10679</v>
      </c>
    </row>
    <row r="2982" spans="1:30" ht="66.75" customHeight="1" x14ac:dyDescent="0.3">
      <c r="A2982" s="10" t="s">
        <v>10922</v>
      </c>
      <c r="B2982" s="11" t="s">
        <v>10671</v>
      </c>
      <c r="C2982" s="12" t="s">
        <v>10672</v>
      </c>
      <c r="D2982" s="12" t="s">
        <v>10909</v>
      </c>
      <c r="E2982" s="13" t="s">
        <v>223</v>
      </c>
      <c r="F2982" s="14" t="s">
        <v>10923</v>
      </c>
      <c r="G2982" s="14" t="s">
        <v>10865</v>
      </c>
      <c r="H2982" s="16">
        <v>43899</v>
      </c>
      <c r="I2982" s="16">
        <v>44994</v>
      </c>
      <c r="J2982" s="17" t="str">
        <f>IF(Ugovori_OPULJP[[#This Row],[DATUM ZAVRŠETKA OPERACIJE]]&gt;DATE(2023,12,31),"u provedbi","završen")</f>
        <v>završen</v>
      </c>
      <c r="K2982" s="15" t="s">
        <v>66</v>
      </c>
      <c r="L2982" s="15" t="s">
        <v>66</v>
      </c>
      <c r="M2982" s="18">
        <v>0.85</v>
      </c>
      <c r="N2982" s="18">
        <v>0.15</v>
      </c>
      <c r="O2982" s="19">
        <f>Ugovori_OPULJP[[#This Row],[Bespovratna sredstva - Ukupno (EU+Nac) HRK
= Ukupna ugovorena vrijednost bespovratnih sredstava]]*Ugovori_OPULJP[[#This Row],[EU STOPA SUFINANCIRANJA %
EU CO-FINANCING RATE %]]</f>
        <v>3399019.27</v>
      </c>
      <c r="P2982" s="20">
        <f>Ugovori_OPULJP[[#This Row],[Bespovratna sredstva - EU dio - HRK]]/7.5345</f>
        <v>451127.38336983207</v>
      </c>
      <c r="Q2982" s="19">
        <f>Ugovori_OPULJP[[#This Row],[Bespovratna sredstva - Ukupno (EU+Nac) HRK
= Ukupna ugovorena vrijednost bespovratnih sredstava]]*Ugovori_OPULJP[[#This Row],[STOPA NACIONALNOG SUFINANCIRANJA %]]</f>
        <v>599826.93000000005</v>
      </c>
      <c r="R2982" s="20">
        <f>Ugovori_OPULJP[[#This Row],[Bespovratna sredstva - Nacionalni dio - HRK]]/7.5345</f>
        <v>79610.714712323315</v>
      </c>
      <c r="S2982" s="19">
        <v>3998846.2</v>
      </c>
      <c r="T2982" s="20">
        <f>Ugovori_OPULJP[[#This Row],[Bespovratna sredstva - Ukupno (EU+Nac) HRK
= Ukupna ugovorena vrijednost bespovratnih sredstava]]/7.5345</f>
        <v>530738.09808215545</v>
      </c>
      <c r="U2982" s="19">
        <v>0</v>
      </c>
      <c r="V2982" s="20">
        <f>Ugovori_OPULJP[[#This Row],[Javni doprinos korisnika - HRK]]/7.5345</f>
        <v>0</v>
      </c>
      <c r="W2982" s="19">
        <v>0</v>
      </c>
      <c r="X2982" s="20">
        <f>Ugovori_OPULJP[[#This Row],[Privatni doprinos korisnika - HRK]]/7.5345</f>
        <v>0</v>
      </c>
      <c r="Y2982" s="21">
        <f>Ugovori_OPULJP[[#This Row],[Bespovratna sredstva - Ukupno (EU+Nac) HRK
= Ukupna ugovorena vrijednost bespovratnih sredstava]]+Ugovori_OPULJP[[#This Row],[Javni doprinos korisnika - HRK]]+Ugovori_OPULJP[[#This Row],[Privatni doprinos korisnika - HRK]]</f>
        <v>3998846.2</v>
      </c>
      <c r="Z2982" s="22">
        <f>Ugovori_OPULJP[[#This Row],[UKUPNI PRIHVATLJIVI IZDACI
TOTAL ELIGIBLE EXPENDITURE
= Bespovratna sredstva ukupno + doprinos korisnika
= Ukupni prihvatljivi troškovi
= Ukupna ugovorena vrijednost projekta HRK]]/7.5345</f>
        <v>530738.09808215545</v>
      </c>
      <c r="AA2982" s="13" t="s">
        <v>10676</v>
      </c>
      <c r="AB2982" s="13" t="s">
        <v>10677</v>
      </c>
      <c r="AC2982" s="98" t="s">
        <v>10924</v>
      </c>
      <c r="AD2982" s="12" t="s">
        <v>10679</v>
      </c>
    </row>
    <row r="2983" spans="1:30" ht="66.75" customHeight="1" x14ac:dyDescent="0.3">
      <c r="A2983" s="10" t="s">
        <v>10925</v>
      </c>
      <c r="B2983" s="11" t="s">
        <v>10671</v>
      </c>
      <c r="C2983" s="12" t="s">
        <v>10672</v>
      </c>
      <c r="D2983" s="12" t="s">
        <v>10909</v>
      </c>
      <c r="E2983" s="13" t="s">
        <v>223</v>
      </c>
      <c r="F2983" s="14" t="s">
        <v>10926</v>
      </c>
      <c r="G2983" s="14" t="s">
        <v>10870</v>
      </c>
      <c r="H2983" s="16">
        <v>43899</v>
      </c>
      <c r="I2983" s="16">
        <v>44994</v>
      </c>
      <c r="J2983" s="17" t="str">
        <f>IF(Ugovori_OPULJP[[#This Row],[DATUM ZAVRŠETKA OPERACIJE]]&gt;DATE(2023,12,31),"u provedbi","završen")</f>
        <v>završen</v>
      </c>
      <c r="K2983" s="15" t="s">
        <v>2763</v>
      </c>
      <c r="L2983" s="15" t="s">
        <v>66</v>
      </c>
      <c r="M2983" s="18">
        <v>0.85</v>
      </c>
      <c r="N2983" s="18">
        <v>0.15</v>
      </c>
      <c r="O2983" s="19">
        <f>Ugovori_OPULJP[[#This Row],[Bespovratna sredstva - Ukupno (EU+Nac) HRK
= Ukupna ugovorena vrijednost bespovratnih sredstava]]*Ugovori_OPULJP[[#This Row],[EU STOPA SUFINANCIRANJA %
EU CO-FINANCING RATE %]]</f>
        <v>2637404.9645000002</v>
      </c>
      <c r="P2983" s="20">
        <f>Ugovori_OPULJP[[#This Row],[Bespovratna sredstva - EU dio - HRK]]/7.5345</f>
        <v>350043.79381511715</v>
      </c>
      <c r="Q2983" s="19">
        <f>Ugovori_OPULJP[[#This Row],[Bespovratna sredstva - Ukupno (EU+Nac) HRK
= Ukupna ugovorena vrijednost bespovratnih sredstava]]*Ugovori_OPULJP[[#This Row],[STOPA NACIONALNOG SUFINANCIRANJA %]]</f>
        <v>465424.40549999999</v>
      </c>
      <c r="R2983" s="20">
        <f>Ugovori_OPULJP[[#This Row],[Bespovratna sredstva - Nacionalni dio - HRK]]/7.5345</f>
        <v>61772.434202667726</v>
      </c>
      <c r="S2983" s="19">
        <v>3102829.37</v>
      </c>
      <c r="T2983" s="20">
        <f>Ugovori_OPULJP[[#This Row],[Bespovratna sredstva - Ukupno (EU+Nac) HRK
= Ukupna ugovorena vrijednost bespovratnih sredstava]]/7.5345</f>
        <v>411816.22801778483</v>
      </c>
      <c r="U2983" s="19">
        <v>0</v>
      </c>
      <c r="V2983" s="20">
        <f>Ugovori_OPULJP[[#This Row],[Javni doprinos korisnika - HRK]]/7.5345</f>
        <v>0</v>
      </c>
      <c r="W2983" s="19">
        <v>0</v>
      </c>
      <c r="X2983" s="20">
        <f>Ugovori_OPULJP[[#This Row],[Privatni doprinos korisnika - HRK]]/7.5345</f>
        <v>0</v>
      </c>
      <c r="Y2983" s="21">
        <f>Ugovori_OPULJP[[#This Row],[Bespovratna sredstva - Ukupno (EU+Nac) HRK
= Ukupna ugovorena vrijednost bespovratnih sredstava]]+Ugovori_OPULJP[[#This Row],[Javni doprinos korisnika - HRK]]+Ugovori_OPULJP[[#This Row],[Privatni doprinos korisnika - HRK]]</f>
        <v>3102829.37</v>
      </c>
      <c r="Z2983" s="22">
        <f>Ugovori_OPULJP[[#This Row],[UKUPNI PRIHVATLJIVI IZDACI
TOTAL ELIGIBLE EXPENDITURE
= Bespovratna sredstva ukupno + doprinos korisnika
= Ukupni prihvatljivi troškovi
= Ukupna ugovorena vrijednost projekta HRK]]/7.5345</f>
        <v>411816.22801778483</v>
      </c>
      <c r="AA2983" s="13" t="s">
        <v>10676</v>
      </c>
      <c r="AB2983" s="13" t="s">
        <v>10677</v>
      </c>
      <c r="AC2983" s="98" t="s">
        <v>10927</v>
      </c>
      <c r="AD2983" s="12" t="s">
        <v>10679</v>
      </c>
    </row>
    <row r="2984" spans="1:30" ht="66.75" customHeight="1" x14ac:dyDescent="0.3">
      <c r="A2984" s="10" t="s">
        <v>10928</v>
      </c>
      <c r="B2984" s="11" t="s">
        <v>10671</v>
      </c>
      <c r="C2984" s="12" t="s">
        <v>10672</v>
      </c>
      <c r="D2984" s="12" t="s">
        <v>10909</v>
      </c>
      <c r="E2984" s="13" t="s">
        <v>223</v>
      </c>
      <c r="F2984" s="14" t="s">
        <v>10929</v>
      </c>
      <c r="G2984" s="14" t="s">
        <v>10754</v>
      </c>
      <c r="H2984" s="16">
        <v>43899</v>
      </c>
      <c r="I2984" s="16">
        <v>44994</v>
      </c>
      <c r="J2984" s="17" t="str">
        <f>IF(Ugovori_OPULJP[[#This Row],[DATUM ZAVRŠETKA OPERACIJE]]&gt;DATE(2023,12,31),"u provedbi","završen")</f>
        <v>završen</v>
      </c>
      <c r="K2984" s="15" t="s">
        <v>86</v>
      </c>
      <c r="L2984" s="15" t="s">
        <v>86</v>
      </c>
      <c r="M2984" s="18">
        <v>0.85</v>
      </c>
      <c r="N2984" s="18">
        <v>0.15</v>
      </c>
      <c r="O2984" s="19">
        <f>Ugovori_OPULJP[[#This Row],[Bespovratna sredstva - Ukupno (EU+Nac) HRK
= Ukupna ugovorena vrijednost bespovratnih sredstava]]*Ugovori_OPULJP[[#This Row],[EU STOPA SUFINANCIRANJA %
EU CO-FINANCING RATE %]]</f>
        <v>2659050.3420000002</v>
      </c>
      <c r="P2984" s="20">
        <f>Ugovori_OPULJP[[#This Row],[Bespovratna sredstva - EU dio - HRK]]/7.5345</f>
        <v>352916.62910611188</v>
      </c>
      <c r="Q2984" s="19">
        <f>Ugovori_OPULJP[[#This Row],[Bespovratna sredstva - Ukupno (EU+Nac) HRK
= Ukupna ugovorena vrijednost bespovratnih sredstava]]*Ugovori_OPULJP[[#This Row],[STOPA NACIONALNOG SUFINANCIRANJA %]]</f>
        <v>469244.17800000001</v>
      </c>
      <c r="R2984" s="20">
        <f>Ugovori_OPULJP[[#This Row],[Bespovratna sredstva - Nacionalni dio - HRK]]/7.5345</f>
        <v>62279.405136372683</v>
      </c>
      <c r="S2984" s="19">
        <v>3128294.52</v>
      </c>
      <c r="T2984" s="20">
        <f>Ugovori_OPULJP[[#This Row],[Bespovratna sredstva - Ukupno (EU+Nac) HRK
= Ukupna ugovorena vrijednost bespovratnih sredstava]]/7.5345</f>
        <v>415196.03424248454</v>
      </c>
      <c r="U2984" s="19">
        <v>0</v>
      </c>
      <c r="V2984" s="20">
        <f>Ugovori_OPULJP[[#This Row],[Javni doprinos korisnika - HRK]]/7.5345</f>
        <v>0</v>
      </c>
      <c r="W2984" s="19">
        <v>0</v>
      </c>
      <c r="X2984" s="20">
        <f>Ugovori_OPULJP[[#This Row],[Privatni doprinos korisnika - HRK]]/7.5345</f>
        <v>0</v>
      </c>
      <c r="Y2984" s="21">
        <f>Ugovori_OPULJP[[#This Row],[Bespovratna sredstva - Ukupno (EU+Nac) HRK
= Ukupna ugovorena vrijednost bespovratnih sredstava]]+Ugovori_OPULJP[[#This Row],[Javni doprinos korisnika - HRK]]+Ugovori_OPULJP[[#This Row],[Privatni doprinos korisnika - HRK]]</f>
        <v>3128294.52</v>
      </c>
      <c r="Z2984" s="22">
        <f>Ugovori_OPULJP[[#This Row],[UKUPNI PRIHVATLJIVI IZDACI
TOTAL ELIGIBLE EXPENDITURE
= Bespovratna sredstva ukupno + doprinos korisnika
= Ukupni prihvatljivi troškovi
= Ukupna ugovorena vrijednost projekta HRK]]/7.5345</f>
        <v>415196.03424248454</v>
      </c>
      <c r="AA2984" s="13" t="s">
        <v>10676</v>
      </c>
      <c r="AB2984" s="13" t="s">
        <v>10677</v>
      </c>
      <c r="AC2984" s="98" t="s">
        <v>10930</v>
      </c>
      <c r="AD2984" s="12" t="s">
        <v>10679</v>
      </c>
    </row>
    <row r="2985" spans="1:30" ht="66.75" customHeight="1" x14ac:dyDescent="0.3">
      <c r="A2985" s="10" t="s">
        <v>10931</v>
      </c>
      <c r="B2985" s="11" t="s">
        <v>10671</v>
      </c>
      <c r="C2985" s="12" t="s">
        <v>10672</v>
      </c>
      <c r="D2985" s="12" t="s">
        <v>10909</v>
      </c>
      <c r="E2985" s="13" t="s">
        <v>223</v>
      </c>
      <c r="F2985" s="14" t="s">
        <v>10932</v>
      </c>
      <c r="G2985" s="14" t="s">
        <v>10933</v>
      </c>
      <c r="H2985" s="16">
        <v>43899</v>
      </c>
      <c r="I2985" s="16">
        <v>44994</v>
      </c>
      <c r="J2985" s="17" t="str">
        <f>IF(Ugovori_OPULJP[[#This Row],[DATUM ZAVRŠETKA OPERACIJE]]&gt;DATE(2023,12,31),"u provedbi","završen")</f>
        <v>završen</v>
      </c>
      <c r="K2985" s="15" t="s">
        <v>66</v>
      </c>
      <c r="L2985" s="15" t="s">
        <v>66</v>
      </c>
      <c r="M2985" s="18">
        <v>0.85</v>
      </c>
      <c r="N2985" s="18">
        <v>0.15</v>
      </c>
      <c r="O2985" s="19">
        <f>Ugovori_OPULJP[[#This Row],[Bespovratna sredstva - Ukupno (EU+Nac) HRK
= Ukupna ugovorena vrijednost bespovratnih sredstava]]*Ugovori_OPULJP[[#This Row],[EU STOPA SUFINANCIRANJA %
EU CO-FINANCING RATE %]]</f>
        <v>2414023.7999999998</v>
      </c>
      <c r="P2985" s="20">
        <f>Ugovori_OPULJP[[#This Row],[Bespovratna sredstva - EU dio - HRK]]/7.5345</f>
        <v>320396.0183157475</v>
      </c>
      <c r="Q2985" s="19">
        <f>Ugovori_OPULJP[[#This Row],[Bespovratna sredstva - Ukupno (EU+Nac) HRK
= Ukupna ugovorena vrijednost bespovratnih sredstava]]*Ugovori_OPULJP[[#This Row],[STOPA NACIONALNOG SUFINANCIRANJA %]]</f>
        <v>426004.2</v>
      </c>
      <c r="R2985" s="20">
        <f>Ugovori_OPULJP[[#This Row],[Bespovratna sredstva - Nacionalni dio - HRK]]/7.5345</f>
        <v>56540.473820426036</v>
      </c>
      <c r="S2985" s="19">
        <v>2840028</v>
      </c>
      <c r="T2985" s="20">
        <f>Ugovori_OPULJP[[#This Row],[Bespovratna sredstva - Ukupno (EU+Nac) HRK
= Ukupna ugovorena vrijednost bespovratnih sredstava]]/7.5345</f>
        <v>376936.49213617359</v>
      </c>
      <c r="U2985" s="19">
        <v>0</v>
      </c>
      <c r="V2985" s="20">
        <f>Ugovori_OPULJP[[#This Row],[Javni doprinos korisnika - HRK]]/7.5345</f>
        <v>0</v>
      </c>
      <c r="W2985" s="19">
        <v>0</v>
      </c>
      <c r="X2985" s="20">
        <f>Ugovori_OPULJP[[#This Row],[Privatni doprinos korisnika - HRK]]/7.5345</f>
        <v>0</v>
      </c>
      <c r="Y2985" s="21">
        <f>Ugovori_OPULJP[[#This Row],[Bespovratna sredstva - Ukupno (EU+Nac) HRK
= Ukupna ugovorena vrijednost bespovratnih sredstava]]+Ugovori_OPULJP[[#This Row],[Javni doprinos korisnika - HRK]]+Ugovori_OPULJP[[#This Row],[Privatni doprinos korisnika - HRK]]</f>
        <v>2840028</v>
      </c>
      <c r="Z2985" s="22">
        <f>Ugovori_OPULJP[[#This Row],[UKUPNI PRIHVATLJIVI IZDACI
TOTAL ELIGIBLE EXPENDITURE
= Bespovratna sredstva ukupno + doprinos korisnika
= Ukupni prihvatljivi troškovi
= Ukupna ugovorena vrijednost projekta HRK]]/7.5345</f>
        <v>376936.49213617359</v>
      </c>
      <c r="AA2985" s="13" t="s">
        <v>10676</v>
      </c>
      <c r="AB2985" s="13" t="s">
        <v>10677</v>
      </c>
      <c r="AC2985" s="98" t="s">
        <v>10934</v>
      </c>
      <c r="AD2985" s="12" t="s">
        <v>10679</v>
      </c>
    </row>
    <row r="2986" spans="1:30" ht="66.75" customHeight="1" x14ac:dyDescent="0.3">
      <c r="A2986" s="10" t="s">
        <v>10935</v>
      </c>
      <c r="B2986" s="11" t="s">
        <v>10671</v>
      </c>
      <c r="C2986" s="12" t="s">
        <v>10672</v>
      </c>
      <c r="D2986" s="12" t="s">
        <v>10909</v>
      </c>
      <c r="E2986" s="13" t="s">
        <v>223</v>
      </c>
      <c r="F2986" s="14" t="s">
        <v>10936</v>
      </c>
      <c r="G2986" s="14" t="s">
        <v>10802</v>
      </c>
      <c r="H2986" s="16">
        <v>43899</v>
      </c>
      <c r="I2986" s="16">
        <v>44994</v>
      </c>
      <c r="J2986" s="17" t="str">
        <f>IF(Ugovori_OPULJP[[#This Row],[DATUM ZAVRŠETKA OPERACIJE]]&gt;DATE(2023,12,31),"u provedbi","završen")</f>
        <v>završen</v>
      </c>
      <c r="K2986" s="15" t="s">
        <v>8423</v>
      </c>
      <c r="L2986" s="15" t="s">
        <v>117</v>
      </c>
      <c r="M2986" s="18">
        <v>0.85</v>
      </c>
      <c r="N2986" s="18">
        <v>0.15</v>
      </c>
      <c r="O2986" s="19">
        <f>Ugovori_OPULJP[[#This Row],[Bespovratna sredstva - Ukupno (EU+Nac) HRK
= Ukupna ugovorena vrijednost bespovratnih sredstava]]*Ugovori_OPULJP[[#This Row],[EU STOPA SUFINANCIRANJA %
EU CO-FINANCING RATE %]]</f>
        <v>3348817.2415</v>
      </c>
      <c r="P2986" s="20">
        <f>Ugovori_OPULJP[[#This Row],[Bespovratna sredstva - EU dio - HRK]]/7.5345</f>
        <v>444464.42915920098</v>
      </c>
      <c r="Q2986" s="19">
        <f>Ugovori_OPULJP[[#This Row],[Bespovratna sredstva - Ukupno (EU+Nac) HRK
= Ukupna ugovorena vrijednost bespovratnih sredstava]]*Ugovori_OPULJP[[#This Row],[STOPA NACIONALNOG SUFINANCIRANJA %]]</f>
        <v>590967.74849999999</v>
      </c>
      <c r="R2986" s="20">
        <f>Ugovori_OPULJP[[#This Row],[Bespovratna sredstva - Nacionalni dio - HRK]]/7.5345</f>
        <v>78434.899263388405</v>
      </c>
      <c r="S2986" s="19">
        <v>3939784.99</v>
      </c>
      <c r="T2986" s="20">
        <f>Ugovori_OPULJP[[#This Row],[Bespovratna sredstva - Ukupno (EU+Nac) HRK
= Ukupna ugovorena vrijednost bespovratnih sredstava]]/7.5345</f>
        <v>522899.3284225894</v>
      </c>
      <c r="U2986" s="19">
        <v>0</v>
      </c>
      <c r="V2986" s="20">
        <f>Ugovori_OPULJP[[#This Row],[Javni doprinos korisnika - HRK]]/7.5345</f>
        <v>0</v>
      </c>
      <c r="W2986" s="19">
        <v>0</v>
      </c>
      <c r="X2986" s="20">
        <f>Ugovori_OPULJP[[#This Row],[Privatni doprinos korisnika - HRK]]/7.5345</f>
        <v>0</v>
      </c>
      <c r="Y2986" s="21">
        <f>Ugovori_OPULJP[[#This Row],[Bespovratna sredstva - Ukupno (EU+Nac) HRK
= Ukupna ugovorena vrijednost bespovratnih sredstava]]+Ugovori_OPULJP[[#This Row],[Javni doprinos korisnika - HRK]]+Ugovori_OPULJP[[#This Row],[Privatni doprinos korisnika - HRK]]</f>
        <v>3939784.99</v>
      </c>
      <c r="Z2986" s="22">
        <f>Ugovori_OPULJP[[#This Row],[UKUPNI PRIHVATLJIVI IZDACI
TOTAL ELIGIBLE EXPENDITURE
= Bespovratna sredstva ukupno + doprinos korisnika
= Ukupni prihvatljivi troškovi
= Ukupna ugovorena vrijednost projekta HRK]]/7.5345</f>
        <v>522899.3284225894</v>
      </c>
      <c r="AA2986" s="13" t="s">
        <v>10676</v>
      </c>
      <c r="AB2986" s="13" t="s">
        <v>10677</v>
      </c>
      <c r="AC2986" s="98" t="s">
        <v>10937</v>
      </c>
      <c r="AD2986" s="12" t="s">
        <v>10679</v>
      </c>
    </row>
    <row r="2987" spans="1:30" ht="66.75" customHeight="1" x14ac:dyDescent="0.3">
      <c r="A2987" s="10" t="s">
        <v>10938</v>
      </c>
      <c r="B2987" s="11" t="s">
        <v>10671</v>
      </c>
      <c r="C2987" s="12" t="s">
        <v>10672</v>
      </c>
      <c r="D2987" s="12" t="s">
        <v>10909</v>
      </c>
      <c r="E2987" s="13" t="s">
        <v>223</v>
      </c>
      <c r="F2987" s="14" t="s">
        <v>10939</v>
      </c>
      <c r="G2987" s="14" t="s">
        <v>10734</v>
      </c>
      <c r="H2987" s="16">
        <v>43899</v>
      </c>
      <c r="I2987" s="16">
        <v>44994</v>
      </c>
      <c r="J2987" s="17" t="str">
        <f>IF(Ugovori_OPULJP[[#This Row],[DATUM ZAVRŠETKA OPERACIJE]]&gt;DATE(2023,12,31),"u provedbi","završen")</f>
        <v>završen</v>
      </c>
      <c r="K2987" s="15" t="s">
        <v>20</v>
      </c>
      <c r="L2987" s="15" t="s">
        <v>21</v>
      </c>
      <c r="M2987" s="18">
        <v>0.85</v>
      </c>
      <c r="N2987" s="18">
        <v>0.15</v>
      </c>
      <c r="O2987" s="19">
        <f>Ugovori_OPULJP[[#This Row],[Bespovratna sredstva - Ukupno (EU+Nac) HRK
= Ukupna ugovorena vrijednost bespovratnih sredstava]]*Ugovori_OPULJP[[#This Row],[EU STOPA SUFINANCIRANJA %
EU CO-FINANCING RATE %]]</f>
        <v>3192940.4844999998</v>
      </c>
      <c r="P2987" s="20">
        <f>Ugovori_OPULJP[[#This Row],[Bespovratna sredstva - EU dio - HRK]]/7.5345</f>
        <v>423776.02820359671</v>
      </c>
      <c r="Q2987" s="19">
        <f>Ugovori_OPULJP[[#This Row],[Bespovratna sredstva - Ukupno (EU+Nac) HRK
= Ukupna ugovorena vrijednost bespovratnih sredstava]]*Ugovori_OPULJP[[#This Row],[STOPA NACIONALNOG SUFINANCIRANJA %]]</f>
        <v>563460.08549999993</v>
      </c>
      <c r="R2987" s="20">
        <f>Ugovori_OPULJP[[#This Row],[Bespovratna sredstva - Nacionalni dio - HRK]]/7.5345</f>
        <v>74784.004977105302</v>
      </c>
      <c r="S2987" s="19">
        <v>3756400.57</v>
      </c>
      <c r="T2987" s="20">
        <f>Ugovori_OPULJP[[#This Row],[Bespovratna sredstva - Ukupno (EU+Nac) HRK
= Ukupna ugovorena vrijednost bespovratnih sredstava]]/7.5345</f>
        <v>498560.03318070207</v>
      </c>
      <c r="U2987" s="19">
        <v>0</v>
      </c>
      <c r="V2987" s="20">
        <f>Ugovori_OPULJP[[#This Row],[Javni doprinos korisnika - HRK]]/7.5345</f>
        <v>0</v>
      </c>
      <c r="W2987" s="19">
        <v>0</v>
      </c>
      <c r="X2987" s="20">
        <f>Ugovori_OPULJP[[#This Row],[Privatni doprinos korisnika - HRK]]/7.5345</f>
        <v>0</v>
      </c>
      <c r="Y2987" s="21">
        <f>Ugovori_OPULJP[[#This Row],[Bespovratna sredstva - Ukupno (EU+Nac) HRK
= Ukupna ugovorena vrijednost bespovratnih sredstava]]+Ugovori_OPULJP[[#This Row],[Javni doprinos korisnika - HRK]]+Ugovori_OPULJP[[#This Row],[Privatni doprinos korisnika - HRK]]</f>
        <v>3756400.57</v>
      </c>
      <c r="Z2987" s="22">
        <f>Ugovori_OPULJP[[#This Row],[UKUPNI PRIHVATLJIVI IZDACI
TOTAL ELIGIBLE EXPENDITURE
= Bespovratna sredstva ukupno + doprinos korisnika
= Ukupni prihvatljivi troškovi
= Ukupna ugovorena vrijednost projekta HRK]]/7.5345</f>
        <v>498560.03318070207</v>
      </c>
      <c r="AA2987" s="13" t="s">
        <v>10676</v>
      </c>
      <c r="AB2987" s="13" t="s">
        <v>10677</v>
      </c>
      <c r="AC2987" s="98" t="s">
        <v>10940</v>
      </c>
      <c r="AD2987" s="12" t="s">
        <v>10679</v>
      </c>
    </row>
    <row r="2988" spans="1:30" ht="66.75" customHeight="1" x14ac:dyDescent="0.3">
      <c r="A2988" s="10" t="s">
        <v>10941</v>
      </c>
      <c r="B2988" s="11" t="s">
        <v>10671</v>
      </c>
      <c r="C2988" s="12" t="s">
        <v>10672</v>
      </c>
      <c r="D2988" s="12" t="s">
        <v>10909</v>
      </c>
      <c r="E2988" s="13" t="s">
        <v>223</v>
      </c>
      <c r="F2988" s="14" t="s">
        <v>10942</v>
      </c>
      <c r="G2988" s="14" t="s">
        <v>10683</v>
      </c>
      <c r="H2988" s="16">
        <v>43899</v>
      </c>
      <c r="I2988" s="16">
        <v>44994</v>
      </c>
      <c r="J2988" s="17" t="str">
        <f>IF(Ugovori_OPULJP[[#This Row],[DATUM ZAVRŠETKA OPERACIJE]]&gt;DATE(2023,12,31),"u provedbi","završen")</f>
        <v>završen</v>
      </c>
      <c r="K2988" s="15" t="s">
        <v>21</v>
      </c>
      <c r="L2988" s="15" t="s">
        <v>21</v>
      </c>
      <c r="M2988" s="18">
        <v>0.85</v>
      </c>
      <c r="N2988" s="18">
        <v>0.15</v>
      </c>
      <c r="O2988" s="19">
        <f>Ugovori_OPULJP[[#This Row],[Bespovratna sredstva - Ukupno (EU+Nac) HRK
= Ukupna ugovorena vrijednost bespovratnih sredstava]]*Ugovori_OPULJP[[#This Row],[EU STOPA SUFINANCIRANJA %
EU CO-FINANCING RATE %]]</f>
        <v>3130881.1514999997</v>
      </c>
      <c r="P2988" s="20">
        <f>Ugovori_OPULJP[[#This Row],[Bespovratna sredstva - EU dio - HRK]]/7.5345</f>
        <v>415539.33923949825</v>
      </c>
      <c r="Q2988" s="19">
        <f>Ugovori_OPULJP[[#This Row],[Bespovratna sredstva - Ukupno (EU+Nac) HRK
= Ukupna ugovorena vrijednost bespovratnih sredstava]]*Ugovori_OPULJP[[#This Row],[STOPA NACIONALNOG SUFINANCIRANJA %]]</f>
        <v>552508.43849999993</v>
      </c>
      <c r="R2988" s="20">
        <f>Ugovori_OPULJP[[#This Row],[Bespovratna sredstva - Nacionalni dio - HRK]]/7.5345</f>
        <v>73330.471630499684</v>
      </c>
      <c r="S2988" s="19">
        <v>3683389.59</v>
      </c>
      <c r="T2988" s="20">
        <f>Ugovori_OPULJP[[#This Row],[Bespovratna sredstva - Ukupno (EU+Nac) HRK
= Ukupna ugovorena vrijednost bespovratnih sredstava]]/7.5345</f>
        <v>488869.81086999795</v>
      </c>
      <c r="U2988" s="19">
        <v>0</v>
      </c>
      <c r="V2988" s="20">
        <f>Ugovori_OPULJP[[#This Row],[Javni doprinos korisnika - HRK]]/7.5345</f>
        <v>0</v>
      </c>
      <c r="W2988" s="19">
        <v>0</v>
      </c>
      <c r="X2988" s="20">
        <f>Ugovori_OPULJP[[#This Row],[Privatni doprinos korisnika - HRK]]/7.5345</f>
        <v>0</v>
      </c>
      <c r="Y2988" s="21">
        <f>Ugovori_OPULJP[[#This Row],[Bespovratna sredstva - Ukupno (EU+Nac) HRK
= Ukupna ugovorena vrijednost bespovratnih sredstava]]+Ugovori_OPULJP[[#This Row],[Javni doprinos korisnika - HRK]]+Ugovori_OPULJP[[#This Row],[Privatni doprinos korisnika - HRK]]</f>
        <v>3683389.59</v>
      </c>
      <c r="Z2988" s="22">
        <f>Ugovori_OPULJP[[#This Row],[UKUPNI PRIHVATLJIVI IZDACI
TOTAL ELIGIBLE EXPENDITURE
= Bespovratna sredstva ukupno + doprinos korisnika
= Ukupni prihvatljivi troškovi
= Ukupna ugovorena vrijednost projekta HRK]]/7.5345</f>
        <v>488869.81086999795</v>
      </c>
      <c r="AA2988" s="13" t="s">
        <v>10676</v>
      </c>
      <c r="AB2988" s="13" t="s">
        <v>10677</v>
      </c>
      <c r="AC2988" s="98" t="s">
        <v>10943</v>
      </c>
      <c r="AD2988" s="12" t="s">
        <v>10679</v>
      </c>
    </row>
    <row r="2989" spans="1:30" ht="66.75" customHeight="1" x14ac:dyDescent="0.3">
      <c r="A2989" s="10" t="s">
        <v>10944</v>
      </c>
      <c r="B2989" s="11" t="s">
        <v>10671</v>
      </c>
      <c r="C2989" s="12" t="s">
        <v>10672</v>
      </c>
      <c r="D2989" s="12" t="s">
        <v>10909</v>
      </c>
      <c r="E2989" s="13" t="s">
        <v>223</v>
      </c>
      <c r="F2989" s="14" t="s">
        <v>10945</v>
      </c>
      <c r="G2989" s="14" t="s">
        <v>10815</v>
      </c>
      <c r="H2989" s="16">
        <v>43899</v>
      </c>
      <c r="I2989" s="16">
        <v>44994</v>
      </c>
      <c r="J2989" s="17" t="str">
        <f>IF(Ugovori_OPULJP[[#This Row],[DATUM ZAVRŠETKA OPERACIJE]]&gt;DATE(2023,12,31),"u provedbi","završen")</f>
        <v>završen</v>
      </c>
      <c r="K2989" s="15" t="s">
        <v>10946</v>
      </c>
      <c r="L2989" s="15" t="s">
        <v>21</v>
      </c>
      <c r="M2989" s="18">
        <v>0.85</v>
      </c>
      <c r="N2989" s="18">
        <v>0.15</v>
      </c>
      <c r="O2989" s="19">
        <f>Ugovori_OPULJP[[#This Row],[Bespovratna sredstva - Ukupno (EU+Nac) HRK
= Ukupna ugovorena vrijednost bespovratnih sredstava]]*Ugovori_OPULJP[[#This Row],[EU STOPA SUFINANCIRANJA %
EU CO-FINANCING RATE %]]</f>
        <v>3198888.6995000001</v>
      </c>
      <c r="P2989" s="20">
        <f>Ugovori_OPULJP[[#This Row],[Bespovratna sredstva - EU dio - HRK]]/7.5345</f>
        <v>424565.49200345081</v>
      </c>
      <c r="Q2989" s="19">
        <f>Ugovori_OPULJP[[#This Row],[Bespovratna sredstva - Ukupno (EU+Nac) HRK
= Ukupna ugovorena vrijednost bespovratnih sredstava]]*Ugovori_OPULJP[[#This Row],[STOPA NACIONALNOG SUFINANCIRANJA %]]</f>
        <v>564509.77049999998</v>
      </c>
      <c r="R2989" s="20">
        <f>Ugovori_OPULJP[[#This Row],[Bespovratna sredstva - Nacionalni dio - HRK]]/7.5345</f>
        <v>74923.322118256023</v>
      </c>
      <c r="S2989" s="19">
        <v>3763398.47</v>
      </c>
      <c r="T2989" s="20">
        <f>Ugovori_OPULJP[[#This Row],[Bespovratna sredstva - Ukupno (EU+Nac) HRK
= Ukupna ugovorena vrijednost bespovratnih sredstava]]/7.5345</f>
        <v>499488.81412170682</v>
      </c>
      <c r="U2989" s="19">
        <v>0</v>
      </c>
      <c r="V2989" s="20">
        <f>Ugovori_OPULJP[[#This Row],[Javni doprinos korisnika - HRK]]/7.5345</f>
        <v>0</v>
      </c>
      <c r="W2989" s="19">
        <v>0</v>
      </c>
      <c r="X2989" s="20">
        <f>Ugovori_OPULJP[[#This Row],[Privatni doprinos korisnika - HRK]]/7.5345</f>
        <v>0</v>
      </c>
      <c r="Y2989" s="21">
        <f>Ugovori_OPULJP[[#This Row],[Bespovratna sredstva - Ukupno (EU+Nac) HRK
= Ukupna ugovorena vrijednost bespovratnih sredstava]]+Ugovori_OPULJP[[#This Row],[Javni doprinos korisnika - HRK]]+Ugovori_OPULJP[[#This Row],[Privatni doprinos korisnika - HRK]]</f>
        <v>3763398.47</v>
      </c>
      <c r="Z2989" s="22">
        <f>Ugovori_OPULJP[[#This Row],[UKUPNI PRIHVATLJIVI IZDACI
TOTAL ELIGIBLE EXPENDITURE
= Bespovratna sredstva ukupno + doprinos korisnika
= Ukupni prihvatljivi troškovi
= Ukupna ugovorena vrijednost projekta HRK]]/7.5345</f>
        <v>499488.81412170682</v>
      </c>
      <c r="AA2989" s="13" t="s">
        <v>10676</v>
      </c>
      <c r="AB2989" s="13" t="s">
        <v>10677</v>
      </c>
      <c r="AC2989" s="98" t="s">
        <v>10947</v>
      </c>
      <c r="AD2989" s="12" t="s">
        <v>10679</v>
      </c>
    </row>
    <row r="2990" spans="1:30" ht="66.75" customHeight="1" x14ac:dyDescent="0.3">
      <c r="A2990" s="10" t="s">
        <v>10948</v>
      </c>
      <c r="B2990" s="11" t="s">
        <v>10671</v>
      </c>
      <c r="C2990" s="12" t="s">
        <v>10672</v>
      </c>
      <c r="D2990" s="12" t="s">
        <v>10909</v>
      </c>
      <c r="E2990" s="13" t="s">
        <v>223</v>
      </c>
      <c r="F2990" s="14" t="s">
        <v>10949</v>
      </c>
      <c r="G2990" s="14" t="s">
        <v>10703</v>
      </c>
      <c r="H2990" s="16">
        <v>43899</v>
      </c>
      <c r="I2990" s="16">
        <v>44994</v>
      </c>
      <c r="J2990" s="17" t="str">
        <f>IF(Ugovori_OPULJP[[#This Row],[DATUM ZAVRŠETKA OPERACIJE]]&gt;DATE(2023,12,31),"u provedbi","završen")</f>
        <v>završen</v>
      </c>
      <c r="K2990" s="15" t="s">
        <v>20</v>
      </c>
      <c r="L2990" s="15" t="s">
        <v>21</v>
      </c>
      <c r="M2990" s="18">
        <v>0.85</v>
      </c>
      <c r="N2990" s="18">
        <v>0.15</v>
      </c>
      <c r="O2990" s="19">
        <f>Ugovori_OPULJP[[#This Row],[Bespovratna sredstva - Ukupno (EU+Nac) HRK
= Ukupna ugovorena vrijednost bespovratnih sredstava]]*Ugovori_OPULJP[[#This Row],[EU STOPA SUFINANCIRANJA %
EU CO-FINANCING RATE %]]</f>
        <v>3234917.9044999997</v>
      </c>
      <c r="P2990" s="20">
        <f>Ugovori_OPULJP[[#This Row],[Bespovratna sredstva - EU dio - HRK]]/7.5345</f>
        <v>429347.389275997</v>
      </c>
      <c r="Q2990" s="19">
        <f>Ugovori_OPULJP[[#This Row],[Bespovratna sredstva - Ukupno (EU+Nac) HRK
= Ukupna ugovorena vrijednost bespovratnih sredstava]]*Ugovori_OPULJP[[#This Row],[STOPA NACIONALNOG SUFINANCIRANJA %]]</f>
        <v>570867.86549999996</v>
      </c>
      <c r="R2990" s="20">
        <f>Ugovori_OPULJP[[#This Row],[Bespovratna sredstva - Nacionalni dio - HRK]]/7.5345</f>
        <v>75767.186342822999</v>
      </c>
      <c r="S2990" s="19">
        <v>3805785.77</v>
      </c>
      <c r="T2990" s="20">
        <f>Ugovori_OPULJP[[#This Row],[Bespovratna sredstva - Ukupno (EU+Nac) HRK
= Ukupna ugovorena vrijednost bespovratnih sredstava]]/7.5345</f>
        <v>505114.57561882009</v>
      </c>
      <c r="U2990" s="19">
        <v>0</v>
      </c>
      <c r="V2990" s="20">
        <f>Ugovori_OPULJP[[#This Row],[Javni doprinos korisnika - HRK]]/7.5345</f>
        <v>0</v>
      </c>
      <c r="W2990" s="19">
        <v>0</v>
      </c>
      <c r="X2990" s="20">
        <f>Ugovori_OPULJP[[#This Row],[Privatni doprinos korisnika - HRK]]/7.5345</f>
        <v>0</v>
      </c>
      <c r="Y2990" s="21">
        <f>Ugovori_OPULJP[[#This Row],[Bespovratna sredstva - Ukupno (EU+Nac) HRK
= Ukupna ugovorena vrijednost bespovratnih sredstava]]+Ugovori_OPULJP[[#This Row],[Javni doprinos korisnika - HRK]]+Ugovori_OPULJP[[#This Row],[Privatni doprinos korisnika - HRK]]</f>
        <v>3805785.77</v>
      </c>
      <c r="Z2990" s="22">
        <f>Ugovori_OPULJP[[#This Row],[UKUPNI PRIHVATLJIVI IZDACI
TOTAL ELIGIBLE EXPENDITURE
= Bespovratna sredstva ukupno + doprinos korisnika
= Ukupni prihvatljivi troškovi
= Ukupna ugovorena vrijednost projekta HRK]]/7.5345</f>
        <v>505114.57561882009</v>
      </c>
      <c r="AA2990" s="13" t="s">
        <v>10676</v>
      </c>
      <c r="AB2990" s="13" t="s">
        <v>10677</v>
      </c>
      <c r="AC2990" s="98" t="s">
        <v>10950</v>
      </c>
      <c r="AD2990" s="12" t="s">
        <v>10679</v>
      </c>
    </row>
    <row r="2991" spans="1:30" ht="66.75" customHeight="1" x14ac:dyDescent="0.3">
      <c r="A2991" s="10" t="s">
        <v>10951</v>
      </c>
      <c r="B2991" s="11" t="s">
        <v>10671</v>
      </c>
      <c r="C2991" s="12" t="s">
        <v>10672</v>
      </c>
      <c r="D2991" s="12" t="s">
        <v>10909</v>
      </c>
      <c r="E2991" s="13" t="s">
        <v>223</v>
      </c>
      <c r="F2991" s="14" t="s">
        <v>10952</v>
      </c>
      <c r="G2991" s="14" t="s">
        <v>10770</v>
      </c>
      <c r="H2991" s="16">
        <v>43899</v>
      </c>
      <c r="I2991" s="16">
        <v>44994</v>
      </c>
      <c r="J2991" s="17" t="str">
        <f>IF(Ugovori_OPULJP[[#This Row],[DATUM ZAVRŠETKA OPERACIJE]]&gt;DATE(2023,12,31),"u provedbi","završen")</f>
        <v>završen</v>
      </c>
      <c r="K2991" s="15" t="s">
        <v>6567</v>
      </c>
      <c r="L2991" s="15" t="s">
        <v>21</v>
      </c>
      <c r="M2991" s="18">
        <v>0.85</v>
      </c>
      <c r="N2991" s="18">
        <v>0.15</v>
      </c>
      <c r="O2991" s="19">
        <f>Ugovori_OPULJP[[#This Row],[Bespovratna sredstva - Ukupno (EU+Nac) HRK
= Ukupna ugovorena vrijednost bespovratnih sredstava]]*Ugovori_OPULJP[[#This Row],[EU STOPA SUFINANCIRANJA %
EU CO-FINANCING RATE %]]</f>
        <v>2879293.5870000003</v>
      </c>
      <c r="P2991" s="20">
        <f>Ugovori_OPULJP[[#This Row],[Bespovratna sredstva - EU dio - HRK]]/7.5345</f>
        <v>382147.93111686246</v>
      </c>
      <c r="Q2991" s="19">
        <f>Ugovori_OPULJP[[#This Row],[Bespovratna sredstva - Ukupno (EU+Nac) HRK
= Ukupna ugovorena vrijednost bespovratnih sredstava]]*Ugovori_OPULJP[[#This Row],[STOPA NACIONALNOG SUFINANCIRANJA %]]</f>
        <v>508110.63300000003</v>
      </c>
      <c r="R2991" s="20">
        <f>Ugovori_OPULJP[[#This Row],[Bespovratna sredstva - Nacionalni dio - HRK]]/7.5345</f>
        <v>67437.870197093376</v>
      </c>
      <c r="S2991" s="19">
        <v>3387404.22</v>
      </c>
      <c r="T2991" s="20">
        <f>Ugovori_OPULJP[[#This Row],[Bespovratna sredstva - Ukupno (EU+Nac) HRK
= Ukupna ugovorena vrijednost bespovratnih sredstava]]/7.5345</f>
        <v>449585.8013139558</v>
      </c>
      <c r="U2991" s="19">
        <v>0</v>
      </c>
      <c r="V2991" s="20">
        <f>Ugovori_OPULJP[[#This Row],[Javni doprinos korisnika - HRK]]/7.5345</f>
        <v>0</v>
      </c>
      <c r="W2991" s="19">
        <v>0</v>
      </c>
      <c r="X2991" s="20">
        <f>Ugovori_OPULJP[[#This Row],[Privatni doprinos korisnika - HRK]]/7.5345</f>
        <v>0</v>
      </c>
      <c r="Y2991" s="21">
        <f>Ugovori_OPULJP[[#This Row],[Bespovratna sredstva - Ukupno (EU+Nac) HRK
= Ukupna ugovorena vrijednost bespovratnih sredstava]]+Ugovori_OPULJP[[#This Row],[Javni doprinos korisnika - HRK]]+Ugovori_OPULJP[[#This Row],[Privatni doprinos korisnika - HRK]]</f>
        <v>3387404.22</v>
      </c>
      <c r="Z2991" s="22">
        <f>Ugovori_OPULJP[[#This Row],[UKUPNI PRIHVATLJIVI IZDACI
TOTAL ELIGIBLE EXPENDITURE
= Bespovratna sredstva ukupno + doprinos korisnika
= Ukupni prihvatljivi troškovi
= Ukupna ugovorena vrijednost projekta HRK]]/7.5345</f>
        <v>449585.8013139558</v>
      </c>
      <c r="AA2991" s="13" t="s">
        <v>10676</v>
      </c>
      <c r="AB2991" s="13" t="s">
        <v>10677</v>
      </c>
      <c r="AC2991" s="98" t="s">
        <v>10953</v>
      </c>
      <c r="AD2991" s="12" t="s">
        <v>10679</v>
      </c>
    </row>
    <row r="2992" spans="1:30" ht="66.75" customHeight="1" x14ac:dyDescent="0.3">
      <c r="A2992" s="10" t="s">
        <v>10954</v>
      </c>
      <c r="B2992" s="11" t="s">
        <v>10671</v>
      </c>
      <c r="C2992" s="12" t="s">
        <v>10672</v>
      </c>
      <c r="D2992" s="12" t="s">
        <v>10909</v>
      </c>
      <c r="E2992" s="13" t="s">
        <v>223</v>
      </c>
      <c r="F2992" s="14" t="s">
        <v>10955</v>
      </c>
      <c r="G2992" s="14" t="s">
        <v>10900</v>
      </c>
      <c r="H2992" s="16">
        <v>43899</v>
      </c>
      <c r="I2992" s="16">
        <v>44994</v>
      </c>
      <c r="J2992" s="17" t="str">
        <f>IF(Ugovori_OPULJP[[#This Row],[DATUM ZAVRŠETKA OPERACIJE]]&gt;DATE(2023,12,31),"u provedbi","završen")</f>
        <v>završen</v>
      </c>
      <c r="K2992" s="15" t="s">
        <v>192</v>
      </c>
      <c r="L2992" s="15" t="s">
        <v>192</v>
      </c>
      <c r="M2992" s="18">
        <v>0.85</v>
      </c>
      <c r="N2992" s="18">
        <v>0.15</v>
      </c>
      <c r="O2992" s="19">
        <f>Ugovori_OPULJP[[#This Row],[Bespovratna sredstva - Ukupno (EU+Nac) HRK
= Ukupna ugovorena vrijednost bespovratnih sredstava]]*Ugovori_OPULJP[[#This Row],[EU STOPA SUFINANCIRANJA %
EU CO-FINANCING RATE %]]</f>
        <v>2863831.9424999999</v>
      </c>
      <c r="P2992" s="20">
        <f>Ugovori_OPULJP[[#This Row],[Bespovratna sredstva - EU dio - HRK]]/7.5345</f>
        <v>380095.81823611382</v>
      </c>
      <c r="Q2992" s="19">
        <f>Ugovori_OPULJP[[#This Row],[Bespovratna sredstva - Ukupno (EU+Nac) HRK
= Ukupna ugovorena vrijednost bespovratnih sredstava]]*Ugovori_OPULJP[[#This Row],[STOPA NACIONALNOG SUFINANCIRANJA %]]</f>
        <v>505382.10749999993</v>
      </c>
      <c r="R2992" s="20">
        <f>Ugovori_OPULJP[[#This Row],[Bespovratna sredstva - Nacionalni dio - HRK]]/7.5345</f>
        <v>67075.732629902428</v>
      </c>
      <c r="S2992" s="19">
        <v>3369214.05</v>
      </c>
      <c r="T2992" s="20">
        <f>Ugovori_OPULJP[[#This Row],[Bespovratna sredstva - Ukupno (EU+Nac) HRK
= Ukupna ugovorena vrijednost bespovratnih sredstava]]/7.5345</f>
        <v>447171.5508660163</v>
      </c>
      <c r="U2992" s="19">
        <v>0</v>
      </c>
      <c r="V2992" s="20">
        <f>Ugovori_OPULJP[[#This Row],[Javni doprinos korisnika - HRK]]/7.5345</f>
        <v>0</v>
      </c>
      <c r="W2992" s="19">
        <v>0</v>
      </c>
      <c r="X2992" s="20">
        <f>Ugovori_OPULJP[[#This Row],[Privatni doprinos korisnika - HRK]]/7.5345</f>
        <v>0</v>
      </c>
      <c r="Y2992" s="21">
        <f>Ugovori_OPULJP[[#This Row],[Bespovratna sredstva - Ukupno (EU+Nac) HRK
= Ukupna ugovorena vrijednost bespovratnih sredstava]]+Ugovori_OPULJP[[#This Row],[Javni doprinos korisnika - HRK]]+Ugovori_OPULJP[[#This Row],[Privatni doprinos korisnika - HRK]]</f>
        <v>3369214.05</v>
      </c>
      <c r="Z2992" s="22">
        <f>Ugovori_OPULJP[[#This Row],[UKUPNI PRIHVATLJIVI IZDACI
TOTAL ELIGIBLE EXPENDITURE
= Bespovratna sredstva ukupno + doprinos korisnika
= Ukupni prihvatljivi troškovi
= Ukupna ugovorena vrijednost projekta HRK]]/7.5345</f>
        <v>447171.5508660163</v>
      </c>
      <c r="AA2992" s="13" t="s">
        <v>10676</v>
      </c>
      <c r="AB2992" s="13" t="s">
        <v>10677</v>
      </c>
      <c r="AC2992" s="98" t="s">
        <v>10956</v>
      </c>
      <c r="AD2992" s="12" t="s">
        <v>10679</v>
      </c>
    </row>
    <row r="2993" spans="1:30" ht="66.75" customHeight="1" x14ac:dyDescent="0.3">
      <c r="A2993" s="10" t="s">
        <v>10957</v>
      </c>
      <c r="B2993" s="11" t="s">
        <v>10671</v>
      </c>
      <c r="C2993" s="12" t="s">
        <v>10672</v>
      </c>
      <c r="D2993" s="12" t="s">
        <v>10909</v>
      </c>
      <c r="E2993" s="13" t="s">
        <v>223</v>
      </c>
      <c r="F2993" s="14" t="s">
        <v>10958</v>
      </c>
      <c r="G2993" s="14" t="s">
        <v>10746</v>
      </c>
      <c r="H2993" s="16">
        <v>43899</v>
      </c>
      <c r="I2993" s="16">
        <v>44994</v>
      </c>
      <c r="J2993" s="17" t="str">
        <f>IF(Ugovori_OPULJP[[#This Row],[DATUM ZAVRŠETKA OPERACIJE]]&gt;DATE(2023,12,31),"u provedbi","završen")</f>
        <v>završen</v>
      </c>
      <c r="K2993" s="15" t="s">
        <v>4595</v>
      </c>
      <c r="L2993" s="15" t="s">
        <v>21</v>
      </c>
      <c r="M2993" s="18">
        <v>0.85</v>
      </c>
      <c r="N2993" s="18">
        <v>0.15</v>
      </c>
      <c r="O2993" s="19">
        <f>Ugovori_OPULJP[[#This Row],[Bespovratna sredstva - Ukupno (EU+Nac) HRK
= Ukupna ugovorena vrijednost bespovratnih sredstava]]*Ugovori_OPULJP[[#This Row],[EU STOPA SUFINANCIRANJA %
EU CO-FINANCING RATE %]]</f>
        <v>3167424.3514999999</v>
      </c>
      <c r="P2993" s="20">
        <f>Ugovori_OPULJP[[#This Row],[Bespovratna sredstva - EU dio - HRK]]/7.5345</f>
        <v>420389.45537195564</v>
      </c>
      <c r="Q2993" s="19">
        <f>Ugovori_OPULJP[[#This Row],[Bespovratna sredstva - Ukupno (EU+Nac) HRK
= Ukupna ugovorena vrijednost bespovratnih sredstava]]*Ugovori_OPULJP[[#This Row],[STOPA NACIONALNOG SUFINANCIRANJA %]]</f>
        <v>558957.23849999998</v>
      </c>
      <c r="R2993" s="20">
        <f>Ugovori_OPULJP[[#This Row],[Bespovratna sredstva - Nacionalni dio - HRK]]/7.5345</f>
        <v>74186.374477403937</v>
      </c>
      <c r="S2993" s="19">
        <v>3726381.59</v>
      </c>
      <c r="T2993" s="20">
        <f>Ugovori_OPULJP[[#This Row],[Bespovratna sredstva - Ukupno (EU+Nac) HRK
= Ukupna ugovorena vrijednost bespovratnih sredstava]]/7.5345</f>
        <v>494575.82984935958</v>
      </c>
      <c r="U2993" s="19">
        <v>0</v>
      </c>
      <c r="V2993" s="20">
        <f>Ugovori_OPULJP[[#This Row],[Javni doprinos korisnika - HRK]]/7.5345</f>
        <v>0</v>
      </c>
      <c r="W2993" s="19">
        <v>0</v>
      </c>
      <c r="X2993" s="20">
        <f>Ugovori_OPULJP[[#This Row],[Privatni doprinos korisnika - HRK]]/7.5345</f>
        <v>0</v>
      </c>
      <c r="Y2993" s="21">
        <f>Ugovori_OPULJP[[#This Row],[Bespovratna sredstva - Ukupno (EU+Nac) HRK
= Ukupna ugovorena vrijednost bespovratnih sredstava]]+Ugovori_OPULJP[[#This Row],[Javni doprinos korisnika - HRK]]+Ugovori_OPULJP[[#This Row],[Privatni doprinos korisnika - HRK]]</f>
        <v>3726381.59</v>
      </c>
      <c r="Z2993" s="22">
        <f>Ugovori_OPULJP[[#This Row],[UKUPNI PRIHVATLJIVI IZDACI
TOTAL ELIGIBLE EXPENDITURE
= Bespovratna sredstva ukupno + doprinos korisnika
= Ukupni prihvatljivi troškovi
= Ukupna ugovorena vrijednost projekta HRK]]/7.5345</f>
        <v>494575.82984935958</v>
      </c>
      <c r="AA2993" s="13" t="s">
        <v>10676</v>
      </c>
      <c r="AB2993" s="13" t="s">
        <v>10677</v>
      </c>
      <c r="AC2993" s="98" t="s">
        <v>10959</v>
      </c>
      <c r="AD2993" s="12" t="s">
        <v>10679</v>
      </c>
    </row>
    <row r="2994" spans="1:30" ht="66.75" customHeight="1" x14ac:dyDescent="0.3">
      <c r="A2994" s="10" t="s">
        <v>10960</v>
      </c>
      <c r="B2994" s="11" t="s">
        <v>10671</v>
      </c>
      <c r="C2994" s="12" t="s">
        <v>10672</v>
      </c>
      <c r="D2994" s="12" t="s">
        <v>10909</v>
      </c>
      <c r="E2994" s="13" t="s">
        <v>223</v>
      </c>
      <c r="F2994" s="14" t="s">
        <v>10961</v>
      </c>
      <c r="G2994" s="14" t="s">
        <v>10847</v>
      </c>
      <c r="H2994" s="16">
        <v>43899</v>
      </c>
      <c r="I2994" s="16">
        <v>44994</v>
      </c>
      <c r="J2994" s="17" t="str">
        <f>IF(Ugovori_OPULJP[[#This Row],[DATUM ZAVRŠETKA OPERACIJE]]&gt;DATE(2023,12,31),"u provedbi","završen")</f>
        <v>završen</v>
      </c>
      <c r="K2994" s="15" t="s">
        <v>10962</v>
      </c>
      <c r="L2994" s="15" t="s">
        <v>21</v>
      </c>
      <c r="M2994" s="18">
        <v>0.85</v>
      </c>
      <c r="N2994" s="18">
        <v>0.15</v>
      </c>
      <c r="O2994" s="19">
        <f>Ugovori_OPULJP[[#This Row],[Bespovratna sredstva - Ukupno (EU+Nac) HRK
= Ukupna ugovorena vrijednost bespovratnih sredstava]]*Ugovori_OPULJP[[#This Row],[EU STOPA SUFINANCIRANJA %
EU CO-FINANCING RATE %]]</f>
        <v>2929984.6629999997</v>
      </c>
      <c r="P2994" s="20">
        <f>Ugovori_OPULJP[[#This Row],[Bespovratna sredstva - EU dio - HRK]]/7.5345</f>
        <v>388875.79308514163</v>
      </c>
      <c r="Q2994" s="19">
        <f>Ugovori_OPULJP[[#This Row],[Bespovratna sredstva - Ukupno (EU+Nac) HRK
= Ukupna ugovorena vrijednost bespovratnih sredstava]]*Ugovori_OPULJP[[#This Row],[STOPA NACIONALNOG SUFINANCIRANJA %]]</f>
        <v>517056.11699999997</v>
      </c>
      <c r="R2994" s="20">
        <f>Ugovori_OPULJP[[#This Row],[Bespovratna sredstva - Nacionalni dio - HRK]]/7.5345</f>
        <v>68625.13995620147</v>
      </c>
      <c r="S2994" s="19">
        <v>3447040.78</v>
      </c>
      <c r="T2994" s="20">
        <f>Ugovori_OPULJP[[#This Row],[Bespovratna sredstva - Ukupno (EU+Nac) HRK
= Ukupna ugovorena vrijednost bespovratnih sredstava]]/7.5345</f>
        <v>457500.93304134312</v>
      </c>
      <c r="U2994" s="19">
        <v>0</v>
      </c>
      <c r="V2994" s="20">
        <f>Ugovori_OPULJP[[#This Row],[Javni doprinos korisnika - HRK]]/7.5345</f>
        <v>0</v>
      </c>
      <c r="W2994" s="19">
        <v>0</v>
      </c>
      <c r="X2994" s="20">
        <f>Ugovori_OPULJP[[#This Row],[Privatni doprinos korisnika - HRK]]/7.5345</f>
        <v>0</v>
      </c>
      <c r="Y2994" s="21">
        <f>Ugovori_OPULJP[[#This Row],[Bespovratna sredstva - Ukupno (EU+Nac) HRK
= Ukupna ugovorena vrijednost bespovratnih sredstava]]+Ugovori_OPULJP[[#This Row],[Javni doprinos korisnika - HRK]]+Ugovori_OPULJP[[#This Row],[Privatni doprinos korisnika - HRK]]</f>
        <v>3447040.78</v>
      </c>
      <c r="Z2994" s="22">
        <f>Ugovori_OPULJP[[#This Row],[UKUPNI PRIHVATLJIVI IZDACI
TOTAL ELIGIBLE EXPENDITURE
= Bespovratna sredstva ukupno + doprinos korisnika
= Ukupni prihvatljivi troškovi
= Ukupna ugovorena vrijednost projekta HRK]]/7.5345</f>
        <v>457500.93304134312</v>
      </c>
      <c r="AA2994" s="13" t="s">
        <v>10676</v>
      </c>
      <c r="AB2994" s="13" t="s">
        <v>10677</v>
      </c>
      <c r="AC2994" s="98" t="s">
        <v>10963</v>
      </c>
      <c r="AD2994" s="12" t="s">
        <v>10679</v>
      </c>
    </row>
    <row r="2995" spans="1:30" ht="66.75" customHeight="1" x14ac:dyDescent="0.3">
      <c r="A2995" s="10" t="s">
        <v>10964</v>
      </c>
      <c r="B2995" s="11" t="s">
        <v>10671</v>
      </c>
      <c r="C2995" s="12" t="s">
        <v>10672</v>
      </c>
      <c r="D2995" s="12" t="s">
        <v>10909</v>
      </c>
      <c r="E2995" s="13" t="s">
        <v>223</v>
      </c>
      <c r="F2995" s="14" t="s">
        <v>10965</v>
      </c>
      <c r="G2995" s="14" t="s">
        <v>10966</v>
      </c>
      <c r="H2995" s="16">
        <v>43899</v>
      </c>
      <c r="I2995" s="16">
        <v>44994</v>
      </c>
      <c r="J2995" s="17" t="str">
        <f>IF(Ugovori_OPULJP[[#This Row],[DATUM ZAVRŠETKA OPERACIJE]]&gt;DATE(2023,12,31),"u provedbi","završen")</f>
        <v>završen</v>
      </c>
      <c r="K2995" s="15" t="s">
        <v>240</v>
      </c>
      <c r="L2995" s="15" t="s">
        <v>240</v>
      </c>
      <c r="M2995" s="18">
        <v>0.85</v>
      </c>
      <c r="N2995" s="18">
        <v>0.15</v>
      </c>
      <c r="O2995" s="19">
        <f>Ugovori_OPULJP[[#This Row],[Bespovratna sredstva - Ukupno (EU+Nac) HRK
= Ukupna ugovorena vrijednost bespovratnih sredstava]]*Ugovori_OPULJP[[#This Row],[EU STOPA SUFINANCIRANJA %
EU CO-FINANCING RATE %]]</f>
        <v>3336948.7340000002</v>
      </c>
      <c r="P2995" s="20">
        <f>Ugovori_OPULJP[[#This Row],[Bespovratna sredstva - EU dio - HRK]]/7.5345</f>
        <v>442889.20751211094</v>
      </c>
      <c r="Q2995" s="19">
        <f>Ugovori_OPULJP[[#This Row],[Bespovratna sredstva - Ukupno (EU+Nac) HRK
= Ukupna ugovorena vrijednost bespovratnih sredstava]]*Ugovori_OPULJP[[#This Row],[STOPA NACIONALNOG SUFINANCIRANJA %]]</f>
        <v>588873.30599999998</v>
      </c>
      <c r="R2995" s="20">
        <f>Ugovori_OPULJP[[#This Row],[Bespovratna sredstva - Nacionalni dio - HRK]]/7.5345</f>
        <v>78156.918972725456</v>
      </c>
      <c r="S2995" s="19">
        <v>3925822.04</v>
      </c>
      <c r="T2995" s="20">
        <f>Ugovori_OPULJP[[#This Row],[Bespovratna sredstva - Ukupno (EU+Nac) HRK
= Ukupna ugovorena vrijednost bespovratnih sredstava]]/7.5345</f>
        <v>521046.12648483639</v>
      </c>
      <c r="U2995" s="19">
        <v>0</v>
      </c>
      <c r="V2995" s="20">
        <f>Ugovori_OPULJP[[#This Row],[Javni doprinos korisnika - HRK]]/7.5345</f>
        <v>0</v>
      </c>
      <c r="W2995" s="19">
        <v>0</v>
      </c>
      <c r="X2995" s="20">
        <f>Ugovori_OPULJP[[#This Row],[Privatni doprinos korisnika - HRK]]/7.5345</f>
        <v>0</v>
      </c>
      <c r="Y2995" s="21">
        <f>Ugovori_OPULJP[[#This Row],[Bespovratna sredstva - Ukupno (EU+Nac) HRK
= Ukupna ugovorena vrijednost bespovratnih sredstava]]+Ugovori_OPULJP[[#This Row],[Javni doprinos korisnika - HRK]]+Ugovori_OPULJP[[#This Row],[Privatni doprinos korisnika - HRK]]</f>
        <v>3925822.04</v>
      </c>
      <c r="Z2995" s="22">
        <f>Ugovori_OPULJP[[#This Row],[UKUPNI PRIHVATLJIVI IZDACI
TOTAL ELIGIBLE EXPENDITURE
= Bespovratna sredstva ukupno + doprinos korisnika
= Ukupni prihvatljivi troškovi
= Ukupna ugovorena vrijednost projekta HRK]]/7.5345</f>
        <v>521046.12648483639</v>
      </c>
      <c r="AA2995" s="13" t="s">
        <v>10676</v>
      </c>
      <c r="AB2995" s="13" t="s">
        <v>10677</v>
      </c>
      <c r="AC2995" s="98" t="s">
        <v>10967</v>
      </c>
      <c r="AD2995" s="12" t="s">
        <v>10679</v>
      </c>
    </row>
    <row r="2996" spans="1:30" ht="66.75" customHeight="1" x14ac:dyDescent="0.3">
      <c r="A2996" s="10" t="s">
        <v>10968</v>
      </c>
      <c r="B2996" s="11" t="s">
        <v>10671</v>
      </c>
      <c r="C2996" s="12" t="s">
        <v>10672</v>
      </c>
      <c r="D2996" s="12" t="s">
        <v>10909</v>
      </c>
      <c r="E2996" s="13" t="s">
        <v>223</v>
      </c>
      <c r="F2996" s="14" t="s">
        <v>10969</v>
      </c>
      <c r="G2996" s="14" t="s">
        <v>10970</v>
      </c>
      <c r="H2996" s="16">
        <v>43899</v>
      </c>
      <c r="I2996" s="16">
        <v>44994</v>
      </c>
      <c r="J2996" s="17" t="str">
        <f>IF(Ugovori_OPULJP[[#This Row],[DATUM ZAVRŠETKA OPERACIJE]]&gt;DATE(2023,12,31),"u provedbi","završen")</f>
        <v>završen</v>
      </c>
      <c r="K2996" s="15" t="s">
        <v>91</v>
      </c>
      <c r="L2996" s="15" t="s">
        <v>91</v>
      </c>
      <c r="M2996" s="18">
        <v>0.85</v>
      </c>
      <c r="N2996" s="18">
        <v>0.15</v>
      </c>
      <c r="O2996" s="19">
        <f>Ugovori_OPULJP[[#This Row],[Bespovratna sredstva - Ukupno (EU+Nac) HRK
= Ukupna ugovorena vrijednost bespovratnih sredstava]]*Ugovori_OPULJP[[#This Row],[EU STOPA SUFINANCIRANJA %
EU CO-FINANCING RATE %]]</f>
        <v>3393017.5049999999</v>
      </c>
      <c r="P2996" s="20">
        <f>Ugovori_OPULJP[[#This Row],[Bespovratna sredstva - EU dio - HRK]]/7.5345</f>
        <v>450330.81226358743</v>
      </c>
      <c r="Q2996" s="19">
        <f>Ugovori_OPULJP[[#This Row],[Bespovratna sredstva - Ukupno (EU+Nac) HRK
= Ukupna ugovorena vrijednost bespovratnih sredstava]]*Ugovori_OPULJP[[#This Row],[STOPA NACIONALNOG SUFINANCIRANJA %]]</f>
        <v>598767.79499999993</v>
      </c>
      <c r="R2996" s="20">
        <f>Ugovori_OPULJP[[#This Row],[Bespovratna sredstva - Nacionalni dio - HRK]]/7.5345</f>
        <v>79470.143340633076</v>
      </c>
      <c r="S2996" s="19">
        <v>3991785.3</v>
      </c>
      <c r="T2996" s="20">
        <f>Ugovori_OPULJP[[#This Row],[Bespovratna sredstva - Ukupno (EU+Nac) HRK
= Ukupna ugovorena vrijednost bespovratnih sredstava]]/7.5345</f>
        <v>529800.95560422051</v>
      </c>
      <c r="U2996" s="19">
        <v>0</v>
      </c>
      <c r="V2996" s="20">
        <f>Ugovori_OPULJP[[#This Row],[Javni doprinos korisnika - HRK]]/7.5345</f>
        <v>0</v>
      </c>
      <c r="W2996" s="19">
        <v>0</v>
      </c>
      <c r="X2996" s="20">
        <f>Ugovori_OPULJP[[#This Row],[Privatni doprinos korisnika - HRK]]/7.5345</f>
        <v>0</v>
      </c>
      <c r="Y2996" s="21">
        <f>Ugovori_OPULJP[[#This Row],[Bespovratna sredstva - Ukupno (EU+Nac) HRK
= Ukupna ugovorena vrijednost bespovratnih sredstava]]+Ugovori_OPULJP[[#This Row],[Javni doprinos korisnika - HRK]]+Ugovori_OPULJP[[#This Row],[Privatni doprinos korisnika - HRK]]</f>
        <v>3991785.3</v>
      </c>
      <c r="Z2996" s="22">
        <f>Ugovori_OPULJP[[#This Row],[UKUPNI PRIHVATLJIVI IZDACI
TOTAL ELIGIBLE EXPENDITURE
= Bespovratna sredstva ukupno + doprinos korisnika
= Ukupni prihvatljivi troškovi
= Ukupna ugovorena vrijednost projekta HRK]]/7.5345</f>
        <v>529800.95560422051</v>
      </c>
      <c r="AA2996" s="13" t="s">
        <v>10676</v>
      </c>
      <c r="AB2996" s="13" t="s">
        <v>10677</v>
      </c>
      <c r="AC2996" s="98" t="s">
        <v>10971</v>
      </c>
      <c r="AD2996" s="12" t="s">
        <v>10679</v>
      </c>
    </row>
    <row r="2997" spans="1:30" ht="66.75" customHeight="1" x14ac:dyDescent="0.3">
      <c r="A2997" s="10" t="s">
        <v>10972</v>
      </c>
      <c r="B2997" s="11" t="s">
        <v>10671</v>
      </c>
      <c r="C2997" s="12" t="s">
        <v>10672</v>
      </c>
      <c r="D2997" s="12" t="s">
        <v>10909</v>
      </c>
      <c r="E2997" s="13" t="s">
        <v>223</v>
      </c>
      <c r="F2997" s="14" t="s">
        <v>10973</v>
      </c>
      <c r="G2997" s="14" t="s">
        <v>10707</v>
      </c>
      <c r="H2997" s="16">
        <v>43899</v>
      </c>
      <c r="I2997" s="16">
        <v>44874</v>
      </c>
      <c r="J2997" s="17" t="str">
        <f>IF(Ugovori_OPULJP[[#This Row],[DATUM ZAVRŠETKA OPERACIJE]]&gt;DATE(2023,12,31),"u provedbi","završen")</f>
        <v>završen</v>
      </c>
      <c r="K2997" s="15" t="s">
        <v>21</v>
      </c>
      <c r="L2997" s="15" t="s">
        <v>21</v>
      </c>
      <c r="M2997" s="18">
        <v>0.85</v>
      </c>
      <c r="N2997" s="18">
        <v>0.15</v>
      </c>
      <c r="O2997" s="19">
        <f>Ugovori_OPULJP[[#This Row],[Bespovratna sredstva - Ukupno (EU+Nac) HRK
= Ukupna ugovorena vrijednost bespovratnih sredstava]]*Ugovori_OPULJP[[#This Row],[EU STOPA SUFINANCIRANJA %
EU CO-FINANCING RATE %]]</f>
        <v>3393602.3645000001</v>
      </c>
      <c r="P2997" s="20">
        <f>Ugovori_OPULJP[[#This Row],[Bespovratna sredstva - EU dio - HRK]]/7.5345</f>
        <v>450408.43645895546</v>
      </c>
      <c r="Q2997" s="19">
        <f>Ugovori_OPULJP[[#This Row],[Bespovratna sredstva - Ukupno (EU+Nac) HRK
= Ukupna ugovorena vrijednost bespovratnih sredstava]]*Ugovori_OPULJP[[#This Row],[STOPA NACIONALNOG SUFINANCIRANJA %]]</f>
        <v>598871.00549999997</v>
      </c>
      <c r="R2997" s="20">
        <f>Ugovori_OPULJP[[#This Row],[Bespovratna sredstva - Nacionalni dio - HRK]]/7.5345</f>
        <v>79483.84172805096</v>
      </c>
      <c r="S2997" s="19">
        <v>3992473.37</v>
      </c>
      <c r="T2997" s="20">
        <f>Ugovori_OPULJP[[#This Row],[Bespovratna sredstva - Ukupno (EU+Nac) HRK
= Ukupna ugovorena vrijednost bespovratnih sredstava]]/7.5345</f>
        <v>529892.27818700648</v>
      </c>
      <c r="U2997" s="19">
        <v>0</v>
      </c>
      <c r="V2997" s="20">
        <f>Ugovori_OPULJP[[#This Row],[Javni doprinos korisnika - HRK]]/7.5345</f>
        <v>0</v>
      </c>
      <c r="W2997" s="19">
        <v>0</v>
      </c>
      <c r="X2997" s="20">
        <f>Ugovori_OPULJP[[#This Row],[Privatni doprinos korisnika - HRK]]/7.5345</f>
        <v>0</v>
      </c>
      <c r="Y2997" s="21">
        <f>Ugovori_OPULJP[[#This Row],[Bespovratna sredstva - Ukupno (EU+Nac) HRK
= Ukupna ugovorena vrijednost bespovratnih sredstava]]+Ugovori_OPULJP[[#This Row],[Javni doprinos korisnika - HRK]]+Ugovori_OPULJP[[#This Row],[Privatni doprinos korisnika - HRK]]</f>
        <v>3992473.37</v>
      </c>
      <c r="Z2997" s="22">
        <f>Ugovori_OPULJP[[#This Row],[UKUPNI PRIHVATLJIVI IZDACI
TOTAL ELIGIBLE EXPENDITURE
= Bespovratna sredstva ukupno + doprinos korisnika
= Ukupni prihvatljivi troškovi
= Ukupna ugovorena vrijednost projekta HRK]]/7.5345</f>
        <v>529892.27818700648</v>
      </c>
      <c r="AA2997" s="13" t="s">
        <v>10676</v>
      </c>
      <c r="AB2997" s="13" t="s">
        <v>10677</v>
      </c>
      <c r="AC2997" s="98" t="s">
        <v>10974</v>
      </c>
      <c r="AD2997" s="12" t="s">
        <v>10679</v>
      </c>
    </row>
    <row r="2998" spans="1:30" ht="66.75" customHeight="1" x14ac:dyDescent="0.3">
      <c r="A2998" s="10" t="s">
        <v>10975</v>
      </c>
      <c r="B2998" s="11" t="s">
        <v>10671</v>
      </c>
      <c r="C2998" s="12" t="s">
        <v>10672</v>
      </c>
      <c r="D2998" s="12" t="s">
        <v>10909</v>
      </c>
      <c r="E2998" s="13" t="s">
        <v>223</v>
      </c>
      <c r="F2998" s="14" t="s">
        <v>10976</v>
      </c>
      <c r="G2998" s="14" t="s">
        <v>10790</v>
      </c>
      <c r="H2998" s="16">
        <v>43899</v>
      </c>
      <c r="I2998" s="16">
        <v>44994</v>
      </c>
      <c r="J2998" s="17" t="str">
        <f>IF(Ugovori_OPULJP[[#This Row],[DATUM ZAVRŠETKA OPERACIJE]]&gt;DATE(2023,12,31),"u provedbi","završen")</f>
        <v>završen</v>
      </c>
      <c r="K2998" s="15" t="s">
        <v>240</v>
      </c>
      <c r="L2998" s="15" t="s">
        <v>240</v>
      </c>
      <c r="M2998" s="18">
        <v>0.85</v>
      </c>
      <c r="N2998" s="18">
        <v>0.15</v>
      </c>
      <c r="O2998" s="19">
        <f>Ugovori_OPULJP[[#This Row],[Bespovratna sredstva - Ukupno (EU+Nac) HRK
= Ukupna ugovorena vrijednost bespovratnih sredstava]]*Ugovori_OPULJP[[#This Row],[EU STOPA SUFINANCIRANJA %
EU CO-FINANCING RATE %]]</f>
        <v>2820861.0765</v>
      </c>
      <c r="P2998" s="20">
        <f>Ugovori_OPULJP[[#This Row],[Bespovratna sredstva - EU dio - HRK]]/7.5345</f>
        <v>374392.60422058526</v>
      </c>
      <c r="Q2998" s="19">
        <f>Ugovori_OPULJP[[#This Row],[Bespovratna sredstva - Ukupno (EU+Nac) HRK
= Ukupna ugovorena vrijednost bespovratnih sredstava]]*Ugovori_OPULJP[[#This Row],[STOPA NACIONALNOG SUFINANCIRANJA %]]</f>
        <v>497799.01349999994</v>
      </c>
      <c r="R2998" s="20">
        <f>Ugovori_OPULJP[[#This Row],[Bespovratna sredstva - Nacionalni dio - HRK]]/7.5345</f>
        <v>66069.283097750333</v>
      </c>
      <c r="S2998" s="19">
        <v>3318660.09</v>
      </c>
      <c r="T2998" s="20">
        <f>Ugovori_OPULJP[[#This Row],[Bespovratna sredstva - Ukupno (EU+Nac) HRK
= Ukupna ugovorena vrijednost bespovratnih sredstava]]/7.5345</f>
        <v>440461.88731833559</v>
      </c>
      <c r="U2998" s="19">
        <v>0</v>
      </c>
      <c r="V2998" s="20">
        <f>Ugovori_OPULJP[[#This Row],[Javni doprinos korisnika - HRK]]/7.5345</f>
        <v>0</v>
      </c>
      <c r="W2998" s="19">
        <v>0</v>
      </c>
      <c r="X2998" s="20">
        <f>Ugovori_OPULJP[[#This Row],[Privatni doprinos korisnika - HRK]]/7.5345</f>
        <v>0</v>
      </c>
      <c r="Y2998" s="21">
        <f>Ugovori_OPULJP[[#This Row],[Bespovratna sredstva - Ukupno (EU+Nac) HRK
= Ukupna ugovorena vrijednost bespovratnih sredstava]]+Ugovori_OPULJP[[#This Row],[Javni doprinos korisnika - HRK]]+Ugovori_OPULJP[[#This Row],[Privatni doprinos korisnika - HRK]]</f>
        <v>3318660.09</v>
      </c>
      <c r="Z2998" s="22">
        <f>Ugovori_OPULJP[[#This Row],[UKUPNI PRIHVATLJIVI IZDACI
TOTAL ELIGIBLE EXPENDITURE
= Bespovratna sredstva ukupno + doprinos korisnika
= Ukupni prihvatljivi troškovi
= Ukupna ugovorena vrijednost projekta HRK]]/7.5345</f>
        <v>440461.88731833559</v>
      </c>
      <c r="AA2998" s="13" t="s">
        <v>10676</v>
      </c>
      <c r="AB2998" s="13" t="s">
        <v>10677</v>
      </c>
      <c r="AC2998" s="98" t="s">
        <v>10977</v>
      </c>
      <c r="AD2998" s="12" t="s">
        <v>10679</v>
      </c>
    </row>
    <row r="2999" spans="1:30" ht="66.75" customHeight="1" x14ac:dyDescent="0.3">
      <c r="A2999" s="10" t="s">
        <v>10978</v>
      </c>
      <c r="B2999" s="11" t="s">
        <v>10671</v>
      </c>
      <c r="C2999" s="12" t="s">
        <v>10672</v>
      </c>
      <c r="D2999" s="12" t="s">
        <v>10909</v>
      </c>
      <c r="E2999" s="13" t="s">
        <v>223</v>
      </c>
      <c r="F2999" s="14" t="s">
        <v>10979</v>
      </c>
      <c r="G2999" s="14" t="s">
        <v>10860</v>
      </c>
      <c r="H2999" s="16">
        <v>43899</v>
      </c>
      <c r="I2999" s="16">
        <v>44994</v>
      </c>
      <c r="J2999" s="17" t="str">
        <f>IF(Ugovori_OPULJP[[#This Row],[DATUM ZAVRŠETKA OPERACIJE]]&gt;DATE(2023,12,31),"u provedbi","završen")</f>
        <v>završen</v>
      </c>
      <c r="K2999" s="15" t="s">
        <v>2469</v>
      </c>
      <c r="L2999" s="15" t="s">
        <v>66</v>
      </c>
      <c r="M2999" s="18">
        <v>0.85</v>
      </c>
      <c r="N2999" s="18">
        <v>0.15</v>
      </c>
      <c r="O2999" s="19">
        <f>Ugovori_OPULJP[[#This Row],[Bespovratna sredstva - Ukupno (EU+Nac) HRK
= Ukupna ugovorena vrijednost bespovratnih sredstava]]*Ugovori_OPULJP[[#This Row],[EU STOPA SUFINANCIRANJA %
EU CO-FINANCING RATE %]]</f>
        <v>2714718.44</v>
      </c>
      <c r="P2999" s="20">
        <f>Ugovori_OPULJP[[#This Row],[Bespovratna sredstva - EU dio - HRK]]/7.5345</f>
        <v>360305.05541177251</v>
      </c>
      <c r="Q2999" s="19">
        <f>Ugovori_OPULJP[[#This Row],[Bespovratna sredstva - Ukupno (EU+Nac) HRK
= Ukupna ugovorena vrijednost bespovratnih sredstava]]*Ugovori_OPULJP[[#This Row],[STOPA NACIONALNOG SUFINANCIRANJA %]]</f>
        <v>479067.95999999996</v>
      </c>
      <c r="R2999" s="20">
        <f>Ugovori_OPULJP[[#This Row],[Bespovratna sredstva - Nacionalni dio - HRK]]/7.5345</f>
        <v>63583.245072665726</v>
      </c>
      <c r="S2999" s="19">
        <v>3193786.4</v>
      </c>
      <c r="T2999" s="20">
        <f>Ugovori_OPULJP[[#This Row],[Bespovratna sredstva - Ukupno (EU+Nac) HRK
= Ukupna ugovorena vrijednost bespovratnih sredstava]]/7.5345</f>
        <v>423888.30048443819</v>
      </c>
      <c r="U2999" s="19">
        <v>0</v>
      </c>
      <c r="V2999" s="20">
        <f>Ugovori_OPULJP[[#This Row],[Javni doprinos korisnika - HRK]]/7.5345</f>
        <v>0</v>
      </c>
      <c r="W2999" s="19">
        <v>0</v>
      </c>
      <c r="X2999" s="20">
        <f>Ugovori_OPULJP[[#This Row],[Privatni doprinos korisnika - HRK]]/7.5345</f>
        <v>0</v>
      </c>
      <c r="Y2999" s="21">
        <f>Ugovori_OPULJP[[#This Row],[Bespovratna sredstva - Ukupno (EU+Nac) HRK
= Ukupna ugovorena vrijednost bespovratnih sredstava]]+Ugovori_OPULJP[[#This Row],[Javni doprinos korisnika - HRK]]+Ugovori_OPULJP[[#This Row],[Privatni doprinos korisnika - HRK]]</f>
        <v>3193786.4</v>
      </c>
      <c r="Z2999" s="22">
        <f>Ugovori_OPULJP[[#This Row],[UKUPNI PRIHVATLJIVI IZDACI
TOTAL ELIGIBLE EXPENDITURE
= Bespovratna sredstva ukupno + doprinos korisnika
= Ukupni prihvatljivi troškovi
= Ukupna ugovorena vrijednost projekta HRK]]/7.5345</f>
        <v>423888.30048443819</v>
      </c>
      <c r="AA2999" s="13" t="s">
        <v>10676</v>
      </c>
      <c r="AB2999" s="13" t="s">
        <v>10677</v>
      </c>
      <c r="AC2999" s="98" t="s">
        <v>10980</v>
      </c>
      <c r="AD2999" s="12" t="s">
        <v>10679</v>
      </c>
    </row>
    <row r="3000" spans="1:30" ht="66.75" customHeight="1" x14ac:dyDescent="0.3">
      <c r="A3000" s="10" t="s">
        <v>10981</v>
      </c>
      <c r="B3000" s="11" t="s">
        <v>10671</v>
      </c>
      <c r="C3000" s="12" t="s">
        <v>10672</v>
      </c>
      <c r="D3000" s="12" t="s">
        <v>10909</v>
      </c>
      <c r="E3000" s="13" t="s">
        <v>223</v>
      </c>
      <c r="F3000" s="14" t="s">
        <v>10982</v>
      </c>
      <c r="G3000" s="14" t="s">
        <v>10983</v>
      </c>
      <c r="H3000" s="16">
        <v>43899</v>
      </c>
      <c r="I3000" s="16">
        <v>44994</v>
      </c>
      <c r="J3000" s="17" t="str">
        <f>IF(Ugovori_OPULJP[[#This Row],[DATUM ZAVRŠETKA OPERACIJE]]&gt;DATE(2023,12,31),"u provedbi","završen")</f>
        <v>završen</v>
      </c>
      <c r="K3000" s="15" t="s">
        <v>10984</v>
      </c>
      <c r="L3000" s="15" t="s">
        <v>117</v>
      </c>
      <c r="M3000" s="18">
        <v>0.85</v>
      </c>
      <c r="N3000" s="18">
        <v>0.15</v>
      </c>
      <c r="O3000" s="19">
        <f>Ugovori_OPULJP[[#This Row],[Bespovratna sredstva - Ukupno (EU+Nac) HRK
= Ukupna ugovorena vrijednost bespovratnih sredstava]]*Ugovori_OPULJP[[#This Row],[EU STOPA SUFINANCIRANJA %
EU CO-FINANCING RATE %]]</f>
        <v>3378609.5715000001</v>
      </c>
      <c r="P3000" s="20">
        <f>Ugovori_OPULJP[[#This Row],[Bespovratna sredstva - EU dio - HRK]]/7.5345</f>
        <v>448418.5508660163</v>
      </c>
      <c r="Q3000" s="19">
        <f>Ugovori_OPULJP[[#This Row],[Bespovratna sredstva - Ukupno (EU+Nac) HRK
= Ukupna ugovorena vrijednost bespovratnih sredstava]]*Ugovori_OPULJP[[#This Row],[STOPA NACIONALNOG SUFINANCIRANJA %]]</f>
        <v>596225.21849999996</v>
      </c>
      <c r="R3000" s="20">
        <f>Ugovori_OPULJP[[#This Row],[Bespovratna sredstva - Nacionalni dio - HRK]]/7.5345</f>
        <v>79132.685446944044</v>
      </c>
      <c r="S3000" s="19">
        <v>3974834.79</v>
      </c>
      <c r="T3000" s="20">
        <f>Ugovori_OPULJP[[#This Row],[Bespovratna sredstva - Ukupno (EU+Nac) HRK
= Ukupna ugovorena vrijednost bespovratnih sredstava]]/7.5345</f>
        <v>527551.23631296039</v>
      </c>
      <c r="U3000" s="19">
        <v>0</v>
      </c>
      <c r="V3000" s="20">
        <f>Ugovori_OPULJP[[#This Row],[Javni doprinos korisnika - HRK]]/7.5345</f>
        <v>0</v>
      </c>
      <c r="W3000" s="19">
        <v>0</v>
      </c>
      <c r="X3000" s="20">
        <f>Ugovori_OPULJP[[#This Row],[Privatni doprinos korisnika - HRK]]/7.5345</f>
        <v>0</v>
      </c>
      <c r="Y3000" s="21">
        <f>Ugovori_OPULJP[[#This Row],[Bespovratna sredstva - Ukupno (EU+Nac) HRK
= Ukupna ugovorena vrijednost bespovratnih sredstava]]+Ugovori_OPULJP[[#This Row],[Javni doprinos korisnika - HRK]]+Ugovori_OPULJP[[#This Row],[Privatni doprinos korisnika - HRK]]</f>
        <v>3974834.79</v>
      </c>
      <c r="Z3000" s="22">
        <f>Ugovori_OPULJP[[#This Row],[UKUPNI PRIHVATLJIVI IZDACI
TOTAL ELIGIBLE EXPENDITURE
= Bespovratna sredstva ukupno + doprinos korisnika
= Ukupni prihvatljivi troškovi
= Ukupna ugovorena vrijednost projekta HRK]]/7.5345</f>
        <v>527551.23631296039</v>
      </c>
      <c r="AA3000" s="13" t="s">
        <v>10676</v>
      </c>
      <c r="AB3000" s="13" t="s">
        <v>10677</v>
      </c>
      <c r="AC3000" s="98" t="s">
        <v>10985</v>
      </c>
      <c r="AD3000" s="12" t="s">
        <v>10679</v>
      </c>
    </row>
    <row r="3001" spans="1:30" ht="66.75" customHeight="1" x14ac:dyDescent="0.3">
      <c r="A3001" s="10" t="s">
        <v>10986</v>
      </c>
      <c r="B3001" s="11" t="s">
        <v>10671</v>
      </c>
      <c r="C3001" s="12" t="s">
        <v>10672</v>
      </c>
      <c r="D3001" s="12" t="s">
        <v>10909</v>
      </c>
      <c r="E3001" s="13" t="s">
        <v>223</v>
      </c>
      <c r="F3001" s="14" t="s">
        <v>10987</v>
      </c>
      <c r="G3001" s="14" t="s">
        <v>539</v>
      </c>
      <c r="H3001" s="16">
        <v>43899</v>
      </c>
      <c r="I3001" s="16">
        <v>44994</v>
      </c>
      <c r="J3001" s="17" t="str">
        <f>IF(Ugovori_OPULJP[[#This Row],[DATUM ZAVRŠETKA OPERACIJE]]&gt;DATE(2023,12,31),"u provedbi","završen")</f>
        <v>završen</v>
      </c>
      <c r="K3001" s="15" t="s">
        <v>262</v>
      </c>
      <c r="L3001" s="15" t="s">
        <v>262</v>
      </c>
      <c r="M3001" s="18">
        <v>0.85</v>
      </c>
      <c r="N3001" s="18">
        <v>0.15</v>
      </c>
      <c r="O3001" s="19">
        <f>Ugovori_OPULJP[[#This Row],[Bespovratna sredstva - Ukupno (EU+Nac) HRK
= Ukupna ugovorena vrijednost bespovratnih sredstava]]*Ugovori_OPULJP[[#This Row],[EU STOPA SUFINANCIRANJA %
EU CO-FINANCING RATE %]]</f>
        <v>2143217.37</v>
      </c>
      <c r="P3001" s="20">
        <f>Ugovori_OPULJP[[#This Row],[Bespovratna sredstva - EU dio - HRK]]/7.5345</f>
        <v>284453.82838940871</v>
      </c>
      <c r="Q3001" s="19">
        <f>Ugovori_OPULJP[[#This Row],[Bespovratna sredstva - Ukupno (EU+Nac) HRK
= Ukupna ugovorena vrijednost bespovratnih sredstava]]*Ugovori_OPULJP[[#This Row],[STOPA NACIONALNOG SUFINANCIRANJA %]]</f>
        <v>378214.83</v>
      </c>
      <c r="R3001" s="20">
        <f>Ugovori_OPULJP[[#This Row],[Bespovratna sredstva - Nacionalni dio - HRK]]/7.5345</f>
        <v>50197.73442166036</v>
      </c>
      <c r="S3001" s="19">
        <v>2521432.2000000002</v>
      </c>
      <c r="T3001" s="20">
        <f>Ugovori_OPULJP[[#This Row],[Bespovratna sredstva - Ukupno (EU+Nac) HRK
= Ukupna ugovorena vrijednost bespovratnih sredstava]]/7.5345</f>
        <v>334651.56281106907</v>
      </c>
      <c r="U3001" s="19">
        <v>0</v>
      </c>
      <c r="V3001" s="20">
        <f>Ugovori_OPULJP[[#This Row],[Javni doprinos korisnika - HRK]]/7.5345</f>
        <v>0</v>
      </c>
      <c r="W3001" s="19">
        <v>0</v>
      </c>
      <c r="X3001" s="20">
        <f>Ugovori_OPULJP[[#This Row],[Privatni doprinos korisnika - HRK]]/7.5345</f>
        <v>0</v>
      </c>
      <c r="Y3001" s="21">
        <f>Ugovori_OPULJP[[#This Row],[Bespovratna sredstva - Ukupno (EU+Nac) HRK
= Ukupna ugovorena vrijednost bespovratnih sredstava]]+Ugovori_OPULJP[[#This Row],[Javni doprinos korisnika - HRK]]+Ugovori_OPULJP[[#This Row],[Privatni doprinos korisnika - HRK]]</f>
        <v>2521432.2000000002</v>
      </c>
      <c r="Z3001" s="22">
        <f>Ugovori_OPULJP[[#This Row],[UKUPNI PRIHVATLJIVI IZDACI
TOTAL ELIGIBLE EXPENDITURE
= Bespovratna sredstva ukupno + doprinos korisnika
= Ukupni prihvatljivi troškovi
= Ukupna ugovorena vrijednost projekta HRK]]/7.5345</f>
        <v>334651.56281106907</v>
      </c>
      <c r="AA3001" s="13" t="s">
        <v>10676</v>
      </c>
      <c r="AB3001" s="13" t="s">
        <v>10677</v>
      </c>
      <c r="AC3001" s="98" t="s">
        <v>10988</v>
      </c>
      <c r="AD3001" s="12" t="s">
        <v>10679</v>
      </c>
    </row>
    <row r="3002" spans="1:30" ht="66.75" customHeight="1" x14ac:dyDescent="0.3">
      <c r="A3002" s="10" t="s">
        <v>10989</v>
      </c>
      <c r="B3002" s="11" t="s">
        <v>10671</v>
      </c>
      <c r="C3002" s="12" t="s">
        <v>10672</v>
      </c>
      <c r="D3002" s="12" t="s">
        <v>10909</v>
      </c>
      <c r="E3002" s="13" t="s">
        <v>223</v>
      </c>
      <c r="F3002" s="14" t="s">
        <v>10990</v>
      </c>
      <c r="G3002" s="14" t="s">
        <v>10738</v>
      </c>
      <c r="H3002" s="16">
        <v>43899</v>
      </c>
      <c r="I3002" s="16">
        <v>44994</v>
      </c>
      <c r="J3002" s="17" t="str">
        <f>IF(Ugovori_OPULJP[[#This Row],[DATUM ZAVRŠETKA OPERACIJE]]&gt;DATE(2023,12,31),"u provedbi","završen")</f>
        <v>završen</v>
      </c>
      <c r="K3002" s="15" t="s">
        <v>21</v>
      </c>
      <c r="L3002" s="15" t="s">
        <v>21</v>
      </c>
      <c r="M3002" s="18">
        <v>0.85</v>
      </c>
      <c r="N3002" s="18">
        <v>0.15</v>
      </c>
      <c r="O3002" s="19">
        <f>Ugovori_OPULJP[[#This Row],[Bespovratna sredstva - Ukupno (EU+Nac) HRK
= Ukupna ugovorena vrijednost bespovratnih sredstava]]*Ugovori_OPULJP[[#This Row],[EU STOPA SUFINANCIRANJA %
EU CO-FINANCING RATE %]]</f>
        <v>3352135.7349999999</v>
      </c>
      <c r="P3002" s="20">
        <f>Ugovori_OPULJP[[#This Row],[Bespovratna sredstva - EU dio - HRK]]/7.5345</f>
        <v>444904.86893622665</v>
      </c>
      <c r="Q3002" s="19">
        <f>Ugovori_OPULJP[[#This Row],[Bespovratna sredstva - Ukupno (EU+Nac) HRK
= Ukupna ugovorena vrijednost bespovratnih sredstava]]*Ugovori_OPULJP[[#This Row],[STOPA NACIONALNOG SUFINANCIRANJA %]]</f>
        <v>591553.36499999999</v>
      </c>
      <c r="R3002" s="20">
        <f>Ugovori_OPULJP[[#This Row],[Bespovratna sredstva - Nacionalni dio - HRK]]/7.5345</f>
        <v>78512.623929922353</v>
      </c>
      <c r="S3002" s="19">
        <v>3943689.1</v>
      </c>
      <c r="T3002" s="20">
        <f>Ugovori_OPULJP[[#This Row],[Bespovratna sredstva - Ukupno (EU+Nac) HRK
= Ukupna ugovorena vrijednost bespovratnih sredstava]]/7.5345</f>
        <v>523417.49286614906</v>
      </c>
      <c r="U3002" s="19">
        <v>0</v>
      </c>
      <c r="V3002" s="20">
        <f>Ugovori_OPULJP[[#This Row],[Javni doprinos korisnika - HRK]]/7.5345</f>
        <v>0</v>
      </c>
      <c r="W3002" s="19">
        <v>0</v>
      </c>
      <c r="X3002" s="20">
        <f>Ugovori_OPULJP[[#This Row],[Privatni doprinos korisnika - HRK]]/7.5345</f>
        <v>0</v>
      </c>
      <c r="Y3002" s="21">
        <f>Ugovori_OPULJP[[#This Row],[Bespovratna sredstva - Ukupno (EU+Nac) HRK
= Ukupna ugovorena vrijednost bespovratnih sredstava]]+Ugovori_OPULJP[[#This Row],[Javni doprinos korisnika - HRK]]+Ugovori_OPULJP[[#This Row],[Privatni doprinos korisnika - HRK]]</f>
        <v>3943689.1</v>
      </c>
      <c r="Z3002" s="22">
        <f>Ugovori_OPULJP[[#This Row],[UKUPNI PRIHVATLJIVI IZDACI
TOTAL ELIGIBLE EXPENDITURE
= Bespovratna sredstva ukupno + doprinos korisnika
= Ukupni prihvatljivi troškovi
= Ukupna ugovorena vrijednost projekta HRK]]/7.5345</f>
        <v>523417.49286614906</v>
      </c>
      <c r="AA3002" s="13" t="s">
        <v>10676</v>
      </c>
      <c r="AB3002" s="13" t="s">
        <v>10677</v>
      </c>
      <c r="AC3002" s="98" t="s">
        <v>10991</v>
      </c>
      <c r="AD3002" s="12" t="s">
        <v>10679</v>
      </c>
    </row>
    <row r="3003" spans="1:30" ht="66.75" customHeight="1" x14ac:dyDescent="0.3">
      <c r="A3003" s="10" t="s">
        <v>10992</v>
      </c>
      <c r="B3003" s="11" t="s">
        <v>10671</v>
      </c>
      <c r="C3003" s="12" t="s">
        <v>10672</v>
      </c>
      <c r="D3003" s="12" t="s">
        <v>10909</v>
      </c>
      <c r="E3003" s="13" t="s">
        <v>223</v>
      </c>
      <c r="F3003" s="14" t="s">
        <v>10993</v>
      </c>
      <c r="G3003" s="14" t="s">
        <v>10774</v>
      </c>
      <c r="H3003" s="16">
        <v>43899</v>
      </c>
      <c r="I3003" s="16">
        <v>44994</v>
      </c>
      <c r="J3003" s="17" t="str">
        <f>IF(Ugovori_OPULJP[[#This Row],[DATUM ZAVRŠETKA OPERACIJE]]&gt;DATE(2023,12,31),"u provedbi","završen")</f>
        <v>završen</v>
      </c>
      <c r="K3003" s="15" t="s">
        <v>240</v>
      </c>
      <c r="L3003" s="15" t="s">
        <v>240</v>
      </c>
      <c r="M3003" s="18">
        <v>0.85</v>
      </c>
      <c r="N3003" s="18">
        <v>0.15</v>
      </c>
      <c r="O3003" s="19">
        <f>Ugovori_OPULJP[[#This Row],[Bespovratna sredstva - Ukupno (EU+Nac) HRK
= Ukupna ugovorena vrijednost bespovratnih sredstava]]*Ugovori_OPULJP[[#This Row],[EU STOPA SUFINANCIRANJA %
EU CO-FINANCING RATE %]]</f>
        <v>3361107.9354999997</v>
      </c>
      <c r="P3003" s="20">
        <f>Ugovori_OPULJP[[#This Row],[Bespovratna sredstva - EU dio - HRK]]/7.5345</f>
        <v>446095.68458424573</v>
      </c>
      <c r="Q3003" s="19">
        <f>Ugovori_OPULJP[[#This Row],[Bespovratna sredstva - Ukupno (EU+Nac) HRK
= Ukupna ugovorena vrijednost bespovratnih sredstava]]*Ugovori_OPULJP[[#This Row],[STOPA NACIONALNOG SUFINANCIRANJA %]]</f>
        <v>593136.69449999998</v>
      </c>
      <c r="R3003" s="20">
        <f>Ugovori_OPULJP[[#This Row],[Bespovratna sredstva - Nacionalni dio - HRK]]/7.5345</f>
        <v>78722.76786780807</v>
      </c>
      <c r="S3003" s="19">
        <v>3954244.63</v>
      </c>
      <c r="T3003" s="20">
        <f>Ugovori_OPULJP[[#This Row],[Bespovratna sredstva - Ukupno (EU+Nac) HRK
= Ukupna ugovorena vrijednost bespovratnih sredstava]]/7.5345</f>
        <v>524818.4524520539</v>
      </c>
      <c r="U3003" s="19">
        <v>0</v>
      </c>
      <c r="V3003" s="20">
        <f>Ugovori_OPULJP[[#This Row],[Javni doprinos korisnika - HRK]]/7.5345</f>
        <v>0</v>
      </c>
      <c r="W3003" s="19">
        <v>0</v>
      </c>
      <c r="X3003" s="20">
        <f>Ugovori_OPULJP[[#This Row],[Privatni doprinos korisnika - HRK]]/7.5345</f>
        <v>0</v>
      </c>
      <c r="Y3003" s="21">
        <f>Ugovori_OPULJP[[#This Row],[Bespovratna sredstva - Ukupno (EU+Nac) HRK
= Ukupna ugovorena vrijednost bespovratnih sredstava]]+Ugovori_OPULJP[[#This Row],[Javni doprinos korisnika - HRK]]+Ugovori_OPULJP[[#This Row],[Privatni doprinos korisnika - HRK]]</f>
        <v>3954244.63</v>
      </c>
      <c r="Z3003" s="22">
        <f>Ugovori_OPULJP[[#This Row],[UKUPNI PRIHVATLJIVI IZDACI
TOTAL ELIGIBLE EXPENDITURE
= Bespovratna sredstva ukupno + doprinos korisnika
= Ukupni prihvatljivi troškovi
= Ukupna ugovorena vrijednost projekta HRK]]/7.5345</f>
        <v>524818.4524520539</v>
      </c>
      <c r="AA3003" s="13" t="s">
        <v>10676</v>
      </c>
      <c r="AB3003" s="13" t="s">
        <v>10677</v>
      </c>
      <c r="AC3003" s="98" t="s">
        <v>10994</v>
      </c>
      <c r="AD3003" s="12" t="s">
        <v>10679</v>
      </c>
    </row>
    <row r="3004" spans="1:30" ht="66.75" customHeight="1" x14ac:dyDescent="0.3">
      <c r="A3004" s="10" t="s">
        <v>10995</v>
      </c>
      <c r="B3004" s="11" t="s">
        <v>10671</v>
      </c>
      <c r="C3004" s="12" t="s">
        <v>10672</v>
      </c>
      <c r="D3004" s="12" t="s">
        <v>10909</v>
      </c>
      <c r="E3004" s="13" t="s">
        <v>223</v>
      </c>
      <c r="F3004" s="14" t="s">
        <v>10996</v>
      </c>
      <c r="G3004" s="14" t="s">
        <v>10997</v>
      </c>
      <c r="H3004" s="16">
        <v>43899</v>
      </c>
      <c r="I3004" s="16">
        <v>44994</v>
      </c>
      <c r="J3004" s="17" t="str">
        <f>IF(Ugovori_OPULJP[[#This Row],[DATUM ZAVRŠETKA OPERACIJE]]&gt;DATE(2023,12,31),"u provedbi","završen")</f>
        <v>završen</v>
      </c>
      <c r="K3004" s="15" t="s">
        <v>10998</v>
      </c>
      <c r="L3004" s="15" t="s">
        <v>380</v>
      </c>
      <c r="M3004" s="18">
        <v>0.85</v>
      </c>
      <c r="N3004" s="18">
        <v>0.15</v>
      </c>
      <c r="O3004" s="19">
        <f>Ugovori_OPULJP[[#This Row],[Bespovratna sredstva - Ukupno (EU+Nac) HRK
= Ukupna ugovorena vrijednost bespovratnih sredstava]]*Ugovori_OPULJP[[#This Row],[EU STOPA SUFINANCIRANJA %
EU CO-FINANCING RATE %]]</f>
        <v>2438321.8659999999</v>
      </c>
      <c r="P3004" s="20">
        <f>Ugovori_OPULJP[[#This Row],[Bespovratna sredstva - EU dio - HRK]]/7.5345</f>
        <v>323620.92587431148</v>
      </c>
      <c r="Q3004" s="19">
        <f>Ugovori_OPULJP[[#This Row],[Bespovratna sredstva - Ukupno (EU+Nac) HRK
= Ukupna ugovorena vrijednost bespovratnih sredstava]]*Ugovori_OPULJP[[#This Row],[STOPA NACIONALNOG SUFINANCIRANJA %]]</f>
        <v>430292.09399999998</v>
      </c>
      <c r="R3004" s="20">
        <f>Ugovori_OPULJP[[#This Row],[Bespovratna sredstva - Nacionalni dio - HRK]]/7.5345</f>
        <v>57109.575154290258</v>
      </c>
      <c r="S3004" s="19">
        <v>2868613.96</v>
      </c>
      <c r="T3004" s="20">
        <f>Ugovori_OPULJP[[#This Row],[Bespovratna sredstva - Ukupno (EU+Nac) HRK
= Ukupna ugovorena vrijednost bespovratnih sredstava]]/7.5345</f>
        <v>380730.50102860172</v>
      </c>
      <c r="U3004" s="19">
        <v>0</v>
      </c>
      <c r="V3004" s="20">
        <f>Ugovori_OPULJP[[#This Row],[Javni doprinos korisnika - HRK]]/7.5345</f>
        <v>0</v>
      </c>
      <c r="W3004" s="19">
        <v>0</v>
      </c>
      <c r="X3004" s="20">
        <f>Ugovori_OPULJP[[#This Row],[Privatni doprinos korisnika - HRK]]/7.5345</f>
        <v>0</v>
      </c>
      <c r="Y3004" s="21">
        <f>Ugovori_OPULJP[[#This Row],[Bespovratna sredstva - Ukupno (EU+Nac) HRK
= Ukupna ugovorena vrijednost bespovratnih sredstava]]+Ugovori_OPULJP[[#This Row],[Javni doprinos korisnika - HRK]]+Ugovori_OPULJP[[#This Row],[Privatni doprinos korisnika - HRK]]</f>
        <v>2868613.96</v>
      </c>
      <c r="Z3004" s="22">
        <f>Ugovori_OPULJP[[#This Row],[UKUPNI PRIHVATLJIVI IZDACI
TOTAL ELIGIBLE EXPENDITURE
= Bespovratna sredstva ukupno + doprinos korisnika
= Ukupni prihvatljivi troškovi
= Ukupna ugovorena vrijednost projekta HRK]]/7.5345</f>
        <v>380730.50102860172</v>
      </c>
      <c r="AA3004" s="13" t="s">
        <v>10676</v>
      </c>
      <c r="AB3004" s="13" t="s">
        <v>10677</v>
      </c>
      <c r="AC3004" s="12" t="s">
        <v>10999</v>
      </c>
      <c r="AD3004" s="12" t="s">
        <v>10679</v>
      </c>
    </row>
    <row r="3005" spans="1:30" ht="66.75" customHeight="1" x14ac:dyDescent="0.3">
      <c r="A3005" s="10" t="s">
        <v>11000</v>
      </c>
      <c r="B3005" s="11" t="s">
        <v>10671</v>
      </c>
      <c r="C3005" s="12" t="s">
        <v>10672</v>
      </c>
      <c r="D3005" s="12" t="s">
        <v>10909</v>
      </c>
      <c r="E3005" s="13" t="s">
        <v>223</v>
      </c>
      <c r="F3005" s="14" t="s">
        <v>11001</v>
      </c>
      <c r="G3005" s="14" t="s">
        <v>10719</v>
      </c>
      <c r="H3005" s="16">
        <v>43899</v>
      </c>
      <c r="I3005" s="16">
        <v>44994</v>
      </c>
      <c r="J3005" s="17" t="str">
        <f>IF(Ugovori_OPULJP[[#This Row],[DATUM ZAVRŠETKA OPERACIJE]]&gt;DATE(2023,12,31),"u provedbi","završen")</f>
        <v>završen</v>
      </c>
      <c r="K3005" s="15" t="s">
        <v>4736</v>
      </c>
      <c r="L3005" s="15" t="s">
        <v>21</v>
      </c>
      <c r="M3005" s="18">
        <v>0.85</v>
      </c>
      <c r="N3005" s="18">
        <v>0.15</v>
      </c>
      <c r="O3005" s="19">
        <f>Ugovori_OPULJP[[#This Row],[Bespovratna sredstva - Ukupno (EU+Nac) HRK
= Ukupna ugovorena vrijednost bespovratnih sredstava]]*Ugovori_OPULJP[[#This Row],[EU STOPA SUFINANCIRANJA %
EU CO-FINANCING RATE %]]</f>
        <v>2976825.324</v>
      </c>
      <c r="P3005" s="20">
        <f>Ugovori_OPULJP[[#This Row],[Bespovratna sredstva - EU dio - HRK]]/7.5345</f>
        <v>395092.61716105911</v>
      </c>
      <c r="Q3005" s="19">
        <f>Ugovori_OPULJP[[#This Row],[Bespovratna sredstva - Ukupno (EU+Nac) HRK
= Ukupna ugovorena vrijednost bespovratnih sredstava]]*Ugovori_OPULJP[[#This Row],[STOPA NACIONALNOG SUFINANCIRANJA %]]</f>
        <v>525322.11599999992</v>
      </c>
      <c r="R3005" s="20">
        <f>Ugovori_OPULJP[[#This Row],[Bespovratna sredstva - Nacionalni dio - HRK]]/7.5345</f>
        <v>69722.226557833943</v>
      </c>
      <c r="S3005" s="19">
        <v>3502147.44</v>
      </c>
      <c r="T3005" s="20">
        <f>Ugovori_OPULJP[[#This Row],[Bespovratna sredstva - Ukupno (EU+Nac) HRK
= Ukupna ugovorena vrijednost bespovratnih sredstava]]/7.5345</f>
        <v>464814.84371889307</v>
      </c>
      <c r="U3005" s="19">
        <v>0</v>
      </c>
      <c r="V3005" s="20">
        <f>Ugovori_OPULJP[[#This Row],[Javni doprinos korisnika - HRK]]/7.5345</f>
        <v>0</v>
      </c>
      <c r="W3005" s="19">
        <v>0</v>
      </c>
      <c r="X3005" s="20">
        <f>Ugovori_OPULJP[[#This Row],[Privatni doprinos korisnika - HRK]]/7.5345</f>
        <v>0</v>
      </c>
      <c r="Y3005" s="21">
        <f>Ugovori_OPULJP[[#This Row],[Bespovratna sredstva - Ukupno (EU+Nac) HRK
= Ukupna ugovorena vrijednost bespovratnih sredstava]]+Ugovori_OPULJP[[#This Row],[Javni doprinos korisnika - HRK]]+Ugovori_OPULJP[[#This Row],[Privatni doprinos korisnika - HRK]]</f>
        <v>3502147.44</v>
      </c>
      <c r="Z3005" s="22">
        <f>Ugovori_OPULJP[[#This Row],[UKUPNI PRIHVATLJIVI IZDACI
TOTAL ELIGIBLE EXPENDITURE
= Bespovratna sredstva ukupno + doprinos korisnika
= Ukupni prihvatljivi troškovi
= Ukupna ugovorena vrijednost projekta HRK]]/7.5345</f>
        <v>464814.84371889307</v>
      </c>
      <c r="AA3005" s="13" t="s">
        <v>10676</v>
      </c>
      <c r="AB3005" s="13" t="s">
        <v>10677</v>
      </c>
      <c r="AC3005" s="12" t="s">
        <v>11002</v>
      </c>
      <c r="AD3005" s="12" t="s">
        <v>10679</v>
      </c>
    </row>
    <row r="3006" spans="1:30" ht="66.75" customHeight="1" x14ac:dyDescent="0.3">
      <c r="A3006" s="10" t="s">
        <v>11003</v>
      </c>
      <c r="B3006" s="11" t="s">
        <v>10671</v>
      </c>
      <c r="C3006" s="12" t="s">
        <v>10672</v>
      </c>
      <c r="D3006" s="12" t="s">
        <v>10909</v>
      </c>
      <c r="E3006" s="13" t="s">
        <v>223</v>
      </c>
      <c r="F3006" s="14" t="s">
        <v>11004</v>
      </c>
      <c r="G3006" s="14" t="s">
        <v>10699</v>
      </c>
      <c r="H3006" s="16">
        <v>43899</v>
      </c>
      <c r="I3006" s="16">
        <v>44994</v>
      </c>
      <c r="J3006" s="17" t="str">
        <f>IF(Ugovori_OPULJP[[#This Row],[DATUM ZAVRŠETKA OPERACIJE]]&gt;DATE(2023,12,31),"u provedbi","završen")</f>
        <v>završen</v>
      </c>
      <c r="K3006" s="15" t="s">
        <v>11005</v>
      </c>
      <c r="L3006" s="15" t="s">
        <v>21</v>
      </c>
      <c r="M3006" s="18">
        <v>0.85</v>
      </c>
      <c r="N3006" s="18">
        <v>0.15</v>
      </c>
      <c r="O3006" s="19">
        <f>Ugovori_OPULJP[[#This Row],[Bespovratna sredstva - Ukupno (EU+Nac) HRK
= Ukupna ugovorena vrijednost bespovratnih sredstava]]*Ugovori_OPULJP[[#This Row],[EU STOPA SUFINANCIRANJA %
EU CO-FINANCING RATE %]]</f>
        <v>3317224.5690000001</v>
      </c>
      <c r="P3006" s="20">
        <f>Ugovori_OPULJP[[#This Row],[Bespovratna sredstva - EU dio - HRK]]/7.5345</f>
        <v>440271.36093967746</v>
      </c>
      <c r="Q3006" s="19">
        <f>Ugovori_OPULJP[[#This Row],[Bespovratna sredstva - Ukupno (EU+Nac) HRK
= Ukupna ugovorena vrijednost bespovratnih sredstava]]*Ugovori_OPULJP[[#This Row],[STOPA NACIONALNOG SUFINANCIRANJA %]]</f>
        <v>585392.571</v>
      </c>
      <c r="R3006" s="20">
        <f>Ugovori_OPULJP[[#This Row],[Bespovratna sredstva - Nacionalni dio - HRK]]/7.5345</f>
        <v>77694.946048178375</v>
      </c>
      <c r="S3006" s="19">
        <v>3902617.14</v>
      </c>
      <c r="T3006" s="20">
        <f>Ugovori_OPULJP[[#This Row],[Bespovratna sredstva - Ukupno (EU+Nac) HRK
= Ukupna ugovorena vrijednost bespovratnih sredstava]]/7.5345</f>
        <v>517966.30698785587</v>
      </c>
      <c r="U3006" s="19">
        <v>0</v>
      </c>
      <c r="V3006" s="20">
        <f>Ugovori_OPULJP[[#This Row],[Javni doprinos korisnika - HRK]]/7.5345</f>
        <v>0</v>
      </c>
      <c r="W3006" s="19">
        <v>0</v>
      </c>
      <c r="X3006" s="20">
        <f>Ugovori_OPULJP[[#This Row],[Privatni doprinos korisnika - HRK]]/7.5345</f>
        <v>0</v>
      </c>
      <c r="Y3006" s="21">
        <f>Ugovori_OPULJP[[#This Row],[Bespovratna sredstva - Ukupno (EU+Nac) HRK
= Ukupna ugovorena vrijednost bespovratnih sredstava]]+Ugovori_OPULJP[[#This Row],[Javni doprinos korisnika - HRK]]+Ugovori_OPULJP[[#This Row],[Privatni doprinos korisnika - HRK]]</f>
        <v>3902617.14</v>
      </c>
      <c r="Z3006" s="22">
        <f>Ugovori_OPULJP[[#This Row],[UKUPNI PRIHVATLJIVI IZDACI
TOTAL ELIGIBLE EXPENDITURE
= Bespovratna sredstva ukupno + doprinos korisnika
= Ukupni prihvatljivi troškovi
= Ukupna ugovorena vrijednost projekta HRK]]/7.5345</f>
        <v>517966.30698785587</v>
      </c>
      <c r="AA3006" s="13" t="s">
        <v>10676</v>
      </c>
      <c r="AB3006" s="13" t="s">
        <v>10677</v>
      </c>
      <c r="AC3006" s="12" t="s">
        <v>11006</v>
      </c>
      <c r="AD3006" s="12" t="s">
        <v>10679</v>
      </c>
    </row>
    <row r="3007" spans="1:30" ht="66.75" customHeight="1" x14ac:dyDescent="0.3">
      <c r="A3007" s="10" t="s">
        <v>11007</v>
      </c>
      <c r="B3007" s="11" t="s">
        <v>10671</v>
      </c>
      <c r="C3007" s="12" t="s">
        <v>11008</v>
      </c>
      <c r="D3007" s="12" t="s">
        <v>11009</v>
      </c>
      <c r="E3007" s="13" t="s">
        <v>18</v>
      </c>
      <c r="F3007" s="14" t="s">
        <v>11009</v>
      </c>
      <c r="G3007" s="14" t="s">
        <v>10676</v>
      </c>
      <c r="H3007" s="16">
        <v>42948</v>
      </c>
      <c r="I3007" s="16">
        <v>44805</v>
      </c>
      <c r="J3007" s="17" t="str">
        <f>IF(Ugovori_OPULJP[[#This Row],[DATUM ZAVRŠETKA OPERACIJE]]&gt;DATE(2023,12,31),"u provedbi","završen")</f>
        <v>završen</v>
      </c>
      <c r="K3007" s="15" t="s">
        <v>20</v>
      </c>
      <c r="L3007" s="15" t="s">
        <v>21</v>
      </c>
      <c r="M3007" s="18">
        <v>0.85</v>
      </c>
      <c r="N3007" s="18">
        <v>0.15</v>
      </c>
      <c r="O3007" s="19">
        <f>Ugovori_OPULJP[[#This Row],[Bespovratna sredstva - Ukupno (EU+Nac) HRK
= Ukupna ugovorena vrijednost bespovratnih sredstava]]*Ugovori_OPULJP[[#This Row],[EU STOPA SUFINANCIRANJA %
EU CO-FINANCING RATE %]]</f>
        <v>158158012.5</v>
      </c>
      <c r="P3007" s="20">
        <f>Ugovori_OPULJP[[#This Row],[Bespovratna sredstva - EU dio - HRK]]/7.5345</f>
        <v>20991175.59227553</v>
      </c>
      <c r="Q3007" s="19">
        <f>Ugovori_OPULJP[[#This Row],[Bespovratna sredstva - Ukupno (EU+Nac) HRK
= Ukupna ugovorena vrijednost bespovratnih sredstava]]*Ugovori_OPULJP[[#This Row],[STOPA NACIONALNOG SUFINANCIRANJA %]]</f>
        <v>27910237.5</v>
      </c>
      <c r="R3007" s="20">
        <f>Ugovori_OPULJP[[#This Row],[Bespovratna sredstva - Nacionalni dio - HRK]]/7.5345</f>
        <v>3704325.1045192112</v>
      </c>
      <c r="S3007" s="19">
        <v>186068250</v>
      </c>
      <c r="T3007" s="20">
        <f>Ugovori_OPULJP[[#This Row],[Bespovratna sredstva - Ukupno (EU+Nac) HRK
= Ukupna ugovorena vrijednost bespovratnih sredstava]]/7.5345</f>
        <v>24695500.696794745</v>
      </c>
      <c r="U3007" s="19">
        <v>0</v>
      </c>
      <c r="V3007" s="20">
        <f>Ugovori_OPULJP[[#This Row],[Javni doprinos korisnika - HRK]]/7.5345</f>
        <v>0</v>
      </c>
      <c r="W3007" s="19">
        <v>0</v>
      </c>
      <c r="X3007" s="20">
        <f>Ugovori_OPULJP[[#This Row],[Privatni doprinos korisnika - HRK]]/7.5345</f>
        <v>0</v>
      </c>
      <c r="Y3007" s="21">
        <f>Ugovori_OPULJP[[#This Row],[Bespovratna sredstva - Ukupno (EU+Nac) HRK
= Ukupna ugovorena vrijednost bespovratnih sredstava]]+Ugovori_OPULJP[[#This Row],[Javni doprinos korisnika - HRK]]+Ugovori_OPULJP[[#This Row],[Privatni doprinos korisnika - HRK]]</f>
        <v>186068250</v>
      </c>
      <c r="Z3007" s="22">
        <f>Ugovori_OPULJP[[#This Row],[UKUPNI PRIHVATLJIVI IZDACI
TOTAL ELIGIBLE EXPENDITURE
= Bespovratna sredstva ukupno + doprinos korisnika
= Ukupni prihvatljivi troškovi
= Ukupna ugovorena vrijednost projekta HRK]]/7.5345</f>
        <v>24695500.696794745</v>
      </c>
      <c r="AA3007" s="13" t="s">
        <v>10676</v>
      </c>
      <c r="AB3007" s="13" t="s">
        <v>10677</v>
      </c>
      <c r="AC3007" s="12" t="s">
        <v>11010</v>
      </c>
      <c r="AD3007" s="12" t="s">
        <v>10679</v>
      </c>
    </row>
    <row r="3008" spans="1:30" ht="66.75" customHeight="1" x14ac:dyDescent="0.3">
      <c r="A3008" s="10" t="s">
        <v>11011</v>
      </c>
      <c r="B3008" s="11" t="s">
        <v>10671</v>
      </c>
      <c r="C3008" s="12" t="s">
        <v>11008</v>
      </c>
      <c r="D3008" s="12" t="s">
        <v>11012</v>
      </c>
      <c r="E3008" s="13" t="s">
        <v>18</v>
      </c>
      <c r="F3008" s="14" t="s">
        <v>11012</v>
      </c>
      <c r="G3008" s="14" t="s">
        <v>10676</v>
      </c>
      <c r="H3008" s="16">
        <v>42948</v>
      </c>
      <c r="I3008" s="16">
        <v>44896</v>
      </c>
      <c r="J3008" s="17" t="str">
        <f>IF(Ugovori_OPULJP[[#This Row],[DATUM ZAVRŠETKA OPERACIJE]]&gt;DATE(2023,12,31),"u provedbi","završen")</f>
        <v>završen</v>
      </c>
      <c r="K3008" s="15" t="s">
        <v>20</v>
      </c>
      <c r="L3008" s="15" t="s">
        <v>21</v>
      </c>
      <c r="M3008" s="18">
        <v>0.85</v>
      </c>
      <c r="N3008" s="18">
        <v>0.15</v>
      </c>
      <c r="O3008" s="19">
        <f>Ugovori_OPULJP[[#This Row],[Bespovratna sredstva - Ukupno (EU+Nac) HRK
= Ukupna ugovorena vrijednost bespovratnih sredstava]]*Ugovori_OPULJP[[#This Row],[EU STOPA SUFINANCIRANJA %
EU CO-FINANCING RATE %]]</f>
        <v>272906992.5</v>
      </c>
      <c r="P3008" s="20">
        <f>Ugovori_OPULJP[[#This Row],[Bespovratna sredstva - EU dio - HRK]]/7.5345</f>
        <v>36220982.480589285</v>
      </c>
      <c r="Q3008" s="19">
        <f>Ugovori_OPULJP[[#This Row],[Bespovratna sredstva - Ukupno (EU+Nac) HRK
= Ukupna ugovorena vrijednost bespovratnih sredstava]]*Ugovori_OPULJP[[#This Row],[STOPA NACIONALNOG SUFINANCIRANJA %]]</f>
        <v>48160057.5</v>
      </c>
      <c r="R3008" s="20">
        <f>Ugovori_OPULJP[[#This Row],[Bespovratna sredstva - Nacionalni dio - HRK]]/7.5345</f>
        <v>6391938.0848098742</v>
      </c>
      <c r="S3008" s="19">
        <v>321067050</v>
      </c>
      <c r="T3008" s="20">
        <f>Ugovori_OPULJP[[#This Row],[Bespovratna sredstva - Ukupno (EU+Nac) HRK
= Ukupna ugovorena vrijednost bespovratnih sredstava]]/7.5345</f>
        <v>42612920.565399162</v>
      </c>
      <c r="U3008" s="19">
        <v>0</v>
      </c>
      <c r="V3008" s="20">
        <f>Ugovori_OPULJP[[#This Row],[Javni doprinos korisnika - HRK]]/7.5345</f>
        <v>0</v>
      </c>
      <c r="W3008" s="19">
        <v>0</v>
      </c>
      <c r="X3008" s="20">
        <f>Ugovori_OPULJP[[#This Row],[Privatni doprinos korisnika - HRK]]/7.5345</f>
        <v>0</v>
      </c>
      <c r="Y3008" s="21">
        <f>Ugovori_OPULJP[[#This Row],[Bespovratna sredstva - Ukupno (EU+Nac) HRK
= Ukupna ugovorena vrijednost bespovratnih sredstava]]+Ugovori_OPULJP[[#This Row],[Javni doprinos korisnika - HRK]]+Ugovori_OPULJP[[#This Row],[Privatni doprinos korisnika - HRK]]</f>
        <v>321067050</v>
      </c>
      <c r="Z3008" s="22">
        <f>Ugovori_OPULJP[[#This Row],[UKUPNI PRIHVATLJIVI IZDACI
TOTAL ELIGIBLE EXPENDITURE
= Bespovratna sredstva ukupno + doprinos korisnika
= Ukupni prihvatljivi troškovi
= Ukupna ugovorena vrijednost projekta HRK]]/7.5345</f>
        <v>42612920.565399162</v>
      </c>
      <c r="AA3008" s="13" t="s">
        <v>10676</v>
      </c>
      <c r="AB3008" s="13" t="s">
        <v>10677</v>
      </c>
      <c r="AC3008" s="12" t="s">
        <v>11013</v>
      </c>
      <c r="AD3008" s="12" t="s">
        <v>10679</v>
      </c>
    </row>
    <row r="3009" spans="1:30" ht="66.75" customHeight="1" x14ac:dyDescent="0.3">
      <c r="A3009" s="10" t="s">
        <v>11014</v>
      </c>
      <c r="B3009" s="11" t="s">
        <v>10671</v>
      </c>
      <c r="C3009" s="12" t="s">
        <v>11015</v>
      </c>
      <c r="D3009" s="12" t="s">
        <v>11016</v>
      </c>
      <c r="E3009" s="13" t="s">
        <v>18</v>
      </c>
      <c r="F3009" s="14" t="s">
        <v>11017</v>
      </c>
      <c r="G3009" s="14" t="s">
        <v>11018</v>
      </c>
      <c r="H3009" s="16">
        <v>42465</v>
      </c>
      <c r="I3009" s="16">
        <v>44561</v>
      </c>
      <c r="J3009" s="17" t="str">
        <f>IF(Ugovori_OPULJP[[#This Row],[DATUM ZAVRŠETKA OPERACIJE]]&gt;DATE(2023,12,31),"u provedbi","završen")</f>
        <v>završen</v>
      </c>
      <c r="K3009" s="15" t="s">
        <v>21</v>
      </c>
      <c r="L3009" s="15" t="s">
        <v>21</v>
      </c>
      <c r="M3009" s="18">
        <v>0.85</v>
      </c>
      <c r="N3009" s="18">
        <v>0.15</v>
      </c>
      <c r="O3009" s="19">
        <f>Ugovori_OPULJP[[#This Row],[Bespovratna sredstva - Ukupno (EU+Nac) HRK
= Ukupna ugovorena vrijednost bespovratnih sredstava]]*Ugovori_OPULJP[[#This Row],[EU STOPA SUFINANCIRANJA %
EU CO-FINANCING RATE %]]</f>
        <v>113696000</v>
      </c>
      <c r="P3009" s="20">
        <f>Ugovori_OPULJP[[#This Row],[Bespovratna sredstva - EU dio - HRK]]/7.5345</f>
        <v>15090052.425509322</v>
      </c>
      <c r="Q3009" s="19">
        <f>Ugovori_OPULJP[[#This Row],[Bespovratna sredstva - Ukupno (EU+Nac) HRK
= Ukupna ugovorena vrijednost bespovratnih sredstava]]*Ugovori_OPULJP[[#This Row],[STOPA NACIONALNOG SUFINANCIRANJA %]]</f>
        <v>20064000</v>
      </c>
      <c r="R3009" s="20">
        <f>Ugovori_OPULJP[[#This Row],[Bespovratna sredstva - Nacionalni dio - HRK]]/7.5345</f>
        <v>2662950.4280310571</v>
      </c>
      <c r="S3009" s="19">
        <v>133760000</v>
      </c>
      <c r="T3009" s="20">
        <f>Ugovori_OPULJP[[#This Row],[Bespovratna sredstva - Ukupno (EU+Nac) HRK
= Ukupna ugovorena vrijednost bespovratnih sredstava]]/7.5345</f>
        <v>17753002.85354038</v>
      </c>
      <c r="U3009" s="19">
        <v>0</v>
      </c>
      <c r="V3009" s="20">
        <f>Ugovori_OPULJP[[#This Row],[Javni doprinos korisnika - HRK]]/7.5345</f>
        <v>0</v>
      </c>
      <c r="W3009" s="19">
        <v>0</v>
      </c>
      <c r="X3009" s="20">
        <f>Ugovori_OPULJP[[#This Row],[Privatni doprinos korisnika - HRK]]/7.5345</f>
        <v>0</v>
      </c>
      <c r="Y3009" s="21">
        <f>Ugovori_OPULJP[[#This Row],[Bespovratna sredstva - Ukupno (EU+Nac) HRK
= Ukupna ugovorena vrijednost bespovratnih sredstava]]+Ugovori_OPULJP[[#This Row],[Javni doprinos korisnika - HRK]]+Ugovori_OPULJP[[#This Row],[Privatni doprinos korisnika - HRK]]</f>
        <v>133760000</v>
      </c>
      <c r="Z3009" s="22">
        <f>Ugovori_OPULJP[[#This Row],[UKUPNI PRIHVATLJIVI IZDACI
TOTAL ELIGIBLE EXPENDITURE
= Bespovratna sredstva ukupno + doprinos korisnika
= Ukupni prihvatljivi troškovi
= Ukupna ugovorena vrijednost projekta HRK]]/7.5345</f>
        <v>17753002.85354038</v>
      </c>
      <c r="AA3009" s="13" t="s">
        <v>10676</v>
      </c>
      <c r="AB3009" s="13" t="s">
        <v>10677</v>
      </c>
      <c r="AC3009" s="12" t="s">
        <v>11019</v>
      </c>
      <c r="AD3009" s="12" t="s">
        <v>10679</v>
      </c>
    </row>
    <row r="3010" spans="1:30" ht="66.75" customHeight="1" x14ac:dyDescent="0.3">
      <c r="A3010" s="10" t="s">
        <v>11020</v>
      </c>
      <c r="B3010" s="11" t="s">
        <v>10671</v>
      </c>
      <c r="C3010" s="12" t="s">
        <v>11015</v>
      </c>
      <c r="D3010" s="12" t="s">
        <v>11021</v>
      </c>
      <c r="E3010" s="13" t="s">
        <v>18</v>
      </c>
      <c r="F3010" s="14" t="s">
        <v>11022</v>
      </c>
      <c r="G3010" s="14" t="s">
        <v>11023</v>
      </c>
      <c r="H3010" s="16">
        <v>43004</v>
      </c>
      <c r="I3010" s="16">
        <v>45011</v>
      </c>
      <c r="J3010" s="17" t="str">
        <f>IF(Ugovori_OPULJP[[#This Row],[DATUM ZAVRŠETKA OPERACIJE]]&gt;DATE(2023,12,31),"u provedbi","završen")</f>
        <v>završen</v>
      </c>
      <c r="K3010" s="15" t="s">
        <v>21</v>
      </c>
      <c r="L3010" s="15" t="s">
        <v>21</v>
      </c>
      <c r="M3010" s="18">
        <v>0.85</v>
      </c>
      <c r="N3010" s="18">
        <v>0.15</v>
      </c>
      <c r="O3010" s="19">
        <f>Ugovori_OPULJP[[#This Row],[Bespovratna sredstva - Ukupno (EU+Nac) HRK
= Ukupna ugovorena vrijednost bespovratnih sredstava]]*Ugovori_OPULJP[[#This Row],[EU STOPA SUFINANCIRANJA %
EU CO-FINANCING RATE %]]</f>
        <v>68926500</v>
      </c>
      <c r="P3010" s="20">
        <f>Ugovori_OPULJP[[#This Row],[Bespovratna sredstva - EU dio - HRK]]/7.5345</f>
        <v>9148118.6541907229</v>
      </c>
      <c r="Q3010" s="19">
        <f>Ugovori_OPULJP[[#This Row],[Bespovratna sredstva - Ukupno (EU+Nac) HRK
= Ukupna ugovorena vrijednost bespovratnih sredstava]]*Ugovori_OPULJP[[#This Row],[STOPA NACIONALNOG SUFINANCIRANJA %]]</f>
        <v>12163500</v>
      </c>
      <c r="R3010" s="20">
        <f>Ugovori_OPULJP[[#This Row],[Bespovratna sredstva - Nacionalni dio - HRK]]/7.5345</f>
        <v>1614373.880151304</v>
      </c>
      <c r="S3010" s="19">
        <v>81090000</v>
      </c>
      <c r="T3010" s="20">
        <f>Ugovori_OPULJP[[#This Row],[Bespovratna sredstva - Ukupno (EU+Nac) HRK
= Ukupna ugovorena vrijednost bespovratnih sredstava]]/7.5345</f>
        <v>10762492.534342026</v>
      </c>
      <c r="U3010" s="19">
        <v>0</v>
      </c>
      <c r="V3010" s="20">
        <f>Ugovori_OPULJP[[#This Row],[Javni doprinos korisnika - HRK]]/7.5345</f>
        <v>0</v>
      </c>
      <c r="W3010" s="19">
        <v>0</v>
      </c>
      <c r="X3010" s="20">
        <f>Ugovori_OPULJP[[#This Row],[Privatni doprinos korisnika - HRK]]/7.5345</f>
        <v>0</v>
      </c>
      <c r="Y3010" s="21">
        <f>Ugovori_OPULJP[[#This Row],[Bespovratna sredstva - Ukupno (EU+Nac) HRK
= Ukupna ugovorena vrijednost bespovratnih sredstava]]+Ugovori_OPULJP[[#This Row],[Javni doprinos korisnika - HRK]]+Ugovori_OPULJP[[#This Row],[Privatni doprinos korisnika - HRK]]</f>
        <v>81090000</v>
      </c>
      <c r="Z3010" s="22">
        <f>Ugovori_OPULJP[[#This Row],[UKUPNI PRIHVATLJIVI IZDACI
TOTAL ELIGIBLE EXPENDITURE
= Bespovratna sredstva ukupno + doprinos korisnika
= Ukupni prihvatljivi troškovi
= Ukupna ugovorena vrijednost projekta HRK]]/7.5345</f>
        <v>10762492.534342026</v>
      </c>
      <c r="AA3010" s="13" t="s">
        <v>10676</v>
      </c>
      <c r="AB3010" s="13" t="s">
        <v>10677</v>
      </c>
      <c r="AC3010" s="12" t="s">
        <v>11024</v>
      </c>
      <c r="AD3010" s="12" t="s">
        <v>10679</v>
      </c>
    </row>
    <row r="3011" spans="1:30" ht="66.75" customHeight="1" x14ac:dyDescent="0.3">
      <c r="A3011" s="10" t="s">
        <v>11025</v>
      </c>
      <c r="B3011" s="11" t="s">
        <v>10671</v>
      </c>
      <c r="C3011" s="12" t="s">
        <v>11015</v>
      </c>
      <c r="D3011" s="12" t="s">
        <v>11026</v>
      </c>
      <c r="E3011" s="13" t="s">
        <v>18</v>
      </c>
      <c r="F3011" s="14" t="s">
        <v>11026</v>
      </c>
      <c r="G3011" s="14" t="s">
        <v>11023</v>
      </c>
      <c r="H3011" s="16">
        <v>43269</v>
      </c>
      <c r="I3011" s="16">
        <v>45278</v>
      </c>
      <c r="J3011" s="17" t="str">
        <f>IF(Ugovori_OPULJP[[#This Row],[DATUM ZAVRŠETKA OPERACIJE]]&gt;DATE(2023,12,31),"u provedbi","završen")</f>
        <v>završen</v>
      </c>
      <c r="K3011" s="15" t="s">
        <v>20</v>
      </c>
      <c r="L3011" s="15" t="s">
        <v>21</v>
      </c>
      <c r="M3011" s="18">
        <v>0.85</v>
      </c>
      <c r="N3011" s="18">
        <v>0.15</v>
      </c>
      <c r="O3011" s="19">
        <f>Ugovori_OPULJP[[#This Row],[Bespovratna sredstva - Ukupno (EU+Nac) HRK
= Ukupna ugovorena vrijednost bespovratnih sredstava]]*Ugovori_OPULJP[[#This Row],[EU STOPA SUFINANCIRANJA %
EU CO-FINANCING RATE %]]</f>
        <v>38116074</v>
      </c>
      <c r="P3011" s="20">
        <f>Ugovori_OPULJP[[#This Row],[Bespovratna sredstva - EU dio - HRK]]/7.5345</f>
        <v>5058872.3870197088</v>
      </c>
      <c r="Q3011" s="19">
        <f>Ugovori_OPULJP[[#This Row],[Bespovratna sredstva - Ukupno (EU+Nac) HRK
= Ukupna ugovorena vrijednost bespovratnih sredstava]]*Ugovori_OPULJP[[#This Row],[STOPA NACIONALNOG SUFINANCIRANJA %]]</f>
        <v>6726366</v>
      </c>
      <c r="R3011" s="20">
        <f>Ugovori_OPULJP[[#This Row],[Bespovratna sredstva - Nacionalni dio - HRK]]/7.5345</f>
        <v>892742.18594465451</v>
      </c>
      <c r="S3011" s="19">
        <v>44842440</v>
      </c>
      <c r="T3011" s="20">
        <f>Ugovori_OPULJP[[#This Row],[Bespovratna sredstva - Ukupno (EU+Nac) HRK
= Ukupna ugovorena vrijednost bespovratnih sredstava]]/7.5345</f>
        <v>5951614.5729643637</v>
      </c>
      <c r="U3011" s="19">
        <v>0</v>
      </c>
      <c r="V3011" s="20">
        <f>Ugovori_OPULJP[[#This Row],[Javni doprinos korisnika - HRK]]/7.5345</f>
        <v>0</v>
      </c>
      <c r="W3011" s="19">
        <v>0</v>
      </c>
      <c r="X3011" s="20">
        <f>Ugovori_OPULJP[[#This Row],[Privatni doprinos korisnika - HRK]]/7.5345</f>
        <v>0</v>
      </c>
      <c r="Y3011" s="21">
        <f>Ugovori_OPULJP[[#This Row],[Bespovratna sredstva - Ukupno (EU+Nac) HRK
= Ukupna ugovorena vrijednost bespovratnih sredstava]]+Ugovori_OPULJP[[#This Row],[Javni doprinos korisnika - HRK]]+Ugovori_OPULJP[[#This Row],[Privatni doprinos korisnika - HRK]]</f>
        <v>44842440</v>
      </c>
      <c r="Z3011" s="22">
        <f>Ugovori_OPULJP[[#This Row],[UKUPNI PRIHVATLJIVI IZDACI
TOTAL ELIGIBLE EXPENDITURE
= Bespovratna sredstva ukupno + doprinos korisnika
= Ukupni prihvatljivi troškovi
= Ukupna ugovorena vrijednost projekta HRK]]/7.5345</f>
        <v>5951614.5729643637</v>
      </c>
      <c r="AA3011" s="13" t="s">
        <v>10676</v>
      </c>
      <c r="AB3011" s="13" t="s">
        <v>10677</v>
      </c>
      <c r="AC3011" s="12" t="s">
        <v>11027</v>
      </c>
      <c r="AD3011" s="12" t="s">
        <v>10679</v>
      </c>
    </row>
    <row r="3012" spans="1:30" ht="66.75" customHeight="1" x14ac:dyDescent="0.3">
      <c r="A3012" s="10" t="s">
        <v>11028</v>
      </c>
      <c r="B3012" s="11" t="s">
        <v>10671</v>
      </c>
      <c r="C3012" s="12" t="s">
        <v>11029</v>
      </c>
      <c r="D3012" s="12" t="s">
        <v>11030</v>
      </c>
      <c r="E3012" s="13" t="s">
        <v>223</v>
      </c>
      <c r="F3012" s="14" t="s">
        <v>11031</v>
      </c>
      <c r="G3012" s="14" t="s">
        <v>295</v>
      </c>
      <c r="H3012" s="16">
        <v>42241</v>
      </c>
      <c r="I3012" s="16">
        <v>42606</v>
      </c>
      <c r="J3012" s="17" t="str">
        <f>IF(Ugovori_OPULJP[[#This Row],[DATUM ZAVRŠETKA OPERACIJE]]&gt;DATE(2023,12,31),"u provedbi","završen")</f>
        <v>završen</v>
      </c>
      <c r="K3012" s="15" t="s">
        <v>192</v>
      </c>
      <c r="L3012" s="15" t="s">
        <v>192</v>
      </c>
      <c r="M3012" s="18">
        <v>0.85</v>
      </c>
      <c r="N3012" s="18">
        <v>0.15</v>
      </c>
      <c r="O3012" s="19">
        <f>Ugovori_OPULJP[[#This Row],[Bespovratna sredstva - Ukupno (EU+Nac) HRK
= Ukupna ugovorena vrijednost bespovratnih sredstava]]*Ugovori_OPULJP[[#This Row],[EU STOPA SUFINANCIRANJA %
EU CO-FINANCING RATE %]]</f>
        <v>2125000</v>
      </c>
      <c r="P3012" s="20">
        <f>Ugovori_OPULJP[[#This Row],[Bespovratna sredstva - EU dio - HRK]]/7.5345</f>
        <v>282035.96788108035</v>
      </c>
      <c r="Q3012" s="19">
        <f>Ugovori_OPULJP[[#This Row],[Bespovratna sredstva - Ukupno (EU+Nac) HRK
= Ukupna ugovorena vrijednost bespovratnih sredstava]]*Ugovori_OPULJP[[#This Row],[STOPA NACIONALNOG SUFINANCIRANJA %]]</f>
        <v>375000</v>
      </c>
      <c r="R3012" s="20">
        <f>Ugovori_OPULJP[[#This Row],[Bespovratna sredstva - Nacionalni dio - HRK]]/7.5345</f>
        <v>49771.053155484769</v>
      </c>
      <c r="S3012" s="19">
        <v>2500000</v>
      </c>
      <c r="T3012" s="20">
        <f>Ugovori_OPULJP[[#This Row],[Bespovratna sredstva - Ukupno (EU+Nac) HRK
= Ukupna ugovorena vrijednost bespovratnih sredstava]]/7.5345</f>
        <v>331807.02103656513</v>
      </c>
      <c r="U3012" s="19">
        <v>2445458.7999999998</v>
      </c>
      <c r="V3012" s="20">
        <f>Ugovori_OPULJP[[#This Row],[Javni doprinos korisnika - HRK]]/7.5345</f>
        <v>324568.1597982613</v>
      </c>
      <c r="W3012" s="19">
        <v>0</v>
      </c>
      <c r="X3012" s="20">
        <f>Ugovori_OPULJP[[#This Row],[Privatni doprinos korisnika - HRK]]/7.5345</f>
        <v>0</v>
      </c>
      <c r="Y3012" s="21">
        <f>Ugovori_OPULJP[[#This Row],[Bespovratna sredstva - Ukupno (EU+Nac) HRK
= Ukupna ugovorena vrijednost bespovratnih sredstava]]+Ugovori_OPULJP[[#This Row],[Javni doprinos korisnika - HRK]]+Ugovori_OPULJP[[#This Row],[Privatni doprinos korisnika - HRK]]</f>
        <v>4945458.8</v>
      </c>
      <c r="Z3012" s="22">
        <f>Ugovori_OPULJP[[#This Row],[UKUPNI PRIHVATLJIVI IZDACI
TOTAL ELIGIBLE EXPENDITURE
= Bespovratna sredstva ukupno + doprinos korisnika
= Ukupni prihvatljivi troškovi
= Ukupna ugovorena vrijednost projekta HRK]]/7.5345</f>
        <v>656375.18083482643</v>
      </c>
      <c r="AA3012" s="13" t="s">
        <v>10676</v>
      </c>
      <c r="AB3012" s="13" t="s">
        <v>10677</v>
      </c>
      <c r="AC3012" s="12" t="s">
        <v>11032</v>
      </c>
      <c r="AD3012" s="12" t="s">
        <v>11033</v>
      </c>
    </row>
    <row r="3013" spans="1:30" ht="66.75" customHeight="1" x14ac:dyDescent="0.3">
      <c r="A3013" s="10" t="s">
        <v>11034</v>
      </c>
      <c r="B3013" s="11" t="s">
        <v>10671</v>
      </c>
      <c r="C3013" s="12" t="s">
        <v>11029</v>
      </c>
      <c r="D3013" s="12" t="s">
        <v>11030</v>
      </c>
      <c r="E3013" s="13" t="s">
        <v>223</v>
      </c>
      <c r="F3013" s="14" t="s">
        <v>11035</v>
      </c>
      <c r="G3013" s="14" t="s">
        <v>6859</v>
      </c>
      <c r="H3013" s="16">
        <v>42251</v>
      </c>
      <c r="I3013" s="16">
        <v>42616</v>
      </c>
      <c r="J3013" s="17" t="str">
        <f>IF(Ugovori_OPULJP[[#This Row],[DATUM ZAVRŠETKA OPERACIJE]]&gt;DATE(2023,12,31),"u provedbi","završen")</f>
        <v>završen</v>
      </c>
      <c r="K3013" s="15" t="s">
        <v>362</v>
      </c>
      <c r="L3013" s="15" t="s">
        <v>362</v>
      </c>
      <c r="M3013" s="18">
        <v>0.85</v>
      </c>
      <c r="N3013" s="18">
        <v>0.15</v>
      </c>
      <c r="O3013" s="19">
        <f>Ugovori_OPULJP[[#This Row],[Bespovratna sredstva - Ukupno (EU+Nac) HRK
= Ukupna ugovorena vrijednost bespovratnih sredstava]]*Ugovori_OPULJP[[#This Row],[EU STOPA SUFINANCIRANJA %
EU CO-FINANCING RATE %]]</f>
        <v>1961954.4534999998</v>
      </c>
      <c r="P3013" s="20">
        <f>Ugovori_OPULJP[[#This Row],[Bespovratna sredstva - EU dio - HRK]]/7.5345</f>
        <v>260396.10505010284</v>
      </c>
      <c r="Q3013" s="19">
        <f>Ugovori_OPULJP[[#This Row],[Bespovratna sredstva - Ukupno (EU+Nac) HRK
= Ukupna ugovorena vrijednost bespovratnih sredstava]]*Ugovori_OPULJP[[#This Row],[STOPA NACIONALNOG SUFINANCIRANJA %]]</f>
        <v>346227.25649999996</v>
      </c>
      <c r="R3013" s="20">
        <f>Ugovori_OPULJP[[#This Row],[Bespovratna sredstva - Nacionalni dio - HRK]]/7.5345</f>
        <v>45952.253832371083</v>
      </c>
      <c r="S3013" s="19">
        <v>2308181.71</v>
      </c>
      <c r="T3013" s="20">
        <f>Ugovori_OPULJP[[#This Row],[Bespovratna sredstva - Ukupno (EU+Nac) HRK
= Ukupna ugovorena vrijednost bespovratnih sredstava]]/7.5345</f>
        <v>306348.35888247396</v>
      </c>
      <c r="U3013" s="19">
        <v>124043.49000000022</v>
      </c>
      <c r="V3013" s="20">
        <f>Ugovori_OPULJP[[#This Row],[Javni doprinos korisnika - HRK]]/7.5345</f>
        <v>16463.400358351613</v>
      </c>
      <c r="W3013" s="19">
        <v>0</v>
      </c>
      <c r="X3013" s="20">
        <f>Ugovori_OPULJP[[#This Row],[Privatni doprinos korisnika - HRK]]/7.5345</f>
        <v>0</v>
      </c>
      <c r="Y3013" s="21">
        <f>Ugovori_OPULJP[[#This Row],[Bespovratna sredstva - Ukupno (EU+Nac) HRK
= Ukupna ugovorena vrijednost bespovratnih sredstava]]+Ugovori_OPULJP[[#This Row],[Javni doprinos korisnika - HRK]]+Ugovori_OPULJP[[#This Row],[Privatni doprinos korisnika - HRK]]</f>
        <v>2432225.2000000002</v>
      </c>
      <c r="Z3013" s="22">
        <f>Ugovori_OPULJP[[#This Row],[UKUPNI PRIHVATLJIVI IZDACI
TOTAL ELIGIBLE EXPENDITURE
= Bespovratna sredstva ukupno + doprinos korisnika
= Ukupni prihvatljivi troškovi
= Ukupna ugovorena vrijednost projekta HRK]]/7.5345</f>
        <v>322811.75924082554</v>
      </c>
      <c r="AA3013" s="13" t="s">
        <v>10676</v>
      </c>
      <c r="AB3013" s="13" t="s">
        <v>10677</v>
      </c>
      <c r="AC3013" s="12" t="s">
        <v>11036</v>
      </c>
      <c r="AD3013" s="12" t="s">
        <v>11033</v>
      </c>
    </row>
    <row r="3014" spans="1:30" ht="66.75" customHeight="1" x14ac:dyDescent="0.3">
      <c r="A3014" s="10" t="s">
        <v>11037</v>
      </c>
      <c r="B3014" s="11" t="s">
        <v>10671</v>
      </c>
      <c r="C3014" s="12" t="s">
        <v>11029</v>
      </c>
      <c r="D3014" s="12" t="s">
        <v>11030</v>
      </c>
      <c r="E3014" s="13" t="s">
        <v>223</v>
      </c>
      <c r="F3014" s="14" t="s">
        <v>11038</v>
      </c>
      <c r="G3014" s="14" t="s">
        <v>8531</v>
      </c>
      <c r="H3014" s="16">
        <v>42242</v>
      </c>
      <c r="I3014" s="16">
        <v>42607</v>
      </c>
      <c r="J3014" s="17" t="str">
        <f>IF(Ugovori_OPULJP[[#This Row],[DATUM ZAVRŠETKA OPERACIJE]]&gt;DATE(2023,12,31),"u provedbi","završen")</f>
        <v>završen</v>
      </c>
      <c r="K3014" s="15" t="s">
        <v>66</v>
      </c>
      <c r="L3014" s="15" t="s">
        <v>66</v>
      </c>
      <c r="M3014" s="18">
        <v>0.85</v>
      </c>
      <c r="N3014" s="18">
        <v>0.15</v>
      </c>
      <c r="O3014" s="19">
        <f>Ugovori_OPULJP[[#This Row],[Bespovratna sredstva - Ukupno (EU+Nac) HRK
= Ukupna ugovorena vrijednost bespovratnih sredstava]]*Ugovori_OPULJP[[#This Row],[EU STOPA SUFINANCIRANJA %
EU CO-FINANCING RATE %]]</f>
        <v>184597.56</v>
      </c>
      <c r="P3014" s="20">
        <f>Ugovori_OPULJP[[#This Row],[Bespovratna sredstva - EU dio - HRK]]/7.5345</f>
        <v>24500.306589687436</v>
      </c>
      <c r="Q3014" s="19">
        <f>Ugovori_OPULJP[[#This Row],[Bespovratna sredstva - Ukupno (EU+Nac) HRK
= Ukupna ugovorena vrijednost bespovratnih sredstava]]*Ugovori_OPULJP[[#This Row],[STOPA NACIONALNOG SUFINANCIRANJA %]]</f>
        <v>32576.04</v>
      </c>
      <c r="R3014" s="20">
        <f>Ugovori_OPULJP[[#This Row],[Bespovratna sredstva - Nacionalni dio - HRK]]/7.5345</f>
        <v>4323.5835158271948</v>
      </c>
      <c r="S3014" s="19">
        <v>217173.6</v>
      </c>
      <c r="T3014" s="20">
        <f>Ugovori_OPULJP[[#This Row],[Bespovratna sredstva - Ukupno (EU+Nac) HRK
= Ukupna ugovorena vrijednost bespovratnih sredstava]]/7.5345</f>
        <v>28823.890105514631</v>
      </c>
      <c r="U3014" s="19">
        <v>24130.399999999994</v>
      </c>
      <c r="V3014" s="20">
        <f>Ugovori_OPULJP[[#This Row],[Javni doprinos korisnika - HRK]]/7.5345</f>
        <v>3202.6544561682917</v>
      </c>
      <c r="W3014" s="19">
        <v>0</v>
      </c>
      <c r="X3014" s="20">
        <f>Ugovori_OPULJP[[#This Row],[Privatni doprinos korisnika - HRK]]/7.5345</f>
        <v>0</v>
      </c>
      <c r="Y3014" s="21">
        <f>Ugovori_OPULJP[[#This Row],[Bespovratna sredstva - Ukupno (EU+Nac) HRK
= Ukupna ugovorena vrijednost bespovratnih sredstava]]+Ugovori_OPULJP[[#This Row],[Javni doprinos korisnika - HRK]]+Ugovori_OPULJP[[#This Row],[Privatni doprinos korisnika - HRK]]</f>
        <v>241304</v>
      </c>
      <c r="Z3014" s="22">
        <f>Ugovori_OPULJP[[#This Row],[UKUPNI PRIHVATLJIVI IZDACI
TOTAL ELIGIBLE EXPENDITURE
= Bespovratna sredstva ukupno + doprinos korisnika
= Ukupni prihvatljivi troškovi
= Ukupna ugovorena vrijednost projekta HRK]]/7.5345</f>
        <v>32026.544561682924</v>
      </c>
      <c r="AA3014" s="13" t="s">
        <v>10676</v>
      </c>
      <c r="AB3014" s="13" t="s">
        <v>10677</v>
      </c>
      <c r="AC3014" s="12" t="s">
        <v>11039</v>
      </c>
      <c r="AD3014" s="12" t="s">
        <v>11033</v>
      </c>
    </row>
    <row r="3015" spans="1:30" ht="66.75" customHeight="1" x14ac:dyDescent="0.3">
      <c r="A3015" s="10" t="s">
        <v>11040</v>
      </c>
      <c r="B3015" s="11" t="s">
        <v>10671</v>
      </c>
      <c r="C3015" s="12" t="s">
        <v>11029</v>
      </c>
      <c r="D3015" s="12" t="s">
        <v>11030</v>
      </c>
      <c r="E3015" s="13" t="s">
        <v>223</v>
      </c>
      <c r="F3015" s="14" t="s">
        <v>11041</v>
      </c>
      <c r="G3015" s="14" t="s">
        <v>11042</v>
      </c>
      <c r="H3015" s="16">
        <v>42251</v>
      </c>
      <c r="I3015" s="16">
        <v>42616</v>
      </c>
      <c r="J3015" s="17" t="str">
        <f>IF(Ugovori_OPULJP[[#This Row],[DATUM ZAVRŠETKA OPERACIJE]]&gt;DATE(2023,12,31),"u provedbi","završen")</f>
        <v>završen</v>
      </c>
      <c r="K3015" s="15" t="s">
        <v>66</v>
      </c>
      <c r="L3015" s="15" t="s">
        <v>66</v>
      </c>
      <c r="M3015" s="18">
        <v>0.85</v>
      </c>
      <c r="N3015" s="18">
        <v>0.15</v>
      </c>
      <c r="O3015" s="19">
        <f>Ugovori_OPULJP[[#This Row],[Bespovratna sredstva - Ukupno (EU+Nac) HRK
= Ukupna ugovorena vrijednost bespovratnih sredstava]]*Ugovori_OPULJP[[#This Row],[EU STOPA SUFINANCIRANJA %
EU CO-FINANCING RATE %]]</f>
        <v>2000585.7294999999</v>
      </c>
      <c r="P3015" s="20">
        <f>Ugovori_OPULJP[[#This Row],[Bespovratna sredstva - EU dio - HRK]]/7.5345</f>
        <v>265523.35649346339</v>
      </c>
      <c r="Q3015" s="19">
        <f>Ugovori_OPULJP[[#This Row],[Bespovratna sredstva - Ukupno (EU+Nac) HRK
= Ukupna ugovorena vrijednost bespovratnih sredstava]]*Ugovori_OPULJP[[#This Row],[STOPA NACIONALNOG SUFINANCIRANJA %]]</f>
        <v>353044.5405</v>
      </c>
      <c r="R3015" s="20">
        <f>Ugovori_OPULJP[[#This Row],[Bespovratna sredstva - Nacionalni dio - HRK]]/7.5345</f>
        <v>46857.062910611188</v>
      </c>
      <c r="S3015" s="19">
        <v>2353630.27</v>
      </c>
      <c r="T3015" s="20">
        <f>Ugovori_OPULJP[[#This Row],[Bespovratna sredstva - Ukupno (EU+Nac) HRK
= Ukupna ugovorena vrijednost bespovratnih sredstava]]/7.5345</f>
        <v>312380.41940407455</v>
      </c>
      <c r="U3015" s="19">
        <v>417636.73</v>
      </c>
      <c r="V3015" s="20">
        <f>Ugovori_OPULJP[[#This Row],[Javni doprinos korisnika - HRK]]/7.5345</f>
        <v>55429.919702700907</v>
      </c>
      <c r="W3015" s="19">
        <v>0</v>
      </c>
      <c r="X3015" s="20">
        <f>Ugovori_OPULJP[[#This Row],[Privatni doprinos korisnika - HRK]]/7.5345</f>
        <v>0</v>
      </c>
      <c r="Y3015" s="21">
        <f>Ugovori_OPULJP[[#This Row],[Bespovratna sredstva - Ukupno (EU+Nac) HRK
= Ukupna ugovorena vrijednost bespovratnih sredstava]]+Ugovori_OPULJP[[#This Row],[Javni doprinos korisnika - HRK]]+Ugovori_OPULJP[[#This Row],[Privatni doprinos korisnika - HRK]]</f>
        <v>2771267</v>
      </c>
      <c r="Z3015" s="22">
        <f>Ugovori_OPULJP[[#This Row],[UKUPNI PRIHVATLJIVI IZDACI
TOTAL ELIGIBLE EXPENDITURE
= Bespovratna sredstva ukupno + doprinos korisnika
= Ukupni prihvatljivi troškovi
= Ukupna ugovorena vrijednost projekta HRK]]/7.5345</f>
        <v>367810.33910677547</v>
      </c>
      <c r="AA3015" s="13" t="s">
        <v>10676</v>
      </c>
      <c r="AB3015" s="13" t="s">
        <v>10677</v>
      </c>
      <c r="AC3015" s="12" t="s">
        <v>11043</v>
      </c>
      <c r="AD3015" s="12" t="s">
        <v>11033</v>
      </c>
    </row>
    <row r="3016" spans="1:30" ht="66.75" customHeight="1" x14ac:dyDescent="0.3">
      <c r="A3016" s="10" t="s">
        <v>11044</v>
      </c>
      <c r="B3016" s="11" t="s">
        <v>10671</v>
      </c>
      <c r="C3016" s="12" t="s">
        <v>11029</v>
      </c>
      <c r="D3016" s="12" t="s">
        <v>11030</v>
      </c>
      <c r="E3016" s="13" t="s">
        <v>223</v>
      </c>
      <c r="F3016" s="14" t="s">
        <v>11045</v>
      </c>
      <c r="G3016" s="14" t="s">
        <v>825</v>
      </c>
      <c r="H3016" s="16">
        <v>42236</v>
      </c>
      <c r="I3016" s="16">
        <v>42601</v>
      </c>
      <c r="J3016" s="17" t="str">
        <f>IF(Ugovori_OPULJP[[#This Row],[DATUM ZAVRŠETKA OPERACIJE]]&gt;DATE(2023,12,31),"u provedbi","završen")</f>
        <v>završen</v>
      </c>
      <c r="K3016" s="15" t="s">
        <v>586</v>
      </c>
      <c r="L3016" s="15" t="s">
        <v>586</v>
      </c>
      <c r="M3016" s="18">
        <v>0.85</v>
      </c>
      <c r="N3016" s="18">
        <v>0.15</v>
      </c>
      <c r="O3016" s="19">
        <f>Ugovori_OPULJP[[#This Row],[Bespovratna sredstva - Ukupno (EU+Nac) HRK
= Ukupna ugovorena vrijednost bespovratnih sredstava]]*Ugovori_OPULJP[[#This Row],[EU STOPA SUFINANCIRANJA %
EU CO-FINANCING RATE %]]</f>
        <v>2125000</v>
      </c>
      <c r="P3016" s="20">
        <f>Ugovori_OPULJP[[#This Row],[Bespovratna sredstva - EU dio - HRK]]/7.5345</f>
        <v>282035.96788108035</v>
      </c>
      <c r="Q3016" s="19">
        <f>Ugovori_OPULJP[[#This Row],[Bespovratna sredstva - Ukupno (EU+Nac) HRK
= Ukupna ugovorena vrijednost bespovratnih sredstava]]*Ugovori_OPULJP[[#This Row],[STOPA NACIONALNOG SUFINANCIRANJA %]]</f>
        <v>375000</v>
      </c>
      <c r="R3016" s="20">
        <f>Ugovori_OPULJP[[#This Row],[Bespovratna sredstva - Nacionalni dio - HRK]]/7.5345</f>
        <v>49771.053155484769</v>
      </c>
      <c r="S3016" s="19">
        <v>2500000</v>
      </c>
      <c r="T3016" s="20">
        <f>Ugovori_OPULJP[[#This Row],[Bespovratna sredstva - Ukupno (EU+Nac) HRK
= Ukupna ugovorena vrijednost bespovratnih sredstava]]/7.5345</f>
        <v>331807.02103656513</v>
      </c>
      <c r="U3016" s="19">
        <v>165257.24000000022</v>
      </c>
      <c r="V3016" s="20">
        <f>Ugovori_OPULJP[[#This Row],[Javni doprinos korisnika - HRK]]/7.5345</f>
        <v>21933.405003649907</v>
      </c>
      <c r="W3016" s="19">
        <v>0</v>
      </c>
      <c r="X3016" s="20">
        <f>Ugovori_OPULJP[[#This Row],[Privatni doprinos korisnika - HRK]]/7.5345</f>
        <v>0</v>
      </c>
      <c r="Y3016" s="21">
        <f>Ugovori_OPULJP[[#This Row],[Bespovratna sredstva - Ukupno (EU+Nac) HRK
= Ukupna ugovorena vrijednost bespovratnih sredstava]]+Ugovori_OPULJP[[#This Row],[Javni doprinos korisnika - HRK]]+Ugovori_OPULJP[[#This Row],[Privatni doprinos korisnika - HRK]]</f>
        <v>2665257.2400000002</v>
      </c>
      <c r="Z3016" s="22">
        <f>Ugovori_OPULJP[[#This Row],[UKUPNI PRIHVATLJIVI IZDACI
TOTAL ELIGIBLE EXPENDITURE
= Bespovratna sredstva ukupno + doprinos korisnika
= Ukupni prihvatljivi troškovi
= Ukupna ugovorena vrijednost projekta HRK]]/7.5345</f>
        <v>353740.42604021501</v>
      </c>
      <c r="AA3016" s="13" t="s">
        <v>10676</v>
      </c>
      <c r="AB3016" s="13" t="s">
        <v>10677</v>
      </c>
      <c r="AC3016" s="98" t="s">
        <v>11046</v>
      </c>
      <c r="AD3016" s="12" t="s">
        <v>11033</v>
      </c>
    </row>
    <row r="3017" spans="1:30" ht="66.75" customHeight="1" x14ac:dyDescent="0.3">
      <c r="A3017" s="10" t="s">
        <v>11047</v>
      </c>
      <c r="B3017" s="11" t="s">
        <v>10671</v>
      </c>
      <c r="C3017" s="12" t="s">
        <v>11029</v>
      </c>
      <c r="D3017" s="12" t="s">
        <v>11030</v>
      </c>
      <c r="E3017" s="13" t="s">
        <v>223</v>
      </c>
      <c r="F3017" s="14" t="s">
        <v>11048</v>
      </c>
      <c r="G3017" s="14" t="s">
        <v>792</v>
      </c>
      <c r="H3017" s="16">
        <v>42248</v>
      </c>
      <c r="I3017" s="16">
        <v>42613</v>
      </c>
      <c r="J3017" s="17" t="str">
        <f>IF(Ugovori_OPULJP[[#This Row],[DATUM ZAVRŠETKA OPERACIJE]]&gt;DATE(2023,12,31),"u provedbi","završen")</f>
        <v>završen</v>
      </c>
      <c r="K3017" s="15" t="s">
        <v>586</v>
      </c>
      <c r="L3017" s="15" t="s">
        <v>586</v>
      </c>
      <c r="M3017" s="18">
        <v>0.85</v>
      </c>
      <c r="N3017" s="18">
        <v>0.15</v>
      </c>
      <c r="O3017" s="19">
        <f>Ugovori_OPULJP[[#This Row],[Bespovratna sredstva - Ukupno (EU+Nac) HRK
= Ukupna ugovorena vrijednost bespovratnih sredstava]]*Ugovori_OPULJP[[#This Row],[EU STOPA SUFINANCIRANJA %
EU CO-FINANCING RATE %]]</f>
        <v>1819606.05</v>
      </c>
      <c r="P3017" s="20">
        <f>Ugovori_OPULJP[[#This Row],[Bespovratna sredstva - EU dio - HRK]]/7.5345</f>
        <v>241503.22516424448</v>
      </c>
      <c r="Q3017" s="19">
        <f>Ugovori_OPULJP[[#This Row],[Bespovratna sredstva - Ukupno (EU+Nac) HRK
= Ukupna ugovorena vrijednost bespovratnih sredstava]]*Ugovori_OPULJP[[#This Row],[STOPA NACIONALNOG SUFINANCIRANJA %]]</f>
        <v>321106.95</v>
      </c>
      <c r="R3017" s="20">
        <f>Ugovori_OPULJP[[#This Row],[Bespovratna sredstva - Nacionalni dio - HRK]]/7.5345</f>
        <v>42618.216205454904</v>
      </c>
      <c r="S3017" s="19">
        <v>2140713</v>
      </c>
      <c r="T3017" s="20">
        <f>Ugovori_OPULJP[[#This Row],[Bespovratna sredstva - Ukupno (EU+Nac) HRK
= Ukupna ugovorena vrijednost bespovratnih sredstava]]/7.5345</f>
        <v>284121.44136969937</v>
      </c>
      <c r="U3017" s="19">
        <v>237857</v>
      </c>
      <c r="V3017" s="20">
        <f>Ugovori_OPULJP[[#This Row],[Javni doprinos korisnika - HRK]]/7.5345</f>
        <v>31569.049041077709</v>
      </c>
      <c r="W3017" s="19">
        <v>0</v>
      </c>
      <c r="X3017" s="20">
        <f>Ugovori_OPULJP[[#This Row],[Privatni doprinos korisnika - HRK]]/7.5345</f>
        <v>0</v>
      </c>
      <c r="Y3017" s="21">
        <f>Ugovori_OPULJP[[#This Row],[Bespovratna sredstva - Ukupno (EU+Nac) HRK
= Ukupna ugovorena vrijednost bespovratnih sredstava]]+Ugovori_OPULJP[[#This Row],[Javni doprinos korisnika - HRK]]+Ugovori_OPULJP[[#This Row],[Privatni doprinos korisnika - HRK]]</f>
        <v>2378570</v>
      </c>
      <c r="Z3017" s="22">
        <f>Ugovori_OPULJP[[#This Row],[UKUPNI PRIHVATLJIVI IZDACI
TOTAL ELIGIBLE EXPENDITURE
= Bespovratna sredstva ukupno + doprinos korisnika
= Ukupni prihvatljivi troškovi
= Ukupna ugovorena vrijednost projekta HRK]]/7.5345</f>
        <v>315690.4904107771</v>
      </c>
      <c r="AA3017" s="13" t="s">
        <v>10676</v>
      </c>
      <c r="AB3017" s="13" t="s">
        <v>10677</v>
      </c>
      <c r="AC3017" s="98" t="s">
        <v>11049</v>
      </c>
      <c r="AD3017" s="12" t="s">
        <v>11033</v>
      </c>
    </row>
    <row r="3018" spans="1:30" ht="66.75" customHeight="1" x14ac:dyDescent="0.3">
      <c r="A3018" s="10" t="s">
        <v>11050</v>
      </c>
      <c r="B3018" s="11" t="s">
        <v>10671</v>
      </c>
      <c r="C3018" s="12" t="s">
        <v>11029</v>
      </c>
      <c r="D3018" s="12" t="s">
        <v>11030</v>
      </c>
      <c r="E3018" s="13" t="s">
        <v>223</v>
      </c>
      <c r="F3018" s="14" t="s">
        <v>11051</v>
      </c>
      <c r="G3018" s="14" t="s">
        <v>11052</v>
      </c>
      <c r="H3018" s="16">
        <v>42233</v>
      </c>
      <c r="I3018" s="16">
        <v>42598</v>
      </c>
      <c r="J3018" s="17" t="str">
        <f>IF(Ugovori_OPULJP[[#This Row],[DATUM ZAVRŠETKA OPERACIJE]]&gt;DATE(2023,12,31),"u provedbi","završen")</f>
        <v>završen</v>
      </c>
      <c r="K3018" s="15" t="s">
        <v>117</v>
      </c>
      <c r="L3018" s="15" t="s">
        <v>117</v>
      </c>
      <c r="M3018" s="18">
        <v>0.85</v>
      </c>
      <c r="N3018" s="18">
        <v>0.15</v>
      </c>
      <c r="O3018" s="19">
        <f>Ugovori_OPULJP[[#This Row],[Bespovratna sredstva - Ukupno (EU+Nac) HRK
= Ukupna ugovorena vrijednost bespovratnih sredstava]]*Ugovori_OPULJP[[#This Row],[EU STOPA SUFINANCIRANJA %
EU CO-FINANCING RATE %]]</f>
        <v>1553406.1864999998</v>
      </c>
      <c r="P3018" s="20">
        <f>Ugovori_OPULJP[[#This Row],[Bespovratna sredstva - EU dio - HRK]]/7.5345</f>
        <v>206172.43168093433</v>
      </c>
      <c r="Q3018" s="19">
        <f>Ugovori_OPULJP[[#This Row],[Bespovratna sredstva - Ukupno (EU+Nac) HRK
= Ukupna ugovorena vrijednost bespovratnih sredstava]]*Ugovori_OPULJP[[#This Row],[STOPA NACIONALNOG SUFINANCIRANJA %]]</f>
        <v>274130.50349999999</v>
      </c>
      <c r="R3018" s="20">
        <f>Ugovori_OPULJP[[#This Row],[Bespovratna sredstva - Nacionalni dio - HRK]]/7.5345</f>
        <v>36383.370296635476</v>
      </c>
      <c r="S3018" s="19">
        <v>1827536.69</v>
      </c>
      <c r="T3018" s="20">
        <f>Ugovori_OPULJP[[#This Row],[Bespovratna sredstva - Ukupno (EU+Nac) HRK
= Ukupna ugovorena vrijednost bespovratnih sredstava]]/7.5345</f>
        <v>242555.80197756982</v>
      </c>
      <c r="U3018" s="19">
        <v>203059.64000000013</v>
      </c>
      <c r="V3018" s="20">
        <f>Ugovori_OPULJP[[#This Row],[Javni doprinos korisnika - HRK]]/7.5345</f>
        <v>26950.645696462954</v>
      </c>
      <c r="W3018" s="19">
        <v>0</v>
      </c>
      <c r="X3018" s="20">
        <f>Ugovori_OPULJP[[#This Row],[Privatni doprinos korisnika - HRK]]/7.5345</f>
        <v>0</v>
      </c>
      <c r="Y3018" s="21">
        <f>Ugovori_OPULJP[[#This Row],[Bespovratna sredstva - Ukupno (EU+Nac) HRK
= Ukupna ugovorena vrijednost bespovratnih sredstava]]+Ugovori_OPULJP[[#This Row],[Javni doprinos korisnika - HRK]]+Ugovori_OPULJP[[#This Row],[Privatni doprinos korisnika - HRK]]</f>
        <v>2030596.33</v>
      </c>
      <c r="Z3018" s="22">
        <f>Ugovori_OPULJP[[#This Row],[UKUPNI PRIHVATLJIVI IZDACI
TOTAL ELIGIBLE EXPENDITURE
= Bespovratna sredstva ukupno + doprinos korisnika
= Ukupni prihvatljivi troškovi
= Ukupna ugovorena vrijednost projekta HRK]]/7.5345</f>
        <v>269506.44767403277</v>
      </c>
      <c r="AA3018" s="13" t="s">
        <v>10676</v>
      </c>
      <c r="AB3018" s="13" t="s">
        <v>10677</v>
      </c>
      <c r="AC3018" s="98" t="s">
        <v>11053</v>
      </c>
      <c r="AD3018" s="12" t="s">
        <v>11033</v>
      </c>
    </row>
    <row r="3019" spans="1:30" ht="66.75" customHeight="1" x14ac:dyDescent="0.3">
      <c r="A3019" s="10" t="s">
        <v>11054</v>
      </c>
      <c r="B3019" s="11" t="s">
        <v>10671</v>
      </c>
      <c r="C3019" s="12" t="s">
        <v>11029</v>
      </c>
      <c r="D3019" s="12" t="s">
        <v>11030</v>
      </c>
      <c r="E3019" s="13" t="s">
        <v>223</v>
      </c>
      <c r="F3019" s="14" t="s">
        <v>11055</v>
      </c>
      <c r="G3019" s="32" t="s">
        <v>1486</v>
      </c>
      <c r="H3019" s="16">
        <v>42248</v>
      </c>
      <c r="I3019" s="16">
        <v>42613</v>
      </c>
      <c r="J3019" s="17" t="str">
        <f>IF(Ugovori_OPULJP[[#This Row],[DATUM ZAVRŠETKA OPERACIJE]]&gt;DATE(2023,12,31),"u provedbi","završen")</f>
        <v>završen</v>
      </c>
      <c r="K3019" s="15" t="s">
        <v>178</v>
      </c>
      <c r="L3019" s="15" t="s">
        <v>178</v>
      </c>
      <c r="M3019" s="18">
        <v>0.85</v>
      </c>
      <c r="N3019" s="18">
        <v>0.15</v>
      </c>
      <c r="O3019" s="19">
        <f>Ugovori_OPULJP[[#This Row],[Bespovratna sredstva - Ukupno (EU+Nac) HRK
= Ukupna ugovorena vrijednost bespovratnih sredstava]]*Ugovori_OPULJP[[#This Row],[EU STOPA SUFINANCIRANJA %
EU CO-FINANCING RATE %]]</f>
        <v>1459911.9324999999</v>
      </c>
      <c r="P3019" s="20">
        <f>Ugovori_OPULJP[[#This Row],[Bespovratna sredstva - EU dio - HRK]]/7.5345</f>
        <v>193763.61171942396</v>
      </c>
      <c r="Q3019" s="19">
        <f>Ugovori_OPULJP[[#This Row],[Bespovratna sredstva - Ukupno (EU+Nac) HRK
= Ukupna ugovorena vrijednost bespovratnih sredstava]]*Ugovori_OPULJP[[#This Row],[STOPA NACIONALNOG SUFINANCIRANJA %]]</f>
        <v>257631.51749999999</v>
      </c>
      <c r="R3019" s="20">
        <f>Ugovori_OPULJP[[#This Row],[Bespovratna sredstva - Nacionalni dio - HRK]]/7.5345</f>
        <v>34193.578538721878</v>
      </c>
      <c r="S3019" s="19">
        <v>1717543.45</v>
      </c>
      <c r="T3019" s="20">
        <f>Ugovori_OPULJP[[#This Row],[Bespovratna sredstva - Ukupno (EU+Nac) HRK
= Ukupna ugovorena vrijednost bespovratnih sredstava]]/7.5345</f>
        <v>227957.19025814586</v>
      </c>
      <c r="U3019" s="19">
        <v>90397.030000000028</v>
      </c>
      <c r="V3019" s="20">
        <f>Ugovori_OPULJP[[#This Row],[Javni doprinos korisnika - HRK]]/7.5345</f>
        <v>11997.747693941206</v>
      </c>
      <c r="W3019" s="19">
        <v>0</v>
      </c>
      <c r="X3019" s="20">
        <f>Ugovori_OPULJP[[#This Row],[Privatni doprinos korisnika - HRK]]/7.5345</f>
        <v>0</v>
      </c>
      <c r="Y3019" s="21">
        <f>Ugovori_OPULJP[[#This Row],[Bespovratna sredstva - Ukupno (EU+Nac) HRK
= Ukupna ugovorena vrijednost bespovratnih sredstava]]+Ugovori_OPULJP[[#This Row],[Javni doprinos korisnika - HRK]]+Ugovori_OPULJP[[#This Row],[Privatni doprinos korisnika - HRK]]</f>
        <v>1807940.48</v>
      </c>
      <c r="Z3019" s="22">
        <f>Ugovori_OPULJP[[#This Row],[UKUPNI PRIHVATLJIVI IZDACI
TOTAL ELIGIBLE EXPENDITURE
= Bespovratna sredstva ukupno + doprinos korisnika
= Ukupni prihvatljivi troškovi
= Ukupna ugovorena vrijednost projekta HRK]]/7.5345</f>
        <v>239954.93795208706</v>
      </c>
      <c r="AA3019" s="13" t="s">
        <v>10676</v>
      </c>
      <c r="AB3019" s="13" t="s">
        <v>10677</v>
      </c>
      <c r="AC3019" s="98" t="s">
        <v>11056</v>
      </c>
      <c r="AD3019" s="12" t="s">
        <v>11033</v>
      </c>
    </row>
    <row r="3020" spans="1:30" ht="66.75" customHeight="1" x14ac:dyDescent="0.3">
      <c r="A3020" s="10" t="s">
        <v>11057</v>
      </c>
      <c r="B3020" s="11" t="s">
        <v>10671</v>
      </c>
      <c r="C3020" s="12" t="s">
        <v>11029</v>
      </c>
      <c r="D3020" s="12" t="s">
        <v>11030</v>
      </c>
      <c r="E3020" s="13" t="s">
        <v>223</v>
      </c>
      <c r="F3020" s="14" t="s">
        <v>11058</v>
      </c>
      <c r="G3020" s="14" t="s">
        <v>337</v>
      </c>
      <c r="H3020" s="16">
        <v>42248</v>
      </c>
      <c r="I3020" s="16">
        <v>42613</v>
      </c>
      <c r="J3020" s="17" t="str">
        <f>IF(Ugovori_OPULJP[[#This Row],[DATUM ZAVRŠETKA OPERACIJE]]&gt;DATE(2023,12,31),"u provedbi","završen")</f>
        <v>završen</v>
      </c>
      <c r="K3020" s="15" t="s">
        <v>117</v>
      </c>
      <c r="L3020" s="15" t="s">
        <v>117</v>
      </c>
      <c r="M3020" s="18">
        <v>0.85</v>
      </c>
      <c r="N3020" s="18">
        <v>0.15</v>
      </c>
      <c r="O3020" s="19">
        <f>Ugovori_OPULJP[[#This Row],[Bespovratna sredstva - Ukupno (EU+Nac) HRK
= Ukupna ugovorena vrijednost bespovratnih sredstava]]*Ugovori_OPULJP[[#This Row],[EU STOPA SUFINANCIRANJA %
EU CO-FINANCING RATE %]]</f>
        <v>2008607.2899999998</v>
      </c>
      <c r="P3020" s="20">
        <f>Ugovori_OPULJP[[#This Row],[Bespovratna sredstva - EU dio - HRK]]/7.5345</f>
        <v>266588.00053089118</v>
      </c>
      <c r="Q3020" s="19">
        <f>Ugovori_OPULJP[[#This Row],[Bespovratna sredstva - Ukupno (EU+Nac) HRK
= Ukupna ugovorena vrijednost bespovratnih sredstava]]*Ugovori_OPULJP[[#This Row],[STOPA NACIONALNOG SUFINANCIRANJA %]]</f>
        <v>354460.11</v>
      </c>
      <c r="R3020" s="20">
        <f>Ugovori_OPULJP[[#This Row],[Bespovratna sredstva - Nacionalni dio - HRK]]/7.5345</f>
        <v>47044.941270157273</v>
      </c>
      <c r="S3020" s="19">
        <v>2363067.4</v>
      </c>
      <c r="T3020" s="20">
        <f>Ugovori_OPULJP[[#This Row],[Bespovratna sredstva - Ukupno (EU+Nac) HRK
= Ukupna ugovorena vrijednost bespovratnih sredstava]]/7.5345</f>
        <v>313632.94180104847</v>
      </c>
      <c r="U3020" s="19">
        <v>205484.12999999989</v>
      </c>
      <c r="V3020" s="20">
        <f>Ugovori_OPULJP[[#This Row],[Javni doprinos korisnika - HRK]]/7.5345</f>
        <v>27272.430818236098</v>
      </c>
      <c r="W3020" s="19">
        <v>0</v>
      </c>
      <c r="X3020" s="20">
        <f>Ugovori_OPULJP[[#This Row],[Privatni doprinos korisnika - HRK]]/7.5345</f>
        <v>0</v>
      </c>
      <c r="Y3020" s="21">
        <f>Ugovori_OPULJP[[#This Row],[Bespovratna sredstva - Ukupno (EU+Nac) HRK
= Ukupna ugovorena vrijednost bespovratnih sredstava]]+Ugovori_OPULJP[[#This Row],[Javni doprinos korisnika - HRK]]+Ugovori_OPULJP[[#This Row],[Privatni doprinos korisnika - HRK]]</f>
        <v>2568551.5299999998</v>
      </c>
      <c r="Z3020" s="22">
        <f>Ugovori_OPULJP[[#This Row],[UKUPNI PRIHVATLJIVI IZDACI
TOTAL ELIGIBLE EXPENDITURE
= Bespovratna sredstva ukupno + doprinos korisnika
= Ukupni prihvatljivi troškovi
= Ukupna ugovorena vrijednost projekta HRK]]/7.5345</f>
        <v>340905.37261928455</v>
      </c>
      <c r="AA3020" s="13" t="s">
        <v>10676</v>
      </c>
      <c r="AB3020" s="13" t="s">
        <v>10677</v>
      </c>
      <c r="AC3020" s="98" t="s">
        <v>11059</v>
      </c>
      <c r="AD3020" s="12" t="s">
        <v>11033</v>
      </c>
    </row>
    <row r="3021" spans="1:30" ht="66.75" customHeight="1" x14ac:dyDescent="0.3">
      <c r="A3021" s="10" t="s">
        <v>11060</v>
      </c>
      <c r="B3021" s="11" t="s">
        <v>10671</v>
      </c>
      <c r="C3021" s="12" t="s">
        <v>11029</v>
      </c>
      <c r="D3021" s="12" t="s">
        <v>11030</v>
      </c>
      <c r="E3021" s="13" t="s">
        <v>223</v>
      </c>
      <c r="F3021" s="14" t="s">
        <v>11061</v>
      </c>
      <c r="G3021" s="14" t="s">
        <v>11062</v>
      </c>
      <c r="H3021" s="16">
        <v>42233</v>
      </c>
      <c r="I3021" s="16">
        <v>42598</v>
      </c>
      <c r="J3021" s="17" t="str">
        <f>IF(Ugovori_OPULJP[[#This Row],[DATUM ZAVRŠETKA OPERACIJE]]&gt;DATE(2023,12,31),"u provedbi","završen")</f>
        <v>završen</v>
      </c>
      <c r="K3021" s="15" t="s">
        <v>380</v>
      </c>
      <c r="L3021" s="15" t="s">
        <v>380</v>
      </c>
      <c r="M3021" s="18">
        <v>0.85</v>
      </c>
      <c r="N3021" s="18">
        <v>0.15</v>
      </c>
      <c r="O3021" s="19">
        <f>Ugovori_OPULJP[[#This Row],[Bespovratna sredstva - Ukupno (EU+Nac) HRK
= Ukupna ugovorena vrijednost bespovratnih sredstava]]*Ugovori_OPULJP[[#This Row],[EU STOPA SUFINANCIRANJA %
EU CO-FINANCING RATE %]]</f>
        <v>1886811.3</v>
      </c>
      <c r="P3021" s="20">
        <f>Ugovori_OPULJP[[#This Row],[Bespovratna sredstva - EU dio - HRK]]/7.5345</f>
        <v>250422.89468445152</v>
      </c>
      <c r="Q3021" s="19">
        <f>Ugovori_OPULJP[[#This Row],[Bespovratna sredstva - Ukupno (EU+Nac) HRK
= Ukupna ugovorena vrijednost bespovratnih sredstava]]*Ugovori_OPULJP[[#This Row],[STOPA NACIONALNOG SUFINANCIRANJA %]]</f>
        <v>332966.7</v>
      </c>
      <c r="R3021" s="20">
        <f>Ugovori_OPULJP[[#This Row],[Bespovratna sredstva - Nacionalni dio - HRK]]/7.5345</f>
        <v>44192.275532550266</v>
      </c>
      <c r="S3021" s="19">
        <v>2219778</v>
      </c>
      <c r="T3021" s="20">
        <f>Ugovori_OPULJP[[#This Row],[Bespovratna sredstva - Ukupno (EU+Nac) HRK
= Ukupna ugovorena vrijednost bespovratnih sredstava]]/7.5345</f>
        <v>294615.17021700175</v>
      </c>
      <c r="U3021" s="19">
        <v>246642</v>
      </c>
      <c r="V3021" s="20">
        <f>Ugovori_OPULJP[[#This Row],[Javni doprinos korisnika - HRK]]/7.5345</f>
        <v>32735.018913000196</v>
      </c>
      <c r="W3021" s="19">
        <v>0</v>
      </c>
      <c r="X3021" s="20">
        <f>Ugovori_OPULJP[[#This Row],[Privatni doprinos korisnika - HRK]]/7.5345</f>
        <v>0</v>
      </c>
      <c r="Y3021" s="21">
        <f>Ugovori_OPULJP[[#This Row],[Bespovratna sredstva - Ukupno (EU+Nac) HRK
= Ukupna ugovorena vrijednost bespovratnih sredstava]]+Ugovori_OPULJP[[#This Row],[Javni doprinos korisnika - HRK]]+Ugovori_OPULJP[[#This Row],[Privatni doprinos korisnika - HRK]]</f>
        <v>2466420</v>
      </c>
      <c r="Z3021" s="22">
        <f>Ugovori_OPULJP[[#This Row],[UKUPNI PRIHVATLJIVI IZDACI
TOTAL ELIGIBLE EXPENDITURE
= Bespovratna sredstva ukupno + doprinos korisnika
= Ukupni prihvatljivi troškovi
= Ukupna ugovorena vrijednost projekta HRK]]/7.5345</f>
        <v>327350.18913000199</v>
      </c>
      <c r="AA3021" s="13" t="s">
        <v>10676</v>
      </c>
      <c r="AB3021" s="13" t="s">
        <v>10677</v>
      </c>
      <c r="AC3021" s="98" t="s">
        <v>11063</v>
      </c>
      <c r="AD3021" s="12" t="s">
        <v>11033</v>
      </c>
    </row>
    <row r="3022" spans="1:30" ht="66.75" customHeight="1" x14ac:dyDescent="0.3">
      <c r="A3022" s="10" t="s">
        <v>11064</v>
      </c>
      <c r="B3022" s="11" t="s">
        <v>10671</v>
      </c>
      <c r="C3022" s="12" t="s">
        <v>11029</v>
      </c>
      <c r="D3022" s="12" t="s">
        <v>11030</v>
      </c>
      <c r="E3022" s="13" t="s">
        <v>223</v>
      </c>
      <c r="F3022" s="14" t="s">
        <v>11065</v>
      </c>
      <c r="G3022" s="14" t="s">
        <v>2430</v>
      </c>
      <c r="H3022" s="16">
        <v>42248</v>
      </c>
      <c r="I3022" s="16">
        <v>42613</v>
      </c>
      <c r="J3022" s="17" t="str">
        <f>IF(Ugovori_OPULJP[[#This Row],[DATUM ZAVRŠETKA OPERACIJE]]&gt;DATE(2023,12,31),"u provedbi","završen")</f>
        <v>završen</v>
      </c>
      <c r="K3022" s="15" t="s">
        <v>262</v>
      </c>
      <c r="L3022" s="15" t="s">
        <v>262</v>
      </c>
      <c r="M3022" s="18">
        <v>0.85</v>
      </c>
      <c r="N3022" s="18">
        <v>0.15</v>
      </c>
      <c r="O3022" s="19">
        <f>Ugovori_OPULJP[[#This Row],[Bespovratna sredstva - Ukupno (EU+Nac) HRK
= Ukupna ugovorena vrijednost bespovratnih sredstava]]*Ugovori_OPULJP[[#This Row],[EU STOPA SUFINANCIRANJA %
EU CO-FINANCING RATE %]]</f>
        <v>897728.23100000003</v>
      </c>
      <c r="P3022" s="20">
        <f>Ugovori_OPULJP[[#This Row],[Bespovratna sredstva - EU dio - HRK]]/7.5345</f>
        <v>119149.01201141416</v>
      </c>
      <c r="Q3022" s="19">
        <f>Ugovori_OPULJP[[#This Row],[Bespovratna sredstva - Ukupno (EU+Nac) HRK
= Ukupna ugovorena vrijednost bespovratnih sredstava]]*Ugovori_OPULJP[[#This Row],[STOPA NACIONALNOG SUFINANCIRANJA %]]</f>
        <v>158422.62900000002</v>
      </c>
      <c r="R3022" s="20">
        <f>Ugovori_OPULJP[[#This Row],[Bespovratna sredstva - Nacionalni dio - HRK]]/7.5345</f>
        <v>21026.296237308383</v>
      </c>
      <c r="S3022" s="19">
        <v>1056150.8600000001</v>
      </c>
      <c r="T3022" s="20">
        <f>Ugovori_OPULJP[[#This Row],[Bespovratna sredstva - Ukupno (EU+Nac) HRK
= Ukupna ugovorena vrijednost bespovratnih sredstava]]/7.5345</f>
        <v>140175.30824872255</v>
      </c>
      <c r="U3022" s="19">
        <v>91947.139999999898</v>
      </c>
      <c r="V3022" s="20">
        <f>Ugovori_OPULJP[[#This Row],[Javni doprinos korisnika - HRK]]/7.5345</f>
        <v>12203.482646492785</v>
      </c>
      <c r="W3022" s="19">
        <v>0</v>
      </c>
      <c r="X3022" s="20">
        <f>Ugovori_OPULJP[[#This Row],[Privatni doprinos korisnika - HRK]]/7.5345</f>
        <v>0</v>
      </c>
      <c r="Y3022" s="21">
        <f>Ugovori_OPULJP[[#This Row],[Bespovratna sredstva - Ukupno (EU+Nac) HRK
= Ukupna ugovorena vrijednost bespovratnih sredstava]]+Ugovori_OPULJP[[#This Row],[Javni doprinos korisnika - HRK]]+Ugovori_OPULJP[[#This Row],[Privatni doprinos korisnika - HRK]]</f>
        <v>1148098</v>
      </c>
      <c r="Z3022" s="22">
        <f>Ugovori_OPULJP[[#This Row],[UKUPNI PRIHVATLJIVI IZDACI
TOTAL ELIGIBLE EXPENDITURE
= Bespovratna sredstva ukupno + doprinos korisnika
= Ukupni prihvatljivi troškovi
= Ukupna ugovorena vrijednost projekta HRK]]/7.5345</f>
        <v>152378.79089521532</v>
      </c>
      <c r="AA3022" s="13" t="s">
        <v>10676</v>
      </c>
      <c r="AB3022" s="13" t="s">
        <v>10677</v>
      </c>
      <c r="AC3022" s="98" t="s">
        <v>11066</v>
      </c>
      <c r="AD3022" s="12" t="s">
        <v>11033</v>
      </c>
    </row>
    <row r="3023" spans="1:30" ht="66.75" customHeight="1" x14ac:dyDescent="0.3">
      <c r="A3023" s="10" t="s">
        <v>11067</v>
      </c>
      <c r="B3023" s="11" t="s">
        <v>10671</v>
      </c>
      <c r="C3023" s="12" t="s">
        <v>11029</v>
      </c>
      <c r="D3023" s="12" t="s">
        <v>11030</v>
      </c>
      <c r="E3023" s="13" t="s">
        <v>223</v>
      </c>
      <c r="F3023" s="14" t="s">
        <v>11068</v>
      </c>
      <c r="G3023" s="14" t="s">
        <v>9756</v>
      </c>
      <c r="H3023" s="16">
        <v>42251</v>
      </c>
      <c r="I3023" s="16">
        <v>42616</v>
      </c>
      <c r="J3023" s="17" t="str">
        <f>IF(Ugovori_OPULJP[[#This Row],[DATUM ZAVRŠETKA OPERACIJE]]&gt;DATE(2023,12,31),"u provedbi","završen")</f>
        <v>završen</v>
      </c>
      <c r="K3023" s="15" t="s">
        <v>144</v>
      </c>
      <c r="L3023" s="15" t="s">
        <v>144</v>
      </c>
      <c r="M3023" s="18">
        <v>0.85</v>
      </c>
      <c r="N3023" s="18">
        <v>0.15</v>
      </c>
      <c r="O3023" s="19">
        <f>Ugovori_OPULJP[[#This Row],[Bespovratna sredstva - Ukupno (EU+Nac) HRK
= Ukupna ugovorena vrijednost bespovratnih sredstava]]*Ugovori_OPULJP[[#This Row],[EU STOPA SUFINANCIRANJA %
EU CO-FINANCING RATE %]]</f>
        <v>1752286.3304999999</v>
      </c>
      <c r="P3023" s="20">
        <f>Ugovori_OPULJP[[#This Row],[Bespovratna sredstva - EU dio - HRK]]/7.5345</f>
        <v>232568.36293051959</v>
      </c>
      <c r="Q3023" s="19">
        <f>Ugovori_OPULJP[[#This Row],[Bespovratna sredstva - Ukupno (EU+Nac) HRK
= Ukupna ugovorena vrijednost bespovratnih sredstava]]*Ugovori_OPULJP[[#This Row],[STOPA NACIONALNOG SUFINANCIRANJA %]]</f>
        <v>309226.99949999998</v>
      </c>
      <c r="R3023" s="20">
        <f>Ugovori_OPULJP[[#This Row],[Bespovratna sredstva - Nacionalni dio - HRK]]/7.5345</f>
        <v>41041.475811268159</v>
      </c>
      <c r="S3023" s="19">
        <v>2061513.33</v>
      </c>
      <c r="T3023" s="20">
        <f>Ugovori_OPULJP[[#This Row],[Bespovratna sredstva - Ukupno (EU+Nac) HRK
= Ukupna ugovorena vrijednost bespovratnih sredstava]]/7.5345</f>
        <v>273609.83874178777</v>
      </c>
      <c r="U3023" s="19">
        <v>179262.0299999998</v>
      </c>
      <c r="V3023" s="20">
        <f>Ugovori_OPULJP[[#This Row],[Javni doprinos korisnika - HRK]]/7.5345</f>
        <v>23792.16006370692</v>
      </c>
      <c r="W3023" s="19">
        <v>0</v>
      </c>
      <c r="X3023" s="20">
        <f>Ugovori_OPULJP[[#This Row],[Privatni doprinos korisnika - HRK]]/7.5345</f>
        <v>0</v>
      </c>
      <c r="Y3023" s="21">
        <f>Ugovori_OPULJP[[#This Row],[Bespovratna sredstva - Ukupno (EU+Nac) HRK
= Ukupna ugovorena vrijednost bespovratnih sredstava]]+Ugovori_OPULJP[[#This Row],[Javni doprinos korisnika - HRK]]+Ugovori_OPULJP[[#This Row],[Privatni doprinos korisnika - HRK]]</f>
        <v>2240775.36</v>
      </c>
      <c r="Z3023" s="22">
        <f>Ugovori_OPULJP[[#This Row],[UKUPNI PRIHVATLJIVI IZDACI
TOTAL ELIGIBLE EXPENDITURE
= Bespovratna sredstva ukupno + doprinos korisnika
= Ukupni prihvatljivi troškovi
= Ukupna ugovorena vrijednost projekta HRK]]/7.5345</f>
        <v>297401.99880549469</v>
      </c>
      <c r="AA3023" s="13" t="s">
        <v>10676</v>
      </c>
      <c r="AB3023" s="13" t="s">
        <v>10677</v>
      </c>
      <c r="AC3023" s="98" t="s">
        <v>11069</v>
      </c>
      <c r="AD3023" s="12" t="s">
        <v>11033</v>
      </c>
    </row>
    <row r="3024" spans="1:30" ht="66.75" customHeight="1" x14ac:dyDescent="0.3">
      <c r="A3024" s="10" t="s">
        <v>11070</v>
      </c>
      <c r="B3024" s="11" t="s">
        <v>10671</v>
      </c>
      <c r="C3024" s="12" t="s">
        <v>11029</v>
      </c>
      <c r="D3024" s="12" t="s">
        <v>11030</v>
      </c>
      <c r="E3024" s="13" t="s">
        <v>223</v>
      </c>
      <c r="F3024" s="14" t="s">
        <v>11071</v>
      </c>
      <c r="G3024" s="14" t="s">
        <v>11072</v>
      </c>
      <c r="H3024" s="16">
        <v>42251</v>
      </c>
      <c r="I3024" s="16">
        <v>42616</v>
      </c>
      <c r="J3024" s="17" t="str">
        <f>IF(Ugovori_OPULJP[[#This Row],[DATUM ZAVRŠETKA OPERACIJE]]&gt;DATE(2023,12,31),"u provedbi","završen")</f>
        <v>završen</v>
      </c>
      <c r="K3024" s="15" t="s">
        <v>144</v>
      </c>
      <c r="L3024" s="15" t="s">
        <v>144</v>
      </c>
      <c r="M3024" s="18">
        <v>0.85</v>
      </c>
      <c r="N3024" s="18">
        <v>0.15</v>
      </c>
      <c r="O3024" s="19">
        <f>Ugovori_OPULJP[[#This Row],[Bespovratna sredstva - Ukupno (EU+Nac) HRK
= Ukupna ugovorena vrijednost bespovratnih sredstava]]*Ugovori_OPULJP[[#This Row],[EU STOPA SUFINANCIRANJA %
EU CO-FINANCING RATE %]]</f>
        <v>2007161.0999999999</v>
      </c>
      <c r="P3024" s="20">
        <f>Ugovori_OPULJP[[#This Row],[Bespovratna sredstva - EU dio - HRK]]/7.5345</f>
        <v>266396.05813259003</v>
      </c>
      <c r="Q3024" s="19">
        <f>Ugovori_OPULJP[[#This Row],[Bespovratna sredstva - Ukupno (EU+Nac) HRK
= Ukupna ugovorena vrijednost bespovratnih sredstava]]*Ugovori_OPULJP[[#This Row],[STOPA NACIONALNOG SUFINANCIRANJA %]]</f>
        <v>354204.89999999997</v>
      </c>
      <c r="R3024" s="20">
        <f>Ugovori_OPULJP[[#This Row],[Bespovratna sredstva - Nacionalni dio - HRK]]/7.5345</f>
        <v>47011.069082221773</v>
      </c>
      <c r="S3024" s="19">
        <v>2361366</v>
      </c>
      <c r="T3024" s="20">
        <f>Ugovori_OPULJP[[#This Row],[Bespovratna sredstva - Ukupno (EU+Nac) HRK
= Ukupna ugovorena vrijednost bespovratnih sredstava]]/7.5345</f>
        <v>313407.12721481186</v>
      </c>
      <c r="U3024" s="19">
        <v>130000</v>
      </c>
      <c r="V3024" s="20">
        <f>Ugovori_OPULJP[[#This Row],[Javni doprinos korisnika - HRK]]/7.5345</f>
        <v>17253.965093901385</v>
      </c>
      <c r="W3024" s="19">
        <v>0</v>
      </c>
      <c r="X3024" s="20">
        <f>Ugovori_OPULJP[[#This Row],[Privatni doprinos korisnika - HRK]]/7.5345</f>
        <v>0</v>
      </c>
      <c r="Y3024" s="21">
        <f>Ugovori_OPULJP[[#This Row],[Bespovratna sredstva - Ukupno (EU+Nac) HRK
= Ukupna ugovorena vrijednost bespovratnih sredstava]]+Ugovori_OPULJP[[#This Row],[Javni doprinos korisnika - HRK]]+Ugovori_OPULJP[[#This Row],[Privatni doprinos korisnika - HRK]]</f>
        <v>2491366</v>
      </c>
      <c r="Z3024" s="22">
        <f>Ugovori_OPULJP[[#This Row],[UKUPNI PRIHVATLJIVI IZDACI
TOTAL ELIGIBLE EXPENDITURE
= Bespovratna sredstva ukupno + doprinos korisnika
= Ukupni prihvatljivi troškovi
= Ukupna ugovorena vrijednost projekta HRK]]/7.5345</f>
        <v>330661.09230871324</v>
      </c>
      <c r="AA3024" s="13" t="s">
        <v>10676</v>
      </c>
      <c r="AB3024" s="13" t="s">
        <v>10677</v>
      </c>
      <c r="AC3024" s="98" t="s">
        <v>11073</v>
      </c>
      <c r="AD3024" s="12" t="s">
        <v>11033</v>
      </c>
    </row>
    <row r="3025" spans="1:30" ht="66.75" customHeight="1" x14ac:dyDescent="0.3">
      <c r="A3025" s="10" t="s">
        <v>11074</v>
      </c>
      <c r="B3025" s="11" t="s">
        <v>10671</v>
      </c>
      <c r="C3025" s="12" t="s">
        <v>11029</v>
      </c>
      <c r="D3025" s="12" t="s">
        <v>11030</v>
      </c>
      <c r="E3025" s="13" t="s">
        <v>223</v>
      </c>
      <c r="F3025" s="14" t="s">
        <v>11075</v>
      </c>
      <c r="G3025" s="14" t="s">
        <v>11076</v>
      </c>
      <c r="H3025" s="16">
        <v>42251</v>
      </c>
      <c r="I3025" s="16">
        <v>42616</v>
      </c>
      <c r="J3025" s="17" t="str">
        <f>IF(Ugovori_OPULJP[[#This Row],[DATUM ZAVRŠETKA OPERACIJE]]&gt;DATE(2023,12,31),"u provedbi","završen")</f>
        <v>završen</v>
      </c>
      <c r="K3025" s="15" t="s">
        <v>380</v>
      </c>
      <c r="L3025" s="15" t="s">
        <v>21</v>
      </c>
      <c r="M3025" s="18">
        <v>0.85</v>
      </c>
      <c r="N3025" s="18">
        <v>0.15</v>
      </c>
      <c r="O3025" s="19">
        <f>Ugovori_OPULJP[[#This Row],[Bespovratna sredstva - Ukupno (EU+Nac) HRK
= Ukupna ugovorena vrijednost bespovratnih sredstava]]*Ugovori_OPULJP[[#This Row],[EU STOPA SUFINANCIRANJA %
EU CO-FINANCING RATE %]]</f>
        <v>2125000</v>
      </c>
      <c r="P3025" s="20">
        <f>Ugovori_OPULJP[[#This Row],[Bespovratna sredstva - EU dio - HRK]]/7.5345</f>
        <v>282035.96788108035</v>
      </c>
      <c r="Q3025" s="19">
        <f>Ugovori_OPULJP[[#This Row],[Bespovratna sredstva - Ukupno (EU+Nac) HRK
= Ukupna ugovorena vrijednost bespovratnih sredstava]]*Ugovori_OPULJP[[#This Row],[STOPA NACIONALNOG SUFINANCIRANJA %]]</f>
        <v>375000</v>
      </c>
      <c r="R3025" s="20">
        <f>Ugovori_OPULJP[[#This Row],[Bespovratna sredstva - Nacionalni dio - HRK]]/7.5345</f>
        <v>49771.053155484769</v>
      </c>
      <c r="S3025" s="19">
        <v>2500000</v>
      </c>
      <c r="T3025" s="20">
        <f>Ugovori_OPULJP[[#This Row],[Bespovratna sredstva - Ukupno (EU+Nac) HRK
= Ukupna ugovorena vrijednost bespovratnih sredstava]]/7.5345</f>
        <v>331807.02103656513</v>
      </c>
      <c r="U3025" s="19">
        <v>282515.33999999985</v>
      </c>
      <c r="V3025" s="20">
        <f>Ugovori_OPULJP[[#This Row],[Javni doprinos korisnika - HRK]]/7.5345</f>
        <v>37496.229345012922</v>
      </c>
      <c r="W3025" s="19">
        <v>0</v>
      </c>
      <c r="X3025" s="20">
        <f>Ugovori_OPULJP[[#This Row],[Privatni doprinos korisnika - HRK]]/7.5345</f>
        <v>0</v>
      </c>
      <c r="Y3025" s="21">
        <f>Ugovori_OPULJP[[#This Row],[Bespovratna sredstva - Ukupno (EU+Nac) HRK
= Ukupna ugovorena vrijednost bespovratnih sredstava]]+Ugovori_OPULJP[[#This Row],[Javni doprinos korisnika - HRK]]+Ugovori_OPULJP[[#This Row],[Privatni doprinos korisnika - HRK]]</f>
        <v>2782515.34</v>
      </c>
      <c r="Z3025" s="22">
        <f>Ugovori_OPULJP[[#This Row],[UKUPNI PRIHVATLJIVI IZDACI
TOTAL ELIGIBLE EXPENDITURE
= Bespovratna sredstva ukupno + doprinos korisnika
= Ukupni prihvatljivi troškovi
= Ukupna ugovorena vrijednost projekta HRK]]/7.5345</f>
        <v>369303.25038157805</v>
      </c>
      <c r="AA3025" s="13" t="s">
        <v>10676</v>
      </c>
      <c r="AB3025" s="13" t="s">
        <v>10677</v>
      </c>
      <c r="AC3025" s="98" t="s">
        <v>11077</v>
      </c>
      <c r="AD3025" s="12" t="s">
        <v>11033</v>
      </c>
    </row>
    <row r="3026" spans="1:30" ht="66.75" customHeight="1" x14ac:dyDescent="0.3">
      <c r="A3026" s="10" t="s">
        <v>11078</v>
      </c>
      <c r="B3026" s="11" t="s">
        <v>10671</v>
      </c>
      <c r="C3026" s="12" t="s">
        <v>11029</v>
      </c>
      <c r="D3026" s="12" t="s">
        <v>11030</v>
      </c>
      <c r="E3026" s="13" t="s">
        <v>223</v>
      </c>
      <c r="F3026" s="14" t="s">
        <v>11079</v>
      </c>
      <c r="G3026" s="14" t="s">
        <v>2472</v>
      </c>
      <c r="H3026" s="16">
        <v>42248</v>
      </c>
      <c r="I3026" s="16">
        <v>42613</v>
      </c>
      <c r="J3026" s="17" t="str">
        <f>IF(Ugovori_OPULJP[[#This Row],[DATUM ZAVRŠETKA OPERACIJE]]&gt;DATE(2023,12,31),"u provedbi","završen")</f>
        <v>završen</v>
      </c>
      <c r="K3026" s="15" t="s">
        <v>324</v>
      </c>
      <c r="L3026" s="15" t="s">
        <v>324</v>
      </c>
      <c r="M3026" s="18">
        <v>0.85</v>
      </c>
      <c r="N3026" s="18">
        <v>0.15</v>
      </c>
      <c r="O3026" s="19">
        <f>Ugovori_OPULJP[[#This Row],[Bespovratna sredstva - Ukupno (EU+Nac) HRK
= Ukupna ugovorena vrijednost bespovratnih sredstava]]*Ugovori_OPULJP[[#This Row],[EU STOPA SUFINANCIRANJA %
EU CO-FINANCING RATE %]]</f>
        <v>1395633.2324999999</v>
      </c>
      <c r="P3026" s="20">
        <f>Ugovori_OPULJP[[#This Row],[Bespovratna sredstva - EU dio - HRK]]/7.5345</f>
        <v>185232.36213418274</v>
      </c>
      <c r="Q3026" s="19">
        <f>Ugovori_OPULJP[[#This Row],[Bespovratna sredstva - Ukupno (EU+Nac) HRK
= Ukupna ugovorena vrijednost bespovratnih sredstava]]*Ugovori_OPULJP[[#This Row],[STOPA NACIONALNOG SUFINANCIRANJA %]]</f>
        <v>246288.21749999997</v>
      </c>
      <c r="R3026" s="20">
        <f>Ugovori_OPULJP[[#This Row],[Bespovratna sredstva - Nacionalni dio - HRK]]/7.5345</f>
        <v>32688.063906032246</v>
      </c>
      <c r="S3026" s="19">
        <v>1641921.45</v>
      </c>
      <c r="T3026" s="20">
        <f>Ugovori_OPULJP[[#This Row],[Bespovratna sredstva - Ukupno (EU+Nac) HRK
= Ukupna ugovorena vrijednost bespovratnih sredstava]]/7.5345</f>
        <v>217920.42604021498</v>
      </c>
      <c r="U3026" s="19">
        <v>86500</v>
      </c>
      <c r="V3026" s="20">
        <f>Ugovori_OPULJP[[#This Row],[Javni doprinos korisnika - HRK]]/7.5345</f>
        <v>11480.522927865153</v>
      </c>
      <c r="W3026" s="19">
        <v>0</v>
      </c>
      <c r="X3026" s="20">
        <f>Ugovori_OPULJP[[#This Row],[Privatni doprinos korisnika - HRK]]/7.5345</f>
        <v>0</v>
      </c>
      <c r="Y3026" s="21">
        <f>Ugovori_OPULJP[[#This Row],[Bespovratna sredstva - Ukupno (EU+Nac) HRK
= Ukupna ugovorena vrijednost bespovratnih sredstava]]+Ugovori_OPULJP[[#This Row],[Javni doprinos korisnika - HRK]]+Ugovori_OPULJP[[#This Row],[Privatni doprinos korisnika - HRK]]</f>
        <v>1728421.45</v>
      </c>
      <c r="Z3026" s="22">
        <f>Ugovori_OPULJP[[#This Row],[UKUPNI PRIHVATLJIVI IZDACI
TOTAL ELIGIBLE EXPENDITURE
= Bespovratna sredstva ukupno + doprinos korisnika
= Ukupni prihvatljivi troškovi
= Ukupna ugovorena vrijednost projekta HRK]]/7.5345</f>
        <v>229400.94896808013</v>
      </c>
      <c r="AA3026" s="13" t="s">
        <v>10676</v>
      </c>
      <c r="AB3026" s="13" t="s">
        <v>10677</v>
      </c>
      <c r="AC3026" s="98" t="s">
        <v>11080</v>
      </c>
      <c r="AD3026" s="12" t="s">
        <v>11033</v>
      </c>
    </row>
    <row r="3027" spans="1:30" ht="66.75" customHeight="1" x14ac:dyDescent="0.3">
      <c r="A3027" s="10" t="s">
        <v>11081</v>
      </c>
      <c r="B3027" s="11" t="s">
        <v>10671</v>
      </c>
      <c r="C3027" s="12" t="s">
        <v>11029</v>
      </c>
      <c r="D3027" s="12" t="s">
        <v>11030</v>
      </c>
      <c r="E3027" s="13" t="s">
        <v>223</v>
      </c>
      <c r="F3027" s="14" t="s">
        <v>11082</v>
      </c>
      <c r="G3027" s="14" t="s">
        <v>11083</v>
      </c>
      <c r="H3027" s="16">
        <v>42248</v>
      </c>
      <c r="I3027" s="16">
        <v>42613</v>
      </c>
      <c r="J3027" s="17" t="str">
        <f>IF(Ugovori_OPULJP[[#This Row],[DATUM ZAVRŠETKA OPERACIJE]]&gt;DATE(2023,12,31),"u provedbi","završen")</f>
        <v>završen</v>
      </c>
      <c r="K3027" s="15" t="s">
        <v>240</v>
      </c>
      <c r="L3027" s="15" t="s">
        <v>240</v>
      </c>
      <c r="M3027" s="18">
        <v>0.85</v>
      </c>
      <c r="N3027" s="18">
        <v>0.15</v>
      </c>
      <c r="O3027" s="19">
        <f>Ugovori_OPULJP[[#This Row],[Bespovratna sredstva - Ukupno (EU+Nac) HRK
= Ukupna ugovorena vrijednost bespovratnih sredstava]]*Ugovori_OPULJP[[#This Row],[EU STOPA SUFINANCIRANJA %
EU CO-FINANCING RATE %]]</f>
        <v>2124436.977</v>
      </c>
      <c r="P3027" s="20">
        <f>Ugovori_OPULJP[[#This Row],[Bespovratna sredstva - EU dio - HRK]]/7.5345</f>
        <v>281961.24188731832</v>
      </c>
      <c r="Q3027" s="19">
        <f>Ugovori_OPULJP[[#This Row],[Bespovratna sredstva - Ukupno (EU+Nac) HRK
= Ukupna ugovorena vrijednost bespovratnih sredstava]]*Ugovori_OPULJP[[#This Row],[STOPA NACIONALNOG SUFINANCIRANJA %]]</f>
        <v>374900.64299999998</v>
      </c>
      <c r="R3027" s="20">
        <f>Ugovori_OPULJP[[#This Row],[Bespovratna sredstva - Nacionalni dio - HRK]]/7.5345</f>
        <v>49757.866215409114</v>
      </c>
      <c r="S3027" s="19">
        <v>2499337.62</v>
      </c>
      <c r="T3027" s="20">
        <f>Ugovori_OPULJP[[#This Row],[Bespovratna sredstva - Ukupno (EU+Nac) HRK
= Ukupna ugovorena vrijednost bespovratnih sredstava]]/7.5345</f>
        <v>331719.10810272745</v>
      </c>
      <c r="U3027" s="19">
        <v>292871.04000000004</v>
      </c>
      <c r="V3027" s="20">
        <f>Ugovori_OPULJP[[#This Row],[Javni doprinos korisnika - HRK]]/7.5345</f>
        <v>38870.666932112283</v>
      </c>
      <c r="W3027" s="19">
        <v>0</v>
      </c>
      <c r="X3027" s="20">
        <f>Ugovori_OPULJP[[#This Row],[Privatni doprinos korisnika - HRK]]/7.5345</f>
        <v>0</v>
      </c>
      <c r="Y3027" s="21">
        <f>Ugovori_OPULJP[[#This Row],[Bespovratna sredstva - Ukupno (EU+Nac) HRK
= Ukupna ugovorena vrijednost bespovratnih sredstava]]+Ugovori_OPULJP[[#This Row],[Javni doprinos korisnika - HRK]]+Ugovori_OPULJP[[#This Row],[Privatni doprinos korisnika - HRK]]</f>
        <v>2792208.66</v>
      </c>
      <c r="Z3027" s="22">
        <f>Ugovori_OPULJP[[#This Row],[UKUPNI PRIHVATLJIVI IZDACI
TOTAL ELIGIBLE EXPENDITURE
= Bespovratna sredstva ukupno + doprinos korisnika
= Ukupni prihvatljivi troškovi
= Ukupna ugovorena vrijednost projekta HRK]]/7.5345</f>
        <v>370589.77503483975</v>
      </c>
      <c r="AA3027" s="13" t="s">
        <v>10676</v>
      </c>
      <c r="AB3027" s="13" t="s">
        <v>10677</v>
      </c>
      <c r="AC3027" s="98" t="s">
        <v>11084</v>
      </c>
      <c r="AD3027" s="12" t="s">
        <v>11033</v>
      </c>
    </row>
    <row r="3028" spans="1:30" ht="66.75" customHeight="1" x14ac:dyDescent="0.3">
      <c r="A3028" s="10" t="s">
        <v>11085</v>
      </c>
      <c r="B3028" s="11" t="s">
        <v>10671</v>
      </c>
      <c r="C3028" s="12" t="s">
        <v>11029</v>
      </c>
      <c r="D3028" s="12" t="s">
        <v>11030</v>
      </c>
      <c r="E3028" s="13" t="s">
        <v>223</v>
      </c>
      <c r="F3028" s="14" t="s">
        <v>11086</v>
      </c>
      <c r="G3028" s="14" t="s">
        <v>759</v>
      </c>
      <c r="H3028" s="16">
        <v>42237</v>
      </c>
      <c r="I3028" s="16">
        <v>42602</v>
      </c>
      <c r="J3028" s="17" t="str">
        <f>IF(Ugovori_OPULJP[[#This Row],[DATUM ZAVRŠETKA OPERACIJE]]&gt;DATE(2023,12,31),"u provedbi","završen")</f>
        <v>završen</v>
      </c>
      <c r="K3028" s="15" t="s">
        <v>417</v>
      </c>
      <c r="L3028" s="15" t="s">
        <v>417</v>
      </c>
      <c r="M3028" s="18">
        <v>0.85</v>
      </c>
      <c r="N3028" s="18">
        <v>0.15</v>
      </c>
      <c r="O3028" s="19">
        <f>Ugovori_OPULJP[[#This Row],[Bespovratna sredstva - Ukupno (EU+Nac) HRK
= Ukupna ugovorena vrijednost bespovratnih sredstava]]*Ugovori_OPULJP[[#This Row],[EU STOPA SUFINANCIRANJA %
EU CO-FINANCING RATE %]]</f>
        <v>2016364.7215</v>
      </c>
      <c r="P3028" s="20">
        <f>Ugovori_OPULJP[[#This Row],[Bespovratna sredstva - EU dio - HRK]]/7.5345</f>
        <v>267617.58862565528</v>
      </c>
      <c r="Q3028" s="19">
        <f>Ugovori_OPULJP[[#This Row],[Bespovratna sredstva - Ukupno (EU+Nac) HRK
= Ukupna ugovorena vrijednost bespovratnih sredstava]]*Ugovori_OPULJP[[#This Row],[STOPA NACIONALNOG SUFINANCIRANJA %]]</f>
        <v>355829.06849999999</v>
      </c>
      <c r="R3028" s="20">
        <f>Ugovori_OPULJP[[#This Row],[Bespovratna sredstva - Nacionalni dio - HRK]]/7.5345</f>
        <v>47226.633286880344</v>
      </c>
      <c r="S3028" s="19">
        <v>2372193.79</v>
      </c>
      <c r="T3028" s="20">
        <f>Ugovori_OPULJP[[#This Row],[Bespovratna sredstva - Ukupno (EU+Nac) HRK
= Ukupna ugovorena vrijednost bespovratnih sredstava]]/7.5345</f>
        <v>314844.22191253566</v>
      </c>
      <c r="U3028" s="19">
        <v>263577.08999999985</v>
      </c>
      <c r="V3028" s="20">
        <f>Ugovori_OPULJP[[#This Row],[Javni doprinos korisnika - HRK]]/7.5345</f>
        <v>34982.691618554629</v>
      </c>
      <c r="W3028" s="19">
        <v>0</v>
      </c>
      <c r="X3028" s="20">
        <f>Ugovori_OPULJP[[#This Row],[Privatni doprinos korisnika - HRK]]/7.5345</f>
        <v>0</v>
      </c>
      <c r="Y3028" s="21">
        <f>Ugovori_OPULJP[[#This Row],[Bespovratna sredstva - Ukupno (EU+Nac) HRK
= Ukupna ugovorena vrijednost bespovratnih sredstava]]+Ugovori_OPULJP[[#This Row],[Javni doprinos korisnika - HRK]]+Ugovori_OPULJP[[#This Row],[Privatni doprinos korisnika - HRK]]</f>
        <v>2635770.8799999999</v>
      </c>
      <c r="Z3028" s="22">
        <f>Ugovori_OPULJP[[#This Row],[UKUPNI PRIHVATLJIVI IZDACI
TOTAL ELIGIBLE EXPENDITURE
= Bespovratna sredstva ukupno + doprinos korisnika
= Ukupni prihvatljivi troškovi
= Ukupna ugovorena vrijednost projekta HRK]]/7.5345</f>
        <v>349826.91353109031</v>
      </c>
      <c r="AA3028" s="13" t="s">
        <v>10676</v>
      </c>
      <c r="AB3028" s="13" t="s">
        <v>10677</v>
      </c>
      <c r="AC3028" s="98" t="s">
        <v>11087</v>
      </c>
      <c r="AD3028" s="12" t="s">
        <v>11033</v>
      </c>
    </row>
    <row r="3029" spans="1:30" ht="66.75" customHeight="1" x14ac:dyDescent="0.3">
      <c r="A3029" s="10" t="s">
        <v>11088</v>
      </c>
      <c r="B3029" s="11" t="s">
        <v>10671</v>
      </c>
      <c r="C3029" s="12" t="s">
        <v>11029</v>
      </c>
      <c r="D3029" s="12" t="s">
        <v>11030</v>
      </c>
      <c r="E3029" s="13" t="s">
        <v>223</v>
      </c>
      <c r="F3029" s="14" t="s">
        <v>11089</v>
      </c>
      <c r="G3029" s="14" t="s">
        <v>1877</v>
      </c>
      <c r="H3029" s="16">
        <v>42248</v>
      </c>
      <c r="I3029" s="16">
        <v>42613</v>
      </c>
      <c r="J3029" s="17" t="str">
        <f>IF(Ugovori_OPULJP[[#This Row],[DATUM ZAVRŠETKA OPERACIJE]]&gt;DATE(2023,12,31),"u provedbi","završen")</f>
        <v>završen</v>
      </c>
      <c r="K3029" s="15" t="s">
        <v>86</v>
      </c>
      <c r="L3029" s="15" t="s">
        <v>86</v>
      </c>
      <c r="M3029" s="18">
        <v>0.85</v>
      </c>
      <c r="N3029" s="18">
        <v>0.15</v>
      </c>
      <c r="O3029" s="19">
        <f>Ugovori_OPULJP[[#This Row],[Bespovratna sredstva - Ukupno (EU+Nac) HRK
= Ukupna ugovorena vrijednost bespovratnih sredstava]]*Ugovori_OPULJP[[#This Row],[EU STOPA SUFINANCIRANJA %
EU CO-FINANCING RATE %]]</f>
        <v>2104387.5</v>
      </c>
      <c r="P3029" s="20">
        <f>Ugovori_OPULJP[[#This Row],[Bespovratna sredstva - EU dio - HRK]]/7.5345</f>
        <v>279300.21899263386</v>
      </c>
      <c r="Q3029" s="19">
        <f>Ugovori_OPULJP[[#This Row],[Bespovratna sredstva - Ukupno (EU+Nac) HRK
= Ukupna ugovorena vrijednost bespovratnih sredstava]]*Ugovori_OPULJP[[#This Row],[STOPA NACIONALNOG SUFINANCIRANJA %]]</f>
        <v>371362.5</v>
      </c>
      <c r="R3029" s="20">
        <f>Ugovori_OPULJP[[#This Row],[Bespovratna sredstva - Nacionalni dio - HRK]]/7.5345</f>
        <v>49288.273939876563</v>
      </c>
      <c r="S3029" s="19">
        <v>2475750</v>
      </c>
      <c r="T3029" s="20">
        <f>Ugovori_OPULJP[[#This Row],[Bespovratna sredstva - Ukupno (EU+Nac) HRK
= Ukupna ugovorena vrijednost bespovratnih sredstava]]/7.5345</f>
        <v>328588.49293251045</v>
      </c>
      <c r="U3029" s="19">
        <v>140000</v>
      </c>
      <c r="V3029" s="20">
        <f>Ugovori_OPULJP[[#This Row],[Javni doprinos korisnika - HRK]]/7.5345</f>
        <v>18581.193178047648</v>
      </c>
      <c r="W3029" s="19">
        <v>0</v>
      </c>
      <c r="X3029" s="20">
        <f>Ugovori_OPULJP[[#This Row],[Privatni doprinos korisnika - HRK]]/7.5345</f>
        <v>0</v>
      </c>
      <c r="Y3029" s="21">
        <f>Ugovori_OPULJP[[#This Row],[Bespovratna sredstva - Ukupno (EU+Nac) HRK
= Ukupna ugovorena vrijednost bespovratnih sredstava]]+Ugovori_OPULJP[[#This Row],[Javni doprinos korisnika - HRK]]+Ugovori_OPULJP[[#This Row],[Privatni doprinos korisnika - HRK]]</f>
        <v>2615750</v>
      </c>
      <c r="Z3029" s="22">
        <f>Ugovori_OPULJP[[#This Row],[UKUPNI PRIHVATLJIVI IZDACI
TOTAL ELIGIBLE EXPENDITURE
= Bespovratna sredstva ukupno + doprinos korisnika
= Ukupni prihvatljivi troškovi
= Ukupna ugovorena vrijednost projekta HRK]]/7.5345</f>
        <v>347169.6861105581</v>
      </c>
      <c r="AA3029" s="13" t="s">
        <v>10676</v>
      </c>
      <c r="AB3029" s="13" t="s">
        <v>10677</v>
      </c>
      <c r="AC3029" s="98" t="s">
        <v>11090</v>
      </c>
      <c r="AD3029" s="12" t="s">
        <v>11033</v>
      </c>
    </row>
    <row r="3030" spans="1:30" ht="66.75" customHeight="1" x14ac:dyDescent="0.3">
      <c r="A3030" s="10" t="s">
        <v>11091</v>
      </c>
      <c r="B3030" s="11" t="s">
        <v>10671</v>
      </c>
      <c r="C3030" s="12" t="s">
        <v>11029</v>
      </c>
      <c r="D3030" s="12" t="s">
        <v>11030</v>
      </c>
      <c r="E3030" s="13" t="s">
        <v>223</v>
      </c>
      <c r="F3030" s="14" t="s">
        <v>11092</v>
      </c>
      <c r="G3030" s="14" t="s">
        <v>11093</v>
      </c>
      <c r="H3030" s="16">
        <v>42251</v>
      </c>
      <c r="I3030" s="16">
        <v>42616</v>
      </c>
      <c r="J3030" s="17" t="str">
        <f>IF(Ugovori_OPULJP[[#This Row],[DATUM ZAVRŠETKA OPERACIJE]]&gt;DATE(2023,12,31),"u provedbi","završen")</f>
        <v>završen</v>
      </c>
      <c r="K3030" s="15" t="s">
        <v>362</v>
      </c>
      <c r="L3030" s="15" t="s">
        <v>362</v>
      </c>
      <c r="M3030" s="18">
        <v>0.85</v>
      </c>
      <c r="N3030" s="18">
        <v>0.15</v>
      </c>
      <c r="O3030" s="19">
        <f>Ugovori_OPULJP[[#This Row],[Bespovratna sredstva - Ukupno (EU+Nac) HRK
= Ukupna ugovorena vrijednost bespovratnih sredstava]]*Ugovori_OPULJP[[#This Row],[EU STOPA SUFINANCIRANJA %
EU CO-FINANCING RATE %]]</f>
        <v>547672.08499999996</v>
      </c>
      <c r="P3030" s="20">
        <f>Ugovori_OPULJP[[#This Row],[Bespovratna sredstva - EU dio - HRK]]/7.5345</f>
        <v>72688.577211493786</v>
      </c>
      <c r="Q3030" s="19">
        <f>Ugovori_OPULJP[[#This Row],[Bespovratna sredstva - Ukupno (EU+Nac) HRK
= Ukupna ugovorena vrijednost bespovratnih sredstava]]*Ugovori_OPULJP[[#This Row],[STOPA NACIONALNOG SUFINANCIRANJA %]]</f>
        <v>96648.014999999999</v>
      </c>
      <c r="R3030" s="20">
        <f>Ugovori_OPULJP[[#This Row],[Bespovratna sredstva - Nacionalni dio - HRK]]/7.5345</f>
        <v>12827.395978498904</v>
      </c>
      <c r="S3030" s="19">
        <v>644320.1</v>
      </c>
      <c r="T3030" s="20">
        <f>Ugovori_OPULJP[[#This Row],[Bespovratna sredstva - Ukupno (EU+Nac) HRK
= Ukupna ugovorena vrijednost bespovratnih sredstava]]/7.5345</f>
        <v>85515.973189992699</v>
      </c>
      <c r="U3030" s="19">
        <v>56609.140000000014</v>
      </c>
      <c r="V3030" s="20">
        <f>Ugovori_OPULJP[[#This Row],[Javni doprinos korisnika - HRK]]/7.5345</f>
        <v>7513.3240427367455</v>
      </c>
      <c r="W3030" s="19">
        <v>0</v>
      </c>
      <c r="X3030" s="20">
        <f>Ugovori_OPULJP[[#This Row],[Privatni doprinos korisnika - HRK]]/7.5345</f>
        <v>0</v>
      </c>
      <c r="Y3030" s="21">
        <f>Ugovori_OPULJP[[#This Row],[Bespovratna sredstva - Ukupno (EU+Nac) HRK
= Ukupna ugovorena vrijednost bespovratnih sredstava]]+Ugovori_OPULJP[[#This Row],[Javni doprinos korisnika - HRK]]+Ugovori_OPULJP[[#This Row],[Privatni doprinos korisnika - HRK]]</f>
        <v>700929.24</v>
      </c>
      <c r="Z3030" s="22">
        <f>Ugovori_OPULJP[[#This Row],[UKUPNI PRIHVATLJIVI IZDACI
TOTAL ELIGIBLE EXPENDITURE
= Bespovratna sredstva ukupno + doprinos korisnika
= Ukupni prihvatljivi troškovi
= Ukupna ugovorena vrijednost projekta HRK]]/7.5345</f>
        <v>93029.297232729441</v>
      </c>
      <c r="AA3030" s="13" t="s">
        <v>10676</v>
      </c>
      <c r="AB3030" s="13" t="s">
        <v>10677</v>
      </c>
      <c r="AC3030" s="98" t="s">
        <v>11094</v>
      </c>
      <c r="AD3030" s="12" t="s">
        <v>11033</v>
      </c>
    </row>
    <row r="3031" spans="1:30" ht="66.75" customHeight="1" x14ac:dyDescent="0.3">
      <c r="A3031" s="10" t="s">
        <v>11095</v>
      </c>
      <c r="B3031" s="11" t="s">
        <v>10671</v>
      </c>
      <c r="C3031" s="12" t="s">
        <v>11029</v>
      </c>
      <c r="D3031" s="12" t="s">
        <v>11030</v>
      </c>
      <c r="E3031" s="13" t="s">
        <v>223</v>
      </c>
      <c r="F3031" s="14" t="s">
        <v>11096</v>
      </c>
      <c r="G3031" s="14" t="s">
        <v>813</v>
      </c>
      <c r="H3031" s="16">
        <v>42240</v>
      </c>
      <c r="I3031" s="16">
        <v>42605</v>
      </c>
      <c r="J3031" s="17" t="str">
        <f>IF(Ugovori_OPULJP[[#This Row],[DATUM ZAVRŠETKA OPERACIJE]]&gt;DATE(2023,12,31),"u provedbi","završen")</f>
        <v>završen</v>
      </c>
      <c r="K3031" s="15" t="s">
        <v>66</v>
      </c>
      <c r="L3031" s="15" t="s">
        <v>66</v>
      </c>
      <c r="M3031" s="18">
        <v>0.85</v>
      </c>
      <c r="N3031" s="18">
        <v>0.15</v>
      </c>
      <c r="O3031" s="19">
        <f>Ugovori_OPULJP[[#This Row],[Bespovratna sredstva - Ukupno (EU+Nac) HRK
= Ukupna ugovorena vrijednost bespovratnih sredstava]]*Ugovori_OPULJP[[#This Row],[EU STOPA SUFINANCIRANJA %
EU CO-FINANCING RATE %]]</f>
        <v>1778068.3859999999</v>
      </c>
      <c r="P3031" s="20">
        <f>Ugovori_OPULJP[[#This Row],[Bespovratna sredstva - EU dio - HRK]]/7.5345</f>
        <v>235990.22974318135</v>
      </c>
      <c r="Q3031" s="19">
        <f>Ugovori_OPULJP[[#This Row],[Bespovratna sredstva - Ukupno (EU+Nac) HRK
= Ukupna ugovorena vrijednost bespovratnih sredstava]]*Ugovori_OPULJP[[#This Row],[STOPA NACIONALNOG SUFINANCIRANJA %]]</f>
        <v>313776.77399999998</v>
      </c>
      <c r="R3031" s="20">
        <f>Ugovori_OPULJP[[#This Row],[Bespovratna sredstva - Nacionalni dio - HRK]]/7.5345</f>
        <v>41645.334660561413</v>
      </c>
      <c r="S3031" s="19">
        <v>2091845.16</v>
      </c>
      <c r="T3031" s="20">
        <f>Ugovori_OPULJP[[#This Row],[Bespovratna sredstva - Ukupno (EU+Nac) HRK
= Ukupna ugovorena vrijednost bespovratnih sredstava]]/7.5345</f>
        <v>277635.56440374278</v>
      </c>
      <c r="U3031" s="19">
        <v>369149.1399999999</v>
      </c>
      <c r="V3031" s="20">
        <f>Ugovori_OPULJP[[#This Row],[Javni doprinos korisnika - HRK]]/7.5345</f>
        <v>48994.510584643955</v>
      </c>
      <c r="W3031" s="19">
        <v>0</v>
      </c>
      <c r="X3031" s="20">
        <f>Ugovori_OPULJP[[#This Row],[Privatni doprinos korisnika - HRK]]/7.5345</f>
        <v>0</v>
      </c>
      <c r="Y3031" s="21">
        <f>Ugovori_OPULJP[[#This Row],[Bespovratna sredstva - Ukupno (EU+Nac) HRK
= Ukupna ugovorena vrijednost bespovratnih sredstava]]+Ugovori_OPULJP[[#This Row],[Javni doprinos korisnika - HRK]]+Ugovori_OPULJP[[#This Row],[Privatni doprinos korisnika - HRK]]</f>
        <v>2460994.2999999998</v>
      </c>
      <c r="Z3031" s="22">
        <f>Ugovori_OPULJP[[#This Row],[UKUPNI PRIHVATLJIVI IZDACI
TOTAL ELIGIBLE EXPENDITURE
= Bespovratna sredstva ukupno + doprinos korisnika
= Ukupni prihvatljivi troškovi
= Ukupna ugovorena vrijednost projekta HRK]]/7.5345</f>
        <v>326630.07498838671</v>
      </c>
      <c r="AA3031" s="13" t="s">
        <v>10676</v>
      </c>
      <c r="AB3031" s="13" t="s">
        <v>10677</v>
      </c>
      <c r="AC3031" s="12" t="s">
        <v>11097</v>
      </c>
      <c r="AD3031" s="12" t="s">
        <v>11033</v>
      </c>
    </row>
    <row r="3032" spans="1:30" ht="66.75" customHeight="1" x14ac:dyDescent="0.3">
      <c r="A3032" s="10" t="s">
        <v>11098</v>
      </c>
      <c r="B3032" s="11" t="s">
        <v>10671</v>
      </c>
      <c r="C3032" s="12" t="s">
        <v>11029</v>
      </c>
      <c r="D3032" s="12" t="s">
        <v>11030</v>
      </c>
      <c r="E3032" s="13" t="s">
        <v>223</v>
      </c>
      <c r="F3032" s="14" t="s">
        <v>11099</v>
      </c>
      <c r="G3032" s="32" t="s">
        <v>9139</v>
      </c>
      <c r="H3032" s="16">
        <v>42233</v>
      </c>
      <c r="I3032" s="16">
        <v>42598</v>
      </c>
      <c r="J3032" s="17" t="str">
        <f>IF(Ugovori_OPULJP[[#This Row],[DATUM ZAVRŠETKA OPERACIJE]]&gt;DATE(2023,12,31),"u provedbi","završen")</f>
        <v>završen</v>
      </c>
      <c r="K3032" s="15" t="s">
        <v>164</v>
      </c>
      <c r="L3032" s="15" t="s">
        <v>164</v>
      </c>
      <c r="M3032" s="18">
        <v>0.85</v>
      </c>
      <c r="N3032" s="18">
        <v>0.15</v>
      </c>
      <c r="O3032" s="19">
        <f>Ugovori_OPULJP[[#This Row],[Bespovratna sredstva - Ukupno (EU+Nac) HRK
= Ukupna ugovorena vrijednost bespovratnih sredstava]]*Ugovori_OPULJP[[#This Row],[EU STOPA SUFINANCIRANJA %
EU CO-FINANCING RATE %]]</f>
        <v>2116257.2145000002</v>
      </c>
      <c r="P3032" s="20">
        <f>Ugovori_OPULJP[[#This Row],[Bespovratna sredstva - EU dio - HRK]]/7.5345</f>
        <v>280875.60083615372</v>
      </c>
      <c r="Q3032" s="19">
        <f>Ugovori_OPULJP[[#This Row],[Bespovratna sredstva - Ukupno (EU+Nac) HRK
= Ukupna ugovorena vrijednost bespovratnih sredstava]]*Ugovori_OPULJP[[#This Row],[STOPA NACIONALNOG SUFINANCIRANJA %]]</f>
        <v>373457.15549999999</v>
      </c>
      <c r="R3032" s="20">
        <f>Ugovori_OPULJP[[#This Row],[Bespovratna sredstva - Nacionalni dio - HRK]]/7.5345</f>
        <v>49566.282500497706</v>
      </c>
      <c r="S3032" s="19">
        <v>2489714.37</v>
      </c>
      <c r="T3032" s="20">
        <f>Ugovori_OPULJP[[#This Row],[Bespovratna sredstva - Ukupno (EU+Nac) HRK
= Ukupna ugovorena vrijednost bespovratnih sredstava]]/7.5345</f>
        <v>330441.88333665137</v>
      </c>
      <c r="U3032" s="19">
        <v>414973.15999999968</v>
      </c>
      <c r="V3032" s="20">
        <f>Ugovori_OPULJP[[#This Row],[Javni doprinos korisnika - HRK]]/7.5345</f>
        <v>55076.40321189192</v>
      </c>
      <c r="W3032" s="19">
        <v>0</v>
      </c>
      <c r="X3032" s="20">
        <f>Ugovori_OPULJP[[#This Row],[Privatni doprinos korisnika - HRK]]/7.5345</f>
        <v>0</v>
      </c>
      <c r="Y3032" s="21">
        <f>Ugovori_OPULJP[[#This Row],[Bespovratna sredstva - Ukupno (EU+Nac) HRK
= Ukupna ugovorena vrijednost bespovratnih sredstava]]+Ugovori_OPULJP[[#This Row],[Javni doprinos korisnika - HRK]]+Ugovori_OPULJP[[#This Row],[Privatni doprinos korisnika - HRK]]</f>
        <v>2904687.53</v>
      </c>
      <c r="Z3032" s="22">
        <f>Ugovori_OPULJP[[#This Row],[UKUPNI PRIHVATLJIVI IZDACI
TOTAL ELIGIBLE EXPENDITURE
= Bespovratna sredstva ukupno + doprinos korisnika
= Ukupni prihvatljivi troškovi
= Ukupna ugovorena vrijednost projekta HRK]]/7.5345</f>
        <v>385518.28654854331</v>
      </c>
      <c r="AA3032" s="13" t="s">
        <v>10676</v>
      </c>
      <c r="AB3032" s="13" t="s">
        <v>10677</v>
      </c>
      <c r="AC3032" s="12" t="s">
        <v>11100</v>
      </c>
      <c r="AD3032" s="12" t="s">
        <v>11033</v>
      </c>
    </row>
    <row r="3033" spans="1:30" ht="66.75" customHeight="1" x14ac:dyDescent="0.3">
      <c r="A3033" s="10" t="s">
        <v>11101</v>
      </c>
      <c r="B3033" s="11" t="s">
        <v>10671</v>
      </c>
      <c r="C3033" s="12" t="s">
        <v>11029</v>
      </c>
      <c r="D3033" s="12" t="s">
        <v>11030</v>
      </c>
      <c r="E3033" s="13" t="s">
        <v>223</v>
      </c>
      <c r="F3033" s="14" t="s">
        <v>11102</v>
      </c>
      <c r="G3033" s="14" t="s">
        <v>11103</v>
      </c>
      <c r="H3033" s="16">
        <v>42248</v>
      </c>
      <c r="I3033" s="16">
        <v>42613</v>
      </c>
      <c r="J3033" s="17" t="str">
        <f>IF(Ugovori_OPULJP[[#This Row],[DATUM ZAVRŠETKA OPERACIJE]]&gt;DATE(2023,12,31),"u provedbi","završen")</f>
        <v>završen</v>
      </c>
      <c r="K3033" s="15" t="s">
        <v>262</v>
      </c>
      <c r="L3033" s="15" t="s">
        <v>262</v>
      </c>
      <c r="M3033" s="18">
        <v>0.85</v>
      </c>
      <c r="N3033" s="18">
        <v>0.15</v>
      </c>
      <c r="O3033" s="19">
        <f>Ugovori_OPULJP[[#This Row],[Bespovratna sredstva - Ukupno (EU+Nac) HRK
= Ukupna ugovorena vrijednost bespovratnih sredstava]]*Ugovori_OPULJP[[#This Row],[EU STOPA SUFINANCIRANJA %
EU CO-FINANCING RATE %]]</f>
        <v>1773412.392</v>
      </c>
      <c r="P3033" s="20">
        <f>Ugovori_OPULJP[[#This Row],[Bespovratna sredstva - EU dio - HRK]]/7.5345</f>
        <v>235372.2731435397</v>
      </c>
      <c r="Q3033" s="19">
        <f>Ugovori_OPULJP[[#This Row],[Bespovratna sredstva - Ukupno (EU+Nac) HRK
= Ukupna ugovorena vrijednost bespovratnih sredstava]]*Ugovori_OPULJP[[#This Row],[STOPA NACIONALNOG SUFINANCIRANJA %]]</f>
        <v>312955.12799999997</v>
      </c>
      <c r="R3033" s="20">
        <f>Ugovori_OPULJP[[#This Row],[Bespovratna sredstva - Nacionalni dio - HRK]]/7.5345</f>
        <v>41536.283495918768</v>
      </c>
      <c r="S3033" s="19">
        <v>2086367.52</v>
      </c>
      <c r="T3033" s="20">
        <f>Ugovori_OPULJP[[#This Row],[Bespovratna sredstva - Ukupno (EU+Nac) HRK
= Ukupna ugovorena vrijednost bespovratnih sredstava]]/7.5345</f>
        <v>276908.55663945846</v>
      </c>
      <c r="U3033" s="19">
        <v>109815.47999999998</v>
      </c>
      <c r="V3033" s="20">
        <f>Ugovori_OPULJP[[#This Row],[Javni doprinos korisnika - HRK]]/7.5345</f>
        <v>14575.018913000196</v>
      </c>
      <c r="W3033" s="19">
        <v>0</v>
      </c>
      <c r="X3033" s="20">
        <f>Ugovori_OPULJP[[#This Row],[Privatni doprinos korisnika - HRK]]/7.5345</f>
        <v>0</v>
      </c>
      <c r="Y3033" s="21">
        <f>Ugovori_OPULJP[[#This Row],[Bespovratna sredstva - Ukupno (EU+Nac) HRK
= Ukupna ugovorena vrijednost bespovratnih sredstava]]+Ugovori_OPULJP[[#This Row],[Javni doprinos korisnika - HRK]]+Ugovori_OPULJP[[#This Row],[Privatni doprinos korisnika - HRK]]</f>
        <v>2196183</v>
      </c>
      <c r="Z3033" s="22">
        <f>Ugovori_OPULJP[[#This Row],[UKUPNI PRIHVATLJIVI IZDACI
TOTAL ELIGIBLE EXPENDITURE
= Bespovratna sredstva ukupno + doprinos korisnika
= Ukupni prihvatljivi troškovi
= Ukupna ugovorena vrijednost projekta HRK]]/7.5345</f>
        <v>291483.5755524587</v>
      </c>
      <c r="AA3033" s="13" t="s">
        <v>10676</v>
      </c>
      <c r="AB3033" s="13" t="s">
        <v>10677</v>
      </c>
      <c r="AC3033" s="12" t="s">
        <v>11104</v>
      </c>
      <c r="AD3033" s="12" t="s">
        <v>11033</v>
      </c>
    </row>
    <row r="3034" spans="1:30" ht="66.75" customHeight="1" x14ac:dyDescent="0.3">
      <c r="A3034" s="10" t="s">
        <v>11105</v>
      </c>
      <c r="B3034" s="11" t="s">
        <v>10671</v>
      </c>
      <c r="C3034" s="12" t="s">
        <v>11029</v>
      </c>
      <c r="D3034" s="12" t="s">
        <v>11030</v>
      </c>
      <c r="E3034" s="13" t="s">
        <v>223</v>
      </c>
      <c r="F3034" s="14" t="s">
        <v>11106</v>
      </c>
      <c r="G3034" s="14" t="s">
        <v>21</v>
      </c>
      <c r="H3034" s="16">
        <v>42237</v>
      </c>
      <c r="I3034" s="16">
        <v>42602</v>
      </c>
      <c r="J3034" s="17" t="str">
        <f>IF(Ugovori_OPULJP[[#This Row],[DATUM ZAVRŠETKA OPERACIJE]]&gt;DATE(2023,12,31),"u provedbi","završen")</f>
        <v>završen</v>
      </c>
      <c r="K3034" s="15" t="s">
        <v>21</v>
      </c>
      <c r="L3034" s="15" t="s">
        <v>21</v>
      </c>
      <c r="M3034" s="18">
        <v>0.85</v>
      </c>
      <c r="N3034" s="18">
        <v>0.15</v>
      </c>
      <c r="O3034" s="19">
        <f>Ugovori_OPULJP[[#This Row],[Bespovratna sredstva - Ukupno (EU+Nac) HRK
= Ukupna ugovorena vrijednost bespovratnih sredstava]]*Ugovori_OPULJP[[#This Row],[EU STOPA SUFINANCIRANJA %
EU CO-FINANCING RATE %]]</f>
        <v>3825000</v>
      </c>
      <c r="P3034" s="20">
        <f>Ugovori_OPULJP[[#This Row],[Bespovratna sredstva - EU dio - HRK]]/7.5345</f>
        <v>507664.74218594463</v>
      </c>
      <c r="Q3034" s="19">
        <f>Ugovori_OPULJP[[#This Row],[Bespovratna sredstva - Ukupno (EU+Nac) HRK
= Ukupna ugovorena vrijednost bespovratnih sredstava]]*Ugovori_OPULJP[[#This Row],[STOPA NACIONALNOG SUFINANCIRANJA %]]</f>
        <v>675000</v>
      </c>
      <c r="R3034" s="20">
        <f>Ugovori_OPULJP[[#This Row],[Bespovratna sredstva - Nacionalni dio - HRK]]/7.5345</f>
        <v>89587.895679872585</v>
      </c>
      <c r="S3034" s="19">
        <v>4500000</v>
      </c>
      <c r="T3034" s="20">
        <f>Ugovori_OPULJP[[#This Row],[Bespovratna sredstva - Ukupno (EU+Nac) HRK
= Ukupna ugovorena vrijednost bespovratnih sredstava]]/7.5345</f>
        <v>597252.63786581717</v>
      </c>
      <c r="U3034" s="19">
        <v>910997.29999999981</v>
      </c>
      <c r="V3034" s="20">
        <f>Ugovori_OPULJP[[#This Row],[Javni doprinos korisnika - HRK]]/7.5345</f>
        <v>120910.12011414158</v>
      </c>
      <c r="W3034" s="19">
        <v>0</v>
      </c>
      <c r="X3034" s="20">
        <f>Ugovori_OPULJP[[#This Row],[Privatni doprinos korisnika - HRK]]/7.5345</f>
        <v>0</v>
      </c>
      <c r="Y3034" s="21">
        <f>Ugovori_OPULJP[[#This Row],[Bespovratna sredstva - Ukupno (EU+Nac) HRK
= Ukupna ugovorena vrijednost bespovratnih sredstava]]+Ugovori_OPULJP[[#This Row],[Javni doprinos korisnika - HRK]]+Ugovori_OPULJP[[#This Row],[Privatni doprinos korisnika - HRK]]</f>
        <v>5410997.2999999998</v>
      </c>
      <c r="Z3034" s="22">
        <f>Ugovori_OPULJP[[#This Row],[UKUPNI PRIHVATLJIVI IZDACI
TOTAL ELIGIBLE EXPENDITURE
= Bespovratna sredstva ukupno + doprinos korisnika
= Ukupni prihvatljivi troškovi
= Ukupna ugovorena vrijednost projekta HRK]]/7.5345</f>
        <v>718162.75797995878</v>
      </c>
      <c r="AA3034" s="13" t="s">
        <v>10676</v>
      </c>
      <c r="AB3034" s="13" t="s">
        <v>10677</v>
      </c>
      <c r="AC3034" s="12" t="s">
        <v>11107</v>
      </c>
      <c r="AD3034" s="12" t="s">
        <v>11033</v>
      </c>
    </row>
    <row r="3035" spans="1:30" ht="66.75" customHeight="1" x14ac:dyDescent="0.3">
      <c r="A3035" s="10" t="s">
        <v>11108</v>
      </c>
      <c r="B3035" s="11" t="s">
        <v>10671</v>
      </c>
      <c r="C3035" s="12" t="s">
        <v>11029</v>
      </c>
      <c r="D3035" s="12" t="s">
        <v>11030</v>
      </c>
      <c r="E3035" s="13" t="s">
        <v>223</v>
      </c>
      <c r="F3035" s="14" t="s">
        <v>11109</v>
      </c>
      <c r="G3035" s="14" t="s">
        <v>1431</v>
      </c>
      <c r="H3035" s="16">
        <v>42248</v>
      </c>
      <c r="I3035" s="16">
        <v>42613</v>
      </c>
      <c r="J3035" s="17" t="str">
        <f>IF(Ugovori_OPULJP[[#This Row],[DATUM ZAVRŠETKA OPERACIJE]]&gt;DATE(2023,12,31),"u provedbi","završen")</f>
        <v>završen</v>
      </c>
      <c r="K3035" s="15" t="s">
        <v>178</v>
      </c>
      <c r="L3035" s="15" t="s">
        <v>178</v>
      </c>
      <c r="M3035" s="18">
        <v>0.85</v>
      </c>
      <c r="N3035" s="18">
        <v>0.15</v>
      </c>
      <c r="O3035" s="19">
        <f>Ugovori_OPULJP[[#This Row],[Bespovratna sredstva - Ukupno (EU+Nac) HRK
= Ukupna ugovorena vrijednost bespovratnih sredstava]]*Ugovori_OPULJP[[#This Row],[EU STOPA SUFINANCIRANJA %
EU CO-FINANCING RATE %]]</f>
        <v>1277136.135</v>
      </c>
      <c r="P3035" s="20">
        <f>Ugovori_OPULJP[[#This Row],[Bespovratna sredstva - EU dio - HRK]]/7.5345</f>
        <v>169505.094565001</v>
      </c>
      <c r="Q3035" s="19">
        <f>Ugovori_OPULJP[[#This Row],[Bespovratna sredstva - Ukupno (EU+Nac) HRK
= Ukupna ugovorena vrijednost bespovratnih sredstava]]*Ugovori_OPULJP[[#This Row],[STOPA NACIONALNOG SUFINANCIRANJA %]]</f>
        <v>225376.965</v>
      </c>
      <c r="R3035" s="20">
        <f>Ugovori_OPULJP[[#This Row],[Bespovratna sredstva - Nacionalni dio - HRK]]/7.5345</f>
        <v>29912.66374676488</v>
      </c>
      <c r="S3035" s="19">
        <v>1502513.1</v>
      </c>
      <c r="T3035" s="20">
        <f>Ugovori_OPULJP[[#This Row],[Bespovratna sredstva - Ukupno (EU+Nac) HRK
= Ukupna ugovorena vrijednost bespovratnih sredstava]]/7.5345</f>
        <v>199417.75831176588</v>
      </c>
      <c r="U3035" s="19">
        <v>132544.07999999984</v>
      </c>
      <c r="V3035" s="20">
        <f>Ugovori_OPULJP[[#This Row],[Javni doprinos korisnika - HRK]]/7.5345</f>
        <v>17591.622536332849</v>
      </c>
      <c r="W3035" s="19">
        <v>0</v>
      </c>
      <c r="X3035" s="20">
        <f>Ugovori_OPULJP[[#This Row],[Privatni doprinos korisnika - HRK]]/7.5345</f>
        <v>0</v>
      </c>
      <c r="Y3035" s="21">
        <f>Ugovori_OPULJP[[#This Row],[Bespovratna sredstva - Ukupno (EU+Nac) HRK
= Ukupna ugovorena vrijednost bespovratnih sredstava]]+Ugovori_OPULJP[[#This Row],[Javni doprinos korisnika - HRK]]+Ugovori_OPULJP[[#This Row],[Privatni doprinos korisnika - HRK]]</f>
        <v>1635057.18</v>
      </c>
      <c r="Z3035" s="22">
        <f>Ugovori_OPULJP[[#This Row],[UKUPNI PRIHVATLJIVI IZDACI
TOTAL ELIGIBLE EXPENDITURE
= Bespovratna sredstva ukupno + doprinos korisnika
= Ukupni prihvatljivi troškovi
= Ukupna ugovorena vrijednost projekta HRK]]/7.5345</f>
        <v>217009.38084809872</v>
      </c>
      <c r="AA3035" s="13" t="s">
        <v>10676</v>
      </c>
      <c r="AB3035" s="13" t="s">
        <v>10677</v>
      </c>
      <c r="AC3035" s="98" t="s">
        <v>11110</v>
      </c>
      <c r="AD3035" s="12" t="s">
        <v>11033</v>
      </c>
    </row>
    <row r="3036" spans="1:30" ht="66.75" customHeight="1" x14ac:dyDescent="0.3">
      <c r="A3036" s="10" t="s">
        <v>11111</v>
      </c>
      <c r="B3036" s="11" t="s">
        <v>10671</v>
      </c>
      <c r="C3036" s="12" t="s">
        <v>11029</v>
      </c>
      <c r="D3036" s="12" t="s">
        <v>11030</v>
      </c>
      <c r="E3036" s="13" t="s">
        <v>223</v>
      </c>
      <c r="F3036" s="14" t="s">
        <v>11112</v>
      </c>
      <c r="G3036" s="14" t="s">
        <v>2521</v>
      </c>
      <c r="H3036" s="16">
        <v>42244</v>
      </c>
      <c r="I3036" s="16">
        <v>42609</v>
      </c>
      <c r="J3036" s="17" t="str">
        <f>IF(Ugovori_OPULJP[[#This Row],[DATUM ZAVRŠETKA OPERACIJE]]&gt;DATE(2023,12,31),"u provedbi","završen")</f>
        <v>završen</v>
      </c>
      <c r="K3036" s="15" t="s">
        <v>380</v>
      </c>
      <c r="L3036" s="15" t="s">
        <v>380</v>
      </c>
      <c r="M3036" s="18">
        <v>0.85</v>
      </c>
      <c r="N3036" s="18">
        <v>0.15</v>
      </c>
      <c r="O3036" s="19">
        <f>Ugovori_OPULJP[[#This Row],[Bespovratna sredstva - Ukupno (EU+Nac) HRK
= Ukupna ugovorena vrijednost bespovratnih sredstava]]*Ugovori_OPULJP[[#This Row],[EU STOPA SUFINANCIRANJA %
EU CO-FINANCING RATE %]]</f>
        <v>897288.18599999987</v>
      </c>
      <c r="P3036" s="20">
        <f>Ugovori_OPULJP[[#This Row],[Bespovratna sredstva - EU dio - HRK]]/7.5345</f>
        <v>119090.60800318532</v>
      </c>
      <c r="Q3036" s="19">
        <f>Ugovori_OPULJP[[#This Row],[Bespovratna sredstva - Ukupno (EU+Nac) HRK
= Ukupna ugovorena vrijednost bespovratnih sredstava]]*Ugovori_OPULJP[[#This Row],[STOPA NACIONALNOG SUFINANCIRANJA %]]</f>
        <v>158344.97399999999</v>
      </c>
      <c r="R3036" s="20">
        <f>Ugovori_OPULJP[[#This Row],[Bespovratna sredstva - Nacionalni dio - HRK]]/7.5345</f>
        <v>21015.98964762094</v>
      </c>
      <c r="S3036" s="19">
        <v>1055633.1599999999</v>
      </c>
      <c r="T3036" s="20">
        <f>Ugovori_OPULJP[[#This Row],[Bespovratna sredstva - Ukupno (EU+Nac) HRK
= Ukupna ugovorena vrijednost bespovratnih sredstava]]/7.5345</f>
        <v>140106.59765080627</v>
      </c>
      <c r="U3036" s="19">
        <v>117292.58000000007</v>
      </c>
      <c r="V3036" s="20">
        <f>Ugovori_OPULJP[[#This Row],[Javni doprinos korisnika - HRK]]/7.5345</f>
        <v>15567.400623797208</v>
      </c>
      <c r="W3036" s="19">
        <v>0</v>
      </c>
      <c r="X3036" s="20">
        <f>Ugovori_OPULJP[[#This Row],[Privatni doprinos korisnika - HRK]]/7.5345</f>
        <v>0</v>
      </c>
      <c r="Y3036" s="21">
        <f>Ugovori_OPULJP[[#This Row],[Bespovratna sredstva - Ukupno (EU+Nac) HRK
= Ukupna ugovorena vrijednost bespovratnih sredstava]]+Ugovori_OPULJP[[#This Row],[Javni doprinos korisnika - HRK]]+Ugovori_OPULJP[[#This Row],[Privatni doprinos korisnika - HRK]]</f>
        <v>1172925.74</v>
      </c>
      <c r="Z3036" s="22">
        <f>Ugovori_OPULJP[[#This Row],[UKUPNI PRIHVATLJIVI IZDACI
TOTAL ELIGIBLE EXPENDITURE
= Bespovratna sredstva ukupno + doprinos korisnika
= Ukupni prihvatljivi troškovi
= Ukupna ugovorena vrijednost projekta HRK]]/7.5345</f>
        <v>155673.99827460348</v>
      </c>
      <c r="AA3036" s="13" t="s">
        <v>10676</v>
      </c>
      <c r="AB3036" s="13" t="s">
        <v>10677</v>
      </c>
      <c r="AC3036" s="98" t="s">
        <v>11113</v>
      </c>
      <c r="AD3036" s="12" t="s">
        <v>11033</v>
      </c>
    </row>
    <row r="3037" spans="1:30" ht="66.75" customHeight="1" x14ac:dyDescent="0.3">
      <c r="A3037" s="10" t="s">
        <v>11114</v>
      </c>
      <c r="B3037" s="11" t="s">
        <v>10671</v>
      </c>
      <c r="C3037" s="12" t="s">
        <v>11029</v>
      </c>
      <c r="D3037" s="12" t="s">
        <v>11030</v>
      </c>
      <c r="E3037" s="13" t="s">
        <v>223</v>
      </c>
      <c r="F3037" s="14" t="s">
        <v>11115</v>
      </c>
      <c r="G3037" s="32" t="s">
        <v>7231</v>
      </c>
      <c r="H3037" s="16">
        <v>42251</v>
      </c>
      <c r="I3037" s="16">
        <v>42616</v>
      </c>
      <c r="J3037" s="17" t="str">
        <f>IF(Ugovori_OPULJP[[#This Row],[DATUM ZAVRŠETKA OPERACIJE]]&gt;DATE(2023,12,31),"u provedbi","završen")</f>
        <v>završen</v>
      </c>
      <c r="K3037" s="15" t="s">
        <v>329</v>
      </c>
      <c r="L3037" s="15" t="s">
        <v>329</v>
      </c>
      <c r="M3037" s="18">
        <v>0.85</v>
      </c>
      <c r="N3037" s="18">
        <v>0.15</v>
      </c>
      <c r="O3037" s="19">
        <f>Ugovori_OPULJP[[#This Row],[Bespovratna sredstva - Ukupno (EU+Nac) HRK
= Ukupna ugovorena vrijednost bespovratnih sredstava]]*Ugovori_OPULJP[[#This Row],[EU STOPA SUFINANCIRANJA %
EU CO-FINANCING RATE %]]</f>
        <v>1559430.8674999999</v>
      </c>
      <c r="P3037" s="20">
        <f>Ugovori_OPULJP[[#This Row],[Bespovratna sredstva - EU dio - HRK]]/7.5345</f>
        <v>206972.0442630566</v>
      </c>
      <c r="Q3037" s="19">
        <f>Ugovori_OPULJP[[#This Row],[Bespovratna sredstva - Ukupno (EU+Nac) HRK
= Ukupna ugovorena vrijednost bespovratnih sredstava]]*Ugovori_OPULJP[[#This Row],[STOPA NACIONALNOG SUFINANCIRANJA %]]</f>
        <v>275193.6825</v>
      </c>
      <c r="R3037" s="20">
        <f>Ugovori_OPULJP[[#This Row],[Bespovratna sredstva - Nacionalni dio - HRK]]/7.5345</f>
        <v>36524.478399362924</v>
      </c>
      <c r="S3037" s="19">
        <v>1834624.55</v>
      </c>
      <c r="T3037" s="20">
        <f>Ugovori_OPULJP[[#This Row],[Bespovratna sredstva - Ukupno (EU+Nac) HRK
= Ukupna ugovorena vrijednost bespovratnih sredstava]]/7.5345</f>
        <v>243496.52266241953</v>
      </c>
      <c r="U3037" s="19">
        <v>96559.189999999944</v>
      </c>
      <c r="V3037" s="20">
        <f>Ugovori_OPULJP[[#This Row],[Javni doprinos korisnika - HRK]]/7.5345</f>
        <v>12815.606875041467</v>
      </c>
      <c r="W3037" s="19">
        <v>0</v>
      </c>
      <c r="X3037" s="20">
        <f>Ugovori_OPULJP[[#This Row],[Privatni doprinos korisnika - HRK]]/7.5345</f>
        <v>0</v>
      </c>
      <c r="Y3037" s="21">
        <f>Ugovori_OPULJP[[#This Row],[Bespovratna sredstva - Ukupno (EU+Nac) HRK
= Ukupna ugovorena vrijednost bespovratnih sredstava]]+Ugovori_OPULJP[[#This Row],[Javni doprinos korisnika - HRK]]+Ugovori_OPULJP[[#This Row],[Privatni doprinos korisnika - HRK]]</f>
        <v>1931183.74</v>
      </c>
      <c r="Z3037" s="22">
        <f>Ugovori_OPULJP[[#This Row],[UKUPNI PRIHVATLJIVI IZDACI
TOTAL ELIGIBLE EXPENDITURE
= Bespovratna sredstva ukupno + doprinos korisnika
= Ukupni prihvatljivi troškovi
= Ukupna ugovorena vrijednost projekta HRK]]/7.5345</f>
        <v>256312.12953746101</v>
      </c>
      <c r="AA3037" s="13" t="s">
        <v>10676</v>
      </c>
      <c r="AB3037" s="13" t="s">
        <v>10677</v>
      </c>
      <c r="AC3037" s="12" t="s">
        <v>11116</v>
      </c>
      <c r="AD3037" s="12" t="s">
        <v>11033</v>
      </c>
    </row>
    <row r="3038" spans="1:30" ht="66.75" customHeight="1" x14ac:dyDescent="0.3">
      <c r="A3038" s="10" t="s">
        <v>11117</v>
      </c>
      <c r="B3038" s="11" t="s">
        <v>10671</v>
      </c>
      <c r="C3038" s="12" t="s">
        <v>11029</v>
      </c>
      <c r="D3038" s="12" t="s">
        <v>11030</v>
      </c>
      <c r="E3038" s="13" t="s">
        <v>223</v>
      </c>
      <c r="F3038" s="14" t="s">
        <v>11118</v>
      </c>
      <c r="G3038" s="14" t="s">
        <v>11119</v>
      </c>
      <c r="H3038" s="16">
        <v>42251</v>
      </c>
      <c r="I3038" s="16">
        <v>42616</v>
      </c>
      <c r="J3038" s="17" t="str">
        <f>IF(Ugovori_OPULJP[[#This Row],[DATUM ZAVRŠETKA OPERACIJE]]&gt;DATE(2023,12,31),"u provedbi","završen")</f>
        <v>završen</v>
      </c>
      <c r="K3038" s="15" t="s">
        <v>329</v>
      </c>
      <c r="L3038" s="15" t="s">
        <v>329</v>
      </c>
      <c r="M3038" s="18">
        <v>0.85</v>
      </c>
      <c r="N3038" s="18">
        <v>0.15</v>
      </c>
      <c r="O3038" s="19">
        <f>Ugovori_OPULJP[[#This Row],[Bespovratna sredstva - Ukupno (EU+Nac) HRK
= Ukupna ugovorena vrijednost bespovratnih sredstava]]*Ugovori_OPULJP[[#This Row],[EU STOPA SUFINANCIRANJA %
EU CO-FINANCING RATE %]]</f>
        <v>863139.53800000006</v>
      </c>
      <c r="P3038" s="20">
        <f>Ugovori_OPULJP[[#This Row],[Bespovratna sredstva - EU dio - HRK]]/7.5345</f>
        <v>114558.30353706285</v>
      </c>
      <c r="Q3038" s="19">
        <f>Ugovori_OPULJP[[#This Row],[Bespovratna sredstva - Ukupno (EU+Nac) HRK
= Ukupna ugovorena vrijednost bespovratnih sredstava]]*Ugovori_OPULJP[[#This Row],[STOPA NACIONALNOG SUFINANCIRANJA %]]</f>
        <v>152318.742</v>
      </c>
      <c r="R3038" s="20">
        <f>Ugovori_OPULJP[[#This Row],[Bespovratna sredstva - Nacionalni dio - HRK]]/7.5345</f>
        <v>20216.171212422854</v>
      </c>
      <c r="S3038" s="19">
        <v>1015458.28</v>
      </c>
      <c r="T3038" s="20">
        <f>Ugovori_OPULJP[[#This Row],[Bespovratna sredstva - Ukupno (EU+Nac) HRK
= Ukupna ugovorena vrijednost bespovratnih sredstava]]/7.5345</f>
        <v>134774.4747494857</v>
      </c>
      <c r="U3038" s="19">
        <v>88300.719999999972</v>
      </c>
      <c r="V3038" s="20">
        <f>Ugovori_OPULJP[[#This Row],[Javni doprinos korisnika - HRK]]/7.5345</f>
        <v>11719.519543433535</v>
      </c>
      <c r="W3038" s="19">
        <v>0</v>
      </c>
      <c r="X3038" s="20">
        <f>Ugovori_OPULJP[[#This Row],[Privatni doprinos korisnika - HRK]]/7.5345</f>
        <v>0</v>
      </c>
      <c r="Y3038" s="21">
        <f>Ugovori_OPULJP[[#This Row],[Bespovratna sredstva - Ukupno (EU+Nac) HRK
= Ukupna ugovorena vrijednost bespovratnih sredstava]]+Ugovori_OPULJP[[#This Row],[Javni doprinos korisnika - HRK]]+Ugovori_OPULJP[[#This Row],[Privatni doprinos korisnika - HRK]]</f>
        <v>1103759</v>
      </c>
      <c r="Z3038" s="22">
        <f>Ugovori_OPULJP[[#This Row],[UKUPNI PRIHVATLJIVI IZDACI
TOTAL ELIGIBLE EXPENDITURE
= Bespovratna sredstva ukupno + doprinos korisnika
= Ukupni prihvatljivi troškovi
= Ukupna ugovorena vrijednost projekta HRK]]/7.5345</f>
        <v>146493.99429291923</v>
      </c>
      <c r="AA3038" s="13" t="s">
        <v>10676</v>
      </c>
      <c r="AB3038" s="13" t="s">
        <v>10677</v>
      </c>
      <c r="AC3038" s="98" t="s">
        <v>11120</v>
      </c>
      <c r="AD3038" s="12" t="s">
        <v>11033</v>
      </c>
    </row>
    <row r="3039" spans="1:30" ht="66.75" customHeight="1" x14ac:dyDescent="0.3">
      <c r="A3039" s="10" t="s">
        <v>11121</v>
      </c>
      <c r="B3039" s="11" t="s">
        <v>10671</v>
      </c>
      <c r="C3039" s="12" t="s">
        <v>11029</v>
      </c>
      <c r="D3039" s="12" t="s">
        <v>11030</v>
      </c>
      <c r="E3039" s="13" t="s">
        <v>223</v>
      </c>
      <c r="F3039" s="14" t="s">
        <v>11122</v>
      </c>
      <c r="G3039" s="14" t="s">
        <v>1967</v>
      </c>
      <c r="H3039" s="16">
        <v>42251</v>
      </c>
      <c r="I3039" s="16">
        <v>42616</v>
      </c>
      <c r="J3039" s="17" t="str">
        <f>IF(Ugovori_OPULJP[[#This Row],[DATUM ZAVRŠETKA OPERACIJE]]&gt;DATE(2023,12,31),"u provedbi","završen")</f>
        <v>završen</v>
      </c>
      <c r="K3039" s="15" t="s">
        <v>591</v>
      </c>
      <c r="L3039" s="15" t="s">
        <v>591</v>
      </c>
      <c r="M3039" s="18">
        <v>0.85</v>
      </c>
      <c r="N3039" s="18">
        <v>0.15</v>
      </c>
      <c r="O3039" s="19">
        <f>Ugovori_OPULJP[[#This Row],[Bespovratna sredstva - Ukupno (EU+Nac) HRK
= Ukupna ugovorena vrijednost bespovratnih sredstava]]*Ugovori_OPULJP[[#This Row],[EU STOPA SUFINANCIRANJA %
EU CO-FINANCING RATE %]]</f>
        <v>712785.40949999995</v>
      </c>
      <c r="P3039" s="20">
        <f>Ugovori_OPULJP[[#This Row],[Bespovratna sredstva - EU dio - HRK]]/7.5345</f>
        <v>94602.881345809263</v>
      </c>
      <c r="Q3039" s="19">
        <f>Ugovori_OPULJP[[#This Row],[Bespovratna sredstva - Ukupno (EU+Nac) HRK
= Ukupna ugovorena vrijednost bespovratnih sredstava]]*Ugovori_OPULJP[[#This Row],[STOPA NACIONALNOG SUFINANCIRANJA %]]</f>
        <v>125785.66049999998</v>
      </c>
      <c r="R3039" s="20">
        <f>Ugovori_OPULJP[[#This Row],[Bespovratna sredstva - Nacionalni dio - HRK]]/7.5345</f>
        <v>16694.626119848694</v>
      </c>
      <c r="S3039" s="19">
        <v>838571.07</v>
      </c>
      <c r="T3039" s="20">
        <f>Ugovori_OPULJP[[#This Row],[Bespovratna sredstva - Ukupno (EU+Nac) HRK
= Ukupna ugovorena vrijednost bespovratnih sredstava]]/7.5345</f>
        <v>111297.50746565797</v>
      </c>
      <c r="U3039" s="19">
        <v>72919.230000000098</v>
      </c>
      <c r="V3039" s="20">
        <f>Ugovori_OPULJP[[#This Row],[Javni doprinos korisnika - HRK]]/7.5345</f>
        <v>9678.0449930320647</v>
      </c>
      <c r="W3039" s="19">
        <v>0</v>
      </c>
      <c r="X3039" s="20">
        <f>Ugovori_OPULJP[[#This Row],[Privatni doprinos korisnika - HRK]]/7.5345</f>
        <v>0</v>
      </c>
      <c r="Y3039" s="21">
        <f>Ugovori_OPULJP[[#This Row],[Bespovratna sredstva - Ukupno (EU+Nac) HRK
= Ukupna ugovorena vrijednost bespovratnih sredstava]]+Ugovori_OPULJP[[#This Row],[Javni doprinos korisnika - HRK]]+Ugovori_OPULJP[[#This Row],[Privatni doprinos korisnika - HRK]]</f>
        <v>911490.3</v>
      </c>
      <c r="Z3039" s="22">
        <f>Ugovori_OPULJP[[#This Row],[UKUPNI PRIHVATLJIVI IZDACI
TOTAL ELIGIBLE EXPENDITURE
= Bespovratna sredstva ukupno + doprinos korisnika
= Ukupni prihvatljivi troškovi
= Ukupna ugovorena vrijednost projekta HRK]]/7.5345</f>
        <v>120975.55245869003</v>
      </c>
      <c r="AA3039" s="13" t="s">
        <v>10676</v>
      </c>
      <c r="AB3039" s="13" t="s">
        <v>10677</v>
      </c>
      <c r="AC3039" s="98" t="s">
        <v>11123</v>
      </c>
      <c r="AD3039" s="12" t="s">
        <v>11033</v>
      </c>
    </row>
    <row r="3040" spans="1:30" ht="66.75" customHeight="1" x14ac:dyDescent="0.3">
      <c r="A3040" s="10" t="s">
        <v>11124</v>
      </c>
      <c r="B3040" s="11" t="s">
        <v>10671</v>
      </c>
      <c r="C3040" s="12" t="s">
        <v>11029</v>
      </c>
      <c r="D3040" s="12" t="s">
        <v>11030</v>
      </c>
      <c r="E3040" s="13" t="s">
        <v>223</v>
      </c>
      <c r="F3040" s="14" t="s">
        <v>11125</v>
      </c>
      <c r="G3040" s="14" t="s">
        <v>1768</v>
      </c>
      <c r="H3040" s="16">
        <v>42237</v>
      </c>
      <c r="I3040" s="16">
        <v>42602</v>
      </c>
      <c r="J3040" s="17" t="str">
        <f>IF(Ugovori_OPULJP[[#This Row],[DATUM ZAVRŠETKA OPERACIJE]]&gt;DATE(2023,12,31),"u provedbi","završen")</f>
        <v>završen</v>
      </c>
      <c r="K3040" s="15" t="s">
        <v>81</v>
      </c>
      <c r="L3040" s="15" t="s">
        <v>81</v>
      </c>
      <c r="M3040" s="18">
        <v>0.85</v>
      </c>
      <c r="N3040" s="18">
        <v>0.15</v>
      </c>
      <c r="O3040" s="19">
        <f>Ugovori_OPULJP[[#This Row],[Bespovratna sredstva - Ukupno (EU+Nac) HRK
= Ukupna ugovorena vrijednost bespovratnih sredstava]]*Ugovori_OPULJP[[#This Row],[EU STOPA SUFINANCIRANJA %
EU CO-FINANCING RATE %]]</f>
        <v>935698.53</v>
      </c>
      <c r="P3040" s="20">
        <f>Ugovori_OPULJP[[#This Row],[Bespovratna sredstva - EU dio - HRK]]/7.5345</f>
        <v>124188.53673103722</v>
      </c>
      <c r="Q3040" s="19">
        <f>Ugovori_OPULJP[[#This Row],[Bespovratna sredstva - Ukupno (EU+Nac) HRK
= Ukupna ugovorena vrijednost bespovratnih sredstava]]*Ugovori_OPULJP[[#This Row],[STOPA NACIONALNOG SUFINANCIRANJA %]]</f>
        <v>165123.26999999999</v>
      </c>
      <c r="R3040" s="20">
        <f>Ugovori_OPULJP[[#This Row],[Bespovratna sredstva - Nacionalni dio - HRK]]/7.5345</f>
        <v>21915.624129006566</v>
      </c>
      <c r="S3040" s="19">
        <v>1100821.8</v>
      </c>
      <c r="T3040" s="20">
        <f>Ugovori_OPULJP[[#This Row],[Bespovratna sredstva - Ukupno (EU+Nac) HRK
= Ukupna ugovorena vrijednost bespovratnih sredstava]]/7.5345</f>
        <v>146104.1608600438</v>
      </c>
      <c r="U3040" s="19">
        <v>98199.869999999879</v>
      </c>
      <c r="V3040" s="20">
        <f>Ugovori_OPULJP[[#This Row],[Javni doprinos korisnika - HRK]]/7.5345</f>
        <v>13033.362532351168</v>
      </c>
      <c r="W3040" s="19">
        <v>0</v>
      </c>
      <c r="X3040" s="20">
        <f>Ugovori_OPULJP[[#This Row],[Privatni doprinos korisnika - HRK]]/7.5345</f>
        <v>0</v>
      </c>
      <c r="Y3040" s="21">
        <f>Ugovori_OPULJP[[#This Row],[Bespovratna sredstva - Ukupno (EU+Nac) HRK
= Ukupna ugovorena vrijednost bespovratnih sredstava]]+Ugovori_OPULJP[[#This Row],[Javni doprinos korisnika - HRK]]+Ugovori_OPULJP[[#This Row],[Privatni doprinos korisnika - HRK]]</f>
        <v>1199021.67</v>
      </c>
      <c r="Z3040" s="22">
        <f>Ugovori_OPULJP[[#This Row],[UKUPNI PRIHVATLJIVI IZDACI
TOTAL ELIGIBLE EXPENDITURE
= Bespovratna sredstva ukupno + doprinos korisnika
= Ukupni prihvatljivi troškovi
= Ukupna ugovorena vrijednost projekta HRK]]/7.5345</f>
        <v>159137.52339239497</v>
      </c>
      <c r="AA3040" s="13" t="s">
        <v>10676</v>
      </c>
      <c r="AB3040" s="13" t="s">
        <v>10677</v>
      </c>
      <c r="AC3040" s="98" t="s">
        <v>11126</v>
      </c>
      <c r="AD3040" s="12" t="s">
        <v>11033</v>
      </c>
    </row>
    <row r="3041" spans="1:30" ht="66.75" customHeight="1" x14ac:dyDescent="0.3">
      <c r="A3041" s="10" t="s">
        <v>11127</v>
      </c>
      <c r="B3041" s="11" t="s">
        <v>10671</v>
      </c>
      <c r="C3041" s="12" t="s">
        <v>11029</v>
      </c>
      <c r="D3041" s="12" t="s">
        <v>11030</v>
      </c>
      <c r="E3041" s="13" t="s">
        <v>223</v>
      </c>
      <c r="F3041" s="14" t="s">
        <v>11128</v>
      </c>
      <c r="G3041" s="14" t="s">
        <v>11129</v>
      </c>
      <c r="H3041" s="16">
        <v>42251</v>
      </c>
      <c r="I3041" s="16">
        <v>42616</v>
      </c>
      <c r="J3041" s="17" t="str">
        <f>IF(Ugovori_OPULJP[[#This Row],[DATUM ZAVRŠETKA OPERACIJE]]&gt;DATE(2023,12,31),"u provedbi","završen")</f>
        <v>završen</v>
      </c>
      <c r="K3041" s="15" t="s">
        <v>81</v>
      </c>
      <c r="L3041" s="15" t="s">
        <v>81</v>
      </c>
      <c r="M3041" s="18">
        <v>0.85</v>
      </c>
      <c r="N3041" s="18">
        <v>0.15</v>
      </c>
      <c r="O3041" s="19">
        <f>Ugovori_OPULJP[[#This Row],[Bespovratna sredstva - Ukupno (EU+Nac) HRK
= Ukupna ugovorena vrijednost bespovratnih sredstava]]*Ugovori_OPULJP[[#This Row],[EU STOPA SUFINANCIRANJA %
EU CO-FINANCING RATE %]]</f>
        <v>1690711.4805000001</v>
      </c>
      <c r="P3041" s="20">
        <f>Ugovori_OPULJP[[#This Row],[Bespovratna sredstva - EU dio - HRK]]/7.5345</f>
        <v>224395.97591081026</v>
      </c>
      <c r="Q3041" s="19">
        <f>Ugovori_OPULJP[[#This Row],[Bespovratna sredstva - Ukupno (EU+Nac) HRK
= Ukupna ugovorena vrijednost bespovratnih sredstava]]*Ugovori_OPULJP[[#This Row],[STOPA NACIONALNOG SUFINANCIRANJA %]]</f>
        <v>298360.84950000001</v>
      </c>
      <c r="R3041" s="20">
        <f>Ugovori_OPULJP[[#This Row],[Bespovratna sredstva - Nacionalni dio - HRK]]/7.5345</f>
        <v>39599.289866613573</v>
      </c>
      <c r="S3041" s="19">
        <v>1989072.33</v>
      </c>
      <c r="T3041" s="20">
        <f>Ugovori_OPULJP[[#This Row],[Bespovratna sredstva - Ukupno (EU+Nac) HRK
= Ukupna ugovorena vrijednost bespovratnih sredstava]]/7.5345</f>
        <v>263995.26577742386</v>
      </c>
      <c r="U3041" s="19">
        <v>106452.66999999993</v>
      </c>
      <c r="V3041" s="20">
        <f>Ugovori_OPULJP[[#This Row],[Javni doprinos korisnika - HRK]]/7.5345</f>
        <v>14128.697325635399</v>
      </c>
      <c r="W3041" s="19">
        <v>0</v>
      </c>
      <c r="X3041" s="20">
        <f>Ugovori_OPULJP[[#This Row],[Privatni doprinos korisnika - HRK]]/7.5345</f>
        <v>0</v>
      </c>
      <c r="Y3041" s="21">
        <f>Ugovori_OPULJP[[#This Row],[Bespovratna sredstva - Ukupno (EU+Nac) HRK
= Ukupna ugovorena vrijednost bespovratnih sredstava]]+Ugovori_OPULJP[[#This Row],[Javni doprinos korisnika - HRK]]+Ugovori_OPULJP[[#This Row],[Privatni doprinos korisnika - HRK]]</f>
        <v>2095525</v>
      </c>
      <c r="Z3041" s="22">
        <f>Ugovori_OPULJP[[#This Row],[UKUPNI PRIHVATLJIVI IZDACI
TOTAL ELIGIBLE EXPENDITURE
= Bespovratna sredstva ukupno + doprinos korisnika
= Ukupni prihvatljivi troškovi
= Ukupna ugovorena vrijednost projekta HRK]]/7.5345</f>
        <v>278123.96310305927</v>
      </c>
      <c r="AA3041" s="13" t="s">
        <v>10676</v>
      </c>
      <c r="AB3041" s="13" t="s">
        <v>10677</v>
      </c>
      <c r="AC3041" s="98" t="s">
        <v>11130</v>
      </c>
      <c r="AD3041" s="12" t="s">
        <v>11033</v>
      </c>
    </row>
    <row r="3042" spans="1:30" ht="66.75" customHeight="1" x14ac:dyDescent="0.3">
      <c r="A3042" s="10" t="s">
        <v>11131</v>
      </c>
      <c r="B3042" s="11" t="s">
        <v>10671</v>
      </c>
      <c r="C3042" s="12" t="s">
        <v>11029</v>
      </c>
      <c r="D3042" s="12" t="s">
        <v>11030</v>
      </c>
      <c r="E3042" s="13" t="s">
        <v>223</v>
      </c>
      <c r="F3042" s="14" t="s">
        <v>11132</v>
      </c>
      <c r="G3042" s="14" t="s">
        <v>10042</v>
      </c>
      <c r="H3042" s="16">
        <v>42248</v>
      </c>
      <c r="I3042" s="16">
        <v>42613</v>
      </c>
      <c r="J3042" s="17" t="str">
        <f>IF(Ugovori_OPULJP[[#This Row],[DATUM ZAVRŠETKA OPERACIJE]]&gt;DATE(2023,12,31),"u provedbi","završen")</f>
        <v>završen</v>
      </c>
      <c r="K3042" s="15" t="s">
        <v>329</v>
      </c>
      <c r="L3042" s="15" t="s">
        <v>329</v>
      </c>
      <c r="M3042" s="18">
        <v>0.85</v>
      </c>
      <c r="N3042" s="18">
        <v>0.15</v>
      </c>
      <c r="O3042" s="19">
        <f>Ugovori_OPULJP[[#This Row],[Bespovratna sredstva - Ukupno (EU+Nac) HRK
= Ukupna ugovorena vrijednost bespovratnih sredstava]]*Ugovori_OPULJP[[#This Row],[EU STOPA SUFINANCIRANJA %
EU CO-FINANCING RATE %]]</f>
        <v>947025.17099999997</v>
      </c>
      <c r="P3042" s="20">
        <f>Ugovori_OPULJP[[#This Row],[Bespovratna sredstva - EU dio - HRK]]/7.5345</f>
        <v>125691.84033446146</v>
      </c>
      <c r="Q3042" s="19">
        <f>Ugovori_OPULJP[[#This Row],[Bespovratna sredstva - Ukupno (EU+Nac) HRK
= Ukupna ugovorena vrijednost bespovratnih sredstava]]*Ugovori_OPULJP[[#This Row],[STOPA NACIONALNOG SUFINANCIRANJA %]]</f>
        <v>167122.08900000001</v>
      </c>
      <c r="R3042" s="20">
        <f>Ugovori_OPULJP[[#This Row],[Bespovratna sredstva - Nacionalni dio - HRK]]/7.5345</f>
        <v>22180.913000199085</v>
      </c>
      <c r="S3042" s="19">
        <v>1114147.26</v>
      </c>
      <c r="T3042" s="20">
        <f>Ugovori_OPULJP[[#This Row],[Bespovratna sredstva - Ukupno (EU+Nac) HRK
= Ukupna ugovorena vrijednost bespovratnih sredstava]]/7.5345</f>
        <v>147872.75333466055</v>
      </c>
      <c r="U3042" s="19">
        <v>123794.14999999991</v>
      </c>
      <c r="V3042" s="20">
        <f>Ugovori_OPULJP[[#This Row],[Javni doprinos korisnika - HRK]]/7.5345</f>
        <v>16430.307253301467</v>
      </c>
      <c r="W3042" s="19">
        <v>0</v>
      </c>
      <c r="X3042" s="20">
        <f>Ugovori_OPULJP[[#This Row],[Privatni doprinos korisnika - HRK]]/7.5345</f>
        <v>0</v>
      </c>
      <c r="Y3042" s="21">
        <f>Ugovori_OPULJP[[#This Row],[Bespovratna sredstva - Ukupno (EU+Nac) HRK
= Ukupna ugovorena vrijednost bespovratnih sredstava]]+Ugovori_OPULJP[[#This Row],[Javni doprinos korisnika - HRK]]+Ugovori_OPULJP[[#This Row],[Privatni doprinos korisnika - HRK]]</f>
        <v>1237941.4099999999</v>
      </c>
      <c r="Z3042" s="22">
        <f>Ugovori_OPULJP[[#This Row],[UKUPNI PRIHVATLJIVI IZDACI
TOTAL ELIGIBLE EXPENDITURE
= Bespovratna sredstva ukupno + doprinos korisnika
= Ukupni prihvatljivi troškovi
= Ukupna ugovorena vrijednost projekta HRK]]/7.5345</f>
        <v>164303.06058796201</v>
      </c>
      <c r="AA3042" s="13" t="s">
        <v>10676</v>
      </c>
      <c r="AB3042" s="13" t="s">
        <v>10677</v>
      </c>
      <c r="AC3042" s="98" t="s">
        <v>11133</v>
      </c>
      <c r="AD3042" s="12" t="s">
        <v>11033</v>
      </c>
    </row>
    <row r="3043" spans="1:30" ht="66.75" customHeight="1" x14ac:dyDescent="0.3">
      <c r="A3043" s="10" t="s">
        <v>11134</v>
      </c>
      <c r="B3043" s="11" t="s">
        <v>10671</v>
      </c>
      <c r="C3043" s="12" t="s">
        <v>11029</v>
      </c>
      <c r="D3043" s="12" t="s">
        <v>11030</v>
      </c>
      <c r="E3043" s="13" t="s">
        <v>223</v>
      </c>
      <c r="F3043" s="14" t="s">
        <v>11135</v>
      </c>
      <c r="G3043" s="14" t="s">
        <v>11136</v>
      </c>
      <c r="H3043" s="16">
        <v>42248</v>
      </c>
      <c r="I3043" s="16">
        <v>42613</v>
      </c>
      <c r="J3043" s="17" t="str">
        <f>IF(Ugovori_OPULJP[[#This Row],[DATUM ZAVRŠETKA OPERACIJE]]&gt;DATE(2023,12,31),"u provedbi","završen")</f>
        <v>završen</v>
      </c>
      <c r="K3043" s="15" t="s">
        <v>91</v>
      </c>
      <c r="L3043" s="15" t="s">
        <v>91</v>
      </c>
      <c r="M3043" s="18">
        <v>0.85</v>
      </c>
      <c r="N3043" s="18">
        <v>0.15</v>
      </c>
      <c r="O3043" s="19">
        <f>Ugovori_OPULJP[[#This Row],[Bespovratna sredstva - Ukupno (EU+Nac) HRK
= Ukupna ugovorena vrijednost bespovratnih sredstava]]*Ugovori_OPULJP[[#This Row],[EU STOPA SUFINANCIRANJA %
EU CO-FINANCING RATE %]]</f>
        <v>1764196.301</v>
      </c>
      <c r="P3043" s="20">
        <f>Ugovori_OPULJP[[#This Row],[Bespovratna sredstva - EU dio - HRK]]/7.5345</f>
        <v>234149.08766341495</v>
      </c>
      <c r="Q3043" s="19">
        <f>Ugovori_OPULJP[[#This Row],[Bespovratna sredstva - Ukupno (EU+Nac) HRK
= Ukupna ugovorena vrijednost bespovratnih sredstava]]*Ugovori_OPULJP[[#This Row],[STOPA NACIONALNOG SUFINANCIRANJA %]]</f>
        <v>311328.75900000002</v>
      </c>
      <c r="R3043" s="20">
        <f>Ugovori_OPULJP[[#This Row],[Bespovratna sredstva - Nacionalni dio - HRK]]/7.5345</f>
        <v>41320.427234720286</v>
      </c>
      <c r="S3043" s="19">
        <v>2075525.06</v>
      </c>
      <c r="T3043" s="20">
        <f>Ugovori_OPULJP[[#This Row],[Bespovratna sredstva - Ukupno (EU+Nac) HRK
= Ukupna ugovorena vrijednost bespovratnih sredstava]]/7.5345</f>
        <v>275469.51489813521</v>
      </c>
      <c r="U3043" s="19">
        <v>116832.85999999987</v>
      </c>
      <c r="V3043" s="20">
        <f>Ugovori_OPULJP[[#This Row],[Javni doprinos korisnika - HRK]]/7.5345</f>
        <v>15506.385294312809</v>
      </c>
      <c r="W3043" s="19">
        <v>0</v>
      </c>
      <c r="X3043" s="20">
        <f>Ugovori_OPULJP[[#This Row],[Privatni doprinos korisnika - HRK]]/7.5345</f>
        <v>0</v>
      </c>
      <c r="Y3043" s="21">
        <f>Ugovori_OPULJP[[#This Row],[Bespovratna sredstva - Ukupno (EU+Nac) HRK
= Ukupna ugovorena vrijednost bespovratnih sredstava]]+Ugovori_OPULJP[[#This Row],[Javni doprinos korisnika - HRK]]+Ugovori_OPULJP[[#This Row],[Privatni doprinos korisnika - HRK]]</f>
        <v>2192357.92</v>
      </c>
      <c r="Z3043" s="22">
        <f>Ugovori_OPULJP[[#This Row],[UKUPNI PRIHVATLJIVI IZDACI
TOTAL ELIGIBLE EXPENDITURE
= Bespovratna sredstva ukupno + doprinos korisnika
= Ukupni prihvatljivi troškovi
= Ukupna ugovorena vrijednost projekta HRK]]/7.5345</f>
        <v>290975.90019244805</v>
      </c>
      <c r="AA3043" s="13" t="s">
        <v>10676</v>
      </c>
      <c r="AB3043" s="13" t="s">
        <v>10677</v>
      </c>
      <c r="AC3043" s="98" t="s">
        <v>11137</v>
      </c>
      <c r="AD3043" s="12" t="s">
        <v>11033</v>
      </c>
    </row>
    <row r="3044" spans="1:30" ht="66.75" customHeight="1" x14ac:dyDescent="0.3">
      <c r="A3044" s="10" t="s">
        <v>11138</v>
      </c>
      <c r="B3044" s="11" t="s">
        <v>10671</v>
      </c>
      <c r="C3044" s="12" t="s">
        <v>11029</v>
      </c>
      <c r="D3044" s="12" t="s">
        <v>11030</v>
      </c>
      <c r="E3044" s="13" t="s">
        <v>223</v>
      </c>
      <c r="F3044" s="14" t="s">
        <v>11139</v>
      </c>
      <c r="G3044" s="14" t="s">
        <v>853</v>
      </c>
      <c r="H3044" s="16">
        <v>42248</v>
      </c>
      <c r="I3044" s="16">
        <v>42613</v>
      </c>
      <c r="J3044" s="17" t="str">
        <f>IF(Ugovori_OPULJP[[#This Row],[DATUM ZAVRŠETKA OPERACIJE]]&gt;DATE(2023,12,31),"u provedbi","završen")</f>
        <v>završen</v>
      </c>
      <c r="K3044" s="15" t="s">
        <v>91</v>
      </c>
      <c r="L3044" s="15" t="s">
        <v>91</v>
      </c>
      <c r="M3044" s="18">
        <v>0.85</v>
      </c>
      <c r="N3044" s="18">
        <v>0.15</v>
      </c>
      <c r="O3044" s="19">
        <f>Ugovori_OPULJP[[#This Row],[Bespovratna sredstva - Ukupno (EU+Nac) HRK
= Ukupna ugovorena vrijednost bespovratnih sredstava]]*Ugovori_OPULJP[[#This Row],[EU STOPA SUFINANCIRANJA %
EU CO-FINANCING RATE %]]</f>
        <v>419413.647</v>
      </c>
      <c r="P3044" s="20">
        <f>Ugovori_OPULJP[[#This Row],[Bespovratna sredstva - EU dio - HRK]]/7.5345</f>
        <v>55665.757117260597</v>
      </c>
      <c r="Q3044" s="19">
        <f>Ugovori_OPULJP[[#This Row],[Bespovratna sredstva - Ukupno (EU+Nac) HRK
= Ukupna ugovorena vrijednost bespovratnih sredstava]]*Ugovori_OPULJP[[#This Row],[STOPA NACIONALNOG SUFINANCIRANJA %]]</f>
        <v>74014.172999999995</v>
      </c>
      <c r="R3044" s="20">
        <f>Ugovori_OPULJP[[#This Row],[Bespovratna sredstva - Nacionalni dio - HRK]]/7.5345</f>
        <v>9823.3689030459864</v>
      </c>
      <c r="S3044" s="19">
        <v>493427.82</v>
      </c>
      <c r="T3044" s="20">
        <f>Ugovori_OPULJP[[#This Row],[Bespovratna sredstva - Ukupno (EU+Nac) HRK
= Ukupna ugovorena vrijednost bespovratnih sredstava]]/7.5345</f>
        <v>65489.12602030659</v>
      </c>
      <c r="U3044" s="19">
        <v>43699.999999999942</v>
      </c>
      <c r="V3044" s="20">
        <f>Ugovori_OPULJP[[#This Row],[Javni doprinos korisnika - HRK]]/7.5345</f>
        <v>5799.9867277191506</v>
      </c>
      <c r="W3044" s="19">
        <v>0</v>
      </c>
      <c r="X3044" s="20">
        <f>Ugovori_OPULJP[[#This Row],[Privatni doprinos korisnika - HRK]]/7.5345</f>
        <v>0</v>
      </c>
      <c r="Y3044" s="21">
        <f>Ugovori_OPULJP[[#This Row],[Bespovratna sredstva - Ukupno (EU+Nac) HRK
= Ukupna ugovorena vrijednost bespovratnih sredstava]]+Ugovori_OPULJP[[#This Row],[Javni doprinos korisnika - HRK]]+Ugovori_OPULJP[[#This Row],[Privatni doprinos korisnika - HRK]]</f>
        <v>537127.81999999995</v>
      </c>
      <c r="Z3044" s="22">
        <f>Ugovori_OPULJP[[#This Row],[UKUPNI PRIHVATLJIVI IZDACI
TOTAL ELIGIBLE EXPENDITURE
= Bespovratna sredstva ukupno + doprinos korisnika
= Ukupni prihvatljivi troškovi
= Ukupna ugovorena vrijednost projekta HRK]]/7.5345</f>
        <v>71289.112748025742</v>
      </c>
      <c r="AA3044" s="13" t="s">
        <v>10676</v>
      </c>
      <c r="AB3044" s="13" t="s">
        <v>10677</v>
      </c>
      <c r="AC3044" s="98" t="s">
        <v>11140</v>
      </c>
      <c r="AD3044" s="12" t="s">
        <v>11033</v>
      </c>
    </row>
    <row r="3045" spans="1:30" ht="66.75" customHeight="1" x14ac:dyDescent="0.3">
      <c r="A3045" s="10" t="s">
        <v>11141</v>
      </c>
      <c r="B3045" s="11" t="s">
        <v>10671</v>
      </c>
      <c r="C3045" s="12" t="s">
        <v>11029</v>
      </c>
      <c r="D3045" s="12" t="s">
        <v>11030</v>
      </c>
      <c r="E3045" s="13" t="s">
        <v>223</v>
      </c>
      <c r="F3045" s="14" t="s">
        <v>11142</v>
      </c>
      <c r="G3045" s="14" t="s">
        <v>1159</v>
      </c>
      <c r="H3045" s="16">
        <v>42241</v>
      </c>
      <c r="I3045" s="16">
        <v>42606</v>
      </c>
      <c r="J3045" s="17" t="str">
        <f>IF(Ugovori_OPULJP[[#This Row],[DATUM ZAVRŠETKA OPERACIJE]]&gt;DATE(2023,12,31),"u provedbi","završen")</f>
        <v>završen</v>
      </c>
      <c r="K3045" s="15" t="s">
        <v>324</v>
      </c>
      <c r="L3045" s="15" t="s">
        <v>324</v>
      </c>
      <c r="M3045" s="18">
        <v>0.85</v>
      </c>
      <c r="N3045" s="18">
        <v>0.15</v>
      </c>
      <c r="O3045" s="19">
        <f>Ugovori_OPULJP[[#This Row],[Bespovratna sredstva - Ukupno (EU+Nac) HRK
= Ukupna ugovorena vrijednost bespovratnih sredstava]]*Ugovori_OPULJP[[#This Row],[EU STOPA SUFINANCIRANJA %
EU CO-FINANCING RATE %]]</f>
        <v>1272857.575</v>
      </c>
      <c r="P3045" s="20">
        <f>Ugovori_OPULJP[[#This Row],[Bespovratna sredstva - EU dio - HRK]]/7.5345</f>
        <v>168937.2320658305</v>
      </c>
      <c r="Q3045" s="19">
        <f>Ugovori_OPULJP[[#This Row],[Bespovratna sredstva - Ukupno (EU+Nac) HRK
= Ukupna ugovorena vrijednost bespovratnih sredstava]]*Ugovori_OPULJP[[#This Row],[STOPA NACIONALNOG SUFINANCIRANJA %]]</f>
        <v>224621.92499999999</v>
      </c>
      <c r="R3045" s="20">
        <f>Ugovori_OPULJP[[#This Row],[Bespovratna sredstva - Nacionalni dio - HRK]]/7.5345</f>
        <v>29812.452717499498</v>
      </c>
      <c r="S3045" s="19">
        <v>1497479.5</v>
      </c>
      <c r="T3045" s="20">
        <f>Ugovori_OPULJP[[#This Row],[Bespovratna sredstva - Ukupno (EU+Nac) HRK
= Ukupna ugovorena vrijednost bespovratnih sredstava]]/7.5345</f>
        <v>198749.68478333001</v>
      </c>
      <c r="U3045" s="19">
        <v>130433</v>
      </c>
      <c r="V3045" s="20">
        <f>Ugovori_OPULJP[[#This Row],[Javni doprinos korisnika - HRK]]/7.5345</f>
        <v>17311.43406994492</v>
      </c>
      <c r="W3045" s="19">
        <v>0</v>
      </c>
      <c r="X3045" s="20">
        <f>Ugovori_OPULJP[[#This Row],[Privatni doprinos korisnika - HRK]]/7.5345</f>
        <v>0</v>
      </c>
      <c r="Y3045" s="21">
        <f>Ugovori_OPULJP[[#This Row],[Bespovratna sredstva - Ukupno (EU+Nac) HRK
= Ukupna ugovorena vrijednost bespovratnih sredstava]]+Ugovori_OPULJP[[#This Row],[Javni doprinos korisnika - HRK]]+Ugovori_OPULJP[[#This Row],[Privatni doprinos korisnika - HRK]]</f>
        <v>1627912.5</v>
      </c>
      <c r="Z3045" s="22">
        <f>Ugovori_OPULJP[[#This Row],[UKUPNI PRIHVATLJIVI IZDACI
TOTAL ELIGIBLE EXPENDITURE
= Bespovratna sredstva ukupno + doprinos korisnika
= Ukupni prihvatljivi troškovi
= Ukupna ugovorena vrijednost projekta HRK]]/7.5345</f>
        <v>216061.11885327494</v>
      </c>
      <c r="AA3045" s="13" t="s">
        <v>10676</v>
      </c>
      <c r="AB3045" s="13" t="s">
        <v>10677</v>
      </c>
      <c r="AC3045" s="98" t="s">
        <v>11143</v>
      </c>
      <c r="AD3045" s="12" t="s">
        <v>11033</v>
      </c>
    </row>
    <row r="3046" spans="1:30" ht="66.75" customHeight="1" x14ac:dyDescent="0.3">
      <c r="A3046" s="10" t="s">
        <v>11144</v>
      </c>
      <c r="B3046" s="11" t="s">
        <v>10671</v>
      </c>
      <c r="C3046" s="12" t="s">
        <v>11029</v>
      </c>
      <c r="D3046" s="12" t="s">
        <v>11030</v>
      </c>
      <c r="E3046" s="13" t="s">
        <v>223</v>
      </c>
      <c r="F3046" s="14" t="s">
        <v>11145</v>
      </c>
      <c r="G3046" s="14" t="s">
        <v>1939</v>
      </c>
      <c r="H3046" s="16">
        <v>42236</v>
      </c>
      <c r="I3046" s="16">
        <v>42601</v>
      </c>
      <c r="J3046" s="17" t="str">
        <f>IF(Ugovori_OPULJP[[#This Row],[DATUM ZAVRŠETKA OPERACIJE]]&gt;DATE(2023,12,31),"u provedbi","završen")</f>
        <v>završen</v>
      </c>
      <c r="K3046" s="15" t="s">
        <v>240</v>
      </c>
      <c r="L3046" s="15" t="s">
        <v>240</v>
      </c>
      <c r="M3046" s="18">
        <v>0.85</v>
      </c>
      <c r="N3046" s="18">
        <v>0.15</v>
      </c>
      <c r="O3046" s="19">
        <f>Ugovori_OPULJP[[#This Row],[Bespovratna sredstva - Ukupno (EU+Nac) HRK
= Ukupna ugovorena vrijednost bespovratnih sredstava]]*Ugovori_OPULJP[[#This Row],[EU STOPA SUFINANCIRANJA %
EU CO-FINANCING RATE %]]</f>
        <v>2125000</v>
      </c>
      <c r="P3046" s="20">
        <f>Ugovori_OPULJP[[#This Row],[Bespovratna sredstva - EU dio - HRK]]/7.5345</f>
        <v>282035.96788108035</v>
      </c>
      <c r="Q3046" s="19">
        <f>Ugovori_OPULJP[[#This Row],[Bespovratna sredstva - Ukupno (EU+Nac) HRK
= Ukupna ugovorena vrijednost bespovratnih sredstava]]*Ugovori_OPULJP[[#This Row],[STOPA NACIONALNOG SUFINANCIRANJA %]]</f>
        <v>375000</v>
      </c>
      <c r="R3046" s="20">
        <f>Ugovori_OPULJP[[#This Row],[Bespovratna sredstva - Nacionalni dio - HRK]]/7.5345</f>
        <v>49771.053155484769</v>
      </c>
      <c r="S3046" s="19">
        <v>2500000</v>
      </c>
      <c r="T3046" s="20">
        <f>Ugovori_OPULJP[[#This Row],[Bespovratna sredstva - Ukupno (EU+Nac) HRK
= Ukupna ugovorena vrijednost bespovratnih sredstava]]/7.5345</f>
        <v>331807.02103656513</v>
      </c>
      <c r="U3046" s="19">
        <v>600000.02</v>
      </c>
      <c r="V3046" s="20">
        <f>Ugovori_OPULJP[[#This Row],[Javni doprinos korisnika - HRK]]/7.5345</f>
        <v>79633.687703231801</v>
      </c>
      <c r="W3046" s="19">
        <v>0</v>
      </c>
      <c r="X3046" s="20">
        <f>Ugovori_OPULJP[[#This Row],[Privatni doprinos korisnika - HRK]]/7.5345</f>
        <v>0</v>
      </c>
      <c r="Y3046" s="21">
        <f>Ugovori_OPULJP[[#This Row],[Bespovratna sredstva - Ukupno (EU+Nac) HRK
= Ukupna ugovorena vrijednost bespovratnih sredstava]]+Ugovori_OPULJP[[#This Row],[Javni doprinos korisnika - HRK]]+Ugovori_OPULJP[[#This Row],[Privatni doprinos korisnika - HRK]]</f>
        <v>3100000.02</v>
      </c>
      <c r="Z3046" s="22">
        <f>Ugovori_OPULJP[[#This Row],[UKUPNI PRIHVATLJIVI IZDACI
TOTAL ELIGIBLE EXPENDITURE
= Bespovratna sredstva ukupno + doprinos korisnika
= Ukupni prihvatljivi troškovi
= Ukupna ugovorena vrijednost projekta HRK]]/7.5345</f>
        <v>411440.70873979689</v>
      </c>
      <c r="AA3046" s="13" t="s">
        <v>10676</v>
      </c>
      <c r="AB3046" s="13" t="s">
        <v>10677</v>
      </c>
      <c r="AC3046" s="98" t="s">
        <v>11146</v>
      </c>
      <c r="AD3046" s="12" t="s">
        <v>11033</v>
      </c>
    </row>
    <row r="3047" spans="1:30" ht="66.75" customHeight="1" x14ac:dyDescent="0.3">
      <c r="A3047" s="10" t="s">
        <v>11147</v>
      </c>
      <c r="B3047" s="11" t="s">
        <v>10671</v>
      </c>
      <c r="C3047" s="12" t="s">
        <v>11029</v>
      </c>
      <c r="D3047" s="12" t="s">
        <v>11030</v>
      </c>
      <c r="E3047" s="13" t="s">
        <v>223</v>
      </c>
      <c r="F3047" s="14" t="s">
        <v>11148</v>
      </c>
      <c r="G3047" s="14" t="s">
        <v>8497</v>
      </c>
      <c r="H3047" s="16">
        <v>42233</v>
      </c>
      <c r="I3047" s="16">
        <v>42598</v>
      </c>
      <c r="J3047" s="17" t="str">
        <f>IF(Ugovori_OPULJP[[#This Row],[DATUM ZAVRŠETKA OPERACIJE]]&gt;DATE(2023,12,31),"u provedbi","završen")</f>
        <v>završen</v>
      </c>
      <c r="K3047" s="15" t="s">
        <v>235</v>
      </c>
      <c r="L3047" s="15" t="s">
        <v>235</v>
      </c>
      <c r="M3047" s="18">
        <v>0.85</v>
      </c>
      <c r="N3047" s="18">
        <v>0.15</v>
      </c>
      <c r="O3047" s="19">
        <f>Ugovori_OPULJP[[#This Row],[Bespovratna sredstva - Ukupno (EU+Nac) HRK
= Ukupna ugovorena vrijednost bespovratnih sredstava]]*Ugovori_OPULJP[[#This Row],[EU STOPA SUFINANCIRANJA %
EU CO-FINANCING RATE %]]</f>
        <v>599801.45449999999</v>
      </c>
      <c r="P3047" s="20">
        <f>Ugovori_OPULJP[[#This Row],[Bespovratna sredstva - EU dio - HRK]]/7.5345</f>
        <v>79607.333532417542</v>
      </c>
      <c r="Q3047" s="19">
        <f>Ugovori_OPULJP[[#This Row],[Bespovratna sredstva - Ukupno (EU+Nac) HRK
= Ukupna ugovorena vrijednost bespovratnih sredstava]]*Ugovori_OPULJP[[#This Row],[STOPA NACIONALNOG SUFINANCIRANJA %]]</f>
        <v>105847.3155</v>
      </c>
      <c r="R3047" s="20">
        <f>Ugovori_OPULJP[[#This Row],[Bespovratna sredstva - Nacionalni dio - HRK]]/7.5345</f>
        <v>14048.352976308977</v>
      </c>
      <c r="S3047" s="19">
        <v>705648.77</v>
      </c>
      <c r="T3047" s="20">
        <f>Ugovori_OPULJP[[#This Row],[Bespovratna sredstva - Ukupno (EU+Nac) HRK
= Ukupna ugovorena vrijednost bespovratnih sredstava]]/7.5345</f>
        <v>93655.686508726518</v>
      </c>
      <c r="U3047" s="19">
        <v>124526.26000000001</v>
      </c>
      <c r="V3047" s="20">
        <f>Ugovori_OPULJP[[#This Row],[Javni doprinos korisnika - HRK]]/7.5345</f>
        <v>16527.47494856991</v>
      </c>
      <c r="W3047" s="19">
        <v>0</v>
      </c>
      <c r="X3047" s="20">
        <f>Ugovori_OPULJP[[#This Row],[Privatni doprinos korisnika - HRK]]/7.5345</f>
        <v>0</v>
      </c>
      <c r="Y3047" s="21">
        <f>Ugovori_OPULJP[[#This Row],[Bespovratna sredstva - Ukupno (EU+Nac) HRK
= Ukupna ugovorena vrijednost bespovratnih sredstava]]+Ugovori_OPULJP[[#This Row],[Javni doprinos korisnika - HRK]]+Ugovori_OPULJP[[#This Row],[Privatni doprinos korisnika - HRK]]</f>
        <v>830175.03</v>
      </c>
      <c r="Z3047" s="22">
        <f>Ugovori_OPULJP[[#This Row],[UKUPNI PRIHVATLJIVI IZDACI
TOTAL ELIGIBLE EXPENDITURE
= Bespovratna sredstva ukupno + doprinos korisnika
= Ukupni prihvatljivi troškovi
= Ukupna ugovorena vrijednost projekta HRK]]/7.5345</f>
        <v>110183.16145729643</v>
      </c>
      <c r="AA3047" s="13" t="s">
        <v>10676</v>
      </c>
      <c r="AB3047" s="13" t="s">
        <v>10677</v>
      </c>
      <c r="AC3047" s="98" t="s">
        <v>11149</v>
      </c>
      <c r="AD3047" s="12" t="s">
        <v>11033</v>
      </c>
    </row>
    <row r="3048" spans="1:30" ht="66.75" customHeight="1" x14ac:dyDescent="0.3">
      <c r="A3048" s="10" t="s">
        <v>11150</v>
      </c>
      <c r="B3048" s="11" t="s">
        <v>10671</v>
      </c>
      <c r="C3048" s="12" t="s">
        <v>11029</v>
      </c>
      <c r="D3048" s="12" t="s">
        <v>11030</v>
      </c>
      <c r="E3048" s="13" t="s">
        <v>223</v>
      </c>
      <c r="F3048" s="14" t="s">
        <v>11151</v>
      </c>
      <c r="G3048" s="14" t="s">
        <v>1067</v>
      </c>
      <c r="H3048" s="16">
        <v>42233</v>
      </c>
      <c r="I3048" s="16">
        <v>42598</v>
      </c>
      <c r="J3048" s="17" t="str">
        <f>IF(Ugovori_OPULJP[[#This Row],[DATUM ZAVRŠETKA OPERACIJE]]&gt;DATE(2023,12,31),"u provedbi","završen")</f>
        <v>završen</v>
      </c>
      <c r="K3048" s="15" t="s">
        <v>417</v>
      </c>
      <c r="L3048" s="15" t="s">
        <v>417</v>
      </c>
      <c r="M3048" s="18">
        <v>0.85</v>
      </c>
      <c r="N3048" s="18">
        <v>0.15</v>
      </c>
      <c r="O3048" s="19">
        <f>Ugovori_OPULJP[[#This Row],[Bespovratna sredstva - Ukupno (EU+Nac) HRK
= Ukupna ugovorena vrijednost bespovratnih sredstava]]*Ugovori_OPULJP[[#This Row],[EU STOPA SUFINANCIRANJA %
EU CO-FINANCING RATE %]]</f>
        <v>2039279.9309999999</v>
      </c>
      <c r="P3048" s="20">
        <f>Ugovori_OPULJP[[#This Row],[Bespovratna sredstva - EU dio - HRK]]/7.5345</f>
        <v>270658.95958590478</v>
      </c>
      <c r="Q3048" s="19">
        <f>Ugovori_OPULJP[[#This Row],[Bespovratna sredstva - Ukupno (EU+Nac) HRK
= Ukupna ugovorena vrijednost bespovratnih sredstava]]*Ugovori_OPULJP[[#This Row],[STOPA NACIONALNOG SUFINANCIRANJA %]]</f>
        <v>359872.92899999995</v>
      </c>
      <c r="R3048" s="20">
        <f>Ugovori_OPULJP[[#This Row],[Bespovratna sredstva - Nacionalni dio - HRK]]/7.5345</f>
        <v>47763.345809277314</v>
      </c>
      <c r="S3048" s="19">
        <v>2399152.86</v>
      </c>
      <c r="T3048" s="20">
        <f>Ugovori_OPULJP[[#This Row],[Bespovratna sredstva - Ukupno (EU+Nac) HRK
= Ukupna ugovorena vrijednost bespovratnih sredstava]]/7.5345</f>
        <v>318422.30539518211</v>
      </c>
      <c r="U3048" s="19">
        <v>266572.54000000004</v>
      </c>
      <c r="V3048" s="20">
        <f>Ugovori_OPULJP[[#This Row],[Javni doprinos korisnika - HRK]]/7.5345</f>
        <v>35380.256155020244</v>
      </c>
      <c r="W3048" s="19">
        <v>0</v>
      </c>
      <c r="X3048" s="20">
        <f>Ugovori_OPULJP[[#This Row],[Privatni doprinos korisnika - HRK]]/7.5345</f>
        <v>0</v>
      </c>
      <c r="Y3048" s="21">
        <f>Ugovori_OPULJP[[#This Row],[Bespovratna sredstva - Ukupno (EU+Nac) HRK
= Ukupna ugovorena vrijednost bespovratnih sredstava]]+Ugovori_OPULJP[[#This Row],[Javni doprinos korisnika - HRK]]+Ugovori_OPULJP[[#This Row],[Privatni doprinos korisnika - HRK]]</f>
        <v>2665725.4</v>
      </c>
      <c r="Z3048" s="22">
        <f>Ugovori_OPULJP[[#This Row],[UKUPNI PRIHVATLJIVI IZDACI
TOTAL ELIGIBLE EXPENDITURE
= Bespovratna sredstva ukupno + doprinos korisnika
= Ukupni prihvatljivi troškovi
= Ukupna ugovorena vrijednost projekta HRK]]/7.5345</f>
        <v>353802.56155020237</v>
      </c>
      <c r="AA3048" s="13" t="s">
        <v>10676</v>
      </c>
      <c r="AB3048" s="13" t="s">
        <v>10677</v>
      </c>
      <c r="AC3048" s="98" t="s">
        <v>11152</v>
      </c>
      <c r="AD3048" s="12" t="s">
        <v>11033</v>
      </c>
    </row>
    <row r="3049" spans="1:30" ht="66.75" customHeight="1" x14ac:dyDescent="0.3">
      <c r="A3049" s="10" t="s">
        <v>11153</v>
      </c>
      <c r="B3049" s="11" t="s">
        <v>10671</v>
      </c>
      <c r="C3049" s="12" t="s">
        <v>11029</v>
      </c>
      <c r="D3049" s="12" t="s">
        <v>11030</v>
      </c>
      <c r="E3049" s="13" t="s">
        <v>223</v>
      </c>
      <c r="F3049" s="14" t="s">
        <v>11154</v>
      </c>
      <c r="G3049" s="32" t="s">
        <v>4502</v>
      </c>
      <c r="H3049" s="16">
        <v>42251</v>
      </c>
      <c r="I3049" s="16">
        <v>42616</v>
      </c>
      <c r="J3049" s="17" t="str">
        <f>IF(Ugovori_OPULJP[[#This Row],[DATUM ZAVRŠETKA OPERACIJE]]&gt;DATE(2023,12,31),"u provedbi","završen")</f>
        <v>završen</v>
      </c>
      <c r="K3049" s="15" t="s">
        <v>591</v>
      </c>
      <c r="L3049" s="15" t="s">
        <v>591</v>
      </c>
      <c r="M3049" s="18">
        <v>0.85</v>
      </c>
      <c r="N3049" s="18">
        <v>0.15</v>
      </c>
      <c r="O3049" s="19">
        <f>Ugovori_OPULJP[[#This Row],[Bespovratna sredstva - Ukupno (EU+Nac) HRK
= Ukupna ugovorena vrijednost bespovratnih sredstava]]*Ugovori_OPULJP[[#This Row],[EU STOPA SUFINANCIRANJA %
EU CO-FINANCING RATE %]]</f>
        <v>1074764.9135</v>
      </c>
      <c r="P3049" s="20">
        <f>Ugovori_OPULJP[[#This Row],[Bespovratna sredstva - EU dio - HRK]]/7.5345</f>
        <v>142645.81770522264</v>
      </c>
      <c r="Q3049" s="19">
        <f>Ugovori_OPULJP[[#This Row],[Bespovratna sredstva - Ukupno (EU+Nac) HRK
= Ukupna ugovorena vrijednost bespovratnih sredstava]]*Ugovori_OPULJP[[#This Row],[STOPA NACIONALNOG SUFINANCIRANJA %]]</f>
        <v>189664.3965</v>
      </c>
      <c r="R3049" s="20">
        <f>Ugovori_OPULJP[[#This Row],[Bespovratna sredstva - Nacionalni dio - HRK]]/7.5345</f>
        <v>25172.79135974517</v>
      </c>
      <c r="S3049" s="19">
        <v>1264429.31</v>
      </c>
      <c r="T3049" s="20">
        <f>Ugovori_OPULJP[[#This Row],[Bespovratna sredstva - Ukupno (EU+Nac) HRK
= Ukupna ugovorena vrijednost bespovratnih sredstava]]/7.5345</f>
        <v>167818.60906496781</v>
      </c>
      <c r="U3049" s="19">
        <v>66548.919999999925</v>
      </c>
      <c r="V3049" s="20">
        <f>Ugovori_OPULJP[[#This Row],[Javni doprinos korisnika - HRK]]/7.5345</f>
        <v>8832.5595593602666</v>
      </c>
      <c r="W3049" s="19">
        <v>0</v>
      </c>
      <c r="X3049" s="20">
        <f>Ugovori_OPULJP[[#This Row],[Privatni doprinos korisnika - HRK]]/7.5345</f>
        <v>0</v>
      </c>
      <c r="Y3049" s="21">
        <f>Ugovori_OPULJP[[#This Row],[Bespovratna sredstva - Ukupno (EU+Nac) HRK
= Ukupna ugovorena vrijednost bespovratnih sredstava]]+Ugovori_OPULJP[[#This Row],[Javni doprinos korisnika - HRK]]+Ugovori_OPULJP[[#This Row],[Privatni doprinos korisnika - HRK]]</f>
        <v>1330978.23</v>
      </c>
      <c r="Z3049" s="22">
        <f>Ugovori_OPULJP[[#This Row],[UKUPNI PRIHVATLJIVI IZDACI
TOTAL ELIGIBLE EXPENDITURE
= Bespovratna sredstva ukupno + doprinos korisnika
= Ukupni prihvatljivi troškovi
= Ukupna ugovorena vrijednost projekta HRK]]/7.5345</f>
        <v>176651.16862432807</v>
      </c>
      <c r="AA3049" s="13" t="s">
        <v>10676</v>
      </c>
      <c r="AB3049" s="13" t="s">
        <v>10677</v>
      </c>
      <c r="AC3049" s="98" t="s">
        <v>11155</v>
      </c>
      <c r="AD3049" s="12" t="s">
        <v>11033</v>
      </c>
    </row>
    <row r="3050" spans="1:30" ht="66.75" customHeight="1" x14ac:dyDescent="0.3">
      <c r="A3050" s="10" t="s">
        <v>11156</v>
      </c>
      <c r="B3050" s="11" t="s">
        <v>10671</v>
      </c>
      <c r="C3050" s="12" t="s">
        <v>11029</v>
      </c>
      <c r="D3050" s="12" t="s">
        <v>11030</v>
      </c>
      <c r="E3050" s="13" t="s">
        <v>223</v>
      </c>
      <c r="F3050" s="14" t="s">
        <v>11157</v>
      </c>
      <c r="G3050" s="14" t="s">
        <v>3106</v>
      </c>
      <c r="H3050" s="16">
        <v>42248</v>
      </c>
      <c r="I3050" s="16">
        <v>42613</v>
      </c>
      <c r="J3050" s="17" t="str">
        <f>IF(Ugovori_OPULJP[[#This Row],[DATUM ZAVRŠETKA OPERACIJE]]&gt;DATE(2023,12,31),"u provedbi","završen")</f>
        <v>završen</v>
      </c>
      <c r="K3050" s="15" t="s">
        <v>86</v>
      </c>
      <c r="L3050" s="15" t="s">
        <v>86</v>
      </c>
      <c r="M3050" s="18">
        <v>0.85</v>
      </c>
      <c r="N3050" s="18">
        <v>0.15</v>
      </c>
      <c r="O3050" s="19">
        <f>Ugovori_OPULJP[[#This Row],[Bespovratna sredstva - Ukupno (EU+Nac) HRK
= Ukupna ugovorena vrijednost bespovratnih sredstava]]*Ugovori_OPULJP[[#This Row],[EU STOPA SUFINANCIRANJA %
EU CO-FINANCING RATE %]]</f>
        <v>1793586.87</v>
      </c>
      <c r="P3050" s="20">
        <f>Ugovori_OPULJP[[#This Row],[Bespovratna sredstva - EU dio - HRK]]/7.5345</f>
        <v>238049.88652199879</v>
      </c>
      <c r="Q3050" s="19">
        <f>Ugovori_OPULJP[[#This Row],[Bespovratna sredstva - Ukupno (EU+Nac) HRK
= Ukupna ugovorena vrijednost bespovratnih sredstava]]*Ugovori_OPULJP[[#This Row],[STOPA NACIONALNOG SUFINANCIRANJA %]]</f>
        <v>316515.33</v>
      </c>
      <c r="R3050" s="20">
        <f>Ugovori_OPULJP[[#This Row],[Bespovratna sredstva - Nacionalni dio - HRK]]/7.5345</f>
        <v>42008.80350388214</v>
      </c>
      <c r="S3050" s="19">
        <v>2110102.2000000002</v>
      </c>
      <c r="T3050" s="20">
        <f>Ugovori_OPULJP[[#This Row],[Bespovratna sredstva - Ukupno (EU+Nac) HRK
= Ukupna ugovorena vrijednost bespovratnih sredstava]]/7.5345</f>
        <v>280058.69002588093</v>
      </c>
      <c r="U3050" s="19">
        <v>234455.79999999981</v>
      </c>
      <c r="V3050" s="20">
        <f>Ugovori_OPULJP[[#This Row],[Javni doprinos korisnika - HRK]]/7.5345</f>
        <v>31117.632225097856</v>
      </c>
      <c r="W3050" s="19">
        <v>0</v>
      </c>
      <c r="X3050" s="20">
        <f>Ugovori_OPULJP[[#This Row],[Privatni doprinos korisnika - HRK]]/7.5345</f>
        <v>0</v>
      </c>
      <c r="Y3050" s="21">
        <f>Ugovori_OPULJP[[#This Row],[Bespovratna sredstva - Ukupno (EU+Nac) HRK
= Ukupna ugovorena vrijednost bespovratnih sredstava]]+Ugovori_OPULJP[[#This Row],[Javni doprinos korisnika - HRK]]+Ugovori_OPULJP[[#This Row],[Privatni doprinos korisnika - HRK]]</f>
        <v>2344558</v>
      </c>
      <c r="Z3050" s="22">
        <f>Ugovori_OPULJP[[#This Row],[UKUPNI PRIHVATLJIVI IZDACI
TOTAL ELIGIBLE EXPENDITURE
= Bespovratna sredstva ukupno + doprinos korisnika
= Ukupni prihvatljivi troškovi
= Ukupna ugovorena vrijednost projekta HRK]]/7.5345</f>
        <v>311176.32225097879</v>
      </c>
      <c r="AA3050" s="13" t="s">
        <v>10676</v>
      </c>
      <c r="AB3050" s="13" t="s">
        <v>10677</v>
      </c>
      <c r="AC3050" s="98" t="s">
        <v>11158</v>
      </c>
      <c r="AD3050" s="12" t="s">
        <v>11033</v>
      </c>
    </row>
    <row r="3051" spans="1:30" ht="66.75" customHeight="1" x14ac:dyDescent="0.3">
      <c r="A3051" s="10" t="s">
        <v>11159</v>
      </c>
      <c r="B3051" s="11" t="s">
        <v>10671</v>
      </c>
      <c r="C3051" s="12" t="s">
        <v>11029</v>
      </c>
      <c r="D3051" s="12" t="s">
        <v>11030</v>
      </c>
      <c r="E3051" s="13" t="s">
        <v>223</v>
      </c>
      <c r="F3051" s="14" t="s">
        <v>11160</v>
      </c>
      <c r="G3051" s="14" t="s">
        <v>234</v>
      </c>
      <c r="H3051" s="16">
        <v>42248</v>
      </c>
      <c r="I3051" s="16">
        <v>42613</v>
      </c>
      <c r="J3051" s="17" t="str">
        <f>IF(Ugovori_OPULJP[[#This Row],[DATUM ZAVRŠETKA OPERACIJE]]&gt;DATE(2023,12,31),"u provedbi","završen")</f>
        <v>završen</v>
      </c>
      <c r="K3051" s="15" t="s">
        <v>235</v>
      </c>
      <c r="L3051" s="15" t="s">
        <v>235</v>
      </c>
      <c r="M3051" s="18">
        <v>0.85</v>
      </c>
      <c r="N3051" s="18">
        <v>0.15</v>
      </c>
      <c r="O3051" s="19">
        <f>Ugovori_OPULJP[[#This Row],[Bespovratna sredstva - Ukupno (EU+Nac) HRK
= Ukupna ugovorena vrijednost bespovratnih sredstava]]*Ugovori_OPULJP[[#This Row],[EU STOPA SUFINANCIRANJA %
EU CO-FINANCING RATE %]]</f>
        <v>1910093.9475</v>
      </c>
      <c r="P3051" s="20">
        <f>Ugovori_OPULJP[[#This Row],[Bespovratna sredstva - EU dio - HRK]]/7.5345</f>
        <v>253513.03304797929</v>
      </c>
      <c r="Q3051" s="19">
        <f>Ugovori_OPULJP[[#This Row],[Bespovratna sredstva - Ukupno (EU+Nac) HRK
= Ukupna ugovorena vrijednost bespovratnih sredstava]]*Ugovori_OPULJP[[#This Row],[STOPA NACIONALNOG SUFINANCIRANJA %]]</f>
        <v>337075.40250000003</v>
      </c>
      <c r="R3051" s="20">
        <f>Ugovori_OPULJP[[#This Row],[Bespovratna sredstva - Nacionalni dio - HRK]]/7.5345</f>
        <v>44737.594067290462</v>
      </c>
      <c r="S3051" s="19">
        <v>2247169.35</v>
      </c>
      <c r="T3051" s="20">
        <f>Ugovori_OPULJP[[#This Row],[Bespovratna sredstva - Ukupno (EU+Nac) HRK
= Ukupna ugovorena vrijednost bespovratnih sredstava]]/7.5345</f>
        <v>298250.62711526977</v>
      </c>
      <c r="U3051" s="19">
        <v>249685.48999999976</v>
      </c>
      <c r="V3051" s="20">
        <f>Ugovori_OPULJP[[#This Row],[Javni doprinos korisnika - HRK]]/7.5345</f>
        <v>33138.959453181997</v>
      </c>
      <c r="W3051" s="19">
        <v>0</v>
      </c>
      <c r="X3051" s="20">
        <f>Ugovori_OPULJP[[#This Row],[Privatni doprinos korisnika - HRK]]/7.5345</f>
        <v>0</v>
      </c>
      <c r="Y3051" s="21">
        <f>Ugovori_OPULJP[[#This Row],[Bespovratna sredstva - Ukupno (EU+Nac) HRK
= Ukupna ugovorena vrijednost bespovratnih sredstava]]+Ugovori_OPULJP[[#This Row],[Javni doprinos korisnika - HRK]]+Ugovori_OPULJP[[#This Row],[Privatni doprinos korisnika - HRK]]</f>
        <v>2496854.84</v>
      </c>
      <c r="Z3051" s="22">
        <f>Ugovori_OPULJP[[#This Row],[UKUPNI PRIHVATLJIVI IZDACI
TOTAL ELIGIBLE EXPENDITURE
= Bespovratna sredstva ukupno + doprinos korisnika
= Ukupni prihvatljivi troškovi
= Ukupna ugovorena vrijednost projekta HRK]]/7.5345</f>
        <v>331389.58656845178</v>
      </c>
      <c r="AA3051" s="13" t="s">
        <v>10676</v>
      </c>
      <c r="AB3051" s="13" t="s">
        <v>10677</v>
      </c>
      <c r="AC3051" s="98" t="s">
        <v>11161</v>
      </c>
      <c r="AD3051" s="12" t="s">
        <v>11033</v>
      </c>
    </row>
    <row r="3052" spans="1:30" ht="66.75" customHeight="1" x14ac:dyDescent="0.3">
      <c r="A3052" s="10" t="s">
        <v>11162</v>
      </c>
      <c r="B3052" s="11" t="s">
        <v>10671</v>
      </c>
      <c r="C3052" s="12" t="s">
        <v>11029</v>
      </c>
      <c r="D3052" s="12" t="s">
        <v>11030</v>
      </c>
      <c r="E3052" s="13" t="s">
        <v>223</v>
      </c>
      <c r="F3052" s="14" t="s">
        <v>11163</v>
      </c>
      <c r="G3052" s="14" t="s">
        <v>4330</v>
      </c>
      <c r="H3052" s="16">
        <v>42240</v>
      </c>
      <c r="I3052" s="16">
        <v>42605</v>
      </c>
      <c r="J3052" s="17" t="str">
        <f>IF(Ugovori_OPULJP[[#This Row],[DATUM ZAVRŠETKA OPERACIJE]]&gt;DATE(2023,12,31),"u provedbi","završen")</f>
        <v>završen</v>
      </c>
      <c r="K3052" s="15" t="s">
        <v>240</v>
      </c>
      <c r="L3052" s="15" t="s">
        <v>240</v>
      </c>
      <c r="M3052" s="18">
        <v>0.85</v>
      </c>
      <c r="N3052" s="18">
        <v>0.15</v>
      </c>
      <c r="O3052" s="19">
        <f>Ugovori_OPULJP[[#This Row],[Bespovratna sredstva - Ukupno (EU+Nac) HRK
= Ukupna ugovorena vrijednost bespovratnih sredstava]]*Ugovori_OPULJP[[#This Row],[EU STOPA SUFINANCIRANJA %
EU CO-FINANCING RATE %]]</f>
        <v>234827.75750000001</v>
      </c>
      <c r="P3052" s="20">
        <f>Ugovori_OPULJP[[#This Row],[Bespovratna sredstva - EU dio - HRK]]/7.5345</f>
        <v>31166.999469108767</v>
      </c>
      <c r="Q3052" s="19">
        <f>Ugovori_OPULJP[[#This Row],[Bespovratna sredstva - Ukupno (EU+Nac) HRK
= Ukupna ugovorena vrijednost bespovratnih sredstava]]*Ugovori_OPULJP[[#This Row],[STOPA NACIONALNOG SUFINANCIRANJA %]]</f>
        <v>41440.192499999997</v>
      </c>
      <c r="R3052" s="20">
        <f>Ugovori_OPULJP[[#This Row],[Bespovratna sredstva - Nacionalni dio - HRK]]/7.5345</f>
        <v>5500.0587298427226</v>
      </c>
      <c r="S3052" s="19">
        <v>276267.95</v>
      </c>
      <c r="T3052" s="20">
        <f>Ugovori_OPULJP[[#This Row],[Bespovratna sredstva - Ukupno (EU+Nac) HRK
= Ukupna ugovorena vrijednost bespovratnih sredstava]]/7.5345</f>
        <v>36667.05819895149</v>
      </c>
      <c r="U3052" s="19">
        <v>34832.049999999988</v>
      </c>
      <c r="V3052" s="20">
        <f>Ugovori_OPULJP[[#This Row],[Javni doprinos korisnika - HRK]]/7.5345</f>
        <v>4623.0074988386732</v>
      </c>
      <c r="W3052" s="19">
        <v>0</v>
      </c>
      <c r="X3052" s="20">
        <f>Ugovori_OPULJP[[#This Row],[Privatni doprinos korisnika - HRK]]/7.5345</f>
        <v>0</v>
      </c>
      <c r="Y3052" s="21">
        <f>Ugovori_OPULJP[[#This Row],[Bespovratna sredstva - Ukupno (EU+Nac) HRK
= Ukupna ugovorena vrijednost bespovratnih sredstava]]+Ugovori_OPULJP[[#This Row],[Javni doprinos korisnika - HRK]]+Ugovori_OPULJP[[#This Row],[Privatni doprinos korisnika - HRK]]</f>
        <v>311100</v>
      </c>
      <c r="Z3052" s="22">
        <f>Ugovori_OPULJP[[#This Row],[UKUPNI PRIHVATLJIVI IZDACI
TOTAL ELIGIBLE EXPENDITURE
= Bespovratna sredstva ukupno + doprinos korisnika
= Ukupni prihvatljivi troškovi
= Ukupna ugovorena vrijednost projekta HRK]]/7.5345</f>
        <v>41290.06569779016</v>
      </c>
      <c r="AA3052" s="13" t="s">
        <v>10676</v>
      </c>
      <c r="AB3052" s="13" t="s">
        <v>10677</v>
      </c>
      <c r="AC3052" s="98" t="s">
        <v>11164</v>
      </c>
      <c r="AD3052" s="12" t="s">
        <v>11033</v>
      </c>
    </row>
    <row r="3053" spans="1:30" ht="66.75" customHeight="1" x14ac:dyDescent="0.3">
      <c r="A3053" s="10" t="s">
        <v>11165</v>
      </c>
      <c r="B3053" s="11" t="s">
        <v>10671</v>
      </c>
      <c r="C3053" s="12" t="s">
        <v>11029</v>
      </c>
      <c r="D3053" s="12" t="s">
        <v>11166</v>
      </c>
      <c r="E3053" s="13" t="s">
        <v>223</v>
      </c>
      <c r="F3053" s="14" t="s">
        <v>11109</v>
      </c>
      <c r="G3053" s="14" t="s">
        <v>1431</v>
      </c>
      <c r="H3053" s="16">
        <v>42606</v>
      </c>
      <c r="I3053" s="16">
        <v>42970</v>
      </c>
      <c r="J3053" s="17" t="str">
        <f>IF(Ugovori_OPULJP[[#This Row],[DATUM ZAVRŠETKA OPERACIJE]]&gt;DATE(2023,12,31),"u provedbi","završen")</f>
        <v>završen</v>
      </c>
      <c r="K3053" s="15" t="s">
        <v>178</v>
      </c>
      <c r="L3053" s="15" t="s">
        <v>178</v>
      </c>
      <c r="M3053" s="18">
        <v>0.85</v>
      </c>
      <c r="N3053" s="18">
        <v>0.15</v>
      </c>
      <c r="O3053" s="19">
        <f>Ugovori_OPULJP[[#This Row],[Bespovratna sredstva - Ukupno (EU+Nac) HRK
= Ukupna ugovorena vrijednost bespovratnih sredstava]]*Ugovori_OPULJP[[#This Row],[EU STOPA SUFINANCIRANJA %
EU CO-FINANCING RATE %]]</f>
        <v>1435428.6600000001</v>
      </c>
      <c r="P3053" s="20">
        <f>Ugovori_OPULJP[[#This Row],[Bespovratna sredstva - EU dio - HRK]]/7.5345</f>
        <v>190514.12303404341</v>
      </c>
      <c r="Q3053" s="19">
        <f>Ugovori_OPULJP[[#This Row],[Bespovratna sredstva - Ukupno (EU+Nac) HRK
= Ukupna ugovorena vrijednost bespovratnih sredstava]]*Ugovori_OPULJP[[#This Row],[STOPA NACIONALNOG SUFINANCIRANJA %]]</f>
        <v>253310.94</v>
      </c>
      <c r="R3053" s="20">
        <f>Ugovori_OPULJP[[#This Row],[Bespovratna sredstva - Nacionalni dio - HRK]]/7.5345</f>
        <v>33620.139358948836</v>
      </c>
      <c r="S3053" s="19">
        <v>1688739.6</v>
      </c>
      <c r="T3053" s="20">
        <f>Ugovori_OPULJP[[#This Row],[Bespovratna sredstva - Ukupno (EU+Nac) HRK
= Ukupna ugovorena vrijednost bespovratnih sredstava]]/7.5345</f>
        <v>224134.26239299224</v>
      </c>
      <c r="U3053" s="19">
        <v>159723.91999999993</v>
      </c>
      <c r="V3053" s="20">
        <f>Ugovori_OPULJP[[#This Row],[Javni doprinos korisnika - HRK]]/7.5345</f>
        <v>21199.007233393047</v>
      </c>
      <c r="W3053" s="19">
        <v>0</v>
      </c>
      <c r="X3053" s="20">
        <f>Ugovori_OPULJP[[#This Row],[Privatni doprinos korisnika - HRK]]/7.5345</f>
        <v>0</v>
      </c>
      <c r="Y3053" s="21">
        <f>Ugovori_OPULJP[[#This Row],[Bespovratna sredstva - Ukupno (EU+Nac) HRK
= Ukupna ugovorena vrijednost bespovratnih sredstava]]+Ugovori_OPULJP[[#This Row],[Javni doprinos korisnika - HRK]]+Ugovori_OPULJP[[#This Row],[Privatni doprinos korisnika - HRK]]</f>
        <v>1848463.52</v>
      </c>
      <c r="Z3053" s="22">
        <f>Ugovori_OPULJP[[#This Row],[UKUPNI PRIHVATLJIVI IZDACI
TOTAL ELIGIBLE EXPENDITURE
= Bespovratna sredstva ukupno + doprinos korisnika
= Ukupni prihvatljivi troškovi
= Ukupna ugovorena vrijednost projekta HRK]]/7.5345</f>
        <v>245333.26962638527</v>
      </c>
      <c r="AA3053" s="13" t="s">
        <v>10676</v>
      </c>
      <c r="AB3053" s="13" t="s">
        <v>10677</v>
      </c>
      <c r="AC3053" s="98" t="s">
        <v>11167</v>
      </c>
      <c r="AD3053" s="12" t="s">
        <v>11033</v>
      </c>
    </row>
    <row r="3054" spans="1:30" ht="66.75" customHeight="1" x14ac:dyDescent="0.3">
      <c r="A3054" s="10" t="s">
        <v>11168</v>
      </c>
      <c r="B3054" s="11" t="s">
        <v>10671</v>
      </c>
      <c r="C3054" s="12" t="s">
        <v>11029</v>
      </c>
      <c r="D3054" s="12" t="s">
        <v>11166</v>
      </c>
      <c r="E3054" s="13" t="s">
        <v>223</v>
      </c>
      <c r="F3054" s="14" t="s">
        <v>11169</v>
      </c>
      <c r="G3054" s="14" t="s">
        <v>759</v>
      </c>
      <c r="H3054" s="16">
        <v>42583</v>
      </c>
      <c r="I3054" s="16">
        <v>42947</v>
      </c>
      <c r="J3054" s="17" t="str">
        <f>IF(Ugovori_OPULJP[[#This Row],[DATUM ZAVRŠETKA OPERACIJE]]&gt;DATE(2023,12,31),"u provedbi","završen")</f>
        <v>završen</v>
      </c>
      <c r="K3054" s="15" t="s">
        <v>417</v>
      </c>
      <c r="L3054" s="15" t="s">
        <v>417</v>
      </c>
      <c r="M3054" s="18">
        <v>0.85</v>
      </c>
      <c r="N3054" s="18">
        <v>0.15</v>
      </c>
      <c r="O3054" s="19">
        <f>Ugovori_OPULJP[[#This Row],[Bespovratna sredstva - Ukupno (EU+Nac) HRK
= Ukupna ugovorena vrijednost bespovratnih sredstava]]*Ugovori_OPULJP[[#This Row],[EU STOPA SUFINANCIRANJA %
EU CO-FINANCING RATE %]]</f>
        <v>1700000</v>
      </c>
      <c r="P3054" s="20">
        <f>Ugovori_OPULJP[[#This Row],[Bespovratna sredstva - EU dio - HRK]]/7.5345</f>
        <v>225628.77430486429</v>
      </c>
      <c r="Q3054" s="19">
        <f>Ugovori_OPULJP[[#This Row],[Bespovratna sredstva - Ukupno (EU+Nac) HRK
= Ukupna ugovorena vrijednost bespovratnih sredstava]]*Ugovori_OPULJP[[#This Row],[STOPA NACIONALNOG SUFINANCIRANJA %]]</f>
        <v>300000</v>
      </c>
      <c r="R3054" s="20">
        <f>Ugovori_OPULJP[[#This Row],[Bespovratna sredstva - Nacionalni dio - HRK]]/7.5345</f>
        <v>39816.842524387816</v>
      </c>
      <c r="S3054" s="19">
        <v>2000000</v>
      </c>
      <c r="T3054" s="20">
        <f>Ugovori_OPULJP[[#This Row],[Bespovratna sredstva - Ukupno (EU+Nac) HRK
= Ukupna ugovorena vrijednost bespovratnih sredstava]]/7.5345</f>
        <v>265445.6168292521</v>
      </c>
      <c r="U3054" s="19">
        <v>1035274.04</v>
      </c>
      <c r="V3054" s="20">
        <f>Ugovori_OPULJP[[#This Row],[Javni doprinos korisnika - HRK]]/7.5345</f>
        <v>137404.4780675559</v>
      </c>
      <c r="W3054" s="19">
        <v>0</v>
      </c>
      <c r="X3054" s="20">
        <f>Ugovori_OPULJP[[#This Row],[Privatni doprinos korisnika - HRK]]/7.5345</f>
        <v>0</v>
      </c>
      <c r="Y3054" s="21">
        <f>Ugovori_OPULJP[[#This Row],[Bespovratna sredstva - Ukupno (EU+Nac) HRK
= Ukupna ugovorena vrijednost bespovratnih sredstava]]+Ugovori_OPULJP[[#This Row],[Javni doprinos korisnika - HRK]]+Ugovori_OPULJP[[#This Row],[Privatni doprinos korisnika - HRK]]</f>
        <v>3035274.04</v>
      </c>
      <c r="Z3054" s="22">
        <f>Ugovori_OPULJP[[#This Row],[UKUPNI PRIHVATLJIVI IZDACI
TOTAL ELIGIBLE EXPENDITURE
= Bespovratna sredstva ukupno + doprinos korisnika
= Ukupni prihvatljivi troškovi
= Ukupna ugovorena vrijednost projekta HRK]]/7.5345</f>
        <v>402850.09489680798</v>
      </c>
      <c r="AA3054" s="13" t="s">
        <v>10676</v>
      </c>
      <c r="AB3054" s="13" t="s">
        <v>10677</v>
      </c>
      <c r="AC3054" s="98" t="s">
        <v>11170</v>
      </c>
      <c r="AD3054" s="12" t="s">
        <v>11033</v>
      </c>
    </row>
    <row r="3055" spans="1:30" ht="66.75" customHeight="1" x14ac:dyDescent="0.3">
      <c r="A3055" s="10" t="s">
        <v>11171</v>
      </c>
      <c r="B3055" s="11" t="s">
        <v>10671</v>
      </c>
      <c r="C3055" s="12" t="s">
        <v>11029</v>
      </c>
      <c r="D3055" s="12" t="s">
        <v>11166</v>
      </c>
      <c r="E3055" s="13" t="s">
        <v>223</v>
      </c>
      <c r="F3055" s="14" t="s">
        <v>11172</v>
      </c>
      <c r="G3055" s="14" t="s">
        <v>792</v>
      </c>
      <c r="H3055" s="16">
        <v>42613</v>
      </c>
      <c r="I3055" s="16">
        <v>42977</v>
      </c>
      <c r="J3055" s="17" t="str">
        <f>IF(Ugovori_OPULJP[[#This Row],[DATUM ZAVRŠETKA OPERACIJE]]&gt;DATE(2023,12,31),"u provedbi","završen")</f>
        <v>završen</v>
      </c>
      <c r="K3055" s="15" t="s">
        <v>586</v>
      </c>
      <c r="L3055" s="15" t="s">
        <v>586</v>
      </c>
      <c r="M3055" s="18">
        <v>0.85</v>
      </c>
      <c r="N3055" s="18">
        <v>0.15</v>
      </c>
      <c r="O3055" s="19">
        <f>Ugovori_OPULJP[[#This Row],[Bespovratna sredstva - Ukupno (EU+Nac) HRK
= Ukupna ugovorena vrijednost bespovratnih sredstava]]*Ugovori_OPULJP[[#This Row],[EU STOPA SUFINANCIRANJA %
EU CO-FINANCING RATE %]]</f>
        <v>1531468.8</v>
      </c>
      <c r="P3055" s="20">
        <f>Ugovori_OPULJP[[#This Row],[Bespovratna sredstva - EU dio - HRK]]/7.5345</f>
        <v>203260.84013537725</v>
      </c>
      <c r="Q3055" s="19">
        <f>Ugovori_OPULJP[[#This Row],[Bespovratna sredstva - Ukupno (EU+Nac) HRK
= Ukupna ugovorena vrijednost bespovratnih sredstava]]*Ugovori_OPULJP[[#This Row],[STOPA NACIONALNOG SUFINANCIRANJA %]]</f>
        <v>270259.20000000001</v>
      </c>
      <c r="R3055" s="20">
        <f>Ugovori_OPULJP[[#This Row],[Bespovratna sredstva - Nacionalni dio - HRK]]/7.5345</f>
        <v>35869.560023890102</v>
      </c>
      <c r="S3055" s="19">
        <v>1801728</v>
      </c>
      <c r="T3055" s="20">
        <f>Ugovori_OPULJP[[#This Row],[Bespovratna sredstva - Ukupno (EU+Nac) HRK
= Ukupna ugovorena vrijednost bespovratnih sredstava]]/7.5345</f>
        <v>239130.40015926736</v>
      </c>
      <c r="U3055" s="19">
        <v>317952</v>
      </c>
      <c r="V3055" s="20">
        <f>Ugovori_OPULJP[[#This Row],[Javni doprinos korisnika - HRK]]/7.5345</f>
        <v>42199.482381047179</v>
      </c>
      <c r="W3055" s="19">
        <v>0</v>
      </c>
      <c r="X3055" s="20">
        <f>Ugovori_OPULJP[[#This Row],[Privatni doprinos korisnika - HRK]]/7.5345</f>
        <v>0</v>
      </c>
      <c r="Y3055" s="21">
        <f>Ugovori_OPULJP[[#This Row],[Bespovratna sredstva - Ukupno (EU+Nac) HRK
= Ukupna ugovorena vrijednost bespovratnih sredstava]]+Ugovori_OPULJP[[#This Row],[Javni doprinos korisnika - HRK]]+Ugovori_OPULJP[[#This Row],[Privatni doprinos korisnika - HRK]]</f>
        <v>2119680</v>
      </c>
      <c r="Z3055" s="22">
        <f>Ugovori_OPULJP[[#This Row],[UKUPNI PRIHVATLJIVI IZDACI
TOTAL ELIGIBLE EXPENDITURE
= Bespovratna sredstva ukupno + doprinos korisnika
= Ukupni prihvatljivi troškovi
= Ukupna ugovorena vrijednost projekta HRK]]/7.5345</f>
        <v>281329.88254031452</v>
      </c>
      <c r="AA3055" s="13" t="s">
        <v>10676</v>
      </c>
      <c r="AB3055" s="13" t="s">
        <v>10677</v>
      </c>
      <c r="AC3055" s="12" t="s">
        <v>11173</v>
      </c>
      <c r="AD3055" s="12" t="s">
        <v>11033</v>
      </c>
    </row>
    <row r="3056" spans="1:30" ht="66.75" customHeight="1" x14ac:dyDescent="0.3">
      <c r="A3056" s="10" t="s">
        <v>11174</v>
      </c>
      <c r="B3056" s="11" t="s">
        <v>10671</v>
      </c>
      <c r="C3056" s="12" t="s">
        <v>11029</v>
      </c>
      <c r="D3056" s="12" t="s">
        <v>11166</v>
      </c>
      <c r="E3056" s="13" t="s">
        <v>223</v>
      </c>
      <c r="F3056" s="14" t="s">
        <v>11175</v>
      </c>
      <c r="G3056" s="14" t="s">
        <v>2430</v>
      </c>
      <c r="H3056" s="16">
        <v>42607</v>
      </c>
      <c r="I3056" s="16">
        <v>42971</v>
      </c>
      <c r="J3056" s="17" t="str">
        <f>IF(Ugovori_OPULJP[[#This Row],[DATUM ZAVRŠETKA OPERACIJE]]&gt;DATE(2023,12,31),"u provedbi","završen")</f>
        <v>završen</v>
      </c>
      <c r="K3056" s="15" t="s">
        <v>262</v>
      </c>
      <c r="L3056" s="15" t="s">
        <v>262</v>
      </c>
      <c r="M3056" s="18">
        <v>0.85</v>
      </c>
      <c r="N3056" s="18">
        <v>0.15</v>
      </c>
      <c r="O3056" s="19">
        <f>Ugovori_OPULJP[[#This Row],[Bespovratna sredstva - Ukupno (EU+Nac) HRK
= Ukupna ugovorena vrijednost bespovratnih sredstava]]*Ugovori_OPULJP[[#This Row],[EU STOPA SUFINANCIRANJA %
EU CO-FINANCING RATE %]]</f>
        <v>1054962.574</v>
      </c>
      <c r="P3056" s="20">
        <f>Ugovori_OPULJP[[#This Row],[Bespovratna sredstva - EU dio - HRK]]/7.5345</f>
        <v>140017.59559360275</v>
      </c>
      <c r="Q3056" s="19">
        <f>Ugovori_OPULJP[[#This Row],[Bespovratna sredstva - Ukupno (EU+Nac) HRK
= Ukupna ugovorena vrijednost bespovratnih sredstava]]*Ugovori_OPULJP[[#This Row],[STOPA NACIONALNOG SUFINANCIRANJA %]]</f>
        <v>186169.86599999998</v>
      </c>
      <c r="R3056" s="20">
        <f>Ugovori_OPULJP[[#This Row],[Bespovratna sredstva - Nacionalni dio - HRK]]/7.5345</f>
        <v>24708.987457694602</v>
      </c>
      <c r="S3056" s="19">
        <v>1241132.44</v>
      </c>
      <c r="T3056" s="20">
        <f>Ugovori_OPULJP[[#This Row],[Bespovratna sredstva - Ukupno (EU+Nac) HRK
= Ukupna ugovorena vrijednost bespovratnih sredstava]]/7.5345</f>
        <v>164726.58305129735</v>
      </c>
      <c r="U3056" s="19">
        <v>107924.56000000006</v>
      </c>
      <c r="V3056" s="20">
        <f>Ugovori_OPULJP[[#This Row],[Javni doprinos korisnika - HRK]]/7.5345</f>
        <v>14324.050700112821</v>
      </c>
      <c r="W3056" s="19">
        <v>0</v>
      </c>
      <c r="X3056" s="20">
        <f>Ugovori_OPULJP[[#This Row],[Privatni doprinos korisnika - HRK]]/7.5345</f>
        <v>0</v>
      </c>
      <c r="Y3056" s="21">
        <f>Ugovori_OPULJP[[#This Row],[Bespovratna sredstva - Ukupno (EU+Nac) HRK
= Ukupna ugovorena vrijednost bespovratnih sredstava]]+Ugovori_OPULJP[[#This Row],[Javni doprinos korisnika - HRK]]+Ugovori_OPULJP[[#This Row],[Privatni doprinos korisnika - HRK]]</f>
        <v>1349057</v>
      </c>
      <c r="Z3056" s="22">
        <f>Ugovori_OPULJP[[#This Row],[UKUPNI PRIHVATLJIVI IZDACI
TOTAL ELIGIBLE EXPENDITURE
= Bespovratna sredstva ukupno + doprinos korisnika
= Ukupni prihvatljivi troškovi
= Ukupna ugovorena vrijednost projekta HRK]]/7.5345</f>
        <v>179050.63375141018</v>
      </c>
      <c r="AA3056" s="13" t="s">
        <v>10676</v>
      </c>
      <c r="AB3056" s="13" t="s">
        <v>10677</v>
      </c>
      <c r="AC3056" s="12" t="s">
        <v>11176</v>
      </c>
      <c r="AD3056" s="12" t="s">
        <v>11033</v>
      </c>
    </row>
    <row r="3057" spans="1:30" ht="66.75" customHeight="1" x14ac:dyDescent="0.3">
      <c r="A3057" s="10" t="s">
        <v>11177</v>
      </c>
      <c r="B3057" s="11" t="s">
        <v>10671</v>
      </c>
      <c r="C3057" s="12" t="s">
        <v>11029</v>
      </c>
      <c r="D3057" s="12" t="s">
        <v>11166</v>
      </c>
      <c r="E3057" s="13" t="s">
        <v>223</v>
      </c>
      <c r="F3057" s="14" t="s">
        <v>11178</v>
      </c>
      <c r="G3057" s="14" t="s">
        <v>11072</v>
      </c>
      <c r="H3057" s="16">
        <v>42613</v>
      </c>
      <c r="I3057" s="16">
        <v>42977</v>
      </c>
      <c r="J3057" s="17" t="str">
        <f>IF(Ugovori_OPULJP[[#This Row],[DATUM ZAVRŠETKA OPERACIJE]]&gt;DATE(2023,12,31),"u provedbi","završen")</f>
        <v>završen</v>
      </c>
      <c r="K3057" s="15" t="s">
        <v>144</v>
      </c>
      <c r="L3057" s="15" t="s">
        <v>144</v>
      </c>
      <c r="M3057" s="18">
        <v>0.85</v>
      </c>
      <c r="N3057" s="18">
        <v>0.15</v>
      </c>
      <c r="O3057" s="19">
        <f>Ugovori_OPULJP[[#This Row],[Bespovratna sredstva - Ukupno (EU+Nac) HRK
= Ukupna ugovorena vrijednost bespovratnih sredstava]]*Ugovori_OPULJP[[#This Row],[EU STOPA SUFINANCIRANJA %
EU CO-FINANCING RATE %]]</f>
        <v>1566509.625</v>
      </c>
      <c r="P3057" s="20">
        <f>Ugovori_OPULJP[[#This Row],[Bespovratna sredstva - EU dio - HRK]]/7.5345</f>
        <v>207911.55683854269</v>
      </c>
      <c r="Q3057" s="19">
        <f>Ugovori_OPULJP[[#This Row],[Bespovratna sredstva - Ukupno (EU+Nac) HRK
= Ukupna ugovorena vrijednost bespovratnih sredstava]]*Ugovori_OPULJP[[#This Row],[STOPA NACIONALNOG SUFINANCIRANJA %]]</f>
        <v>276442.875</v>
      </c>
      <c r="R3057" s="20">
        <f>Ugovori_OPULJP[[#This Row],[Bespovratna sredstva - Nacionalni dio - HRK]]/7.5345</f>
        <v>36690.274736213418</v>
      </c>
      <c r="S3057" s="19">
        <v>1842952.5</v>
      </c>
      <c r="T3057" s="20">
        <f>Ugovori_OPULJP[[#This Row],[Bespovratna sredstva - Ukupno (EU+Nac) HRK
= Ukupna ugovorena vrijednost bespovratnih sredstava]]/7.5345</f>
        <v>244601.8315747561</v>
      </c>
      <c r="U3057" s="19">
        <v>96997.5</v>
      </c>
      <c r="V3057" s="20">
        <f>Ugovori_OPULJP[[#This Row],[Javni doprinos korisnika - HRK]]/7.5345</f>
        <v>12873.780609197689</v>
      </c>
      <c r="W3057" s="19">
        <v>0</v>
      </c>
      <c r="X3057" s="20">
        <f>Ugovori_OPULJP[[#This Row],[Privatni doprinos korisnika - HRK]]/7.5345</f>
        <v>0</v>
      </c>
      <c r="Y3057" s="21">
        <f>Ugovori_OPULJP[[#This Row],[Bespovratna sredstva - Ukupno (EU+Nac) HRK
= Ukupna ugovorena vrijednost bespovratnih sredstava]]+Ugovori_OPULJP[[#This Row],[Javni doprinos korisnika - HRK]]+Ugovori_OPULJP[[#This Row],[Privatni doprinos korisnika - HRK]]</f>
        <v>1939950</v>
      </c>
      <c r="Z3057" s="22">
        <f>Ugovori_OPULJP[[#This Row],[UKUPNI PRIHVATLJIVI IZDACI
TOTAL ELIGIBLE EXPENDITURE
= Bespovratna sredstva ukupno + doprinos korisnika
= Ukupni prihvatljivi troškovi
= Ukupna ugovorena vrijednost projekta HRK]]/7.5345</f>
        <v>257475.61218395381</v>
      </c>
      <c r="AA3057" s="13" t="s">
        <v>10676</v>
      </c>
      <c r="AB3057" s="13" t="s">
        <v>10677</v>
      </c>
      <c r="AC3057" s="12" t="s">
        <v>11179</v>
      </c>
      <c r="AD3057" s="12" t="s">
        <v>11033</v>
      </c>
    </row>
    <row r="3058" spans="1:30" ht="66.75" customHeight="1" x14ac:dyDescent="0.3">
      <c r="A3058" s="10" t="s">
        <v>11180</v>
      </c>
      <c r="B3058" s="11" t="s">
        <v>10671</v>
      </c>
      <c r="C3058" s="12" t="s">
        <v>11029</v>
      </c>
      <c r="D3058" s="12" t="s">
        <v>11166</v>
      </c>
      <c r="E3058" s="13" t="s">
        <v>223</v>
      </c>
      <c r="F3058" s="14" t="s">
        <v>11181</v>
      </c>
      <c r="G3058" s="14" t="s">
        <v>11093</v>
      </c>
      <c r="H3058" s="16">
        <v>42586</v>
      </c>
      <c r="I3058" s="16">
        <v>42950</v>
      </c>
      <c r="J3058" s="17" t="str">
        <f>IF(Ugovori_OPULJP[[#This Row],[DATUM ZAVRŠETKA OPERACIJE]]&gt;DATE(2023,12,31),"u provedbi","završen")</f>
        <v>završen</v>
      </c>
      <c r="K3058" s="15" t="s">
        <v>362</v>
      </c>
      <c r="L3058" s="15" t="s">
        <v>362</v>
      </c>
      <c r="M3058" s="18">
        <v>0.85</v>
      </c>
      <c r="N3058" s="18">
        <v>0.15</v>
      </c>
      <c r="O3058" s="19">
        <f>Ugovori_OPULJP[[#This Row],[Bespovratna sredstva - Ukupno (EU+Nac) HRK
= Ukupna ugovorena vrijednost bespovratnih sredstava]]*Ugovori_OPULJP[[#This Row],[EU STOPA SUFINANCIRANJA %
EU CO-FINANCING RATE %]]</f>
        <v>655509.42599999998</v>
      </c>
      <c r="P3058" s="20">
        <f>Ugovori_OPULJP[[#This Row],[Bespovratna sredstva - EU dio - HRK]]/7.5345</f>
        <v>87001.051960979486</v>
      </c>
      <c r="Q3058" s="19">
        <f>Ugovori_OPULJP[[#This Row],[Bespovratna sredstva - Ukupno (EU+Nac) HRK
= Ukupna ugovorena vrijednost bespovratnih sredstava]]*Ugovori_OPULJP[[#This Row],[STOPA NACIONALNOG SUFINANCIRANJA %]]</f>
        <v>115678.13400000001</v>
      </c>
      <c r="R3058" s="20">
        <f>Ugovori_OPULJP[[#This Row],[Bespovratna sredstva - Nacionalni dio - HRK]]/7.5345</f>
        <v>15353.12681664344</v>
      </c>
      <c r="S3058" s="19">
        <v>771187.56</v>
      </c>
      <c r="T3058" s="20">
        <f>Ugovori_OPULJP[[#This Row],[Bespovratna sredstva - Ukupno (EU+Nac) HRK
= Ukupna ugovorena vrijednost bespovratnih sredstava]]/7.5345</f>
        <v>102354.17877762293</v>
      </c>
      <c r="U3058" s="19">
        <v>67059.789999999921</v>
      </c>
      <c r="V3058" s="20">
        <f>Ugovori_OPULJP[[#This Row],[Javni doprinos korisnika - HRK]]/7.5345</f>
        <v>8900.3636604950443</v>
      </c>
      <c r="W3058" s="19">
        <v>0</v>
      </c>
      <c r="X3058" s="20">
        <f>Ugovori_OPULJP[[#This Row],[Privatni doprinos korisnika - HRK]]/7.5345</f>
        <v>0</v>
      </c>
      <c r="Y3058" s="21">
        <f>Ugovori_OPULJP[[#This Row],[Bespovratna sredstva - Ukupno (EU+Nac) HRK
= Ukupna ugovorena vrijednost bespovratnih sredstava]]+Ugovori_OPULJP[[#This Row],[Javni doprinos korisnika - HRK]]+Ugovori_OPULJP[[#This Row],[Privatni doprinos korisnika - HRK]]</f>
        <v>838247.35</v>
      </c>
      <c r="Z3058" s="22">
        <f>Ugovori_OPULJP[[#This Row],[UKUPNI PRIHVATLJIVI IZDACI
TOTAL ELIGIBLE EXPENDITURE
= Bespovratna sredstva ukupno + doprinos korisnika
= Ukupni prihvatljivi troškovi
= Ukupna ugovorena vrijednost projekta HRK]]/7.5345</f>
        <v>111254.54243811798</v>
      </c>
      <c r="AA3058" s="13" t="s">
        <v>10676</v>
      </c>
      <c r="AB3058" s="13" t="s">
        <v>10677</v>
      </c>
      <c r="AC3058" s="12" t="s">
        <v>11182</v>
      </c>
      <c r="AD3058" s="12" t="s">
        <v>11033</v>
      </c>
    </row>
    <row r="3059" spans="1:30" ht="66.75" customHeight="1" x14ac:dyDescent="0.3">
      <c r="A3059" s="10" t="s">
        <v>11183</v>
      </c>
      <c r="B3059" s="11" t="s">
        <v>10671</v>
      </c>
      <c r="C3059" s="12" t="s">
        <v>11029</v>
      </c>
      <c r="D3059" s="12" t="s">
        <v>11166</v>
      </c>
      <c r="E3059" s="13" t="s">
        <v>223</v>
      </c>
      <c r="F3059" s="14" t="s">
        <v>11184</v>
      </c>
      <c r="G3059" s="14" t="s">
        <v>1083</v>
      </c>
      <c r="H3059" s="16">
        <v>42607</v>
      </c>
      <c r="I3059" s="16">
        <v>42971</v>
      </c>
      <c r="J3059" s="17" t="str">
        <f>IF(Ugovori_OPULJP[[#This Row],[DATUM ZAVRŠETKA OPERACIJE]]&gt;DATE(2023,12,31),"u provedbi","završen")</f>
        <v>završen</v>
      </c>
      <c r="K3059" s="15" t="s">
        <v>192</v>
      </c>
      <c r="L3059" s="15" t="s">
        <v>192</v>
      </c>
      <c r="M3059" s="18">
        <v>0.85</v>
      </c>
      <c r="N3059" s="18">
        <v>0.15</v>
      </c>
      <c r="O3059" s="19">
        <f>Ugovori_OPULJP[[#This Row],[Bespovratna sredstva - Ukupno (EU+Nac) HRK
= Ukupna ugovorena vrijednost bespovratnih sredstava]]*Ugovori_OPULJP[[#This Row],[EU STOPA SUFINANCIRANJA %
EU CO-FINANCING RATE %]]</f>
        <v>1648939.7095000001</v>
      </c>
      <c r="P3059" s="20">
        <f>Ugovori_OPULJP[[#This Row],[Bespovratna sredstva - EU dio - HRK]]/7.5345</f>
        <v>218851.90915123763</v>
      </c>
      <c r="Q3059" s="19">
        <f>Ugovori_OPULJP[[#This Row],[Bespovratna sredstva - Ukupno (EU+Nac) HRK
= Ukupna ugovorena vrijednost bespovratnih sredstava]]*Ugovori_OPULJP[[#This Row],[STOPA NACIONALNOG SUFINANCIRANJA %]]</f>
        <v>290989.36050000001</v>
      </c>
      <c r="R3059" s="20">
        <f>Ugovori_OPULJP[[#This Row],[Bespovratna sredstva - Nacionalni dio - HRK]]/7.5345</f>
        <v>38620.925144336055</v>
      </c>
      <c r="S3059" s="19">
        <v>1939929.07</v>
      </c>
      <c r="T3059" s="20">
        <f>Ugovori_OPULJP[[#This Row],[Bespovratna sredstva - Ukupno (EU+Nac) HRK
= Ukupna ugovorena vrijednost bespovratnih sredstava]]/7.5345</f>
        <v>257472.8342955737</v>
      </c>
      <c r="U3059" s="19">
        <v>1828390.3299999998</v>
      </c>
      <c r="V3059" s="20">
        <f>Ugovori_OPULJP[[#This Row],[Javni doprinos korisnika - HRK]]/7.5345</f>
        <v>242669.09947574488</v>
      </c>
      <c r="W3059" s="19">
        <v>0</v>
      </c>
      <c r="X3059" s="20">
        <f>Ugovori_OPULJP[[#This Row],[Privatni doprinos korisnika - HRK]]/7.5345</f>
        <v>0</v>
      </c>
      <c r="Y3059" s="21">
        <f>Ugovori_OPULJP[[#This Row],[Bespovratna sredstva - Ukupno (EU+Nac) HRK
= Ukupna ugovorena vrijednost bespovratnih sredstava]]+Ugovori_OPULJP[[#This Row],[Javni doprinos korisnika - HRK]]+Ugovori_OPULJP[[#This Row],[Privatni doprinos korisnika - HRK]]</f>
        <v>3768319.4</v>
      </c>
      <c r="Z3059" s="22">
        <f>Ugovori_OPULJP[[#This Row],[UKUPNI PRIHVATLJIVI IZDACI
TOTAL ELIGIBLE EXPENDITURE
= Bespovratna sredstva ukupno + doprinos korisnika
= Ukupni prihvatljivi troškovi
= Ukupna ugovorena vrijednost projekta HRK]]/7.5345</f>
        <v>500141.93377131858</v>
      </c>
      <c r="AA3059" s="13" t="s">
        <v>10676</v>
      </c>
      <c r="AB3059" s="13" t="s">
        <v>10677</v>
      </c>
      <c r="AC3059" s="12" t="s">
        <v>11185</v>
      </c>
      <c r="AD3059" s="12" t="s">
        <v>11033</v>
      </c>
    </row>
    <row r="3060" spans="1:30" ht="66.75" customHeight="1" x14ac:dyDescent="0.3">
      <c r="A3060" s="10" t="s">
        <v>11186</v>
      </c>
      <c r="B3060" s="11" t="s">
        <v>10671</v>
      </c>
      <c r="C3060" s="12" t="s">
        <v>11029</v>
      </c>
      <c r="D3060" s="12" t="s">
        <v>11166</v>
      </c>
      <c r="E3060" s="13" t="s">
        <v>223</v>
      </c>
      <c r="F3060" s="14" t="s">
        <v>11096</v>
      </c>
      <c r="G3060" s="14" t="s">
        <v>813</v>
      </c>
      <c r="H3060" s="16">
        <v>42599</v>
      </c>
      <c r="I3060" s="16">
        <v>42963</v>
      </c>
      <c r="J3060" s="17" t="str">
        <f>IF(Ugovori_OPULJP[[#This Row],[DATUM ZAVRŠETKA OPERACIJE]]&gt;DATE(2023,12,31),"u provedbi","završen")</f>
        <v>završen</v>
      </c>
      <c r="K3060" s="15" t="s">
        <v>66</v>
      </c>
      <c r="L3060" s="15" t="s">
        <v>66</v>
      </c>
      <c r="M3060" s="18">
        <v>0.85</v>
      </c>
      <c r="N3060" s="18">
        <v>0.15</v>
      </c>
      <c r="O3060" s="19">
        <f>Ugovori_OPULJP[[#This Row],[Bespovratna sredstva - Ukupno (EU+Nac) HRK
= Ukupna ugovorena vrijednost bespovratnih sredstava]]*Ugovori_OPULJP[[#This Row],[EU STOPA SUFINANCIRANJA %
EU CO-FINANCING RATE %]]</f>
        <v>1413267.9104999998</v>
      </c>
      <c r="P3060" s="20">
        <f>Ugovori_OPULJP[[#This Row],[Bespovratna sredstva - EU dio - HRK]]/7.5345</f>
        <v>187572.88612383034</v>
      </c>
      <c r="Q3060" s="19">
        <f>Ugovori_OPULJP[[#This Row],[Bespovratna sredstva - Ukupno (EU+Nac) HRK
= Ukupna ugovorena vrijednost bespovratnih sredstava]]*Ugovori_OPULJP[[#This Row],[STOPA NACIONALNOG SUFINANCIRANJA %]]</f>
        <v>249400.21949999998</v>
      </c>
      <c r="R3060" s="20">
        <f>Ugovori_OPULJP[[#This Row],[Bespovratna sredstva - Nacionalni dio - HRK]]/7.5345</f>
        <v>33101.097551264182</v>
      </c>
      <c r="S3060" s="19">
        <v>1662668.13</v>
      </c>
      <c r="T3060" s="20">
        <f>Ugovori_OPULJP[[#This Row],[Bespovratna sredstva - Ukupno (EU+Nac) HRK
= Ukupna ugovorena vrijednost bespovratnih sredstava]]/7.5345</f>
        <v>220673.98367509453</v>
      </c>
      <c r="U3060" s="19">
        <v>293412.03000000003</v>
      </c>
      <c r="V3060" s="20">
        <f>Ugovori_OPULJP[[#This Row],[Javni doprinos korisnika - HRK]]/7.5345</f>
        <v>38942.468644236513</v>
      </c>
      <c r="W3060" s="19">
        <v>0</v>
      </c>
      <c r="X3060" s="20">
        <f>Ugovori_OPULJP[[#This Row],[Privatni doprinos korisnika - HRK]]/7.5345</f>
        <v>0</v>
      </c>
      <c r="Y3060" s="21">
        <f>Ugovori_OPULJP[[#This Row],[Bespovratna sredstva - Ukupno (EU+Nac) HRK
= Ukupna ugovorena vrijednost bespovratnih sredstava]]+Ugovori_OPULJP[[#This Row],[Javni doprinos korisnika - HRK]]+Ugovori_OPULJP[[#This Row],[Privatni doprinos korisnika - HRK]]</f>
        <v>1956080.16</v>
      </c>
      <c r="Z3060" s="22">
        <f>Ugovori_OPULJP[[#This Row],[UKUPNI PRIHVATLJIVI IZDACI
TOTAL ELIGIBLE EXPENDITURE
= Bespovratna sredstva ukupno + doprinos korisnika
= Ukupni prihvatljivi troškovi
= Ukupna ugovorena vrijednost projekta HRK]]/7.5345</f>
        <v>259616.45231933106</v>
      </c>
      <c r="AA3060" s="13" t="s">
        <v>10676</v>
      </c>
      <c r="AB3060" s="13" t="s">
        <v>10677</v>
      </c>
      <c r="AC3060" s="12" t="s">
        <v>11187</v>
      </c>
      <c r="AD3060" s="12" t="s">
        <v>11033</v>
      </c>
    </row>
    <row r="3061" spans="1:30" ht="66.75" customHeight="1" x14ac:dyDescent="0.3">
      <c r="A3061" s="10" t="s">
        <v>11188</v>
      </c>
      <c r="B3061" s="11" t="s">
        <v>10671</v>
      </c>
      <c r="C3061" s="12" t="s">
        <v>11029</v>
      </c>
      <c r="D3061" s="12" t="s">
        <v>11166</v>
      </c>
      <c r="E3061" s="13" t="s">
        <v>223</v>
      </c>
      <c r="F3061" s="14" t="s">
        <v>11189</v>
      </c>
      <c r="G3061" s="14" t="s">
        <v>11042</v>
      </c>
      <c r="H3061" s="16">
        <v>42613</v>
      </c>
      <c r="I3061" s="16">
        <v>42977</v>
      </c>
      <c r="J3061" s="17" t="str">
        <f>IF(Ugovori_OPULJP[[#This Row],[DATUM ZAVRŠETKA OPERACIJE]]&gt;DATE(2023,12,31),"u provedbi","završen")</f>
        <v>završen</v>
      </c>
      <c r="K3061" s="15" t="s">
        <v>66</v>
      </c>
      <c r="L3061" s="15" t="s">
        <v>66</v>
      </c>
      <c r="M3061" s="18">
        <v>0.85</v>
      </c>
      <c r="N3061" s="18">
        <v>0.15</v>
      </c>
      <c r="O3061" s="19">
        <f>Ugovori_OPULJP[[#This Row],[Bespovratna sredstva - Ukupno (EU+Nac) HRK
= Ukupna ugovorena vrijednost bespovratnih sredstava]]*Ugovori_OPULJP[[#This Row],[EU STOPA SUFINANCIRANJA %
EU CO-FINANCING RATE %]]</f>
        <v>1717480.08</v>
      </c>
      <c r="P3061" s="20">
        <f>Ugovori_OPULJP[[#This Row],[Bespovratna sredstva - EU dio - HRK]]/7.5345</f>
        <v>227948.77961377663</v>
      </c>
      <c r="Q3061" s="19">
        <f>Ugovori_OPULJP[[#This Row],[Bespovratna sredstva - Ukupno (EU+Nac) HRK
= Ukupna ugovorena vrijednost bespovratnih sredstava]]*Ugovori_OPULJP[[#This Row],[STOPA NACIONALNOG SUFINANCIRANJA %]]</f>
        <v>303084.71999999997</v>
      </c>
      <c r="R3061" s="20">
        <f>Ugovori_OPULJP[[#This Row],[Bespovratna sredstva - Nacionalni dio - HRK]]/7.5345</f>
        <v>40226.255225960573</v>
      </c>
      <c r="S3061" s="19">
        <v>2020564.8</v>
      </c>
      <c r="T3061" s="20">
        <f>Ugovori_OPULJP[[#This Row],[Bespovratna sredstva - Ukupno (EU+Nac) HRK
= Ukupna ugovorena vrijednost bespovratnih sredstava]]/7.5345</f>
        <v>268175.03483973723</v>
      </c>
      <c r="U3061" s="19">
        <v>505141.19999999995</v>
      </c>
      <c r="V3061" s="20">
        <f>Ugovori_OPULJP[[#This Row],[Javni doprinos korisnika - HRK]]/7.5345</f>
        <v>67043.758709934293</v>
      </c>
      <c r="W3061" s="19">
        <v>0</v>
      </c>
      <c r="X3061" s="20">
        <f>Ugovori_OPULJP[[#This Row],[Privatni doprinos korisnika - HRK]]/7.5345</f>
        <v>0</v>
      </c>
      <c r="Y3061" s="21">
        <f>Ugovori_OPULJP[[#This Row],[Bespovratna sredstva - Ukupno (EU+Nac) HRK
= Ukupna ugovorena vrijednost bespovratnih sredstava]]+Ugovori_OPULJP[[#This Row],[Javni doprinos korisnika - HRK]]+Ugovori_OPULJP[[#This Row],[Privatni doprinos korisnika - HRK]]</f>
        <v>2525706</v>
      </c>
      <c r="Z3061" s="22">
        <f>Ugovori_OPULJP[[#This Row],[UKUPNI PRIHVATLJIVI IZDACI
TOTAL ELIGIBLE EXPENDITURE
= Bespovratna sredstva ukupno + doprinos korisnika
= Ukupni prihvatljivi troškovi
= Ukupna ugovorena vrijednost projekta HRK]]/7.5345</f>
        <v>335218.79354967148</v>
      </c>
      <c r="AA3061" s="13" t="s">
        <v>10676</v>
      </c>
      <c r="AB3061" s="13" t="s">
        <v>10677</v>
      </c>
      <c r="AC3061" s="12" t="s">
        <v>11190</v>
      </c>
      <c r="AD3061" s="12" t="s">
        <v>11033</v>
      </c>
    </row>
    <row r="3062" spans="1:30" ht="66.75" customHeight="1" x14ac:dyDescent="0.3">
      <c r="A3062" s="10" t="s">
        <v>11191</v>
      </c>
      <c r="B3062" s="11" t="s">
        <v>10671</v>
      </c>
      <c r="C3062" s="12" t="s">
        <v>11029</v>
      </c>
      <c r="D3062" s="12" t="s">
        <v>11166</v>
      </c>
      <c r="E3062" s="13" t="s">
        <v>223</v>
      </c>
      <c r="F3062" s="14" t="s">
        <v>11192</v>
      </c>
      <c r="G3062" s="14" t="s">
        <v>2472</v>
      </c>
      <c r="H3062" s="16">
        <v>42613</v>
      </c>
      <c r="I3062" s="16">
        <v>42977</v>
      </c>
      <c r="J3062" s="17" t="str">
        <f>IF(Ugovori_OPULJP[[#This Row],[DATUM ZAVRŠETKA OPERACIJE]]&gt;DATE(2023,12,31),"u provedbi","završen")</f>
        <v>završen</v>
      </c>
      <c r="K3062" s="15" t="s">
        <v>324</v>
      </c>
      <c r="L3062" s="15" t="s">
        <v>324</v>
      </c>
      <c r="M3062" s="18">
        <v>0.85</v>
      </c>
      <c r="N3062" s="18">
        <v>0.15</v>
      </c>
      <c r="O3062" s="19">
        <f>Ugovori_OPULJP[[#This Row],[Bespovratna sredstva - Ukupno (EU+Nac) HRK
= Ukupna ugovorena vrijednost bespovratnih sredstava]]*Ugovori_OPULJP[[#This Row],[EU STOPA SUFINANCIRANJA %
EU CO-FINANCING RATE %]]</f>
        <v>1442011.9185000001</v>
      </c>
      <c r="P3062" s="20">
        <f>Ugovori_OPULJP[[#This Row],[Bespovratna sredstva - EU dio - HRK]]/7.5345</f>
        <v>191387.87159068286</v>
      </c>
      <c r="Q3062" s="19">
        <f>Ugovori_OPULJP[[#This Row],[Bespovratna sredstva - Ukupno (EU+Nac) HRK
= Ukupna ugovorena vrijednost bespovratnih sredstava]]*Ugovori_OPULJP[[#This Row],[STOPA NACIONALNOG SUFINANCIRANJA %]]</f>
        <v>254472.69150000002</v>
      </c>
      <c r="R3062" s="20">
        <f>Ugovori_OPULJP[[#This Row],[Bespovratna sredstva - Nacionalni dio - HRK]]/7.5345</f>
        <v>33774.330280708738</v>
      </c>
      <c r="S3062" s="19">
        <v>1696484.61</v>
      </c>
      <c r="T3062" s="20">
        <f>Ugovori_OPULJP[[#This Row],[Bespovratna sredstva - Ukupno (EU+Nac) HRK
= Ukupna ugovorena vrijednost bespovratnih sredstava]]/7.5345</f>
        <v>225162.20187139159</v>
      </c>
      <c r="U3062" s="19">
        <v>89288.669999999925</v>
      </c>
      <c r="V3062" s="20">
        <f>Ugovori_OPULJP[[#This Row],[Javni doprinos korisnika - HRK]]/7.5345</f>
        <v>11850.643042006759</v>
      </c>
      <c r="W3062" s="19">
        <v>0</v>
      </c>
      <c r="X3062" s="20">
        <f>Ugovori_OPULJP[[#This Row],[Privatni doprinos korisnika - HRK]]/7.5345</f>
        <v>0</v>
      </c>
      <c r="Y3062" s="21">
        <f>Ugovori_OPULJP[[#This Row],[Bespovratna sredstva - Ukupno (EU+Nac) HRK
= Ukupna ugovorena vrijednost bespovratnih sredstava]]+Ugovori_OPULJP[[#This Row],[Javni doprinos korisnika - HRK]]+Ugovori_OPULJP[[#This Row],[Privatni doprinos korisnika - HRK]]</f>
        <v>1785773.28</v>
      </c>
      <c r="Z3062" s="22">
        <f>Ugovori_OPULJP[[#This Row],[UKUPNI PRIHVATLJIVI IZDACI
TOTAL ELIGIBLE EXPENDITURE
= Bespovratna sredstva ukupno + doprinos korisnika
= Ukupni prihvatljivi troškovi
= Ukupna ugovorena vrijednost projekta HRK]]/7.5345</f>
        <v>237012.84491339835</v>
      </c>
      <c r="AA3062" s="13" t="s">
        <v>10676</v>
      </c>
      <c r="AB3062" s="13" t="s">
        <v>10677</v>
      </c>
      <c r="AC3062" s="12" t="s">
        <v>11193</v>
      </c>
      <c r="AD3062" s="12" t="s">
        <v>11033</v>
      </c>
    </row>
    <row r="3063" spans="1:30" ht="66.75" customHeight="1" x14ac:dyDescent="0.3">
      <c r="A3063" s="10" t="s">
        <v>11194</v>
      </c>
      <c r="B3063" s="11" t="s">
        <v>10671</v>
      </c>
      <c r="C3063" s="12" t="s">
        <v>11029</v>
      </c>
      <c r="D3063" s="12" t="s">
        <v>11166</v>
      </c>
      <c r="E3063" s="13" t="s">
        <v>223</v>
      </c>
      <c r="F3063" s="14" t="s">
        <v>11163</v>
      </c>
      <c r="G3063" s="14" t="s">
        <v>4330</v>
      </c>
      <c r="H3063" s="16">
        <v>42606</v>
      </c>
      <c r="I3063" s="16">
        <v>42970</v>
      </c>
      <c r="J3063" s="17" t="str">
        <f>IF(Ugovori_OPULJP[[#This Row],[DATUM ZAVRŠETKA OPERACIJE]]&gt;DATE(2023,12,31),"u provedbi","završen")</f>
        <v>završen</v>
      </c>
      <c r="K3063" s="15" t="s">
        <v>240</v>
      </c>
      <c r="L3063" s="15" t="s">
        <v>240</v>
      </c>
      <c r="M3063" s="18">
        <v>0.85</v>
      </c>
      <c r="N3063" s="18">
        <v>0.15</v>
      </c>
      <c r="O3063" s="19">
        <f>Ugovori_OPULJP[[#This Row],[Bespovratna sredstva - Ukupno (EU+Nac) HRK
= Ukupna ugovorena vrijednost bespovratnih sredstava]]*Ugovori_OPULJP[[#This Row],[EU STOPA SUFINANCIRANJA %
EU CO-FINANCING RATE %]]</f>
        <v>278854.995</v>
      </c>
      <c r="P3063" s="20">
        <f>Ugovori_OPULJP[[#This Row],[Bespovratna sredstva - EU dio - HRK]]/7.5345</f>
        <v>37010.418076846501</v>
      </c>
      <c r="Q3063" s="19">
        <f>Ugovori_OPULJP[[#This Row],[Bespovratna sredstva - Ukupno (EU+Nac) HRK
= Ukupna ugovorena vrijednost bespovratnih sredstava]]*Ugovori_OPULJP[[#This Row],[STOPA NACIONALNOG SUFINANCIRANJA %]]</f>
        <v>49209.705000000002</v>
      </c>
      <c r="R3063" s="20">
        <f>Ugovori_OPULJP[[#This Row],[Bespovratna sredstva - Nacionalni dio - HRK]]/7.5345</f>
        <v>6531.2502488552655</v>
      </c>
      <c r="S3063" s="19">
        <v>328064.7</v>
      </c>
      <c r="T3063" s="20">
        <f>Ugovori_OPULJP[[#This Row],[Bespovratna sredstva - Ukupno (EU+Nac) HRK
= Ukupna ugovorena vrijednost bespovratnih sredstava]]/7.5345</f>
        <v>43541.668325701772</v>
      </c>
      <c r="U3063" s="19">
        <v>58500</v>
      </c>
      <c r="V3063" s="20">
        <f>Ugovori_OPULJP[[#This Row],[Javni doprinos korisnika - HRK]]/7.5345</f>
        <v>7764.2842922556238</v>
      </c>
      <c r="W3063" s="19">
        <v>0</v>
      </c>
      <c r="X3063" s="20">
        <f>Ugovori_OPULJP[[#This Row],[Privatni doprinos korisnika - HRK]]/7.5345</f>
        <v>0</v>
      </c>
      <c r="Y3063" s="21">
        <f>Ugovori_OPULJP[[#This Row],[Bespovratna sredstva - Ukupno (EU+Nac) HRK
= Ukupna ugovorena vrijednost bespovratnih sredstava]]+Ugovori_OPULJP[[#This Row],[Javni doprinos korisnika - HRK]]+Ugovori_OPULJP[[#This Row],[Privatni doprinos korisnika - HRK]]</f>
        <v>386564.7</v>
      </c>
      <c r="Z3063" s="22">
        <f>Ugovori_OPULJP[[#This Row],[UKUPNI PRIHVATLJIVI IZDACI
TOTAL ELIGIBLE EXPENDITURE
= Bespovratna sredstva ukupno + doprinos korisnika
= Ukupni prihvatljivi troškovi
= Ukupna ugovorena vrijednost projekta HRK]]/7.5345</f>
        <v>51305.952617957395</v>
      </c>
      <c r="AA3063" s="13" t="s">
        <v>10676</v>
      </c>
      <c r="AB3063" s="13" t="s">
        <v>10677</v>
      </c>
      <c r="AC3063" s="98" t="s">
        <v>11195</v>
      </c>
      <c r="AD3063" s="12" t="s">
        <v>11033</v>
      </c>
    </row>
    <row r="3064" spans="1:30" ht="66.75" customHeight="1" x14ac:dyDescent="0.3">
      <c r="A3064" s="10" t="s">
        <v>11196</v>
      </c>
      <c r="B3064" s="11" t="s">
        <v>10671</v>
      </c>
      <c r="C3064" s="12" t="s">
        <v>11029</v>
      </c>
      <c r="D3064" s="12" t="s">
        <v>11166</v>
      </c>
      <c r="E3064" s="13" t="s">
        <v>223</v>
      </c>
      <c r="F3064" s="14" t="s">
        <v>11197</v>
      </c>
      <c r="G3064" s="14" t="s">
        <v>8531</v>
      </c>
      <c r="H3064" s="16">
        <v>42604</v>
      </c>
      <c r="I3064" s="16">
        <v>42968</v>
      </c>
      <c r="J3064" s="17" t="str">
        <f>IF(Ugovori_OPULJP[[#This Row],[DATUM ZAVRŠETKA OPERACIJE]]&gt;DATE(2023,12,31),"u provedbi","završen")</f>
        <v>završen</v>
      </c>
      <c r="K3064" s="15" t="s">
        <v>66</v>
      </c>
      <c r="L3064" s="15" t="s">
        <v>66</v>
      </c>
      <c r="M3064" s="18">
        <v>0.85</v>
      </c>
      <c r="N3064" s="18">
        <v>0.15</v>
      </c>
      <c r="O3064" s="19">
        <f>Ugovori_OPULJP[[#This Row],[Bespovratna sredstva - Ukupno (EU+Nac) HRK
= Ukupna ugovorena vrijednost bespovratnih sredstava]]*Ugovori_OPULJP[[#This Row],[EU STOPA SUFINANCIRANJA %
EU CO-FINANCING RATE %]]</f>
        <v>97092.150999999998</v>
      </c>
      <c r="P3064" s="20">
        <f>Ugovori_OPULJP[[#This Row],[Bespovratna sredstva - EU dio - HRK]]/7.5345</f>
        <v>12886.342955736942</v>
      </c>
      <c r="Q3064" s="19">
        <f>Ugovori_OPULJP[[#This Row],[Bespovratna sredstva - Ukupno (EU+Nac) HRK
= Ukupna ugovorena vrijednost bespovratnih sredstava]]*Ugovori_OPULJP[[#This Row],[STOPA NACIONALNOG SUFINANCIRANJA %]]</f>
        <v>17133.909</v>
      </c>
      <c r="R3064" s="20">
        <f>Ugovori_OPULJP[[#This Row],[Bespovratna sredstva - Nacionalni dio - HRK]]/7.5345</f>
        <v>2274.060521600637</v>
      </c>
      <c r="S3064" s="19">
        <v>114226.06</v>
      </c>
      <c r="T3064" s="20">
        <f>Ugovori_OPULJP[[#This Row],[Bespovratna sredstva - Ukupno (EU+Nac) HRK
= Ukupna ugovorena vrijednost bespovratnih sredstava]]/7.5345</f>
        <v>15160.403477337579</v>
      </c>
      <c r="U3064" s="19">
        <v>21742.679999999993</v>
      </c>
      <c r="V3064" s="20">
        <f>Ugovori_OPULJP[[#This Row],[Javni doprinos korisnika - HRK]]/7.5345</f>
        <v>2885.7495520605207</v>
      </c>
      <c r="W3064" s="19">
        <v>0</v>
      </c>
      <c r="X3064" s="20">
        <f>Ugovori_OPULJP[[#This Row],[Privatni doprinos korisnika - HRK]]/7.5345</f>
        <v>0</v>
      </c>
      <c r="Y3064" s="21">
        <f>Ugovori_OPULJP[[#This Row],[Bespovratna sredstva - Ukupno (EU+Nac) HRK
= Ukupna ugovorena vrijednost bespovratnih sredstava]]+Ugovori_OPULJP[[#This Row],[Javni doprinos korisnika - HRK]]+Ugovori_OPULJP[[#This Row],[Privatni doprinos korisnika - HRK]]</f>
        <v>135968.74</v>
      </c>
      <c r="Z3064" s="22">
        <f>Ugovori_OPULJP[[#This Row],[UKUPNI PRIHVATLJIVI IZDACI
TOTAL ELIGIBLE EXPENDITURE
= Bespovratna sredstva ukupno + doprinos korisnika
= Ukupni prihvatljivi troškovi
= Ukupna ugovorena vrijednost projekta HRK]]/7.5345</f>
        <v>18046.153029398101</v>
      </c>
      <c r="AA3064" s="13" t="s">
        <v>10676</v>
      </c>
      <c r="AB3064" s="13" t="s">
        <v>10677</v>
      </c>
      <c r="AC3064" s="98" t="s">
        <v>11198</v>
      </c>
      <c r="AD3064" s="12" t="s">
        <v>11033</v>
      </c>
    </row>
    <row r="3065" spans="1:30" ht="66.75" customHeight="1" x14ac:dyDescent="0.3">
      <c r="A3065" s="10" t="s">
        <v>11199</v>
      </c>
      <c r="B3065" s="11" t="s">
        <v>10671</v>
      </c>
      <c r="C3065" s="12" t="s">
        <v>11029</v>
      </c>
      <c r="D3065" s="12" t="s">
        <v>11166</v>
      </c>
      <c r="E3065" s="13" t="s">
        <v>223</v>
      </c>
      <c r="F3065" s="14" t="s">
        <v>11200</v>
      </c>
      <c r="G3065" s="14" t="s">
        <v>1067</v>
      </c>
      <c r="H3065" s="16">
        <v>42583</v>
      </c>
      <c r="I3065" s="16">
        <v>42947</v>
      </c>
      <c r="J3065" s="17" t="str">
        <f>IF(Ugovori_OPULJP[[#This Row],[DATUM ZAVRŠETKA OPERACIJE]]&gt;DATE(2023,12,31),"u provedbi","završen")</f>
        <v>završen</v>
      </c>
      <c r="K3065" s="15" t="s">
        <v>417</v>
      </c>
      <c r="L3065" s="15" t="s">
        <v>417</v>
      </c>
      <c r="M3065" s="18">
        <v>0.85</v>
      </c>
      <c r="N3065" s="18">
        <v>0.15</v>
      </c>
      <c r="O3065" s="19">
        <f>Ugovori_OPULJP[[#This Row],[Bespovratna sredstva - Ukupno (EU+Nac) HRK
= Ukupna ugovorena vrijednost bespovratnih sredstava]]*Ugovori_OPULJP[[#This Row],[EU STOPA SUFINANCIRANJA %
EU CO-FINANCING RATE %]]</f>
        <v>1509417.301</v>
      </c>
      <c r="P3065" s="20">
        <f>Ugovori_OPULJP[[#This Row],[Bespovratna sredstva - EU dio - HRK]]/7.5345</f>
        <v>200334.10325834493</v>
      </c>
      <c r="Q3065" s="19">
        <f>Ugovori_OPULJP[[#This Row],[Bespovratna sredstva - Ukupno (EU+Nac) HRK
= Ukupna ugovorena vrijednost bespovratnih sredstava]]*Ugovori_OPULJP[[#This Row],[STOPA NACIONALNOG SUFINANCIRANJA %]]</f>
        <v>266367.75900000002</v>
      </c>
      <c r="R3065" s="20">
        <f>Ugovori_OPULJP[[#This Row],[Bespovratna sredstva - Nacionalni dio - HRK]]/7.5345</f>
        <v>35353.077045590282</v>
      </c>
      <c r="S3065" s="19">
        <v>1775785.06</v>
      </c>
      <c r="T3065" s="20">
        <f>Ugovori_OPULJP[[#This Row],[Bespovratna sredstva - Ukupno (EU+Nac) HRK
= Ukupna ugovorena vrijednost bespovratnih sredstava]]/7.5345</f>
        <v>235687.18030393522</v>
      </c>
      <c r="U3065" s="19">
        <v>313373.83999999985</v>
      </c>
      <c r="V3065" s="20">
        <f>Ugovori_OPULJP[[#This Row],[Javni doprinos korisnika - HRK]]/7.5345</f>
        <v>41591.856128475658</v>
      </c>
      <c r="W3065" s="19">
        <v>0</v>
      </c>
      <c r="X3065" s="20">
        <f>Ugovori_OPULJP[[#This Row],[Privatni doprinos korisnika - HRK]]/7.5345</f>
        <v>0</v>
      </c>
      <c r="Y3065" s="21">
        <f>Ugovori_OPULJP[[#This Row],[Bespovratna sredstva - Ukupno (EU+Nac) HRK
= Ukupna ugovorena vrijednost bespovratnih sredstava]]+Ugovori_OPULJP[[#This Row],[Javni doprinos korisnika - HRK]]+Ugovori_OPULJP[[#This Row],[Privatni doprinos korisnika - HRK]]</f>
        <v>2089158.9</v>
      </c>
      <c r="Z3065" s="22">
        <f>Ugovori_OPULJP[[#This Row],[UKUPNI PRIHVATLJIVI IZDACI
TOTAL ELIGIBLE EXPENDITURE
= Bespovratna sredstva ukupno + doprinos korisnika
= Ukupni prihvatljivi troškovi
= Ukupna ugovorena vrijednost projekta HRK]]/7.5345</f>
        <v>277279.03643241088</v>
      </c>
      <c r="AA3065" s="13" t="s">
        <v>10676</v>
      </c>
      <c r="AB3065" s="13" t="s">
        <v>10677</v>
      </c>
      <c r="AC3065" s="98" t="s">
        <v>11201</v>
      </c>
      <c r="AD3065" s="12" t="s">
        <v>11033</v>
      </c>
    </row>
    <row r="3066" spans="1:30" ht="66.75" customHeight="1" x14ac:dyDescent="0.3">
      <c r="A3066" s="10" t="s">
        <v>11202</v>
      </c>
      <c r="B3066" s="11" t="s">
        <v>10671</v>
      </c>
      <c r="C3066" s="12" t="s">
        <v>11029</v>
      </c>
      <c r="D3066" s="12" t="s">
        <v>11166</v>
      </c>
      <c r="E3066" s="13" t="s">
        <v>223</v>
      </c>
      <c r="F3066" s="14" t="s">
        <v>11203</v>
      </c>
      <c r="G3066" s="14" t="s">
        <v>295</v>
      </c>
      <c r="H3066" s="16">
        <v>42607</v>
      </c>
      <c r="I3066" s="16">
        <v>42971</v>
      </c>
      <c r="J3066" s="17" t="str">
        <f>IF(Ugovori_OPULJP[[#This Row],[DATUM ZAVRŠETKA OPERACIJE]]&gt;DATE(2023,12,31),"u provedbi","završen")</f>
        <v>završen</v>
      </c>
      <c r="K3066" s="15" t="s">
        <v>192</v>
      </c>
      <c r="L3066" s="15" t="s">
        <v>192</v>
      </c>
      <c r="M3066" s="18">
        <v>0.85</v>
      </c>
      <c r="N3066" s="18">
        <v>0.15</v>
      </c>
      <c r="O3066" s="19">
        <f>Ugovori_OPULJP[[#This Row],[Bespovratna sredstva - Ukupno (EU+Nac) HRK
= Ukupna ugovorena vrijednost bespovratnih sredstava]]*Ugovori_OPULJP[[#This Row],[EU STOPA SUFINANCIRANJA %
EU CO-FINANCING RATE %]]</f>
        <v>1575753.2390000001</v>
      </c>
      <c r="P3066" s="20">
        <f>Ugovori_OPULJP[[#This Row],[Bespovratna sredstva - EU dio - HRK]]/7.5345</f>
        <v>209138.39524852345</v>
      </c>
      <c r="Q3066" s="19">
        <f>Ugovori_OPULJP[[#This Row],[Bespovratna sredstva - Ukupno (EU+Nac) HRK
= Ukupna ugovorena vrijednost bespovratnih sredstava]]*Ugovori_OPULJP[[#This Row],[STOPA NACIONALNOG SUFINANCIRANJA %]]</f>
        <v>278074.10100000002</v>
      </c>
      <c r="R3066" s="20">
        <f>Ugovori_OPULJP[[#This Row],[Bespovratna sredstva - Nacionalni dio - HRK]]/7.5345</f>
        <v>36906.775632092373</v>
      </c>
      <c r="S3066" s="19">
        <v>1853827.34</v>
      </c>
      <c r="T3066" s="20">
        <f>Ugovori_OPULJP[[#This Row],[Bespovratna sredstva - Ukupno (EU+Nac) HRK
= Ukupna ugovorena vrijednost bespovratnih sredstava]]/7.5345</f>
        <v>246045.17088061583</v>
      </c>
      <c r="U3066" s="19">
        <v>1174132.6599999999</v>
      </c>
      <c r="V3066" s="20">
        <f>Ugovori_OPULJP[[#This Row],[Javni doprinos korisnika - HRK]]/7.5345</f>
        <v>155834.18408653524</v>
      </c>
      <c r="W3066" s="19">
        <v>0</v>
      </c>
      <c r="X3066" s="20">
        <f>Ugovori_OPULJP[[#This Row],[Privatni doprinos korisnika - HRK]]/7.5345</f>
        <v>0</v>
      </c>
      <c r="Y3066" s="21">
        <f>Ugovori_OPULJP[[#This Row],[Bespovratna sredstva - Ukupno (EU+Nac) HRK
= Ukupna ugovorena vrijednost bespovratnih sredstava]]+Ugovori_OPULJP[[#This Row],[Javni doprinos korisnika - HRK]]+Ugovori_OPULJP[[#This Row],[Privatni doprinos korisnika - HRK]]</f>
        <v>3027960</v>
      </c>
      <c r="Z3066" s="22">
        <f>Ugovori_OPULJP[[#This Row],[UKUPNI PRIHVATLJIVI IZDACI
TOTAL ELIGIBLE EXPENDITURE
= Bespovratna sredstva ukupno + doprinos korisnika
= Ukupni prihvatljivi troškovi
= Ukupna ugovorena vrijednost projekta HRK]]/7.5345</f>
        <v>401879.35496715107</v>
      </c>
      <c r="AA3066" s="13" t="s">
        <v>10676</v>
      </c>
      <c r="AB3066" s="13" t="s">
        <v>10677</v>
      </c>
      <c r="AC3066" s="98" t="s">
        <v>11204</v>
      </c>
      <c r="AD3066" s="12" t="s">
        <v>11033</v>
      </c>
    </row>
    <row r="3067" spans="1:30" ht="66.75" customHeight="1" x14ac:dyDescent="0.3">
      <c r="A3067" s="10" t="s">
        <v>11205</v>
      </c>
      <c r="B3067" s="11" t="s">
        <v>10671</v>
      </c>
      <c r="C3067" s="12" t="s">
        <v>11029</v>
      </c>
      <c r="D3067" s="12" t="s">
        <v>11166</v>
      </c>
      <c r="E3067" s="13" t="s">
        <v>223</v>
      </c>
      <c r="F3067" s="14" t="s">
        <v>11206</v>
      </c>
      <c r="G3067" s="14" t="s">
        <v>2521</v>
      </c>
      <c r="H3067" s="16">
        <v>42607</v>
      </c>
      <c r="I3067" s="16">
        <v>42971</v>
      </c>
      <c r="J3067" s="17" t="str">
        <f>IF(Ugovori_OPULJP[[#This Row],[DATUM ZAVRŠETKA OPERACIJE]]&gt;DATE(2023,12,31),"u provedbi","završen")</f>
        <v>završen</v>
      </c>
      <c r="K3067" s="15" t="s">
        <v>380</v>
      </c>
      <c r="L3067" s="15" t="s">
        <v>380</v>
      </c>
      <c r="M3067" s="18">
        <v>0.85</v>
      </c>
      <c r="N3067" s="18">
        <v>0.15</v>
      </c>
      <c r="O3067" s="19">
        <f>Ugovori_OPULJP[[#This Row],[Bespovratna sredstva - Ukupno (EU+Nac) HRK
= Ukupna ugovorena vrijednost bespovratnih sredstava]]*Ugovori_OPULJP[[#This Row],[EU STOPA SUFINANCIRANJA %
EU CO-FINANCING RATE %]]</f>
        <v>727687.94099999999</v>
      </c>
      <c r="P3067" s="20">
        <f>Ugovori_OPULJP[[#This Row],[Bespovratna sredstva - EU dio - HRK]]/7.5345</f>
        <v>96580.787178976694</v>
      </c>
      <c r="Q3067" s="19">
        <f>Ugovori_OPULJP[[#This Row],[Bespovratna sredstva - Ukupno (EU+Nac) HRK
= Ukupna ugovorena vrijednost bespovratnih sredstava]]*Ugovori_OPULJP[[#This Row],[STOPA NACIONALNOG SUFINANCIRANJA %]]</f>
        <v>128415.51899999999</v>
      </c>
      <c r="R3067" s="20">
        <f>Ugovori_OPULJP[[#This Row],[Bespovratna sredstva - Nacionalni dio - HRK]]/7.5345</f>
        <v>17043.668325701768</v>
      </c>
      <c r="S3067" s="19">
        <v>856103.46</v>
      </c>
      <c r="T3067" s="20">
        <f>Ugovori_OPULJP[[#This Row],[Bespovratna sredstva - Ukupno (EU+Nac) HRK
= Ukupna ugovorena vrijednost bespovratnih sredstava]]/7.5345</f>
        <v>113624.45550467847</v>
      </c>
      <c r="U3067" s="19">
        <v>151077.10000000009</v>
      </c>
      <c r="V3067" s="20">
        <f>Ugovori_OPULJP[[#This Row],[Javni doprinos korisnika - HRK]]/7.5345</f>
        <v>20051.376999137312</v>
      </c>
      <c r="W3067" s="19">
        <v>0</v>
      </c>
      <c r="X3067" s="20">
        <f>Ugovori_OPULJP[[#This Row],[Privatni doprinos korisnika - HRK]]/7.5345</f>
        <v>0</v>
      </c>
      <c r="Y3067" s="21">
        <f>Ugovori_OPULJP[[#This Row],[Bespovratna sredstva - Ukupno (EU+Nac) HRK
= Ukupna ugovorena vrijednost bespovratnih sredstava]]+Ugovori_OPULJP[[#This Row],[Javni doprinos korisnika - HRK]]+Ugovori_OPULJP[[#This Row],[Privatni doprinos korisnika - HRK]]</f>
        <v>1007180.56</v>
      </c>
      <c r="Z3067" s="22">
        <f>Ugovori_OPULJP[[#This Row],[UKUPNI PRIHVATLJIVI IZDACI
TOTAL ELIGIBLE EXPENDITURE
= Bespovratna sredstva ukupno + doprinos korisnika
= Ukupni prihvatljivi troškovi
= Ukupna ugovorena vrijednost projekta HRK]]/7.5345</f>
        <v>133675.83250381579</v>
      </c>
      <c r="AA3067" s="13" t="s">
        <v>10676</v>
      </c>
      <c r="AB3067" s="13" t="s">
        <v>10677</v>
      </c>
      <c r="AC3067" s="98" t="s">
        <v>11207</v>
      </c>
      <c r="AD3067" s="12" t="s">
        <v>11033</v>
      </c>
    </row>
    <row r="3068" spans="1:30" ht="66.75" customHeight="1" x14ac:dyDescent="0.3">
      <c r="A3068" s="10" t="s">
        <v>11208</v>
      </c>
      <c r="B3068" s="11" t="s">
        <v>10671</v>
      </c>
      <c r="C3068" s="12" t="s">
        <v>11029</v>
      </c>
      <c r="D3068" s="12" t="s">
        <v>11166</v>
      </c>
      <c r="E3068" s="13" t="s">
        <v>223</v>
      </c>
      <c r="F3068" s="14" t="s">
        <v>3672</v>
      </c>
      <c r="G3068" s="14" t="s">
        <v>337</v>
      </c>
      <c r="H3068" s="16">
        <v>42599</v>
      </c>
      <c r="I3068" s="16">
        <v>42963</v>
      </c>
      <c r="J3068" s="17" t="str">
        <f>IF(Ugovori_OPULJP[[#This Row],[DATUM ZAVRŠETKA OPERACIJE]]&gt;DATE(2023,12,31),"u provedbi","završen")</f>
        <v>završen</v>
      </c>
      <c r="K3068" s="15" t="s">
        <v>117</v>
      </c>
      <c r="L3068" s="15" t="s">
        <v>117</v>
      </c>
      <c r="M3068" s="18">
        <v>0.85</v>
      </c>
      <c r="N3068" s="18">
        <v>0.15</v>
      </c>
      <c r="O3068" s="19">
        <f>Ugovori_OPULJP[[#This Row],[Bespovratna sredstva - Ukupno (EU+Nac) HRK
= Ukupna ugovorena vrijednost bespovratnih sredstava]]*Ugovori_OPULJP[[#This Row],[EU STOPA SUFINANCIRANJA %
EU CO-FINANCING RATE %]]</f>
        <v>1560922.2010000001</v>
      </c>
      <c r="P3068" s="20">
        <f>Ugovori_OPULJP[[#This Row],[Bespovratna sredstva - EU dio - HRK]]/7.5345</f>
        <v>207169.97823345943</v>
      </c>
      <c r="Q3068" s="19">
        <f>Ugovori_OPULJP[[#This Row],[Bespovratna sredstva - Ukupno (EU+Nac) HRK
= Ukupna ugovorena vrijednost bespovratnih sredstava]]*Ugovori_OPULJP[[#This Row],[STOPA NACIONALNOG SUFINANCIRANJA %]]</f>
        <v>275456.859</v>
      </c>
      <c r="R3068" s="20">
        <f>Ugovori_OPULJP[[#This Row],[Bespovratna sredstva - Nacionalni dio - HRK]]/7.5345</f>
        <v>36559.407923551662</v>
      </c>
      <c r="S3068" s="19">
        <v>1836379.06</v>
      </c>
      <c r="T3068" s="20">
        <f>Ugovori_OPULJP[[#This Row],[Bespovratna sredstva - Ukupno (EU+Nac) HRK
= Ukupna ugovorena vrijednost bespovratnih sredstava]]/7.5345</f>
        <v>243729.38615701109</v>
      </c>
      <c r="U3068" s="19">
        <v>159685.1399999999</v>
      </c>
      <c r="V3068" s="20">
        <f>Ugovori_OPULJP[[#This Row],[Javni doprinos korisnika - HRK]]/7.5345</f>
        <v>21193.860242882725</v>
      </c>
      <c r="W3068" s="19">
        <v>0</v>
      </c>
      <c r="X3068" s="20">
        <f>Ugovori_OPULJP[[#This Row],[Privatni doprinos korisnika - HRK]]/7.5345</f>
        <v>0</v>
      </c>
      <c r="Y3068" s="21">
        <f>Ugovori_OPULJP[[#This Row],[Bespovratna sredstva - Ukupno (EU+Nac) HRK
= Ukupna ugovorena vrijednost bespovratnih sredstava]]+Ugovori_OPULJP[[#This Row],[Javni doprinos korisnika - HRK]]+Ugovori_OPULJP[[#This Row],[Privatni doprinos korisnika - HRK]]</f>
        <v>1996064.2</v>
      </c>
      <c r="Z3068" s="22">
        <f>Ugovori_OPULJP[[#This Row],[UKUPNI PRIHVATLJIVI IZDACI
TOTAL ELIGIBLE EXPENDITURE
= Bespovratna sredstva ukupno + doprinos korisnika
= Ukupni prihvatljivi troškovi
= Ukupna ugovorena vrijednost projekta HRK]]/7.5345</f>
        <v>264923.24639989377</v>
      </c>
      <c r="AA3068" s="13" t="s">
        <v>10676</v>
      </c>
      <c r="AB3068" s="13" t="s">
        <v>10677</v>
      </c>
      <c r="AC3068" s="98" t="s">
        <v>11209</v>
      </c>
      <c r="AD3068" s="12" t="s">
        <v>11033</v>
      </c>
    </row>
    <row r="3069" spans="1:30" ht="66.75" customHeight="1" x14ac:dyDescent="0.3">
      <c r="A3069" s="10" t="s">
        <v>11210</v>
      </c>
      <c r="B3069" s="11" t="s">
        <v>10671</v>
      </c>
      <c r="C3069" s="12" t="s">
        <v>11029</v>
      </c>
      <c r="D3069" s="12" t="s">
        <v>11166</v>
      </c>
      <c r="E3069" s="13" t="s">
        <v>223</v>
      </c>
      <c r="F3069" s="14" t="s">
        <v>11061</v>
      </c>
      <c r="G3069" s="14" t="s">
        <v>11062</v>
      </c>
      <c r="H3069" s="16">
        <v>42569</v>
      </c>
      <c r="I3069" s="16">
        <v>42933</v>
      </c>
      <c r="J3069" s="17" t="str">
        <f>IF(Ugovori_OPULJP[[#This Row],[DATUM ZAVRŠETKA OPERACIJE]]&gt;DATE(2023,12,31),"u provedbi","završen")</f>
        <v>završen</v>
      </c>
      <c r="K3069" s="15" t="s">
        <v>380</v>
      </c>
      <c r="L3069" s="15" t="s">
        <v>380</v>
      </c>
      <c r="M3069" s="18">
        <v>0.85</v>
      </c>
      <c r="N3069" s="18">
        <v>0.15</v>
      </c>
      <c r="O3069" s="19">
        <f>Ugovori_OPULJP[[#This Row],[Bespovratna sredstva - Ukupno (EU+Nac) HRK
= Ukupna ugovorena vrijednost bespovratnih sredstava]]*Ugovori_OPULJP[[#This Row],[EU STOPA SUFINANCIRANJA %
EU CO-FINANCING RATE %]]</f>
        <v>1694408.4279999998</v>
      </c>
      <c r="P3069" s="20">
        <f>Ugovori_OPULJP[[#This Row],[Bespovratna sredstva - EU dio - HRK]]/7.5345</f>
        <v>224886.64516557168</v>
      </c>
      <c r="Q3069" s="19">
        <f>Ugovori_OPULJP[[#This Row],[Bespovratna sredstva - Ukupno (EU+Nac) HRK
= Ukupna ugovorena vrijednost bespovratnih sredstava]]*Ugovori_OPULJP[[#This Row],[STOPA NACIONALNOG SUFINANCIRANJA %]]</f>
        <v>299013.25199999998</v>
      </c>
      <c r="R3069" s="20">
        <f>Ugovori_OPULJP[[#This Row],[Bespovratna sredstva - Nacionalni dio - HRK]]/7.5345</f>
        <v>39685.878558630298</v>
      </c>
      <c r="S3069" s="19">
        <v>1993421.68</v>
      </c>
      <c r="T3069" s="20">
        <f>Ugovori_OPULJP[[#This Row],[Bespovratna sredstva - Ukupno (EU+Nac) HRK
= Ukupna ugovorena vrijednost bespovratnih sredstava]]/7.5345</f>
        <v>264572.52372420201</v>
      </c>
      <c r="U3069" s="19">
        <v>430878.34000000008</v>
      </c>
      <c r="V3069" s="20">
        <f>Ugovori_OPULJP[[#This Row],[Javni doprinos korisnika - HRK]]/7.5345</f>
        <v>57187.38336983211</v>
      </c>
      <c r="W3069" s="19">
        <v>0</v>
      </c>
      <c r="X3069" s="20">
        <f>Ugovori_OPULJP[[#This Row],[Privatni doprinos korisnika - HRK]]/7.5345</f>
        <v>0</v>
      </c>
      <c r="Y3069" s="21">
        <f>Ugovori_OPULJP[[#This Row],[Bespovratna sredstva - Ukupno (EU+Nac) HRK
= Ukupna ugovorena vrijednost bespovratnih sredstava]]+Ugovori_OPULJP[[#This Row],[Javni doprinos korisnika - HRK]]+Ugovori_OPULJP[[#This Row],[Privatni doprinos korisnika - HRK]]</f>
        <v>2424300.02</v>
      </c>
      <c r="Z3069" s="22">
        <f>Ugovori_OPULJP[[#This Row],[UKUPNI PRIHVATLJIVI IZDACI
TOTAL ELIGIBLE EXPENDITURE
= Bespovratna sredstva ukupno + doprinos korisnika
= Ukupni prihvatljivi troškovi
= Ukupna ugovorena vrijednost projekta HRK]]/7.5345</f>
        <v>321759.90709403408</v>
      </c>
      <c r="AA3069" s="13" t="s">
        <v>10676</v>
      </c>
      <c r="AB3069" s="13" t="s">
        <v>10677</v>
      </c>
      <c r="AC3069" s="98" t="s">
        <v>11211</v>
      </c>
      <c r="AD3069" s="12" t="s">
        <v>11033</v>
      </c>
    </row>
    <row r="3070" spans="1:30" ht="66.75" customHeight="1" x14ac:dyDescent="0.3">
      <c r="A3070" s="10" t="s">
        <v>11212</v>
      </c>
      <c r="B3070" s="11" t="s">
        <v>10671</v>
      </c>
      <c r="C3070" s="12" t="s">
        <v>11029</v>
      </c>
      <c r="D3070" s="12" t="s">
        <v>11166</v>
      </c>
      <c r="E3070" s="13" t="s">
        <v>223</v>
      </c>
      <c r="F3070" s="14" t="s">
        <v>11213</v>
      </c>
      <c r="G3070" s="14" t="s">
        <v>11083</v>
      </c>
      <c r="H3070" s="16">
        <v>42608</v>
      </c>
      <c r="I3070" s="16">
        <v>42972</v>
      </c>
      <c r="J3070" s="17" t="str">
        <f>IF(Ugovori_OPULJP[[#This Row],[DATUM ZAVRŠETKA OPERACIJE]]&gt;DATE(2023,12,31),"u provedbi","završen")</f>
        <v>završen</v>
      </c>
      <c r="K3070" s="15" t="s">
        <v>240</v>
      </c>
      <c r="L3070" s="15" t="s">
        <v>240</v>
      </c>
      <c r="M3070" s="18">
        <v>0.85</v>
      </c>
      <c r="N3070" s="18">
        <v>0.15</v>
      </c>
      <c r="O3070" s="19">
        <f>Ugovori_OPULJP[[#This Row],[Bespovratna sredstva - Ukupno (EU+Nac) HRK
= Ukupna ugovorena vrijednost bespovratnih sredstava]]*Ugovori_OPULJP[[#This Row],[EU STOPA SUFINANCIRANJA %
EU CO-FINANCING RATE %]]</f>
        <v>2125000</v>
      </c>
      <c r="P3070" s="20">
        <f>Ugovori_OPULJP[[#This Row],[Bespovratna sredstva - EU dio - HRK]]/7.5345</f>
        <v>282035.96788108035</v>
      </c>
      <c r="Q3070" s="19">
        <f>Ugovori_OPULJP[[#This Row],[Bespovratna sredstva - Ukupno (EU+Nac) HRK
= Ukupna ugovorena vrijednost bespovratnih sredstava]]*Ugovori_OPULJP[[#This Row],[STOPA NACIONALNOG SUFINANCIRANJA %]]</f>
        <v>375000</v>
      </c>
      <c r="R3070" s="20">
        <f>Ugovori_OPULJP[[#This Row],[Bespovratna sredstva - Nacionalni dio - HRK]]/7.5345</f>
        <v>49771.053155484769</v>
      </c>
      <c r="S3070" s="19">
        <v>2500000</v>
      </c>
      <c r="T3070" s="20">
        <f>Ugovori_OPULJP[[#This Row],[Bespovratna sredstva - Ukupno (EU+Nac) HRK
= Ukupna ugovorena vrijednost bespovratnih sredstava]]/7.5345</f>
        <v>331807.02103656513</v>
      </c>
      <c r="U3070" s="19">
        <v>1027163.8999999999</v>
      </c>
      <c r="V3070" s="20">
        <f>Ugovori_OPULJP[[#This Row],[Javni doprinos korisnika - HRK]]/7.5345</f>
        <v>136328.07751012009</v>
      </c>
      <c r="W3070" s="19">
        <v>0</v>
      </c>
      <c r="X3070" s="20">
        <f>Ugovori_OPULJP[[#This Row],[Privatni doprinos korisnika - HRK]]/7.5345</f>
        <v>0</v>
      </c>
      <c r="Y3070" s="21">
        <f>Ugovori_OPULJP[[#This Row],[Bespovratna sredstva - Ukupno (EU+Nac) HRK
= Ukupna ugovorena vrijednost bespovratnih sredstava]]+Ugovori_OPULJP[[#This Row],[Javni doprinos korisnika - HRK]]+Ugovori_OPULJP[[#This Row],[Privatni doprinos korisnika - HRK]]</f>
        <v>3527163.9</v>
      </c>
      <c r="Z3070" s="22">
        <f>Ugovori_OPULJP[[#This Row],[UKUPNI PRIHVATLJIVI IZDACI
TOTAL ELIGIBLE EXPENDITURE
= Bespovratna sredstva ukupno + doprinos korisnika
= Ukupni prihvatljivi troškovi
= Ukupna ugovorena vrijednost projekta HRK]]/7.5345</f>
        <v>468135.09854668519</v>
      </c>
      <c r="AA3070" s="13" t="s">
        <v>10676</v>
      </c>
      <c r="AB3070" s="13" t="s">
        <v>10677</v>
      </c>
      <c r="AC3070" s="98" t="s">
        <v>11214</v>
      </c>
      <c r="AD3070" s="12" t="s">
        <v>11033</v>
      </c>
    </row>
    <row r="3071" spans="1:30" ht="66.75" customHeight="1" x14ac:dyDescent="0.3">
      <c r="A3071" s="10" t="s">
        <v>11215</v>
      </c>
      <c r="B3071" s="11" t="s">
        <v>10671</v>
      </c>
      <c r="C3071" s="12" t="s">
        <v>11029</v>
      </c>
      <c r="D3071" s="12" t="s">
        <v>11166</v>
      </c>
      <c r="E3071" s="13" t="s">
        <v>223</v>
      </c>
      <c r="F3071" s="14" t="s">
        <v>11075</v>
      </c>
      <c r="G3071" s="14" t="s">
        <v>11076</v>
      </c>
      <c r="H3071" s="16">
        <v>42590</v>
      </c>
      <c r="I3071" s="16">
        <v>42954</v>
      </c>
      <c r="J3071" s="17" t="str">
        <f>IF(Ugovori_OPULJP[[#This Row],[DATUM ZAVRŠETKA OPERACIJE]]&gt;DATE(2023,12,31),"u provedbi","završen")</f>
        <v>završen</v>
      </c>
      <c r="K3071" s="15" t="s">
        <v>380</v>
      </c>
      <c r="L3071" s="15" t="s">
        <v>21</v>
      </c>
      <c r="M3071" s="18">
        <v>0.85</v>
      </c>
      <c r="N3071" s="18">
        <v>0.15</v>
      </c>
      <c r="O3071" s="19">
        <f>Ugovori_OPULJP[[#This Row],[Bespovratna sredstva - Ukupno (EU+Nac) HRK
= Ukupna ugovorena vrijednost bespovratnih sredstava]]*Ugovori_OPULJP[[#This Row],[EU STOPA SUFINANCIRANJA %
EU CO-FINANCING RATE %]]</f>
        <v>2125000</v>
      </c>
      <c r="P3071" s="20">
        <f>Ugovori_OPULJP[[#This Row],[Bespovratna sredstva - EU dio - HRK]]/7.5345</f>
        <v>282035.96788108035</v>
      </c>
      <c r="Q3071" s="19">
        <f>Ugovori_OPULJP[[#This Row],[Bespovratna sredstva - Ukupno (EU+Nac) HRK
= Ukupna ugovorena vrijednost bespovratnih sredstava]]*Ugovori_OPULJP[[#This Row],[STOPA NACIONALNOG SUFINANCIRANJA %]]</f>
        <v>375000</v>
      </c>
      <c r="R3071" s="20">
        <f>Ugovori_OPULJP[[#This Row],[Bespovratna sredstva - Nacionalni dio - HRK]]/7.5345</f>
        <v>49771.053155484769</v>
      </c>
      <c r="S3071" s="19">
        <v>2500000</v>
      </c>
      <c r="T3071" s="20">
        <f>Ugovori_OPULJP[[#This Row],[Bespovratna sredstva - Ukupno (EU+Nac) HRK
= Ukupna ugovorena vrijednost bespovratnih sredstava]]/7.5345</f>
        <v>331807.02103656513</v>
      </c>
      <c r="U3071" s="19">
        <v>1742152</v>
      </c>
      <c r="V3071" s="20">
        <f>Ugovori_OPULJP[[#This Row],[Javni doprinos korisnika - HRK]]/7.5345</f>
        <v>231223.3061251576</v>
      </c>
      <c r="W3071" s="19">
        <v>0</v>
      </c>
      <c r="X3071" s="20">
        <f>Ugovori_OPULJP[[#This Row],[Privatni doprinos korisnika - HRK]]/7.5345</f>
        <v>0</v>
      </c>
      <c r="Y3071" s="21">
        <f>Ugovori_OPULJP[[#This Row],[Bespovratna sredstva - Ukupno (EU+Nac) HRK
= Ukupna ugovorena vrijednost bespovratnih sredstava]]+Ugovori_OPULJP[[#This Row],[Javni doprinos korisnika - HRK]]+Ugovori_OPULJP[[#This Row],[Privatni doprinos korisnika - HRK]]</f>
        <v>4242152</v>
      </c>
      <c r="Z3071" s="22">
        <f>Ugovori_OPULJP[[#This Row],[UKUPNI PRIHVATLJIVI IZDACI
TOTAL ELIGIBLE EXPENDITURE
= Bespovratna sredstva ukupno + doprinos korisnika
= Ukupni prihvatljivi troškovi
= Ukupna ugovorena vrijednost projekta HRK]]/7.5345</f>
        <v>563030.3271617227</v>
      </c>
      <c r="AA3071" s="13" t="s">
        <v>10676</v>
      </c>
      <c r="AB3071" s="13" t="s">
        <v>10677</v>
      </c>
      <c r="AC3071" s="98" t="s">
        <v>11216</v>
      </c>
      <c r="AD3071" s="12" t="s">
        <v>11033</v>
      </c>
    </row>
    <row r="3072" spans="1:30" ht="66.75" customHeight="1" x14ac:dyDescent="0.3">
      <c r="A3072" s="10" t="s">
        <v>11217</v>
      </c>
      <c r="B3072" s="11" t="s">
        <v>10671</v>
      </c>
      <c r="C3072" s="12" t="s">
        <v>11029</v>
      </c>
      <c r="D3072" s="12" t="s">
        <v>11166</v>
      </c>
      <c r="E3072" s="13" t="s">
        <v>223</v>
      </c>
      <c r="F3072" s="14" t="s">
        <v>11218</v>
      </c>
      <c r="G3072" s="14" t="s">
        <v>11103</v>
      </c>
      <c r="H3072" s="16">
        <v>42608</v>
      </c>
      <c r="I3072" s="16">
        <v>42972</v>
      </c>
      <c r="J3072" s="17" t="str">
        <f>IF(Ugovori_OPULJP[[#This Row],[DATUM ZAVRŠETKA OPERACIJE]]&gt;DATE(2023,12,31),"u provedbi","završen")</f>
        <v>završen</v>
      </c>
      <c r="K3072" s="15" t="s">
        <v>262</v>
      </c>
      <c r="L3072" s="15" t="s">
        <v>262</v>
      </c>
      <c r="M3072" s="18">
        <v>0.85</v>
      </c>
      <c r="N3072" s="18">
        <v>0.15</v>
      </c>
      <c r="O3072" s="19">
        <f>Ugovori_OPULJP[[#This Row],[Bespovratna sredstva - Ukupno (EU+Nac) HRK
= Ukupna ugovorena vrijednost bespovratnih sredstava]]*Ugovori_OPULJP[[#This Row],[EU STOPA SUFINANCIRANJA %
EU CO-FINANCING RATE %]]</f>
        <v>1510383.105</v>
      </c>
      <c r="P3072" s="20">
        <f>Ugovori_OPULJP[[#This Row],[Bespovratna sredstva - EU dio - HRK]]/7.5345</f>
        <v>200462.28747760301</v>
      </c>
      <c r="Q3072" s="19">
        <f>Ugovori_OPULJP[[#This Row],[Bespovratna sredstva - Ukupno (EU+Nac) HRK
= Ukupna ugovorena vrijednost bespovratnih sredstava]]*Ugovori_OPULJP[[#This Row],[STOPA NACIONALNOG SUFINANCIRANJA %]]</f>
        <v>266538.19500000001</v>
      </c>
      <c r="R3072" s="20">
        <f>Ugovori_OPULJP[[#This Row],[Bespovratna sredstva - Nacionalni dio - HRK]]/7.5345</f>
        <v>35375.697790165235</v>
      </c>
      <c r="S3072" s="19">
        <v>1776921.3</v>
      </c>
      <c r="T3072" s="20">
        <f>Ugovori_OPULJP[[#This Row],[Bespovratna sredstva - Ukupno (EU+Nac) HRK
= Ukupna ugovorena vrijednost bespovratnih sredstava]]/7.5345</f>
        <v>235837.98526776826</v>
      </c>
      <c r="U3072" s="19">
        <v>93522.199999999953</v>
      </c>
      <c r="V3072" s="20">
        <f>Ugovori_OPULJP[[#This Row],[Javni doprinos korisnika - HRK]]/7.5345</f>
        <v>12412.529033114333</v>
      </c>
      <c r="W3072" s="19">
        <v>0</v>
      </c>
      <c r="X3072" s="20">
        <f>Ugovori_OPULJP[[#This Row],[Privatni doprinos korisnika - HRK]]/7.5345</f>
        <v>0</v>
      </c>
      <c r="Y3072" s="21">
        <f>Ugovori_OPULJP[[#This Row],[Bespovratna sredstva - Ukupno (EU+Nac) HRK
= Ukupna ugovorena vrijednost bespovratnih sredstava]]+Ugovori_OPULJP[[#This Row],[Javni doprinos korisnika - HRK]]+Ugovori_OPULJP[[#This Row],[Privatni doprinos korisnika - HRK]]</f>
        <v>1870443.5</v>
      </c>
      <c r="Z3072" s="22">
        <f>Ugovori_OPULJP[[#This Row],[UKUPNI PRIHVATLJIVI IZDACI
TOTAL ELIGIBLE EXPENDITURE
= Bespovratna sredstva ukupno + doprinos korisnika
= Ukupni prihvatljivi troškovi
= Ukupna ugovorena vrijednost projekta HRK]]/7.5345</f>
        <v>248250.51430088258</v>
      </c>
      <c r="AA3072" s="13" t="s">
        <v>10676</v>
      </c>
      <c r="AB3072" s="13" t="s">
        <v>10677</v>
      </c>
      <c r="AC3072" s="98" t="s">
        <v>11219</v>
      </c>
      <c r="AD3072" s="12" t="s">
        <v>11033</v>
      </c>
    </row>
    <row r="3073" spans="1:30" ht="66.75" customHeight="1" x14ac:dyDescent="0.3">
      <c r="A3073" s="10" t="s">
        <v>11220</v>
      </c>
      <c r="B3073" s="11" t="s">
        <v>10671</v>
      </c>
      <c r="C3073" s="12" t="s">
        <v>11029</v>
      </c>
      <c r="D3073" s="12" t="s">
        <v>11166</v>
      </c>
      <c r="E3073" s="13" t="s">
        <v>223</v>
      </c>
      <c r="F3073" s="14" t="s">
        <v>11221</v>
      </c>
      <c r="G3073" s="14" t="s">
        <v>11222</v>
      </c>
      <c r="H3073" s="16">
        <v>42600</v>
      </c>
      <c r="I3073" s="16">
        <v>42964</v>
      </c>
      <c r="J3073" s="17" t="str">
        <f>IF(Ugovori_OPULJP[[#This Row],[DATUM ZAVRŠETKA OPERACIJE]]&gt;DATE(2023,12,31),"u provedbi","završen")</f>
        <v>završen</v>
      </c>
      <c r="K3073" s="15" t="s">
        <v>380</v>
      </c>
      <c r="L3073" s="15" t="s">
        <v>380</v>
      </c>
      <c r="M3073" s="18">
        <v>0.85</v>
      </c>
      <c r="N3073" s="18">
        <v>0.15</v>
      </c>
      <c r="O3073" s="19">
        <f>Ugovori_OPULJP[[#This Row],[Bespovratna sredstva - Ukupno (EU+Nac) HRK
= Ukupna ugovorena vrijednost bespovratnih sredstava]]*Ugovori_OPULJP[[#This Row],[EU STOPA SUFINANCIRANJA %
EU CO-FINANCING RATE %]]</f>
        <v>691721.5</v>
      </c>
      <c r="P3073" s="20">
        <f>Ugovori_OPULJP[[#This Row],[Bespovratna sredstva - EU dio - HRK]]/7.5345</f>
        <v>91807.220120777754</v>
      </c>
      <c r="Q3073" s="19">
        <f>Ugovori_OPULJP[[#This Row],[Bespovratna sredstva - Ukupno (EU+Nac) HRK
= Ukupna ugovorena vrijednost bespovratnih sredstava]]*Ugovori_OPULJP[[#This Row],[STOPA NACIONALNOG SUFINANCIRANJA %]]</f>
        <v>122068.5</v>
      </c>
      <c r="R3073" s="20">
        <f>Ugovori_OPULJP[[#This Row],[Bespovratna sredstva - Nacionalni dio - HRK]]/7.5345</f>
        <v>16201.27413896078</v>
      </c>
      <c r="S3073" s="19">
        <v>813790</v>
      </c>
      <c r="T3073" s="20">
        <f>Ugovori_OPULJP[[#This Row],[Bespovratna sredstva - Ukupno (EU+Nac) HRK
= Ukupna ugovorena vrijednost bespovratnih sredstava]]/7.5345</f>
        <v>108008.49425973852</v>
      </c>
      <c r="U3073" s="19">
        <v>143610</v>
      </c>
      <c r="V3073" s="20">
        <f>Ugovori_OPULJP[[#This Row],[Javni doprinos korisnika - HRK]]/7.5345</f>
        <v>19060.322516424447</v>
      </c>
      <c r="W3073" s="19">
        <v>0</v>
      </c>
      <c r="X3073" s="20">
        <f>Ugovori_OPULJP[[#This Row],[Privatni doprinos korisnika - HRK]]/7.5345</f>
        <v>0</v>
      </c>
      <c r="Y3073" s="21">
        <f>Ugovori_OPULJP[[#This Row],[Bespovratna sredstva - Ukupno (EU+Nac) HRK
= Ukupna ugovorena vrijednost bespovratnih sredstava]]+Ugovori_OPULJP[[#This Row],[Javni doprinos korisnika - HRK]]+Ugovori_OPULJP[[#This Row],[Privatni doprinos korisnika - HRK]]</f>
        <v>957400</v>
      </c>
      <c r="Z3073" s="22">
        <f>Ugovori_OPULJP[[#This Row],[UKUPNI PRIHVATLJIVI IZDACI
TOTAL ELIGIBLE EXPENDITURE
= Bespovratna sredstva ukupno + doprinos korisnika
= Ukupni prihvatljivi troškovi
= Ukupna ugovorena vrijednost projekta HRK]]/7.5345</f>
        <v>127068.81677616297</v>
      </c>
      <c r="AA3073" s="13" t="s">
        <v>10676</v>
      </c>
      <c r="AB3073" s="13" t="s">
        <v>10677</v>
      </c>
      <c r="AC3073" s="98" t="s">
        <v>11223</v>
      </c>
      <c r="AD3073" s="12" t="s">
        <v>11033</v>
      </c>
    </row>
    <row r="3074" spans="1:30" ht="66.75" customHeight="1" x14ac:dyDescent="0.3">
      <c r="A3074" s="10" t="s">
        <v>11224</v>
      </c>
      <c r="B3074" s="11" t="s">
        <v>10671</v>
      </c>
      <c r="C3074" s="12" t="s">
        <v>11029</v>
      </c>
      <c r="D3074" s="12" t="s">
        <v>11166</v>
      </c>
      <c r="E3074" s="13" t="s">
        <v>223</v>
      </c>
      <c r="F3074" s="14" t="s">
        <v>11225</v>
      </c>
      <c r="G3074" s="14" t="s">
        <v>9756</v>
      </c>
      <c r="H3074" s="16">
        <v>42613</v>
      </c>
      <c r="I3074" s="16">
        <v>42977</v>
      </c>
      <c r="J3074" s="17" t="str">
        <f>IF(Ugovori_OPULJP[[#This Row],[DATUM ZAVRŠETKA OPERACIJE]]&gt;DATE(2023,12,31),"u provedbi","završen")</f>
        <v>završen</v>
      </c>
      <c r="K3074" s="15" t="s">
        <v>144</v>
      </c>
      <c r="L3074" s="15" t="s">
        <v>144</v>
      </c>
      <c r="M3074" s="18">
        <v>0.85</v>
      </c>
      <c r="N3074" s="18">
        <v>0.15</v>
      </c>
      <c r="O3074" s="19">
        <f>Ugovori_OPULJP[[#This Row],[Bespovratna sredstva - Ukupno (EU+Nac) HRK
= Ukupna ugovorena vrijednost bespovratnih sredstava]]*Ugovori_OPULJP[[#This Row],[EU STOPA SUFINANCIRANJA %
EU CO-FINANCING RATE %]]</f>
        <v>1433691.6255000001</v>
      </c>
      <c r="P3074" s="20">
        <f>Ugovori_OPULJP[[#This Row],[Bespovratna sredstva - EU dio - HRK]]/7.5345</f>
        <v>190283.57893689029</v>
      </c>
      <c r="Q3074" s="19">
        <f>Ugovori_OPULJP[[#This Row],[Bespovratna sredstva - Ukupno (EU+Nac) HRK
= Ukupna ugovorena vrijednost bespovratnih sredstava]]*Ugovori_OPULJP[[#This Row],[STOPA NACIONALNOG SUFINANCIRANJA %]]</f>
        <v>253004.4045</v>
      </c>
      <c r="R3074" s="20">
        <f>Ugovori_OPULJP[[#This Row],[Bespovratna sredstva - Nacionalni dio - HRK]]/7.5345</f>
        <v>33579.455106510053</v>
      </c>
      <c r="S3074" s="19">
        <v>1686696.03</v>
      </c>
      <c r="T3074" s="20">
        <f>Ugovori_OPULJP[[#This Row],[Bespovratna sredstva - Ukupno (EU+Nac) HRK
= Ukupna ugovorena vrijednost bespovratnih sredstava]]/7.5345</f>
        <v>223863.03404340034</v>
      </c>
      <c r="U3074" s="19">
        <v>148664.17999999993</v>
      </c>
      <c r="V3074" s="20">
        <f>Ugovori_OPULJP[[#This Row],[Javni doprinos korisnika - HRK]]/7.5345</f>
        <v>19731.127480257474</v>
      </c>
      <c r="W3074" s="19">
        <v>0</v>
      </c>
      <c r="X3074" s="20">
        <f>Ugovori_OPULJP[[#This Row],[Privatni doprinos korisnika - HRK]]/7.5345</f>
        <v>0</v>
      </c>
      <c r="Y3074" s="21">
        <f>Ugovori_OPULJP[[#This Row],[Bespovratna sredstva - Ukupno (EU+Nac) HRK
= Ukupna ugovorena vrijednost bespovratnih sredstava]]+Ugovori_OPULJP[[#This Row],[Javni doprinos korisnika - HRK]]+Ugovori_OPULJP[[#This Row],[Privatni doprinos korisnika - HRK]]</f>
        <v>1835360.21</v>
      </c>
      <c r="Z3074" s="22">
        <f>Ugovori_OPULJP[[#This Row],[UKUPNI PRIHVATLJIVI IZDACI
TOTAL ELIGIBLE EXPENDITURE
= Bespovratna sredstva ukupno + doprinos korisnika
= Ukupni prihvatljivi troškovi
= Ukupna ugovorena vrijednost projekta HRK]]/7.5345</f>
        <v>243594.16152365782</v>
      </c>
      <c r="AA3074" s="13" t="s">
        <v>10676</v>
      </c>
      <c r="AB3074" s="13" t="s">
        <v>10677</v>
      </c>
      <c r="AC3074" s="98" t="s">
        <v>11226</v>
      </c>
      <c r="AD3074" s="12" t="s">
        <v>11033</v>
      </c>
    </row>
    <row r="3075" spans="1:30" ht="66.75" customHeight="1" x14ac:dyDescent="0.3">
      <c r="A3075" s="10" t="s">
        <v>11227</v>
      </c>
      <c r="B3075" s="11" t="s">
        <v>10671</v>
      </c>
      <c r="C3075" s="12" t="s">
        <v>11029</v>
      </c>
      <c r="D3075" s="12" t="s">
        <v>11166</v>
      </c>
      <c r="E3075" s="13" t="s">
        <v>223</v>
      </c>
      <c r="F3075" s="14" t="s">
        <v>11228</v>
      </c>
      <c r="G3075" s="32" t="s">
        <v>9139</v>
      </c>
      <c r="H3075" s="16">
        <v>42565</v>
      </c>
      <c r="I3075" s="16">
        <v>42929</v>
      </c>
      <c r="J3075" s="17" t="str">
        <f>IF(Ugovori_OPULJP[[#This Row],[DATUM ZAVRŠETKA OPERACIJE]]&gt;DATE(2023,12,31),"u provedbi","završen")</f>
        <v>završen</v>
      </c>
      <c r="K3075" s="15" t="s">
        <v>164</v>
      </c>
      <c r="L3075" s="15" t="s">
        <v>164</v>
      </c>
      <c r="M3075" s="18">
        <v>0.85</v>
      </c>
      <c r="N3075" s="18">
        <v>0.15</v>
      </c>
      <c r="O3075" s="19">
        <f>Ugovori_OPULJP[[#This Row],[Bespovratna sredstva - Ukupno (EU+Nac) HRK
= Ukupna ugovorena vrijednost bespovratnih sredstava]]*Ugovori_OPULJP[[#This Row],[EU STOPA SUFINANCIRANJA %
EU CO-FINANCING RATE %]]</f>
        <v>1700000</v>
      </c>
      <c r="P3075" s="20">
        <f>Ugovori_OPULJP[[#This Row],[Bespovratna sredstva - EU dio - HRK]]/7.5345</f>
        <v>225628.77430486429</v>
      </c>
      <c r="Q3075" s="19">
        <f>Ugovori_OPULJP[[#This Row],[Bespovratna sredstva - Ukupno (EU+Nac) HRK
= Ukupna ugovorena vrijednost bespovratnih sredstava]]*Ugovori_OPULJP[[#This Row],[STOPA NACIONALNOG SUFINANCIRANJA %]]</f>
        <v>300000</v>
      </c>
      <c r="R3075" s="20">
        <f>Ugovori_OPULJP[[#This Row],[Bespovratna sredstva - Nacionalni dio - HRK]]/7.5345</f>
        <v>39816.842524387816</v>
      </c>
      <c r="S3075" s="19">
        <v>2000000</v>
      </c>
      <c r="T3075" s="20">
        <f>Ugovori_OPULJP[[#This Row],[Bespovratna sredstva - Ukupno (EU+Nac) HRK
= Ukupna ugovorena vrijednost bespovratnih sredstava]]/7.5345</f>
        <v>265445.6168292521</v>
      </c>
      <c r="U3075" s="19">
        <v>335843.33999999985</v>
      </c>
      <c r="V3075" s="20">
        <f>Ugovori_OPULJP[[#This Row],[Javni doprinos korisnika - HRK]]/7.5345</f>
        <v>44574.071272148096</v>
      </c>
      <c r="W3075" s="19">
        <v>0</v>
      </c>
      <c r="X3075" s="20">
        <f>Ugovori_OPULJP[[#This Row],[Privatni doprinos korisnika - HRK]]/7.5345</f>
        <v>0</v>
      </c>
      <c r="Y3075" s="21">
        <f>Ugovori_OPULJP[[#This Row],[Bespovratna sredstva - Ukupno (EU+Nac) HRK
= Ukupna ugovorena vrijednost bespovratnih sredstava]]+Ugovori_OPULJP[[#This Row],[Javni doprinos korisnika - HRK]]+Ugovori_OPULJP[[#This Row],[Privatni doprinos korisnika - HRK]]</f>
        <v>2335843.34</v>
      </c>
      <c r="Z3075" s="22">
        <f>Ugovori_OPULJP[[#This Row],[UKUPNI PRIHVATLJIVI IZDACI
TOTAL ELIGIBLE EXPENDITURE
= Bespovratna sredstva ukupno + doprinos korisnika
= Ukupni prihvatljivi troškovi
= Ukupna ugovorena vrijednost projekta HRK]]/7.5345</f>
        <v>310019.68810140021</v>
      </c>
      <c r="AA3075" s="13" t="s">
        <v>10676</v>
      </c>
      <c r="AB3075" s="13" t="s">
        <v>10677</v>
      </c>
      <c r="AC3075" s="12" t="s">
        <v>11229</v>
      </c>
      <c r="AD3075" s="12" t="s">
        <v>11033</v>
      </c>
    </row>
    <row r="3076" spans="1:30" ht="66.75" customHeight="1" x14ac:dyDescent="0.3">
      <c r="A3076" s="10" t="s">
        <v>11230</v>
      </c>
      <c r="B3076" s="11" t="s">
        <v>10671</v>
      </c>
      <c r="C3076" s="12" t="s">
        <v>11029</v>
      </c>
      <c r="D3076" s="12" t="s">
        <v>11166</v>
      </c>
      <c r="E3076" s="13" t="s">
        <v>223</v>
      </c>
      <c r="F3076" s="14" t="s">
        <v>11231</v>
      </c>
      <c r="G3076" s="14" t="s">
        <v>21</v>
      </c>
      <c r="H3076" s="16">
        <v>42565</v>
      </c>
      <c r="I3076" s="16">
        <v>42929</v>
      </c>
      <c r="J3076" s="17" t="str">
        <f>IF(Ugovori_OPULJP[[#This Row],[DATUM ZAVRŠETKA OPERACIJE]]&gt;DATE(2023,12,31),"u provedbi","završen")</f>
        <v>završen</v>
      </c>
      <c r="K3076" s="15" t="s">
        <v>21</v>
      </c>
      <c r="L3076" s="15" t="s">
        <v>21</v>
      </c>
      <c r="M3076" s="18">
        <v>0.85</v>
      </c>
      <c r="N3076" s="18">
        <v>0.15</v>
      </c>
      <c r="O3076" s="19">
        <f>Ugovori_OPULJP[[#This Row],[Bespovratna sredstva - Ukupno (EU+Nac) HRK
= Ukupna ugovorena vrijednost bespovratnih sredstava]]*Ugovori_OPULJP[[#This Row],[EU STOPA SUFINANCIRANJA %
EU CO-FINANCING RATE %]]</f>
        <v>4250000</v>
      </c>
      <c r="P3076" s="20">
        <f>Ugovori_OPULJP[[#This Row],[Bespovratna sredstva - EU dio - HRK]]/7.5345</f>
        <v>564071.93576216069</v>
      </c>
      <c r="Q3076" s="19">
        <f>Ugovori_OPULJP[[#This Row],[Bespovratna sredstva - Ukupno (EU+Nac) HRK
= Ukupna ugovorena vrijednost bespovratnih sredstava]]*Ugovori_OPULJP[[#This Row],[STOPA NACIONALNOG SUFINANCIRANJA %]]</f>
        <v>750000</v>
      </c>
      <c r="R3076" s="20">
        <f>Ugovori_OPULJP[[#This Row],[Bespovratna sredstva - Nacionalni dio - HRK]]/7.5345</f>
        <v>99542.106310969539</v>
      </c>
      <c r="S3076" s="19">
        <v>5000000</v>
      </c>
      <c r="T3076" s="20">
        <f>Ugovori_OPULJP[[#This Row],[Bespovratna sredstva - Ukupno (EU+Nac) HRK
= Ukupna ugovorena vrijednost bespovratnih sredstava]]/7.5345</f>
        <v>663614.04207313026</v>
      </c>
      <c r="U3076" s="19">
        <v>2057906.9000000004</v>
      </c>
      <c r="V3076" s="20">
        <f>Ugovori_OPULJP[[#This Row],[Javni doprinos korisnika - HRK]]/7.5345</f>
        <v>273131.18322383706</v>
      </c>
      <c r="W3076" s="19">
        <v>0</v>
      </c>
      <c r="X3076" s="20">
        <f>Ugovori_OPULJP[[#This Row],[Privatni doprinos korisnika - HRK]]/7.5345</f>
        <v>0</v>
      </c>
      <c r="Y3076" s="21">
        <f>Ugovori_OPULJP[[#This Row],[Bespovratna sredstva - Ukupno (EU+Nac) HRK
= Ukupna ugovorena vrijednost bespovratnih sredstava]]+Ugovori_OPULJP[[#This Row],[Javni doprinos korisnika - HRK]]+Ugovori_OPULJP[[#This Row],[Privatni doprinos korisnika - HRK]]</f>
        <v>7057906.9000000004</v>
      </c>
      <c r="Z3076" s="22">
        <f>Ugovori_OPULJP[[#This Row],[UKUPNI PRIHVATLJIVI IZDACI
TOTAL ELIGIBLE EXPENDITURE
= Bespovratna sredstva ukupno + doprinos korisnika
= Ukupni prihvatljivi troškovi
= Ukupna ugovorena vrijednost projekta HRK]]/7.5345</f>
        <v>936745.22529696731</v>
      </c>
      <c r="AA3076" s="13" t="s">
        <v>10676</v>
      </c>
      <c r="AB3076" s="13" t="s">
        <v>10677</v>
      </c>
      <c r="AC3076" s="12" t="s">
        <v>11232</v>
      </c>
      <c r="AD3076" s="12" t="s">
        <v>11033</v>
      </c>
    </row>
    <row r="3077" spans="1:30" ht="66.75" customHeight="1" x14ac:dyDescent="0.3">
      <c r="A3077" s="10" t="s">
        <v>11233</v>
      </c>
      <c r="B3077" s="11" t="s">
        <v>10671</v>
      </c>
      <c r="C3077" s="12" t="s">
        <v>11029</v>
      </c>
      <c r="D3077" s="12" t="s">
        <v>11166</v>
      </c>
      <c r="E3077" s="13" t="s">
        <v>223</v>
      </c>
      <c r="F3077" s="14" t="s">
        <v>11234</v>
      </c>
      <c r="G3077" s="14" t="s">
        <v>234</v>
      </c>
      <c r="H3077" s="16">
        <v>42599</v>
      </c>
      <c r="I3077" s="16">
        <v>42963</v>
      </c>
      <c r="J3077" s="17" t="str">
        <f>IF(Ugovori_OPULJP[[#This Row],[DATUM ZAVRŠETKA OPERACIJE]]&gt;DATE(2023,12,31),"u provedbi","završen")</f>
        <v>završen</v>
      </c>
      <c r="K3077" s="15" t="s">
        <v>235</v>
      </c>
      <c r="L3077" s="15" t="s">
        <v>235</v>
      </c>
      <c r="M3077" s="18">
        <v>0.85</v>
      </c>
      <c r="N3077" s="18">
        <v>0.15</v>
      </c>
      <c r="O3077" s="19">
        <f>Ugovori_OPULJP[[#This Row],[Bespovratna sredstva - Ukupno (EU+Nac) HRK
= Ukupna ugovorena vrijednost bespovratnih sredstava]]*Ugovori_OPULJP[[#This Row],[EU STOPA SUFINANCIRANJA %
EU CO-FINANCING RATE %]]</f>
        <v>1700000</v>
      </c>
      <c r="P3077" s="20">
        <f>Ugovori_OPULJP[[#This Row],[Bespovratna sredstva - EU dio - HRK]]/7.5345</f>
        <v>225628.77430486429</v>
      </c>
      <c r="Q3077" s="19">
        <f>Ugovori_OPULJP[[#This Row],[Bespovratna sredstva - Ukupno (EU+Nac) HRK
= Ukupna ugovorena vrijednost bespovratnih sredstava]]*Ugovori_OPULJP[[#This Row],[STOPA NACIONALNOG SUFINANCIRANJA %]]</f>
        <v>300000</v>
      </c>
      <c r="R3077" s="20">
        <f>Ugovori_OPULJP[[#This Row],[Bespovratna sredstva - Nacionalni dio - HRK]]/7.5345</f>
        <v>39816.842524387816</v>
      </c>
      <c r="S3077" s="19">
        <v>2000000</v>
      </c>
      <c r="T3077" s="20">
        <f>Ugovori_OPULJP[[#This Row],[Bespovratna sredstva - Ukupno (EU+Nac) HRK
= Ukupna ugovorena vrijednost bespovratnih sredstava]]/7.5345</f>
        <v>265445.6168292521</v>
      </c>
      <c r="U3077" s="19">
        <v>476900</v>
      </c>
      <c r="V3077" s="20">
        <f>Ugovori_OPULJP[[#This Row],[Javni doprinos korisnika - HRK]]/7.5345</f>
        <v>63295.507332935158</v>
      </c>
      <c r="W3077" s="19">
        <v>0</v>
      </c>
      <c r="X3077" s="20">
        <f>Ugovori_OPULJP[[#This Row],[Privatni doprinos korisnika - HRK]]/7.5345</f>
        <v>0</v>
      </c>
      <c r="Y3077" s="21">
        <f>Ugovori_OPULJP[[#This Row],[Bespovratna sredstva - Ukupno (EU+Nac) HRK
= Ukupna ugovorena vrijednost bespovratnih sredstava]]+Ugovori_OPULJP[[#This Row],[Javni doprinos korisnika - HRK]]+Ugovori_OPULJP[[#This Row],[Privatni doprinos korisnika - HRK]]</f>
        <v>2476900</v>
      </c>
      <c r="Z3077" s="22">
        <f>Ugovori_OPULJP[[#This Row],[UKUPNI PRIHVATLJIVI IZDACI
TOTAL ELIGIBLE EXPENDITURE
= Bespovratna sredstva ukupno + doprinos korisnika
= Ukupni prihvatljivi troškovi
= Ukupna ugovorena vrijednost projekta HRK]]/7.5345</f>
        <v>328741.12416218728</v>
      </c>
      <c r="AA3077" s="13" t="s">
        <v>10676</v>
      </c>
      <c r="AB3077" s="13" t="s">
        <v>10677</v>
      </c>
      <c r="AC3077" s="12" t="s">
        <v>11235</v>
      </c>
      <c r="AD3077" s="12" t="s">
        <v>11033</v>
      </c>
    </row>
    <row r="3078" spans="1:30" ht="66.75" customHeight="1" x14ac:dyDescent="0.3">
      <c r="A3078" s="10" t="s">
        <v>11236</v>
      </c>
      <c r="B3078" s="11" t="s">
        <v>10671</v>
      </c>
      <c r="C3078" s="12" t="s">
        <v>11029</v>
      </c>
      <c r="D3078" s="12" t="s">
        <v>11166</v>
      </c>
      <c r="E3078" s="13" t="s">
        <v>223</v>
      </c>
      <c r="F3078" s="14" t="s">
        <v>11237</v>
      </c>
      <c r="G3078" s="14" t="s">
        <v>1877</v>
      </c>
      <c r="H3078" s="16">
        <v>42613</v>
      </c>
      <c r="I3078" s="16">
        <v>42977</v>
      </c>
      <c r="J3078" s="17" t="str">
        <f>IF(Ugovori_OPULJP[[#This Row],[DATUM ZAVRŠETKA OPERACIJE]]&gt;DATE(2023,12,31),"u provedbi","završen")</f>
        <v>završen</v>
      </c>
      <c r="K3078" s="15" t="s">
        <v>86</v>
      </c>
      <c r="L3078" s="15" t="s">
        <v>86</v>
      </c>
      <c r="M3078" s="18">
        <v>0.85</v>
      </c>
      <c r="N3078" s="18">
        <v>0.15</v>
      </c>
      <c r="O3078" s="19">
        <f>Ugovori_OPULJP[[#This Row],[Bespovratna sredstva - Ukupno (EU+Nac) HRK
= Ukupna ugovorena vrijednost bespovratnih sredstava]]*Ugovori_OPULJP[[#This Row],[EU STOPA SUFINANCIRANJA %
EU CO-FINANCING RATE %]]</f>
        <v>2118200</v>
      </c>
      <c r="P3078" s="20">
        <f>Ugovori_OPULJP[[#This Row],[Bespovratna sredstva - EU dio - HRK]]/7.5345</f>
        <v>281133.45278386091</v>
      </c>
      <c r="Q3078" s="19">
        <f>Ugovori_OPULJP[[#This Row],[Bespovratna sredstva - Ukupno (EU+Nac) HRK
= Ukupna ugovorena vrijednost bespovratnih sredstava]]*Ugovori_OPULJP[[#This Row],[STOPA NACIONALNOG SUFINANCIRANJA %]]</f>
        <v>373800</v>
      </c>
      <c r="R3078" s="20">
        <f>Ugovori_OPULJP[[#This Row],[Bespovratna sredstva - Nacionalni dio - HRK]]/7.5345</f>
        <v>49611.785785387219</v>
      </c>
      <c r="S3078" s="19">
        <v>2492000</v>
      </c>
      <c r="T3078" s="20">
        <f>Ugovori_OPULJP[[#This Row],[Bespovratna sredstva - Ukupno (EU+Nac) HRK
= Ukupna ugovorena vrijednost bespovratnih sredstava]]/7.5345</f>
        <v>330745.23856924812</v>
      </c>
      <c r="U3078" s="19">
        <v>140842</v>
      </c>
      <c r="V3078" s="20">
        <f>Ugovori_OPULJP[[#This Row],[Javni doprinos korisnika - HRK]]/7.5345</f>
        <v>18692.945782732761</v>
      </c>
      <c r="W3078" s="19">
        <v>0</v>
      </c>
      <c r="X3078" s="20">
        <f>Ugovori_OPULJP[[#This Row],[Privatni doprinos korisnika - HRK]]/7.5345</f>
        <v>0</v>
      </c>
      <c r="Y3078" s="21">
        <f>Ugovori_OPULJP[[#This Row],[Bespovratna sredstva - Ukupno (EU+Nac) HRK
= Ukupna ugovorena vrijednost bespovratnih sredstava]]+Ugovori_OPULJP[[#This Row],[Javni doprinos korisnika - HRK]]+Ugovori_OPULJP[[#This Row],[Privatni doprinos korisnika - HRK]]</f>
        <v>2632842</v>
      </c>
      <c r="Z3078" s="22">
        <f>Ugovori_OPULJP[[#This Row],[UKUPNI PRIHVATLJIVI IZDACI
TOTAL ELIGIBLE EXPENDITURE
= Bespovratna sredstva ukupno + doprinos korisnika
= Ukupni prihvatljivi troškovi
= Ukupna ugovorena vrijednost projekta HRK]]/7.5345</f>
        <v>349438.18435198086</v>
      </c>
      <c r="AA3078" s="13" t="s">
        <v>10676</v>
      </c>
      <c r="AB3078" s="13" t="s">
        <v>10677</v>
      </c>
      <c r="AC3078" s="12" t="s">
        <v>11238</v>
      </c>
      <c r="AD3078" s="12" t="s">
        <v>11033</v>
      </c>
    </row>
    <row r="3079" spans="1:30" ht="66.75" customHeight="1" x14ac:dyDescent="0.3">
      <c r="A3079" s="10" t="s">
        <v>11239</v>
      </c>
      <c r="B3079" s="11" t="s">
        <v>10671</v>
      </c>
      <c r="C3079" s="12" t="s">
        <v>11029</v>
      </c>
      <c r="D3079" s="12" t="s">
        <v>11166</v>
      </c>
      <c r="E3079" s="13" t="s">
        <v>223</v>
      </c>
      <c r="F3079" s="14" t="s">
        <v>11240</v>
      </c>
      <c r="G3079" s="14" t="s">
        <v>6859</v>
      </c>
      <c r="H3079" s="16">
        <v>42598</v>
      </c>
      <c r="I3079" s="16">
        <v>42962</v>
      </c>
      <c r="J3079" s="17" t="str">
        <f>IF(Ugovori_OPULJP[[#This Row],[DATUM ZAVRŠETKA OPERACIJE]]&gt;DATE(2023,12,31),"u provedbi","završen")</f>
        <v>završen</v>
      </c>
      <c r="K3079" s="15" t="s">
        <v>362</v>
      </c>
      <c r="L3079" s="15" t="s">
        <v>362</v>
      </c>
      <c r="M3079" s="18">
        <v>0.85</v>
      </c>
      <c r="N3079" s="18">
        <v>0.15</v>
      </c>
      <c r="O3079" s="19">
        <f>Ugovori_OPULJP[[#This Row],[Bespovratna sredstva - Ukupno (EU+Nac) HRK
= Ukupna ugovorena vrijednost bespovratnih sredstava]]*Ugovori_OPULJP[[#This Row],[EU STOPA SUFINANCIRANJA %
EU CO-FINANCING RATE %]]</f>
        <v>1312140.9369999999</v>
      </c>
      <c r="P3079" s="20">
        <f>Ugovori_OPULJP[[#This Row],[Bespovratna sredstva - EU dio - HRK]]/7.5345</f>
        <v>174151.03019443891</v>
      </c>
      <c r="Q3079" s="19">
        <f>Ugovori_OPULJP[[#This Row],[Bespovratna sredstva - Ukupno (EU+Nac) HRK
= Ukupna ugovorena vrijednost bespovratnih sredstava]]*Ugovori_OPULJP[[#This Row],[STOPA NACIONALNOG SUFINANCIRANJA %]]</f>
        <v>231554.283</v>
      </c>
      <c r="R3079" s="20">
        <f>Ugovori_OPULJP[[#This Row],[Bespovratna sredstva - Nacionalni dio - HRK]]/7.5345</f>
        <v>30732.5347401951</v>
      </c>
      <c r="S3079" s="19">
        <v>1543695.22</v>
      </c>
      <c r="T3079" s="20">
        <f>Ugovori_OPULJP[[#This Row],[Bespovratna sredstva - Ukupno (EU+Nac) HRK
= Ukupna ugovorena vrijednost bespovratnih sredstava]]/7.5345</f>
        <v>204883.56493463399</v>
      </c>
      <c r="U3079" s="19">
        <v>82959.39000000013</v>
      </c>
      <c r="V3079" s="20">
        <f>Ugovori_OPULJP[[#This Row],[Javni doprinos korisnika - HRK]]/7.5345</f>
        <v>11010.603225164261</v>
      </c>
      <c r="W3079" s="19">
        <v>0</v>
      </c>
      <c r="X3079" s="20">
        <f>Ugovori_OPULJP[[#This Row],[Privatni doprinos korisnika - HRK]]/7.5345</f>
        <v>0</v>
      </c>
      <c r="Y3079" s="21">
        <f>Ugovori_OPULJP[[#This Row],[Bespovratna sredstva - Ukupno (EU+Nac) HRK
= Ukupna ugovorena vrijednost bespovratnih sredstava]]+Ugovori_OPULJP[[#This Row],[Javni doprinos korisnika - HRK]]+Ugovori_OPULJP[[#This Row],[Privatni doprinos korisnika - HRK]]</f>
        <v>1626654.61</v>
      </c>
      <c r="Z3079" s="22">
        <f>Ugovori_OPULJP[[#This Row],[UKUPNI PRIHVATLJIVI IZDACI
TOTAL ELIGIBLE EXPENDITURE
= Bespovratna sredstva ukupno + doprinos korisnika
= Ukupni prihvatljivi troškovi
= Ukupna ugovorena vrijednost projekta HRK]]/7.5345</f>
        <v>215894.16815979825</v>
      </c>
      <c r="AA3079" s="13" t="s">
        <v>10676</v>
      </c>
      <c r="AB3079" s="13" t="s">
        <v>10677</v>
      </c>
      <c r="AC3079" s="12" t="s">
        <v>11241</v>
      </c>
      <c r="AD3079" s="12" t="s">
        <v>11033</v>
      </c>
    </row>
    <row r="3080" spans="1:30" ht="66.75" customHeight="1" x14ac:dyDescent="0.3">
      <c r="A3080" s="10" t="s">
        <v>11242</v>
      </c>
      <c r="B3080" s="11" t="s">
        <v>10671</v>
      </c>
      <c r="C3080" s="12" t="s">
        <v>11029</v>
      </c>
      <c r="D3080" s="12" t="s">
        <v>11166</v>
      </c>
      <c r="E3080" s="13" t="s">
        <v>223</v>
      </c>
      <c r="F3080" s="14" t="s">
        <v>11243</v>
      </c>
      <c r="G3080" s="14" t="s">
        <v>825</v>
      </c>
      <c r="H3080" s="16">
        <v>42604</v>
      </c>
      <c r="I3080" s="16">
        <v>42968</v>
      </c>
      <c r="J3080" s="17" t="str">
        <f>IF(Ugovori_OPULJP[[#This Row],[DATUM ZAVRŠETKA OPERACIJE]]&gt;DATE(2023,12,31),"u provedbi","završen")</f>
        <v>završen</v>
      </c>
      <c r="K3080" s="15" t="s">
        <v>586</v>
      </c>
      <c r="L3080" s="15" t="s">
        <v>586</v>
      </c>
      <c r="M3080" s="18">
        <v>0.85</v>
      </c>
      <c r="N3080" s="18">
        <v>0.15</v>
      </c>
      <c r="O3080" s="19">
        <f>Ugovori_OPULJP[[#This Row],[Bespovratna sredstva - Ukupno (EU+Nac) HRK
= Ukupna ugovorena vrijednost bespovratnih sredstava]]*Ugovori_OPULJP[[#This Row],[EU STOPA SUFINANCIRANJA %
EU CO-FINANCING RATE %]]</f>
        <v>1969430.5520000001</v>
      </c>
      <c r="P3080" s="20">
        <f>Ugovori_OPULJP[[#This Row],[Bespovratna sredstva - EU dio - HRK]]/7.5345</f>
        <v>261388.35383900724</v>
      </c>
      <c r="Q3080" s="19">
        <f>Ugovori_OPULJP[[#This Row],[Bespovratna sredstva - Ukupno (EU+Nac) HRK
= Ukupna ugovorena vrijednost bespovratnih sredstava]]*Ugovori_OPULJP[[#This Row],[STOPA NACIONALNOG SUFINANCIRANJA %]]</f>
        <v>347546.56800000003</v>
      </c>
      <c r="R3080" s="20">
        <f>Ugovori_OPULJP[[#This Row],[Bespovratna sredstva - Nacionalni dio - HRK]]/7.5345</f>
        <v>46127.35655982481</v>
      </c>
      <c r="S3080" s="19">
        <v>2316977.12</v>
      </c>
      <c r="T3080" s="20">
        <f>Ugovori_OPULJP[[#This Row],[Bespovratna sredstva - Ukupno (EU+Nac) HRK
= Ukupna ugovorena vrijednost bespovratnih sredstava]]/7.5345</f>
        <v>307515.71039883205</v>
      </c>
      <c r="U3080" s="19">
        <v>122046.12000000011</v>
      </c>
      <c r="V3080" s="20">
        <f>Ugovori_OPULJP[[#This Row],[Javni doprinos korisnika - HRK]]/7.5345</f>
        <v>16198.303802508475</v>
      </c>
      <c r="W3080" s="19">
        <v>0</v>
      </c>
      <c r="X3080" s="20">
        <f>Ugovori_OPULJP[[#This Row],[Privatni doprinos korisnika - HRK]]/7.5345</f>
        <v>0</v>
      </c>
      <c r="Y3080" s="21">
        <f>Ugovori_OPULJP[[#This Row],[Bespovratna sredstva - Ukupno (EU+Nac) HRK
= Ukupna ugovorena vrijednost bespovratnih sredstava]]+Ugovori_OPULJP[[#This Row],[Javni doprinos korisnika - HRK]]+Ugovori_OPULJP[[#This Row],[Privatni doprinos korisnika - HRK]]</f>
        <v>2439023.2400000002</v>
      </c>
      <c r="Z3080" s="22">
        <f>Ugovori_OPULJP[[#This Row],[UKUPNI PRIHVATLJIVI IZDACI
TOTAL ELIGIBLE EXPENDITURE
= Bespovratna sredstva ukupno + doprinos korisnika
= Ukupni prihvatljivi troškovi
= Ukupna ugovorena vrijednost projekta HRK]]/7.5345</f>
        <v>323714.0142013405</v>
      </c>
      <c r="AA3080" s="13" t="s">
        <v>10676</v>
      </c>
      <c r="AB3080" s="13" t="s">
        <v>10677</v>
      </c>
      <c r="AC3080" s="12" t="s">
        <v>11244</v>
      </c>
      <c r="AD3080" s="12" t="s">
        <v>11033</v>
      </c>
    </row>
    <row r="3081" spans="1:30" ht="66.75" customHeight="1" x14ac:dyDescent="0.3">
      <c r="A3081" s="10" t="s">
        <v>11245</v>
      </c>
      <c r="B3081" s="11" t="s">
        <v>10671</v>
      </c>
      <c r="C3081" s="12" t="s">
        <v>11029</v>
      </c>
      <c r="D3081" s="12" t="s">
        <v>11166</v>
      </c>
      <c r="E3081" s="13" t="s">
        <v>223</v>
      </c>
      <c r="F3081" s="14" t="s">
        <v>11246</v>
      </c>
      <c r="G3081" s="32" t="s">
        <v>4502</v>
      </c>
      <c r="H3081" s="16">
        <v>42601</v>
      </c>
      <c r="I3081" s="16">
        <v>42965</v>
      </c>
      <c r="J3081" s="17" t="str">
        <f>IF(Ugovori_OPULJP[[#This Row],[DATUM ZAVRŠETKA OPERACIJE]]&gt;DATE(2023,12,31),"u provedbi","završen")</f>
        <v>završen</v>
      </c>
      <c r="K3081" s="15" t="s">
        <v>591</v>
      </c>
      <c r="L3081" s="15" t="s">
        <v>591</v>
      </c>
      <c r="M3081" s="18">
        <v>0.85</v>
      </c>
      <c r="N3081" s="18">
        <v>0.15</v>
      </c>
      <c r="O3081" s="19">
        <f>Ugovori_OPULJP[[#This Row],[Bespovratna sredstva - Ukupno (EU+Nac) HRK
= Ukupna ugovorena vrijednost bespovratnih sredstava]]*Ugovori_OPULJP[[#This Row],[EU STOPA SUFINANCIRANJA %
EU CO-FINANCING RATE %]]</f>
        <v>1398005.8459999999</v>
      </c>
      <c r="P3081" s="20">
        <f>Ugovori_OPULJP[[#This Row],[Bespovratna sredstva - EU dio - HRK]]/7.5345</f>
        <v>185547.2620611852</v>
      </c>
      <c r="Q3081" s="19">
        <f>Ugovori_OPULJP[[#This Row],[Bespovratna sredstva - Ukupno (EU+Nac) HRK
= Ukupna ugovorena vrijednost bespovratnih sredstava]]*Ugovori_OPULJP[[#This Row],[STOPA NACIONALNOG SUFINANCIRANJA %]]</f>
        <v>246706.91399999999</v>
      </c>
      <c r="R3081" s="20">
        <f>Ugovori_OPULJP[[#This Row],[Bespovratna sredstva - Nacionalni dio - HRK]]/7.5345</f>
        <v>32743.634481385623</v>
      </c>
      <c r="S3081" s="19">
        <v>1644712.76</v>
      </c>
      <c r="T3081" s="20">
        <f>Ugovori_OPULJP[[#This Row],[Bespovratna sredstva - Ukupno (EU+Nac) HRK
= Ukupna ugovorena vrijednost bespovratnih sredstava]]/7.5345</f>
        <v>218290.89654257082</v>
      </c>
      <c r="U3081" s="19">
        <v>86563.830000000075</v>
      </c>
      <c r="V3081" s="20">
        <f>Ugovori_OPULJP[[#This Row],[Javni doprinos korisnika - HRK]]/7.5345</f>
        <v>11488.994624726269</v>
      </c>
      <c r="W3081" s="19">
        <v>0</v>
      </c>
      <c r="X3081" s="20">
        <f>Ugovori_OPULJP[[#This Row],[Privatni doprinos korisnika - HRK]]/7.5345</f>
        <v>0</v>
      </c>
      <c r="Y3081" s="21">
        <f>Ugovori_OPULJP[[#This Row],[Bespovratna sredstva - Ukupno (EU+Nac) HRK
= Ukupna ugovorena vrijednost bespovratnih sredstava]]+Ugovori_OPULJP[[#This Row],[Javni doprinos korisnika - HRK]]+Ugovori_OPULJP[[#This Row],[Privatni doprinos korisnika - HRK]]</f>
        <v>1731276.59</v>
      </c>
      <c r="Z3081" s="22">
        <f>Ugovori_OPULJP[[#This Row],[UKUPNI PRIHVATLJIVI IZDACI
TOTAL ELIGIBLE EXPENDITURE
= Bespovratna sredstva ukupno + doprinos korisnika
= Ukupni prihvatljivi troškovi
= Ukupna ugovorena vrijednost projekta HRK]]/7.5345</f>
        <v>229779.89116729709</v>
      </c>
      <c r="AA3081" s="13" t="s">
        <v>10676</v>
      </c>
      <c r="AB3081" s="13" t="s">
        <v>10677</v>
      </c>
      <c r="AC3081" s="98" t="s">
        <v>11247</v>
      </c>
      <c r="AD3081" s="12" t="s">
        <v>11033</v>
      </c>
    </row>
    <row r="3082" spans="1:30" ht="66.75" customHeight="1" x14ac:dyDescent="0.3">
      <c r="A3082" s="10" t="s">
        <v>11248</v>
      </c>
      <c r="B3082" s="11" t="s">
        <v>10671</v>
      </c>
      <c r="C3082" s="12" t="s">
        <v>11029</v>
      </c>
      <c r="D3082" s="12" t="s">
        <v>11166</v>
      </c>
      <c r="E3082" s="13" t="s">
        <v>223</v>
      </c>
      <c r="F3082" s="14" t="s">
        <v>11249</v>
      </c>
      <c r="G3082" s="14" t="s">
        <v>1967</v>
      </c>
      <c r="H3082" s="16">
        <v>42599</v>
      </c>
      <c r="I3082" s="16">
        <v>42963</v>
      </c>
      <c r="J3082" s="17" t="str">
        <f>IF(Ugovori_OPULJP[[#This Row],[DATUM ZAVRŠETKA OPERACIJE]]&gt;DATE(2023,12,31),"u provedbi","završen")</f>
        <v>završen</v>
      </c>
      <c r="K3082" s="15" t="s">
        <v>591</v>
      </c>
      <c r="L3082" s="15" t="s">
        <v>591</v>
      </c>
      <c r="M3082" s="18">
        <v>0.85</v>
      </c>
      <c r="N3082" s="18">
        <v>0.15</v>
      </c>
      <c r="O3082" s="19">
        <f>Ugovori_OPULJP[[#This Row],[Bespovratna sredstva - Ukupno (EU+Nac) HRK
= Ukupna ugovorena vrijednost bespovratnih sredstava]]*Ugovori_OPULJP[[#This Row],[EU STOPA SUFINANCIRANJA %
EU CO-FINANCING RATE %]]</f>
        <v>362836.49949999998</v>
      </c>
      <c r="P3082" s="20">
        <f>Ugovori_OPULJP[[#This Row],[Bespovratna sredstva - EU dio - HRK]]/7.5345</f>
        <v>48156.679208972055</v>
      </c>
      <c r="Q3082" s="19">
        <f>Ugovori_OPULJP[[#This Row],[Bespovratna sredstva - Ukupno (EU+Nac) HRK
= Ukupna ugovorena vrijednost bespovratnih sredstava]]*Ugovori_OPULJP[[#This Row],[STOPA NACIONALNOG SUFINANCIRANJA %]]</f>
        <v>64029.970499999996</v>
      </c>
      <c r="R3082" s="20">
        <f>Ugovori_OPULJP[[#This Row],[Bespovratna sredstva - Nacionalni dio - HRK]]/7.5345</f>
        <v>8498.2375074656575</v>
      </c>
      <c r="S3082" s="19">
        <v>426866.47</v>
      </c>
      <c r="T3082" s="20">
        <f>Ugovori_OPULJP[[#This Row],[Bespovratna sredstva - Ukupno (EU+Nac) HRK
= Ukupna ugovorena vrijednost bespovratnih sredstava]]/7.5345</f>
        <v>56654.916716437714</v>
      </c>
      <c r="U3082" s="19">
        <v>37118.830000000016</v>
      </c>
      <c r="V3082" s="20">
        <f>Ugovori_OPULJP[[#This Row],[Javni doprinos korisnika - HRK]]/7.5345</f>
        <v>4926.5153626650763</v>
      </c>
      <c r="W3082" s="19">
        <v>0</v>
      </c>
      <c r="X3082" s="20">
        <f>Ugovori_OPULJP[[#This Row],[Privatni doprinos korisnika - HRK]]/7.5345</f>
        <v>0</v>
      </c>
      <c r="Y3082" s="21">
        <f>Ugovori_OPULJP[[#This Row],[Bespovratna sredstva - Ukupno (EU+Nac) HRK
= Ukupna ugovorena vrijednost bespovratnih sredstava]]+Ugovori_OPULJP[[#This Row],[Javni doprinos korisnika - HRK]]+Ugovori_OPULJP[[#This Row],[Privatni doprinos korisnika - HRK]]</f>
        <v>463985.3</v>
      </c>
      <c r="Z3082" s="22">
        <f>Ugovori_OPULJP[[#This Row],[UKUPNI PRIHVATLJIVI IZDACI
TOTAL ELIGIBLE EXPENDITURE
= Bespovratna sredstva ukupno + doprinos korisnika
= Ukupni prihvatljivi troškovi
= Ukupna ugovorena vrijednost projekta HRK]]/7.5345</f>
        <v>61581.432079102786</v>
      </c>
      <c r="AA3082" s="13" t="s">
        <v>10676</v>
      </c>
      <c r="AB3082" s="13" t="s">
        <v>10677</v>
      </c>
      <c r="AC3082" s="98" t="s">
        <v>11250</v>
      </c>
      <c r="AD3082" s="12" t="s">
        <v>11033</v>
      </c>
    </row>
    <row r="3083" spans="1:30" ht="66.75" customHeight="1" x14ac:dyDescent="0.3">
      <c r="A3083" s="10" t="s">
        <v>11251</v>
      </c>
      <c r="B3083" s="11" t="s">
        <v>10671</v>
      </c>
      <c r="C3083" s="12" t="s">
        <v>11029</v>
      </c>
      <c r="D3083" s="12" t="s">
        <v>11166</v>
      </c>
      <c r="E3083" s="13" t="s">
        <v>223</v>
      </c>
      <c r="F3083" s="14" t="s">
        <v>11252</v>
      </c>
      <c r="G3083" s="14" t="s">
        <v>11119</v>
      </c>
      <c r="H3083" s="16">
        <v>42599</v>
      </c>
      <c r="I3083" s="16">
        <v>42963</v>
      </c>
      <c r="J3083" s="17" t="str">
        <f>IF(Ugovori_OPULJP[[#This Row],[DATUM ZAVRŠETKA OPERACIJE]]&gt;DATE(2023,12,31),"u provedbi","završen")</f>
        <v>završen</v>
      </c>
      <c r="K3083" s="15" t="s">
        <v>329</v>
      </c>
      <c r="L3083" s="15" t="s">
        <v>329</v>
      </c>
      <c r="M3083" s="18">
        <v>0.85</v>
      </c>
      <c r="N3083" s="18">
        <v>0.15</v>
      </c>
      <c r="O3083" s="19">
        <f>Ugovori_OPULJP[[#This Row],[Bespovratna sredstva - Ukupno (EU+Nac) HRK
= Ukupna ugovorena vrijednost bespovratnih sredstava]]*Ugovori_OPULJP[[#This Row],[EU STOPA SUFINANCIRANJA %
EU CO-FINANCING RATE %]]</f>
        <v>709703.07149999996</v>
      </c>
      <c r="P3083" s="20">
        <f>Ugovori_OPULJP[[#This Row],[Bespovratna sredstva - EU dio - HRK]]/7.5345</f>
        <v>94193.784789966143</v>
      </c>
      <c r="Q3083" s="19">
        <f>Ugovori_OPULJP[[#This Row],[Bespovratna sredstva - Ukupno (EU+Nac) HRK
= Ukupna ugovorena vrijednost bespovratnih sredstava]]*Ugovori_OPULJP[[#This Row],[STOPA NACIONALNOG SUFINANCIRANJA %]]</f>
        <v>125241.7185</v>
      </c>
      <c r="R3083" s="20">
        <f>Ugovori_OPULJP[[#This Row],[Bespovratna sredstva - Nacionalni dio - HRK]]/7.5345</f>
        <v>16622.432609994026</v>
      </c>
      <c r="S3083" s="19">
        <v>834944.79</v>
      </c>
      <c r="T3083" s="20">
        <f>Ugovori_OPULJP[[#This Row],[Bespovratna sredstva - Ukupno (EU+Nac) HRK
= Ukupna ugovorena vrijednost bespovratnih sredstava]]/7.5345</f>
        <v>110816.21739996018</v>
      </c>
      <c r="U3083" s="19">
        <v>72603.899999999907</v>
      </c>
      <c r="V3083" s="20">
        <f>Ugovori_OPULJP[[#This Row],[Javni doprinos korisnika - HRK]]/7.5345</f>
        <v>9636.1935098546564</v>
      </c>
      <c r="W3083" s="19">
        <v>0</v>
      </c>
      <c r="X3083" s="20">
        <f>Ugovori_OPULJP[[#This Row],[Privatni doprinos korisnika - HRK]]/7.5345</f>
        <v>0</v>
      </c>
      <c r="Y3083" s="21">
        <f>Ugovori_OPULJP[[#This Row],[Bespovratna sredstva - Ukupno (EU+Nac) HRK
= Ukupna ugovorena vrijednost bespovratnih sredstava]]+Ugovori_OPULJP[[#This Row],[Javni doprinos korisnika - HRK]]+Ugovori_OPULJP[[#This Row],[Privatni doprinos korisnika - HRK]]</f>
        <v>907548.69</v>
      </c>
      <c r="Z3083" s="22">
        <f>Ugovori_OPULJP[[#This Row],[UKUPNI PRIHVATLJIVI IZDACI
TOTAL ELIGIBLE EXPENDITURE
= Bespovratna sredstva ukupno + doprinos korisnika
= Ukupni prihvatljivi troškovi
= Ukupna ugovorena vrijednost projekta HRK]]/7.5345</f>
        <v>120452.41090981483</v>
      </c>
      <c r="AA3083" s="13" t="s">
        <v>10676</v>
      </c>
      <c r="AB3083" s="13" t="s">
        <v>10677</v>
      </c>
      <c r="AC3083" s="98" t="s">
        <v>11253</v>
      </c>
      <c r="AD3083" s="12" t="s">
        <v>11033</v>
      </c>
    </row>
    <row r="3084" spans="1:30" ht="66.75" customHeight="1" x14ac:dyDescent="0.3">
      <c r="A3084" s="10" t="s">
        <v>11254</v>
      </c>
      <c r="B3084" s="11" t="s">
        <v>10671</v>
      </c>
      <c r="C3084" s="12" t="s">
        <v>11029</v>
      </c>
      <c r="D3084" s="12" t="s">
        <v>11166</v>
      </c>
      <c r="E3084" s="13" t="s">
        <v>223</v>
      </c>
      <c r="F3084" s="14" t="s">
        <v>11255</v>
      </c>
      <c r="G3084" s="14" t="s">
        <v>853</v>
      </c>
      <c r="H3084" s="16">
        <v>42606</v>
      </c>
      <c r="I3084" s="16">
        <v>42970</v>
      </c>
      <c r="J3084" s="17" t="str">
        <f>IF(Ugovori_OPULJP[[#This Row],[DATUM ZAVRŠETKA OPERACIJE]]&gt;DATE(2023,12,31),"u provedbi","završen")</f>
        <v>završen</v>
      </c>
      <c r="K3084" s="15" t="s">
        <v>91</v>
      </c>
      <c r="L3084" s="15" t="s">
        <v>91</v>
      </c>
      <c r="M3084" s="18">
        <v>0.85</v>
      </c>
      <c r="N3084" s="18">
        <v>0.15</v>
      </c>
      <c r="O3084" s="19">
        <f>Ugovori_OPULJP[[#This Row],[Bespovratna sredstva - Ukupno (EU+Nac) HRK
= Ukupna ugovorena vrijednost bespovratnih sredstava]]*Ugovori_OPULJP[[#This Row],[EU STOPA SUFINANCIRANJA %
EU CO-FINANCING RATE %]]</f>
        <v>717722.728</v>
      </c>
      <c r="P3084" s="20">
        <f>Ugovori_OPULJP[[#This Row],[Bespovratna sredstva - EU dio - HRK]]/7.5345</f>
        <v>95258.176123166762</v>
      </c>
      <c r="Q3084" s="19">
        <f>Ugovori_OPULJP[[#This Row],[Bespovratna sredstva - Ukupno (EU+Nac) HRK
= Ukupna ugovorena vrijednost bespovratnih sredstava]]*Ugovori_OPULJP[[#This Row],[STOPA NACIONALNOG SUFINANCIRANJA %]]</f>
        <v>126656.952</v>
      </c>
      <c r="R3084" s="20">
        <f>Ugovori_OPULJP[[#This Row],[Bespovratna sredstva - Nacionalni dio - HRK]]/7.5345</f>
        <v>16810.266374676488</v>
      </c>
      <c r="S3084" s="19">
        <v>844379.68</v>
      </c>
      <c r="T3084" s="20">
        <f>Ugovori_OPULJP[[#This Row],[Bespovratna sredstva - Ukupno (EU+Nac) HRK
= Ukupna ugovorena vrijednost bespovratnih sredstava]]/7.5345</f>
        <v>112068.44249784325</v>
      </c>
      <c r="U3084" s="19">
        <v>73424.319999999949</v>
      </c>
      <c r="V3084" s="20">
        <f>Ugovori_OPULJP[[#This Row],[Javni doprinos korisnika - HRK]]/7.5345</f>
        <v>9745.0819563341884</v>
      </c>
      <c r="W3084" s="19">
        <v>0</v>
      </c>
      <c r="X3084" s="20">
        <f>Ugovori_OPULJP[[#This Row],[Privatni doprinos korisnika - HRK]]/7.5345</f>
        <v>0</v>
      </c>
      <c r="Y3084" s="21">
        <f>Ugovori_OPULJP[[#This Row],[Bespovratna sredstva - Ukupno (EU+Nac) HRK
= Ukupna ugovorena vrijednost bespovratnih sredstava]]+Ugovori_OPULJP[[#This Row],[Javni doprinos korisnika - HRK]]+Ugovori_OPULJP[[#This Row],[Privatni doprinos korisnika - HRK]]</f>
        <v>917804</v>
      </c>
      <c r="Z3084" s="22">
        <f>Ugovori_OPULJP[[#This Row],[UKUPNI PRIHVATLJIVI IZDACI
TOTAL ELIGIBLE EXPENDITURE
= Bespovratna sredstva ukupno + doprinos korisnika
= Ukupni prihvatljivi troškovi
= Ukupna ugovorena vrijednost projekta HRK]]/7.5345</f>
        <v>121813.52445417744</v>
      </c>
      <c r="AA3084" s="13" t="s">
        <v>10676</v>
      </c>
      <c r="AB3084" s="13" t="s">
        <v>10677</v>
      </c>
      <c r="AC3084" s="98" t="s">
        <v>11256</v>
      </c>
      <c r="AD3084" s="12" t="s">
        <v>11033</v>
      </c>
    </row>
    <row r="3085" spans="1:30" ht="66.75" customHeight="1" x14ac:dyDescent="0.3">
      <c r="A3085" s="10" t="s">
        <v>11257</v>
      </c>
      <c r="B3085" s="11" t="s">
        <v>10671</v>
      </c>
      <c r="C3085" s="12" t="s">
        <v>11029</v>
      </c>
      <c r="D3085" s="12" t="s">
        <v>11166</v>
      </c>
      <c r="E3085" s="13" t="s">
        <v>223</v>
      </c>
      <c r="F3085" s="14" t="s">
        <v>11258</v>
      </c>
      <c r="G3085" s="14" t="s">
        <v>11052</v>
      </c>
      <c r="H3085" s="16">
        <v>42583</v>
      </c>
      <c r="I3085" s="16">
        <v>42947</v>
      </c>
      <c r="J3085" s="17" t="str">
        <f>IF(Ugovori_OPULJP[[#This Row],[DATUM ZAVRŠETKA OPERACIJE]]&gt;DATE(2023,12,31),"u provedbi","završen")</f>
        <v>završen</v>
      </c>
      <c r="K3085" s="15" t="s">
        <v>117</v>
      </c>
      <c r="L3085" s="15" t="s">
        <v>117</v>
      </c>
      <c r="M3085" s="18">
        <v>0.85</v>
      </c>
      <c r="N3085" s="18">
        <v>0.15</v>
      </c>
      <c r="O3085" s="19">
        <f>Ugovori_OPULJP[[#This Row],[Bespovratna sredstva - Ukupno (EU+Nac) HRK
= Ukupna ugovorena vrijednost bespovratnih sredstava]]*Ugovori_OPULJP[[#This Row],[EU STOPA SUFINANCIRANJA %
EU CO-FINANCING RATE %]]</f>
        <v>1179545</v>
      </c>
      <c r="P3085" s="20">
        <f>Ugovori_OPULJP[[#This Row],[Bespovratna sredstva - EU dio - HRK]]/7.5345</f>
        <v>156552.52505143007</v>
      </c>
      <c r="Q3085" s="19">
        <f>Ugovori_OPULJP[[#This Row],[Bespovratna sredstva - Ukupno (EU+Nac) HRK
= Ukupna ugovorena vrijednost bespovratnih sredstava]]*Ugovori_OPULJP[[#This Row],[STOPA NACIONALNOG SUFINANCIRANJA %]]</f>
        <v>208155</v>
      </c>
      <c r="R3085" s="20">
        <f>Ugovori_OPULJP[[#This Row],[Bespovratna sredstva - Nacionalni dio - HRK]]/7.5345</f>
        <v>27626.916185546484</v>
      </c>
      <c r="S3085" s="19">
        <v>1387700</v>
      </c>
      <c r="T3085" s="20">
        <f>Ugovori_OPULJP[[#This Row],[Bespovratna sredstva - Ukupno (EU+Nac) HRK
= Ukupna ugovorena vrijednost bespovratnih sredstava]]/7.5345</f>
        <v>184179.44123697656</v>
      </c>
      <c r="U3085" s="19">
        <v>244888.25</v>
      </c>
      <c r="V3085" s="20">
        <f>Ugovori_OPULJP[[#This Row],[Javni doprinos korisnika - HRK]]/7.5345</f>
        <v>32502.256287743046</v>
      </c>
      <c r="W3085" s="19">
        <v>0</v>
      </c>
      <c r="X3085" s="20">
        <f>Ugovori_OPULJP[[#This Row],[Privatni doprinos korisnika - HRK]]/7.5345</f>
        <v>0</v>
      </c>
      <c r="Y3085" s="21">
        <f>Ugovori_OPULJP[[#This Row],[Bespovratna sredstva - Ukupno (EU+Nac) HRK
= Ukupna ugovorena vrijednost bespovratnih sredstava]]+Ugovori_OPULJP[[#This Row],[Javni doprinos korisnika - HRK]]+Ugovori_OPULJP[[#This Row],[Privatni doprinos korisnika - HRK]]</f>
        <v>1632588.25</v>
      </c>
      <c r="Z3085" s="22">
        <f>Ugovori_OPULJP[[#This Row],[UKUPNI PRIHVATLJIVI IZDACI
TOTAL ELIGIBLE EXPENDITURE
= Bespovratna sredstva ukupno + doprinos korisnika
= Ukupni prihvatljivi troškovi
= Ukupna ugovorena vrijednost projekta HRK]]/7.5345</f>
        <v>216681.69752471961</v>
      </c>
      <c r="AA3085" s="13" t="s">
        <v>10676</v>
      </c>
      <c r="AB3085" s="13" t="s">
        <v>10677</v>
      </c>
      <c r="AC3085" s="98" t="s">
        <v>11259</v>
      </c>
      <c r="AD3085" s="12" t="s">
        <v>11033</v>
      </c>
    </row>
    <row r="3086" spans="1:30" ht="66.75" customHeight="1" x14ac:dyDescent="0.3">
      <c r="A3086" s="10" t="s">
        <v>11260</v>
      </c>
      <c r="B3086" s="11" t="s">
        <v>10671</v>
      </c>
      <c r="C3086" s="12" t="s">
        <v>11029</v>
      </c>
      <c r="D3086" s="12" t="s">
        <v>11166</v>
      </c>
      <c r="E3086" s="13" t="s">
        <v>223</v>
      </c>
      <c r="F3086" s="14" t="s">
        <v>11261</v>
      </c>
      <c r="G3086" s="14" t="s">
        <v>1159</v>
      </c>
      <c r="H3086" s="16">
        <v>42593</v>
      </c>
      <c r="I3086" s="16">
        <v>42957</v>
      </c>
      <c r="J3086" s="17" t="str">
        <f>IF(Ugovori_OPULJP[[#This Row],[DATUM ZAVRŠETKA OPERACIJE]]&gt;DATE(2023,12,31),"u provedbi","završen")</f>
        <v>završen</v>
      </c>
      <c r="K3086" s="15" t="s">
        <v>324</v>
      </c>
      <c r="L3086" s="15" t="s">
        <v>324</v>
      </c>
      <c r="M3086" s="18">
        <v>0.85</v>
      </c>
      <c r="N3086" s="18">
        <v>0.15</v>
      </c>
      <c r="O3086" s="19">
        <f>Ugovori_OPULJP[[#This Row],[Bespovratna sredstva - Ukupno (EU+Nac) HRK
= Ukupna ugovorena vrijednost bespovratnih sredstava]]*Ugovori_OPULJP[[#This Row],[EU STOPA SUFINANCIRANJA %
EU CO-FINANCING RATE %]]</f>
        <v>1176886.5399999998</v>
      </c>
      <c r="P3086" s="20">
        <f>Ugovori_OPULJP[[#This Row],[Bespovratna sredstva - EU dio - HRK]]/7.5345</f>
        <v>156199.68677417209</v>
      </c>
      <c r="Q3086" s="19">
        <f>Ugovori_OPULJP[[#This Row],[Bespovratna sredstva - Ukupno (EU+Nac) HRK
= Ukupna ugovorena vrijednost bespovratnih sredstava]]*Ugovori_OPULJP[[#This Row],[STOPA NACIONALNOG SUFINANCIRANJA %]]</f>
        <v>207685.86</v>
      </c>
      <c r="R3086" s="20">
        <f>Ugovori_OPULJP[[#This Row],[Bespovratna sredstva - Nacionalni dio - HRK]]/7.5345</f>
        <v>27564.650607206844</v>
      </c>
      <c r="S3086" s="19">
        <v>1384572.4</v>
      </c>
      <c r="T3086" s="20">
        <f>Ugovori_OPULJP[[#This Row],[Bespovratna sredstva - Ukupno (EU+Nac) HRK
= Ukupna ugovorena vrijednost bespovratnih sredstava]]/7.5345</f>
        <v>183764.33738137898</v>
      </c>
      <c r="U3086" s="19">
        <v>120397.60000000009</v>
      </c>
      <c r="V3086" s="20">
        <f>Ugovori_OPULJP[[#This Row],[Javni doprinos korisnika - HRK]]/7.5345</f>
        <v>15979.507598380793</v>
      </c>
      <c r="W3086" s="19">
        <v>0</v>
      </c>
      <c r="X3086" s="20">
        <f>Ugovori_OPULJP[[#This Row],[Privatni doprinos korisnika - HRK]]/7.5345</f>
        <v>0</v>
      </c>
      <c r="Y3086" s="21">
        <f>Ugovori_OPULJP[[#This Row],[Bespovratna sredstva - Ukupno (EU+Nac) HRK
= Ukupna ugovorena vrijednost bespovratnih sredstava]]+Ugovori_OPULJP[[#This Row],[Javni doprinos korisnika - HRK]]+Ugovori_OPULJP[[#This Row],[Privatni doprinos korisnika - HRK]]</f>
        <v>1504970</v>
      </c>
      <c r="Z3086" s="22">
        <f>Ugovori_OPULJP[[#This Row],[UKUPNI PRIHVATLJIVI IZDACI
TOTAL ELIGIBLE EXPENDITURE
= Bespovratna sredstva ukupno + doprinos korisnika
= Ukupni prihvatljivi troškovi
= Ukupna ugovorena vrijednost projekta HRK]]/7.5345</f>
        <v>199743.84497975977</v>
      </c>
      <c r="AA3086" s="13" t="s">
        <v>10676</v>
      </c>
      <c r="AB3086" s="13" t="s">
        <v>10677</v>
      </c>
      <c r="AC3086" s="98" t="s">
        <v>11262</v>
      </c>
      <c r="AD3086" s="12" t="s">
        <v>11033</v>
      </c>
    </row>
    <row r="3087" spans="1:30" ht="66.75" customHeight="1" x14ac:dyDescent="0.3">
      <c r="A3087" s="10" t="s">
        <v>11263</v>
      </c>
      <c r="B3087" s="11" t="s">
        <v>10671</v>
      </c>
      <c r="C3087" s="12" t="s">
        <v>11029</v>
      </c>
      <c r="D3087" s="12" t="s">
        <v>11166</v>
      </c>
      <c r="E3087" s="13" t="s">
        <v>223</v>
      </c>
      <c r="F3087" s="14" t="s">
        <v>11264</v>
      </c>
      <c r="G3087" s="14" t="s">
        <v>11265</v>
      </c>
      <c r="H3087" s="16">
        <v>42608</v>
      </c>
      <c r="I3087" s="16">
        <v>42972</v>
      </c>
      <c r="J3087" s="17" t="str">
        <f>IF(Ugovori_OPULJP[[#This Row],[DATUM ZAVRŠETKA OPERACIJE]]&gt;DATE(2023,12,31),"u provedbi","završen")</f>
        <v>završen</v>
      </c>
      <c r="K3087" s="15" t="s">
        <v>380</v>
      </c>
      <c r="L3087" s="15" t="s">
        <v>380</v>
      </c>
      <c r="M3087" s="18">
        <v>0.85</v>
      </c>
      <c r="N3087" s="18">
        <v>0.15</v>
      </c>
      <c r="O3087" s="19">
        <f>Ugovori_OPULJP[[#This Row],[Bespovratna sredstva - Ukupno (EU+Nac) HRK
= Ukupna ugovorena vrijednost bespovratnih sredstava]]*Ugovori_OPULJP[[#This Row],[EU STOPA SUFINANCIRANJA %
EU CO-FINANCING RATE %]]</f>
        <v>305333.92300000001</v>
      </c>
      <c r="P3087" s="20">
        <f>Ugovori_OPULJP[[#This Row],[Bespovratna sredstva - EU dio - HRK]]/7.5345</f>
        <v>40524.775764815182</v>
      </c>
      <c r="Q3087" s="19">
        <f>Ugovori_OPULJP[[#This Row],[Bespovratna sredstva - Ukupno (EU+Nac) HRK
= Ukupna ugovorena vrijednost bespovratnih sredstava]]*Ugovori_OPULJP[[#This Row],[STOPA NACIONALNOG SUFINANCIRANJA %]]</f>
        <v>53882.457000000002</v>
      </c>
      <c r="R3087" s="20">
        <f>Ugovori_OPULJP[[#This Row],[Bespovratna sredstva - Nacionalni dio - HRK]]/7.5345</f>
        <v>7151.4310173203266</v>
      </c>
      <c r="S3087" s="19">
        <v>359216.38</v>
      </c>
      <c r="T3087" s="20">
        <f>Ugovori_OPULJP[[#This Row],[Bespovratna sredstva - Ukupno (EU+Nac) HRK
= Ukupna ugovorena vrijednost bespovratnih sredstava]]/7.5345</f>
        <v>47676.206782135509</v>
      </c>
      <c r="U3087" s="19">
        <v>31237</v>
      </c>
      <c r="V3087" s="20">
        <f>Ugovori_OPULJP[[#This Row],[Javni doprinos korisnika - HRK]]/7.5345</f>
        <v>4145.8623664476736</v>
      </c>
      <c r="W3087" s="19">
        <v>0</v>
      </c>
      <c r="X3087" s="20">
        <f>Ugovori_OPULJP[[#This Row],[Privatni doprinos korisnika - HRK]]/7.5345</f>
        <v>0</v>
      </c>
      <c r="Y3087" s="21">
        <f>Ugovori_OPULJP[[#This Row],[Bespovratna sredstva - Ukupno (EU+Nac) HRK
= Ukupna ugovorena vrijednost bespovratnih sredstava]]+Ugovori_OPULJP[[#This Row],[Javni doprinos korisnika - HRK]]+Ugovori_OPULJP[[#This Row],[Privatni doprinos korisnika - HRK]]</f>
        <v>390453.38</v>
      </c>
      <c r="Z3087" s="22">
        <f>Ugovori_OPULJP[[#This Row],[UKUPNI PRIHVATLJIVI IZDACI
TOTAL ELIGIBLE EXPENDITURE
= Bespovratna sredstva ukupno + doprinos korisnika
= Ukupni prihvatljivi troškovi
= Ukupna ugovorena vrijednost projekta HRK]]/7.5345</f>
        <v>51822.069148583185</v>
      </c>
      <c r="AA3087" s="13" t="s">
        <v>10676</v>
      </c>
      <c r="AB3087" s="13" t="s">
        <v>10677</v>
      </c>
      <c r="AC3087" s="98" t="s">
        <v>11266</v>
      </c>
      <c r="AD3087" s="12" t="s">
        <v>11033</v>
      </c>
    </row>
    <row r="3088" spans="1:30" ht="66.75" customHeight="1" x14ac:dyDescent="0.3">
      <c r="A3088" s="10" t="s">
        <v>11267</v>
      </c>
      <c r="B3088" s="11" t="s">
        <v>10671</v>
      </c>
      <c r="C3088" s="12" t="s">
        <v>11029</v>
      </c>
      <c r="D3088" s="12" t="s">
        <v>11166</v>
      </c>
      <c r="E3088" s="13" t="s">
        <v>223</v>
      </c>
      <c r="F3088" s="14" t="s">
        <v>11268</v>
      </c>
      <c r="G3088" s="32" t="s">
        <v>3007</v>
      </c>
      <c r="H3088" s="16">
        <v>42606</v>
      </c>
      <c r="I3088" s="16">
        <v>42970</v>
      </c>
      <c r="J3088" s="17" t="str">
        <f>IF(Ugovori_OPULJP[[#This Row],[DATUM ZAVRŠETKA OPERACIJE]]&gt;DATE(2023,12,31),"u provedbi","završen")</f>
        <v>završen</v>
      </c>
      <c r="K3088" s="15" t="s">
        <v>66</v>
      </c>
      <c r="L3088" s="15" t="s">
        <v>66</v>
      </c>
      <c r="M3088" s="18">
        <v>0.85</v>
      </c>
      <c r="N3088" s="18">
        <v>0.15</v>
      </c>
      <c r="O3088" s="19">
        <f>Ugovori_OPULJP[[#This Row],[Bespovratna sredstva - Ukupno (EU+Nac) HRK
= Ukupna ugovorena vrijednost bespovratnih sredstava]]*Ugovori_OPULJP[[#This Row],[EU STOPA SUFINANCIRANJA %
EU CO-FINANCING RATE %]]</f>
        <v>59534</v>
      </c>
      <c r="P3088" s="20">
        <f>Ugovori_OPULJP[[#This Row],[Bespovratna sredstva - EU dio - HRK]]/7.5345</f>
        <v>7901.5196761563466</v>
      </c>
      <c r="Q3088" s="19">
        <f>Ugovori_OPULJP[[#This Row],[Bespovratna sredstva - Ukupno (EU+Nac) HRK
= Ukupna ugovorena vrijednost bespovratnih sredstava]]*Ugovori_OPULJP[[#This Row],[STOPA NACIONALNOG SUFINANCIRANJA %]]</f>
        <v>10506</v>
      </c>
      <c r="R3088" s="20">
        <f>Ugovori_OPULJP[[#This Row],[Bespovratna sredstva - Nacionalni dio - HRK]]/7.5345</f>
        <v>1394.3858252040613</v>
      </c>
      <c r="S3088" s="19">
        <v>70040</v>
      </c>
      <c r="T3088" s="20">
        <f>Ugovori_OPULJP[[#This Row],[Bespovratna sredstva - Ukupno (EU+Nac) HRK
= Ukupna ugovorena vrijednost bespovratnih sredstava]]/7.5345</f>
        <v>9295.9055013604084</v>
      </c>
      <c r="U3088" s="19">
        <v>17510</v>
      </c>
      <c r="V3088" s="20">
        <f>Ugovori_OPULJP[[#This Row],[Javni doprinos korisnika - HRK]]/7.5345</f>
        <v>2323.9763753401021</v>
      </c>
      <c r="W3088" s="19">
        <v>0</v>
      </c>
      <c r="X3088" s="20">
        <f>Ugovori_OPULJP[[#This Row],[Privatni doprinos korisnika - HRK]]/7.5345</f>
        <v>0</v>
      </c>
      <c r="Y3088" s="21">
        <f>Ugovori_OPULJP[[#This Row],[Bespovratna sredstva - Ukupno (EU+Nac) HRK
= Ukupna ugovorena vrijednost bespovratnih sredstava]]+Ugovori_OPULJP[[#This Row],[Javni doprinos korisnika - HRK]]+Ugovori_OPULJP[[#This Row],[Privatni doprinos korisnika - HRK]]</f>
        <v>87550</v>
      </c>
      <c r="Z3088" s="22">
        <f>Ugovori_OPULJP[[#This Row],[UKUPNI PRIHVATLJIVI IZDACI
TOTAL ELIGIBLE EXPENDITURE
= Bespovratna sredstva ukupno + doprinos korisnika
= Ukupni prihvatljivi troškovi
= Ukupna ugovorena vrijednost projekta HRK]]/7.5345</f>
        <v>11619.88187670051</v>
      </c>
      <c r="AA3088" s="13" t="s">
        <v>10676</v>
      </c>
      <c r="AB3088" s="13" t="s">
        <v>10677</v>
      </c>
      <c r="AC3088" s="98" t="s">
        <v>11269</v>
      </c>
      <c r="AD3088" s="12" t="s">
        <v>11033</v>
      </c>
    </row>
    <row r="3089" spans="1:30" ht="66.75" customHeight="1" x14ac:dyDescent="0.3">
      <c r="A3089" s="10" t="s">
        <v>11270</v>
      </c>
      <c r="B3089" s="11" t="s">
        <v>10671</v>
      </c>
      <c r="C3089" s="12" t="s">
        <v>11029</v>
      </c>
      <c r="D3089" s="12" t="s">
        <v>11166</v>
      </c>
      <c r="E3089" s="13" t="s">
        <v>223</v>
      </c>
      <c r="F3089" s="14" t="s">
        <v>11271</v>
      </c>
      <c r="G3089" s="32" t="s">
        <v>1486</v>
      </c>
      <c r="H3089" s="16">
        <v>42613</v>
      </c>
      <c r="I3089" s="16">
        <v>42977</v>
      </c>
      <c r="J3089" s="17" t="str">
        <f>IF(Ugovori_OPULJP[[#This Row],[DATUM ZAVRŠETKA OPERACIJE]]&gt;DATE(2023,12,31),"u provedbi","završen")</f>
        <v>završen</v>
      </c>
      <c r="K3089" s="15" t="s">
        <v>178</v>
      </c>
      <c r="L3089" s="15" t="s">
        <v>178</v>
      </c>
      <c r="M3089" s="18">
        <v>0.85</v>
      </c>
      <c r="N3089" s="18">
        <v>0.15</v>
      </c>
      <c r="O3089" s="19">
        <f>Ugovori_OPULJP[[#This Row],[Bespovratna sredstva - Ukupno (EU+Nac) HRK
= Ukupna ugovorena vrijednost bespovratnih sredstava]]*Ugovori_OPULJP[[#This Row],[EU STOPA SUFINANCIRANJA %
EU CO-FINANCING RATE %]]</f>
        <v>1561317.3574999999</v>
      </c>
      <c r="P3089" s="20">
        <f>Ugovori_OPULJP[[#This Row],[Bespovratna sredstva - EU dio - HRK]]/7.5345</f>
        <v>207222.42451390269</v>
      </c>
      <c r="Q3089" s="19">
        <f>Ugovori_OPULJP[[#This Row],[Bespovratna sredstva - Ukupno (EU+Nac) HRK
= Ukupna ugovorena vrijednost bespovratnih sredstava]]*Ugovori_OPULJP[[#This Row],[STOPA NACIONALNOG SUFINANCIRANJA %]]</f>
        <v>275526.59249999997</v>
      </c>
      <c r="R3089" s="20">
        <f>Ugovori_OPULJP[[#This Row],[Bespovratna sredstva - Nacionalni dio - HRK]]/7.5345</f>
        <v>36568.663149512235</v>
      </c>
      <c r="S3089" s="19">
        <v>1836843.95</v>
      </c>
      <c r="T3089" s="20">
        <f>Ugovori_OPULJP[[#This Row],[Bespovratna sredstva - Ukupno (EU+Nac) HRK
= Ukupna ugovorena vrijednost bespovratnih sredstava]]/7.5345</f>
        <v>243791.08766341495</v>
      </c>
      <c r="U3089" s="19">
        <v>96676.010000000009</v>
      </c>
      <c r="V3089" s="20">
        <f>Ugovori_OPULJP[[#This Row],[Javni doprinos korisnika - HRK]]/7.5345</f>
        <v>12831.111553520474</v>
      </c>
      <c r="W3089" s="19">
        <v>0</v>
      </c>
      <c r="X3089" s="20">
        <f>Ugovori_OPULJP[[#This Row],[Privatni doprinos korisnika - HRK]]/7.5345</f>
        <v>0</v>
      </c>
      <c r="Y3089" s="21">
        <f>Ugovori_OPULJP[[#This Row],[Bespovratna sredstva - Ukupno (EU+Nac) HRK
= Ukupna ugovorena vrijednost bespovratnih sredstava]]+Ugovori_OPULJP[[#This Row],[Javni doprinos korisnika - HRK]]+Ugovori_OPULJP[[#This Row],[Privatni doprinos korisnika - HRK]]</f>
        <v>1933519.96</v>
      </c>
      <c r="Z3089" s="22">
        <f>Ugovori_OPULJP[[#This Row],[UKUPNI PRIHVATLJIVI IZDACI
TOTAL ELIGIBLE EXPENDITURE
= Bespovratna sredstva ukupno + doprinos korisnika
= Ukupni prihvatljivi troškovi
= Ukupna ugovorena vrijednost projekta HRK]]/7.5345</f>
        <v>256622.19921693541</v>
      </c>
      <c r="AA3089" s="13" t="s">
        <v>10676</v>
      </c>
      <c r="AB3089" s="13" t="s">
        <v>10677</v>
      </c>
      <c r="AC3089" s="98" t="s">
        <v>11272</v>
      </c>
      <c r="AD3089" s="12" t="s">
        <v>11033</v>
      </c>
    </row>
    <row r="3090" spans="1:30" ht="66.75" customHeight="1" x14ac:dyDescent="0.3">
      <c r="A3090" s="10" t="s">
        <v>11273</v>
      </c>
      <c r="B3090" s="11" t="s">
        <v>10671</v>
      </c>
      <c r="C3090" s="12" t="s">
        <v>11029</v>
      </c>
      <c r="D3090" s="12" t="s">
        <v>11166</v>
      </c>
      <c r="E3090" s="13" t="s">
        <v>223</v>
      </c>
      <c r="F3090" s="14" t="s">
        <v>11274</v>
      </c>
      <c r="G3090" s="14" t="s">
        <v>1768</v>
      </c>
      <c r="H3090" s="16">
        <v>42601</v>
      </c>
      <c r="I3090" s="16">
        <v>42965</v>
      </c>
      <c r="J3090" s="17" t="str">
        <f>IF(Ugovori_OPULJP[[#This Row],[DATUM ZAVRŠETKA OPERACIJE]]&gt;DATE(2023,12,31),"u provedbi","završen")</f>
        <v>završen</v>
      </c>
      <c r="K3090" s="15" t="s">
        <v>81</v>
      </c>
      <c r="L3090" s="15" t="s">
        <v>81</v>
      </c>
      <c r="M3090" s="18">
        <v>0.85</v>
      </c>
      <c r="N3090" s="18">
        <v>0.15</v>
      </c>
      <c r="O3090" s="19">
        <f>Ugovori_OPULJP[[#This Row],[Bespovratna sredstva - Ukupno (EU+Nac) HRK
= Ukupna ugovorena vrijednost bespovratnih sredstava]]*Ugovori_OPULJP[[#This Row],[EU STOPA SUFINANCIRANJA %
EU CO-FINANCING RATE %]]</f>
        <v>1515956.0279999999</v>
      </c>
      <c r="P3090" s="20">
        <f>Ugovori_OPULJP[[#This Row],[Bespovratna sredstva - EU dio - HRK]]/7.5345</f>
        <v>201201.94146924146</v>
      </c>
      <c r="Q3090" s="19">
        <f>Ugovori_OPULJP[[#This Row],[Bespovratna sredstva - Ukupno (EU+Nac) HRK
= Ukupna ugovorena vrijednost bespovratnih sredstava]]*Ugovori_OPULJP[[#This Row],[STOPA NACIONALNOG SUFINANCIRANJA %]]</f>
        <v>267521.652</v>
      </c>
      <c r="R3090" s="20">
        <f>Ugovori_OPULJP[[#This Row],[Bespovratna sredstva - Nacionalni dio - HRK]]/7.5345</f>
        <v>35506.224965160261</v>
      </c>
      <c r="S3090" s="19">
        <v>1783477.68</v>
      </c>
      <c r="T3090" s="20">
        <f>Ugovori_OPULJP[[#This Row],[Bespovratna sredstva - Ukupno (EU+Nac) HRK
= Ukupna ugovorena vrijednost bespovratnih sredstava]]/7.5345</f>
        <v>236708.16643440173</v>
      </c>
      <c r="U3090" s="19">
        <v>155085.02000000002</v>
      </c>
      <c r="V3090" s="20">
        <f>Ugovori_OPULJP[[#This Row],[Javni doprinos korisnika - HRK]]/7.5345</f>
        <v>20583.319397438452</v>
      </c>
      <c r="W3090" s="19">
        <v>0</v>
      </c>
      <c r="X3090" s="20">
        <f>Ugovori_OPULJP[[#This Row],[Privatni doprinos korisnika - HRK]]/7.5345</f>
        <v>0</v>
      </c>
      <c r="Y3090" s="21">
        <f>Ugovori_OPULJP[[#This Row],[Bespovratna sredstva - Ukupno (EU+Nac) HRK
= Ukupna ugovorena vrijednost bespovratnih sredstava]]+Ugovori_OPULJP[[#This Row],[Javni doprinos korisnika - HRK]]+Ugovori_OPULJP[[#This Row],[Privatni doprinos korisnika - HRK]]</f>
        <v>1938562.7</v>
      </c>
      <c r="Z3090" s="22">
        <f>Ugovori_OPULJP[[#This Row],[UKUPNI PRIHVATLJIVI IZDACI
TOTAL ELIGIBLE EXPENDITURE
= Bespovratna sredstva ukupno + doprinos korisnika
= Ukupni prihvatljivi troškovi
= Ukupna ugovorena vrijednost projekta HRK]]/7.5345</f>
        <v>257291.48583184017</v>
      </c>
      <c r="AA3090" s="13" t="s">
        <v>10676</v>
      </c>
      <c r="AB3090" s="13" t="s">
        <v>10677</v>
      </c>
      <c r="AC3090" s="98" t="s">
        <v>11275</v>
      </c>
      <c r="AD3090" s="12" t="s">
        <v>11033</v>
      </c>
    </row>
    <row r="3091" spans="1:30" ht="66.75" customHeight="1" x14ac:dyDescent="0.3">
      <c r="A3091" s="10" t="s">
        <v>11276</v>
      </c>
      <c r="B3091" s="11" t="s">
        <v>10671</v>
      </c>
      <c r="C3091" s="12" t="s">
        <v>11029</v>
      </c>
      <c r="D3091" s="12" t="s">
        <v>11166</v>
      </c>
      <c r="E3091" s="13" t="s">
        <v>223</v>
      </c>
      <c r="F3091" s="14" t="s">
        <v>11135</v>
      </c>
      <c r="G3091" s="14" t="s">
        <v>11136</v>
      </c>
      <c r="H3091" s="16">
        <v>42607</v>
      </c>
      <c r="I3091" s="16">
        <v>42971</v>
      </c>
      <c r="J3091" s="17" t="str">
        <f>IF(Ugovori_OPULJP[[#This Row],[DATUM ZAVRŠETKA OPERACIJE]]&gt;DATE(2023,12,31),"u provedbi","završen")</f>
        <v>završen</v>
      </c>
      <c r="K3091" s="15" t="s">
        <v>91</v>
      </c>
      <c r="L3091" s="15" t="s">
        <v>91</v>
      </c>
      <c r="M3091" s="18">
        <v>0.85</v>
      </c>
      <c r="N3091" s="18">
        <v>0.15</v>
      </c>
      <c r="O3091" s="19">
        <f>Ugovori_OPULJP[[#This Row],[Bespovratna sredstva - Ukupno (EU+Nac) HRK
= Ukupna ugovorena vrijednost bespovratnih sredstava]]*Ugovori_OPULJP[[#This Row],[EU STOPA SUFINANCIRANJA %
EU CO-FINANCING RATE %]]</f>
        <v>1671089.1624999999</v>
      </c>
      <c r="P3091" s="20">
        <f>Ugovori_OPULJP[[#This Row],[Bespovratna sredstva - EU dio - HRK]]/7.5345</f>
        <v>221791.64675824536</v>
      </c>
      <c r="Q3091" s="19">
        <f>Ugovori_OPULJP[[#This Row],[Bespovratna sredstva - Ukupno (EU+Nac) HRK
= Ukupna ugovorena vrijednost bespovratnih sredstava]]*Ugovori_OPULJP[[#This Row],[STOPA NACIONALNOG SUFINANCIRANJA %]]</f>
        <v>294898.08749999997</v>
      </c>
      <c r="R3091" s="20">
        <f>Ugovori_OPULJP[[#This Row],[Bespovratna sredstva - Nacionalni dio - HRK]]/7.5345</f>
        <v>39139.702369102124</v>
      </c>
      <c r="S3091" s="19">
        <v>1965987.25</v>
      </c>
      <c r="T3091" s="20">
        <f>Ugovori_OPULJP[[#This Row],[Bespovratna sredstva - Ukupno (EU+Nac) HRK
= Ukupna ugovorena vrijednost bespovratnih sredstava]]/7.5345</f>
        <v>260931.34912734752</v>
      </c>
      <c r="U3091" s="19">
        <v>125488.55000000005</v>
      </c>
      <c r="V3091" s="20">
        <f>Ugovori_OPULJP[[#This Row],[Javni doprinos korisnika - HRK]]/7.5345</f>
        <v>16655.192779879228</v>
      </c>
      <c r="W3091" s="19">
        <v>0</v>
      </c>
      <c r="X3091" s="20">
        <f>Ugovori_OPULJP[[#This Row],[Privatni doprinos korisnika - HRK]]/7.5345</f>
        <v>0</v>
      </c>
      <c r="Y3091" s="21">
        <f>Ugovori_OPULJP[[#This Row],[Bespovratna sredstva - Ukupno (EU+Nac) HRK
= Ukupna ugovorena vrijednost bespovratnih sredstava]]+Ugovori_OPULJP[[#This Row],[Javni doprinos korisnika - HRK]]+Ugovori_OPULJP[[#This Row],[Privatni doprinos korisnika - HRK]]</f>
        <v>2091475.8</v>
      </c>
      <c r="Z3091" s="22">
        <f>Ugovori_OPULJP[[#This Row],[UKUPNI PRIHVATLJIVI IZDACI
TOTAL ELIGIBLE EXPENDITURE
= Bespovratna sredstva ukupno + doprinos korisnika
= Ukupni prihvatljivi troškovi
= Ukupna ugovorena vrijednost projekta HRK]]/7.5345</f>
        <v>277586.54190722673</v>
      </c>
      <c r="AA3091" s="13" t="s">
        <v>10676</v>
      </c>
      <c r="AB3091" s="13" t="s">
        <v>10677</v>
      </c>
      <c r="AC3091" s="98" t="s">
        <v>11277</v>
      </c>
      <c r="AD3091" s="12" t="s">
        <v>11033</v>
      </c>
    </row>
    <row r="3092" spans="1:30" ht="66.75" customHeight="1" x14ac:dyDescent="0.3">
      <c r="A3092" s="10" t="s">
        <v>11278</v>
      </c>
      <c r="B3092" s="11" t="s">
        <v>10671</v>
      </c>
      <c r="C3092" s="12" t="s">
        <v>11029</v>
      </c>
      <c r="D3092" s="12" t="s">
        <v>11166</v>
      </c>
      <c r="E3092" s="13" t="s">
        <v>223</v>
      </c>
      <c r="F3092" s="14" t="s">
        <v>11279</v>
      </c>
      <c r="G3092" s="14" t="s">
        <v>8497</v>
      </c>
      <c r="H3092" s="16">
        <v>42600</v>
      </c>
      <c r="I3092" s="16">
        <v>42964</v>
      </c>
      <c r="J3092" s="17" t="str">
        <f>IF(Ugovori_OPULJP[[#This Row],[DATUM ZAVRŠETKA OPERACIJE]]&gt;DATE(2023,12,31),"u provedbi","završen")</f>
        <v>završen</v>
      </c>
      <c r="K3092" s="15" t="s">
        <v>235</v>
      </c>
      <c r="L3092" s="15" t="s">
        <v>235</v>
      </c>
      <c r="M3092" s="18">
        <v>0.85</v>
      </c>
      <c r="N3092" s="18">
        <v>0.15</v>
      </c>
      <c r="O3092" s="19">
        <f>Ugovori_OPULJP[[#This Row],[Bespovratna sredstva - Ukupno (EU+Nac) HRK
= Ukupna ugovorena vrijednost bespovratnih sredstava]]*Ugovori_OPULJP[[#This Row],[EU STOPA SUFINANCIRANJA %
EU CO-FINANCING RATE %]]</f>
        <v>468433.3</v>
      </c>
      <c r="P3092" s="20">
        <f>Ugovori_OPULJP[[#This Row],[Bespovratna sredstva - EU dio - HRK]]/7.5345</f>
        <v>62171.783130931042</v>
      </c>
      <c r="Q3092" s="19">
        <f>Ugovori_OPULJP[[#This Row],[Bespovratna sredstva - Ukupno (EU+Nac) HRK
= Ukupna ugovorena vrijednost bespovratnih sredstava]]*Ugovori_OPULJP[[#This Row],[STOPA NACIONALNOG SUFINANCIRANJA %]]</f>
        <v>82664.7</v>
      </c>
      <c r="R3092" s="20">
        <f>Ugovori_OPULJP[[#This Row],[Bespovratna sredstva - Nacionalni dio - HRK]]/7.5345</f>
        <v>10971.491140752538</v>
      </c>
      <c r="S3092" s="19">
        <v>551098</v>
      </c>
      <c r="T3092" s="20">
        <f>Ugovori_OPULJP[[#This Row],[Bespovratna sredstva - Ukupno (EU+Nac) HRK
= Ukupna ugovorena vrijednost bespovratnih sredstava]]/7.5345</f>
        <v>73143.274271683578</v>
      </c>
      <c r="U3092" s="19">
        <v>137775.06999999995</v>
      </c>
      <c r="V3092" s="20">
        <f>Ugovori_OPULJP[[#This Row],[Javni doprinos korisnika - HRK]]/7.5345</f>
        <v>18285.894219921687</v>
      </c>
      <c r="W3092" s="19">
        <v>0</v>
      </c>
      <c r="X3092" s="20">
        <f>Ugovori_OPULJP[[#This Row],[Privatni doprinos korisnika - HRK]]/7.5345</f>
        <v>0</v>
      </c>
      <c r="Y3092" s="21">
        <f>Ugovori_OPULJP[[#This Row],[Bespovratna sredstva - Ukupno (EU+Nac) HRK
= Ukupna ugovorena vrijednost bespovratnih sredstava]]+Ugovori_OPULJP[[#This Row],[Javni doprinos korisnika - HRK]]+Ugovori_OPULJP[[#This Row],[Privatni doprinos korisnika - HRK]]</f>
        <v>688873.07</v>
      </c>
      <c r="Z3092" s="22">
        <f>Ugovori_OPULJP[[#This Row],[UKUPNI PRIHVATLJIVI IZDACI
TOTAL ELIGIBLE EXPENDITURE
= Bespovratna sredstva ukupno + doprinos korisnika
= Ukupni prihvatljivi troškovi
= Ukupna ugovorena vrijednost projekta HRK]]/7.5345</f>
        <v>91429.168491605276</v>
      </c>
      <c r="AA3092" s="13" t="s">
        <v>10676</v>
      </c>
      <c r="AB3092" s="13" t="s">
        <v>10677</v>
      </c>
      <c r="AC3092" s="98" t="s">
        <v>11280</v>
      </c>
      <c r="AD3092" s="12" t="s">
        <v>11033</v>
      </c>
    </row>
    <row r="3093" spans="1:30" ht="66.75" customHeight="1" x14ac:dyDescent="0.3">
      <c r="A3093" s="10" t="s">
        <v>11281</v>
      </c>
      <c r="B3093" s="11" t="s">
        <v>10671</v>
      </c>
      <c r="C3093" s="12" t="s">
        <v>11029</v>
      </c>
      <c r="D3093" s="12" t="s">
        <v>11166</v>
      </c>
      <c r="E3093" s="13" t="s">
        <v>223</v>
      </c>
      <c r="F3093" s="14" t="s">
        <v>11082</v>
      </c>
      <c r="G3093" s="14" t="s">
        <v>11282</v>
      </c>
      <c r="H3093" s="16">
        <v>42613</v>
      </c>
      <c r="I3093" s="16">
        <v>42977</v>
      </c>
      <c r="J3093" s="17" t="str">
        <f>IF(Ugovori_OPULJP[[#This Row],[DATUM ZAVRŠETKA OPERACIJE]]&gt;DATE(2023,12,31),"u provedbi","završen")</f>
        <v>završen</v>
      </c>
      <c r="K3093" s="15" t="s">
        <v>144</v>
      </c>
      <c r="L3093" s="15" t="s">
        <v>144</v>
      </c>
      <c r="M3093" s="18">
        <v>0.85</v>
      </c>
      <c r="N3093" s="18">
        <v>0.15</v>
      </c>
      <c r="O3093" s="19">
        <f>Ugovori_OPULJP[[#This Row],[Bespovratna sredstva - Ukupno (EU+Nac) HRK
= Ukupna ugovorena vrijednost bespovratnih sredstava]]*Ugovori_OPULJP[[#This Row],[EU STOPA SUFINANCIRANJA %
EU CO-FINANCING RATE %]]</f>
        <v>618316.91950000008</v>
      </c>
      <c r="P3093" s="20">
        <f>Ugovori_OPULJP[[#This Row],[Bespovratna sredstva - EU dio - HRK]]/7.5345</f>
        <v>82064.758046320261</v>
      </c>
      <c r="Q3093" s="19">
        <f>Ugovori_OPULJP[[#This Row],[Bespovratna sredstva - Ukupno (EU+Nac) HRK
= Ukupna ugovorena vrijednost bespovratnih sredstava]]*Ugovori_OPULJP[[#This Row],[STOPA NACIONALNOG SUFINANCIRANJA %]]</f>
        <v>109114.75050000001</v>
      </c>
      <c r="R3093" s="20">
        <f>Ugovori_OPULJP[[#This Row],[Bespovratna sredstva - Nacionalni dio - HRK]]/7.5345</f>
        <v>14482.016125821223</v>
      </c>
      <c r="S3093" s="19">
        <v>727431.67</v>
      </c>
      <c r="T3093" s="20">
        <f>Ugovori_OPULJP[[#This Row],[Bespovratna sredstva - Ukupno (EU+Nac) HRK
= Ukupna ugovorena vrijednost bespovratnih sredstava]]/7.5345</f>
        <v>96546.774172141479</v>
      </c>
      <c r="U3093" s="19">
        <v>63254.929999999935</v>
      </c>
      <c r="V3093" s="20">
        <f>Ugovori_OPULJP[[#This Row],[Javni doprinos korisnika - HRK]]/7.5345</f>
        <v>8395.3719556705728</v>
      </c>
      <c r="W3093" s="19">
        <v>0</v>
      </c>
      <c r="X3093" s="20">
        <f>Ugovori_OPULJP[[#This Row],[Privatni doprinos korisnika - HRK]]/7.5345</f>
        <v>0</v>
      </c>
      <c r="Y3093" s="21">
        <f>Ugovori_OPULJP[[#This Row],[Bespovratna sredstva - Ukupno (EU+Nac) HRK
= Ukupna ugovorena vrijednost bespovratnih sredstava]]+Ugovori_OPULJP[[#This Row],[Javni doprinos korisnika - HRK]]+Ugovori_OPULJP[[#This Row],[Privatni doprinos korisnika - HRK]]</f>
        <v>790686.6</v>
      </c>
      <c r="Z3093" s="22">
        <f>Ugovori_OPULJP[[#This Row],[UKUPNI PRIHVATLJIVI IZDACI
TOTAL ELIGIBLE EXPENDITURE
= Bespovratna sredstva ukupno + doprinos korisnika
= Ukupni prihvatljivi troškovi
= Ukupna ugovorena vrijednost projekta HRK]]/7.5345</f>
        <v>104942.14612781206</v>
      </c>
      <c r="AA3093" s="13" t="s">
        <v>10676</v>
      </c>
      <c r="AB3093" s="13" t="s">
        <v>10677</v>
      </c>
      <c r="AC3093" s="98" t="s">
        <v>11283</v>
      </c>
      <c r="AD3093" s="12" t="s">
        <v>11033</v>
      </c>
    </row>
    <row r="3094" spans="1:30" ht="66.75" customHeight="1" x14ac:dyDescent="0.3">
      <c r="A3094" s="10" t="s">
        <v>11284</v>
      </c>
      <c r="B3094" s="11" t="s">
        <v>10671</v>
      </c>
      <c r="C3094" s="12" t="s">
        <v>11029</v>
      </c>
      <c r="D3094" s="12" t="s">
        <v>11166</v>
      </c>
      <c r="E3094" s="13" t="s">
        <v>223</v>
      </c>
      <c r="F3094" s="14" t="s">
        <v>11285</v>
      </c>
      <c r="G3094" s="14" t="s">
        <v>1684</v>
      </c>
      <c r="H3094" s="16">
        <v>42601</v>
      </c>
      <c r="I3094" s="16">
        <v>42965</v>
      </c>
      <c r="J3094" s="17" t="str">
        <f>IF(Ugovori_OPULJP[[#This Row],[DATUM ZAVRŠETKA OPERACIJE]]&gt;DATE(2023,12,31),"u provedbi","završen")</f>
        <v>završen</v>
      </c>
      <c r="K3094" s="15" t="s">
        <v>329</v>
      </c>
      <c r="L3094" s="15" t="s">
        <v>329</v>
      </c>
      <c r="M3094" s="18">
        <v>0.85</v>
      </c>
      <c r="N3094" s="18">
        <v>0.15</v>
      </c>
      <c r="O3094" s="19">
        <f>Ugovori_OPULJP[[#This Row],[Bespovratna sredstva - Ukupno (EU+Nac) HRK
= Ukupna ugovorena vrijednost bespovratnih sredstava]]*Ugovori_OPULJP[[#This Row],[EU STOPA SUFINANCIRANJA %
EU CO-FINANCING RATE %]]</f>
        <v>216596.677</v>
      </c>
      <c r="P3094" s="20">
        <f>Ugovori_OPULJP[[#This Row],[Bespovratna sredstva - EU dio - HRK]]/7.5345</f>
        <v>28747.319264715639</v>
      </c>
      <c r="Q3094" s="19">
        <f>Ugovori_OPULJP[[#This Row],[Bespovratna sredstva - Ukupno (EU+Nac) HRK
= Ukupna ugovorena vrijednost bespovratnih sredstava]]*Ugovori_OPULJP[[#This Row],[STOPA NACIONALNOG SUFINANCIRANJA %]]</f>
        <v>38222.942999999999</v>
      </c>
      <c r="R3094" s="20">
        <f>Ugovori_OPULJP[[#This Row],[Bespovratna sredstva - Nacionalni dio - HRK]]/7.5345</f>
        <v>5073.0563408321714</v>
      </c>
      <c r="S3094" s="19">
        <v>254819.62</v>
      </c>
      <c r="T3094" s="20">
        <f>Ugovori_OPULJP[[#This Row],[Bespovratna sredstva - Ukupno (EU+Nac) HRK
= Ukupna ugovorena vrijednost bespovratnih sredstava]]/7.5345</f>
        <v>33820.375605547808</v>
      </c>
      <c r="U3094" s="19">
        <v>22158.229999999981</v>
      </c>
      <c r="V3094" s="20">
        <f>Ugovori_OPULJP[[#This Row],[Javni doprinos korisnika - HRK]]/7.5345</f>
        <v>2940.902515097217</v>
      </c>
      <c r="W3094" s="19">
        <v>0</v>
      </c>
      <c r="X3094" s="20">
        <f>Ugovori_OPULJP[[#This Row],[Privatni doprinos korisnika - HRK]]/7.5345</f>
        <v>0</v>
      </c>
      <c r="Y3094" s="21">
        <f>Ugovori_OPULJP[[#This Row],[Bespovratna sredstva - Ukupno (EU+Nac) HRK
= Ukupna ugovorena vrijednost bespovratnih sredstava]]+Ugovori_OPULJP[[#This Row],[Javni doprinos korisnika - HRK]]+Ugovori_OPULJP[[#This Row],[Privatni doprinos korisnika - HRK]]</f>
        <v>276977.84999999998</v>
      </c>
      <c r="Z3094" s="22">
        <f>Ugovori_OPULJP[[#This Row],[UKUPNI PRIHVATLJIVI IZDACI
TOTAL ELIGIBLE EXPENDITURE
= Bespovratna sredstva ukupno + doprinos korisnika
= Ukupni prihvatljivi troškovi
= Ukupna ugovorena vrijednost projekta HRK]]/7.5345</f>
        <v>36761.278120645031</v>
      </c>
      <c r="AA3094" s="13" t="s">
        <v>10676</v>
      </c>
      <c r="AB3094" s="13" t="s">
        <v>10677</v>
      </c>
      <c r="AC3094" s="98" t="s">
        <v>11286</v>
      </c>
      <c r="AD3094" s="12" t="s">
        <v>11033</v>
      </c>
    </row>
    <row r="3095" spans="1:30" ht="66.75" customHeight="1" x14ac:dyDescent="0.3">
      <c r="A3095" s="10" t="s">
        <v>11287</v>
      </c>
      <c r="B3095" s="11" t="s">
        <v>10671</v>
      </c>
      <c r="C3095" s="12" t="s">
        <v>11029</v>
      </c>
      <c r="D3095" s="12" t="s">
        <v>11166</v>
      </c>
      <c r="E3095" s="13" t="s">
        <v>223</v>
      </c>
      <c r="F3095" s="14" t="s">
        <v>11288</v>
      </c>
      <c r="G3095" s="32" t="s">
        <v>7231</v>
      </c>
      <c r="H3095" s="16">
        <v>42583</v>
      </c>
      <c r="I3095" s="16">
        <v>42947</v>
      </c>
      <c r="J3095" s="17" t="str">
        <f>IF(Ugovori_OPULJP[[#This Row],[DATUM ZAVRŠETKA OPERACIJE]]&gt;DATE(2023,12,31),"u provedbi","završen")</f>
        <v>završen</v>
      </c>
      <c r="K3095" s="15" t="s">
        <v>329</v>
      </c>
      <c r="L3095" s="15" t="s">
        <v>329</v>
      </c>
      <c r="M3095" s="18">
        <v>0.85</v>
      </c>
      <c r="N3095" s="18">
        <v>0.15</v>
      </c>
      <c r="O3095" s="19">
        <f>Ugovori_OPULJP[[#This Row],[Bespovratna sredstva - Ukupno (EU+Nac) HRK
= Ukupna ugovorena vrijednost bespovratnih sredstava]]*Ugovori_OPULJP[[#This Row],[EU STOPA SUFINANCIRANJA %
EU CO-FINANCING RATE %]]</f>
        <v>1642725.8694999998</v>
      </c>
      <c r="P3095" s="20">
        <f>Ugovori_OPULJP[[#This Row],[Bespovratna sredstva - EU dio - HRK]]/7.5345</f>
        <v>218027.19085539845</v>
      </c>
      <c r="Q3095" s="19">
        <f>Ugovori_OPULJP[[#This Row],[Bespovratna sredstva - Ukupno (EU+Nac) HRK
= Ukupna ugovorena vrijednost bespovratnih sredstava]]*Ugovori_OPULJP[[#This Row],[STOPA NACIONALNOG SUFINANCIRANJA %]]</f>
        <v>289892.80049999995</v>
      </c>
      <c r="R3095" s="20">
        <f>Ugovori_OPULJP[[#This Row],[Bespovratna sredstva - Nacionalni dio - HRK]]/7.5345</f>
        <v>38475.386621540907</v>
      </c>
      <c r="S3095" s="19">
        <v>1932618.67</v>
      </c>
      <c r="T3095" s="20">
        <f>Ugovori_OPULJP[[#This Row],[Bespovratna sredstva - Ukupno (EU+Nac) HRK
= Ukupna ugovorena vrijednost bespovratnih sredstava]]/7.5345</f>
        <v>256502.57747693939</v>
      </c>
      <c r="U3095" s="19">
        <v>101716.78000000003</v>
      </c>
      <c r="V3095" s="20">
        <f>Ugovori_OPULJP[[#This Row],[Javni doprinos korisnika - HRK]]/7.5345</f>
        <v>13500.13670449267</v>
      </c>
      <c r="W3095" s="19">
        <v>0</v>
      </c>
      <c r="X3095" s="20">
        <f>Ugovori_OPULJP[[#This Row],[Privatni doprinos korisnika - HRK]]/7.5345</f>
        <v>0</v>
      </c>
      <c r="Y3095" s="21">
        <f>Ugovori_OPULJP[[#This Row],[Bespovratna sredstva - Ukupno (EU+Nac) HRK
= Ukupna ugovorena vrijednost bespovratnih sredstava]]+Ugovori_OPULJP[[#This Row],[Javni doprinos korisnika - HRK]]+Ugovori_OPULJP[[#This Row],[Privatni doprinos korisnika - HRK]]</f>
        <v>2034335.45</v>
      </c>
      <c r="Z3095" s="22">
        <f>Ugovori_OPULJP[[#This Row],[UKUPNI PRIHVATLJIVI IZDACI
TOTAL ELIGIBLE EXPENDITURE
= Bespovratna sredstva ukupno + doprinos korisnika
= Ukupni prihvatljivi troškovi
= Ukupna ugovorena vrijednost projekta HRK]]/7.5345</f>
        <v>270002.71418143203</v>
      </c>
      <c r="AA3095" s="13" t="s">
        <v>10676</v>
      </c>
      <c r="AB3095" s="13" t="s">
        <v>10677</v>
      </c>
      <c r="AC3095" s="98" t="s">
        <v>11289</v>
      </c>
      <c r="AD3095" s="12" t="s">
        <v>11033</v>
      </c>
    </row>
    <row r="3096" spans="1:30" ht="66.75" customHeight="1" x14ac:dyDescent="0.3">
      <c r="A3096" s="10" t="s">
        <v>11290</v>
      </c>
      <c r="B3096" s="11" t="s">
        <v>10671</v>
      </c>
      <c r="C3096" s="12" t="s">
        <v>11029</v>
      </c>
      <c r="D3096" s="12" t="s">
        <v>11166</v>
      </c>
      <c r="E3096" s="13" t="s">
        <v>223</v>
      </c>
      <c r="F3096" s="14" t="s">
        <v>11291</v>
      </c>
      <c r="G3096" s="14" t="s">
        <v>11129</v>
      </c>
      <c r="H3096" s="16">
        <v>42613</v>
      </c>
      <c r="I3096" s="16">
        <v>42977</v>
      </c>
      <c r="J3096" s="17" t="str">
        <f>IF(Ugovori_OPULJP[[#This Row],[DATUM ZAVRŠETKA OPERACIJE]]&gt;DATE(2023,12,31),"u provedbi","završen")</f>
        <v>završen</v>
      </c>
      <c r="K3096" s="15" t="s">
        <v>81</v>
      </c>
      <c r="L3096" s="15" t="s">
        <v>81</v>
      </c>
      <c r="M3096" s="18">
        <v>0.85</v>
      </c>
      <c r="N3096" s="18">
        <v>0.15</v>
      </c>
      <c r="O3096" s="19">
        <f>Ugovori_OPULJP[[#This Row],[Bespovratna sredstva - Ukupno (EU+Nac) HRK
= Ukupna ugovorena vrijednost bespovratnih sredstava]]*Ugovori_OPULJP[[#This Row],[EU STOPA SUFINANCIRANJA %
EU CO-FINANCING RATE %]]</f>
        <v>1447125</v>
      </c>
      <c r="P3096" s="20">
        <f>Ugovori_OPULJP[[#This Row],[Bespovratna sredstva - EU dio - HRK]]/7.5345</f>
        <v>192066.49412701573</v>
      </c>
      <c r="Q3096" s="19">
        <f>Ugovori_OPULJP[[#This Row],[Bespovratna sredstva - Ukupno (EU+Nac) HRK
= Ukupna ugovorena vrijednost bespovratnih sredstava]]*Ugovori_OPULJP[[#This Row],[STOPA NACIONALNOG SUFINANCIRANJA %]]</f>
        <v>255375</v>
      </c>
      <c r="R3096" s="20">
        <f>Ugovori_OPULJP[[#This Row],[Bespovratna sredstva - Nacionalni dio - HRK]]/7.5345</f>
        <v>33894.087198885129</v>
      </c>
      <c r="S3096" s="19">
        <v>1702500</v>
      </c>
      <c r="T3096" s="20">
        <f>Ugovori_OPULJP[[#This Row],[Bespovratna sredstva - Ukupno (EU+Nac) HRK
= Ukupna ugovorena vrijednost bespovratnih sredstava]]/7.5345</f>
        <v>225960.58132590086</v>
      </c>
      <c r="U3096" s="19">
        <v>89981.229999999981</v>
      </c>
      <c r="V3096" s="20">
        <f>Ugovori_OPULJP[[#This Row],[Javni doprinos korisnika - HRK]]/7.5345</f>
        <v>11942.561550202399</v>
      </c>
      <c r="W3096" s="19">
        <v>0</v>
      </c>
      <c r="X3096" s="20">
        <f>Ugovori_OPULJP[[#This Row],[Privatni doprinos korisnika - HRK]]/7.5345</f>
        <v>0</v>
      </c>
      <c r="Y3096" s="21">
        <f>Ugovori_OPULJP[[#This Row],[Bespovratna sredstva - Ukupno (EU+Nac) HRK
= Ukupna ugovorena vrijednost bespovratnih sredstava]]+Ugovori_OPULJP[[#This Row],[Javni doprinos korisnika - HRK]]+Ugovori_OPULJP[[#This Row],[Privatni doprinos korisnika - HRK]]</f>
        <v>1792481.23</v>
      </c>
      <c r="Z3096" s="22">
        <f>Ugovori_OPULJP[[#This Row],[UKUPNI PRIHVATLJIVI IZDACI
TOTAL ELIGIBLE EXPENDITURE
= Bespovratna sredstva ukupno + doprinos korisnika
= Ukupni prihvatljivi troškovi
= Ukupna ugovorena vrijednost projekta HRK]]/7.5345</f>
        <v>237903.14287610323</v>
      </c>
      <c r="AA3096" s="13" t="s">
        <v>10676</v>
      </c>
      <c r="AB3096" s="13" t="s">
        <v>10677</v>
      </c>
      <c r="AC3096" s="98" t="s">
        <v>11292</v>
      </c>
      <c r="AD3096" s="12" t="s">
        <v>11033</v>
      </c>
    </row>
    <row r="3097" spans="1:30" ht="66.75" customHeight="1" x14ac:dyDescent="0.3">
      <c r="A3097" s="10" t="s">
        <v>11293</v>
      </c>
      <c r="B3097" s="11" t="s">
        <v>10671</v>
      </c>
      <c r="C3097" s="12" t="s">
        <v>11029</v>
      </c>
      <c r="D3097" s="12" t="s">
        <v>11166</v>
      </c>
      <c r="E3097" s="13" t="s">
        <v>223</v>
      </c>
      <c r="F3097" s="14" t="s">
        <v>11294</v>
      </c>
      <c r="G3097" s="14" t="s">
        <v>1939</v>
      </c>
      <c r="H3097" s="16">
        <v>42606</v>
      </c>
      <c r="I3097" s="16">
        <v>42970</v>
      </c>
      <c r="J3097" s="17" t="str">
        <f>IF(Ugovori_OPULJP[[#This Row],[DATUM ZAVRŠETKA OPERACIJE]]&gt;DATE(2023,12,31),"u provedbi","završen")</f>
        <v>završen</v>
      </c>
      <c r="K3097" s="15" t="s">
        <v>240</v>
      </c>
      <c r="L3097" s="15" t="s">
        <v>240</v>
      </c>
      <c r="M3097" s="18">
        <v>0.85</v>
      </c>
      <c r="N3097" s="18">
        <v>0.15</v>
      </c>
      <c r="O3097" s="19">
        <f>Ugovori_OPULJP[[#This Row],[Bespovratna sredstva - Ukupno (EU+Nac) HRK
= Ukupna ugovorena vrijednost bespovratnih sredstava]]*Ugovori_OPULJP[[#This Row],[EU STOPA SUFINANCIRANJA %
EU CO-FINANCING RATE %]]</f>
        <v>1690258.7534999999</v>
      </c>
      <c r="P3097" s="20">
        <f>Ugovori_OPULJP[[#This Row],[Bespovratna sredstva - EU dio - HRK]]/7.5345</f>
        <v>224335.8887119251</v>
      </c>
      <c r="Q3097" s="19">
        <f>Ugovori_OPULJP[[#This Row],[Bespovratna sredstva - Ukupno (EU+Nac) HRK
= Ukupna ugovorena vrijednost bespovratnih sredstava]]*Ugovori_OPULJP[[#This Row],[STOPA NACIONALNOG SUFINANCIRANJA %]]</f>
        <v>298280.95649999997</v>
      </c>
      <c r="R3097" s="20">
        <f>Ugovori_OPULJP[[#This Row],[Bespovratna sredstva - Nacionalni dio - HRK]]/7.5345</f>
        <v>39588.686243280899</v>
      </c>
      <c r="S3097" s="19">
        <v>1988539.71</v>
      </c>
      <c r="T3097" s="20">
        <f>Ugovori_OPULJP[[#This Row],[Bespovratna sredstva - Ukupno (EU+Nac) HRK
= Ukupna ugovorena vrijednost bespovratnih sredstava]]/7.5345</f>
        <v>263924.57495520602</v>
      </c>
      <c r="U3097" s="19">
        <v>1569045.69</v>
      </c>
      <c r="V3097" s="20">
        <f>Ugovori_OPULJP[[#This Row],[Javni doprinos korisnika - HRK]]/7.5345</f>
        <v>208248.15050766472</v>
      </c>
      <c r="W3097" s="19">
        <v>0</v>
      </c>
      <c r="X3097" s="20">
        <f>Ugovori_OPULJP[[#This Row],[Privatni doprinos korisnika - HRK]]/7.5345</f>
        <v>0</v>
      </c>
      <c r="Y3097" s="21">
        <f>Ugovori_OPULJP[[#This Row],[Bespovratna sredstva - Ukupno (EU+Nac) HRK
= Ukupna ugovorena vrijednost bespovratnih sredstava]]+Ugovori_OPULJP[[#This Row],[Javni doprinos korisnika - HRK]]+Ugovori_OPULJP[[#This Row],[Privatni doprinos korisnika - HRK]]</f>
        <v>3557585.4</v>
      </c>
      <c r="Z3097" s="22">
        <f>Ugovori_OPULJP[[#This Row],[UKUPNI PRIHVATLJIVI IZDACI
TOTAL ELIGIBLE EXPENDITURE
= Bespovratna sredstva ukupno + doprinos korisnika
= Ukupni prihvatljivi troškovi
= Ukupna ugovorena vrijednost projekta HRK]]/7.5345</f>
        <v>472172.72546287073</v>
      </c>
      <c r="AA3097" s="13" t="s">
        <v>10676</v>
      </c>
      <c r="AB3097" s="13" t="s">
        <v>10677</v>
      </c>
      <c r="AC3097" s="98" t="s">
        <v>11295</v>
      </c>
      <c r="AD3097" s="12" t="s">
        <v>11033</v>
      </c>
    </row>
    <row r="3098" spans="1:30" ht="66.75" customHeight="1" x14ac:dyDescent="0.3">
      <c r="A3098" s="10" t="s">
        <v>11296</v>
      </c>
      <c r="B3098" s="11" t="s">
        <v>10671</v>
      </c>
      <c r="C3098" s="12" t="s">
        <v>11029</v>
      </c>
      <c r="D3098" s="12" t="s">
        <v>11166</v>
      </c>
      <c r="E3098" s="13" t="s">
        <v>223</v>
      </c>
      <c r="F3098" s="14" t="s">
        <v>11297</v>
      </c>
      <c r="G3098" s="14" t="s">
        <v>11298</v>
      </c>
      <c r="H3098" s="16">
        <v>42594</v>
      </c>
      <c r="I3098" s="16">
        <v>42958</v>
      </c>
      <c r="J3098" s="17" t="str">
        <f>IF(Ugovori_OPULJP[[#This Row],[DATUM ZAVRŠETKA OPERACIJE]]&gt;DATE(2023,12,31),"u provedbi","završen")</f>
        <v>završen</v>
      </c>
      <c r="K3098" s="15" t="s">
        <v>71</v>
      </c>
      <c r="L3098" s="15" t="s">
        <v>71</v>
      </c>
      <c r="M3098" s="18">
        <v>0.85</v>
      </c>
      <c r="N3098" s="18">
        <v>0.15</v>
      </c>
      <c r="O3098" s="19">
        <f>Ugovori_OPULJP[[#This Row],[Bespovratna sredstva - Ukupno (EU+Nac) HRK
= Ukupna ugovorena vrijednost bespovratnih sredstava]]*Ugovori_OPULJP[[#This Row],[EU STOPA SUFINANCIRANJA %
EU CO-FINANCING RATE %]]</f>
        <v>722866.32449999999</v>
      </c>
      <c r="P3098" s="20">
        <f>Ugovori_OPULJP[[#This Row],[Bespovratna sredstva - EU dio - HRK]]/7.5345</f>
        <v>95940.8486959984</v>
      </c>
      <c r="Q3098" s="19">
        <f>Ugovori_OPULJP[[#This Row],[Bespovratna sredstva - Ukupno (EU+Nac) HRK
= Ukupna ugovorena vrijednost bespovratnih sredstava]]*Ugovori_OPULJP[[#This Row],[STOPA NACIONALNOG SUFINANCIRANJA %]]</f>
        <v>127564.64549999998</v>
      </c>
      <c r="R3098" s="20">
        <f>Ugovori_OPULJP[[#This Row],[Bespovratna sredstva - Nacionalni dio - HRK]]/7.5345</f>
        <v>16930.738005176187</v>
      </c>
      <c r="S3098" s="19">
        <v>850430.97</v>
      </c>
      <c r="T3098" s="20">
        <f>Ugovori_OPULJP[[#This Row],[Bespovratna sredstva - Ukupno (EU+Nac) HRK
= Ukupna ugovorena vrijednost bespovratnih sredstava]]/7.5345</f>
        <v>112871.58670117459</v>
      </c>
      <c r="U3098" s="19">
        <v>73950.520000000019</v>
      </c>
      <c r="V3098" s="20">
        <f>Ugovori_OPULJP[[#This Row],[Javni doprinos korisnika - HRK]]/7.5345</f>
        <v>9814.9206981219741</v>
      </c>
      <c r="W3098" s="19">
        <v>0</v>
      </c>
      <c r="X3098" s="20">
        <f>Ugovori_OPULJP[[#This Row],[Privatni doprinos korisnika - HRK]]/7.5345</f>
        <v>0</v>
      </c>
      <c r="Y3098" s="21">
        <f>Ugovori_OPULJP[[#This Row],[Bespovratna sredstva - Ukupno (EU+Nac) HRK
= Ukupna ugovorena vrijednost bespovratnih sredstava]]+Ugovori_OPULJP[[#This Row],[Javni doprinos korisnika - HRK]]+Ugovori_OPULJP[[#This Row],[Privatni doprinos korisnika - HRK]]</f>
        <v>924381.49</v>
      </c>
      <c r="Z3098" s="22">
        <f>Ugovori_OPULJP[[#This Row],[UKUPNI PRIHVATLJIVI IZDACI
TOTAL ELIGIBLE EXPENDITURE
= Bespovratna sredstva ukupno + doprinos korisnika
= Ukupni prihvatljivi troškovi
= Ukupna ugovorena vrijednost projekta HRK]]/7.5345</f>
        <v>122686.50739929656</v>
      </c>
      <c r="AA3098" s="13" t="s">
        <v>10676</v>
      </c>
      <c r="AB3098" s="13" t="s">
        <v>10677</v>
      </c>
      <c r="AC3098" s="98" t="s">
        <v>11299</v>
      </c>
      <c r="AD3098" s="12" t="s">
        <v>11033</v>
      </c>
    </row>
    <row r="3099" spans="1:30" ht="66.75" customHeight="1" x14ac:dyDescent="0.3">
      <c r="A3099" s="10" t="s">
        <v>11300</v>
      </c>
      <c r="B3099" s="11" t="s">
        <v>10671</v>
      </c>
      <c r="C3099" s="12" t="s">
        <v>11029</v>
      </c>
      <c r="D3099" s="12" t="s">
        <v>11166</v>
      </c>
      <c r="E3099" s="13" t="s">
        <v>223</v>
      </c>
      <c r="F3099" s="14" t="s">
        <v>11301</v>
      </c>
      <c r="G3099" s="14" t="s">
        <v>2374</v>
      </c>
      <c r="H3099" s="16">
        <v>42586</v>
      </c>
      <c r="I3099" s="16">
        <v>42950</v>
      </c>
      <c r="J3099" s="17" t="str">
        <f>IF(Ugovori_OPULJP[[#This Row],[DATUM ZAVRŠETKA OPERACIJE]]&gt;DATE(2023,12,31),"u provedbi","završen")</f>
        <v>završen</v>
      </c>
      <c r="K3099" s="15" t="s">
        <v>71</v>
      </c>
      <c r="L3099" s="15" t="s">
        <v>71</v>
      </c>
      <c r="M3099" s="18">
        <v>0.85</v>
      </c>
      <c r="N3099" s="18">
        <v>0.15</v>
      </c>
      <c r="O3099" s="19">
        <f>Ugovori_OPULJP[[#This Row],[Bespovratna sredstva - Ukupno (EU+Nac) HRK
= Ukupna ugovorena vrijednost bespovratnih sredstava]]*Ugovori_OPULJP[[#This Row],[EU STOPA SUFINANCIRANJA %
EU CO-FINANCING RATE %]]</f>
        <v>892500</v>
      </c>
      <c r="P3099" s="20">
        <f>Ugovori_OPULJP[[#This Row],[Bespovratna sredstva - EU dio - HRK]]/7.5345</f>
        <v>118455.10651005375</v>
      </c>
      <c r="Q3099" s="19">
        <f>Ugovori_OPULJP[[#This Row],[Bespovratna sredstva - Ukupno (EU+Nac) HRK
= Ukupna ugovorena vrijednost bespovratnih sredstava]]*Ugovori_OPULJP[[#This Row],[STOPA NACIONALNOG SUFINANCIRANJA %]]</f>
        <v>157500</v>
      </c>
      <c r="R3099" s="20">
        <f>Ugovori_OPULJP[[#This Row],[Bespovratna sredstva - Nacionalni dio - HRK]]/7.5345</f>
        <v>20903.842325303602</v>
      </c>
      <c r="S3099" s="19">
        <v>1050000</v>
      </c>
      <c r="T3099" s="20">
        <f>Ugovori_OPULJP[[#This Row],[Bespovratna sredstva - Ukupno (EU+Nac) HRK
= Ukupna ugovorena vrijednost bespovratnih sredstava]]/7.5345</f>
        <v>139358.94883535735</v>
      </c>
      <c r="U3099" s="19">
        <v>196271.60000000009</v>
      </c>
      <c r="V3099" s="20">
        <f>Ugovori_OPULJP[[#This Row],[Javni doprinos korisnika - HRK]]/7.5345</f>
        <v>26049.71796403213</v>
      </c>
      <c r="W3099" s="19">
        <v>0</v>
      </c>
      <c r="X3099" s="20">
        <f>Ugovori_OPULJP[[#This Row],[Privatni doprinos korisnika - HRK]]/7.5345</f>
        <v>0</v>
      </c>
      <c r="Y3099" s="21">
        <f>Ugovori_OPULJP[[#This Row],[Bespovratna sredstva - Ukupno (EU+Nac) HRK
= Ukupna ugovorena vrijednost bespovratnih sredstava]]+Ugovori_OPULJP[[#This Row],[Javni doprinos korisnika - HRK]]+Ugovori_OPULJP[[#This Row],[Privatni doprinos korisnika - HRK]]</f>
        <v>1246271.6000000001</v>
      </c>
      <c r="Z3099" s="22">
        <f>Ugovori_OPULJP[[#This Row],[UKUPNI PRIHVATLJIVI IZDACI
TOTAL ELIGIBLE EXPENDITURE
= Bespovratna sredstva ukupno + doprinos korisnika
= Ukupni prihvatljivi troškovi
= Ukupna ugovorena vrijednost projekta HRK]]/7.5345</f>
        <v>165408.66679938947</v>
      </c>
      <c r="AA3099" s="13" t="s">
        <v>10676</v>
      </c>
      <c r="AB3099" s="13" t="s">
        <v>10677</v>
      </c>
      <c r="AC3099" s="98" t="s">
        <v>11302</v>
      </c>
      <c r="AD3099" s="12" t="s">
        <v>11033</v>
      </c>
    </row>
    <row r="3100" spans="1:30" ht="66.75" customHeight="1" x14ac:dyDescent="0.3">
      <c r="A3100" s="10" t="s">
        <v>11303</v>
      </c>
      <c r="B3100" s="11" t="s">
        <v>10671</v>
      </c>
      <c r="C3100" s="12" t="s">
        <v>11029</v>
      </c>
      <c r="D3100" s="12" t="s">
        <v>11166</v>
      </c>
      <c r="E3100" s="13" t="s">
        <v>223</v>
      </c>
      <c r="F3100" s="14" t="s">
        <v>11304</v>
      </c>
      <c r="G3100" s="14" t="s">
        <v>10042</v>
      </c>
      <c r="H3100" s="16">
        <v>42583</v>
      </c>
      <c r="I3100" s="16">
        <v>42947</v>
      </c>
      <c r="J3100" s="17" t="str">
        <f>IF(Ugovori_OPULJP[[#This Row],[DATUM ZAVRŠETKA OPERACIJE]]&gt;DATE(2023,12,31),"u provedbi","završen")</f>
        <v>završen</v>
      </c>
      <c r="K3100" s="15" t="s">
        <v>329</v>
      </c>
      <c r="L3100" s="15" t="s">
        <v>329</v>
      </c>
      <c r="M3100" s="18">
        <v>0.85</v>
      </c>
      <c r="N3100" s="18">
        <v>0.15</v>
      </c>
      <c r="O3100" s="19">
        <f>Ugovori_OPULJP[[#This Row],[Bespovratna sredstva - Ukupno (EU+Nac) HRK
= Ukupna ugovorena vrijednost bespovratnih sredstava]]*Ugovori_OPULJP[[#This Row],[EU STOPA SUFINANCIRANJA %
EU CO-FINANCING RATE %]]</f>
        <v>998787.97799999989</v>
      </c>
      <c r="P3100" s="20">
        <f>Ugovori_OPULJP[[#This Row],[Bespovratna sredstva - EU dio - HRK]]/7.5345</f>
        <v>132561.9454509257</v>
      </c>
      <c r="Q3100" s="19">
        <f>Ugovori_OPULJP[[#This Row],[Bespovratna sredstva - Ukupno (EU+Nac) HRK
= Ukupna ugovorena vrijednost bespovratnih sredstava]]*Ugovori_OPULJP[[#This Row],[STOPA NACIONALNOG SUFINANCIRANJA %]]</f>
        <v>176256.70199999999</v>
      </c>
      <c r="R3100" s="20">
        <f>Ugovori_OPULJP[[#This Row],[Bespovratna sredstva - Nacionalni dio - HRK]]/7.5345</f>
        <v>23393.284491339833</v>
      </c>
      <c r="S3100" s="19">
        <v>1175044.68</v>
      </c>
      <c r="T3100" s="20">
        <f>Ugovori_OPULJP[[#This Row],[Bespovratna sredstva - Ukupno (EU+Nac) HRK
= Ukupna ugovorena vrijednost bespovratnih sredstava]]/7.5345</f>
        <v>155955.22994226555</v>
      </c>
      <c r="U3100" s="19">
        <v>207360.83000000007</v>
      </c>
      <c r="V3100" s="20">
        <f>Ugovori_OPULJP[[#This Row],[Javni doprinos korisnika - HRK]]/7.5345</f>
        <v>27521.511712787851</v>
      </c>
      <c r="W3100" s="19">
        <v>0</v>
      </c>
      <c r="X3100" s="20">
        <f>Ugovori_OPULJP[[#This Row],[Privatni doprinos korisnika - HRK]]/7.5345</f>
        <v>0</v>
      </c>
      <c r="Y3100" s="21">
        <f>Ugovori_OPULJP[[#This Row],[Bespovratna sredstva - Ukupno (EU+Nac) HRK
= Ukupna ugovorena vrijednost bespovratnih sredstava]]+Ugovori_OPULJP[[#This Row],[Javni doprinos korisnika - HRK]]+Ugovori_OPULJP[[#This Row],[Privatni doprinos korisnika - HRK]]</f>
        <v>1382405.51</v>
      </c>
      <c r="Z3100" s="22">
        <f>Ugovori_OPULJP[[#This Row],[UKUPNI PRIHVATLJIVI IZDACI
TOTAL ELIGIBLE EXPENDITURE
= Bespovratna sredstva ukupno + doprinos korisnika
= Ukupni prihvatljivi troškovi
= Ukupna ugovorena vrijednost projekta HRK]]/7.5345</f>
        <v>183476.74165505343</v>
      </c>
      <c r="AA3100" s="13" t="s">
        <v>10676</v>
      </c>
      <c r="AB3100" s="13" t="s">
        <v>10677</v>
      </c>
      <c r="AC3100" s="98" t="s">
        <v>11305</v>
      </c>
      <c r="AD3100" s="12" t="s">
        <v>11033</v>
      </c>
    </row>
    <row r="3101" spans="1:30" ht="66.75" customHeight="1" x14ac:dyDescent="0.3">
      <c r="A3101" s="10" t="s">
        <v>11306</v>
      </c>
      <c r="B3101" s="11" t="s">
        <v>10671</v>
      </c>
      <c r="C3101" s="12" t="s">
        <v>11029</v>
      </c>
      <c r="D3101" s="12" t="s">
        <v>11166</v>
      </c>
      <c r="E3101" s="13" t="s">
        <v>223</v>
      </c>
      <c r="F3101" s="14" t="s">
        <v>11307</v>
      </c>
      <c r="G3101" s="14" t="s">
        <v>3106</v>
      </c>
      <c r="H3101" s="16">
        <v>42599</v>
      </c>
      <c r="I3101" s="16">
        <v>42963</v>
      </c>
      <c r="J3101" s="17" t="str">
        <f>IF(Ugovori_OPULJP[[#This Row],[DATUM ZAVRŠETKA OPERACIJE]]&gt;DATE(2023,12,31),"u provedbi","završen")</f>
        <v>završen</v>
      </c>
      <c r="K3101" s="15" t="s">
        <v>86</v>
      </c>
      <c r="L3101" s="15" t="s">
        <v>86</v>
      </c>
      <c r="M3101" s="18">
        <v>0.85</v>
      </c>
      <c r="N3101" s="18">
        <v>0.15</v>
      </c>
      <c r="O3101" s="19">
        <f>Ugovori_OPULJP[[#This Row],[Bespovratna sredstva - Ukupno (EU+Nac) HRK
= Ukupna ugovorena vrijednost bespovratnih sredstava]]*Ugovori_OPULJP[[#This Row],[EU STOPA SUFINANCIRANJA %
EU CO-FINANCING RATE %]]</f>
        <v>1624349.0649999999</v>
      </c>
      <c r="P3101" s="20">
        <f>Ugovori_OPULJP[[#This Row],[Bespovratna sredstva - EU dio - HRK]]/7.5345</f>
        <v>215588.16975247193</v>
      </c>
      <c r="Q3101" s="19">
        <f>Ugovori_OPULJP[[#This Row],[Bespovratna sredstva - Ukupno (EU+Nac) HRK
= Ukupna ugovorena vrijednost bespovratnih sredstava]]*Ugovori_OPULJP[[#This Row],[STOPA NACIONALNOG SUFINANCIRANJA %]]</f>
        <v>286649.83499999996</v>
      </c>
      <c r="R3101" s="20">
        <f>Ugovori_OPULJP[[#This Row],[Bespovratna sredstva - Nacionalni dio - HRK]]/7.5345</f>
        <v>38044.971132789164</v>
      </c>
      <c r="S3101" s="19">
        <v>1910998.9</v>
      </c>
      <c r="T3101" s="20">
        <f>Ugovori_OPULJP[[#This Row],[Bespovratna sredstva - Ukupno (EU+Nac) HRK
= Ukupna ugovorena vrijednost bespovratnih sredstava]]/7.5345</f>
        <v>253633.14088526109</v>
      </c>
      <c r="U3101" s="19">
        <v>337235.10000000009</v>
      </c>
      <c r="V3101" s="20">
        <f>Ugovori_OPULJP[[#This Row],[Javni doprinos korisnika - HRK]]/7.5345</f>
        <v>44758.789567987267</v>
      </c>
      <c r="W3101" s="19">
        <v>0</v>
      </c>
      <c r="X3101" s="20">
        <f>Ugovori_OPULJP[[#This Row],[Privatni doprinos korisnika - HRK]]/7.5345</f>
        <v>0</v>
      </c>
      <c r="Y3101" s="21">
        <f>Ugovori_OPULJP[[#This Row],[Bespovratna sredstva - Ukupno (EU+Nac) HRK
= Ukupna ugovorena vrijednost bespovratnih sredstava]]+Ugovori_OPULJP[[#This Row],[Javni doprinos korisnika - HRK]]+Ugovori_OPULJP[[#This Row],[Privatni doprinos korisnika - HRK]]</f>
        <v>2248234</v>
      </c>
      <c r="Z3101" s="22">
        <f>Ugovori_OPULJP[[#This Row],[UKUPNI PRIHVATLJIVI IZDACI
TOTAL ELIGIBLE EXPENDITURE
= Bespovratna sredstva ukupno + doprinos korisnika
= Ukupni prihvatljivi troškovi
= Ukupna ugovorena vrijednost projekta HRK]]/7.5345</f>
        <v>298391.93045324838</v>
      </c>
      <c r="AA3101" s="13" t="s">
        <v>10676</v>
      </c>
      <c r="AB3101" s="13" t="s">
        <v>10677</v>
      </c>
      <c r="AC3101" s="98" t="s">
        <v>11308</v>
      </c>
      <c r="AD3101" s="12" t="s">
        <v>11033</v>
      </c>
    </row>
    <row r="3102" spans="1:30" ht="66.75" customHeight="1" x14ac:dyDescent="0.3">
      <c r="A3102" s="10" t="s">
        <v>11309</v>
      </c>
      <c r="B3102" s="11" t="s">
        <v>10671</v>
      </c>
      <c r="C3102" s="12" t="s">
        <v>11029</v>
      </c>
      <c r="D3102" s="12" t="s">
        <v>11310</v>
      </c>
      <c r="E3102" s="13" t="s">
        <v>223</v>
      </c>
      <c r="F3102" s="14" t="s">
        <v>11135</v>
      </c>
      <c r="G3102" s="14" t="s">
        <v>11136</v>
      </c>
      <c r="H3102" s="16">
        <v>42977</v>
      </c>
      <c r="I3102" s="16">
        <v>44437</v>
      </c>
      <c r="J3102" s="17" t="str">
        <f>IF(Ugovori_OPULJP[[#This Row],[DATUM ZAVRŠETKA OPERACIJE]]&gt;DATE(2023,12,31),"u provedbi","završen")</f>
        <v>završen</v>
      </c>
      <c r="K3102" s="15" t="s">
        <v>91</v>
      </c>
      <c r="L3102" s="15" t="s">
        <v>91</v>
      </c>
      <c r="M3102" s="18">
        <v>0.85</v>
      </c>
      <c r="N3102" s="18">
        <v>0.15</v>
      </c>
      <c r="O3102" s="19">
        <f>Ugovori_OPULJP[[#This Row],[Bespovratna sredstva - Ukupno (EU+Nac) HRK
= Ukupna ugovorena vrijednost bespovratnih sredstava]]*Ugovori_OPULJP[[#This Row],[EU STOPA SUFINANCIRANJA %
EU CO-FINANCING RATE %]]</f>
        <v>7608889.2400000002</v>
      </c>
      <c r="P3102" s="20">
        <f>Ugovori_OPULJP[[#This Row],[Bespovratna sredstva - EU dio - HRK]]/7.5345</f>
        <v>1009873.1488486296</v>
      </c>
      <c r="Q3102" s="19">
        <f>Ugovori_OPULJP[[#This Row],[Bespovratna sredstva - Ukupno (EU+Nac) HRK
= Ukupna ugovorena vrijednost bespovratnih sredstava]]*Ugovori_OPULJP[[#This Row],[STOPA NACIONALNOG SUFINANCIRANJA %]]</f>
        <v>1342745.16</v>
      </c>
      <c r="R3102" s="20">
        <f>Ugovori_OPULJP[[#This Row],[Bespovratna sredstva - Nacionalni dio - HRK]]/7.5345</f>
        <v>178212.9086203464</v>
      </c>
      <c r="S3102" s="19">
        <v>8951634.4000000004</v>
      </c>
      <c r="T3102" s="20">
        <f>Ugovori_OPULJP[[#This Row],[Bespovratna sredstva - Ukupno (EU+Nac) HRK
= Ukupna ugovorena vrijednost bespovratnih sredstava]]/7.5345</f>
        <v>1188086.0574689761</v>
      </c>
      <c r="U3102" s="19">
        <v>471140</v>
      </c>
      <c r="V3102" s="20">
        <f>Ugovori_OPULJP[[#This Row],[Javni doprinos korisnika - HRK]]/7.5345</f>
        <v>62531.023956466917</v>
      </c>
      <c r="W3102" s="19">
        <v>0</v>
      </c>
      <c r="X3102" s="20">
        <f>Ugovori_OPULJP[[#This Row],[Privatni doprinos korisnika - HRK]]/7.5345</f>
        <v>0</v>
      </c>
      <c r="Y3102" s="21">
        <f>Ugovori_OPULJP[[#This Row],[Bespovratna sredstva - Ukupno (EU+Nac) HRK
= Ukupna ugovorena vrijednost bespovratnih sredstava]]+Ugovori_OPULJP[[#This Row],[Javni doprinos korisnika - HRK]]+Ugovori_OPULJP[[#This Row],[Privatni doprinos korisnika - HRK]]</f>
        <v>9422774.4000000004</v>
      </c>
      <c r="Z3102" s="22">
        <f>Ugovori_OPULJP[[#This Row],[UKUPNI PRIHVATLJIVI IZDACI
TOTAL ELIGIBLE EXPENDITURE
= Bespovratna sredstva ukupno + doprinos korisnika
= Ukupni prihvatljivi troškovi
= Ukupna ugovorena vrijednost projekta HRK]]/7.5345</f>
        <v>1250617.0814254428</v>
      </c>
      <c r="AA3102" s="13" t="s">
        <v>10676</v>
      </c>
      <c r="AB3102" s="13" t="s">
        <v>10677</v>
      </c>
      <c r="AC3102" s="98" t="s">
        <v>11311</v>
      </c>
      <c r="AD3102" s="12" t="s">
        <v>11033</v>
      </c>
    </row>
    <row r="3103" spans="1:30" ht="66.75" customHeight="1" x14ac:dyDescent="0.3">
      <c r="A3103" s="10" t="s">
        <v>11312</v>
      </c>
      <c r="B3103" s="11" t="s">
        <v>10671</v>
      </c>
      <c r="C3103" s="12" t="s">
        <v>11029</v>
      </c>
      <c r="D3103" s="12" t="s">
        <v>11310</v>
      </c>
      <c r="E3103" s="13" t="s">
        <v>223</v>
      </c>
      <c r="F3103" s="14" t="s">
        <v>11313</v>
      </c>
      <c r="G3103" s="14" t="s">
        <v>1684</v>
      </c>
      <c r="H3103" s="16">
        <v>42956</v>
      </c>
      <c r="I3103" s="16">
        <v>44416</v>
      </c>
      <c r="J3103" s="17" t="str">
        <f>IF(Ugovori_OPULJP[[#This Row],[DATUM ZAVRŠETKA OPERACIJE]]&gt;DATE(2023,12,31),"u provedbi","završen")</f>
        <v>završen</v>
      </c>
      <c r="K3103" s="15" t="s">
        <v>329</v>
      </c>
      <c r="L3103" s="15" t="s">
        <v>329</v>
      </c>
      <c r="M3103" s="18">
        <v>0.85</v>
      </c>
      <c r="N3103" s="18">
        <v>0.15</v>
      </c>
      <c r="O3103" s="19">
        <f>Ugovori_OPULJP[[#This Row],[Bespovratna sredstva - Ukupno (EU+Nac) HRK
= Ukupna ugovorena vrijednost bespovratnih sredstava]]*Ugovori_OPULJP[[#This Row],[EU STOPA SUFINANCIRANJA %
EU CO-FINANCING RATE %]]</f>
        <v>1700448.358</v>
      </c>
      <c r="P3103" s="20">
        <f>Ugovori_OPULJP[[#This Row],[Bespovratna sredstva - EU dio - HRK]]/7.5345</f>
        <v>225688.28163779943</v>
      </c>
      <c r="Q3103" s="19">
        <f>Ugovori_OPULJP[[#This Row],[Bespovratna sredstva - Ukupno (EU+Nac) HRK
= Ukupna ugovorena vrijednost bespovratnih sredstava]]*Ugovori_OPULJP[[#This Row],[STOPA NACIONALNOG SUFINANCIRANJA %]]</f>
        <v>300079.12199999997</v>
      </c>
      <c r="R3103" s="20">
        <f>Ugovori_OPULJP[[#This Row],[Bespovratna sredstva - Nacionalni dio - HRK]]/7.5345</f>
        <v>39827.343818435191</v>
      </c>
      <c r="S3103" s="19">
        <v>2000527.48</v>
      </c>
      <c r="T3103" s="20">
        <f>Ugovori_OPULJP[[#This Row],[Bespovratna sredstva - Ukupno (EU+Nac) HRK
= Ukupna ugovorena vrijednost bespovratnih sredstava]]/7.5345</f>
        <v>265515.62545623461</v>
      </c>
      <c r="U3103" s="19">
        <v>173958.91999999993</v>
      </c>
      <c r="V3103" s="20">
        <f>Ugovori_OPULJP[[#This Row],[Javni doprinos korisnika - HRK]]/7.5345</f>
        <v>23088.316411175249</v>
      </c>
      <c r="W3103" s="19">
        <v>0</v>
      </c>
      <c r="X3103" s="20">
        <f>Ugovori_OPULJP[[#This Row],[Privatni doprinos korisnika - HRK]]/7.5345</f>
        <v>0</v>
      </c>
      <c r="Y3103" s="21">
        <f>Ugovori_OPULJP[[#This Row],[Bespovratna sredstva - Ukupno (EU+Nac) HRK
= Ukupna ugovorena vrijednost bespovratnih sredstava]]+Ugovori_OPULJP[[#This Row],[Javni doprinos korisnika - HRK]]+Ugovori_OPULJP[[#This Row],[Privatni doprinos korisnika - HRK]]</f>
        <v>2174486.4</v>
      </c>
      <c r="Z3103" s="22">
        <f>Ugovori_OPULJP[[#This Row],[UKUPNI PRIHVATLJIVI IZDACI
TOTAL ELIGIBLE EXPENDITURE
= Bespovratna sredstva ukupno + doprinos korisnika
= Ukupni prihvatljivi troškovi
= Ukupna ugovorena vrijednost projekta HRK]]/7.5345</f>
        <v>288603.94186740991</v>
      </c>
      <c r="AA3103" s="13" t="s">
        <v>10676</v>
      </c>
      <c r="AB3103" s="13" t="s">
        <v>10677</v>
      </c>
      <c r="AC3103" s="98" t="s">
        <v>11314</v>
      </c>
      <c r="AD3103" s="12" t="s">
        <v>11033</v>
      </c>
    </row>
    <row r="3104" spans="1:30" ht="66.75" customHeight="1" x14ac:dyDescent="0.3">
      <c r="A3104" s="10" t="s">
        <v>11315</v>
      </c>
      <c r="B3104" s="11" t="s">
        <v>10671</v>
      </c>
      <c r="C3104" s="12" t="s">
        <v>11029</v>
      </c>
      <c r="D3104" s="12" t="s">
        <v>11310</v>
      </c>
      <c r="E3104" s="13" t="s">
        <v>223</v>
      </c>
      <c r="F3104" s="14" t="s">
        <v>11316</v>
      </c>
      <c r="G3104" s="32" t="s">
        <v>7231</v>
      </c>
      <c r="H3104" s="16">
        <v>42948</v>
      </c>
      <c r="I3104" s="16">
        <v>44408</v>
      </c>
      <c r="J3104" s="17" t="str">
        <f>IF(Ugovori_OPULJP[[#This Row],[DATUM ZAVRŠETKA OPERACIJE]]&gt;DATE(2023,12,31),"u provedbi","završen")</f>
        <v>završen</v>
      </c>
      <c r="K3104" s="15" t="s">
        <v>329</v>
      </c>
      <c r="L3104" s="15" t="s">
        <v>329</v>
      </c>
      <c r="M3104" s="18">
        <v>0.85</v>
      </c>
      <c r="N3104" s="18">
        <v>0.15</v>
      </c>
      <c r="O3104" s="19">
        <f>Ugovori_OPULJP[[#This Row],[Bespovratna sredstva - Ukupno (EU+Nac) HRK
= Ukupna ugovorena vrijednost bespovratnih sredstava]]*Ugovori_OPULJP[[#This Row],[EU STOPA SUFINANCIRANJA %
EU CO-FINANCING RATE %]]</f>
        <v>8194189.5839999989</v>
      </c>
      <c r="P3104" s="20">
        <f>Ugovori_OPULJP[[#This Row],[Bespovratna sredstva - EU dio - HRK]]/7.5345</f>
        <v>1087555.8542703562</v>
      </c>
      <c r="Q3104" s="19">
        <f>Ugovori_OPULJP[[#This Row],[Bespovratna sredstva - Ukupno (EU+Nac) HRK
= Ukupna ugovorena vrijednost bespovratnih sredstava]]*Ugovori_OPULJP[[#This Row],[STOPA NACIONALNOG SUFINANCIRANJA %]]</f>
        <v>1446033.4559999998</v>
      </c>
      <c r="R3104" s="20">
        <f>Ugovori_OPULJP[[#This Row],[Bespovratna sredstva - Nacionalni dio - HRK]]/7.5345</f>
        <v>191921.62134182756</v>
      </c>
      <c r="S3104" s="19">
        <v>9640223.0399999991</v>
      </c>
      <c r="T3104" s="20">
        <f>Ugovori_OPULJP[[#This Row],[Bespovratna sredstva - Ukupno (EU+Nac) HRK
= Ukupna ugovorena vrijednost bespovratnih sredstava]]/7.5345</f>
        <v>1279477.4756121838</v>
      </c>
      <c r="U3104" s="19">
        <v>507380.16000000015</v>
      </c>
      <c r="V3104" s="20">
        <f>Ugovori_OPULJP[[#This Row],[Javni doprinos korisnika - HRK]]/7.5345</f>
        <v>67340.919769062326</v>
      </c>
      <c r="W3104" s="19">
        <v>0</v>
      </c>
      <c r="X3104" s="20">
        <f>Ugovori_OPULJP[[#This Row],[Privatni doprinos korisnika - HRK]]/7.5345</f>
        <v>0</v>
      </c>
      <c r="Y3104" s="21">
        <f>Ugovori_OPULJP[[#This Row],[Bespovratna sredstva - Ukupno (EU+Nac) HRK
= Ukupna ugovorena vrijednost bespovratnih sredstava]]+Ugovori_OPULJP[[#This Row],[Javni doprinos korisnika - HRK]]+Ugovori_OPULJP[[#This Row],[Privatni doprinos korisnika - HRK]]</f>
        <v>10147603.199999999</v>
      </c>
      <c r="Z3104" s="22">
        <f>Ugovori_OPULJP[[#This Row],[UKUPNI PRIHVATLJIVI IZDACI
TOTAL ELIGIBLE EXPENDITURE
= Bespovratna sredstva ukupno + doprinos korisnika
= Ukupni prihvatljivi troškovi
= Ukupna ugovorena vrijednost projekta HRK]]/7.5345</f>
        <v>1346818.395381246</v>
      </c>
      <c r="AA3104" s="13" t="s">
        <v>10676</v>
      </c>
      <c r="AB3104" s="13" t="s">
        <v>10677</v>
      </c>
      <c r="AC3104" s="98" t="s">
        <v>11317</v>
      </c>
      <c r="AD3104" s="12" t="s">
        <v>11033</v>
      </c>
    </row>
    <row r="3105" spans="1:30" ht="66.75" customHeight="1" x14ac:dyDescent="0.3">
      <c r="A3105" s="10" t="s">
        <v>11318</v>
      </c>
      <c r="B3105" s="11" t="s">
        <v>10671</v>
      </c>
      <c r="C3105" s="12" t="s">
        <v>11029</v>
      </c>
      <c r="D3105" s="12" t="s">
        <v>11310</v>
      </c>
      <c r="E3105" s="13" t="s">
        <v>223</v>
      </c>
      <c r="F3105" s="14" t="s">
        <v>11221</v>
      </c>
      <c r="G3105" s="14" t="s">
        <v>11222</v>
      </c>
      <c r="H3105" s="16">
        <v>42969</v>
      </c>
      <c r="I3105" s="16">
        <v>44429</v>
      </c>
      <c r="J3105" s="17" t="str">
        <f>IF(Ugovori_OPULJP[[#This Row],[DATUM ZAVRŠETKA OPERACIJE]]&gt;DATE(2023,12,31),"u provedbi","završen")</f>
        <v>završen</v>
      </c>
      <c r="K3105" s="15" t="s">
        <v>380</v>
      </c>
      <c r="L3105" s="15" t="s">
        <v>380</v>
      </c>
      <c r="M3105" s="18">
        <v>0.85</v>
      </c>
      <c r="N3105" s="18">
        <v>0.15</v>
      </c>
      <c r="O3105" s="19">
        <f>Ugovori_OPULJP[[#This Row],[Bespovratna sredstva - Ukupno (EU+Nac) HRK
= Ukupna ugovorena vrijednost bespovratnih sredstava]]*Ugovori_OPULJP[[#This Row],[EU STOPA SUFINANCIRANJA %
EU CO-FINANCING RATE %]]</f>
        <v>2880288.4440000001</v>
      </c>
      <c r="P3105" s="20">
        <f>Ugovori_OPULJP[[#This Row],[Bespovratna sredstva - EU dio - HRK]]/7.5345</f>
        <v>382279.97133187338</v>
      </c>
      <c r="Q3105" s="19">
        <f>Ugovori_OPULJP[[#This Row],[Bespovratna sredstva - Ukupno (EU+Nac) HRK
= Ukupna ugovorena vrijednost bespovratnih sredstava]]*Ugovori_OPULJP[[#This Row],[STOPA NACIONALNOG SUFINANCIRANJA %]]</f>
        <v>508286.196</v>
      </c>
      <c r="R3105" s="20">
        <f>Ugovori_OPULJP[[#This Row],[Bespovratna sredstva - Nacionalni dio - HRK]]/7.5345</f>
        <v>67461.171411507064</v>
      </c>
      <c r="S3105" s="19">
        <v>3388574.64</v>
      </c>
      <c r="T3105" s="20">
        <f>Ugovori_OPULJP[[#This Row],[Bespovratna sredstva - Ukupno (EU+Nac) HRK
= Ukupna ugovorena vrijednost bespovratnih sredstava]]/7.5345</f>
        <v>449741.14274338045</v>
      </c>
      <c r="U3105" s="19">
        <v>597983.75999999978</v>
      </c>
      <c r="V3105" s="20">
        <f>Ugovori_OPULJP[[#This Row],[Javni doprinos korisnika - HRK]]/7.5345</f>
        <v>79366.084013537693</v>
      </c>
      <c r="W3105" s="19">
        <v>0</v>
      </c>
      <c r="X3105" s="20">
        <f>Ugovori_OPULJP[[#This Row],[Privatni doprinos korisnika - HRK]]/7.5345</f>
        <v>0</v>
      </c>
      <c r="Y3105" s="21">
        <f>Ugovori_OPULJP[[#This Row],[Bespovratna sredstva - Ukupno (EU+Nac) HRK
= Ukupna ugovorena vrijednost bespovratnih sredstava]]+Ugovori_OPULJP[[#This Row],[Javni doprinos korisnika - HRK]]+Ugovori_OPULJP[[#This Row],[Privatni doprinos korisnika - HRK]]</f>
        <v>3986558.4</v>
      </c>
      <c r="Z3105" s="22">
        <f>Ugovori_OPULJP[[#This Row],[UKUPNI PRIHVATLJIVI IZDACI
TOTAL ELIGIBLE EXPENDITURE
= Bespovratna sredstva ukupno + doprinos korisnika
= Ukupni prihvatljivi troškovi
= Ukupna ugovorena vrijednost projekta HRK]]/7.5345</f>
        <v>529107.22675691813</v>
      </c>
      <c r="AA3105" s="13" t="s">
        <v>10676</v>
      </c>
      <c r="AB3105" s="13" t="s">
        <v>10677</v>
      </c>
      <c r="AC3105" s="98" t="s">
        <v>11319</v>
      </c>
      <c r="AD3105" s="12" t="s">
        <v>11033</v>
      </c>
    </row>
    <row r="3106" spans="1:30" ht="66.75" customHeight="1" x14ac:dyDescent="0.3">
      <c r="A3106" s="10" t="s">
        <v>11320</v>
      </c>
      <c r="B3106" s="11" t="s">
        <v>10671</v>
      </c>
      <c r="C3106" s="12" t="s">
        <v>11029</v>
      </c>
      <c r="D3106" s="12" t="s">
        <v>11310</v>
      </c>
      <c r="E3106" s="13" t="s">
        <v>223</v>
      </c>
      <c r="F3106" s="14" t="s">
        <v>11321</v>
      </c>
      <c r="G3106" s="14" t="s">
        <v>2521</v>
      </c>
      <c r="H3106" s="16">
        <v>42961</v>
      </c>
      <c r="I3106" s="16">
        <v>44421</v>
      </c>
      <c r="J3106" s="17" t="str">
        <f>IF(Ugovori_OPULJP[[#This Row],[DATUM ZAVRŠETKA OPERACIJE]]&gt;DATE(2023,12,31),"u provedbi","završen")</f>
        <v>završen</v>
      </c>
      <c r="K3106" s="15" t="s">
        <v>380</v>
      </c>
      <c r="L3106" s="15" t="s">
        <v>380</v>
      </c>
      <c r="M3106" s="18">
        <v>0.85</v>
      </c>
      <c r="N3106" s="18">
        <v>0.15</v>
      </c>
      <c r="O3106" s="19">
        <f>Ugovori_OPULJP[[#This Row],[Bespovratna sredstva - Ukupno (EU+Nac) HRK
= Ukupna ugovorena vrijednost bespovratnih sredstava]]*Ugovori_OPULJP[[#This Row],[EU STOPA SUFINANCIRANJA %
EU CO-FINANCING RATE %]]</f>
        <v>4058588.2619999996</v>
      </c>
      <c r="P3106" s="20">
        <f>Ugovori_OPULJP[[#This Row],[Bespovratna sredstva - EU dio - HRK]]/7.5345</f>
        <v>538667.23233127606</v>
      </c>
      <c r="Q3106" s="19">
        <f>Ugovori_OPULJP[[#This Row],[Bespovratna sredstva - Ukupno (EU+Nac) HRK
= Ukupna ugovorena vrijednost bespovratnih sredstava]]*Ugovori_OPULJP[[#This Row],[STOPA NACIONALNOG SUFINANCIRANJA %]]</f>
        <v>716221.45799999998</v>
      </c>
      <c r="R3106" s="20">
        <f>Ugovori_OPULJP[[#This Row],[Bespovratna sredstva - Nacionalni dio - HRK]]/7.5345</f>
        <v>95058.923352578131</v>
      </c>
      <c r="S3106" s="19">
        <v>4774809.72</v>
      </c>
      <c r="T3106" s="20">
        <f>Ugovori_OPULJP[[#This Row],[Bespovratna sredstva - Ukupno (EU+Nac) HRK
= Ukupna ugovorena vrijednost bespovratnih sredstava]]/7.5345</f>
        <v>633726.15568385425</v>
      </c>
      <c r="U3106" s="19">
        <v>842613.48000000045</v>
      </c>
      <c r="V3106" s="20">
        <f>Ugovori_OPULJP[[#This Row],[Javni doprinos korisnika - HRK]]/7.5345</f>
        <v>111834.02747362139</v>
      </c>
      <c r="W3106" s="19">
        <v>0</v>
      </c>
      <c r="X3106" s="20">
        <f>Ugovori_OPULJP[[#This Row],[Privatni doprinos korisnika - HRK]]/7.5345</f>
        <v>0</v>
      </c>
      <c r="Y3106" s="21">
        <f>Ugovori_OPULJP[[#This Row],[Bespovratna sredstva - Ukupno (EU+Nac) HRK
= Ukupna ugovorena vrijednost bespovratnih sredstava]]+Ugovori_OPULJP[[#This Row],[Javni doprinos korisnika - HRK]]+Ugovori_OPULJP[[#This Row],[Privatni doprinos korisnika - HRK]]</f>
        <v>5617423.2000000002</v>
      </c>
      <c r="Z3106" s="22">
        <f>Ugovori_OPULJP[[#This Row],[UKUPNI PRIHVATLJIVI IZDACI
TOTAL ELIGIBLE EXPENDITURE
= Bespovratna sredstva ukupno + doprinos korisnika
= Ukupni prihvatljivi troškovi
= Ukupna ugovorena vrijednost projekta HRK]]/7.5345</f>
        <v>745560.18315747555</v>
      </c>
      <c r="AA3106" s="13" t="s">
        <v>10676</v>
      </c>
      <c r="AB3106" s="13" t="s">
        <v>10677</v>
      </c>
      <c r="AC3106" s="98" t="s">
        <v>11322</v>
      </c>
      <c r="AD3106" s="12" t="s">
        <v>11033</v>
      </c>
    </row>
    <row r="3107" spans="1:30" ht="66.75" customHeight="1" x14ac:dyDescent="0.3">
      <c r="A3107" s="10" t="s">
        <v>11323</v>
      </c>
      <c r="B3107" s="11" t="s">
        <v>10671</v>
      </c>
      <c r="C3107" s="12" t="s">
        <v>11029</v>
      </c>
      <c r="D3107" s="12" t="s">
        <v>11310</v>
      </c>
      <c r="E3107" s="13" t="s">
        <v>223</v>
      </c>
      <c r="F3107" s="14" t="s">
        <v>11096</v>
      </c>
      <c r="G3107" s="14" t="s">
        <v>813</v>
      </c>
      <c r="H3107" s="16">
        <v>42955</v>
      </c>
      <c r="I3107" s="16">
        <v>44415</v>
      </c>
      <c r="J3107" s="17" t="str">
        <f>IF(Ugovori_OPULJP[[#This Row],[DATUM ZAVRŠETKA OPERACIJE]]&gt;DATE(2023,12,31),"u provedbi","završen")</f>
        <v>završen</v>
      </c>
      <c r="K3107" s="15" t="s">
        <v>66</v>
      </c>
      <c r="L3107" s="15" t="s">
        <v>66</v>
      </c>
      <c r="M3107" s="18">
        <v>0.85</v>
      </c>
      <c r="N3107" s="18">
        <v>0.15</v>
      </c>
      <c r="O3107" s="19">
        <f>Ugovori_OPULJP[[#This Row],[Bespovratna sredstva - Ukupno (EU+Nac) HRK
= Ukupna ugovorena vrijednost bespovratnih sredstava]]*Ugovori_OPULJP[[#This Row],[EU STOPA SUFINANCIRANJA %
EU CO-FINANCING RATE %]]</f>
        <v>7069798.9079999998</v>
      </c>
      <c r="P3107" s="20">
        <f>Ugovori_OPULJP[[#This Row],[Bespovratna sredstva - EU dio - HRK]]/7.5345</f>
        <v>938323.56599641638</v>
      </c>
      <c r="Q3107" s="19">
        <f>Ugovori_OPULJP[[#This Row],[Bespovratna sredstva - Ukupno (EU+Nac) HRK
= Ukupna ugovorena vrijednost bespovratnih sredstava]]*Ugovori_OPULJP[[#This Row],[STOPA NACIONALNOG SUFINANCIRANJA %]]</f>
        <v>1247611.5719999999</v>
      </c>
      <c r="R3107" s="20">
        <f>Ugovori_OPULJP[[#This Row],[Bespovratna sredstva - Nacionalni dio - HRK]]/7.5345</f>
        <v>165586.51164642643</v>
      </c>
      <c r="S3107" s="19">
        <v>8317410.4800000004</v>
      </c>
      <c r="T3107" s="20">
        <f>Ugovori_OPULJP[[#This Row],[Bespovratna sredstva - Ukupno (EU+Nac) HRK
= Ukupna ugovorena vrijednost bespovratnih sredstava]]/7.5345</f>
        <v>1103910.0776428429</v>
      </c>
      <c r="U3107" s="19">
        <v>1467778.3200000003</v>
      </c>
      <c r="V3107" s="20">
        <f>Ugovori_OPULJP[[#This Row],[Javni doprinos korisnika - HRK]]/7.5345</f>
        <v>194807.66076050172</v>
      </c>
      <c r="W3107" s="19">
        <v>0</v>
      </c>
      <c r="X3107" s="20">
        <f>Ugovori_OPULJP[[#This Row],[Privatni doprinos korisnika - HRK]]/7.5345</f>
        <v>0</v>
      </c>
      <c r="Y3107" s="21">
        <f>Ugovori_OPULJP[[#This Row],[Bespovratna sredstva - Ukupno (EU+Nac) HRK
= Ukupna ugovorena vrijednost bespovratnih sredstava]]+Ugovori_OPULJP[[#This Row],[Javni doprinos korisnika - HRK]]+Ugovori_OPULJP[[#This Row],[Privatni doprinos korisnika - HRK]]</f>
        <v>9785188.8000000007</v>
      </c>
      <c r="Z3107" s="22">
        <f>Ugovori_OPULJP[[#This Row],[UKUPNI PRIHVATLJIVI IZDACI
TOTAL ELIGIBLE EXPENDITURE
= Bespovratna sredstva ukupno + doprinos korisnika
= Ukupni prihvatljivi troškovi
= Ukupna ugovorena vrijednost projekta HRK]]/7.5345</f>
        <v>1298717.7384033445</v>
      </c>
      <c r="AA3107" s="13" t="s">
        <v>10676</v>
      </c>
      <c r="AB3107" s="13" t="s">
        <v>10677</v>
      </c>
      <c r="AC3107" s="98" t="s">
        <v>11324</v>
      </c>
      <c r="AD3107" s="12" t="s">
        <v>11033</v>
      </c>
    </row>
    <row r="3108" spans="1:30" ht="66.75" customHeight="1" x14ac:dyDescent="0.3">
      <c r="A3108" s="10" t="s">
        <v>11325</v>
      </c>
      <c r="B3108" s="11" t="s">
        <v>10671</v>
      </c>
      <c r="C3108" s="12" t="s">
        <v>11029</v>
      </c>
      <c r="D3108" s="12" t="s">
        <v>11310</v>
      </c>
      <c r="E3108" s="13" t="s">
        <v>223</v>
      </c>
      <c r="F3108" s="14" t="s">
        <v>11326</v>
      </c>
      <c r="G3108" s="14" t="s">
        <v>792</v>
      </c>
      <c r="H3108" s="16">
        <v>42979</v>
      </c>
      <c r="I3108" s="16">
        <v>44439</v>
      </c>
      <c r="J3108" s="17" t="str">
        <f>IF(Ugovori_OPULJP[[#This Row],[DATUM ZAVRŠETKA OPERACIJE]]&gt;DATE(2023,12,31),"u provedbi","završen")</f>
        <v>završen</v>
      </c>
      <c r="K3108" s="15" t="s">
        <v>586</v>
      </c>
      <c r="L3108" s="15" t="s">
        <v>586</v>
      </c>
      <c r="M3108" s="18">
        <v>0.85</v>
      </c>
      <c r="N3108" s="18">
        <v>0.15</v>
      </c>
      <c r="O3108" s="19">
        <f>Ugovori_OPULJP[[#This Row],[Bespovratna sredstva - Ukupno (EU+Nac) HRK
= Ukupna ugovorena vrijednost bespovratnih sredstava]]*Ugovori_OPULJP[[#This Row],[EU STOPA SUFINANCIRANJA %
EU CO-FINANCING RATE %]]</f>
        <v>5891499.0899999999</v>
      </c>
      <c r="P3108" s="20">
        <f>Ugovori_OPULJP[[#This Row],[Bespovratna sredstva - EU dio - HRK]]/7.5345</f>
        <v>781936.30499701365</v>
      </c>
      <c r="Q3108" s="19">
        <f>Ugovori_OPULJP[[#This Row],[Bespovratna sredstva - Ukupno (EU+Nac) HRK
= Ukupna ugovorena vrijednost bespovratnih sredstava]]*Ugovori_OPULJP[[#This Row],[STOPA NACIONALNOG SUFINANCIRANJA %]]</f>
        <v>1039676.31</v>
      </c>
      <c r="R3108" s="20">
        <f>Ugovori_OPULJP[[#This Row],[Bespovratna sredstva - Nacionalni dio - HRK]]/7.5345</f>
        <v>137988.75970535536</v>
      </c>
      <c r="S3108" s="19">
        <v>6931175.4000000004</v>
      </c>
      <c r="T3108" s="20">
        <f>Ugovori_OPULJP[[#This Row],[Bespovratna sredstva - Ukupno (EU+Nac) HRK
= Ukupna ugovorena vrijednost bespovratnih sredstava]]/7.5345</f>
        <v>919925.06470236916</v>
      </c>
      <c r="U3108" s="19">
        <v>1223148.5999999996</v>
      </c>
      <c r="V3108" s="20">
        <f>Ugovori_OPULJP[[#This Row],[Javni doprinos korisnika - HRK]]/7.5345</f>
        <v>162339.71730041801</v>
      </c>
      <c r="W3108" s="19">
        <v>0</v>
      </c>
      <c r="X3108" s="20">
        <f>Ugovori_OPULJP[[#This Row],[Privatni doprinos korisnika - HRK]]/7.5345</f>
        <v>0</v>
      </c>
      <c r="Y3108" s="21">
        <f>Ugovori_OPULJP[[#This Row],[Bespovratna sredstva - Ukupno (EU+Nac) HRK
= Ukupna ugovorena vrijednost bespovratnih sredstava]]+Ugovori_OPULJP[[#This Row],[Javni doprinos korisnika - HRK]]+Ugovori_OPULJP[[#This Row],[Privatni doprinos korisnika - HRK]]</f>
        <v>8154324</v>
      </c>
      <c r="Z3108" s="22">
        <f>Ugovori_OPULJP[[#This Row],[UKUPNI PRIHVATLJIVI IZDACI
TOTAL ELIGIBLE EXPENDITURE
= Bespovratna sredstva ukupno + doprinos korisnika
= Ukupni prihvatljivi troškovi
= Ukupna ugovorena vrijednost projekta HRK]]/7.5345</f>
        <v>1082264.7820027871</v>
      </c>
      <c r="AA3108" s="13" t="s">
        <v>10676</v>
      </c>
      <c r="AB3108" s="13" t="s">
        <v>10677</v>
      </c>
      <c r="AC3108" s="98" t="s">
        <v>11327</v>
      </c>
      <c r="AD3108" s="12" t="s">
        <v>11033</v>
      </c>
    </row>
    <row r="3109" spans="1:30" ht="66.75" customHeight="1" x14ac:dyDescent="0.3">
      <c r="A3109" s="10" t="s">
        <v>11328</v>
      </c>
      <c r="B3109" s="11" t="s">
        <v>10671</v>
      </c>
      <c r="C3109" s="12" t="s">
        <v>11029</v>
      </c>
      <c r="D3109" s="12" t="s">
        <v>11310</v>
      </c>
      <c r="E3109" s="13" t="s">
        <v>223</v>
      </c>
      <c r="F3109" s="14" t="s">
        <v>11329</v>
      </c>
      <c r="G3109" s="14" t="s">
        <v>21</v>
      </c>
      <c r="H3109" s="16">
        <v>42940</v>
      </c>
      <c r="I3109" s="16">
        <v>44400</v>
      </c>
      <c r="J3109" s="17" t="str">
        <f>IF(Ugovori_OPULJP[[#This Row],[DATUM ZAVRŠETKA OPERACIJE]]&gt;DATE(2023,12,31),"u provedbi","završen")</f>
        <v>završen</v>
      </c>
      <c r="K3109" s="15" t="s">
        <v>21</v>
      </c>
      <c r="L3109" s="15" t="s">
        <v>21</v>
      </c>
      <c r="M3109" s="18">
        <v>0.85</v>
      </c>
      <c r="N3109" s="18">
        <v>0.15</v>
      </c>
      <c r="O3109" s="19">
        <f>Ugovori_OPULJP[[#This Row],[Bespovratna sredstva - Ukupno (EU+Nac) HRK
= Ukupna ugovorena vrijednost bespovratnih sredstava]]*Ugovori_OPULJP[[#This Row],[EU STOPA SUFINANCIRANJA %
EU CO-FINANCING RATE %]]</f>
        <v>17000000</v>
      </c>
      <c r="P3109" s="20">
        <f>Ugovori_OPULJP[[#This Row],[Bespovratna sredstva - EU dio - HRK]]/7.5345</f>
        <v>2256287.7430486428</v>
      </c>
      <c r="Q3109" s="19">
        <f>Ugovori_OPULJP[[#This Row],[Bespovratna sredstva - Ukupno (EU+Nac) HRK
= Ukupna ugovorena vrijednost bespovratnih sredstava]]*Ugovori_OPULJP[[#This Row],[STOPA NACIONALNOG SUFINANCIRANJA %]]</f>
        <v>3000000</v>
      </c>
      <c r="R3109" s="20">
        <f>Ugovori_OPULJP[[#This Row],[Bespovratna sredstva - Nacionalni dio - HRK]]/7.5345</f>
        <v>398168.42524387816</v>
      </c>
      <c r="S3109" s="19">
        <v>20000000</v>
      </c>
      <c r="T3109" s="20">
        <f>Ugovori_OPULJP[[#This Row],[Bespovratna sredstva - Ukupno (EU+Nac) HRK
= Ukupna ugovorena vrijednost bespovratnih sredstava]]/7.5345</f>
        <v>2654456.168292521</v>
      </c>
      <c r="U3109" s="19">
        <v>11711260</v>
      </c>
      <c r="V3109" s="20">
        <f>Ugovori_OPULJP[[#This Row],[Javni doprinos korisnika - HRK]]/7.5345</f>
        <v>1554351.3172738734</v>
      </c>
      <c r="W3109" s="19">
        <v>0</v>
      </c>
      <c r="X3109" s="20">
        <f>Ugovori_OPULJP[[#This Row],[Privatni doprinos korisnika - HRK]]/7.5345</f>
        <v>0</v>
      </c>
      <c r="Y3109" s="21">
        <f>Ugovori_OPULJP[[#This Row],[Bespovratna sredstva - Ukupno (EU+Nac) HRK
= Ukupna ugovorena vrijednost bespovratnih sredstava]]+Ugovori_OPULJP[[#This Row],[Javni doprinos korisnika - HRK]]+Ugovori_OPULJP[[#This Row],[Privatni doprinos korisnika - HRK]]</f>
        <v>31711260</v>
      </c>
      <c r="Z3109" s="22">
        <f>Ugovori_OPULJP[[#This Row],[UKUPNI PRIHVATLJIVI IZDACI
TOTAL ELIGIBLE EXPENDITURE
= Bespovratna sredstva ukupno + doprinos korisnika
= Ukupni prihvatljivi troškovi
= Ukupna ugovorena vrijednost projekta HRK]]/7.5345</f>
        <v>4208807.4855663944</v>
      </c>
      <c r="AA3109" s="13" t="s">
        <v>10676</v>
      </c>
      <c r="AB3109" s="13" t="s">
        <v>10677</v>
      </c>
      <c r="AC3109" s="98" t="s">
        <v>11330</v>
      </c>
      <c r="AD3109" s="12" t="s">
        <v>11033</v>
      </c>
    </row>
    <row r="3110" spans="1:30" ht="66.75" customHeight="1" x14ac:dyDescent="0.3">
      <c r="A3110" s="10" t="s">
        <v>11331</v>
      </c>
      <c r="B3110" s="11" t="s">
        <v>10671</v>
      </c>
      <c r="C3110" s="12" t="s">
        <v>11029</v>
      </c>
      <c r="D3110" s="12" t="s">
        <v>11310</v>
      </c>
      <c r="E3110" s="13" t="s">
        <v>223</v>
      </c>
      <c r="F3110" s="14" t="s">
        <v>11332</v>
      </c>
      <c r="G3110" s="14" t="s">
        <v>1083</v>
      </c>
      <c r="H3110" s="16">
        <v>42964</v>
      </c>
      <c r="I3110" s="16">
        <v>44424</v>
      </c>
      <c r="J3110" s="17" t="str">
        <f>IF(Ugovori_OPULJP[[#This Row],[DATUM ZAVRŠETKA OPERACIJE]]&gt;DATE(2023,12,31),"u provedbi","završen")</f>
        <v>završen</v>
      </c>
      <c r="K3110" s="15" t="s">
        <v>192</v>
      </c>
      <c r="L3110" s="15" t="s">
        <v>192</v>
      </c>
      <c r="M3110" s="18">
        <v>0.85</v>
      </c>
      <c r="N3110" s="18">
        <v>0.15</v>
      </c>
      <c r="O3110" s="19">
        <f>Ugovori_OPULJP[[#This Row],[Bespovratna sredstva - Ukupno (EU+Nac) HRK
= Ukupna ugovorena vrijednost bespovratnih sredstava]]*Ugovori_OPULJP[[#This Row],[EU STOPA SUFINANCIRANJA %
EU CO-FINANCING RATE %]]</f>
        <v>6800000</v>
      </c>
      <c r="P3110" s="20">
        <f>Ugovori_OPULJP[[#This Row],[Bespovratna sredstva - EU dio - HRK]]/7.5345</f>
        <v>902515.09721945715</v>
      </c>
      <c r="Q3110" s="19">
        <f>Ugovori_OPULJP[[#This Row],[Bespovratna sredstva - Ukupno (EU+Nac) HRK
= Ukupna ugovorena vrijednost bespovratnih sredstava]]*Ugovori_OPULJP[[#This Row],[STOPA NACIONALNOG SUFINANCIRANJA %]]</f>
        <v>1200000</v>
      </c>
      <c r="R3110" s="20">
        <f>Ugovori_OPULJP[[#This Row],[Bespovratna sredstva - Nacionalni dio - HRK]]/7.5345</f>
        <v>159267.37009755126</v>
      </c>
      <c r="S3110" s="19">
        <v>8000000</v>
      </c>
      <c r="T3110" s="20">
        <f>Ugovori_OPULJP[[#This Row],[Bespovratna sredstva - Ukupno (EU+Nac) HRK
= Ukupna ugovorena vrijednost bespovratnih sredstava]]/7.5345</f>
        <v>1061782.4673170084</v>
      </c>
      <c r="U3110" s="19">
        <v>4684504</v>
      </c>
      <c r="V3110" s="20">
        <f>Ugovori_OPULJP[[#This Row],[Javni doprinos korisnika - HRK]]/7.5345</f>
        <v>621740.52690954937</v>
      </c>
      <c r="W3110" s="19">
        <v>0</v>
      </c>
      <c r="X3110" s="20">
        <f>Ugovori_OPULJP[[#This Row],[Privatni doprinos korisnika - HRK]]/7.5345</f>
        <v>0</v>
      </c>
      <c r="Y3110" s="21">
        <f>Ugovori_OPULJP[[#This Row],[Bespovratna sredstva - Ukupno (EU+Nac) HRK
= Ukupna ugovorena vrijednost bespovratnih sredstava]]+Ugovori_OPULJP[[#This Row],[Javni doprinos korisnika - HRK]]+Ugovori_OPULJP[[#This Row],[Privatni doprinos korisnika - HRK]]</f>
        <v>12684504</v>
      </c>
      <c r="Z3110" s="22">
        <f>Ugovori_OPULJP[[#This Row],[UKUPNI PRIHVATLJIVI IZDACI
TOTAL ELIGIBLE EXPENDITURE
= Bespovratna sredstva ukupno + doprinos korisnika
= Ukupni prihvatljivi troškovi
= Ukupna ugovorena vrijednost projekta HRK]]/7.5345</f>
        <v>1683522.9942265577</v>
      </c>
      <c r="AA3110" s="13" t="s">
        <v>10676</v>
      </c>
      <c r="AB3110" s="13" t="s">
        <v>10677</v>
      </c>
      <c r="AC3110" s="98" t="s">
        <v>11333</v>
      </c>
      <c r="AD3110" s="12" t="s">
        <v>11033</v>
      </c>
    </row>
    <row r="3111" spans="1:30" ht="66.75" customHeight="1" x14ac:dyDescent="0.3">
      <c r="A3111" s="10" t="s">
        <v>11334</v>
      </c>
      <c r="B3111" s="11" t="s">
        <v>10671</v>
      </c>
      <c r="C3111" s="12" t="s">
        <v>11029</v>
      </c>
      <c r="D3111" s="12" t="s">
        <v>11310</v>
      </c>
      <c r="E3111" s="13" t="s">
        <v>223</v>
      </c>
      <c r="F3111" s="14" t="s">
        <v>11335</v>
      </c>
      <c r="G3111" s="14" t="s">
        <v>1067</v>
      </c>
      <c r="H3111" s="16">
        <v>42948</v>
      </c>
      <c r="I3111" s="16">
        <v>44408</v>
      </c>
      <c r="J3111" s="17" t="str">
        <f>IF(Ugovori_OPULJP[[#This Row],[DATUM ZAVRŠETKA OPERACIJE]]&gt;DATE(2023,12,31),"u provedbi","završen")</f>
        <v>završen</v>
      </c>
      <c r="K3111" s="15" t="s">
        <v>417</v>
      </c>
      <c r="L3111" s="15" t="s">
        <v>417</v>
      </c>
      <c r="M3111" s="18">
        <v>0.85</v>
      </c>
      <c r="N3111" s="18">
        <v>0.15</v>
      </c>
      <c r="O3111" s="19">
        <f>Ugovori_OPULJP[[#This Row],[Bespovratna sredstva - Ukupno (EU+Nac) HRK
= Ukupna ugovorena vrijednost bespovratnih sredstava]]*Ugovori_OPULJP[[#This Row],[EU STOPA SUFINANCIRANJA %
EU CO-FINANCING RATE %]]</f>
        <v>6677032.3020000001</v>
      </c>
      <c r="P3111" s="20">
        <f>Ugovori_OPULJP[[#This Row],[Bespovratna sredstva - EU dio - HRK]]/7.5345</f>
        <v>886194.47899661551</v>
      </c>
      <c r="Q3111" s="19">
        <f>Ugovori_OPULJP[[#This Row],[Bespovratna sredstva - Ukupno (EU+Nac) HRK
= Ukupna ugovorena vrijednost bespovratnih sredstava]]*Ugovori_OPULJP[[#This Row],[STOPA NACIONALNOG SUFINANCIRANJA %]]</f>
        <v>1178299.818</v>
      </c>
      <c r="R3111" s="20">
        <f>Ugovori_OPULJP[[#This Row],[Bespovratna sredstva - Nacionalni dio - HRK]]/7.5345</f>
        <v>156387.26099940273</v>
      </c>
      <c r="S3111" s="19">
        <v>7855332.1200000001</v>
      </c>
      <c r="T3111" s="20">
        <f>Ugovori_OPULJP[[#This Row],[Bespovratna sredstva - Ukupno (EU+Nac) HRK
= Ukupna ugovorena vrijednost bespovratnih sredstava]]/7.5345</f>
        <v>1042581.7399960182</v>
      </c>
      <c r="U3111" s="19">
        <v>1386235.0799999991</v>
      </c>
      <c r="V3111" s="20">
        <f>Ugovori_OPULJP[[#This Row],[Javni doprinos korisnika - HRK]]/7.5345</f>
        <v>183985.01294047371</v>
      </c>
      <c r="W3111" s="19">
        <v>0</v>
      </c>
      <c r="X3111" s="20">
        <f>Ugovori_OPULJP[[#This Row],[Privatni doprinos korisnika - HRK]]/7.5345</f>
        <v>0</v>
      </c>
      <c r="Y3111" s="21">
        <f>Ugovori_OPULJP[[#This Row],[Bespovratna sredstva - Ukupno (EU+Nac) HRK
= Ukupna ugovorena vrijednost bespovratnih sredstava]]+Ugovori_OPULJP[[#This Row],[Javni doprinos korisnika - HRK]]+Ugovori_OPULJP[[#This Row],[Privatni doprinos korisnika - HRK]]</f>
        <v>9241567.1999999993</v>
      </c>
      <c r="Z3111" s="22">
        <f>Ugovori_OPULJP[[#This Row],[UKUPNI PRIHVATLJIVI IZDACI
TOTAL ELIGIBLE EXPENDITURE
= Bespovratna sredstva ukupno + doprinos korisnika
= Ukupni prihvatljivi troškovi
= Ukupna ugovorena vrijednost projekta HRK]]/7.5345</f>
        <v>1226566.752936492</v>
      </c>
      <c r="AA3111" s="13" t="s">
        <v>10676</v>
      </c>
      <c r="AB3111" s="13" t="s">
        <v>10677</v>
      </c>
      <c r="AC3111" s="98" t="s">
        <v>11336</v>
      </c>
      <c r="AD3111" s="12" t="s">
        <v>11033</v>
      </c>
    </row>
    <row r="3112" spans="1:30" ht="66.75" customHeight="1" x14ac:dyDescent="0.3">
      <c r="A3112" s="10" t="s">
        <v>11337</v>
      </c>
      <c r="B3112" s="11" t="s">
        <v>10671</v>
      </c>
      <c r="C3112" s="12" t="s">
        <v>11029</v>
      </c>
      <c r="D3112" s="12" t="s">
        <v>11310</v>
      </c>
      <c r="E3112" s="13" t="s">
        <v>223</v>
      </c>
      <c r="F3112" s="14" t="s">
        <v>11338</v>
      </c>
      <c r="G3112" s="32" t="s">
        <v>1486</v>
      </c>
      <c r="H3112" s="16">
        <v>42979</v>
      </c>
      <c r="I3112" s="16">
        <v>44439</v>
      </c>
      <c r="J3112" s="17" t="str">
        <f>IF(Ugovori_OPULJP[[#This Row],[DATUM ZAVRŠETKA OPERACIJE]]&gt;DATE(2023,12,31),"u provedbi","završen")</f>
        <v>završen</v>
      </c>
      <c r="K3112" s="15" t="s">
        <v>178</v>
      </c>
      <c r="L3112" s="15" t="s">
        <v>178</v>
      </c>
      <c r="M3112" s="18">
        <v>0.85</v>
      </c>
      <c r="N3112" s="18">
        <v>0.15</v>
      </c>
      <c r="O3112" s="19">
        <f>Ugovori_OPULJP[[#This Row],[Bespovratna sredstva - Ukupno (EU+Nac) HRK
= Ukupna ugovorena vrijednost bespovratnih sredstava]]*Ugovori_OPULJP[[#This Row],[EU STOPA SUFINANCIRANJA %
EU CO-FINANCING RATE %]]</f>
        <v>7901539.9559999993</v>
      </c>
      <c r="P3112" s="20">
        <f>Ugovori_OPULJP[[#This Row],[Bespovratna sredstva - EU dio - HRK]]/7.5345</f>
        <v>1048714.5737607006</v>
      </c>
      <c r="Q3112" s="19">
        <f>Ugovori_OPULJP[[#This Row],[Bespovratna sredstva - Ukupno (EU+Nac) HRK
= Ukupna ugovorena vrijednost bespovratnih sredstava]]*Ugovori_OPULJP[[#This Row],[STOPA NACIONALNOG SUFINANCIRANJA %]]</f>
        <v>1394389.4039999999</v>
      </c>
      <c r="R3112" s="20">
        <f>Ugovori_OPULJP[[#This Row],[Bespovratna sredstva - Nacionalni dio - HRK]]/7.5345</f>
        <v>185067.27772247657</v>
      </c>
      <c r="S3112" s="19">
        <v>9295929.3599999994</v>
      </c>
      <c r="T3112" s="20">
        <f>Ugovori_OPULJP[[#This Row],[Bespovratna sredstva - Ukupno (EU+Nac) HRK
= Ukupna ugovorena vrijednost bespovratnih sredstava]]/7.5345</f>
        <v>1233781.8514831772</v>
      </c>
      <c r="U3112" s="19">
        <v>489259.44000000134</v>
      </c>
      <c r="V3112" s="20">
        <f>Ugovori_OPULJP[[#This Row],[Javni doprinos korisnika - HRK]]/7.5345</f>
        <v>64935.886920167402</v>
      </c>
      <c r="W3112" s="19">
        <v>0</v>
      </c>
      <c r="X3112" s="20">
        <f>Ugovori_OPULJP[[#This Row],[Privatni doprinos korisnika - HRK]]/7.5345</f>
        <v>0</v>
      </c>
      <c r="Y3112" s="21">
        <f>Ugovori_OPULJP[[#This Row],[Bespovratna sredstva - Ukupno (EU+Nac) HRK
= Ukupna ugovorena vrijednost bespovratnih sredstava]]+Ugovori_OPULJP[[#This Row],[Javni doprinos korisnika - HRK]]+Ugovori_OPULJP[[#This Row],[Privatni doprinos korisnika - HRK]]</f>
        <v>9785188.8000000007</v>
      </c>
      <c r="Z3112" s="22">
        <f>Ugovori_OPULJP[[#This Row],[UKUPNI PRIHVATLJIVI IZDACI
TOTAL ELIGIBLE EXPENDITURE
= Bespovratna sredstva ukupno + doprinos korisnika
= Ukupni prihvatljivi troškovi
= Ukupna ugovorena vrijednost projekta HRK]]/7.5345</f>
        <v>1298717.7384033445</v>
      </c>
      <c r="AA3112" s="13" t="s">
        <v>10676</v>
      </c>
      <c r="AB3112" s="13" t="s">
        <v>10677</v>
      </c>
      <c r="AC3112" s="98" t="s">
        <v>11339</v>
      </c>
      <c r="AD3112" s="12" t="s">
        <v>11033</v>
      </c>
    </row>
    <row r="3113" spans="1:30" ht="66.75" customHeight="1" x14ac:dyDescent="0.3">
      <c r="A3113" s="10" t="s">
        <v>11340</v>
      </c>
      <c r="B3113" s="11" t="s">
        <v>10671</v>
      </c>
      <c r="C3113" s="12" t="s">
        <v>11029</v>
      </c>
      <c r="D3113" s="12" t="s">
        <v>11310</v>
      </c>
      <c r="E3113" s="13" t="s">
        <v>223</v>
      </c>
      <c r="F3113" s="14" t="s">
        <v>11341</v>
      </c>
      <c r="G3113" s="14" t="s">
        <v>11119</v>
      </c>
      <c r="H3113" s="16">
        <v>42963</v>
      </c>
      <c r="I3113" s="16">
        <v>44423</v>
      </c>
      <c r="J3113" s="17" t="str">
        <f>IF(Ugovori_OPULJP[[#This Row],[DATUM ZAVRŠETKA OPERACIJE]]&gt;DATE(2023,12,31),"u provedbi","završen")</f>
        <v>završen</v>
      </c>
      <c r="K3113" s="15" t="s">
        <v>329</v>
      </c>
      <c r="L3113" s="15" t="s">
        <v>329</v>
      </c>
      <c r="M3113" s="18">
        <v>0.85</v>
      </c>
      <c r="N3113" s="18">
        <v>0.15</v>
      </c>
      <c r="O3113" s="19">
        <f>Ugovori_OPULJP[[#This Row],[Bespovratna sredstva - Ukupno (EU+Nac) HRK
= Ukupna ugovorena vrijednost bespovratnih sredstava]]*Ugovori_OPULJP[[#This Row],[EU STOPA SUFINANCIRANJA %
EU CO-FINANCING RATE %]]</f>
        <v>3826008.8139999998</v>
      </c>
      <c r="P3113" s="20">
        <f>Ugovori_OPULJP[[#This Row],[Bespovratna sredstva - EU dio - HRK]]/7.5345</f>
        <v>507798.63481319259</v>
      </c>
      <c r="Q3113" s="19">
        <f>Ugovori_OPULJP[[#This Row],[Bespovratna sredstva - Ukupno (EU+Nac) HRK
= Ukupna ugovorena vrijednost bespovratnih sredstava]]*Ugovori_OPULJP[[#This Row],[STOPA NACIONALNOG SUFINANCIRANJA %]]</f>
        <v>675178.02599999995</v>
      </c>
      <c r="R3113" s="20">
        <f>Ugovori_OPULJP[[#This Row],[Bespovratna sredstva - Nacionalni dio - HRK]]/7.5345</f>
        <v>89611.523790563399</v>
      </c>
      <c r="S3113" s="19">
        <v>4501186.84</v>
      </c>
      <c r="T3113" s="20">
        <f>Ugovori_OPULJP[[#This Row],[Bespovratna sredstva - Ukupno (EU+Nac) HRK
= Ukupna ugovorena vrijednost bespovratnih sredstava]]/7.5345</f>
        <v>597410.15860375599</v>
      </c>
      <c r="U3113" s="19">
        <v>391407.56000000052</v>
      </c>
      <c r="V3113" s="20">
        <f>Ugovori_OPULJP[[#This Row],[Javni doprinos korisnika - HRK]]/7.5345</f>
        <v>51948.710597916317</v>
      </c>
      <c r="W3113" s="19">
        <v>0</v>
      </c>
      <c r="X3113" s="20">
        <f>Ugovori_OPULJP[[#This Row],[Privatni doprinos korisnika - HRK]]/7.5345</f>
        <v>0</v>
      </c>
      <c r="Y3113" s="21">
        <f>Ugovori_OPULJP[[#This Row],[Bespovratna sredstva - Ukupno (EU+Nac) HRK
= Ukupna ugovorena vrijednost bespovratnih sredstava]]+Ugovori_OPULJP[[#This Row],[Javni doprinos korisnika - HRK]]+Ugovori_OPULJP[[#This Row],[Privatni doprinos korisnika - HRK]]</f>
        <v>4892594.4000000004</v>
      </c>
      <c r="Z3113" s="22">
        <f>Ugovori_OPULJP[[#This Row],[UKUPNI PRIHVATLJIVI IZDACI
TOTAL ELIGIBLE EXPENDITURE
= Bespovratna sredstva ukupno + doprinos korisnika
= Ukupni prihvatljivi troškovi
= Ukupna ugovorena vrijednost projekta HRK]]/7.5345</f>
        <v>649358.86920167226</v>
      </c>
      <c r="AA3113" s="13" t="s">
        <v>10676</v>
      </c>
      <c r="AB3113" s="13" t="s">
        <v>10677</v>
      </c>
      <c r="AC3113" s="98" t="s">
        <v>11342</v>
      </c>
      <c r="AD3113" s="12" t="s">
        <v>11033</v>
      </c>
    </row>
    <row r="3114" spans="1:30" ht="66.75" customHeight="1" x14ac:dyDescent="0.3">
      <c r="A3114" s="10" t="s">
        <v>11343</v>
      </c>
      <c r="B3114" s="11" t="s">
        <v>10671</v>
      </c>
      <c r="C3114" s="12" t="s">
        <v>11029</v>
      </c>
      <c r="D3114" s="12" t="s">
        <v>11310</v>
      </c>
      <c r="E3114" s="13" t="s">
        <v>223</v>
      </c>
      <c r="F3114" s="14" t="s">
        <v>11344</v>
      </c>
      <c r="G3114" s="14" t="s">
        <v>11093</v>
      </c>
      <c r="H3114" s="16">
        <v>42965</v>
      </c>
      <c r="I3114" s="16">
        <v>44425</v>
      </c>
      <c r="J3114" s="17" t="str">
        <f>IF(Ugovori_OPULJP[[#This Row],[DATUM ZAVRŠETKA OPERACIJE]]&gt;DATE(2023,12,31),"u provedbi","završen")</f>
        <v>završen</v>
      </c>
      <c r="K3114" s="15" t="s">
        <v>362</v>
      </c>
      <c r="L3114" s="15" t="s">
        <v>362</v>
      </c>
      <c r="M3114" s="18">
        <v>0.85</v>
      </c>
      <c r="N3114" s="18">
        <v>0.15</v>
      </c>
      <c r="O3114" s="19">
        <f>Ugovori_OPULJP[[#This Row],[Bespovratna sredstva - Ukupno (EU+Nac) HRK
= Ukupna ugovorena vrijednost bespovratnih sredstava]]*Ugovori_OPULJP[[#This Row],[EU STOPA SUFINANCIRANJA %
EU CO-FINANCING RATE %]]</f>
        <v>4676233.0014999993</v>
      </c>
      <c r="P3114" s="20">
        <f>Ugovori_OPULJP[[#This Row],[Bespovratna sredstva - EU dio - HRK]]/7.5345</f>
        <v>620642.77676023613</v>
      </c>
      <c r="Q3114" s="19">
        <f>Ugovori_OPULJP[[#This Row],[Bespovratna sredstva - Ukupno (EU+Nac) HRK
= Ukupna ugovorena vrijednost bespovratnih sredstava]]*Ugovori_OPULJP[[#This Row],[STOPA NACIONALNOG SUFINANCIRANJA %]]</f>
        <v>825217.58849999995</v>
      </c>
      <c r="R3114" s="20">
        <f>Ugovori_OPULJP[[#This Row],[Bespovratna sredstva - Nacionalni dio - HRK]]/7.5345</f>
        <v>109525.1958988652</v>
      </c>
      <c r="S3114" s="19">
        <v>5501450.5899999999</v>
      </c>
      <c r="T3114" s="20">
        <f>Ugovori_OPULJP[[#This Row],[Bespovratna sredstva - Ukupno (EU+Nac) HRK
= Ukupna ugovorena vrijednost bespovratnih sredstava]]/7.5345</f>
        <v>730167.97265910136</v>
      </c>
      <c r="U3114" s="19">
        <v>478387.00999999978</v>
      </c>
      <c r="V3114" s="20">
        <f>Ugovori_OPULJP[[#This Row],[Javni doprinos korisnika - HRK]]/7.5345</f>
        <v>63492.867476275766</v>
      </c>
      <c r="W3114" s="19">
        <v>0</v>
      </c>
      <c r="X3114" s="20">
        <f>Ugovori_OPULJP[[#This Row],[Privatni doprinos korisnika - HRK]]/7.5345</f>
        <v>0</v>
      </c>
      <c r="Y3114" s="21">
        <f>Ugovori_OPULJP[[#This Row],[Bespovratna sredstva - Ukupno (EU+Nac) HRK
= Ukupna ugovorena vrijednost bespovratnih sredstava]]+Ugovori_OPULJP[[#This Row],[Javni doprinos korisnika - HRK]]+Ugovori_OPULJP[[#This Row],[Privatni doprinos korisnika - HRK]]</f>
        <v>5979837.5999999996</v>
      </c>
      <c r="Z3114" s="22">
        <f>Ugovori_OPULJP[[#This Row],[UKUPNI PRIHVATLJIVI IZDACI
TOTAL ELIGIBLE EXPENDITURE
= Bespovratna sredstva ukupno + doprinos korisnika
= Ukupni prihvatljivi troškovi
= Ukupna ugovorena vrijednost projekta HRK]]/7.5345</f>
        <v>793660.84013537713</v>
      </c>
      <c r="AA3114" s="13" t="s">
        <v>10676</v>
      </c>
      <c r="AB3114" s="13" t="s">
        <v>10677</v>
      </c>
      <c r="AC3114" s="98" t="s">
        <v>11345</v>
      </c>
      <c r="AD3114" s="12" t="s">
        <v>11033</v>
      </c>
    </row>
    <row r="3115" spans="1:30" ht="66.75" customHeight="1" x14ac:dyDescent="0.3">
      <c r="A3115" s="10" t="s">
        <v>11346</v>
      </c>
      <c r="B3115" s="11" t="s">
        <v>10671</v>
      </c>
      <c r="C3115" s="12" t="s">
        <v>11029</v>
      </c>
      <c r="D3115" s="12" t="s">
        <v>11310</v>
      </c>
      <c r="E3115" s="13" t="s">
        <v>223</v>
      </c>
      <c r="F3115" s="14" t="s">
        <v>11347</v>
      </c>
      <c r="G3115" s="14" t="s">
        <v>1967</v>
      </c>
      <c r="H3115" s="16">
        <v>42956</v>
      </c>
      <c r="I3115" s="16">
        <v>44416</v>
      </c>
      <c r="J3115" s="17" t="str">
        <f>IF(Ugovori_OPULJP[[#This Row],[DATUM ZAVRŠETKA OPERACIJE]]&gt;DATE(2023,12,31),"u provedbi","završen")</f>
        <v>završen</v>
      </c>
      <c r="K3115" s="15" t="s">
        <v>591</v>
      </c>
      <c r="L3115" s="15" t="s">
        <v>591</v>
      </c>
      <c r="M3115" s="18">
        <v>0.85</v>
      </c>
      <c r="N3115" s="18">
        <v>0.15</v>
      </c>
      <c r="O3115" s="19">
        <f>Ugovori_OPULJP[[#This Row],[Bespovratna sredstva - Ukupno (EU+Nac) HRK
= Ukupna ugovorena vrijednost bespovratnih sredstava]]*Ugovori_OPULJP[[#This Row],[EU STOPA SUFINANCIRANJA %
EU CO-FINANCING RATE %]]</f>
        <v>2266950</v>
      </c>
      <c r="P3115" s="20">
        <f>Ugovori_OPULJP[[#This Row],[Bespovratna sredstva - EU dio - HRK]]/7.5345</f>
        <v>300875.97053553653</v>
      </c>
      <c r="Q3115" s="19">
        <f>Ugovori_OPULJP[[#This Row],[Bespovratna sredstva - Ukupno (EU+Nac) HRK
= Ukupna ugovorena vrijednost bespovratnih sredstava]]*Ugovori_OPULJP[[#This Row],[STOPA NACIONALNOG SUFINANCIRANJA %]]</f>
        <v>400050</v>
      </c>
      <c r="R3115" s="20">
        <f>Ugovori_OPULJP[[#This Row],[Bespovratna sredstva - Nacionalni dio - HRK]]/7.5345</f>
        <v>53095.759506271148</v>
      </c>
      <c r="S3115" s="19">
        <v>2667000</v>
      </c>
      <c r="T3115" s="20">
        <f>Ugovori_OPULJP[[#This Row],[Bespovratna sredstva - Ukupno (EU+Nac) HRK
= Ukupna ugovorena vrijednost bespovratnih sredstava]]/7.5345</f>
        <v>353971.73004180769</v>
      </c>
      <c r="U3115" s="19">
        <v>232315.20000000019</v>
      </c>
      <c r="V3115" s="20">
        <f>Ugovori_OPULJP[[#This Row],[Javni doprinos korisnika - HRK]]/7.5345</f>
        <v>30833.525781405559</v>
      </c>
      <c r="W3115" s="19">
        <v>0</v>
      </c>
      <c r="X3115" s="20">
        <f>Ugovori_OPULJP[[#This Row],[Privatni doprinos korisnika - HRK]]/7.5345</f>
        <v>0</v>
      </c>
      <c r="Y3115" s="21">
        <f>Ugovori_OPULJP[[#This Row],[Bespovratna sredstva - Ukupno (EU+Nac) HRK
= Ukupna ugovorena vrijednost bespovratnih sredstava]]+Ugovori_OPULJP[[#This Row],[Javni doprinos korisnika - HRK]]+Ugovori_OPULJP[[#This Row],[Privatni doprinos korisnika - HRK]]</f>
        <v>2899315.2</v>
      </c>
      <c r="Z3115" s="22">
        <f>Ugovori_OPULJP[[#This Row],[UKUPNI PRIHVATLJIVI IZDACI
TOTAL ELIGIBLE EXPENDITURE
= Bespovratna sredstva ukupno + doprinos korisnika
= Ukupni prihvatljivi troškovi
= Ukupna ugovorena vrijednost projekta HRK]]/7.5345</f>
        <v>384805.2558232132</v>
      </c>
      <c r="AA3115" s="13" t="s">
        <v>10676</v>
      </c>
      <c r="AB3115" s="13" t="s">
        <v>10677</v>
      </c>
      <c r="AC3115" s="98" t="s">
        <v>11348</v>
      </c>
      <c r="AD3115" s="12" t="s">
        <v>11033</v>
      </c>
    </row>
    <row r="3116" spans="1:30" ht="66.75" customHeight="1" x14ac:dyDescent="0.3">
      <c r="A3116" s="10" t="s">
        <v>11349</v>
      </c>
      <c r="B3116" s="11" t="s">
        <v>10671</v>
      </c>
      <c r="C3116" s="12" t="s">
        <v>11029</v>
      </c>
      <c r="D3116" s="12" t="s">
        <v>11310</v>
      </c>
      <c r="E3116" s="13" t="s">
        <v>223</v>
      </c>
      <c r="F3116" s="14" t="s">
        <v>11350</v>
      </c>
      <c r="G3116" s="14" t="s">
        <v>853</v>
      </c>
      <c r="H3116" s="16">
        <v>42968</v>
      </c>
      <c r="I3116" s="16">
        <v>44428</v>
      </c>
      <c r="J3116" s="17" t="str">
        <f>IF(Ugovori_OPULJP[[#This Row],[DATUM ZAVRŠETKA OPERACIJE]]&gt;DATE(2023,12,31),"u provedbi","završen")</f>
        <v>završen</v>
      </c>
      <c r="K3116" s="15" t="s">
        <v>91</v>
      </c>
      <c r="L3116" s="15" t="s">
        <v>91</v>
      </c>
      <c r="M3116" s="18">
        <v>0.85</v>
      </c>
      <c r="N3116" s="18">
        <v>0.15</v>
      </c>
      <c r="O3116" s="19">
        <f>Ugovori_OPULJP[[#This Row],[Bespovratna sredstva - Ukupno (EU+Nac) HRK
= Ukupna ugovorena vrijednost bespovratnih sredstava]]*Ugovori_OPULJP[[#This Row],[EU STOPA SUFINANCIRANJA %
EU CO-FINANCING RATE %]]</f>
        <v>4534528.9744999995</v>
      </c>
      <c r="P3116" s="20">
        <f>Ugovori_OPULJP[[#This Row],[Bespovratna sredstva - EU dio - HRK]]/7.5345</f>
        <v>601835.42033313413</v>
      </c>
      <c r="Q3116" s="19">
        <f>Ugovori_OPULJP[[#This Row],[Bespovratna sredstva - Ukupno (EU+Nac) HRK
= Ukupna ugovorena vrijednost bespovratnih sredstava]]*Ugovori_OPULJP[[#This Row],[STOPA NACIONALNOG SUFINANCIRANJA %]]</f>
        <v>800210.99549999996</v>
      </c>
      <c r="R3116" s="20">
        <f>Ugovori_OPULJP[[#This Row],[Bespovratna sredstva - Nacionalni dio - HRK]]/7.5345</f>
        <v>106206.25064702368</v>
      </c>
      <c r="S3116" s="19">
        <v>5334739.97</v>
      </c>
      <c r="T3116" s="20">
        <f>Ugovori_OPULJP[[#This Row],[Bespovratna sredstva - Ukupno (EU+Nac) HRK
= Ukupna ugovorena vrijednost bespovratnih sredstava]]/7.5345</f>
        <v>708041.67098015791</v>
      </c>
      <c r="U3116" s="19">
        <v>463890.43000000063</v>
      </c>
      <c r="V3116" s="20">
        <f>Ugovori_OPULJP[[#This Row],[Javni doprinos korisnika - HRK]]/7.5345</f>
        <v>61568.840666268581</v>
      </c>
      <c r="W3116" s="19">
        <v>0</v>
      </c>
      <c r="X3116" s="20">
        <f>Ugovori_OPULJP[[#This Row],[Privatni doprinos korisnika - HRK]]/7.5345</f>
        <v>0</v>
      </c>
      <c r="Y3116" s="21">
        <f>Ugovori_OPULJP[[#This Row],[Bespovratna sredstva - Ukupno (EU+Nac) HRK
= Ukupna ugovorena vrijednost bespovratnih sredstava]]+Ugovori_OPULJP[[#This Row],[Javni doprinos korisnika - HRK]]+Ugovori_OPULJP[[#This Row],[Privatni doprinos korisnika - HRK]]</f>
        <v>5798630.4000000004</v>
      </c>
      <c r="Z3116" s="22">
        <f>Ugovori_OPULJP[[#This Row],[UKUPNI PRIHVATLJIVI IZDACI
TOTAL ELIGIBLE EXPENDITURE
= Bespovratna sredstva ukupno + doprinos korisnika
= Ukupni prihvatljivi troškovi
= Ukupna ugovorena vrijednost projekta HRK]]/7.5345</f>
        <v>769610.5116464264</v>
      </c>
      <c r="AA3116" s="13" t="s">
        <v>10676</v>
      </c>
      <c r="AB3116" s="13" t="s">
        <v>10677</v>
      </c>
      <c r="AC3116" s="98" t="s">
        <v>11351</v>
      </c>
      <c r="AD3116" s="12" t="s">
        <v>11033</v>
      </c>
    </row>
    <row r="3117" spans="1:30" ht="66.75" customHeight="1" x14ac:dyDescent="0.3">
      <c r="A3117" s="10" t="s">
        <v>11352</v>
      </c>
      <c r="B3117" s="11" t="s">
        <v>10671</v>
      </c>
      <c r="C3117" s="12" t="s">
        <v>11029</v>
      </c>
      <c r="D3117" s="12" t="s">
        <v>11310</v>
      </c>
      <c r="E3117" s="13" t="s">
        <v>223</v>
      </c>
      <c r="F3117" s="14" t="s">
        <v>11353</v>
      </c>
      <c r="G3117" s="14" t="s">
        <v>1159</v>
      </c>
      <c r="H3117" s="16">
        <v>42963</v>
      </c>
      <c r="I3117" s="16">
        <v>44423</v>
      </c>
      <c r="J3117" s="17" t="str">
        <f>IF(Ugovori_OPULJP[[#This Row],[DATUM ZAVRŠETKA OPERACIJE]]&gt;DATE(2023,12,31),"u provedbi","završen")</f>
        <v>završen</v>
      </c>
      <c r="K3117" s="15" t="s">
        <v>324</v>
      </c>
      <c r="L3117" s="15" t="s">
        <v>324</v>
      </c>
      <c r="M3117" s="18">
        <v>0.85</v>
      </c>
      <c r="N3117" s="18">
        <v>0.15</v>
      </c>
      <c r="O3117" s="19">
        <f>Ugovori_OPULJP[[#This Row],[Bespovratna sredstva - Ukupno (EU+Nac) HRK
= Ukupna ugovorena vrijednost bespovratnih sredstava]]*Ugovori_OPULJP[[#This Row],[EU STOPA SUFINANCIRANJA %
EU CO-FINANCING RATE %]]</f>
        <v>4959641.0639999993</v>
      </c>
      <c r="P3117" s="20">
        <f>Ugovori_OPULJP[[#This Row],[Bespovratna sredstva - EU dio - HRK]]/7.5345</f>
        <v>658257.49074258399</v>
      </c>
      <c r="Q3117" s="19">
        <f>Ugovori_OPULJP[[#This Row],[Bespovratna sredstva - Ukupno (EU+Nac) HRK
= Ukupna ugovorena vrijednost bespovratnih sredstava]]*Ugovori_OPULJP[[#This Row],[STOPA NACIONALNOG SUFINANCIRANJA %]]</f>
        <v>875230.77599999995</v>
      </c>
      <c r="R3117" s="20">
        <f>Ugovori_OPULJP[[#This Row],[Bespovratna sredstva - Nacionalni dio - HRK]]/7.5345</f>
        <v>116163.08660163247</v>
      </c>
      <c r="S3117" s="19">
        <v>5834871.8399999999</v>
      </c>
      <c r="T3117" s="20">
        <f>Ugovori_OPULJP[[#This Row],[Bespovratna sredstva - Ukupno (EU+Nac) HRK
= Ukupna ugovorena vrijednost bespovratnih sredstava]]/7.5345</f>
        <v>774420.57734421652</v>
      </c>
      <c r="U3117" s="19">
        <v>507380.16000000015</v>
      </c>
      <c r="V3117" s="20">
        <f>Ugovori_OPULJP[[#This Row],[Javni doprinos korisnika - HRK]]/7.5345</f>
        <v>67340.919769062326</v>
      </c>
      <c r="W3117" s="19">
        <v>0</v>
      </c>
      <c r="X3117" s="20">
        <f>Ugovori_OPULJP[[#This Row],[Privatni doprinos korisnika - HRK]]/7.5345</f>
        <v>0</v>
      </c>
      <c r="Y3117" s="21">
        <f>Ugovori_OPULJP[[#This Row],[Bespovratna sredstva - Ukupno (EU+Nac) HRK
= Ukupna ugovorena vrijednost bespovratnih sredstava]]+Ugovori_OPULJP[[#This Row],[Javni doprinos korisnika - HRK]]+Ugovori_OPULJP[[#This Row],[Privatni doprinos korisnika - HRK]]</f>
        <v>6342252</v>
      </c>
      <c r="Z3117" s="22">
        <f>Ugovori_OPULJP[[#This Row],[UKUPNI PRIHVATLJIVI IZDACI
TOTAL ELIGIBLE EXPENDITURE
= Bespovratna sredstva ukupno + doprinos korisnika
= Ukupni prihvatljivi troškovi
= Ukupna ugovorena vrijednost projekta HRK]]/7.5345</f>
        <v>841761.49711327883</v>
      </c>
      <c r="AA3117" s="13" t="s">
        <v>10676</v>
      </c>
      <c r="AB3117" s="13" t="s">
        <v>10677</v>
      </c>
      <c r="AC3117" s="98" t="s">
        <v>11354</v>
      </c>
      <c r="AD3117" s="12" t="s">
        <v>11033</v>
      </c>
    </row>
    <row r="3118" spans="1:30" ht="66.75" customHeight="1" x14ac:dyDescent="0.3">
      <c r="A3118" s="10" t="s">
        <v>11355</v>
      </c>
      <c r="B3118" s="11" t="s">
        <v>10671</v>
      </c>
      <c r="C3118" s="12" t="s">
        <v>11029</v>
      </c>
      <c r="D3118" s="12" t="s">
        <v>11310</v>
      </c>
      <c r="E3118" s="13" t="s">
        <v>223</v>
      </c>
      <c r="F3118" s="14" t="s">
        <v>11356</v>
      </c>
      <c r="G3118" s="14" t="s">
        <v>2472</v>
      </c>
      <c r="H3118" s="16">
        <v>42968</v>
      </c>
      <c r="I3118" s="16">
        <v>44428</v>
      </c>
      <c r="J3118" s="17" t="str">
        <f>IF(Ugovori_OPULJP[[#This Row],[DATUM ZAVRŠETKA OPERACIJE]]&gt;DATE(2023,12,31),"u provedbi","završen")</f>
        <v>završen</v>
      </c>
      <c r="K3118" s="15" t="s">
        <v>324</v>
      </c>
      <c r="L3118" s="15" t="s">
        <v>324</v>
      </c>
      <c r="M3118" s="18">
        <v>0.85</v>
      </c>
      <c r="N3118" s="18">
        <v>0.15</v>
      </c>
      <c r="O3118" s="19">
        <f>Ugovori_OPULJP[[#This Row],[Bespovratna sredstva - Ukupno (EU+Nac) HRK
= Ukupna ugovorena vrijednost bespovratnih sredstava]]*Ugovori_OPULJP[[#This Row],[EU STOPA SUFINANCIRANJA %
EU CO-FINANCING RATE %]]</f>
        <v>6730941.4439999992</v>
      </c>
      <c r="P3118" s="20">
        <f>Ugovori_OPULJP[[#This Row],[Bespovratna sredstva - EU dio - HRK]]/7.5345</f>
        <v>893349.45172207826</v>
      </c>
      <c r="Q3118" s="19">
        <f>Ugovori_OPULJP[[#This Row],[Bespovratna sredstva - Ukupno (EU+Nac) HRK
= Ukupna ugovorena vrijednost bespovratnih sredstava]]*Ugovori_OPULJP[[#This Row],[STOPA NACIONALNOG SUFINANCIRANJA %]]</f>
        <v>1187813.196</v>
      </c>
      <c r="R3118" s="20">
        <f>Ugovori_OPULJP[[#This Row],[Bespovratna sredstva - Nacionalni dio - HRK]]/7.5345</f>
        <v>157649.90324507267</v>
      </c>
      <c r="S3118" s="19">
        <v>7918754.6399999997</v>
      </c>
      <c r="T3118" s="20">
        <f>Ugovori_OPULJP[[#This Row],[Bespovratna sredstva - Ukupno (EU+Nac) HRK
= Ukupna ugovorena vrijednost bespovratnih sredstava]]/7.5345</f>
        <v>1050999.3549671511</v>
      </c>
      <c r="U3118" s="19">
        <v>416776.56000000052</v>
      </c>
      <c r="V3118" s="20">
        <f>Ugovori_OPULJP[[#This Row],[Javni doprinos korisnika - HRK]]/7.5345</f>
        <v>55315.755524586966</v>
      </c>
      <c r="W3118" s="19">
        <v>0</v>
      </c>
      <c r="X3118" s="20">
        <f>Ugovori_OPULJP[[#This Row],[Privatni doprinos korisnika - HRK]]/7.5345</f>
        <v>0</v>
      </c>
      <c r="Y3118" s="21">
        <f>Ugovori_OPULJP[[#This Row],[Bespovratna sredstva - Ukupno (EU+Nac) HRK
= Ukupna ugovorena vrijednost bespovratnih sredstava]]+Ugovori_OPULJP[[#This Row],[Javni doprinos korisnika - HRK]]+Ugovori_OPULJP[[#This Row],[Privatni doprinos korisnika - HRK]]</f>
        <v>8335531.2000000002</v>
      </c>
      <c r="Z3118" s="22">
        <f>Ugovori_OPULJP[[#This Row],[UKUPNI PRIHVATLJIVI IZDACI
TOTAL ELIGIBLE EXPENDITURE
= Bespovratna sredstva ukupno + doprinos korisnika
= Ukupni prihvatljivi troškovi
= Ukupna ugovorena vrijednost projekta HRK]]/7.5345</f>
        <v>1106315.110491738</v>
      </c>
      <c r="AA3118" s="13" t="s">
        <v>10676</v>
      </c>
      <c r="AB3118" s="13" t="s">
        <v>10677</v>
      </c>
      <c r="AC3118" s="98" t="s">
        <v>11357</v>
      </c>
      <c r="AD3118" s="12" t="s">
        <v>11033</v>
      </c>
    </row>
    <row r="3119" spans="1:30" ht="66.75" customHeight="1" x14ac:dyDescent="0.3">
      <c r="A3119" s="10" t="s">
        <v>11358</v>
      </c>
      <c r="B3119" s="11" t="s">
        <v>10671</v>
      </c>
      <c r="C3119" s="12" t="s">
        <v>11029</v>
      </c>
      <c r="D3119" s="12" t="s">
        <v>11310</v>
      </c>
      <c r="E3119" s="13" t="s">
        <v>223</v>
      </c>
      <c r="F3119" s="14" t="s">
        <v>11061</v>
      </c>
      <c r="G3119" s="14" t="s">
        <v>11062</v>
      </c>
      <c r="H3119" s="16">
        <v>42940</v>
      </c>
      <c r="I3119" s="16">
        <v>44400</v>
      </c>
      <c r="J3119" s="17" t="str">
        <f>IF(Ugovori_OPULJP[[#This Row],[DATUM ZAVRŠETKA OPERACIJE]]&gt;DATE(2023,12,31),"u provedbi","završen")</f>
        <v>završen</v>
      </c>
      <c r="K3119" s="15" t="s">
        <v>380</v>
      </c>
      <c r="L3119" s="15" t="s">
        <v>380</v>
      </c>
      <c r="M3119" s="18">
        <v>0.85</v>
      </c>
      <c r="N3119" s="18">
        <v>0.15</v>
      </c>
      <c r="O3119" s="19">
        <f>Ugovori_OPULJP[[#This Row],[Bespovratna sredstva - Ukupno (EU+Nac) HRK
= Ukupna ugovorena vrijednost bespovratnih sredstava]]*Ugovori_OPULJP[[#This Row],[EU STOPA SUFINANCIRANJA %
EU CO-FINANCING RATE %]]</f>
        <v>6807954.5039999997</v>
      </c>
      <c r="P3119" s="20">
        <f>Ugovori_OPULJP[[#This Row],[Bespovratna sredstva - EU dio - HRK]]/7.5345</f>
        <v>903570.8413298825</v>
      </c>
      <c r="Q3119" s="19">
        <f>Ugovori_OPULJP[[#This Row],[Bespovratna sredstva - Ukupno (EU+Nac) HRK
= Ukupna ugovorena vrijednost bespovratnih sredstava]]*Ugovori_OPULJP[[#This Row],[STOPA NACIONALNOG SUFINANCIRANJA %]]</f>
        <v>1201403.736</v>
      </c>
      <c r="R3119" s="20">
        <f>Ugovori_OPULJP[[#This Row],[Bespovratna sredstva - Nacionalni dio - HRK]]/7.5345</f>
        <v>159453.67788174396</v>
      </c>
      <c r="S3119" s="19">
        <v>8009358.2400000002</v>
      </c>
      <c r="T3119" s="20">
        <f>Ugovori_OPULJP[[#This Row],[Bespovratna sredstva - Ukupno (EU+Nac) HRK
= Ukupna ugovorena vrijednost bespovratnih sredstava]]/7.5345</f>
        <v>1063024.5192116264</v>
      </c>
      <c r="U3119" s="19">
        <v>1413416.1600000001</v>
      </c>
      <c r="V3119" s="20">
        <f>Ugovori_OPULJP[[#This Row],[Javni doprinos korisnika - HRK]]/7.5345</f>
        <v>187592.56221381645</v>
      </c>
      <c r="W3119" s="19">
        <v>0</v>
      </c>
      <c r="X3119" s="20">
        <f>Ugovori_OPULJP[[#This Row],[Privatni doprinos korisnika - HRK]]/7.5345</f>
        <v>0</v>
      </c>
      <c r="Y3119" s="21">
        <f>Ugovori_OPULJP[[#This Row],[Bespovratna sredstva - Ukupno (EU+Nac) HRK
= Ukupna ugovorena vrijednost bespovratnih sredstava]]+Ugovori_OPULJP[[#This Row],[Javni doprinos korisnika - HRK]]+Ugovori_OPULJP[[#This Row],[Privatni doprinos korisnika - HRK]]</f>
        <v>9422774.4000000004</v>
      </c>
      <c r="Z3119" s="22">
        <f>Ugovori_OPULJP[[#This Row],[UKUPNI PRIHVATLJIVI IZDACI
TOTAL ELIGIBLE EXPENDITURE
= Bespovratna sredstva ukupno + doprinos korisnika
= Ukupni prihvatljivi troškovi
= Ukupna ugovorena vrijednost projekta HRK]]/7.5345</f>
        <v>1250617.0814254428</v>
      </c>
      <c r="AA3119" s="13" t="s">
        <v>10676</v>
      </c>
      <c r="AB3119" s="13" t="s">
        <v>10677</v>
      </c>
      <c r="AC3119" s="98" t="s">
        <v>11359</v>
      </c>
      <c r="AD3119" s="12" t="s">
        <v>11033</v>
      </c>
    </row>
    <row r="3120" spans="1:30" ht="66.75" customHeight="1" x14ac:dyDescent="0.3">
      <c r="A3120" s="10" t="s">
        <v>11360</v>
      </c>
      <c r="B3120" s="11" t="s">
        <v>10671</v>
      </c>
      <c r="C3120" s="12" t="s">
        <v>11029</v>
      </c>
      <c r="D3120" s="12" t="s">
        <v>11310</v>
      </c>
      <c r="E3120" s="13" t="s">
        <v>223</v>
      </c>
      <c r="F3120" s="14" t="s">
        <v>11075</v>
      </c>
      <c r="G3120" s="14" t="s">
        <v>11076</v>
      </c>
      <c r="H3120" s="16">
        <v>42948</v>
      </c>
      <c r="I3120" s="16">
        <v>44408</v>
      </c>
      <c r="J3120" s="17" t="str">
        <f>IF(Ugovori_OPULJP[[#This Row],[DATUM ZAVRŠETKA OPERACIJE]]&gt;DATE(2023,12,31),"u provedbi","završen")</f>
        <v>završen</v>
      </c>
      <c r="K3120" s="15" t="s">
        <v>380</v>
      </c>
      <c r="L3120" s="15" t="s">
        <v>21</v>
      </c>
      <c r="M3120" s="18">
        <v>0.85</v>
      </c>
      <c r="N3120" s="18">
        <v>0.15</v>
      </c>
      <c r="O3120" s="19">
        <f>Ugovori_OPULJP[[#This Row],[Bespovratna sredstva - Ukupno (EU+Nac) HRK
= Ukupna ugovorena vrijednost bespovratnih sredstava]]*Ugovori_OPULJP[[#This Row],[EU STOPA SUFINANCIRANJA %
EU CO-FINANCING RATE %]]</f>
        <v>8500000</v>
      </c>
      <c r="P3120" s="20">
        <f>Ugovori_OPULJP[[#This Row],[Bespovratna sredstva - EU dio - HRK]]/7.5345</f>
        <v>1128143.8715243214</v>
      </c>
      <c r="Q3120" s="19">
        <f>Ugovori_OPULJP[[#This Row],[Bespovratna sredstva - Ukupno (EU+Nac) HRK
= Ukupna ugovorena vrijednost bespovratnih sredstava]]*Ugovori_OPULJP[[#This Row],[STOPA NACIONALNOG SUFINANCIRANJA %]]</f>
        <v>1500000</v>
      </c>
      <c r="R3120" s="20">
        <f>Ugovori_OPULJP[[#This Row],[Bespovratna sredstva - Nacionalni dio - HRK]]/7.5345</f>
        <v>199084.21262193908</v>
      </c>
      <c r="S3120" s="19">
        <v>10000000</v>
      </c>
      <c r="T3120" s="20">
        <f>Ugovori_OPULJP[[#This Row],[Bespovratna sredstva - Ukupno (EU+Nac) HRK
= Ukupna ugovorena vrijednost bespovratnih sredstava]]/7.5345</f>
        <v>1327228.0841462605</v>
      </c>
      <c r="U3120" s="19">
        <v>8845548.8000000007</v>
      </c>
      <c r="V3120" s="20">
        <f>Ugovori_OPULJP[[#This Row],[Javni doprinos korisnika - HRK]]/7.5345</f>
        <v>1174006.0787046254</v>
      </c>
      <c r="W3120" s="19">
        <v>0</v>
      </c>
      <c r="X3120" s="20">
        <f>Ugovori_OPULJP[[#This Row],[Privatni doprinos korisnika - HRK]]/7.5345</f>
        <v>0</v>
      </c>
      <c r="Y3120" s="21">
        <f>Ugovori_OPULJP[[#This Row],[Bespovratna sredstva - Ukupno (EU+Nac) HRK
= Ukupna ugovorena vrijednost bespovratnih sredstava]]+Ugovori_OPULJP[[#This Row],[Javni doprinos korisnika - HRK]]+Ugovori_OPULJP[[#This Row],[Privatni doprinos korisnika - HRK]]</f>
        <v>18845548.800000001</v>
      </c>
      <c r="Z3120" s="22">
        <f>Ugovori_OPULJP[[#This Row],[UKUPNI PRIHVATLJIVI IZDACI
TOTAL ELIGIBLE EXPENDITURE
= Bespovratna sredstva ukupno + doprinos korisnika
= Ukupni prihvatljivi troškovi
= Ukupna ugovorena vrijednost projekta HRK]]/7.5345</f>
        <v>2501234.1628508857</v>
      </c>
      <c r="AA3120" s="13" t="s">
        <v>10676</v>
      </c>
      <c r="AB3120" s="13" t="s">
        <v>10677</v>
      </c>
      <c r="AC3120" s="98" t="s">
        <v>11361</v>
      </c>
      <c r="AD3120" s="12" t="s">
        <v>11033</v>
      </c>
    </row>
    <row r="3121" spans="1:30" ht="66.75" customHeight="1" x14ac:dyDescent="0.3">
      <c r="A3121" s="10" t="s">
        <v>11362</v>
      </c>
      <c r="B3121" s="11" t="s">
        <v>10671</v>
      </c>
      <c r="C3121" s="12" t="s">
        <v>11029</v>
      </c>
      <c r="D3121" s="12" t="s">
        <v>11310</v>
      </c>
      <c r="E3121" s="13" t="s">
        <v>223</v>
      </c>
      <c r="F3121" s="14" t="s">
        <v>11363</v>
      </c>
      <c r="G3121" s="14" t="s">
        <v>11083</v>
      </c>
      <c r="H3121" s="16">
        <v>42968</v>
      </c>
      <c r="I3121" s="16">
        <v>44428</v>
      </c>
      <c r="J3121" s="17" t="str">
        <f>IF(Ugovori_OPULJP[[#This Row],[DATUM ZAVRŠETKA OPERACIJE]]&gt;DATE(2023,12,31),"u provedbi","završen")</f>
        <v>završen</v>
      </c>
      <c r="K3121" s="15" t="s">
        <v>240</v>
      </c>
      <c r="L3121" s="15" t="s">
        <v>240</v>
      </c>
      <c r="M3121" s="18">
        <v>0.85</v>
      </c>
      <c r="N3121" s="18">
        <v>0.15</v>
      </c>
      <c r="O3121" s="19">
        <f>Ugovori_OPULJP[[#This Row],[Bespovratna sredstva - Ukupno (EU+Nac) HRK
= Ukupna ugovorena vrijednost bespovratnih sredstava]]*Ugovori_OPULJP[[#This Row],[EU STOPA SUFINANCIRANJA %
EU CO-FINANCING RATE %]]</f>
        <v>8500000</v>
      </c>
      <c r="P3121" s="20">
        <f>Ugovori_OPULJP[[#This Row],[Bespovratna sredstva - EU dio - HRK]]/7.5345</f>
        <v>1128143.8715243214</v>
      </c>
      <c r="Q3121" s="19">
        <f>Ugovori_OPULJP[[#This Row],[Bespovratna sredstva - Ukupno (EU+Nac) HRK
= Ukupna ugovorena vrijednost bespovratnih sredstava]]*Ugovori_OPULJP[[#This Row],[STOPA NACIONALNOG SUFINANCIRANJA %]]</f>
        <v>1500000</v>
      </c>
      <c r="R3121" s="20">
        <f>Ugovori_OPULJP[[#This Row],[Bespovratna sredstva - Nacionalni dio - HRK]]/7.5345</f>
        <v>199084.21262193908</v>
      </c>
      <c r="S3121" s="19">
        <v>10000000</v>
      </c>
      <c r="T3121" s="20">
        <f>Ugovori_OPULJP[[#This Row],[Bespovratna sredstva - Ukupno (EU+Nac) HRK
= Ukupna ugovorena vrijednost bespovratnih sredstava]]/7.5345</f>
        <v>1327228.0841462605</v>
      </c>
      <c r="U3121" s="19">
        <v>23523332</v>
      </c>
      <c r="V3121" s="20">
        <f>Ugovori_OPULJP[[#This Row],[Javni doprinos korisnika - HRK]]/7.5345</f>
        <v>3122082.6863096422</v>
      </c>
      <c r="W3121" s="19">
        <v>0</v>
      </c>
      <c r="X3121" s="20">
        <f>Ugovori_OPULJP[[#This Row],[Privatni doprinos korisnika - HRK]]/7.5345</f>
        <v>0</v>
      </c>
      <c r="Y3121" s="21">
        <f>Ugovori_OPULJP[[#This Row],[Bespovratna sredstva - Ukupno (EU+Nac) HRK
= Ukupna ugovorena vrijednost bespovratnih sredstava]]+Ugovori_OPULJP[[#This Row],[Javni doprinos korisnika - HRK]]+Ugovori_OPULJP[[#This Row],[Privatni doprinos korisnika - HRK]]</f>
        <v>33523332</v>
      </c>
      <c r="Z3121" s="22">
        <f>Ugovori_OPULJP[[#This Row],[UKUPNI PRIHVATLJIVI IZDACI
TOTAL ELIGIBLE EXPENDITURE
= Bespovratna sredstva ukupno + doprinos korisnika
= Ukupni prihvatljivi troškovi
= Ukupna ugovorena vrijednost projekta HRK]]/7.5345</f>
        <v>4449310.7704559024</v>
      </c>
      <c r="AA3121" s="13" t="s">
        <v>10676</v>
      </c>
      <c r="AB3121" s="13" t="s">
        <v>10677</v>
      </c>
      <c r="AC3121" s="98" t="s">
        <v>11364</v>
      </c>
      <c r="AD3121" s="12" t="s">
        <v>11033</v>
      </c>
    </row>
    <row r="3122" spans="1:30" ht="66.75" customHeight="1" x14ac:dyDescent="0.3">
      <c r="A3122" s="10" t="s">
        <v>11365</v>
      </c>
      <c r="B3122" s="11" t="s">
        <v>10671</v>
      </c>
      <c r="C3122" s="12" t="s">
        <v>11029</v>
      </c>
      <c r="D3122" s="12" t="s">
        <v>11310</v>
      </c>
      <c r="E3122" s="13" t="s">
        <v>223</v>
      </c>
      <c r="F3122" s="14" t="s">
        <v>11366</v>
      </c>
      <c r="G3122" s="14" t="s">
        <v>11042</v>
      </c>
      <c r="H3122" s="16">
        <v>42951</v>
      </c>
      <c r="I3122" s="16">
        <v>44411</v>
      </c>
      <c r="J3122" s="17" t="str">
        <f>IF(Ugovori_OPULJP[[#This Row],[DATUM ZAVRŠETKA OPERACIJE]]&gt;DATE(2023,12,31),"u provedbi","završen")</f>
        <v>završen</v>
      </c>
      <c r="K3122" s="15" t="s">
        <v>66</v>
      </c>
      <c r="L3122" s="15" t="s">
        <v>66</v>
      </c>
      <c r="M3122" s="18">
        <v>0.85</v>
      </c>
      <c r="N3122" s="18">
        <v>0.15</v>
      </c>
      <c r="O3122" s="19">
        <f>Ugovori_OPULJP[[#This Row],[Bespovratna sredstva - Ukupno (EU+Nac) HRK
= Ukupna ugovorena vrijednost bespovratnih sredstava]]*Ugovori_OPULJP[[#This Row],[EU STOPA SUFINANCIRANJA %
EU CO-FINANCING RATE %]]</f>
        <v>8500000</v>
      </c>
      <c r="P3122" s="20">
        <f>Ugovori_OPULJP[[#This Row],[Bespovratna sredstva - EU dio - HRK]]/7.5345</f>
        <v>1128143.8715243214</v>
      </c>
      <c r="Q3122" s="19">
        <f>Ugovori_OPULJP[[#This Row],[Bespovratna sredstva - Ukupno (EU+Nac) HRK
= Ukupna ugovorena vrijednost bespovratnih sredstava]]*Ugovori_OPULJP[[#This Row],[STOPA NACIONALNOG SUFINANCIRANJA %]]</f>
        <v>1500000</v>
      </c>
      <c r="R3122" s="20">
        <f>Ugovori_OPULJP[[#This Row],[Bespovratna sredstva - Nacionalni dio - HRK]]/7.5345</f>
        <v>199084.21262193908</v>
      </c>
      <c r="S3122" s="19">
        <v>10000000</v>
      </c>
      <c r="T3122" s="20">
        <f>Ugovori_OPULJP[[#This Row],[Bespovratna sredstva - Ukupno (EU+Nac) HRK
= Ukupna ugovorena vrijednost bespovratnih sredstava]]/7.5345</f>
        <v>1327228.0841462605</v>
      </c>
      <c r="U3122" s="19">
        <v>4677783.1999999993</v>
      </c>
      <c r="V3122" s="20">
        <f>Ugovori_OPULJP[[#This Row],[Javni doprinos korisnika - HRK]]/7.5345</f>
        <v>620848.52345875627</v>
      </c>
      <c r="W3122" s="19">
        <v>0</v>
      </c>
      <c r="X3122" s="20">
        <f>Ugovori_OPULJP[[#This Row],[Privatni doprinos korisnika - HRK]]/7.5345</f>
        <v>0</v>
      </c>
      <c r="Y3122" s="21">
        <f>Ugovori_OPULJP[[#This Row],[Bespovratna sredstva - Ukupno (EU+Nac) HRK
= Ukupna ugovorena vrijednost bespovratnih sredstava]]+Ugovori_OPULJP[[#This Row],[Javni doprinos korisnika - HRK]]+Ugovori_OPULJP[[#This Row],[Privatni doprinos korisnika - HRK]]</f>
        <v>14677783.199999999</v>
      </c>
      <c r="Z3122" s="22">
        <f>Ugovori_OPULJP[[#This Row],[UKUPNI PRIHVATLJIVI IZDACI
TOTAL ELIGIBLE EXPENDITURE
= Bespovratna sredstva ukupno + doprinos korisnika
= Ukupni prihvatljivi troškovi
= Ukupna ugovorena vrijednost projekta HRK]]/7.5345</f>
        <v>1948076.6076050168</v>
      </c>
      <c r="AA3122" s="13" t="s">
        <v>10676</v>
      </c>
      <c r="AB3122" s="13" t="s">
        <v>10677</v>
      </c>
      <c r="AC3122" s="98" t="s">
        <v>11367</v>
      </c>
      <c r="AD3122" s="12" t="s">
        <v>11033</v>
      </c>
    </row>
    <row r="3123" spans="1:30" ht="66.75" customHeight="1" x14ac:dyDescent="0.3">
      <c r="A3123" s="10" t="s">
        <v>11368</v>
      </c>
      <c r="B3123" s="11" t="s">
        <v>10671</v>
      </c>
      <c r="C3123" s="12" t="s">
        <v>11029</v>
      </c>
      <c r="D3123" s="12" t="s">
        <v>11310</v>
      </c>
      <c r="E3123" s="13" t="s">
        <v>223</v>
      </c>
      <c r="F3123" s="14" t="s">
        <v>11218</v>
      </c>
      <c r="G3123" s="14" t="s">
        <v>11103</v>
      </c>
      <c r="H3123" s="16">
        <v>42975</v>
      </c>
      <c r="I3123" s="16">
        <v>44435</v>
      </c>
      <c r="J3123" s="17" t="str">
        <f>IF(Ugovori_OPULJP[[#This Row],[DATUM ZAVRŠETKA OPERACIJE]]&gt;DATE(2023,12,31),"u provedbi","završen")</f>
        <v>završen</v>
      </c>
      <c r="K3123" s="15" t="s">
        <v>262</v>
      </c>
      <c r="L3123" s="15" t="s">
        <v>262</v>
      </c>
      <c r="M3123" s="18">
        <v>0.85</v>
      </c>
      <c r="N3123" s="18">
        <v>0.15</v>
      </c>
      <c r="O3123" s="19">
        <f>Ugovori_OPULJP[[#This Row],[Bespovratna sredstva - Ukupno (EU+Nac) HRK
= Ukupna ugovorena vrijednost bespovratnih sredstava]]*Ugovori_OPULJP[[#This Row],[EU STOPA SUFINANCIRANJA %
EU CO-FINANCING RATE %]]</f>
        <v>6800000</v>
      </c>
      <c r="P3123" s="20">
        <f>Ugovori_OPULJP[[#This Row],[Bespovratna sredstva - EU dio - HRK]]/7.5345</f>
        <v>902515.09721945715</v>
      </c>
      <c r="Q3123" s="19">
        <f>Ugovori_OPULJP[[#This Row],[Bespovratna sredstva - Ukupno (EU+Nac) HRK
= Ukupna ugovorena vrijednost bespovratnih sredstava]]*Ugovori_OPULJP[[#This Row],[STOPA NACIONALNOG SUFINANCIRANJA %]]</f>
        <v>1200000</v>
      </c>
      <c r="R3123" s="20">
        <f>Ugovori_OPULJP[[#This Row],[Bespovratna sredstva - Nacionalni dio - HRK]]/7.5345</f>
        <v>159267.37009755126</v>
      </c>
      <c r="S3123" s="19">
        <v>8000000</v>
      </c>
      <c r="T3123" s="20">
        <f>Ugovori_OPULJP[[#This Row],[Bespovratna sredstva - Ukupno (EU+Nac) HRK
= Ukupna ugovorena vrijednost bespovratnih sredstava]]/7.5345</f>
        <v>1061782.4673170084</v>
      </c>
      <c r="U3123" s="19">
        <v>1603981.5999999996</v>
      </c>
      <c r="V3123" s="20">
        <f>Ugovori_OPULJP[[#This Row],[Javni doprinos korisnika - HRK]]/7.5345</f>
        <v>212884.94259738529</v>
      </c>
      <c r="W3123" s="19">
        <v>0</v>
      </c>
      <c r="X3123" s="20">
        <f>Ugovori_OPULJP[[#This Row],[Privatni doprinos korisnika - HRK]]/7.5345</f>
        <v>0</v>
      </c>
      <c r="Y3123" s="21">
        <f>Ugovori_OPULJP[[#This Row],[Bespovratna sredstva - Ukupno (EU+Nac) HRK
= Ukupna ugovorena vrijednost bespovratnih sredstava]]+Ugovori_OPULJP[[#This Row],[Javni doprinos korisnika - HRK]]+Ugovori_OPULJP[[#This Row],[Privatni doprinos korisnika - HRK]]</f>
        <v>9603981.5999999996</v>
      </c>
      <c r="Z3123" s="22">
        <f>Ugovori_OPULJP[[#This Row],[UKUPNI PRIHVATLJIVI IZDACI
TOTAL ELIGIBLE EXPENDITURE
= Bespovratna sredstva ukupno + doprinos korisnika
= Ukupni prihvatljivi troškovi
= Ukupna ugovorena vrijednost projekta HRK]]/7.5345</f>
        <v>1274667.4099143937</v>
      </c>
      <c r="AA3123" s="13" t="s">
        <v>10676</v>
      </c>
      <c r="AB3123" s="13" t="s">
        <v>10677</v>
      </c>
      <c r="AC3123" s="98" t="s">
        <v>11369</v>
      </c>
      <c r="AD3123" s="12" t="s">
        <v>11033</v>
      </c>
    </row>
    <row r="3124" spans="1:30" ht="66.75" customHeight="1" x14ac:dyDescent="0.3">
      <c r="A3124" s="10" t="s">
        <v>11370</v>
      </c>
      <c r="B3124" s="11" t="s">
        <v>10671</v>
      </c>
      <c r="C3124" s="12" t="s">
        <v>11029</v>
      </c>
      <c r="D3124" s="12" t="s">
        <v>11310</v>
      </c>
      <c r="E3124" s="13" t="s">
        <v>223</v>
      </c>
      <c r="F3124" s="14" t="s">
        <v>11371</v>
      </c>
      <c r="G3124" s="14" t="s">
        <v>2430</v>
      </c>
      <c r="H3124" s="16">
        <v>42975</v>
      </c>
      <c r="I3124" s="16">
        <v>44435</v>
      </c>
      <c r="J3124" s="17" t="str">
        <f>IF(Ugovori_OPULJP[[#This Row],[DATUM ZAVRŠETKA OPERACIJE]]&gt;DATE(2023,12,31),"u provedbi","završen")</f>
        <v>završen</v>
      </c>
      <c r="K3124" s="15" t="s">
        <v>262</v>
      </c>
      <c r="L3124" s="15" t="s">
        <v>262</v>
      </c>
      <c r="M3124" s="18">
        <v>0.85</v>
      </c>
      <c r="N3124" s="18">
        <v>0.15</v>
      </c>
      <c r="O3124" s="19">
        <f>Ugovori_OPULJP[[#This Row],[Bespovratna sredstva - Ukupno (EU+Nac) HRK
= Ukupna ugovorena vrijednost bespovratnih sredstava]]*Ugovori_OPULJP[[#This Row],[EU STOPA SUFINANCIRANJA %
EU CO-FINANCING RATE %]]</f>
        <v>6376681.3679999998</v>
      </c>
      <c r="P3124" s="20">
        <f>Ugovori_OPULJP[[#This Row],[Bespovratna sredstva - EU dio - HRK]]/7.5345</f>
        <v>846331.05952617945</v>
      </c>
      <c r="Q3124" s="19">
        <f>Ugovori_OPULJP[[#This Row],[Bespovratna sredstva - Ukupno (EU+Nac) HRK
= Ukupna ugovorena vrijednost bespovratnih sredstava]]*Ugovori_OPULJP[[#This Row],[STOPA NACIONALNOG SUFINANCIRANJA %]]</f>
        <v>1125296.7120000001</v>
      </c>
      <c r="R3124" s="20">
        <f>Ugovori_OPULJP[[#This Row],[Bespovratna sredstva - Nacionalni dio - HRK]]/7.5345</f>
        <v>149352.53991638462</v>
      </c>
      <c r="S3124" s="19">
        <v>7501978.0800000001</v>
      </c>
      <c r="T3124" s="20">
        <f>Ugovori_OPULJP[[#This Row],[Bespovratna sredstva - Ukupno (EU+Nac) HRK
= Ukupna ugovorena vrijednost bespovratnih sredstava]]/7.5345</f>
        <v>995683.59944256418</v>
      </c>
      <c r="U3124" s="19">
        <v>652345.91999999993</v>
      </c>
      <c r="V3124" s="20">
        <f>Ugovori_OPULJP[[#This Row],[Javni doprinos korisnika - HRK]]/7.5345</f>
        <v>86581.182560222966</v>
      </c>
      <c r="W3124" s="19">
        <v>0</v>
      </c>
      <c r="X3124" s="20">
        <f>Ugovori_OPULJP[[#This Row],[Privatni doprinos korisnika - HRK]]/7.5345</f>
        <v>0</v>
      </c>
      <c r="Y3124" s="21">
        <f>Ugovori_OPULJP[[#This Row],[Bespovratna sredstva - Ukupno (EU+Nac) HRK
= Ukupna ugovorena vrijednost bespovratnih sredstava]]+Ugovori_OPULJP[[#This Row],[Javni doprinos korisnika - HRK]]+Ugovori_OPULJP[[#This Row],[Privatni doprinos korisnika - HRK]]</f>
        <v>8154324</v>
      </c>
      <c r="Z3124" s="22">
        <f>Ugovori_OPULJP[[#This Row],[UKUPNI PRIHVATLJIVI IZDACI
TOTAL ELIGIBLE EXPENDITURE
= Bespovratna sredstva ukupno + doprinos korisnika
= Ukupni prihvatljivi troškovi
= Ukupna ugovorena vrijednost projekta HRK]]/7.5345</f>
        <v>1082264.7820027871</v>
      </c>
      <c r="AA3124" s="13" t="s">
        <v>10676</v>
      </c>
      <c r="AB3124" s="13" t="s">
        <v>10677</v>
      </c>
      <c r="AC3124" s="98" t="s">
        <v>11372</v>
      </c>
      <c r="AD3124" s="12" t="s">
        <v>11033</v>
      </c>
    </row>
    <row r="3125" spans="1:30" ht="66.75" customHeight="1" x14ac:dyDescent="0.3">
      <c r="A3125" s="10" t="s">
        <v>11373</v>
      </c>
      <c r="B3125" s="11" t="s">
        <v>10671</v>
      </c>
      <c r="C3125" s="12" t="s">
        <v>11029</v>
      </c>
      <c r="D3125" s="12" t="s">
        <v>11310</v>
      </c>
      <c r="E3125" s="13" t="s">
        <v>223</v>
      </c>
      <c r="F3125" s="14" t="s">
        <v>11374</v>
      </c>
      <c r="G3125" s="14" t="s">
        <v>9756</v>
      </c>
      <c r="H3125" s="16">
        <v>42968</v>
      </c>
      <c r="I3125" s="16">
        <v>44428</v>
      </c>
      <c r="J3125" s="17" t="str">
        <f>IF(Ugovori_OPULJP[[#This Row],[DATUM ZAVRŠETKA OPERACIJE]]&gt;DATE(2023,12,31),"u provedbi","završen")</f>
        <v>završen</v>
      </c>
      <c r="K3125" s="15" t="s">
        <v>144</v>
      </c>
      <c r="L3125" s="15" t="s">
        <v>144</v>
      </c>
      <c r="M3125" s="18">
        <v>0.85</v>
      </c>
      <c r="N3125" s="18">
        <v>0.15</v>
      </c>
      <c r="O3125" s="19">
        <f>Ugovori_OPULJP[[#This Row],[Bespovratna sredstva - Ukupno (EU+Nac) HRK
= Ukupna ugovorena vrijednost bespovratnih sredstava]]*Ugovori_OPULJP[[#This Row],[EU STOPA SUFINANCIRANJA %
EU CO-FINANCING RATE %]]</f>
        <v>6800000</v>
      </c>
      <c r="P3125" s="20">
        <f>Ugovori_OPULJP[[#This Row],[Bespovratna sredstva - EU dio - HRK]]/7.5345</f>
        <v>902515.09721945715</v>
      </c>
      <c r="Q3125" s="19">
        <f>Ugovori_OPULJP[[#This Row],[Bespovratna sredstva - Ukupno (EU+Nac) HRK
= Ukupna ugovorena vrijednost bespovratnih sredstava]]*Ugovori_OPULJP[[#This Row],[STOPA NACIONALNOG SUFINANCIRANJA %]]</f>
        <v>1200000</v>
      </c>
      <c r="R3125" s="20">
        <f>Ugovori_OPULJP[[#This Row],[Bespovratna sredstva - Nacionalni dio - HRK]]/7.5345</f>
        <v>159267.37009755126</v>
      </c>
      <c r="S3125" s="19">
        <v>8000000</v>
      </c>
      <c r="T3125" s="20">
        <f>Ugovori_OPULJP[[#This Row],[Bespovratna sredstva - Ukupno (EU+Nac) HRK
= Ukupna ugovorena vrijednost bespovratnih sredstava]]/7.5345</f>
        <v>1061782.4673170084</v>
      </c>
      <c r="U3125" s="19">
        <v>1060360</v>
      </c>
      <c r="V3125" s="20">
        <f>Ugovori_OPULJP[[#This Row],[Javni doprinos korisnika - HRK]]/7.5345</f>
        <v>140733.95713053289</v>
      </c>
      <c r="W3125" s="19">
        <v>0</v>
      </c>
      <c r="X3125" s="20">
        <f>Ugovori_OPULJP[[#This Row],[Privatni doprinos korisnika - HRK]]/7.5345</f>
        <v>0</v>
      </c>
      <c r="Y3125" s="21">
        <f>Ugovori_OPULJP[[#This Row],[Bespovratna sredstva - Ukupno (EU+Nac) HRK
= Ukupna ugovorena vrijednost bespovratnih sredstava]]+Ugovori_OPULJP[[#This Row],[Javni doprinos korisnika - HRK]]+Ugovori_OPULJP[[#This Row],[Privatni doprinos korisnika - HRK]]</f>
        <v>9060360</v>
      </c>
      <c r="Z3125" s="22">
        <f>Ugovori_OPULJP[[#This Row],[UKUPNI PRIHVATLJIVI IZDACI
TOTAL ELIGIBLE EXPENDITURE
= Bespovratna sredstva ukupno + doprinos korisnika
= Ukupni prihvatljivi troškovi
= Ukupna ugovorena vrijednost projekta HRK]]/7.5345</f>
        <v>1202516.4244475414</v>
      </c>
      <c r="AA3125" s="13" t="s">
        <v>10676</v>
      </c>
      <c r="AB3125" s="13" t="s">
        <v>10677</v>
      </c>
      <c r="AC3125" s="98" t="s">
        <v>11375</v>
      </c>
      <c r="AD3125" s="12" t="s">
        <v>11033</v>
      </c>
    </row>
    <row r="3126" spans="1:30" ht="66.75" customHeight="1" x14ac:dyDescent="0.3">
      <c r="A3126" s="10" t="s">
        <v>11376</v>
      </c>
      <c r="B3126" s="11" t="s">
        <v>10671</v>
      </c>
      <c r="C3126" s="12" t="s">
        <v>11029</v>
      </c>
      <c r="D3126" s="12" t="s">
        <v>11310</v>
      </c>
      <c r="E3126" s="13" t="s">
        <v>223</v>
      </c>
      <c r="F3126" s="14" t="s">
        <v>11377</v>
      </c>
      <c r="G3126" s="14" t="s">
        <v>11052</v>
      </c>
      <c r="H3126" s="16">
        <v>42948</v>
      </c>
      <c r="I3126" s="16">
        <v>44408</v>
      </c>
      <c r="J3126" s="17" t="str">
        <f>IF(Ugovori_OPULJP[[#This Row],[DATUM ZAVRŠETKA OPERACIJE]]&gt;DATE(2023,12,31),"u provedbi","završen")</f>
        <v>završen</v>
      </c>
      <c r="K3126" s="15" t="s">
        <v>117</v>
      </c>
      <c r="L3126" s="15" t="s">
        <v>117</v>
      </c>
      <c r="M3126" s="18">
        <v>0.85</v>
      </c>
      <c r="N3126" s="18">
        <v>0.15</v>
      </c>
      <c r="O3126" s="19">
        <f>Ugovori_OPULJP[[#This Row],[Bespovratna sredstva - Ukupno (EU+Nac) HRK
= Ukupna ugovorena vrijednost bespovratnih sredstava]]*Ugovori_OPULJP[[#This Row],[EU STOPA SUFINANCIRANJA %
EU CO-FINANCING RATE %]]</f>
        <v>6800000</v>
      </c>
      <c r="P3126" s="20">
        <f>Ugovori_OPULJP[[#This Row],[Bespovratna sredstva - EU dio - HRK]]/7.5345</f>
        <v>902515.09721945715</v>
      </c>
      <c r="Q3126" s="19">
        <f>Ugovori_OPULJP[[#This Row],[Bespovratna sredstva - Ukupno (EU+Nac) HRK
= Ukupna ugovorena vrijednost bespovratnih sredstava]]*Ugovori_OPULJP[[#This Row],[STOPA NACIONALNOG SUFINANCIRANJA %]]</f>
        <v>1200000</v>
      </c>
      <c r="R3126" s="20">
        <f>Ugovori_OPULJP[[#This Row],[Bespovratna sredstva - Nacionalni dio - HRK]]/7.5345</f>
        <v>159267.37009755126</v>
      </c>
      <c r="S3126" s="19">
        <v>8000000</v>
      </c>
      <c r="T3126" s="20">
        <f>Ugovori_OPULJP[[#This Row],[Bespovratna sredstva - Ukupno (EU+Nac) HRK
= Ukupna ugovorena vrijednost bespovratnih sredstava]]/7.5345</f>
        <v>1061782.4673170084</v>
      </c>
      <c r="U3126" s="19">
        <v>1422774.4000000004</v>
      </c>
      <c r="V3126" s="20">
        <f>Ugovori_OPULJP[[#This Row],[Javni doprinos korisnika - HRK]]/7.5345</f>
        <v>188834.61410843459</v>
      </c>
      <c r="W3126" s="19">
        <v>0</v>
      </c>
      <c r="X3126" s="20">
        <f>Ugovori_OPULJP[[#This Row],[Privatni doprinos korisnika - HRK]]/7.5345</f>
        <v>0</v>
      </c>
      <c r="Y3126" s="21">
        <f>Ugovori_OPULJP[[#This Row],[Bespovratna sredstva - Ukupno (EU+Nac) HRK
= Ukupna ugovorena vrijednost bespovratnih sredstava]]+Ugovori_OPULJP[[#This Row],[Javni doprinos korisnika - HRK]]+Ugovori_OPULJP[[#This Row],[Privatni doprinos korisnika - HRK]]</f>
        <v>9422774.4000000004</v>
      </c>
      <c r="Z3126" s="22">
        <f>Ugovori_OPULJP[[#This Row],[UKUPNI PRIHVATLJIVI IZDACI
TOTAL ELIGIBLE EXPENDITURE
= Bespovratna sredstva ukupno + doprinos korisnika
= Ukupni prihvatljivi troškovi
= Ukupna ugovorena vrijednost projekta HRK]]/7.5345</f>
        <v>1250617.0814254428</v>
      </c>
      <c r="AA3126" s="13" t="s">
        <v>10676</v>
      </c>
      <c r="AB3126" s="13" t="s">
        <v>10677</v>
      </c>
      <c r="AC3126" s="98" t="s">
        <v>11378</v>
      </c>
      <c r="AD3126" s="12" t="s">
        <v>11033</v>
      </c>
    </row>
    <row r="3127" spans="1:30" ht="66.75" customHeight="1" x14ac:dyDescent="0.3">
      <c r="A3127" s="10" t="s">
        <v>11379</v>
      </c>
      <c r="B3127" s="11" t="s">
        <v>10671</v>
      </c>
      <c r="C3127" s="12" t="s">
        <v>11029</v>
      </c>
      <c r="D3127" s="12" t="s">
        <v>11310</v>
      </c>
      <c r="E3127" s="13" t="s">
        <v>223</v>
      </c>
      <c r="F3127" s="14" t="s">
        <v>11380</v>
      </c>
      <c r="G3127" s="14" t="s">
        <v>11381</v>
      </c>
      <c r="H3127" s="16">
        <v>42965</v>
      </c>
      <c r="I3127" s="16">
        <v>44425</v>
      </c>
      <c r="J3127" s="17" t="str">
        <f>IF(Ugovori_OPULJP[[#This Row],[DATUM ZAVRŠETKA OPERACIJE]]&gt;DATE(2023,12,31),"u provedbi","završen")</f>
        <v>završen</v>
      </c>
      <c r="K3127" s="15" t="s">
        <v>192</v>
      </c>
      <c r="L3127" s="15" t="s">
        <v>192</v>
      </c>
      <c r="M3127" s="18">
        <v>0.85</v>
      </c>
      <c r="N3127" s="18">
        <v>0.15</v>
      </c>
      <c r="O3127" s="19">
        <f>Ugovori_OPULJP[[#This Row],[Bespovratna sredstva - Ukupno (EU+Nac) HRK
= Ukupna ugovorena vrijednost bespovratnih sredstava]]*Ugovori_OPULJP[[#This Row],[EU STOPA SUFINANCIRANJA %
EU CO-FINANCING RATE %]]</f>
        <v>6800000</v>
      </c>
      <c r="P3127" s="20">
        <f>Ugovori_OPULJP[[#This Row],[Bespovratna sredstva - EU dio - HRK]]/7.5345</f>
        <v>902515.09721945715</v>
      </c>
      <c r="Q3127" s="19">
        <f>Ugovori_OPULJP[[#This Row],[Bespovratna sredstva - Ukupno (EU+Nac) HRK
= Ukupna ugovorena vrijednost bespovratnih sredstava]]*Ugovori_OPULJP[[#This Row],[STOPA NACIONALNOG SUFINANCIRANJA %]]</f>
        <v>1200000</v>
      </c>
      <c r="R3127" s="20">
        <f>Ugovori_OPULJP[[#This Row],[Bespovratna sredstva - Nacionalni dio - HRK]]/7.5345</f>
        <v>159267.37009755126</v>
      </c>
      <c r="S3127" s="19">
        <v>8000000</v>
      </c>
      <c r="T3127" s="20">
        <f>Ugovori_OPULJP[[#This Row],[Bespovratna sredstva - Ukupno (EU+Nac) HRK
= Ukupna ugovorena vrijednost bespovratnih sredstava]]/7.5345</f>
        <v>1061782.4673170084</v>
      </c>
      <c r="U3127" s="19">
        <v>1422774.4000000004</v>
      </c>
      <c r="V3127" s="20">
        <f>Ugovori_OPULJP[[#This Row],[Javni doprinos korisnika - HRK]]/7.5345</f>
        <v>188834.61410843459</v>
      </c>
      <c r="W3127" s="19">
        <v>0</v>
      </c>
      <c r="X3127" s="20">
        <f>Ugovori_OPULJP[[#This Row],[Privatni doprinos korisnika - HRK]]/7.5345</f>
        <v>0</v>
      </c>
      <c r="Y3127" s="21">
        <f>Ugovori_OPULJP[[#This Row],[Bespovratna sredstva - Ukupno (EU+Nac) HRK
= Ukupna ugovorena vrijednost bespovratnih sredstava]]+Ugovori_OPULJP[[#This Row],[Javni doprinos korisnika - HRK]]+Ugovori_OPULJP[[#This Row],[Privatni doprinos korisnika - HRK]]</f>
        <v>9422774.4000000004</v>
      </c>
      <c r="Z3127" s="22">
        <f>Ugovori_OPULJP[[#This Row],[UKUPNI PRIHVATLJIVI IZDACI
TOTAL ELIGIBLE EXPENDITURE
= Bespovratna sredstva ukupno + doprinos korisnika
= Ukupni prihvatljivi troškovi
= Ukupna ugovorena vrijednost projekta HRK]]/7.5345</f>
        <v>1250617.0814254428</v>
      </c>
      <c r="AA3127" s="13" t="s">
        <v>10676</v>
      </c>
      <c r="AB3127" s="13" t="s">
        <v>10677</v>
      </c>
      <c r="AC3127" s="98" t="s">
        <v>11382</v>
      </c>
      <c r="AD3127" s="12" t="s">
        <v>11033</v>
      </c>
    </row>
    <row r="3128" spans="1:30" ht="66.75" customHeight="1" x14ac:dyDescent="0.3">
      <c r="A3128" s="10" t="s">
        <v>11383</v>
      </c>
      <c r="B3128" s="11" t="s">
        <v>10671</v>
      </c>
      <c r="C3128" s="12" t="s">
        <v>11029</v>
      </c>
      <c r="D3128" s="12" t="s">
        <v>11310</v>
      </c>
      <c r="E3128" s="13" t="s">
        <v>223</v>
      </c>
      <c r="F3128" s="14" t="s">
        <v>11384</v>
      </c>
      <c r="G3128" s="14" t="s">
        <v>11298</v>
      </c>
      <c r="H3128" s="16">
        <v>42961</v>
      </c>
      <c r="I3128" s="16">
        <v>44421</v>
      </c>
      <c r="J3128" s="17" t="str">
        <f>IF(Ugovori_OPULJP[[#This Row],[DATUM ZAVRŠETKA OPERACIJE]]&gt;DATE(2023,12,31),"u provedbi","završen")</f>
        <v>završen</v>
      </c>
      <c r="K3128" s="15" t="s">
        <v>71</v>
      </c>
      <c r="L3128" s="15" t="s">
        <v>71</v>
      </c>
      <c r="M3128" s="18">
        <v>0.85</v>
      </c>
      <c r="N3128" s="18">
        <v>0.15</v>
      </c>
      <c r="O3128" s="19">
        <f>Ugovori_OPULJP[[#This Row],[Bespovratna sredstva - Ukupno (EU+Nac) HRK
= Ukupna ugovorena vrijednost bespovratnih sredstava]]*Ugovori_OPULJP[[#This Row],[EU STOPA SUFINANCIRANJA %
EU CO-FINANCING RATE %]]</f>
        <v>5101345.091</v>
      </c>
      <c r="P3128" s="20">
        <f>Ugovori_OPULJP[[#This Row],[Bespovratna sredstva - EU dio - HRK]]/7.5345</f>
        <v>677064.84716968611</v>
      </c>
      <c r="Q3128" s="19">
        <f>Ugovori_OPULJP[[#This Row],[Bespovratna sredstva - Ukupno (EU+Nac) HRK
= Ukupna ugovorena vrijednost bespovratnih sredstava]]*Ugovori_OPULJP[[#This Row],[STOPA NACIONALNOG SUFINANCIRANJA %]]</f>
        <v>900237.36899999995</v>
      </c>
      <c r="R3128" s="20">
        <f>Ugovori_OPULJP[[#This Row],[Bespovratna sredstva - Nacionalni dio - HRK]]/7.5345</f>
        <v>119482.03185347401</v>
      </c>
      <c r="S3128" s="19">
        <v>6001582.46</v>
      </c>
      <c r="T3128" s="20">
        <f>Ugovori_OPULJP[[#This Row],[Bespovratna sredstva - Ukupno (EU+Nac) HRK
= Ukupna ugovorena vrijednost bespovratnih sredstava]]/7.5345</f>
        <v>796546.87902316009</v>
      </c>
      <c r="U3128" s="19">
        <v>521876.74000000022</v>
      </c>
      <c r="V3128" s="20">
        <f>Ugovori_OPULJP[[#This Row],[Javni doprinos korisnika - HRK]]/7.5345</f>
        <v>69264.946579069641</v>
      </c>
      <c r="W3128" s="19">
        <v>0</v>
      </c>
      <c r="X3128" s="20">
        <f>Ugovori_OPULJP[[#This Row],[Privatni doprinos korisnika - HRK]]/7.5345</f>
        <v>0</v>
      </c>
      <c r="Y3128" s="21">
        <f>Ugovori_OPULJP[[#This Row],[Bespovratna sredstva - Ukupno (EU+Nac) HRK
= Ukupna ugovorena vrijednost bespovratnih sredstava]]+Ugovori_OPULJP[[#This Row],[Javni doprinos korisnika - HRK]]+Ugovori_OPULJP[[#This Row],[Privatni doprinos korisnika - HRK]]</f>
        <v>6523459.2000000002</v>
      </c>
      <c r="Z3128" s="22">
        <f>Ugovori_OPULJP[[#This Row],[UKUPNI PRIHVATLJIVI IZDACI
TOTAL ELIGIBLE EXPENDITURE
= Bespovratna sredstva ukupno + doprinos korisnika
= Ukupni prihvatljivi troškovi
= Ukupna ugovorena vrijednost projekta HRK]]/7.5345</f>
        <v>865811.82560222968</v>
      </c>
      <c r="AA3128" s="13" t="s">
        <v>10676</v>
      </c>
      <c r="AB3128" s="13" t="s">
        <v>10677</v>
      </c>
      <c r="AC3128" s="98" t="s">
        <v>11385</v>
      </c>
      <c r="AD3128" s="12" t="s">
        <v>11033</v>
      </c>
    </row>
    <row r="3129" spans="1:30" ht="66.75" customHeight="1" x14ac:dyDescent="0.3">
      <c r="A3129" s="10" t="s">
        <v>11386</v>
      </c>
      <c r="B3129" s="11" t="s">
        <v>10671</v>
      </c>
      <c r="C3129" s="12" t="s">
        <v>11029</v>
      </c>
      <c r="D3129" s="12" t="s">
        <v>11310</v>
      </c>
      <c r="E3129" s="13" t="s">
        <v>223</v>
      </c>
      <c r="F3129" s="14" t="s">
        <v>11387</v>
      </c>
      <c r="G3129" s="14" t="s">
        <v>11129</v>
      </c>
      <c r="H3129" s="16">
        <v>42956</v>
      </c>
      <c r="I3129" s="16">
        <v>44416</v>
      </c>
      <c r="J3129" s="17" t="str">
        <f>IF(Ugovori_OPULJP[[#This Row],[DATUM ZAVRŠETKA OPERACIJE]]&gt;DATE(2023,12,31),"u provedbi","završen")</f>
        <v>završen</v>
      </c>
      <c r="K3129" s="15" t="s">
        <v>81</v>
      </c>
      <c r="L3129" s="15" t="s">
        <v>81</v>
      </c>
      <c r="M3129" s="18">
        <v>0.85</v>
      </c>
      <c r="N3129" s="18">
        <v>0.15</v>
      </c>
      <c r="O3129" s="19">
        <f>Ugovori_OPULJP[[#This Row],[Bespovratna sredstva - Ukupno (EU+Nac) HRK
= Ukupna ugovorena vrijednost bespovratnih sredstava]]*Ugovori_OPULJP[[#This Row],[EU STOPA SUFINANCIRANJA %
EU CO-FINANCING RATE %]]</f>
        <v>6800000</v>
      </c>
      <c r="P3129" s="20">
        <f>Ugovori_OPULJP[[#This Row],[Bespovratna sredstva - EU dio - HRK]]/7.5345</f>
        <v>902515.09721945715</v>
      </c>
      <c r="Q3129" s="19">
        <f>Ugovori_OPULJP[[#This Row],[Bespovratna sredstva - Ukupno (EU+Nac) HRK
= Ukupna ugovorena vrijednost bespovratnih sredstava]]*Ugovori_OPULJP[[#This Row],[STOPA NACIONALNOG SUFINANCIRANJA %]]</f>
        <v>1200000</v>
      </c>
      <c r="R3129" s="20">
        <f>Ugovori_OPULJP[[#This Row],[Bespovratna sredstva - Nacionalni dio - HRK]]/7.5345</f>
        <v>159267.37009755126</v>
      </c>
      <c r="S3129" s="19">
        <v>8000000</v>
      </c>
      <c r="T3129" s="20">
        <f>Ugovori_OPULJP[[#This Row],[Bespovratna sredstva - Ukupno (EU+Nac) HRK
= Ukupna ugovorena vrijednost bespovratnih sredstava]]/7.5345</f>
        <v>1061782.4673170084</v>
      </c>
      <c r="U3129" s="19">
        <v>1785188.8000000007</v>
      </c>
      <c r="V3129" s="20">
        <f>Ugovori_OPULJP[[#This Row],[Javni doprinos korisnika - HRK]]/7.5345</f>
        <v>236935.27108633626</v>
      </c>
      <c r="W3129" s="19">
        <v>0</v>
      </c>
      <c r="X3129" s="20">
        <f>Ugovori_OPULJP[[#This Row],[Privatni doprinos korisnika - HRK]]/7.5345</f>
        <v>0</v>
      </c>
      <c r="Y3129" s="21">
        <f>Ugovori_OPULJP[[#This Row],[Bespovratna sredstva - Ukupno (EU+Nac) HRK
= Ukupna ugovorena vrijednost bespovratnih sredstava]]+Ugovori_OPULJP[[#This Row],[Javni doprinos korisnika - HRK]]+Ugovori_OPULJP[[#This Row],[Privatni doprinos korisnika - HRK]]</f>
        <v>9785188.8000000007</v>
      </c>
      <c r="Z3129" s="22">
        <f>Ugovori_OPULJP[[#This Row],[UKUPNI PRIHVATLJIVI IZDACI
TOTAL ELIGIBLE EXPENDITURE
= Bespovratna sredstva ukupno + doprinos korisnika
= Ukupni prihvatljivi troškovi
= Ukupna ugovorena vrijednost projekta HRK]]/7.5345</f>
        <v>1298717.7384033445</v>
      </c>
      <c r="AA3129" s="13" t="s">
        <v>10676</v>
      </c>
      <c r="AB3129" s="13" t="s">
        <v>10677</v>
      </c>
      <c r="AC3129" s="98" t="s">
        <v>11388</v>
      </c>
      <c r="AD3129" s="12" t="s">
        <v>11033</v>
      </c>
    </row>
    <row r="3130" spans="1:30" ht="66.75" customHeight="1" x14ac:dyDescent="0.3">
      <c r="A3130" s="10" t="s">
        <v>11389</v>
      </c>
      <c r="B3130" s="11" t="s">
        <v>10671</v>
      </c>
      <c r="C3130" s="12" t="s">
        <v>11029</v>
      </c>
      <c r="D3130" s="12" t="s">
        <v>11310</v>
      </c>
      <c r="E3130" s="13" t="s">
        <v>223</v>
      </c>
      <c r="F3130" s="14" t="s">
        <v>11390</v>
      </c>
      <c r="G3130" s="14" t="s">
        <v>1939</v>
      </c>
      <c r="H3130" s="16">
        <v>42948</v>
      </c>
      <c r="I3130" s="16">
        <v>44408</v>
      </c>
      <c r="J3130" s="17" t="str">
        <f>IF(Ugovori_OPULJP[[#This Row],[DATUM ZAVRŠETKA OPERACIJE]]&gt;DATE(2023,12,31),"u provedbi","završen")</f>
        <v>završen</v>
      </c>
      <c r="K3130" s="15" t="s">
        <v>240</v>
      </c>
      <c r="L3130" s="15" t="s">
        <v>240</v>
      </c>
      <c r="M3130" s="18">
        <v>0.85</v>
      </c>
      <c r="N3130" s="18">
        <v>0.15</v>
      </c>
      <c r="O3130" s="19">
        <f>Ugovori_OPULJP[[#This Row],[Bespovratna sredstva - Ukupno (EU+Nac) HRK
= Ukupna ugovorena vrijednost bespovratnih sredstava]]*Ugovori_OPULJP[[#This Row],[EU STOPA SUFINANCIRANJA %
EU CO-FINANCING RATE %]]</f>
        <v>8500000</v>
      </c>
      <c r="P3130" s="20">
        <f>Ugovori_OPULJP[[#This Row],[Bespovratna sredstva - EU dio - HRK]]/7.5345</f>
        <v>1128143.8715243214</v>
      </c>
      <c r="Q3130" s="19">
        <f>Ugovori_OPULJP[[#This Row],[Bespovratna sredstva - Ukupno (EU+Nac) HRK
= Ukupna ugovorena vrijednost bespovratnih sredstava]]*Ugovori_OPULJP[[#This Row],[STOPA NACIONALNOG SUFINANCIRANJA %]]</f>
        <v>1500000</v>
      </c>
      <c r="R3130" s="20">
        <f>Ugovori_OPULJP[[#This Row],[Bespovratna sredstva - Nacionalni dio - HRK]]/7.5345</f>
        <v>199084.21262193908</v>
      </c>
      <c r="S3130" s="19">
        <v>10000000</v>
      </c>
      <c r="T3130" s="20">
        <f>Ugovori_OPULJP[[#This Row],[Bespovratna sredstva - Ukupno (EU+Nac) HRK
= Ukupna ugovorena vrijednost bespovratnih sredstava]]/7.5345</f>
        <v>1327228.0841462605</v>
      </c>
      <c r="U3130" s="19">
        <v>6308648</v>
      </c>
      <c r="V3130" s="20">
        <f>Ugovori_OPULJP[[#This Row],[Javni doprinos korisnika - HRK]]/7.5345</f>
        <v>837301.47985931381</v>
      </c>
      <c r="W3130" s="19">
        <v>0</v>
      </c>
      <c r="X3130" s="20">
        <f>Ugovori_OPULJP[[#This Row],[Privatni doprinos korisnika - HRK]]/7.5345</f>
        <v>0</v>
      </c>
      <c r="Y3130" s="21">
        <f>Ugovori_OPULJP[[#This Row],[Bespovratna sredstva - Ukupno (EU+Nac) HRK
= Ukupna ugovorena vrijednost bespovratnih sredstava]]+Ugovori_OPULJP[[#This Row],[Javni doprinos korisnika - HRK]]+Ugovori_OPULJP[[#This Row],[Privatni doprinos korisnika - HRK]]</f>
        <v>16308648</v>
      </c>
      <c r="Z3130" s="22">
        <f>Ugovori_OPULJP[[#This Row],[UKUPNI PRIHVATLJIVI IZDACI
TOTAL ELIGIBLE EXPENDITURE
= Bespovratna sredstva ukupno + doprinos korisnika
= Ukupni prihvatljivi troškovi
= Ukupna ugovorena vrijednost projekta HRK]]/7.5345</f>
        <v>2164529.5640055742</v>
      </c>
      <c r="AA3130" s="13" t="s">
        <v>10676</v>
      </c>
      <c r="AB3130" s="13" t="s">
        <v>10677</v>
      </c>
      <c r="AC3130" s="98" t="s">
        <v>11391</v>
      </c>
      <c r="AD3130" s="12" t="s">
        <v>11033</v>
      </c>
    </row>
    <row r="3131" spans="1:30" ht="66.75" customHeight="1" x14ac:dyDescent="0.3">
      <c r="A3131" s="10" t="s">
        <v>11392</v>
      </c>
      <c r="B3131" s="11" t="s">
        <v>10671</v>
      </c>
      <c r="C3131" s="12" t="s">
        <v>11029</v>
      </c>
      <c r="D3131" s="12" t="s">
        <v>11310</v>
      </c>
      <c r="E3131" s="13" t="s">
        <v>223</v>
      </c>
      <c r="F3131" s="32" t="s">
        <v>11393</v>
      </c>
      <c r="G3131" s="14" t="s">
        <v>6859</v>
      </c>
      <c r="H3131" s="16">
        <v>42958</v>
      </c>
      <c r="I3131" s="16">
        <v>44418</v>
      </c>
      <c r="J3131" s="17" t="str">
        <f>IF(Ugovori_OPULJP[[#This Row],[DATUM ZAVRŠETKA OPERACIJE]]&gt;DATE(2023,12,31),"u provedbi","završen")</f>
        <v>završen</v>
      </c>
      <c r="K3131" s="15" t="s">
        <v>362</v>
      </c>
      <c r="L3131" s="15" t="s">
        <v>362</v>
      </c>
      <c r="M3131" s="18">
        <v>0.85</v>
      </c>
      <c r="N3131" s="18">
        <v>0.15</v>
      </c>
      <c r="O3131" s="19">
        <f>Ugovori_OPULJP[[#This Row],[Bespovratna sredstva - Ukupno (EU+Nac) HRK
= Ukupna ugovorena vrijednost bespovratnih sredstava]]*Ugovori_OPULJP[[#This Row],[EU STOPA SUFINANCIRANJA %
EU CO-FINANCING RATE %]]</f>
        <v>6431514.6469999999</v>
      </c>
      <c r="P3131" s="20">
        <f>Ugovori_OPULJP[[#This Row],[Bespovratna sredstva - EU dio - HRK]]/7.5345</f>
        <v>853608.68630964227</v>
      </c>
      <c r="Q3131" s="19">
        <f>Ugovori_OPULJP[[#This Row],[Bespovratna sredstva - Ukupno (EU+Nac) HRK
= Ukupna ugovorena vrijednost bespovratnih sredstava]]*Ugovori_OPULJP[[#This Row],[STOPA NACIONALNOG SUFINANCIRANJA %]]</f>
        <v>1134973.173</v>
      </c>
      <c r="R3131" s="20">
        <f>Ugovori_OPULJP[[#This Row],[Bespovratna sredstva - Nacionalni dio - HRK]]/7.5345</f>
        <v>150636.82699581922</v>
      </c>
      <c r="S3131" s="19">
        <v>7566487.8200000003</v>
      </c>
      <c r="T3131" s="20">
        <f>Ugovori_OPULJP[[#This Row],[Bespovratna sredstva - Ukupno (EU+Nac) HRK
= Ukupna ugovorena vrijednost bespovratnih sredstava]]/7.5345</f>
        <v>1004245.5133054615</v>
      </c>
      <c r="U3131" s="19">
        <v>406628.97999999952</v>
      </c>
      <c r="V3131" s="20">
        <f>Ugovori_OPULJP[[#This Row],[Javni doprinos korisnika - HRK]]/7.5345</f>
        <v>53968.940208374741</v>
      </c>
      <c r="W3131" s="19">
        <v>0</v>
      </c>
      <c r="X3131" s="20">
        <f>Ugovori_OPULJP[[#This Row],[Privatni doprinos korisnika - HRK]]/7.5345</f>
        <v>0</v>
      </c>
      <c r="Y3131" s="21">
        <f>Ugovori_OPULJP[[#This Row],[Bespovratna sredstva - Ukupno (EU+Nac) HRK
= Ukupna ugovorena vrijednost bespovratnih sredstava]]+Ugovori_OPULJP[[#This Row],[Javni doprinos korisnika - HRK]]+Ugovori_OPULJP[[#This Row],[Privatni doprinos korisnika - HRK]]</f>
        <v>7973116.7999999998</v>
      </c>
      <c r="Z3131" s="22">
        <f>Ugovori_OPULJP[[#This Row],[UKUPNI PRIHVATLJIVI IZDACI
TOTAL ELIGIBLE EXPENDITURE
= Bespovratna sredstva ukupno + doprinos korisnika
= Ukupni prihvatljivi troškovi
= Ukupna ugovorena vrijednost projekta HRK]]/7.5345</f>
        <v>1058214.4535138363</v>
      </c>
      <c r="AA3131" s="13" t="s">
        <v>10676</v>
      </c>
      <c r="AB3131" s="13" t="s">
        <v>10677</v>
      </c>
      <c r="AC3131" s="98" t="s">
        <v>11394</v>
      </c>
      <c r="AD3131" s="12" t="s">
        <v>11033</v>
      </c>
    </row>
    <row r="3132" spans="1:30" ht="66.75" customHeight="1" x14ac:dyDescent="0.3">
      <c r="A3132" s="10" t="s">
        <v>11395</v>
      </c>
      <c r="B3132" s="11" t="s">
        <v>10671</v>
      </c>
      <c r="C3132" s="12" t="s">
        <v>11029</v>
      </c>
      <c r="D3132" s="12" t="s">
        <v>11310</v>
      </c>
      <c r="E3132" s="13" t="s">
        <v>223</v>
      </c>
      <c r="F3132" s="14" t="s">
        <v>11169</v>
      </c>
      <c r="G3132" s="14" t="s">
        <v>759</v>
      </c>
      <c r="H3132" s="16">
        <v>42968</v>
      </c>
      <c r="I3132" s="16">
        <v>44428</v>
      </c>
      <c r="J3132" s="17" t="str">
        <f>IF(Ugovori_OPULJP[[#This Row],[DATUM ZAVRŠETKA OPERACIJE]]&gt;DATE(2023,12,31),"u provedbi","završen")</f>
        <v>završen</v>
      </c>
      <c r="K3132" s="15" t="s">
        <v>417</v>
      </c>
      <c r="L3132" s="15" t="s">
        <v>417</v>
      </c>
      <c r="M3132" s="18">
        <v>0.85</v>
      </c>
      <c r="N3132" s="18">
        <v>0.15</v>
      </c>
      <c r="O3132" s="19">
        <f>Ugovori_OPULJP[[#This Row],[Bespovratna sredstva - Ukupno (EU+Nac) HRK
= Ukupna ugovorena vrijednost bespovratnih sredstava]]*Ugovori_OPULJP[[#This Row],[EU STOPA SUFINANCIRANJA %
EU CO-FINANCING RATE %]]</f>
        <v>6800000</v>
      </c>
      <c r="P3132" s="20">
        <f>Ugovori_OPULJP[[#This Row],[Bespovratna sredstva - EU dio - HRK]]/7.5345</f>
        <v>902515.09721945715</v>
      </c>
      <c r="Q3132" s="19">
        <f>Ugovori_OPULJP[[#This Row],[Bespovratna sredstva - Ukupno (EU+Nac) HRK
= Ukupna ugovorena vrijednost bespovratnih sredstava]]*Ugovori_OPULJP[[#This Row],[STOPA NACIONALNOG SUFINANCIRANJA %]]</f>
        <v>1200000</v>
      </c>
      <c r="R3132" s="20">
        <f>Ugovori_OPULJP[[#This Row],[Bespovratna sredstva - Nacionalni dio - HRK]]/7.5345</f>
        <v>159267.37009755126</v>
      </c>
      <c r="S3132" s="19">
        <v>8000000</v>
      </c>
      <c r="T3132" s="20">
        <f>Ugovori_OPULJP[[#This Row],[Bespovratna sredstva - Ukupno (EU+Nac) HRK
= Ukupna ugovorena vrijednost bespovratnih sredstava]]/7.5345</f>
        <v>1061782.4673170084</v>
      </c>
      <c r="U3132" s="19">
        <v>4684504</v>
      </c>
      <c r="V3132" s="20">
        <f>Ugovori_OPULJP[[#This Row],[Javni doprinos korisnika - HRK]]/7.5345</f>
        <v>621740.52690954937</v>
      </c>
      <c r="W3132" s="19">
        <v>0</v>
      </c>
      <c r="X3132" s="20">
        <f>Ugovori_OPULJP[[#This Row],[Privatni doprinos korisnika - HRK]]/7.5345</f>
        <v>0</v>
      </c>
      <c r="Y3132" s="21">
        <f>Ugovori_OPULJP[[#This Row],[Bespovratna sredstva - Ukupno (EU+Nac) HRK
= Ukupna ugovorena vrijednost bespovratnih sredstava]]+Ugovori_OPULJP[[#This Row],[Javni doprinos korisnika - HRK]]+Ugovori_OPULJP[[#This Row],[Privatni doprinos korisnika - HRK]]</f>
        <v>12684504</v>
      </c>
      <c r="Z3132" s="22">
        <f>Ugovori_OPULJP[[#This Row],[UKUPNI PRIHVATLJIVI IZDACI
TOTAL ELIGIBLE EXPENDITURE
= Bespovratna sredstva ukupno + doprinos korisnika
= Ukupni prihvatljivi troškovi
= Ukupna ugovorena vrijednost projekta HRK]]/7.5345</f>
        <v>1683522.9942265577</v>
      </c>
      <c r="AA3132" s="13" t="s">
        <v>10676</v>
      </c>
      <c r="AB3132" s="13" t="s">
        <v>10677</v>
      </c>
      <c r="AC3132" s="98" t="s">
        <v>11396</v>
      </c>
      <c r="AD3132" s="12" t="s">
        <v>11033</v>
      </c>
    </row>
    <row r="3133" spans="1:30" ht="66.75" customHeight="1" x14ac:dyDescent="0.3">
      <c r="A3133" s="10" t="s">
        <v>11397</v>
      </c>
      <c r="B3133" s="11" t="s">
        <v>10671</v>
      </c>
      <c r="C3133" s="12" t="s">
        <v>11029</v>
      </c>
      <c r="D3133" s="12" t="s">
        <v>11310</v>
      </c>
      <c r="E3133" s="13" t="s">
        <v>223</v>
      </c>
      <c r="F3133" s="14" t="s">
        <v>11398</v>
      </c>
      <c r="G3133" s="14" t="s">
        <v>10042</v>
      </c>
      <c r="H3133" s="16">
        <v>42948</v>
      </c>
      <c r="I3133" s="16">
        <v>44408</v>
      </c>
      <c r="J3133" s="17" t="str">
        <f>IF(Ugovori_OPULJP[[#This Row],[DATUM ZAVRŠETKA OPERACIJE]]&gt;DATE(2023,12,31),"u provedbi","završen")</f>
        <v>završen</v>
      </c>
      <c r="K3133" s="15" t="s">
        <v>329</v>
      </c>
      <c r="L3133" s="15" t="s">
        <v>329</v>
      </c>
      <c r="M3133" s="18">
        <v>0.85</v>
      </c>
      <c r="N3133" s="18">
        <v>0.15</v>
      </c>
      <c r="O3133" s="19">
        <f>Ugovori_OPULJP[[#This Row],[Bespovratna sredstva - Ukupno (EU+Nac) HRK
= Ukupna ugovorena vrijednost bespovratnih sredstava]]*Ugovori_OPULJP[[#This Row],[EU STOPA SUFINANCIRANJA %
EU CO-FINANCING RATE %]]</f>
        <v>4582277.07</v>
      </c>
      <c r="P3133" s="20">
        <f>Ugovori_OPULJP[[#This Row],[Bespovratna sredstva - EU dio - HRK]]/7.5345</f>
        <v>608172.68166434404</v>
      </c>
      <c r="Q3133" s="19">
        <f>Ugovori_OPULJP[[#This Row],[Bespovratna sredstva - Ukupno (EU+Nac) HRK
= Ukupna ugovorena vrijednost bespovratnih sredstava]]*Ugovori_OPULJP[[#This Row],[STOPA NACIONALNOG SUFINANCIRANJA %]]</f>
        <v>808637.13</v>
      </c>
      <c r="R3133" s="20">
        <f>Ugovori_OPULJP[[#This Row],[Bespovratna sredstva - Nacionalni dio - HRK]]/7.5345</f>
        <v>107324.59088194306</v>
      </c>
      <c r="S3133" s="19">
        <v>5390914.2000000002</v>
      </c>
      <c r="T3133" s="20">
        <f>Ugovori_OPULJP[[#This Row],[Bespovratna sredstva - Ukupno (EU+Nac) HRK
= Ukupna ugovorena vrijednost bespovratnih sredstava]]/7.5345</f>
        <v>715497.27254628704</v>
      </c>
      <c r="U3133" s="19">
        <v>951337.79999999981</v>
      </c>
      <c r="V3133" s="20">
        <f>Ugovori_OPULJP[[#This Row],[Javni doprinos korisnika - HRK]]/7.5345</f>
        <v>126264.2245669918</v>
      </c>
      <c r="W3133" s="19">
        <v>0</v>
      </c>
      <c r="X3133" s="20">
        <f>Ugovori_OPULJP[[#This Row],[Privatni doprinos korisnika - HRK]]/7.5345</f>
        <v>0</v>
      </c>
      <c r="Y3133" s="21">
        <f>Ugovori_OPULJP[[#This Row],[Bespovratna sredstva - Ukupno (EU+Nac) HRK
= Ukupna ugovorena vrijednost bespovratnih sredstava]]+Ugovori_OPULJP[[#This Row],[Javni doprinos korisnika - HRK]]+Ugovori_OPULJP[[#This Row],[Privatni doprinos korisnika - HRK]]</f>
        <v>6342252</v>
      </c>
      <c r="Z3133" s="22">
        <f>Ugovori_OPULJP[[#This Row],[UKUPNI PRIHVATLJIVI IZDACI
TOTAL ELIGIBLE EXPENDITURE
= Bespovratna sredstva ukupno + doprinos korisnika
= Ukupni prihvatljivi troškovi
= Ukupna ugovorena vrijednost projekta HRK]]/7.5345</f>
        <v>841761.49711327883</v>
      </c>
      <c r="AA3133" s="13" t="s">
        <v>10676</v>
      </c>
      <c r="AB3133" s="13" t="s">
        <v>10677</v>
      </c>
      <c r="AC3133" s="98" t="s">
        <v>11399</v>
      </c>
      <c r="AD3133" s="12" t="s">
        <v>11033</v>
      </c>
    </row>
    <row r="3134" spans="1:30" ht="66.75" customHeight="1" x14ac:dyDescent="0.3">
      <c r="A3134" s="10" t="s">
        <v>11400</v>
      </c>
      <c r="B3134" s="11" t="s">
        <v>10671</v>
      </c>
      <c r="C3134" s="12" t="s">
        <v>11029</v>
      </c>
      <c r="D3134" s="12" t="s">
        <v>11310</v>
      </c>
      <c r="E3134" s="13" t="s">
        <v>223</v>
      </c>
      <c r="F3134" s="14" t="s">
        <v>11213</v>
      </c>
      <c r="G3134" s="14" t="s">
        <v>11282</v>
      </c>
      <c r="H3134" s="16">
        <v>42979</v>
      </c>
      <c r="I3134" s="16">
        <v>44439</v>
      </c>
      <c r="J3134" s="17" t="str">
        <f>IF(Ugovori_OPULJP[[#This Row],[DATUM ZAVRŠETKA OPERACIJE]]&gt;DATE(2023,12,31),"u provedbi","završen")</f>
        <v>završen</v>
      </c>
      <c r="K3134" s="15" t="s">
        <v>144</v>
      </c>
      <c r="L3134" s="15" t="s">
        <v>144</v>
      </c>
      <c r="M3134" s="18">
        <v>0.85</v>
      </c>
      <c r="N3134" s="18">
        <v>0.15</v>
      </c>
      <c r="O3134" s="19">
        <f>Ugovori_OPULJP[[#This Row],[Bespovratna sredstva - Ukupno (EU+Nac) HRK
= Ukupna ugovorena vrijednost bespovratnih sredstava]]*Ugovori_OPULJP[[#This Row],[EU STOPA SUFINANCIRANJA %
EU CO-FINANCING RATE %]]</f>
        <v>3826008.8224999998</v>
      </c>
      <c r="P3134" s="20">
        <f>Ugovori_OPULJP[[#This Row],[Bespovratna sredstva - EU dio - HRK]]/7.5345</f>
        <v>507798.63594133646</v>
      </c>
      <c r="Q3134" s="19">
        <f>Ugovori_OPULJP[[#This Row],[Bespovratna sredstva - Ukupno (EU+Nac) HRK
= Ukupna ugovorena vrijednost bespovratnih sredstava]]*Ugovori_OPULJP[[#This Row],[STOPA NACIONALNOG SUFINANCIRANJA %]]</f>
        <v>675178.02749999997</v>
      </c>
      <c r="R3134" s="20">
        <f>Ugovori_OPULJP[[#This Row],[Bespovratna sredstva - Nacionalni dio - HRK]]/7.5345</f>
        <v>89611.523989647612</v>
      </c>
      <c r="S3134" s="19">
        <v>4501186.8499999996</v>
      </c>
      <c r="T3134" s="20">
        <f>Ugovori_OPULJP[[#This Row],[Bespovratna sredstva - Ukupno (EU+Nac) HRK
= Ukupna ugovorena vrijednost bespovratnih sredstava]]/7.5345</f>
        <v>597410.15993098402</v>
      </c>
      <c r="U3134" s="19">
        <v>391407.55000000075</v>
      </c>
      <c r="V3134" s="20">
        <f>Ugovori_OPULJP[[#This Row],[Javni doprinos korisnika - HRK]]/7.5345</f>
        <v>51948.709270688261</v>
      </c>
      <c r="W3134" s="19">
        <v>0</v>
      </c>
      <c r="X3134" s="20">
        <f>Ugovori_OPULJP[[#This Row],[Privatni doprinos korisnika - HRK]]/7.5345</f>
        <v>0</v>
      </c>
      <c r="Y3134" s="21">
        <f>Ugovori_OPULJP[[#This Row],[Bespovratna sredstva - Ukupno (EU+Nac) HRK
= Ukupna ugovorena vrijednost bespovratnih sredstava]]+Ugovori_OPULJP[[#This Row],[Javni doprinos korisnika - HRK]]+Ugovori_OPULJP[[#This Row],[Privatni doprinos korisnika - HRK]]</f>
        <v>4892594.4000000004</v>
      </c>
      <c r="Z3134" s="22">
        <f>Ugovori_OPULJP[[#This Row],[UKUPNI PRIHVATLJIVI IZDACI
TOTAL ELIGIBLE EXPENDITURE
= Bespovratna sredstva ukupno + doprinos korisnika
= Ukupni prihvatljivi troškovi
= Ukupna ugovorena vrijednost projekta HRK]]/7.5345</f>
        <v>649358.86920167226</v>
      </c>
      <c r="AA3134" s="13" t="s">
        <v>10676</v>
      </c>
      <c r="AB3134" s="13" t="s">
        <v>10677</v>
      </c>
      <c r="AC3134" s="98" t="s">
        <v>11401</v>
      </c>
      <c r="AD3134" s="12" t="s">
        <v>11033</v>
      </c>
    </row>
    <row r="3135" spans="1:30" ht="66.75" customHeight="1" x14ac:dyDescent="0.3">
      <c r="A3135" s="10" t="s">
        <v>11402</v>
      </c>
      <c r="B3135" s="11" t="s">
        <v>10671</v>
      </c>
      <c r="C3135" s="12" t="s">
        <v>11029</v>
      </c>
      <c r="D3135" s="12" t="s">
        <v>11310</v>
      </c>
      <c r="E3135" s="13" t="s">
        <v>223</v>
      </c>
      <c r="F3135" s="14" t="s">
        <v>11403</v>
      </c>
      <c r="G3135" s="14" t="s">
        <v>337</v>
      </c>
      <c r="H3135" s="16">
        <v>42963</v>
      </c>
      <c r="I3135" s="16">
        <v>44423</v>
      </c>
      <c r="J3135" s="17" t="str">
        <f>IF(Ugovori_OPULJP[[#This Row],[DATUM ZAVRŠETKA OPERACIJE]]&gt;DATE(2023,12,31),"u provedbi","završen")</f>
        <v>završen</v>
      </c>
      <c r="K3135" s="15" t="s">
        <v>117</v>
      </c>
      <c r="L3135" s="15" t="s">
        <v>117</v>
      </c>
      <c r="M3135" s="18">
        <v>0.85</v>
      </c>
      <c r="N3135" s="18">
        <v>0.15</v>
      </c>
      <c r="O3135" s="19">
        <f>Ugovori_OPULJP[[#This Row],[Bespovratna sredstva - Ukupno (EU+Nac) HRK
= Ukupna ugovorena vrijednost bespovratnih sredstava]]*Ugovori_OPULJP[[#This Row],[EU STOPA SUFINANCIRANJA %
EU CO-FINANCING RATE %]]</f>
        <v>8360537.7970000003</v>
      </c>
      <c r="P3135" s="20">
        <f>Ugovori_OPULJP[[#This Row],[Bespovratna sredstva - EU dio - HRK]]/7.5345</f>
        <v>1109634.0562744706</v>
      </c>
      <c r="Q3135" s="19">
        <f>Ugovori_OPULJP[[#This Row],[Bespovratna sredstva - Ukupno (EU+Nac) HRK
= Ukupna ugovorena vrijednost bespovratnih sredstava]]*Ugovori_OPULJP[[#This Row],[STOPA NACIONALNOG SUFINANCIRANJA %]]</f>
        <v>1475389.023</v>
      </c>
      <c r="R3135" s="20">
        <f>Ugovori_OPULJP[[#This Row],[Bespovratna sredstva - Nacionalni dio - HRK]]/7.5345</f>
        <v>195817.7746366713</v>
      </c>
      <c r="S3135" s="19">
        <v>9835926.8200000003</v>
      </c>
      <c r="T3135" s="20">
        <f>Ugovori_OPULJP[[#This Row],[Bespovratna sredstva - Ukupno (EU+Nac) HRK
= Ukupna ugovorena vrijednost bespovratnih sredstava]]/7.5345</f>
        <v>1305451.8309111421</v>
      </c>
      <c r="U3135" s="19">
        <v>855297.98000000045</v>
      </c>
      <c r="V3135" s="20">
        <f>Ugovori_OPULJP[[#This Row],[Javni doprinos korisnika - HRK]]/7.5345</f>
        <v>113517.54993695673</v>
      </c>
      <c r="W3135" s="19">
        <v>0</v>
      </c>
      <c r="X3135" s="20">
        <f>Ugovori_OPULJP[[#This Row],[Privatni doprinos korisnika - HRK]]/7.5345</f>
        <v>0</v>
      </c>
      <c r="Y3135" s="21">
        <f>Ugovori_OPULJP[[#This Row],[Bespovratna sredstva - Ukupno (EU+Nac) HRK
= Ukupna ugovorena vrijednost bespovratnih sredstava]]+Ugovori_OPULJP[[#This Row],[Javni doprinos korisnika - HRK]]+Ugovori_OPULJP[[#This Row],[Privatni doprinos korisnika - HRK]]</f>
        <v>10691224.800000001</v>
      </c>
      <c r="Z3135" s="22">
        <f>Ugovori_OPULJP[[#This Row],[UKUPNI PRIHVATLJIVI IZDACI
TOTAL ELIGIBLE EXPENDITURE
= Bespovratna sredstva ukupno + doprinos korisnika
= Ukupni prihvatljivi troškovi
= Ukupna ugovorena vrijednost projekta HRK]]/7.5345</f>
        <v>1418969.3808480988</v>
      </c>
      <c r="AA3135" s="13" t="s">
        <v>10676</v>
      </c>
      <c r="AB3135" s="13" t="s">
        <v>10677</v>
      </c>
      <c r="AC3135" s="98" t="s">
        <v>11404</v>
      </c>
      <c r="AD3135" s="12" t="s">
        <v>11033</v>
      </c>
    </row>
    <row r="3136" spans="1:30" ht="66.75" customHeight="1" x14ac:dyDescent="0.3">
      <c r="A3136" s="10" t="s">
        <v>11405</v>
      </c>
      <c r="B3136" s="11" t="s">
        <v>10671</v>
      </c>
      <c r="C3136" s="12" t="s">
        <v>11029</v>
      </c>
      <c r="D3136" s="12" t="s">
        <v>11310</v>
      </c>
      <c r="E3136" s="13" t="s">
        <v>223</v>
      </c>
      <c r="F3136" s="14" t="s">
        <v>11406</v>
      </c>
      <c r="G3136" s="14" t="s">
        <v>295</v>
      </c>
      <c r="H3136" s="16">
        <v>42965</v>
      </c>
      <c r="I3136" s="16">
        <v>44425</v>
      </c>
      <c r="J3136" s="17" t="str">
        <f>IF(Ugovori_OPULJP[[#This Row],[DATUM ZAVRŠETKA OPERACIJE]]&gt;DATE(2023,12,31),"u provedbi","završen")</f>
        <v>završen</v>
      </c>
      <c r="K3136" s="15" t="s">
        <v>192</v>
      </c>
      <c r="L3136" s="15" t="s">
        <v>192</v>
      </c>
      <c r="M3136" s="18">
        <v>0.85</v>
      </c>
      <c r="N3136" s="18">
        <v>0.15</v>
      </c>
      <c r="O3136" s="19">
        <f>Ugovori_OPULJP[[#This Row],[Bespovratna sredstva - Ukupno (EU+Nac) HRK
= Ukupna ugovorena vrijednost bespovratnih sredstava]]*Ugovori_OPULJP[[#This Row],[EU STOPA SUFINANCIRANJA %
EU CO-FINANCING RATE %]]</f>
        <v>6800000</v>
      </c>
      <c r="P3136" s="20">
        <f>Ugovori_OPULJP[[#This Row],[Bespovratna sredstva - EU dio - HRK]]/7.5345</f>
        <v>902515.09721945715</v>
      </c>
      <c r="Q3136" s="19">
        <f>Ugovori_OPULJP[[#This Row],[Bespovratna sredstva - Ukupno (EU+Nac) HRK
= Ukupna ugovorena vrijednost bespovratnih sredstava]]*Ugovori_OPULJP[[#This Row],[STOPA NACIONALNOG SUFINANCIRANJA %]]</f>
        <v>1200000</v>
      </c>
      <c r="R3136" s="20">
        <f>Ugovori_OPULJP[[#This Row],[Bespovratna sredstva - Nacionalni dio - HRK]]/7.5345</f>
        <v>159267.37009755126</v>
      </c>
      <c r="S3136" s="19">
        <v>8000000</v>
      </c>
      <c r="T3136" s="20">
        <f>Ugovori_OPULJP[[#This Row],[Bespovratna sredstva - Ukupno (EU+Nac) HRK
= Ukupna ugovorena vrijednost bespovratnih sredstava]]/7.5345</f>
        <v>1061782.4673170084</v>
      </c>
      <c r="U3136" s="19">
        <v>6315368.8000000007</v>
      </c>
      <c r="V3136" s="20">
        <f>Ugovori_OPULJP[[#This Row],[Javni doprinos korisnika - HRK]]/7.5345</f>
        <v>838193.48331010691</v>
      </c>
      <c r="W3136" s="19">
        <v>0</v>
      </c>
      <c r="X3136" s="20">
        <f>Ugovori_OPULJP[[#This Row],[Privatni doprinos korisnika - HRK]]/7.5345</f>
        <v>0</v>
      </c>
      <c r="Y3136" s="21">
        <f>Ugovori_OPULJP[[#This Row],[Bespovratna sredstva - Ukupno (EU+Nac) HRK
= Ukupna ugovorena vrijednost bespovratnih sredstava]]+Ugovori_OPULJP[[#This Row],[Javni doprinos korisnika - HRK]]+Ugovori_OPULJP[[#This Row],[Privatni doprinos korisnika - HRK]]</f>
        <v>14315368.800000001</v>
      </c>
      <c r="Z3136" s="22">
        <f>Ugovori_OPULJP[[#This Row],[UKUPNI PRIHVATLJIVI IZDACI
TOTAL ELIGIBLE EXPENDITURE
= Bespovratna sredstva ukupno + doprinos korisnika
= Ukupni prihvatljivi troškovi
= Ukupna ugovorena vrijednost projekta HRK]]/7.5345</f>
        <v>1899975.9506271153</v>
      </c>
      <c r="AA3136" s="13" t="s">
        <v>10676</v>
      </c>
      <c r="AB3136" s="13" t="s">
        <v>10677</v>
      </c>
      <c r="AC3136" s="98" t="s">
        <v>11407</v>
      </c>
      <c r="AD3136" s="12" t="s">
        <v>11033</v>
      </c>
    </row>
    <row r="3137" spans="1:30" ht="66.75" customHeight="1" x14ac:dyDescent="0.3">
      <c r="A3137" s="10" t="s">
        <v>11408</v>
      </c>
      <c r="B3137" s="11" t="s">
        <v>10671</v>
      </c>
      <c r="C3137" s="12" t="s">
        <v>11029</v>
      </c>
      <c r="D3137" s="12" t="s">
        <v>11310</v>
      </c>
      <c r="E3137" s="13" t="s">
        <v>223</v>
      </c>
      <c r="F3137" s="14" t="s">
        <v>11409</v>
      </c>
      <c r="G3137" s="32" t="s">
        <v>4502</v>
      </c>
      <c r="H3137" s="16">
        <v>42963</v>
      </c>
      <c r="I3137" s="16">
        <v>44423</v>
      </c>
      <c r="J3137" s="17" t="str">
        <f>IF(Ugovori_OPULJP[[#This Row],[DATUM ZAVRŠETKA OPERACIJE]]&gt;DATE(2023,12,31),"u provedbi","završen")</f>
        <v>završen</v>
      </c>
      <c r="K3137" s="15" t="s">
        <v>591</v>
      </c>
      <c r="L3137" s="15" t="s">
        <v>591</v>
      </c>
      <c r="M3137" s="18">
        <v>0.85</v>
      </c>
      <c r="N3137" s="18">
        <v>0.15</v>
      </c>
      <c r="O3137" s="19">
        <f>Ugovori_OPULJP[[#This Row],[Bespovratna sredstva - Ukupno (EU+Nac) HRK
= Ukupna ugovorena vrijednost bespovratnih sredstava]]*Ugovori_OPULJP[[#This Row],[EU STOPA SUFINANCIRANJA %
EU CO-FINANCING RATE %]]</f>
        <v>6438291.8159999996</v>
      </c>
      <c r="P3137" s="20">
        <f>Ugovori_OPULJP[[#This Row],[Bespovratna sredstva - EU dio - HRK]]/7.5345</f>
        <v>854508.17121242278</v>
      </c>
      <c r="Q3137" s="19">
        <f>Ugovori_OPULJP[[#This Row],[Bespovratna sredstva - Ukupno (EU+Nac) HRK
= Ukupna ugovorena vrijednost bespovratnih sredstava]]*Ugovori_OPULJP[[#This Row],[STOPA NACIONALNOG SUFINANCIRANJA %]]</f>
        <v>1136169.1439999999</v>
      </c>
      <c r="R3137" s="20">
        <f>Ugovori_OPULJP[[#This Row],[Bespovratna sredstva - Nacionalni dio - HRK]]/7.5345</f>
        <v>150795.55962572165</v>
      </c>
      <c r="S3137" s="19">
        <v>7574460.96</v>
      </c>
      <c r="T3137" s="20">
        <f>Ugovori_OPULJP[[#This Row],[Bespovratna sredstva - Ukupno (EU+Nac) HRK
= Ukupna ugovorena vrijednost bespovratnih sredstava]]/7.5345</f>
        <v>1005303.7308381444</v>
      </c>
      <c r="U3137" s="19">
        <v>398655.83999999985</v>
      </c>
      <c r="V3137" s="20">
        <f>Ugovori_OPULJP[[#This Row],[Javni doprinos korisnika - HRK]]/7.5345</f>
        <v>52910.722675691795</v>
      </c>
      <c r="W3137" s="19">
        <v>0</v>
      </c>
      <c r="X3137" s="20">
        <f>Ugovori_OPULJP[[#This Row],[Privatni doprinos korisnika - HRK]]/7.5345</f>
        <v>0</v>
      </c>
      <c r="Y3137" s="21">
        <f>Ugovori_OPULJP[[#This Row],[Bespovratna sredstva - Ukupno (EU+Nac) HRK
= Ukupna ugovorena vrijednost bespovratnih sredstava]]+Ugovori_OPULJP[[#This Row],[Javni doprinos korisnika - HRK]]+Ugovori_OPULJP[[#This Row],[Privatni doprinos korisnika - HRK]]</f>
        <v>7973116.7999999998</v>
      </c>
      <c r="Z3137" s="22">
        <f>Ugovori_OPULJP[[#This Row],[UKUPNI PRIHVATLJIVI IZDACI
TOTAL ELIGIBLE EXPENDITURE
= Bespovratna sredstva ukupno + doprinos korisnika
= Ukupni prihvatljivi troškovi
= Ukupna ugovorena vrijednost projekta HRK]]/7.5345</f>
        <v>1058214.4535138363</v>
      </c>
      <c r="AA3137" s="13" t="s">
        <v>10676</v>
      </c>
      <c r="AB3137" s="13" t="s">
        <v>10677</v>
      </c>
      <c r="AC3137" s="98" t="s">
        <v>11410</v>
      </c>
      <c r="AD3137" s="12" t="s">
        <v>11033</v>
      </c>
    </row>
    <row r="3138" spans="1:30" ht="66.75" customHeight="1" x14ac:dyDescent="0.3">
      <c r="A3138" s="10" t="s">
        <v>11411</v>
      </c>
      <c r="B3138" s="11" t="s">
        <v>10671</v>
      </c>
      <c r="C3138" s="12" t="s">
        <v>11029</v>
      </c>
      <c r="D3138" s="12" t="s">
        <v>11310</v>
      </c>
      <c r="E3138" s="13" t="s">
        <v>223</v>
      </c>
      <c r="F3138" s="14" t="s">
        <v>11412</v>
      </c>
      <c r="G3138" s="14" t="s">
        <v>825</v>
      </c>
      <c r="H3138" s="16">
        <v>42979</v>
      </c>
      <c r="I3138" s="16">
        <v>44439</v>
      </c>
      <c r="J3138" s="17" t="str">
        <f>IF(Ugovori_OPULJP[[#This Row],[DATUM ZAVRŠETKA OPERACIJE]]&gt;DATE(2023,12,31),"u provedbi","završen")</f>
        <v>završen</v>
      </c>
      <c r="K3138" s="15" t="s">
        <v>586</v>
      </c>
      <c r="L3138" s="15" t="s">
        <v>586</v>
      </c>
      <c r="M3138" s="18">
        <v>0.85</v>
      </c>
      <c r="N3138" s="18">
        <v>0.15</v>
      </c>
      <c r="O3138" s="19">
        <f>Ugovori_OPULJP[[#This Row],[Bespovratna sredstva - Ukupno (EU+Nac) HRK
= Ukupna ugovorena vrijednost bespovratnih sredstava]]*Ugovori_OPULJP[[#This Row],[EU STOPA SUFINANCIRANJA %
EU CO-FINANCING RATE %]]</f>
        <v>8500000</v>
      </c>
      <c r="P3138" s="20">
        <f>Ugovori_OPULJP[[#This Row],[Bespovratna sredstva - EU dio - HRK]]/7.5345</f>
        <v>1128143.8715243214</v>
      </c>
      <c r="Q3138" s="19">
        <f>Ugovori_OPULJP[[#This Row],[Bespovratna sredstva - Ukupno (EU+Nac) HRK
= Ukupna ugovorena vrijednost bespovratnih sredstava]]*Ugovori_OPULJP[[#This Row],[STOPA NACIONALNOG SUFINANCIRANJA %]]</f>
        <v>1500000</v>
      </c>
      <c r="R3138" s="20">
        <f>Ugovori_OPULJP[[#This Row],[Bespovratna sredstva - Nacionalni dio - HRK]]/7.5345</f>
        <v>199084.21262193908</v>
      </c>
      <c r="S3138" s="19">
        <v>10000000</v>
      </c>
      <c r="T3138" s="20">
        <f>Ugovori_OPULJP[[#This Row],[Bespovratna sredstva - Ukupno (EU+Nac) HRK
= Ukupna ugovorena vrijednost bespovratnih sredstava]]/7.5345</f>
        <v>1327228.0841462605</v>
      </c>
      <c r="U3138" s="19">
        <v>691224.80000000075</v>
      </c>
      <c r="V3138" s="20">
        <f>Ugovori_OPULJP[[#This Row],[Javni doprinos korisnika - HRK]]/7.5345</f>
        <v>91741.296701838306</v>
      </c>
      <c r="W3138" s="19">
        <v>0</v>
      </c>
      <c r="X3138" s="20">
        <f>Ugovori_OPULJP[[#This Row],[Privatni doprinos korisnika - HRK]]/7.5345</f>
        <v>0</v>
      </c>
      <c r="Y3138" s="21">
        <f>Ugovori_OPULJP[[#This Row],[Bespovratna sredstva - Ukupno (EU+Nac) HRK
= Ukupna ugovorena vrijednost bespovratnih sredstava]]+Ugovori_OPULJP[[#This Row],[Javni doprinos korisnika - HRK]]+Ugovori_OPULJP[[#This Row],[Privatni doprinos korisnika - HRK]]</f>
        <v>10691224.800000001</v>
      </c>
      <c r="Z3138" s="22">
        <f>Ugovori_OPULJP[[#This Row],[UKUPNI PRIHVATLJIVI IZDACI
TOTAL ELIGIBLE EXPENDITURE
= Bespovratna sredstva ukupno + doprinos korisnika
= Ukupni prihvatljivi troškovi
= Ukupna ugovorena vrijednost projekta HRK]]/7.5345</f>
        <v>1418969.3808480988</v>
      </c>
      <c r="AA3138" s="13" t="s">
        <v>10676</v>
      </c>
      <c r="AB3138" s="13" t="s">
        <v>10677</v>
      </c>
      <c r="AC3138" s="98" t="s">
        <v>11413</v>
      </c>
      <c r="AD3138" s="12" t="s">
        <v>11033</v>
      </c>
    </row>
    <row r="3139" spans="1:30" ht="66.75" customHeight="1" x14ac:dyDescent="0.3">
      <c r="A3139" s="10" t="s">
        <v>11414</v>
      </c>
      <c r="B3139" s="11" t="s">
        <v>10671</v>
      </c>
      <c r="C3139" s="12" t="s">
        <v>11029</v>
      </c>
      <c r="D3139" s="12" t="s">
        <v>11310</v>
      </c>
      <c r="E3139" s="13" t="s">
        <v>223</v>
      </c>
      <c r="F3139" s="14" t="s">
        <v>11415</v>
      </c>
      <c r="G3139" s="32" t="s">
        <v>9139</v>
      </c>
      <c r="H3139" s="16">
        <v>42940</v>
      </c>
      <c r="I3139" s="16">
        <v>44400</v>
      </c>
      <c r="J3139" s="17" t="str">
        <f>IF(Ugovori_OPULJP[[#This Row],[DATUM ZAVRŠETKA OPERACIJE]]&gt;DATE(2023,12,31),"u provedbi","završen")</f>
        <v>završen</v>
      </c>
      <c r="K3139" s="15" t="s">
        <v>164</v>
      </c>
      <c r="L3139" s="15" t="s">
        <v>164</v>
      </c>
      <c r="M3139" s="18">
        <v>0.85</v>
      </c>
      <c r="N3139" s="18">
        <v>0.15</v>
      </c>
      <c r="O3139" s="19">
        <f>Ugovori_OPULJP[[#This Row],[Bespovratna sredstva - Ukupno (EU+Nac) HRK
= Ukupna ugovorena vrijednost bespovratnih sredstava]]*Ugovori_OPULJP[[#This Row],[EU STOPA SUFINANCIRANJA %
EU CO-FINANCING RATE %]]</f>
        <v>8500000</v>
      </c>
      <c r="P3139" s="20">
        <f>Ugovori_OPULJP[[#This Row],[Bespovratna sredstva - EU dio - HRK]]/7.5345</f>
        <v>1128143.8715243214</v>
      </c>
      <c r="Q3139" s="19">
        <f>Ugovori_OPULJP[[#This Row],[Bespovratna sredstva - Ukupno (EU+Nac) HRK
= Ukupna ugovorena vrijednost bespovratnih sredstava]]*Ugovori_OPULJP[[#This Row],[STOPA NACIONALNOG SUFINANCIRANJA %]]</f>
        <v>1500000</v>
      </c>
      <c r="R3139" s="20">
        <f>Ugovori_OPULJP[[#This Row],[Bespovratna sredstva - Nacionalni dio - HRK]]/7.5345</f>
        <v>199084.21262193908</v>
      </c>
      <c r="S3139" s="19">
        <v>10000000</v>
      </c>
      <c r="T3139" s="20">
        <f>Ugovori_OPULJP[[#This Row],[Bespovratna sredstva - Ukupno (EU+Nac) HRK
= Ukupna ugovorena vrijednost bespovratnih sredstava]]/7.5345</f>
        <v>1327228.0841462605</v>
      </c>
      <c r="U3139" s="19">
        <v>872432</v>
      </c>
      <c r="V3139" s="20">
        <f>Ugovori_OPULJP[[#This Row],[Javni doprinos korisnika - HRK]]/7.5345</f>
        <v>115791.62519078903</v>
      </c>
      <c r="W3139" s="19">
        <v>0</v>
      </c>
      <c r="X3139" s="20">
        <f>Ugovori_OPULJP[[#This Row],[Privatni doprinos korisnika - HRK]]/7.5345</f>
        <v>0</v>
      </c>
      <c r="Y3139" s="21">
        <f>Ugovori_OPULJP[[#This Row],[Bespovratna sredstva - Ukupno (EU+Nac) HRK
= Ukupna ugovorena vrijednost bespovratnih sredstava]]+Ugovori_OPULJP[[#This Row],[Javni doprinos korisnika - HRK]]+Ugovori_OPULJP[[#This Row],[Privatni doprinos korisnika - HRK]]</f>
        <v>10872432</v>
      </c>
      <c r="Z3139" s="22">
        <f>Ugovori_OPULJP[[#This Row],[UKUPNI PRIHVATLJIVI IZDACI
TOTAL ELIGIBLE EXPENDITURE
= Bespovratna sredstva ukupno + doprinos korisnika
= Ukupni prihvatljivi troškovi
= Ukupna ugovorena vrijednost projekta HRK]]/7.5345</f>
        <v>1443019.7093370494</v>
      </c>
      <c r="AA3139" s="13" t="s">
        <v>10676</v>
      </c>
      <c r="AB3139" s="13" t="s">
        <v>10677</v>
      </c>
      <c r="AC3139" s="98" t="s">
        <v>11416</v>
      </c>
      <c r="AD3139" s="12" t="s">
        <v>11033</v>
      </c>
    </row>
    <row r="3140" spans="1:30" ht="66.75" customHeight="1" x14ac:dyDescent="0.3">
      <c r="A3140" s="10" t="s">
        <v>11417</v>
      </c>
      <c r="B3140" s="11" t="s">
        <v>10671</v>
      </c>
      <c r="C3140" s="12" t="s">
        <v>11029</v>
      </c>
      <c r="D3140" s="12" t="s">
        <v>11310</v>
      </c>
      <c r="E3140" s="13" t="s">
        <v>223</v>
      </c>
      <c r="F3140" s="14" t="s">
        <v>11418</v>
      </c>
      <c r="G3140" s="14" t="s">
        <v>3106</v>
      </c>
      <c r="H3140" s="16">
        <v>42963</v>
      </c>
      <c r="I3140" s="16">
        <v>44423</v>
      </c>
      <c r="J3140" s="17" t="str">
        <f>IF(Ugovori_OPULJP[[#This Row],[DATUM ZAVRŠETKA OPERACIJE]]&gt;DATE(2023,12,31),"u provedbi","završen")</f>
        <v>završen</v>
      </c>
      <c r="K3140" s="15" t="s">
        <v>86</v>
      </c>
      <c r="L3140" s="15" t="s">
        <v>86</v>
      </c>
      <c r="M3140" s="18">
        <v>0.85</v>
      </c>
      <c r="N3140" s="18">
        <v>0.15</v>
      </c>
      <c r="O3140" s="19">
        <f>Ugovori_OPULJP[[#This Row],[Bespovratna sredstva - Ukupno (EU+Nac) HRK
= Ukupna ugovorena vrijednost bespovratnih sredstava]]*Ugovori_OPULJP[[#This Row],[EU STOPA SUFINANCIRANJA %
EU CO-FINANCING RATE %]]</f>
        <v>7986254.3219999997</v>
      </c>
      <c r="P3140" s="20">
        <f>Ugovori_OPULJP[[#This Row],[Bespovratna sredstva - EU dio - HRK]]/7.5345</f>
        <v>1059958.1023292851</v>
      </c>
      <c r="Q3140" s="19">
        <f>Ugovori_OPULJP[[#This Row],[Bespovratna sredstva - Ukupno (EU+Nac) HRK
= Ukupna ugovorena vrijednost bespovratnih sredstava]]*Ugovori_OPULJP[[#This Row],[STOPA NACIONALNOG SUFINANCIRANJA %]]</f>
        <v>1409338.9979999999</v>
      </c>
      <c r="R3140" s="20">
        <f>Ugovori_OPULJP[[#This Row],[Bespovratna sredstva - Nacionalni dio - HRK]]/7.5345</f>
        <v>187051.42982281503</v>
      </c>
      <c r="S3140" s="19">
        <v>9395593.3200000003</v>
      </c>
      <c r="T3140" s="20">
        <f>Ugovori_OPULJP[[#This Row],[Bespovratna sredstva - Ukupno (EU+Nac) HRK
= Ukupna ugovorena vrijednost bespovratnih sredstava]]/7.5345</f>
        <v>1247009.5321521002</v>
      </c>
      <c r="U3140" s="19">
        <v>1658045.879999999</v>
      </c>
      <c r="V3140" s="20">
        <f>Ugovori_OPULJP[[#This Row],[Javni doprinos korisnika - HRK]]/7.5345</f>
        <v>220060.5056738999</v>
      </c>
      <c r="W3140" s="19">
        <v>0</v>
      </c>
      <c r="X3140" s="20">
        <f>Ugovori_OPULJP[[#This Row],[Privatni doprinos korisnika - HRK]]/7.5345</f>
        <v>0</v>
      </c>
      <c r="Y3140" s="21">
        <f>Ugovori_OPULJP[[#This Row],[Bespovratna sredstva - Ukupno (EU+Nac) HRK
= Ukupna ugovorena vrijednost bespovratnih sredstava]]+Ugovori_OPULJP[[#This Row],[Javni doprinos korisnika - HRK]]+Ugovori_OPULJP[[#This Row],[Privatni doprinos korisnika - HRK]]</f>
        <v>11053639.199999999</v>
      </c>
      <c r="Z3140" s="22">
        <f>Ugovori_OPULJP[[#This Row],[UKUPNI PRIHVATLJIVI IZDACI
TOTAL ELIGIBLE EXPENDITURE
= Bespovratna sredstva ukupno + doprinos korisnika
= Ukupni prihvatljivi troškovi
= Ukupna ugovorena vrijednost projekta HRK]]/7.5345</f>
        <v>1467070.0378260002</v>
      </c>
      <c r="AA3140" s="13" t="s">
        <v>10676</v>
      </c>
      <c r="AB3140" s="13" t="s">
        <v>10677</v>
      </c>
      <c r="AC3140" s="98" t="s">
        <v>11419</v>
      </c>
      <c r="AD3140" s="12" t="s">
        <v>11033</v>
      </c>
    </row>
    <row r="3141" spans="1:30" ht="66.75" customHeight="1" x14ac:dyDescent="0.3">
      <c r="A3141" s="10" t="s">
        <v>11420</v>
      </c>
      <c r="B3141" s="11" t="s">
        <v>10671</v>
      </c>
      <c r="C3141" s="12" t="s">
        <v>11029</v>
      </c>
      <c r="D3141" s="12" t="s">
        <v>11310</v>
      </c>
      <c r="E3141" s="13" t="s">
        <v>223</v>
      </c>
      <c r="F3141" s="14" t="s">
        <v>11163</v>
      </c>
      <c r="G3141" s="14" t="s">
        <v>4330</v>
      </c>
      <c r="H3141" s="16">
        <v>42964</v>
      </c>
      <c r="I3141" s="16">
        <v>44424</v>
      </c>
      <c r="J3141" s="17" t="str">
        <f>IF(Ugovori_OPULJP[[#This Row],[DATUM ZAVRŠETKA OPERACIJE]]&gt;DATE(2023,12,31),"u provedbi","završen")</f>
        <v>završen</v>
      </c>
      <c r="K3141" s="15" t="s">
        <v>240</v>
      </c>
      <c r="L3141" s="15" t="s">
        <v>240</v>
      </c>
      <c r="M3141" s="18">
        <v>0.85</v>
      </c>
      <c r="N3141" s="18">
        <v>0.15</v>
      </c>
      <c r="O3141" s="19">
        <f>Ugovori_OPULJP[[#This Row],[Bespovratna sredstva - Ukupno (EU+Nac) HRK
= Ukupna ugovorena vrijednost bespovratnih sredstava]]*Ugovori_OPULJP[[#This Row],[EU STOPA SUFINANCIRANJA %
EU CO-FINANCING RATE %]]</f>
        <v>1701988.6259999999</v>
      </c>
      <c r="P3141" s="20">
        <f>Ugovori_OPULJP[[#This Row],[Bespovratna sredstva - EU dio - HRK]]/7.5345</f>
        <v>225892.71033247063</v>
      </c>
      <c r="Q3141" s="19">
        <f>Ugovori_OPULJP[[#This Row],[Bespovratna sredstva - Ukupno (EU+Nac) HRK
= Ukupna ugovorena vrijednost bespovratnih sredstava]]*Ugovori_OPULJP[[#This Row],[STOPA NACIONALNOG SUFINANCIRANJA %]]</f>
        <v>300350.93400000001</v>
      </c>
      <c r="R3141" s="20">
        <f>Ugovori_OPULJP[[#This Row],[Bespovratna sredstva - Nacionalni dio - HRK]]/7.5345</f>
        <v>39863.419470435991</v>
      </c>
      <c r="S3141" s="19">
        <v>2002339.56</v>
      </c>
      <c r="T3141" s="20">
        <f>Ugovori_OPULJP[[#This Row],[Bespovratna sredstva - Ukupno (EU+Nac) HRK
= Ukupna ugovorena vrijednost bespovratnih sredstava]]/7.5345</f>
        <v>265756.12980290659</v>
      </c>
      <c r="U3141" s="19">
        <v>353354.04000000004</v>
      </c>
      <c r="V3141" s="20">
        <f>Ugovori_OPULJP[[#This Row],[Javni doprinos korisnika - HRK]]/7.5345</f>
        <v>46898.140553454112</v>
      </c>
      <c r="W3141" s="19">
        <v>0</v>
      </c>
      <c r="X3141" s="20">
        <f>Ugovori_OPULJP[[#This Row],[Privatni doprinos korisnika - HRK]]/7.5345</f>
        <v>0</v>
      </c>
      <c r="Y3141" s="21">
        <f>Ugovori_OPULJP[[#This Row],[Bespovratna sredstva - Ukupno (EU+Nac) HRK
= Ukupna ugovorena vrijednost bespovratnih sredstava]]+Ugovori_OPULJP[[#This Row],[Javni doprinos korisnika - HRK]]+Ugovori_OPULJP[[#This Row],[Privatni doprinos korisnika - HRK]]</f>
        <v>2355693.6</v>
      </c>
      <c r="Z3141" s="22">
        <f>Ugovori_OPULJP[[#This Row],[UKUPNI PRIHVATLJIVI IZDACI
TOTAL ELIGIBLE EXPENDITURE
= Bespovratna sredstva ukupno + doprinos korisnika
= Ukupni prihvatljivi troškovi
= Ukupna ugovorena vrijednost projekta HRK]]/7.5345</f>
        <v>312654.27035636071</v>
      </c>
      <c r="AA3141" s="13" t="s">
        <v>10676</v>
      </c>
      <c r="AB3141" s="13" t="s">
        <v>10677</v>
      </c>
      <c r="AC3141" s="98" t="s">
        <v>11421</v>
      </c>
      <c r="AD3141" s="12" t="s">
        <v>11033</v>
      </c>
    </row>
    <row r="3142" spans="1:30" ht="66.75" customHeight="1" x14ac:dyDescent="0.3">
      <c r="A3142" s="10" t="s">
        <v>11422</v>
      </c>
      <c r="B3142" s="11" t="s">
        <v>10671</v>
      </c>
      <c r="C3142" s="12" t="s">
        <v>11029</v>
      </c>
      <c r="D3142" s="12" t="s">
        <v>11310</v>
      </c>
      <c r="E3142" s="13" t="s">
        <v>223</v>
      </c>
      <c r="F3142" s="14" t="s">
        <v>11109</v>
      </c>
      <c r="G3142" s="14" t="s">
        <v>1431</v>
      </c>
      <c r="H3142" s="16">
        <v>42938</v>
      </c>
      <c r="I3142" s="16">
        <v>44398</v>
      </c>
      <c r="J3142" s="17" t="str">
        <f>IF(Ugovori_OPULJP[[#This Row],[DATUM ZAVRŠETKA OPERACIJE]]&gt;DATE(2023,12,31),"u provedbi","završen")</f>
        <v>završen</v>
      </c>
      <c r="K3142" s="15" t="s">
        <v>178</v>
      </c>
      <c r="L3142" s="15" t="s">
        <v>178</v>
      </c>
      <c r="M3142" s="18">
        <v>0.85</v>
      </c>
      <c r="N3142" s="18">
        <v>0.15</v>
      </c>
      <c r="O3142" s="19">
        <f>Ugovori_OPULJP[[#This Row],[Bespovratna sredstva - Ukupno (EU+Nac) HRK
= Ukupna ugovorena vrijednost bespovratnih sredstava]]*Ugovori_OPULJP[[#This Row],[EU STOPA SUFINANCIRANJA %
EU CO-FINANCING RATE %]]</f>
        <v>5668161.216</v>
      </c>
      <c r="P3142" s="20">
        <f>Ugovori_OPULJP[[#This Row],[Bespovratna sredstva - EU dio - HRK]]/7.5345</f>
        <v>752294.27513438184</v>
      </c>
      <c r="Q3142" s="19">
        <f>Ugovori_OPULJP[[#This Row],[Bespovratna sredstva - Ukupno (EU+Nac) HRK
= Ukupna ugovorena vrijednost bespovratnih sredstava]]*Ugovori_OPULJP[[#This Row],[STOPA NACIONALNOG SUFINANCIRANJA %]]</f>
        <v>1000263.7439999999</v>
      </c>
      <c r="R3142" s="20">
        <f>Ugovori_OPULJP[[#This Row],[Bespovratna sredstva - Nacionalni dio - HRK]]/7.5345</f>
        <v>132757.81325900854</v>
      </c>
      <c r="S3142" s="19">
        <v>6668424.96</v>
      </c>
      <c r="T3142" s="20">
        <f>Ugovori_OPULJP[[#This Row],[Bespovratna sredstva - Ukupno (EU+Nac) HRK
= Ukupna ugovorena vrijednost bespovratnih sredstava]]/7.5345</f>
        <v>885052.0883933903</v>
      </c>
      <c r="U3142" s="19">
        <v>579863.04000000004</v>
      </c>
      <c r="V3142" s="20">
        <f>Ugovori_OPULJP[[#This Row],[Javni doprinos korisnika - HRK]]/7.5345</f>
        <v>76961.051164642646</v>
      </c>
      <c r="W3142" s="19">
        <v>0</v>
      </c>
      <c r="X3142" s="20">
        <f>Ugovori_OPULJP[[#This Row],[Privatni doprinos korisnika - HRK]]/7.5345</f>
        <v>0</v>
      </c>
      <c r="Y3142" s="21">
        <f>Ugovori_OPULJP[[#This Row],[Bespovratna sredstva - Ukupno (EU+Nac) HRK
= Ukupna ugovorena vrijednost bespovratnih sredstava]]+Ugovori_OPULJP[[#This Row],[Javni doprinos korisnika - HRK]]+Ugovori_OPULJP[[#This Row],[Privatni doprinos korisnika - HRK]]</f>
        <v>7248288</v>
      </c>
      <c r="Z3142" s="22">
        <f>Ugovori_OPULJP[[#This Row],[UKUPNI PRIHVATLJIVI IZDACI
TOTAL ELIGIBLE EXPENDITURE
= Bespovratna sredstva ukupno + doprinos korisnika
= Ukupni prihvatljivi troškovi
= Ukupna ugovorena vrijednost projekta HRK]]/7.5345</f>
        <v>962013.13955803297</v>
      </c>
      <c r="AA3142" s="13" t="s">
        <v>10676</v>
      </c>
      <c r="AB3142" s="13" t="s">
        <v>10677</v>
      </c>
      <c r="AC3142" s="98" t="s">
        <v>11423</v>
      </c>
      <c r="AD3142" s="12" t="s">
        <v>11033</v>
      </c>
    </row>
    <row r="3143" spans="1:30" ht="66.75" customHeight="1" x14ac:dyDescent="0.3">
      <c r="A3143" s="10" t="s">
        <v>11424</v>
      </c>
      <c r="B3143" s="11" t="s">
        <v>10671</v>
      </c>
      <c r="C3143" s="12" t="s">
        <v>11029</v>
      </c>
      <c r="D3143" s="12" t="s">
        <v>11310</v>
      </c>
      <c r="E3143" s="13" t="s">
        <v>223</v>
      </c>
      <c r="F3143" s="14" t="s">
        <v>11425</v>
      </c>
      <c r="G3143" s="14" t="s">
        <v>8531</v>
      </c>
      <c r="H3143" s="16">
        <v>42972</v>
      </c>
      <c r="I3143" s="16">
        <v>44432</v>
      </c>
      <c r="J3143" s="17" t="str">
        <f>IF(Ugovori_OPULJP[[#This Row],[DATUM ZAVRŠETKA OPERACIJE]]&gt;DATE(2023,12,31),"u provedbi","završen")</f>
        <v>završen</v>
      </c>
      <c r="K3143" s="15" t="s">
        <v>66</v>
      </c>
      <c r="L3143" s="15" t="s">
        <v>66</v>
      </c>
      <c r="M3143" s="18">
        <v>0.85</v>
      </c>
      <c r="N3143" s="18">
        <v>0.15</v>
      </c>
      <c r="O3143" s="19">
        <f>Ugovori_OPULJP[[#This Row],[Bespovratna sredstva - Ukupno (EU+Nac) HRK
= Ukupna ugovorena vrijednost bespovratnih sredstava]]*Ugovori_OPULJP[[#This Row],[EU STOPA SUFINANCIRANJA %
EU CO-FINANCING RATE %]]</f>
        <v>1571066.4239999999</v>
      </c>
      <c r="P3143" s="20">
        <f>Ugovori_OPULJP[[#This Row],[Bespovratna sredstva - EU dio - HRK]]/7.5345</f>
        <v>208516.34799920363</v>
      </c>
      <c r="Q3143" s="19">
        <f>Ugovori_OPULJP[[#This Row],[Bespovratna sredstva - Ukupno (EU+Nac) HRK
= Ukupna ugovorena vrijednost bespovratnih sredstava]]*Ugovori_OPULJP[[#This Row],[STOPA NACIONALNOG SUFINANCIRANJA %]]</f>
        <v>277247.016</v>
      </c>
      <c r="R3143" s="20">
        <f>Ugovori_OPULJP[[#This Row],[Bespovratna sredstva - Nacionalni dio - HRK]]/7.5345</f>
        <v>36797.002588094765</v>
      </c>
      <c r="S3143" s="19">
        <v>1848313.44</v>
      </c>
      <c r="T3143" s="20">
        <f>Ugovori_OPULJP[[#This Row],[Bespovratna sredstva - Ukupno (EU+Nac) HRK
= Ukupna ugovorena vrijednost bespovratnih sredstava]]/7.5345</f>
        <v>245313.3505872984</v>
      </c>
      <c r="U3143" s="19">
        <v>326172.96000000002</v>
      </c>
      <c r="V3143" s="20">
        <f>Ugovori_OPULJP[[#This Row],[Javni doprinos korisnika - HRK]]/7.5345</f>
        <v>43290.59128011149</v>
      </c>
      <c r="W3143" s="19">
        <v>0</v>
      </c>
      <c r="X3143" s="20">
        <f>Ugovori_OPULJP[[#This Row],[Privatni doprinos korisnika - HRK]]/7.5345</f>
        <v>0</v>
      </c>
      <c r="Y3143" s="21">
        <f>Ugovori_OPULJP[[#This Row],[Bespovratna sredstva - Ukupno (EU+Nac) HRK
= Ukupna ugovorena vrijednost bespovratnih sredstava]]+Ugovori_OPULJP[[#This Row],[Javni doprinos korisnika - HRK]]+Ugovori_OPULJP[[#This Row],[Privatni doprinos korisnika - HRK]]</f>
        <v>2174486.4</v>
      </c>
      <c r="Z3143" s="22">
        <f>Ugovori_OPULJP[[#This Row],[UKUPNI PRIHVATLJIVI IZDACI
TOTAL ELIGIBLE EXPENDITURE
= Bespovratna sredstva ukupno + doprinos korisnika
= Ukupni prihvatljivi troškovi
= Ukupna ugovorena vrijednost projekta HRK]]/7.5345</f>
        <v>288603.94186740991</v>
      </c>
      <c r="AA3143" s="13" t="s">
        <v>10676</v>
      </c>
      <c r="AB3143" s="13" t="s">
        <v>10677</v>
      </c>
      <c r="AC3143" s="98" t="s">
        <v>11426</v>
      </c>
      <c r="AD3143" s="12" t="s">
        <v>11033</v>
      </c>
    </row>
    <row r="3144" spans="1:30" ht="66.75" customHeight="1" x14ac:dyDescent="0.3">
      <c r="A3144" s="10" t="s">
        <v>11427</v>
      </c>
      <c r="B3144" s="11" t="s">
        <v>10671</v>
      </c>
      <c r="C3144" s="12" t="s">
        <v>11029</v>
      </c>
      <c r="D3144" s="12" t="s">
        <v>11310</v>
      </c>
      <c r="E3144" s="13" t="s">
        <v>223</v>
      </c>
      <c r="F3144" s="14" t="s">
        <v>11428</v>
      </c>
      <c r="G3144" s="14" t="s">
        <v>2374</v>
      </c>
      <c r="H3144" s="16">
        <v>42947</v>
      </c>
      <c r="I3144" s="16">
        <v>44407</v>
      </c>
      <c r="J3144" s="17" t="str">
        <f>IF(Ugovori_OPULJP[[#This Row],[DATUM ZAVRŠETKA OPERACIJE]]&gt;DATE(2023,12,31),"u provedbi","završen")</f>
        <v>završen</v>
      </c>
      <c r="K3144" s="15" t="s">
        <v>71</v>
      </c>
      <c r="L3144" s="15" t="s">
        <v>71</v>
      </c>
      <c r="M3144" s="18">
        <v>0.85</v>
      </c>
      <c r="N3144" s="18">
        <v>0.15</v>
      </c>
      <c r="O3144" s="19">
        <f>Ugovori_OPULJP[[#This Row],[Bespovratna sredstva - Ukupno (EU+Nac) HRK
= Ukupna ugovorena vrijednost bespovratnih sredstava]]*Ugovori_OPULJP[[#This Row],[EU STOPA SUFINANCIRANJA %
EU CO-FINANCING RATE %]]</f>
        <v>3665821.656</v>
      </c>
      <c r="P3144" s="20">
        <f>Ugovori_OPULJP[[#This Row],[Bespovratna sredstva - EU dio - HRK]]/7.5345</f>
        <v>486538.14533147519</v>
      </c>
      <c r="Q3144" s="19">
        <f>Ugovori_OPULJP[[#This Row],[Bespovratna sredstva - Ukupno (EU+Nac) HRK
= Ukupna ugovorena vrijednost bespovratnih sredstava]]*Ugovori_OPULJP[[#This Row],[STOPA NACIONALNOG SUFINANCIRANJA %]]</f>
        <v>646909.70400000003</v>
      </c>
      <c r="R3144" s="20">
        <f>Ugovori_OPULJP[[#This Row],[Bespovratna sredstva - Nacionalni dio - HRK]]/7.5345</f>
        <v>85859.672705554447</v>
      </c>
      <c r="S3144" s="19">
        <v>4312731.3600000003</v>
      </c>
      <c r="T3144" s="20">
        <f>Ugovori_OPULJP[[#This Row],[Bespovratna sredstva - Ukupno (EU+Nac) HRK
= Ukupna ugovorena vrijednost bespovratnih sredstava]]/7.5345</f>
        <v>572397.81803702971</v>
      </c>
      <c r="U3144" s="19">
        <v>761070.23999999929</v>
      </c>
      <c r="V3144" s="20">
        <f>Ugovori_OPULJP[[#This Row],[Javni doprinos korisnika - HRK]]/7.5345</f>
        <v>101011.37965359337</v>
      </c>
      <c r="W3144" s="19">
        <v>0</v>
      </c>
      <c r="X3144" s="20">
        <f>Ugovori_OPULJP[[#This Row],[Privatni doprinos korisnika - HRK]]/7.5345</f>
        <v>0</v>
      </c>
      <c r="Y3144" s="21">
        <f>Ugovori_OPULJP[[#This Row],[Bespovratna sredstva - Ukupno (EU+Nac) HRK
= Ukupna ugovorena vrijednost bespovratnih sredstava]]+Ugovori_OPULJP[[#This Row],[Javni doprinos korisnika - HRK]]+Ugovori_OPULJP[[#This Row],[Privatni doprinos korisnika - HRK]]</f>
        <v>5073801.5999999996</v>
      </c>
      <c r="Z3144" s="22">
        <f>Ugovori_OPULJP[[#This Row],[UKUPNI PRIHVATLJIVI IZDACI
TOTAL ELIGIBLE EXPENDITURE
= Bespovratna sredstva ukupno + doprinos korisnika
= Ukupni prihvatljivi troškovi
= Ukupna ugovorena vrijednost projekta HRK]]/7.5345</f>
        <v>673409.197690623</v>
      </c>
      <c r="AA3144" s="13" t="s">
        <v>10676</v>
      </c>
      <c r="AB3144" s="13" t="s">
        <v>10677</v>
      </c>
      <c r="AC3144" s="98" t="s">
        <v>11429</v>
      </c>
      <c r="AD3144" s="12" t="s">
        <v>11033</v>
      </c>
    </row>
    <row r="3145" spans="1:30" ht="66.75" customHeight="1" x14ac:dyDescent="0.3">
      <c r="A3145" s="10" t="s">
        <v>11430</v>
      </c>
      <c r="B3145" s="11" t="s">
        <v>10671</v>
      </c>
      <c r="C3145" s="12" t="s">
        <v>11029</v>
      </c>
      <c r="D3145" s="12" t="s">
        <v>11310</v>
      </c>
      <c r="E3145" s="13" t="s">
        <v>223</v>
      </c>
      <c r="F3145" s="14" t="s">
        <v>11268</v>
      </c>
      <c r="G3145" s="32" t="s">
        <v>3007</v>
      </c>
      <c r="H3145" s="16">
        <v>42968</v>
      </c>
      <c r="I3145" s="16">
        <v>44428</v>
      </c>
      <c r="J3145" s="17" t="str">
        <f>IF(Ugovori_OPULJP[[#This Row],[DATUM ZAVRŠETKA OPERACIJE]]&gt;DATE(2023,12,31),"u provedbi","završen")</f>
        <v>završen</v>
      </c>
      <c r="K3145" s="15" t="s">
        <v>66</v>
      </c>
      <c r="L3145" s="15" t="s">
        <v>66</v>
      </c>
      <c r="M3145" s="18">
        <v>0.85</v>
      </c>
      <c r="N3145" s="18">
        <v>0.15</v>
      </c>
      <c r="O3145" s="19">
        <f>Ugovori_OPULJP[[#This Row],[Bespovratna sredstva - Ukupno (EU+Nac) HRK
= Ukupna ugovorena vrijednost bespovratnih sredstava]]*Ugovori_OPULJP[[#This Row],[EU STOPA SUFINANCIRANJA %
EU CO-FINANCING RATE %]]</f>
        <v>123220.89600000001</v>
      </c>
      <c r="P3145" s="20">
        <f>Ugovori_OPULJP[[#This Row],[Bespovratna sredstva - EU dio - HRK]]/7.5345</f>
        <v>16354.223372486562</v>
      </c>
      <c r="Q3145" s="19">
        <f>Ugovori_OPULJP[[#This Row],[Bespovratna sredstva - Ukupno (EU+Nac) HRK
= Ukupna ugovorena vrijednost bespovratnih sredstava]]*Ugovori_OPULJP[[#This Row],[STOPA NACIONALNOG SUFINANCIRANJA %]]</f>
        <v>21744.864000000001</v>
      </c>
      <c r="R3145" s="20">
        <f>Ugovori_OPULJP[[#This Row],[Bespovratna sredstva - Nacionalni dio - HRK]]/7.5345</f>
        <v>2886.0394186740991</v>
      </c>
      <c r="S3145" s="19">
        <v>144965.76000000001</v>
      </c>
      <c r="T3145" s="20">
        <f>Ugovori_OPULJP[[#This Row],[Bespovratna sredstva - Ukupno (EU+Nac) HRK
= Ukupna ugovorena vrijednost bespovratnih sredstava]]/7.5345</f>
        <v>19240.262791160661</v>
      </c>
      <c r="U3145" s="19">
        <v>36241.440000000002</v>
      </c>
      <c r="V3145" s="20">
        <f>Ugovori_OPULJP[[#This Row],[Javni doprinos korisnika - HRK]]/7.5345</f>
        <v>4810.0656977901654</v>
      </c>
      <c r="W3145" s="19">
        <v>0</v>
      </c>
      <c r="X3145" s="20">
        <f>Ugovori_OPULJP[[#This Row],[Privatni doprinos korisnika - HRK]]/7.5345</f>
        <v>0</v>
      </c>
      <c r="Y3145" s="21">
        <f>Ugovori_OPULJP[[#This Row],[Bespovratna sredstva - Ukupno (EU+Nac) HRK
= Ukupna ugovorena vrijednost bespovratnih sredstava]]+Ugovori_OPULJP[[#This Row],[Javni doprinos korisnika - HRK]]+Ugovori_OPULJP[[#This Row],[Privatni doprinos korisnika - HRK]]</f>
        <v>181207.2</v>
      </c>
      <c r="Z3145" s="22">
        <f>Ugovori_OPULJP[[#This Row],[UKUPNI PRIHVATLJIVI IZDACI
TOTAL ELIGIBLE EXPENDITURE
= Bespovratna sredstva ukupno + doprinos korisnika
= Ukupni prihvatljivi troškovi
= Ukupna ugovorena vrijednost projekta HRK]]/7.5345</f>
        <v>24050.328488950825</v>
      </c>
      <c r="AA3145" s="13" t="s">
        <v>10676</v>
      </c>
      <c r="AB3145" s="13" t="s">
        <v>10677</v>
      </c>
      <c r="AC3145" s="98" t="s">
        <v>11431</v>
      </c>
      <c r="AD3145" s="12" t="s">
        <v>11033</v>
      </c>
    </row>
    <row r="3146" spans="1:30" ht="66.75" customHeight="1" x14ac:dyDescent="0.3">
      <c r="A3146" s="10" t="s">
        <v>11432</v>
      </c>
      <c r="B3146" s="11" t="s">
        <v>10671</v>
      </c>
      <c r="C3146" s="12" t="s">
        <v>11029</v>
      </c>
      <c r="D3146" s="12" t="s">
        <v>11310</v>
      </c>
      <c r="E3146" s="13" t="s">
        <v>223</v>
      </c>
      <c r="F3146" s="14" t="s">
        <v>11433</v>
      </c>
      <c r="G3146" s="14" t="s">
        <v>1768</v>
      </c>
      <c r="H3146" s="16">
        <v>42943</v>
      </c>
      <c r="I3146" s="16">
        <v>44403</v>
      </c>
      <c r="J3146" s="17" t="str">
        <f>IF(Ugovori_OPULJP[[#This Row],[DATUM ZAVRŠETKA OPERACIJE]]&gt;DATE(2023,12,31),"u provedbi","završen")</f>
        <v>završen</v>
      </c>
      <c r="K3146" s="15" t="s">
        <v>81</v>
      </c>
      <c r="L3146" s="15" t="s">
        <v>81</v>
      </c>
      <c r="M3146" s="18">
        <v>0.85</v>
      </c>
      <c r="N3146" s="18">
        <v>0.15</v>
      </c>
      <c r="O3146" s="19">
        <f>Ugovori_OPULJP[[#This Row],[Bespovratna sredstva - Ukupno (EU+Nac) HRK
= Ukupna ugovorena vrijednost bespovratnih sredstava]]*Ugovori_OPULJP[[#This Row],[EU STOPA SUFINANCIRANJA %
EU CO-FINANCING RATE %]]</f>
        <v>6800000</v>
      </c>
      <c r="P3146" s="20">
        <f>Ugovori_OPULJP[[#This Row],[Bespovratna sredstva - EU dio - HRK]]/7.5345</f>
        <v>902515.09721945715</v>
      </c>
      <c r="Q3146" s="19">
        <f>Ugovori_OPULJP[[#This Row],[Bespovratna sredstva - Ukupno (EU+Nac) HRK
= Ukupna ugovorena vrijednost bespovratnih sredstava]]*Ugovori_OPULJP[[#This Row],[STOPA NACIONALNOG SUFINANCIRANJA %]]</f>
        <v>1200000</v>
      </c>
      <c r="R3146" s="20">
        <f>Ugovori_OPULJP[[#This Row],[Bespovratna sredstva - Nacionalni dio - HRK]]/7.5345</f>
        <v>159267.37009755126</v>
      </c>
      <c r="S3146" s="19">
        <v>8000000</v>
      </c>
      <c r="T3146" s="20">
        <f>Ugovori_OPULJP[[#This Row],[Bespovratna sredstva - Ukupno (EU+Nac) HRK
= Ukupna ugovorena vrijednost bespovratnih sredstava]]/7.5345</f>
        <v>1061782.4673170084</v>
      </c>
      <c r="U3146" s="19">
        <v>1241567.1999999993</v>
      </c>
      <c r="V3146" s="20">
        <f>Ugovori_OPULJP[[#This Row],[Javni doprinos korisnika - HRK]]/7.5345</f>
        <v>164784.28561948359</v>
      </c>
      <c r="W3146" s="19">
        <v>0</v>
      </c>
      <c r="X3146" s="20">
        <f>Ugovori_OPULJP[[#This Row],[Privatni doprinos korisnika - HRK]]/7.5345</f>
        <v>0</v>
      </c>
      <c r="Y3146" s="21">
        <f>Ugovori_OPULJP[[#This Row],[Bespovratna sredstva - Ukupno (EU+Nac) HRK
= Ukupna ugovorena vrijednost bespovratnih sredstava]]+Ugovori_OPULJP[[#This Row],[Javni doprinos korisnika - HRK]]+Ugovori_OPULJP[[#This Row],[Privatni doprinos korisnika - HRK]]</f>
        <v>9241567.1999999993</v>
      </c>
      <c r="Z3146" s="22">
        <f>Ugovori_OPULJP[[#This Row],[UKUPNI PRIHVATLJIVI IZDACI
TOTAL ELIGIBLE EXPENDITURE
= Bespovratna sredstva ukupno + doprinos korisnika
= Ukupni prihvatljivi troškovi
= Ukupna ugovorena vrijednost projekta HRK]]/7.5345</f>
        <v>1226566.752936492</v>
      </c>
      <c r="AA3146" s="13" t="s">
        <v>10676</v>
      </c>
      <c r="AB3146" s="13" t="s">
        <v>10677</v>
      </c>
      <c r="AC3146" s="98" t="s">
        <v>11434</v>
      </c>
      <c r="AD3146" s="12" t="s">
        <v>11033</v>
      </c>
    </row>
    <row r="3147" spans="1:30" ht="66.75" customHeight="1" x14ac:dyDescent="0.3">
      <c r="A3147" s="10" t="s">
        <v>11435</v>
      </c>
      <c r="B3147" s="11" t="s">
        <v>10671</v>
      </c>
      <c r="C3147" s="12" t="s">
        <v>11029</v>
      </c>
      <c r="D3147" s="12" t="s">
        <v>11310</v>
      </c>
      <c r="E3147" s="13" t="s">
        <v>223</v>
      </c>
      <c r="F3147" s="14" t="s">
        <v>11436</v>
      </c>
      <c r="G3147" s="14" t="s">
        <v>11072</v>
      </c>
      <c r="H3147" s="16">
        <v>42965</v>
      </c>
      <c r="I3147" s="16">
        <v>44425</v>
      </c>
      <c r="J3147" s="17" t="str">
        <f>IF(Ugovori_OPULJP[[#This Row],[DATUM ZAVRŠETKA OPERACIJE]]&gt;DATE(2023,12,31),"u provedbi","završen")</f>
        <v>završen</v>
      </c>
      <c r="K3147" s="15" t="s">
        <v>144</v>
      </c>
      <c r="L3147" s="15" t="s">
        <v>144</v>
      </c>
      <c r="M3147" s="18">
        <v>0.85</v>
      </c>
      <c r="N3147" s="18">
        <v>0.15</v>
      </c>
      <c r="O3147" s="19">
        <f>Ugovori_OPULJP[[#This Row],[Bespovratna sredstva - Ukupno (EU+Nac) HRK
= Ukupna ugovorena vrijednost bespovratnih sredstava]]*Ugovori_OPULJP[[#This Row],[EU STOPA SUFINANCIRANJA %
EU CO-FINANCING RATE %]]</f>
        <v>8345135.1849999996</v>
      </c>
      <c r="P3147" s="20">
        <f>Ugovori_OPULJP[[#This Row],[Bespovratna sredstva - EU dio - HRK]]/7.5345</f>
        <v>1107589.7783529097</v>
      </c>
      <c r="Q3147" s="19">
        <f>Ugovori_OPULJP[[#This Row],[Bespovratna sredstva - Ukupno (EU+Nac) HRK
= Ukupna ugovorena vrijednost bespovratnih sredstava]]*Ugovori_OPULJP[[#This Row],[STOPA NACIONALNOG SUFINANCIRANJA %]]</f>
        <v>1472670.9149999998</v>
      </c>
      <c r="R3147" s="20">
        <f>Ugovori_OPULJP[[#This Row],[Bespovratna sredstva - Nacionalni dio - HRK]]/7.5345</f>
        <v>195457.01970933701</v>
      </c>
      <c r="S3147" s="19">
        <v>9817806.0999999996</v>
      </c>
      <c r="T3147" s="20">
        <f>Ugovori_OPULJP[[#This Row],[Bespovratna sredstva - Ukupno (EU+Nac) HRK
= Ukupna ugovorena vrijednost bespovratnih sredstava]]/7.5345</f>
        <v>1303046.798062247</v>
      </c>
      <c r="U3147" s="19">
        <v>1598247.5</v>
      </c>
      <c r="V3147" s="20">
        <f>Ugovori_OPULJP[[#This Row],[Javni doprinos korisnika - HRK]]/7.5345</f>
        <v>212123.89674165504</v>
      </c>
      <c r="W3147" s="19">
        <v>0</v>
      </c>
      <c r="X3147" s="20">
        <f>Ugovori_OPULJP[[#This Row],[Privatni doprinos korisnika - HRK]]/7.5345</f>
        <v>0</v>
      </c>
      <c r="Y3147" s="21">
        <f>Ugovori_OPULJP[[#This Row],[Bespovratna sredstva - Ukupno (EU+Nac) HRK
= Ukupna ugovorena vrijednost bespovratnih sredstava]]+Ugovori_OPULJP[[#This Row],[Javni doprinos korisnika - HRK]]+Ugovori_OPULJP[[#This Row],[Privatni doprinos korisnika - HRK]]</f>
        <v>11416053.6</v>
      </c>
      <c r="Z3147" s="22">
        <f>Ugovori_OPULJP[[#This Row],[UKUPNI PRIHVATLJIVI IZDACI
TOTAL ELIGIBLE EXPENDITURE
= Bespovratna sredstva ukupno + doprinos korisnika
= Ukupni prihvatljivi troškovi
= Ukupna ugovorena vrijednost projekta HRK]]/7.5345</f>
        <v>1515170.6948039019</v>
      </c>
      <c r="AA3147" s="13" t="s">
        <v>10676</v>
      </c>
      <c r="AB3147" s="13" t="s">
        <v>10677</v>
      </c>
      <c r="AC3147" s="98" t="s">
        <v>11437</v>
      </c>
      <c r="AD3147" s="12" t="s">
        <v>11033</v>
      </c>
    </row>
    <row r="3148" spans="1:30" ht="66.75" customHeight="1" x14ac:dyDescent="0.3">
      <c r="A3148" s="10" t="s">
        <v>11438</v>
      </c>
      <c r="B3148" s="11" t="s">
        <v>10671</v>
      </c>
      <c r="C3148" s="12" t="s">
        <v>11029</v>
      </c>
      <c r="D3148" s="12" t="s">
        <v>11310</v>
      </c>
      <c r="E3148" s="13" t="s">
        <v>223</v>
      </c>
      <c r="F3148" s="14" t="s">
        <v>11439</v>
      </c>
      <c r="G3148" s="14" t="s">
        <v>8497</v>
      </c>
      <c r="H3148" s="16">
        <v>42948</v>
      </c>
      <c r="I3148" s="16">
        <v>44408</v>
      </c>
      <c r="J3148" s="17" t="str">
        <f>IF(Ugovori_OPULJP[[#This Row],[DATUM ZAVRŠETKA OPERACIJE]]&gt;DATE(2023,12,31),"u provedbi","završen")</f>
        <v>završen</v>
      </c>
      <c r="K3148" s="15" t="s">
        <v>235</v>
      </c>
      <c r="L3148" s="15" t="s">
        <v>235</v>
      </c>
      <c r="M3148" s="18">
        <v>0.85</v>
      </c>
      <c r="N3148" s="18">
        <v>0.15</v>
      </c>
      <c r="O3148" s="19">
        <f>Ugovori_OPULJP[[#This Row],[Bespovratna sredstva - Ukupno (EU+Nac) HRK
= Ukupna ugovorena vrijednost bespovratnih sredstava]]*Ugovori_OPULJP[[#This Row],[EU STOPA SUFINANCIRANJA %
EU CO-FINANCING RATE %]]</f>
        <v>4805614.9439999992</v>
      </c>
      <c r="P3148" s="20">
        <f>Ugovori_OPULJP[[#This Row],[Bespovratna sredstva - EU dio - HRK]]/7.5345</f>
        <v>637814.71152697573</v>
      </c>
      <c r="Q3148" s="19">
        <f>Ugovori_OPULJP[[#This Row],[Bespovratna sredstva - Ukupno (EU+Nac) HRK
= Ukupna ugovorena vrijednost bespovratnih sredstava]]*Ugovori_OPULJP[[#This Row],[STOPA NACIONALNOG SUFINANCIRANJA %]]</f>
        <v>848049.69599999988</v>
      </c>
      <c r="R3148" s="20">
        <f>Ugovori_OPULJP[[#This Row],[Bespovratna sredstva - Nacionalni dio - HRK]]/7.5345</f>
        <v>112555.53732828985</v>
      </c>
      <c r="S3148" s="19">
        <v>5653664.6399999997</v>
      </c>
      <c r="T3148" s="20">
        <f>Ugovori_OPULJP[[#This Row],[Bespovratna sredstva - Ukupno (EU+Nac) HRK
= Ukupna ugovorena vrijednost bespovratnih sredstava]]/7.5345</f>
        <v>750370.24885526567</v>
      </c>
      <c r="U3148" s="19">
        <v>1413416.1600000001</v>
      </c>
      <c r="V3148" s="20">
        <f>Ugovori_OPULJP[[#This Row],[Javni doprinos korisnika - HRK]]/7.5345</f>
        <v>187592.56221381645</v>
      </c>
      <c r="W3148" s="19">
        <v>0</v>
      </c>
      <c r="X3148" s="20">
        <f>Ugovori_OPULJP[[#This Row],[Privatni doprinos korisnika - HRK]]/7.5345</f>
        <v>0</v>
      </c>
      <c r="Y3148" s="21">
        <f>Ugovori_OPULJP[[#This Row],[Bespovratna sredstva - Ukupno (EU+Nac) HRK
= Ukupna ugovorena vrijednost bespovratnih sredstava]]+Ugovori_OPULJP[[#This Row],[Javni doprinos korisnika - HRK]]+Ugovori_OPULJP[[#This Row],[Privatni doprinos korisnika - HRK]]</f>
        <v>7067080.7999999998</v>
      </c>
      <c r="Z3148" s="22">
        <f>Ugovori_OPULJP[[#This Row],[UKUPNI PRIHVATLJIVI IZDACI
TOTAL ELIGIBLE EXPENDITURE
= Bespovratna sredstva ukupno + doprinos korisnika
= Ukupni prihvatljivi troškovi
= Ukupna ugovorena vrijednost projekta HRK]]/7.5345</f>
        <v>937962.81106908212</v>
      </c>
      <c r="AA3148" s="13" t="s">
        <v>10676</v>
      </c>
      <c r="AB3148" s="13" t="s">
        <v>10677</v>
      </c>
      <c r="AC3148" s="98" t="s">
        <v>11440</v>
      </c>
      <c r="AD3148" s="12" t="s">
        <v>11033</v>
      </c>
    </row>
    <row r="3149" spans="1:30" ht="66.75" customHeight="1" x14ac:dyDescent="0.3">
      <c r="A3149" s="10" t="s">
        <v>11441</v>
      </c>
      <c r="B3149" s="11" t="s">
        <v>10671</v>
      </c>
      <c r="C3149" s="12" t="s">
        <v>11029</v>
      </c>
      <c r="D3149" s="12" t="s">
        <v>11310</v>
      </c>
      <c r="E3149" s="13" t="s">
        <v>223</v>
      </c>
      <c r="F3149" s="14" t="s">
        <v>11264</v>
      </c>
      <c r="G3149" s="14" t="s">
        <v>11265</v>
      </c>
      <c r="H3149" s="16">
        <v>42954</v>
      </c>
      <c r="I3149" s="16">
        <v>44414</v>
      </c>
      <c r="J3149" s="17" t="str">
        <f>IF(Ugovori_OPULJP[[#This Row],[DATUM ZAVRŠETKA OPERACIJE]]&gt;DATE(2023,12,31),"u provedbi","završen")</f>
        <v>završen</v>
      </c>
      <c r="K3149" s="15" t="s">
        <v>380</v>
      </c>
      <c r="L3149" s="15" t="s">
        <v>380</v>
      </c>
      <c r="M3149" s="18">
        <v>0.85</v>
      </c>
      <c r="N3149" s="18">
        <v>0.15</v>
      </c>
      <c r="O3149" s="19">
        <f>Ugovori_OPULJP[[#This Row],[Bespovratna sredstva - Ukupno (EU+Nac) HRK
= Ukupna ugovorena vrijednost bespovratnih sredstava]]*Ugovori_OPULJP[[#This Row],[EU STOPA SUFINANCIRANJA %
EU CO-FINANCING RATE %]]</f>
        <v>1983856.4205</v>
      </c>
      <c r="P3149" s="20">
        <f>Ugovori_OPULJP[[#This Row],[Bespovratna sredstva - EU dio - HRK]]/7.5345</f>
        <v>263302.99562014733</v>
      </c>
      <c r="Q3149" s="19">
        <f>Ugovori_OPULJP[[#This Row],[Bespovratna sredstva - Ukupno (EU+Nac) HRK
= Ukupna ugovorena vrijednost bespovratnih sredstava]]*Ugovori_OPULJP[[#This Row],[STOPA NACIONALNOG SUFINANCIRANJA %]]</f>
        <v>350092.30949999997</v>
      </c>
      <c r="R3149" s="20">
        <f>Ugovori_OPULJP[[#This Row],[Bespovratna sredstva - Nacionalni dio - HRK]]/7.5345</f>
        <v>46465.234521202459</v>
      </c>
      <c r="S3149" s="19">
        <v>2333948.73</v>
      </c>
      <c r="T3149" s="20">
        <f>Ugovori_OPULJP[[#This Row],[Bespovratna sredstva - Ukupno (EU+Nac) HRK
= Ukupna ugovorena vrijednost bespovratnih sredstava]]/7.5345</f>
        <v>309768.23014134978</v>
      </c>
      <c r="U3149" s="19">
        <v>202952.06999999983</v>
      </c>
      <c r="V3149" s="20">
        <f>Ugovori_OPULJP[[#This Row],[Javni doprinos korisnika - HRK]]/7.5345</f>
        <v>26936.368703961751</v>
      </c>
      <c r="W3149" s="19">
        <v>0</v>
      </c>
      <c r="X3149" s="20">
        <f>Ugovori_OPULJP[[#This Row],[Privatni doprinos korisnika - HRK]]/7.5345</f>
        <v>0</v>
      </c>
      <c r="Y3149" s="21">
        <f>Ugovori_OPULJP[[#This Row],[Bespovratna sredstva - Ukupno (EU+Nac) HRK
= Ukupna ugovorena vrijednost bespovratnih sredstava]]+Ugovori_OPULJP[[#This Row],[Javni doprinos korisnika - HRK]]+Ugovori_OPULJP[[#This Row],[Privatni doprinos korisnika - HRK]]</f>
        <v>2536900.7999999998</v>
      </c>
      <c r="Z3149" s="22">
        <f>Ugovori_OPULJP[[#This Row],[UKUPNI PRIHVATLJIVI IZDACI
TOTAL ELIGIBLE EXPENDITURE
= Bespovratna sredstva ukupno + doprinos korisnika
= Ukupni prihvatljivi troškovi
= Ukupna ugovorena vrijednost projekta HRK]]/7.5345</f>
        <v>336704.5988453115</v>
      </c>
      <c r="AA3149" s="13" t="s">
        <v>10676</v>
      </c>
      <c r="AB3149" s="13" t="s">
        <v>10677</v>
      </c>
      <c r="AC3149" s="98" t="s">
        <v>11442</v>
      </c>
      <c r="AD3149" s="12" t="s">
        <v>11033</v>
      </c>
    </row>
    <row r="3150" spans="1:30" ht="66.75" customHeight="1" x14ac:dyDescent="0.3">
      <c r="A3150" s="10" t="s">
        <v>11443</v>
      </c>
      <c r="B3150" s="11" t="s">
        <v>10671</v>
      </c>
      <c r="C3150" s="12" t="s">
        <v>11029</v>
      </c>
      <c r="D3150" s="12" t="s">
        <v>11310</v>
      </c>
      <c r="E3150" s="13" t="s">
        <v>223</v>
      </c>
      <c r="F3150" s="14" t="s">
        <v>11444</v>
      </c>
      <c r="G3150" s="14" t="s">
        <v>1877</v>
      </c>
      <c r="H3150" s="16">
        <v>42948</v>
      </c>
      <c r="I3150" s="16">
        <v>44408</v>
      </c>
      <c r="J3150" s="17" t="str">
        <f>IF(Ugovori_OPULJP[[#This Row],[DATUM ZAVRŠETKA OPERACIJE]]&gt;DATE(2023,12,31),"u provedbi","završen")</f>
        <v>završen</v>
      </c>
      <c r="K3150" s="15" t="s">
        <v>86</v>
      </c>
      <c r="L3150" s="15" t="s">
        <v>86</v>
      </c>
      <c r="M3150" s="18">
        <v>0.85</v>
      </c>
      <c r="N3150" s="18">
        <v>0.15</v>
      </c>
      <c r="O3150" s="19">
        <f>Ugovori_OPULJP[[#This Row],[Bespovratna sredstva - Ukupno (EU+Nac) HRK
= Ukupna ugovorena vrijednost bespovratnih sredstava]]*Ugovori_OPULJP[[#This Row],[EU STOPA SUFINANCIRANJA %
EU CO-FINANCING RATE %]]</f>
        <v>8500000</v>
      </c>
      <c r="P3150" s="20">
        <f>Ugovori_OPULJP[[#This Row],[Bespovratna sredstva - EU dio - HRK]]/7.5345</f>
        <v>1128143.8715243214</v>
      </c>
      <c r="Q3150" s="19">
        <f>Ugovori_OPULJP[[#This Row],[Bespovratna sredstva - Ukupno (EU+Nac) HRK
= Ukupna ugovorena vrijednost bespovratnih sredstava]]*Ugovori_OPULJP[[#This Row],[STOPA NACIONALNOG SUFINANCIRANJA %]]</f>
        <v>1500000</v>
      </c>
      <c r="R3150" s="20">
        <f>Ugovori_OPULJP[[#This Row],[Bespovratna sredstva - Nacionalni dio - HRK]]/7.5345</f>
        <v>199084.21262193908</v>
      </c>
      <c r="S3150" s="19">
        <v>10000000</v>
      </c>
      <c r="T3150" s="20">
        <f>Ugovori_OPULJP[[#This Row],[Bespovratna sredstva - Ukupno (EU+Nac) HRK
= Ukupna ugovorena vrijednost bespovratnih sredstava]]/7.5345</f>
        <v>1327228.0841462605</v>
      </c>
      <c r="U3150" s="19">
        <v>872432</v>
      </c>
      <c r="V3150" s="20">
        <f>Ugovori_OPULJP[[#This Row],[Javni doprinos korisnika - HRK]]/7.5345</f>
        <v>115791.62519078903</v>
      </c>
      <c r="W3150" s="19">
        <v>0</v>
      </c>
      <c r="X3150" s="20">
        <f>Ugovori_OPULJP[[#This Row],[Privatni doprinos korisnika - HRK]]/7.5345</f>
        <v>0</v>
      </c>
      <c r="Y3150" s="21">
        <f>Ugovori_OPULJP[[#This Row],[Bespovratna sredstva - Ukupno (EU+Nac) HRK
= Ukupna ugovorena vrijednost bespovratnih sredstava]]+Ugovori_OPULJP[[#This Row],[Javni doprinos korisnika - HRK]]+Ugovori_OPULJP[[#This Row],[Privatni doprinos korisnika - HRK]]</f>
        <v>10872432</v>
      </c>
      <c r="Z3150" s="22">
        <f>Ugovori_OPULJP[[#This Row],[UKUPNI PRIHVATLJIVI IZDACI
TOTAL ELIGIBLE EXPENDITURE
= Bespovratna sredstva ukupno + doprinos korisnika
= Ukupni prihvatljivi troškovi
= Ukupna ugovorena vrijednost projekta HRK]]/7.5345</f>
        <v>1443019.7093370494</v>
      </c>
      <c r="AA3150" s="13" t="s">
        <v>10676</v>
      </c>
      <c r="AB3150" s="13" t="s">
        <v>10677</v>
      </c>
      <c r="AC3150" s="98" t="s">
        <v>11445</v>
      </c>
      <c r="AD3150" s="12" t="s">
        <v>11033</v>
      </c>
    </row>
    <row r="3151" spans="1:30" ht="66.75" customHeight="1" x14ac:dyDescent="0.3">
      <c r="A3151" s="10" t="s">
        <v>11446</v>
      </c>
      <c r="B3151" s="11" t="s">
        <v>10671</v>
      </c>
      <c r="C3151" s="12" t="s">
        <v>11029</v>
      </c>
      <c r="D3151" s="12" t="s">
        <v>11310</v>
      </c>
      <c r="E3151" s="13" t="s">
        <v>223</v>
      </c>
      <c r="F3151" s="14" t="s">
        <v>11447</v>
      </c>
      <c r="G3151" s="14" t="s">
        <v>234</v>
      </c>
      <c r="H3151" s="16">
        <v>42948</v>
      </c>
      <c r="I3151" s="16">
        <v>44408</v>
      </c>
      <c r="J3151" s="17" t="str">
        <f>IF(Ugovori_OPULJP[[#This Row],[DATUM ZAVRŠETKA OPERACIJE]]&gt;DATE(2023,12,31),"u provedbi","završen")</f>
        <v>završen</v>
      </c>
      <c r="K3151" s="15" t="s">
        <v>235</v>
      </c>
      <c r="L3151" s="15" t="s">
        <v>235</v>
      </c>
      <c r="M3151" s="18">
        <v>0.85</v>
      </c>
      <c r="N3151" s="18">
        <v>0.15</v>
      </c>
      <c r="O3151" s="19">
        <f>Ugovori_OPULJP[[#This Row],[Bespovratna sredstva - Ukupno (EU+Nac) HRK
= Ukupna ugovorena vrijednost bespovratnih sredstava]]*Ugovori_OPULJP[[#This Row],[EU STOPA SUFINANCIRANJA %
EU CO-FINANCING RATE %]]</f>
        <v>6800000</v>
      </c>
      <c r="P3151" s="20">
        <f>Ugovori_OPULJP[[#This Row],[Bespovratna sredstva - EU dio - HRK]]/7.5345</f>
        <v>902515.09721945715</v>
      </c>
      <c r="Q3151" s="19">
        <f>Ugovori_OPULJP[[#This Row],[Bespovratna sredstva - Ukupno (EU+Nac) HRK
= Ukupna ugovorena vrijednost bespovratnih sredstava]]*Ugovori_OPULJP[[#This Row],[STOPA NACIONALNOG SUFINANCIRANJA %]]</f>
        <v>1200000</v>
      </c>
      <c r="R3151" s="20">
        <f>Ugovori_OPULJP[[#This Row],[Bespovratna sredstva - Nacionalni dio - HRK]]/7.5345</f>
        <v>159267.37009755126</v>
      </c>
      <c r="S3151" s="19">
        <v>8000000</v>
      </c>
      <c r="T3151" s="20">
        <f>Ugovori_OPULJP[[#This Row],[Bespovratna sredstva - Ukupno (EU+Nac) HRK
= Ukupna ugovorena vrijednost bespovratnih sredstava]]/7.5345</f>
        <v>1061782.4673170084</v>
      </c>
      <c r="U3151" s="19">
        <v>4684504</v>
      </c>
      <c r="V3151" s="20">
        <f>Ugovori_OPULJP[[#This Row],[Javni doprinos korisnika - HRK]]/7.5345</f>
        <v>621740.52690954937</v>
      </c>
      <c r="W3151" s="19">
        <v>0</v>
      </c>
      <c r="X3151" s="20">
        <f>Ugovori_OPULJP[[#This Row],[Privatni doprinos korisnika - HRK]]/7.5345</f>
        <v>0</v>
      </c>
      <c r="Y3151" s="21">
        <f>Ugovori_OPULJP[[#This Row],[Bespovratna sredstva - Ukupno (EU+Nac) HRK
= Ukupna ugovorena vrijednost bespovratnih sredstava]]+Ugovori_OPULJP[[#This Row],[Javni doprinos korisnika - HRK]]+Ugovori_OPULJP[[#This Row],[Privatni doprinos korisnika - HRK]]</f>
        <v>12684504</v>
      </c>
      <c r="Z3151" s="22">
        <f>Ugovori_OPULJP[[#This Row],[UKUPNI PRIHVATLJIVI IZDACI
TOTAL ELIGIBLE EXPENDITURE
= Bespovratna sredstva ukupno + doprinos korisnika
= Ukupni prihvatljivi troškovi
= Ukupna ugovorena vrijednost projekta HRK]]/7.5345</f>
        <v>1683522.9942265577</v>
      </c>
      <c r="AA3151" s="13" t="s">
        <v>10676</v>
      </c>
      <c r="AB3151" s="13" t="s">
        <v>10677</v>
      </c>
      <c r="AC3151" s="98" t="s">
        <v>11448</v>
      </c>
      <c r="AD3151" s="12" t="s">
        <v>11033</v>
      </c>
    </row>
    <row r="3152" spans="1:30" ht="66.75" customHeight="1" x14ac:dyDescent="0.3">
      <c r="A3152" s="10" t="s">
        <v>11449</v>
      </c>
      <c r="B3152" s="11" t="s">
        <v>10671</v>
      </c>
      <c r="C3152" s="12" t="s">
        <v>11029</v>
      </c>
      <c r="D3152" s="12" t="s">
        <v>11450</v>
      </c>
      <c r="E3152" s="13" t="s">
        <v>223</v>
      </c>
      <c r="F3152" s="14" t="s">
        <v>11451</v>
      </c>
      <c r="G3152" s="14" t="s">
        <v>1684</v>
      </c>
      <c r="H3152" s="16">
        <v>43342</v>
      </c>
      <c r="I3152" s="16">
        <v>43799</v>
      </c>
      <c r="J3152" s="17" t="str">
        <f>IF(Ugovori_OPULJP[[#This Row],[DATUM ZAVRŠETKA OPERACIJE]]&gt;DATE(2023,12,31),"u provedbi","završen")</f>
        <v>završen</v>
      </c>
      <c r="K3152" s="15" t="s">
        <v>329</v>
      </c>
      <c r="L3152" s="15" t="s">
        <v>329</v>
      </c>
      <c r="M3152" s="18">
        <v>0.85</v>
      </c>
      <c r="N3152" s="18">
        <v>0.15</v>
      </c>
      <c r="O3152" s="19">
        <f>Ugovori_OPULJP[[#This Row],[Bespovratna sredstva - Ukupno (EU+Nac) HRK
= Ukupna ugovorena vrijednost bespovratnih sredstava]]*Ugovori_OPULJP[[#This Row],[EU STOPA SUFINANCIRANJA %
EU CO-FINANCING RATE %]]</f>
        <v>538612.08799999999</v>
      </c>
      <c r="P3152" s="20">
        <f>Ugovori_OPULJP[[#This Row],[Bespovratna sredstva - EU dio - HRK]]/7.5345</f>
        <v>71486.108965425708</v>
      </c>
      <c r="Q3152" s="19">
        <f>Ugovori_OPULJP[[#This Row],[Bespovratna sredstva - Ukupno (EU+Nac) HRK
= Ukupna ugovorena vrijednost bespovratnih sredstava]]*Ugovori_OPULJP[[#This Row],[STOPA NACIONALNOG SUFINANCIRANJA %]]</f>
        <v>95049.191999999995</v>
      </c>
      <c r="R3152" s="20">
        <f>Ugovori_OPULJP[[#This Row],[Bespovratna sredstva - Nacionalni dio - HRK]]/7.5345</f>
        <v>12615.195699781007</v>
      </c>
      <c r="S3152" s="19">
        <v>633661.28</v>
      </c>
      <c r="T3152" s="20">
        <f>Ugovori_OPULJP[[#This Row],[Bespovratna sredstva - Ukupno (EU+Nac) HRK
= Ukupna ugovorena vrijednost bespovratnih sredstava]]/7.5345</f>
        <v>84101.304665206713</v>
      </c>
      <c r="U3152" s="19">
        <v>0</v>
      </c>
      <c r="V3152" s="20">
        <f>Ugovori_OPULJP[[#This Row],[Javni doprinos korisnika - HRK]]/7.5345</f>
        <v>0</v>
      </c>
      <c r="W3152" s="19">
        <v>0</v>
      </c>
      <c r="X3152" s="20">
        <f>Ugovori_OPULJP[[#This Row],[Privatni doprinos korisnika - HRK]]/7.5345</f>
        <v>0</v>
      </c>
      <c r="Y3152" s="21">
        <f>Ugovori_OPULJP[[#This Row],[Bespovratna sredstva - Ukupno (EU+Nac) HRK
= Ukupna ugovorena vrijednost bespovratnih sredstava]]+Ugovori_OPULJP[[#This Row],[Javni doprinos korisnika - HRK]]+Ugovori_OPULJP[[#This Row],[Privatni doprinos korisnika - HRK]]</f>
        <v>633661.28</v>
      </c>
      <c r="Z3152" s="22">
        <f>Ugovori_OPULJP[[#This Row],[UKUPNI PRIHVATLJIVI IZDACI
TOTAL ELIGIBLE EXPENDITURE
= Bespovratna sredstva ukupno + doprinos korisnika
= Ukupni prihvatljivi troškovi
= Ukupna ugovorena vrijednost projekta HRK]]/7.5345</f>
        <v>84101.304665206713</v>
      </c>
      <c r="AA3152" s="13" t="s">
        <v>10676</v>
      </c>
      <c r="AB3152" s="13" t="s">
        <v>10677</v>
      </c>
      <c r="AC3152" s="98" t="s">
        <v>11452</v>
      </c>
      <c r="AD3152" s="12" t="s">
        <v>11033</v>
      </c>
    </row>
    <row r="3153" spans="1:30" ht="66.75" customHeight="1" x14ac:dyDescent="0.3">
      <c r="A3153" s="10" t="s">
        <v>11453</v>
      </c>
      <c r="B3153" s="11" t="s">
        <v>10671</v>
      </c>
      <c r="C3153" s="12" t="s">
        <v>11029</v>
      </c>
      <c r="D3153" s="12" t="s">
        <v>11450</v>
      </c>
      <c r="E3153" s="13" t="s">
        <v>223</v>
      </c>
      <c r="F3153" s="14" t="s">
        <v>11454</v>
      </c>
      <c r="G3153" s="14" t="s">
        <v>11282</v>
      </c>
      <c r="H3153" s="16">
        <v>43342</v>
      </c>
      <c r="I3153" s="16">
        <v>43799</v>
      </c>
      <c r="J3153" s="17" t="str">
        <f>IF(Ugovori_OPULJP[[#This Row],[DATUM ZAVRŠETKA OPERACIJE]]&gt;DATE(2023,12,31),"u provedbi","završen")</f>
        <v>završen</v>
      </c>
      <c r="K3153" s="15" t="s">
        <v>144</v>
      </c>
      <c r="L3153" s="15" t="s">
        <v>144</v>
      </c>
      <c r="M3153" s="18">
        <v>0.85</v>
      </c>
      <c r="N3153" s="18">
        <v>0.15</v>
      </c>
      <c r="O3153" s="19">
        <f>Ugovori_OPULJP[[#This Row],[Bespovratna sredstva - Ukupno (EU+Nac) HRK
= Ukupna ugovorena vrijednost bespovratnih sredstava]]*Ugovori_OPULJP[[#This Row],[EU STOPA SUFINANCIRANJA %
EU CO-FINANCING RATE %]]</f>
        <v>1256884.1880000001</v>
      </c>
      <c r="P3153" s="20">
        <f>Ugovori_OPULJP[[#This Row],[Bespovratna sredstva - EU dio - HRK]]/7.5345</f>
        <v>166817.19928329682</v>
      </c>
      <c r="Q3153" s="19">
        <f>Ugovori_OPULJP[[#This Row],[Bespovratna sredstva - Ukupno (EU+Nac) HRK
= Ukupna ugovorena vrijednost bespovratnih sredstava]]*Ugovori_OPULJP[[#This Row],[STOPA NACIONALNOG SUFINANCIRANJA %]]</f>
        <v>221803.092</v>
      </c>
      <c r="R3153" s="20">
        <f>Ugovori_OPULJP[[#This Row],[Bespovratna sredstva - Nacionalni dio - HRK]]/7.5345</f>
        <v>29438.329285287677</v>
      </c>
      <c r="S3153" s="19">
        <v>1478687.28</v>
      </c>
      <c r="T3153" s="20">
        <f>Ugovori_OPULJP[[#This Row],[Bespovratna sredstva - Ukupno (EU+Nac) HRK
= Ukupna ugovorena vrijednost bespovratnih sredstava]]/7.5345</f>
        <v>196255.5285685845</v>
      </c>
      <c r="U3153" s="19">
        <v>0</v>
      </c>
      <c r="V3153" s="20">
        <f>Ugovori_OPULJP[[#This Row],[Javni doprinos korisnika - HRK]]/7.5345</f>
        <v>0</v>
      </c>
      <c r="W3153" s="19">
        <v>0</v>
      </c>
      <c r="X3153" s="20">
        <f>Ugovori_OPULJP[[#This Row],[Privatni doprinos korisnika - HRK]]/7.5345</f>
        <v>0</v>
      </c>
      <c r="Y3153" s="21">
        <f>Ugovori_OPULJP[[#This Row],[Bespovratna sredstva - Ukupno (EU+Nac) HRK
= Ukupna ugovorena vrijednost bespovratnih sredstava]]+Ugovori_OPULJP[[#This Row],[Javni doprinos korisnika - HRK]]+Ugovori_OPULJP[[#This Row],[Privatni doprinos korisnika - HRK]]</f>
        <v>1478687.28</v>
      </c>
      <c r="Z3153" s="22">
        <f>Ugovori_OPULJP[[#This Row],[UKUPNI PRIHVATLJIVI IZDACI
TOTAL ELIGIBLE EXPENDITURE
= Bespovratna sredstva ukupno + doprinos korisnika
= Ukupni prihvatljivi troškovi
= Ukupna ugovorena vrijednost projekta HRK]]/7.5345</f>
        <v>196255.5285685845</v>
      </c>
      <c r="AA3153" s="13" t="s">
        <v>10676</v>
      </c>
      <c r="AB3153" s="13" t="s">
        <v>10677</v>
      </c>
      <c r="AC3153" s="98" t="s">
        <v>11455</v>
      </c>
      <c r="AD3153" s="12" t="s">
        <v>11033</v>
      </c>
    </row>
    <row r="3154" spans="1:30" ht="66.75" customHeight="1" x14ac:dyDescent="0.3">
      <c r="A3154" s="10" t="s">
        <v>11456</v>
      </c>
      <c r="B3154" s="11" t="s">
        <v>10671</v>
      </c>
      <c r="C3154" s="12" t="s">
        <v>11029</v>
      </c>
      <c r="D3154" s="12" t="s">
        <v>11450</v>
      </c>
      <c r="E3154" s="13" t="s">
        <v>223</v>
      </c>
      <c r="F3154" s="14" t="s">
        <v>11457</v>
      </c>
      <c r="G3154" s="14" t="s">
        <v>1768</v>
      </c>
      <c r="H3154" s="16">
        <v>43342</v>
      </c>
      <c r="I3154" s="16">
        <v>43799</v>
      </c>
      <c r="J3154" s="17" t="str">
        <f>IF(Ugovori_OPULJP[[#This Row],[DATUM ZAVRŠETKA OPERACIJE]]&gt;DATE(2023,12,31),"u provedbi","završen")</f>
        <v>završen</v>
      </c>
      <c r="K3154" s="15" t="s">
        <v>81</v>
      </c>
      <c r="L3154" s="15" t="s">
        <v>81</v>
      </c>
      <c r="M3154" s="18">
        <v>0.85</v>
      </c>
      <c r="N3154" s="18">
        <v>0.15</v>
      </c>
      <c r="O3154" s="19">
        <f>Ugovori_OPULJP[[#This Row],[Bespovratna sredstva - Ukupno (EU+Nac) HRK
= Ukupna ugovorena vrijednost bespovratnih sredstava]]*Ugovori_OPULJP[[#This Row],[EU STOPA SUFINANCIRANJA %
EU CO-FINANCING RATE %]]</f>
        <v>1360000</v>
      </c>
      <c r="P3154" s="20">
        <f>Ugovori_OPULJP[[#This Row],[Bespovratna sredstva - EU dio - HRK]]/7.5345</f>
        <v>180503.01944389142</v>
      </c>
      <c r="Q3154" s="19">
        <f>Ugovori_OPULJP[[#This Row],[Bespovratna sredstva - Ukupno (EU+Nac) HRK
= Ukupna ugovorena vrijednost bespovratnih sredstava]]*Ugovori_OPULJP[[#This Row],[STOPA NACIONALNOG SUFINANCIRANJA %]]</f>
        <v>240000</v>
      </c>
      <c r="R3154" s="20">
        <f>Ugovori_OPULJP[[#This Row],[Bespovratna sredstva - Nacionalni dio - HRK]]/7.5345</f>
        <v>31853.474019510249</v>
      </c>
      <c r="S3154" s="19">
        <v>1600000</v>
      </c>
      <c r="T3154" s="20">
        <f>Ugovori_OPULJP[[#This Row],[Bespovratna sredstva - Ukupno (EU+Nac) HRK
= Ukupna ugovorena vrijednost bespovratnih sredstava]]/7.5345</f>
        <v>212356.49346340168</v>
      </c>
      <c r="U3154" s="19">
        <v>0</v>
      </c>
      <c r="V3154" s="20">
        <f>Ugovori_OPULJP[[#This Row],[Javni doprinos korisnika - HRK]]/7.5345</f>
        <v>0</v>
      </c>
      <c r="W3154" s="19">
        <v>0</v>
      </c>
      <c r="X3154" s="20">
        <f>Ugovori_OPULJP[[#This Row],[Privatni doprinos korisnika - HRK]]/7.5345</f>
        <v>0</v>
      </c>
      <c r="Y3154" s="21">
        <f>Ugovori_OPULJP[[#This Row],[Bespovratna sredstva - Ukupno (EU+Nac) HRK
= Ukupna ugovorena vrijednost bespovratnih sredstava]]+Ugovori_OPULJP[[#This Row],[Javni doprinos korisnika - HRK]]+Ugovori_OPULJP[[#This Row],[Privatni doprinos korisnika - HRK]]</f>
        <v>1600000</v>
      </c>
      <c r="Z3154" s="22">
        <f>Ugovori_OPULJP[[#This Row],[UKUPNI PRIHVATLJIVI IZDACI
TOTAL ELIGIBLE EXPENDITURE
= Bespovratna sredstva ukupno + doprinos korisnika
= Ukupni prihvatljivi troškovi
= Ukupna ugovorena vrijednost projekta HRK]]/7.5345</f>
        <v>212356.49346340168</v>
      </c>
      <c r="AA3154" s="13" t="s">
        <v>10676</v>
      </c>
      <c r="AB3154" s="13" t="s">
        <v>10677</v>
      </c>
      <c r="AC3154" s="98" t="s">
        <v>11458</v>
      </c>
      <c r="AD3154" s="12" t="s">
        <v>11033</v>
      </c>
    </row>
    <row r="3155" spans="1:30" ht="66.75" customHeight="1" x14ac:dyDescent="0.3">
      <c r="A3155" s="10" t="s">
        <v>11459</v>
      </c>
      <c r="B3155" s="11" t="s">
        <v>10671</v>
      </c>
      <c r="C3155" s="12" t="s">
        <v>11029</v>
      </c>
      <c r="D3155" s="12" t="s">
        <v>11450</v>
      </c>
      <c r="E3155" s="13" t="s">
        <v>223</v>
      </c>
      <c r="F3155" s="14" t="s">
        <v>11460</v>
      </c>
      <c r="G3155" s="14" t="s">
        <v>11052</v>
      </c>
      <c r="H3155" s="16">
        <v>43342</v>
      </c>
      <c r="I3155" s="16">
        <v>43799</v>
      </c>
      <c r="J3155" s="17" t="str">
        <f>IF(Ugovori_OPULJP[[#This Row],[DATUM ZAVRŠETKA OPERACIJE]]&gt;DATE(2023,12,31),"u provedbi","završen")</f>
        <v>završen</v>
      </c>
      <c r="K3155" s="15" t="s">
        <v>117</v>
      </c>
      <c r="L3155" s="15" t="s">
        <v>117</v>
      </c>
      <c r="M3155" s="18">
        <v>0.85</v>
      </c>
      <c r="N3155" s="18">
        <v>0.15</v>
      </c>
      <c r="O3155" s="19">
        <f>Ugovori_OPULJP[[#This Row],[Bespovratna sredstva - Ukupno (EU+Nac) HRK
= Ukupna ugovorena vrijednost bespovratnih sredstava]]*Ugovori_OPULJP[[#This Row],[EU STOPA SUFINANCIRANJA %
EU CO-FINANCING RATE %]]</f>
        <v>511780.65649999998</v>
      </c>
      <c r="P3155" s="20">
        <f>Ugovori_OPULJP[[#This Row],[Bespovratna sredstva - EU dio - HRK]]/7.5345</f>
        <v>67924.966022961045</v>
      </c>
      <c r="Q3155" s="19">
        <f>Ugovori_OPULJP[[#This Row],[Bespovratna sredstva - Ukupno (EU+Nac) HRK
= Ukupna ugovorena vrijednost bespovratnih sredstava]]*Ugovori_OPULJP[[#This Row],[STOPA NACIONALNOG SUFINANCIRANJA %]]</f>
        <v>90314.233500000002</v>
      </c>
      <c r="R3155" s="20">
        <f>Ugovori_OPULJP[[#This Row],[Bespovratna sredstva - Nacionalni dio - HRK]]/7.5345</f>
        <v>11986.758709934302</v>
      </c>
      <c r="S3155" s="19">
        <v>602094.89</v>
      </c>
      <c r="T3155" s="20">
        <f>Ugovori_OPULJP[[#This Row],[Bespovratna sredstva - Ukupno (EU+Nac) HRK
= Ukupna ugovorena vrijednost bespovratnih sredstava]]/7.5345</f>
        <v>79911.724732895353</v>
      </c>
      <c r="U3155" s="19">
        <v>0</v>
      </c>
      <c r="V3155" s="20">
        <f>Ugovori_OPULJP[[#This Row],[Javni doprinos korisnika - HRK]]/7.5345</f>
        <v>0</v>
      </c>
      <c r="W3155" s="19">
        <v>0</v>
      </c>
      <c r="X3155" s="20">
        <f>Ugovori_OPULJP[[#This Row],[Privatni doprinos korisnika - HRK]]/7.5345</f>
        <v>0</v>
      </c>
      <c r="Y3155" s="21">
        <f>Ugovori_OPULJP[[#This Row],[Bespovratna sredstva - Ukupno (EU+Nac) HRK
= Ukupna ugovorena vrijednost bespovratnih sredstava]]+Ugovori_OPULJP[[#This Row],[Javni doprinos korisnika - HRK]]+Ugovori_OPULJP[[#This Row],[Privatni doprinos korisnika - HRK]]</f>
        <v>602094.89</v>
      </c>
      <c r="Z3155" s="22">
        <f>Ugovori_OPULJP[[#This Row],[UKUPNI PRIHVATLJIVI IZDACI
TOTAL ELIGIBLE EXPENDITURE
= Bespovratna sredstva ukupno + doprinos korisnika
= Ukupni prihvatljivi troškovi
= Ukupna ugovorena vrijednost projekta HRK]]/7.5345</f>
        <v>79911.724732895353</v>
      </c>
      <c r="AA3155" s="13" t="s">
        <v>10676</v>
      </c>
      <c r="AB3155" s="13" t="s">
        <v>10677</v>
      </c>
      <c r="AC3155" s="98" t="s">
        <v>11461</v>
      </c>
      <c r="AD3155" s="12" t="s">
        <v>11033</v>
      </c>
    </row>
    <row r="3156" spans="1:30" ht="66.75" customHeight="1" x14ac:dyDescent="0.3">
      <c r="A3156" s="10" t="s">
        <v>11462</v>
      </c>
      <c r="B3156" s="11" t="s">
        <v>10671</v>
      </c>
      <c r="C3156" s="12" t="s">
        <v>11029</v>
      </c>
      <c r="D3156" s="12" t="s">
        <v>11450</v>
      </c>
      <c r="E3156" s="13" t="s">
        <v>223</v>
      </c>
      <c r="F3156" s="14" t="s">
        <v>11463</v>
      </c>
      <c r="G3156" s="14" t="s">
        <v>337</v>
      </c>
      <c r="H3156" s="16">
        <v>43342</v>
      </c>
      <c r="I3156" s="16">
        <v>43799</v>
      </c>
      <c r="J3156" s="17" t="str">
        <f>IF(Ugovori_OPULJP[[#This Row],[DATUM ZAVRŠETKA OPERACIJE]]&gt;DATE(2023,12,31),"u provedbi","završen")</f>
        <v>završen</v>
      </c>
      <c r="K3156" s="15" t="s">
        <v>117</v>
      </c>
      <c r="L3156" s="15" t="s">
        <v>117</v>
      </c>
      <c r="M3156" s="18">
        <v>0.85</v>
      </c>
      <c r="N3156" s="18">
        <v>0.15</v>
      </c>
      <c r="O3156" s="19">
        <f>Ugovori_OPULJP[[#This Row],[Bespovratna sredstva - Ukupno (EU+Nac) HRK
= Ukupna ugovorena vrijednost bespovratnih sredstava]]*Ugovori_OPULJP[[#This Row],[EU STOPA SUFINANCIRANJA %
EU CO-FINANCING RATE %]]</f>
        <v>849379.95050000004</v>
      </c>
      <c r="P3156" s="20">
        <f>Ugovori_OPULJP[[#This Row],[Bespovratna sredstva - EU dio - HRK]]/7.5345</f>
        <v>112732.09244143606</v>
      </c>
      <c r="Q3156" s="19">
        <f>Ugovori_OPULJP[[#This Row],[Bespovratna sredstva - Ukupno (EU+Nac) HRK
= Ukupna ugovorena vrijednost bespovratnih sredstava]]*Ugovori_OPULJP[[#This Row],[STOPA NACIONALNOG SUFINANCIRANJA %]]</f>
        <v>149890.57949999999</v>
      </c>
      <c r="R3156" s="20">
        <f>Ugovori_OPULJP[[#This Row],[Bespovratna sredstva - Nacionalni dio - HRK]]/7.5345</f>
        <v>19893.898666135774</v>
      </c>
      <c r="S3156" s="19">
        <v>999270.53</v>
      </c>
      <c r="T3156" s="20">
        <f>Ugovori_OPULJP[[#This Row],[Bespovratna sredstva - Ukupno (EU+Nac) HRK
= Ukupna ugovorena vrijednost bespovratnih sredstava]]/7.5345</f>
        <v>132625.99110757184</v>
      </c>
      <c r="U3156" s="19">
        <v>0</v>
      </c>
      <c r="V3156" s="20">
        <f>Ugovori_OPULJP[[#This Row],[Javni doprinos korisnika - HRK]]/7.5345</f>
        <v>0</v>
      </c>
      <c r="W3156" s="19">
        <v>0</v>
      </c>
      <c r="X3156" s="20">
        <f>Ugovori_OPULJP[[#This Row],[Privatni doprinos korisnika - HRK]]/7.5345</f>
        <v>0</v>
      </c>
      <c r="Y3156" s="21">
        <f>Ugovori_OPULJP[[#This Row],[Bespovratna sredstva - Ukupno (EU+Nac) HRK
= Ukupna ugovorena vrijednost bespovratnih sredstava]]+Ugovori_OPULJP[[#This Row],[Javni doprinos korisnika - HRK]]+Ugovori_OPULJP[[#This Row],[Privatni doprinos korisnika - HRK]]</f>
        <v>999270.53</v>
      </c>
      <c r="Z3156" s="22">
        <f>Ugovori_OPULJP[[#This Row],[UKUPNI PRIHVATLJIVI IZDACI
TOTAL ELIGIBLE EXPENDITURE
= Bespovratna sredstva ukupno + doprinos korisnika
= Ukupni prihvatljivi troškovi
= Ukupna ugovorena vrijednost projekta HRK]]/7.5345</f>
        <v>132625.99110757184</v>
      </c>
      <c r="AA3156" s="13" t="s">
        <v>10676</v>
      </c>
      <c r="AB3156" s="13" t="s">
        <v>10677</v>
      </c>
      <c r="AC3156" s="98" t="s">
        <v>11464</v>
      </c>
      <c r="AD3156" s="12" t="s">
        <v>11033</v>
      </c>
    </row>
    <row r="3157" spans="1:30" ht="66.75" customHeight="1" x14ac:dyDescent="0.3">
      <c r="A3157" s="10" t="s">
        <v>11465</v>
      </c>
      <c r="B3157" s="11" t="s">
        <v>10671</v>
      </c>
      <c r="C3157" s="12" t="s">
        <v>11029</v>
      </c>
      <c r="D3157" s="12" t="s">
        <v>11450</v>
      </c>
      <c r="E3157" s="13" t="s">
        <v>223</v>
      </c>
      <c r="F3157" s="14" t="s">
        <v>11082</v>
      </c>
      <c r="G3157" s="14" t="s">
        <v>11072</v>
      </c>
      <c r="H3157" s="16">
        <v>43342</v>
      </c>
      <c r="I3157" s="16">
        <v>43799</v>
      </c>
      <c r="J3157" s="17" t="str">
        <f>IF(Ugovori_OPULJP[[#This Row],[DATUM ZAVRŠETKA OPERACIJE]]&gt;DATE(2023,12,31),"u provedbi","završen")</f>
        <v>završen</v>
      </c>
      <c r="K3157" s="15" t="s">
        <v>144</v>
      </c>
      <c r="L3157" s="15" t="s">
        <v>144</v>
      </c>
      <c r="M3157" s="18">
        <v>0.85</v>
      </c>
      <c r="N3157" s="18">
        <v>0.15</v>
      </c>
      <c r="O3157" s="19">
        <f>Ugovori_OPULJP[[#This Row],[Bespovratna sredstva - Ukupno (EU+Nac) HRK
= Ukupna ugovorena vrijednost bespovratnih sredstava]]*Ugovori_OPULJP[[#This Row],[EU STOPA SUFINANCIRANJA %
EU CO-FINANCING RATE %]]</f>
        <v>519979.68000000005</v>
      </c>
      <c r="P3157" s="20">
        <f>Ugovori_OPULJP[[#This Row],[Bespovratna sredstva - EU dio - HRK]]/7.5345</f>
        <v>69013.16344813857</v>
      </c>
      <c r="Q3157" s="19">
        <f>Ugovori_OPULJP[[#This Row],[Bespovratna sredstva - Ukupno (EU+Nac) HRK
= Ukupna ugovorena vrijednost bespovratnih sredstava]]*Ugovori_OPULJP[[#This Row],[STOPA NACIONALNOG SUFINANCIRANJA %]]</f>
        <v>91761.12000000001</v>
      </c>
      <c r="R3157" s="20">
        <f>Ugovori_OPULJP[[#This Row],[Bespovratna sredstva - Nacionalni dio - HRK]]/7.5345</f>
        <v>12178.793549671511</v>
      </c>
      <c r="S3157" s="19">
        <v>611740.80000000005</v>
      </c>
      <c r="T3157" s="20">
        <f>Ugovori_OPULJP[[#This Row],[Bespovratna sredstva - Ukupno (EU+Nac) HRK
= Ukupna ugovorena vrijednost bespovratnih sredstava]]/7.5345</f>
        <v>81191.956997810077</v>
      </c>
      <c r="U3157" s="19">
        <v>0</v>
      </c>
      <c r="V3157" s="20">
        <f>Ugovori_OPULJP[[#This Row],[Javni doprinos korisnika - HRK]]/7.5345</f>
        <v>0</v>
      </c>
      <c r="W3157" s="19">
        <v>0</v>
      </c>
      <c r="X3157" s="20">
        <f>Ugovori_OPULJP[[#This Row],[Privatni doprinos korisnika - HRK]]/7.5345</f>
        <v>0</v>
      </c>
      <c r="Y3157" s="21">
        <f>Ugovori_OPULJP[[#This Row],[Bespovratna sredstva - Ukupno (EU+Nac) HRK
= Ukupna ugovorena vrijednost bespovratnih sredstava]]+Ugovori_OPULJP[[#This Row],[Javni doprinos korisnika - HRK]]+Ugovori_OPULJP[[#This Row],[Privatni doprinos korisnika - HRK]]</f>
        <v>611740.80000000005</v>
      </c>
      <c r="Z3157" s="22">
        <f>Ugovori_OPULJP[[#This Row],[UKUPNI PRIHVATLJIVI IZDACI
TOTAL ELIGIBLE EXPENDITURE
= Bespovratna sredstva ukupno + doprinos korisnika
= Ukupni prihvatljivi troškovi
= Ukupna ugovorena vrijednost projekta HRK]]/7.5345</f>
        <v>81191.956997810077</v>
      </c>
      <c r="AA3157" s="13" t="s">
        <v>10676</v>
      </c>
      <c r="AB3157" s="13" t="s">
        <v>10677</v>
      </c>
      <c r="AC3157" s="98" t="s">
        <v>11466</v>
      </c>
      <c r="AD3157" s="12" t="s">
        <v>11033</v>
      </c>
    </row>
    <row r="3158" spans="1:30" ht="66.75" customHeight="1" x14ac:dyDescent="0.3">
      <c r="A3158" s="10" t="s">
        <v>11467</v>
      </c>
      <c r="B3158" s="11" t="s">
        <v>10671</v>
      </c>
      <c r="C3158" s="12" t="s">
        <v>11029</v>
      </c>
      <c r="D3158" s="12" t="s">
        <v>11450</v>
      </c>
      <c r="E3158" s="13" t="s">
        <v>223</v>
      </c>
      <c r="F3158" s="14" t="s">
        <v>11468</v>
      </c>
      <c r="G3158" s="14" t="s">
        <v>825</v>
      </c>
      <c r="H3158" s="16">
        <v>43342</v>
      </c>
      <c r="I3158" s="16">
        <v>43799</v>
      </c>
      <c r="J3158" s="17" t="str">
        <f>IF(Ugovori_OPULJP[[#This Row],[DATUM ZAVRŠETKA OPERACIJE]]&gt;DATE(2023,12,31),"u provedbi","završen")</f>
        <v>završen</v>
      </c>
      <c r="K3158" s="15" t="s">
        <v>586</v>
      </c>
      <c r="L3158" s="15" t="s">
        <v>586</v>
      </c>
      <c r="M3158" s="18">
        <v>0.85</v>
      </c>
      <c r="N3158" s="18">
        <v>0.15</v>
      </c>
      <c r="O3158" s="19">
        <f>Ugovori_OPULJP[[#This Row],[Bespovratna sredstva - Ukupno (EU+Nac) HRK
= Ukupna ugovorena vrijednost bespovratnih sredstava]]*Ugovori_OPULJP[[#This Row],[EU STOPA SUFINANCIRANJA %
EU CO-FINANCING RATE %]]</f>
        <v>1415676.2409999999</v>
      </c>
      <c r="P3158" s="20">
        <f>Ugovori_OPULJP[[#This Row],[Bespovratna sredstva - EU dio - HRK]]/7.5345</f>
        <v>187892.52651138097</v>
      </c>
      <c r="Q3158" s="19">
        <f>Ugovori_OPULJP[[#This Row],[Bespovratna sredstva - Ukupno (EU+Nac) HRK
= Ukupna ugovorena vrijednost bespovratnih sredstava]]*Ugovori_OPULJP[[#This Row],[STOPA NACIONALNOG SUFINANCIRANJA %]]</f>
        <v>249825.21899999998</v>
      </c>
      <c r="R3158" s="20">
        <f>Ugovori_OPULJP[[#This Row],[Bespovratna sredstva - Nacionalni dio - HRK]]/7.5345</f>
        <v>33157.504678478996</v>
      </c>
      <c r="S3158" s="19">
        <v>1665501.46</v>
      </c>
      <c r="T3158" s="20">
        <f>Ugovori_OPULJP[[#This Row],[Bespovratna sredstva - Ukupno (EU+Nac) HRK
= Ukupna ugovorena vrijednost bespovratnih sredstava]]/7.5345</f>
        <v>221050.03118985996</v>
      </c>
      <c r="U3158" s="19">
        <v>0</v>
      </c>
      <c r="V3158" s="20">
        <f>Ugovori_OPULJP[[#This Row],[Javni doprinos korisnika - HRK]]/7.5345</f>
        <v>0</v>
      </c>
      <c r="W3158" s="19">
        <v>0</v>
      </c>
      <c r="X3158" s="20">
        <f>Ugovori_OPULJP[[#This Row],[Privatni doprinos korisnika - HRK]]/7.5345</f>
        <v>0</v>
      </c>
      <c r="Y3158" s="21">
        <f>Ugovori_OPULJP[[#This Row],[Bespovratna sredstva - Ukupno (EU+Nac) HRK
= Ukupna ugovorena vrijednost bespovratnih sredstava]]+Ugovori_OPULJP[[#This Row],[Javni doprinos korisnika - HRK]]+Ugovori_OPULJP[[#This Row],[Privatni doprinos korisnika - HRK]]</f>
        <v>1665501.46</v>
      </c>
      <c r="Z3158" s="22">
        <f>Ugovori_OPULJP[[#This Row],[UKUPNI PRIHVATLJIVI IZDACI
TOTAL ELIGIBLE EXPENDITURE
= Bespovratna sredstva ukupno + doprinos korisnika
= Ukupni prihvatljivi troškovi
= Ukupna ugovorena vrijednost projekta HRK]]/7.5345</f>
        <v>221050.03118985996</v>
      </c>
      <c r="AA3158" s="13" t="s">
        <v>10676</v>
      </c>
      <c r="AB3158" s="13" t="s">
        <v>10677</v>
      </c>
      <c r="AC3158" s="98" t="s">
        <v>11469</v>
      </c>
      <c r="AD3158" s="12" t="s">
        <v>11033</v>
      </c>
    </row>
    <row r="3159" spans="1:30" ht="66.75" customHeight="1" x14ac:dyDescent="0.3">
      <c r="A3159" s="10" t="s">
        <v>11470</v>
      </c>
      <c r="B3159" s="11" t="s">
        <v>10671</v>
      </c>
      <c r="C3159" s="12" t="s">
        <v>11029</v>
      </c>
      <c r="D3159" s="12" t="s">
        <v>11450</v>
      </c>
      <c r="E3159" s="13" t="s">
        <v>223</v>
      </c>
      <c r="F3159" s="14" t="s">
        <v>11471</v>
      </c>
      <c r="G3159" s="14" t="s">
        <v>792</v>
      </c>
      <c r="H3159" s="16">
        <v>43342</v>
      </c>
      <c r="I3159" s="16">
        <v>43799</v>
      </c>
      <c r="J3159" s="17" t="str">
        <f>IF(Ugovori_OPULJP[[#This Row],[DATUM ZAVRŠETKA OPERACIJE]]&gt;DATE(2023,12,31),"u provedbi","završen")</f>
        <v>završen</v>
      </c>
      <c r="K3159" s="15" t="s">
        <v>586</v>
      </c>
      <c r="L3159" s="15" t="s">
        <v>586</v>
      </c>
      <c r="M3159" s="18">
        <v>0.85</v>
      </c>
      <c r="N3159" s="18">
        <v>0.15</v>
      </c>
      <c r="O3159" s="19">
        <f>Ugovori_OPULJP[[#This Row],[Bespovratna sredstva - Ukupno (EU+Nac) HRK
= Ukupna ugovorena vrijednost bespovratnih sredstava]]*Ugovori_OPULJP[[#This Row],[EU STOPA SUFINANCIRANJA %
EU CO-FINANCING RATE %]]</f>
        <v>686344.179</v>
      </c>
      <c r="P3159" s="20">
        <f>Ugovori_OPULJP[[#This Row],[Bespovratna sredstva - EU dio - HRK]]/7.5345</f>
        <v>91093.526975910805</v>
      </c>
      <c r="Q3159" s="19">
        <f>Ugovori_OPULJP[[#This Row],[Bespovratna sredstva - Ukupno (EU+Nac) HRK
= Ukupna ugovorena vrijednost bespovratnih sredstava]]*Ugovori_OPULJP[[#This Row],[STOPA NACIONALNOG SUFINANCIRANJA %]]</f>
        <v>121119.56099999999</v>
      </c>
      <c r="R3159" s="20">
        <f>Ugovori_OPULJP[[#This Row],[Bespovratna sredstva - Nacionalni dio - HRK]]/7.5345</f>
        <v>16075.328289866611</v>
      </c>
      <c r="S3159" s="19">
        <v>807463.74</v>
      </c>
      <c r="T3159" s="20">
        <f>Ugovori_OPULJP[[#This Row],[Bespovratna sredstva - Ukupno (EU+Nac) HRK
= Ukupna ugovorena vrijednost bespovratnih sredstava]]/7.5345</f>
        <v>107168.85526577741</v>
      </c>
      <c r="U3159" s="19">
        <v>0</v>
      </c>
      <c r="V3159" s="20">
        <f>Ugovori_OPULJP[[#This Row],[Javni doprinos korisnika - HRK]]/7.5345</f>
        <v>0</v>
      </c>
      <c r="W3159" s="19">
        <v>0</v>
      </c>
      <c r="X3159" s="20">
        <f>Ugovori_OPULJP[[#This Row],[Privatni doprinos korisnika - HRK]]/7.5345</f>
        <v>0</v>
      </c>
      <c r="Y3159" s="21">
        <f>Ugovori_OPULJP[[#This Row],[Bespovratna sredstva - Ukupno (EU+Nac) HRK
= Ukupna ugovorena vrijednost bespovratnih sredstava]]+Ugovori_OPULJP[[#This Row],[Javni doprinos korisnika - HRK]]+Ugovori_OPULJP[[#This Row],[Privatni doprinos korisnika - HRK]]</f>
        <v>807463.74</v>
      </c>
      <c r="Z3159" s="22">
        <f>Ugovori_OPULJP[[#This Row],[UKUPNI PRIHVATLJIVI IZDACI
TOTAL ELIGIBLE EXPENDITURE
= Bespovratna sredstva ukupno + doprinos korisnika
= Ukupni prihvatljivi troškovi
= Ukupna ugovorena vrijednost projekta HRK]]/7.5345</f>
        <v>107168.85526577741</v>
      </c>
      <c r="AA3159" s="13" t="s">
        <v>10676</v>
      </c>
      <c r="AB3159" s="13" t="s">
        <v>10677</v>
      </c>
      <c r="AC3159" s="98" t="s">
        <v>11472</v>
      </c>
      <c r="AD3159" s="12" t="s">
        <v>11033</v>
      </c>
    </row>
    <row r="3160" spans="1:30" ht="66.75" customHeight="1" x14ac:dyDescent="0.3">
      <c r="A3160" s="31" t="s">
        <v>11473</v>
      </c>
      <c r="B3160" s="25" t="s">
        <v>10671</v>
      </c>
      <c r="C3160" s="26" t="s">
        <v>11029</v>
      </c>
      <c r="D3160" s="26" t="s">
        <v>11474</v>
      </c>
      <c r="E3160" s="27" t="s">
        <v>223</v>
      </c>
      <c r="F3160" s="32" t="s">
        <v>11475</v>
      </c>
      <c r="G3160" s="32" t="s">
        <v>21</v>
      </c>
      <c r="H3160" s="29">
        <v>44075</v>
      </c>
      <c r="I3160" s="29">
        <v>44805</v>
      </c>
      <c r="J3160" s="17" t="str">
        <f>IF(Ugovori_OPULJP[[#This Row],[DATUM ZAVRŠETKA OPERACIJE]]&gt;DATE(2023,12,31),"u provedbi","završen")</f>
        <v>završen</v>
      </c>
      <c r="K3160" s="28" t="s">
        <v>21</v>
      </c>
      <c r="L3160" s="28" t="s">
        <v>21</v>
      </c>
      <c r="M3160" s="18">
        <v>0.85</v>
      </c>
      <c r="N3160" s="18">
        <v>0.15</v>
      </c>
      <c r="O3160" s="19">
        <f>Ugovori_OPULJP[[#This Row],[Bespovratna sredstva - Ukupno (EU+Nac) HRK
= Ukupna ugovorena vrijednost bespovratnih sredstava]]*Ugovori_OPULJP[[#This Row],[EU STOPA SUFINANCIRANJA %
EU CO-FINANCING RATE %]]</f>
        <v>1178866.1305</v>
      </c>
      <c r="P3160" s="20">
        <f>Ugovori_OPULJP[[#This Row],[Bespovratna sredstva - EU dio - HRK]]/7.5345</f>
        <v>156462.42358484305</v>
      </c>
      <c r="Q3160" s="19">
        <f>Ugovori_OPULJP[[#This Row],[Bespovratna sredstva - Ukupno (EU+Nac) HRK
= Ukupna ugovorena vrijednost bespovratnih sredstava]]*Ugovori_OPULJP[[#This Row],[STOPA NACIONALNOG SUFINANCIRANJA %]]</f>
        <v>208035.19950000002</v>
      </c>
      <c r="R3160" s="20">
        <f>Ugovori_OPULJP[[#This Row],[Bespovratna sredstva - Nacionalni dio - HRK]]/7.5345</f>
        <v>27611.015926737011</v>
      </c>
      <c r="S3160" s="21">
        <v>1386901.33</v>
      </c>
      <c r="T3160" s="22">
        <f>Ugovori_OPULJP[[#This Row],[Bespovratna sredstva - Ukupno (EU+Nac) HRK
= Ukupna ugovorena vrijednost bespovratnih sredstava]]/7.5345</f>
        <v>184073.43951158007</v>
      </c>
      <c r="U3160" s="21">
        <v>1386901.33</v>
      </c>
      <c r="V3160" s="22">
        <f>Ugovori_OPULJP[[#This Row],[Javni doprinos korisnika - HRK]]/7.5345</f>
        <v>184073.43951158007</v>
      </c>
      <c r="W3160" s="19">
        <v>0</v>
      </c>
      <c r="X3160" s="20">
        <f>Ugovori_OPULJP[[#This Row],[Privatni doprinos korisnika - HRK]]/7.5345</f>
        <v>0</v>
      </c>
      <c r="Y3160" s="21">
        <f>Ugovori_OPULJP[[#This Row],[Bespovratna sredstva - Ukupno (EU+Nac) HRK
= Ukupna ugovorena vrijednost bespovratnih sredstava]]+Ugovori_OPULJP[[#This Row],[Javni doprinos korisnika - HRK]]+Ugovori_OPULJP[[#This Row],[Privatni doprinos korisnika - HRK]]</f>
        <v>2773802.66</v>
      </c>
      <c r="Z3160" s="22">
        <f>Ugovori_OPULJP[[#This Row],[UKUPNI PRIHVATLJIVI IZDACI
TOTAL ELIGIBLE EXPENDITURE
= Bespovratna sredstva ukupno + doprinos korisnika
= Ukupni prihvatljivi troškovi
= Ukupna ugovorena vrijednost projekta HRK]]/7.5345</f>
        <v>368146.87902316015</v>
      </c>
      <c r="AA3160" s="13" t="s">
        <v>10676</v>
      </c>
      <c r="AB3160" s="27" t="s">
        <v>10677</v>
      </c>
      <c r="AC3160" s="91" t="s">
        <v>11476</v>
      </c>
      <c r="AD3160" s="33" t="s">
        <v>11033</v>
      </c>
    </row>
    <row r="3161" spans="1:30" ht="66.75" customHeight="1" x14ac:dyDescent="0.3">
      <c r="A3161" s="31" t="s">
        <v>11477</v>
      </c>
      <c r="B3161" s="25" t="s">
        <v>10671</v>
      </c>
      <c r="C3161" s="26" t="s">
        <v>11029</v>
      </c>
      <c r="D3161" s="26" t="s">
        <v>11474</v>
      </c>
      <c r="E3161" s="27" t="s">
        <v>223</v>
      </c>
      <c r="F3161" s="32" t="s">
        <v>11478</v>
      </c>
      <c r="G3161" s="32" t="s">
        <v>11479</v>
      </c>
      <c r="H3161" s="29">
        <v>44075</v>
      </c>
      <c r="I3161" s="29">
        <v>44805</v>
      </c>
      <c r="J3161" s="17" t="str">
        <f>IF(Ugovori_OPULJP[[#This Row],[DATUM ZAVRŠETKA OPERACIJE]]&gt;DATE(2023,12,31),"u provedbi","završen")</f>
        <v>završen</v>
      </c>
      <c r="K3161" s="28" t="s">
        <v>362</v>
      </c>
      <c r="L3161" s="28" t="s">
        <v>362</v>
      </c>
      <c r="M3161" s="18">
        <v>0.85</v>
      </c>
      <c r="N3161" s="18">
        <v>0.15</v>
      </c>
      <c r="O3161" s="19">
        <f>Ugovori_OPULJP[[#This Row],[Bespovratna sredstva - Ukupno (EU+Nac) HRK
= Ukupna ugovorena vrijednost bespovratnih sredstava]]*Ugovori_OPULJP[[#This Row],[EU STOPA SUFINANCIRANJA %
EU CO-FINANCING RATE %]]</f>
        <v>331500</v>
      </c>
      <c r="P3161" s="20">
        <f>Ugovori_OPULJP[[#This Row],[Bespovratna sredstva - EU dio - HRK]]/7.5345</f>
        <v>43997.610989448534</v>
      </c>
      <c r="Q3161" s="19">
        <f>Ugovori_OPULJP[[#This Row],[Bespovratna sredstva - Ukupno (EU+Nac) HRK
= Ukupna ugovorena vrijednost bespovratnih sredstava]]*Ugovori_OPULJP[[#This Row],[STOPA NACIONALNOG SUFINANCIRANJA %]]</f>
        <v>58500</v>
      </c>
      <c r="R3161" s="20">
        <f>Ugovori_OPULJP[[#This Row],[Bespovratna sredstva - Nacionalni dio - HRK]]/7.5345</f>
        <v>7764.2842922556238</v>
      </c>
      <c r="S3161" s="21">
        <v>390000</v>
      </c>
      <c r="T3161" s="22">
        <f>Ugovori_OPULJP[[#This Row],[Bespovratna sredstva - Ukupno (EU+Nac) HRK
= Ukupna ugovorena vrijednost bespovratnih sredstava]]/7.5345</f>
        <v>51761.895281704157</v>
      </c>
      <c r="U3161" s="19">
        <v>43368.56</v>
      </c>
      <c r="V3161" s="20">
        <f>Ugovori_OPULJP[[#This Row],[Javni doprinos korisnika - HRK]]/7.5345</f>
        <v>5755.9970800982146</v>
      </c>
      <c r="W3161" s="19">
        <v>0</v>
      </c>
      <c r="X3161" s="20">
        <f>Ugovori_OPULJP[[#This Row],[Privatni doprinos korisnika - HRK]]/7.5345</f>
        <v>0</v>
      </c>
      <c r="Y3161" s="21">
        <f>Ugovori_OPULJP[[#This Row],[Bespovratna sredstva - Ukupno (EU+Nac) HRK
= Ukupna ugovorena vrijednost bespovratnih sredstava]]+Ugovori_OPULJP[[#This Row],[Javni doprinos korisnika - HRK]]+Ugovori_OPULJP[[#This Row],[Privatni doprinos korisnika - HRK]]</f>
        <v>433368.56</v>
      </c>
      <c r="Z3161" s="22">
        <f>Ugovori_OPULJP[[#This Row],[UKUPNI PRIHVATLJIVI IZDACI
TOTAL ELIGIBLE EXPENDITURE
= Bespovratna sredstva ukupno + doprinos korisnika
= Ukupni prihvatljivi troškovi
= Ukupna ugovorena vrijednost projekta HRK]]/7.5345</f>
        <v>57517.892361802369</v>
      </c>
      <c r="AA3161" s="13" t="s">
        <v>10676</v>
      </c>
      <c r="AB3161" s="27" t="s">
        <v>10677</v>
      </c>
      <c r="AC3161" s="91" t="s">
        <v>11480</v>
      </c>
      <c r="AD3161" s="33" t="s">
        <v>11033</v>
      </c>
    </row>
    <row r="3162" spans="1:30" ht="66.75" customHeight="1" x14ac:dyDescent="0.3">
      <c r="A3162" s="36" t="s">
        <v>11481</v>
      </c>
      <c r="B3162" s="25" t="s">
        <v>10671</v>
      </c>
      <c r="C3162" s="26" t="s">
        <v>11029</v>
      </c>
      <c r="D3162" s="40" t="s">
        <v>11482</v>
      </c>
      <c r="E3162" s="27" t="s">
        <v>223</v>
      </c>
      <c r="F3162" s="32" t="s">
        <v>11483</v>
      </c>
      <c r="G3162" s="32" t="s">
        <v>2374</v>
      </c>
      <c r="H3162" s="29">
        <v>44386</v>
      </c>
      <c r="I3162" s="29">
        <v>44753</v>
      </c>
      <c r="J3162" s="17" t="str">
        <f>IF(Ugovori_OPULJP[[#This Row],[DATUM ZAVRŠETKA OPERACIJE]]&gt;DATE(2023,12,31),"u provedbi","završen")</f>
        <v>završen</v>
      </c>
      <c r="K3162" s="37" t="s">
        <v>71</v>
      </c>
      <c r="L3162" s="15" t="s">
        <v>71</v>
      </c>
      <c r="M3162" s="18">
        <v>0.85</v>
      </c>
      <c r="N3162" s="18">
        <v>0.15</v>
      </c>
      <c r="O3162" s="19">
        <f>Ugovori_OPULJP[[#This Row],[Bespovratna sredstva - Ukupno (EU+Nac) HRK
= Ukupna ugovorena vrijednost bespovratnih sredstava]]*Ugovori_OPULJP[[#This Row],[EU STOPA SUFINANCIRANJA %
EU CO-FINANCING RATE %]]</f>
        <v>1374683.121</v>
      </c>
      <c r="P3162" s="20">
        <f>Ugovori_OPULJP[[#This Row],[Bespovratna sredstva - EU dio - HRK]]/7.5345</f>
        <v>182451.80449930319</v>
      </c>
      <c r="Q3162" s="19">
        <f>Ugovori_OPULJP[[#This Row],[Bespovratna sredstva - Ukupno (EU+Nac) HRK
= Ukupna ugovorena vrijednost bespovratnih sredstava]]*Ugovori_OPULJP[[#This Row],[STOPA NACIONALNOG SUFINANCIRANJA %]]</f>
        <v>242591.139</v>
      </c>
      <c r="R3162" s="20">
        <f>Ugovori_OPULJP[[#This Row],[Bespovratna sredstva - Nacionalni dio - HRK]]/7.5345</f>
        <v>32197.377264582916</v>
      </c>
      <c r="S3162" s="21">
        <v>1617274.26</v>
      </c>
      <c r="T3162" s="22">
        <f>Ugovori_OPULJP[[#This Row],[Bespovratna sredstva - Ukupno (EU+Nac) HRK
= Ukupna ugovorena vrijednost bespovratnih sredstava]]/7.5345</f>
        <v>214649.18176388612</v>
      </c>
      <c r="U3162" s="19">
        <v>285401.34000000008</v>
      </c>
      <c r="V3162" s="20">
        <f>Ugovori_OPULJP[[#This Row],[Javni doprinos korisnika - HRK]]/7.5345</f>
        <v>37879.267370097557</v>
      </c>
      <c r="W3162" s="19">
        <v>0</v>
      </c>
      <c r="X3162" s="20">
        <f>Ugovori_OPULJP[[#This Row],[Privatni doprinos korisnika - HRK]]/7.5345</f>
        <v>0</v>
      </c>
      <c r="Y3162" s="21">
        <f>Ugovori_OPULJP[[#This Row],[Bespovratna sredstva - Ukupno (EU+Nac) HRK
= Ukupna ugovorena vrijednost bespovratnih sredstava]]+Ugovori_OPULJP[[#This Row],[Javni doprinos korisnika - HRK]]+Ugovori_OPULJP[[#This Row],[Privatni doprinos korisnika - HRK]]</f>
        <v>1902675.6</v>
      </c>
      <c r="Z3162" s="22">
        <f>Ugovori_OPULJP[[#This Row],[UKUPNI PRIHVATLJIVI IZDACI
TOTAL ELIGIBLE EXPENDITURE
= Bespovratna sredstva ukupno + doprinos korisnika
= Ukupni prihvatljivi troškovi
= Ukupna ugovorena vrijednost projekta HRK]]/7.5345</f>
        <v>252528.44913398367</v>
      </c>
      <c r="AA3162" s="27" t="s">
        <v>10676</v>
      </c>
      <c r="AB3162" s="27" t="s">
        <v>10677</v>
      </c>
      <c r="AC3162" s="91" t="s">
        <v>11484</v>
      </c>
      <c r="AD3162" s="33" t="s">
        <v>11033</v>
      </c>
    </row>
    <row r="3163" spans="1:30" ht="66.75" customHeight="1" x14ac:dyDescent="0.3">
      <c r="A3163" s="31" t="s">
        <v>11485</v>
      </c>
      <c r="B3163" s="25" t="s">
        <v>10671</v>
      </c>
      <c r="C3163" s="26" t="s">
        <v>11029</v>
      </c>
      <c r="D3163" s="40" t="s">
        <v>11482</v>
      </c>
      <c r="E3163" s="27" t="s">
        <v>223</v>
      </c>
      <c r="F3163" s="32" t="s">
        <v>11486</v>
      </c>
      <c r="G3163" s="32" t="s">
        <v>1684</v>
      </c>
      <c r="H3163" s="29">
        <v>44440</v>
      </c>
      <c r="I3163" s="29">
        <v>44805</v>
      </c>
      <c r="J3163" s="17" t="str">
        <f>IF(Ugovori_OPULJP[[#This Row],[DATUM ZAVRŠETKA OPERACIJE]]&gt;DATE(2023,12,31),"u provedbi","završen")</f>
        <v>završen</v>
      </c>
      <c r="K3163" s="37" t="s">
        <v>329</v>
      </c>
      <c r="L3163" s="37" t="s">
        <v>329</v>
      </c>
      <c r="M3163" s="18">
        <v>0.85</v>
      </c>
      <c r="N3163" s="18">
        <v>0.15</v>
      </c>
      <c r="O3163" s="19">
        <f>Ugovori_OPULJP[[#This Row],[Bespovratna sredstva - Ukupno (EU+Nac) HRK
= Ukupna ugovorena vrijednost bespovratnih sredstava]]*Ugovori_OPULJP[[#This Row],[EU STOPA SUFINANCIRANJA %
EU CO-FINANCING RATE %]]</f>
        <v>554494.03200000001</v>
      </c>
      <c r="P3163" s="20">
        <f>Ugovori_OPULJP[[#This Row],[Bespovratna sredstva - EU dio - HRK]]/7.5345</f>
        <v>73594.00517618953</v>
      </c>
      <c r="Q3163" s="19">
        <f>Ugovori_OPULJP[[#This Row],[Bespovratna sredstva - Ukupno (EU+Nac) HRK
= Ukupna ugovorena vrijednost bespovratnih sredstava]]*Ugovori_OPULJP[[#This Row],[STOPA NACIONALNOG SUFINANCIRANJA %]]</f>
        <v>97851.888000000006</v>
      </c>
      <c r="R3163" s="20">
        <f>Ugovori_OPULJP[[#This Row],[Bespovratna sredstva - Nacionalni dio - HRK]]/7.5345</f>
        <v>12987.177384033446</v>
      </c>
      <c r="S3163" s="21">
        <v>652345.92000000004</v>
      </c>
      <c r="T3163" s="22">
        <f>Ugovori_OPULJP[[#This Row],[Bespovratna sredstva - Ukupno (EU+Nac) HRK
= Ukupna ugovorena vrijednost bespovratnih sredstava]]/7.5345</f>
        <v>86581.18256022298</v>
      </c>
      <c r="U3163" s="19">
        <v>72482.880000000005</v>
      </c>
      <c r="V3163" s="20">
        <f>Ugovori_OPULJP[[#This Row],[Javni doprinos korisnika - HRK]]/7.5345</f>
        <v>9620.1313955803307</v>
      </c>
      <c r="W3163" s="19">
        <v>0</v>
      </c>
      <c r="X3163" s="20">
        <f>Ugovori_OPULJP[[#This Row],[Privatni doprinos korisnika - HRK]]/7.5345</f>
        <v>0</v>
      </c>
      <c r="Y3163" s="21">
        <f>Ugovori_OPULJP[[#This Row],[Bespovratna sredstva - Ukupno (EU+Nac) HRK
= Ukupna ugovorena vrijednost bespovratnih sredstava]]+Ugovori_OPULJP[[#This Row],[Javni doprinos korisnika - HRK]]+Ugovori_OPULJP[[#This Row],[Privatni doprinos korisnika - HRK]]</f>
        <v>724828.8</v>
      </c>
      <c r="Z3163" s="22">
        <f>Ugovori_OPULJP[[#This Row],[UKUPNI PRIHVATLJIVI IZDACI
TOTAL ELIGIBLE EXPENDITURE
= Bespovratna sredstva ukupno + doprinos korisnika
= Ukupni prihvatljivi troškovi
= Ukupna ugovorena vrijednost projekta HRK]]/7.5345</f>
        <v>96201.3139558033</v>
      </c>
      <c r="AA3163" s="27" t="s">
        <v>10676</v>
      </c>
      <c r="AB3163" s="27" t="s">
        <v>10677</v>
      </c>
      <c r="AC3163" s="91" t="s">
        <v>11487</v>
      </c>
      <c r="AD3163" s="33" t="s">
        <v>11033</v>
      </c>
    </row>
    <row r="3164" spans="1:30" ht="66.75" customHeight="1" x14ac:dyDescent="0.3">
      <c r="A3164" s="31" t="s">
        <v>11488</v>
      </c>
      <c r="B3164" s="25" t="s">
        <v>10671</v>
      </c>
      <c r="C3164" s="26" t="s">
        <v>11029</v>
      </c>
      <c r="D3164" s="40" t="s">
        <v>11482</v>
      </c>
      <c r="E3164" s="27" t="s">
        <v>223</v>
      </c>
      <c r="F3164" s="32" t="s">
        <v>11489</v>
      </c>
      <c r="G3164" s="14" t="s">
        <v>1067</v>
      </c>
      <c r="H3164" s="29">
        <v>44421</v>
      </c>
      <c r="I3164" s="29">
        <v>44789</v>
      </c>
      <c r="J3164" s="17" t="str">
        <f>IF(Ugovori_OPULJP[[#This Row],[DATUM ZAVRŠETKA OPERACIJE]]&gt;DATE(2023,12,31),"u provedbi","završen")</f>
        <v>završen</v>
      </c>
      <c r="K3164" s="37" t="s">
        <v>417</v>
      </c>
      <c r="L3164" s="15" t="s">
        <v>417</v>
      </c>
      <c r="M3164" s="18">
        <v>0.85</v>
      </c>
      <c r="N3164" s="18">
        <v>0.15</v>
      </c>
      <c r="O3164" s="19">
        <f>Ugovori_OPULJP[[#This Row],[Bespovratna sredstva - Ukupno (EU+Nac) HRK
= Ukupna ugovorena vrijednost bespovratnih sredstava]]*Ugovori_OPULJP[[#This Row],[EU STOPA SUFINANCIRANJA %
EU CO-FINANCING RATE %]]</f>
        <v>3273055.05</v>
      </c>
      <c r="P3164" s="20">
        <f>Ugovori_OPULJP[[#This Row],[Bespovratna sredstva - EU dio - HRK]]/7.5345</f>
        <v>434409.05833167426</v>
      </c>
      <c r="Q3164" s="19">
        <f>Ugovori_OPULJP[[#This Row],[Bespovratna sredstva - Ukupno (EU+Nac) HRK
= Ukupna ugovorena vrijednost bespovratnih sredstava]]*Ugovori_OPULJP[[#This Row],[STOPA NACIONALNOG SUFINANCIRANJA %]]</f>
        <v>577597.94999999995</v>
      </c>
      <c r="R3164" s="20">
        <f>Ugovori_OPULJP[[#This Row],[Bespovratna sredstva - Nacionalni dio - HRK]]/7.5345</f>
        <v>76660.422058530748</v>
      </c>
      <c r="S3164" s="21">
        <v>3850653</v>
      </c>
      <c r="T3164" s="22">
        <f>Ugovori_OPULJP[[#This Row],[Bespovratna sredstva - Ukupno (EU+Nac) HRK
= Ukupna ugovorena vrijednost bespovratnih sredstava]]/7.5345</f>
        <v>511069.48039020505</v>
      </c>
      <c r="U3164" s="19">
        <v>679527</v>
      </c>
      <c r="V3164" s="20">
        <f>Ugovori_OPULJP[[#This Row],[Javni doprinos korisnika - HRK]]/7.5345</f>
        <v>90188.731833565587</v>
      </c>
      <c r="W3164" s="19">
        <v>0</v>
      </c>
      <c r="X3164" s="20">
        <f>Ugovori_OPULJP[[#This Row],[Privatni doprinos korisnika - HRK]]/7.5345</f>
        <v>0</v>
      </c>
      <c r="Y3164" s="21">
        <f>Ugovori_OPULJP[[#This Row],[Bespovratna sredstva - Ukupno (EU+Nac) HRK
= Ukupna ugovorena vrijednost bespovratnih sredstava]]+Ugovori_OPULJP[[#This Row],[Javni doprinos korisnika - HRK]]+Ugovori_OPULJP[[#This Row],[Privatni doprinos korisnika - HRK]]</f>
        <v>4530180</v>
      </c>
      <c r="Z3164" s="22">
        <f>Ugovori_OPULJP[[#This Row],[UKUPNI PRIHVATLJIVI IZDACI
TOTAL ELIGIBLE EXPENDITURE
= Bespovratna sredstva ukupno + doprinos korisnika
= Ukupni prihvatljivi troškovi
= Ukupna ugovorena vrijednost projekta HRK]]/7.5345</f>
        <v>601258.21222377068</v>
      </c>
      <c r="AA3164" s="27" t="s">
        <v>10676</v>
      </c>
      <c r="AB3164" s="27" t="s">
        <v>10677</v>
      </c>
      <c r="AC3164" s="91" t="s">
        <v>11490</v>
      </c>
      <c r="AD3164" s="33" t="s">
        <v>11033</v>
      </c>
    </row>
    <row r="3165" spans="1:30" ht="66.75" customHeight="1" x14ac:dyDescent="0.3">
      <c r="A3165" s="31" t="s">
        <v>11491</v>
      </c>
      <c r="B3165" s="25" t="s">
        <v>10671</v>
      </c>
      <c r="C3165" s="26" t="s">
        <v>11029</v>
      </c>
      <c r="D3165" s="40" t="s">
        <v>11482</v>
      </c>
      <c r="E3165" s="27" t="s">
        <v>223</v>
      </c>
      <c r="F3165" s="14" t="s">
        <v>11221</v>
      </c>
      <c r="G3165" s="14" t="s">
        <v>11222</v>
      </c>
      <c r="H3165" s="29">
        <v>44433</v>
      </c>
      <c r="I3165" s="29">
        <v>44798</v>
      </c>
      <c r="J3165" s="17" t="str">
        <f>IF(Ugovori_OPULJP[[#This Row],[DATUM ZAVRŠETKA OPERACIJE]]&gt;DATE(2023,12,31),"u provedbi","završen")</f>
        <v>završen</v>
      </c>
      <c r="K3165" s="28" t="s">
        <v>380</v>
      </c>
      <c r="L3165" s="15" t="s">
        <v>380</v>
      </c>
      <c r="M3165" s="18">
        <v>0.85</v>
      </c>
      <c r="N3165" s="18">
        <v>0.15</v>
      </c>
      <c r="O3165" s="19">
        <f>Ugovori_OPULJP[[#This Row],[Bespovratna sredstva - Ukupno (EU+Nac) HRK
= Ukupna ugovorena vrijednost bespovratnih sredstava]]*Ugovori_OPULJP[[#This Row],[EU STOPA SUFINANCIRANJA %
EU CO-FINANCING RATE %]]</f>
        <v>752802.66149999993</v>
      </c>
      <c r="P3165" s="20">
        <f>Ugovori_OPULJP[[#This Row],[Bespovratna sredstva - EU dio - HRK]]/7.5345</f>
        <v>99914.083416285081</v>
      </c>
      <c r="Q3165" s="19">
        <f>Ugovori_OPULJP[[#This Row],[Bespovratna sredstva - Ukupno (EU+Nac) HRK
= Ukupna ugovorena vrijednost bespovratnih sredstava]]*Ugovori_OPULJP[[#This Row],[STOPA NACIONALNOG SUFINANCIRANJA %]]</f>
        <v>132847.52849999999</v>
      </c>
      <c r="R3165" s="20">
        <f>Ugovori_OPULJP[[#This Row],[Bespovratna sredstva - Nacionalni dio - HRK]]/7.5345</f>
        <v>17631.897073462071</v>
      </c>
      <c r="S3165" s="21">
        <v>885650.19</v>
      </c>
      <c r="T3165" s="22">
        <f>Ugovori_OPULJP[[#This Row],[Bespovratna sredstva - Ukupno (EU+Nac) HRK
= Ukupna ugovorena vrijednost bespovratnih sredstava]]/7.5345</f>
        <v>117545.98048974715</v>
      </c>
      <c r="U3165" s="19">
        <v>156291.21000000008</v>
      </c>
      <c r="V3165" s="20">
        <f>Ugovori_OPULJP[[#This Row],[Javni doprinos korisnika - HRK]]/7.5345</f>
        <v>20743.408321720097</v>
      </c>
      <c r="W3165" s="19">
        <v>0</v>
      </c>
      <c r="X3165" s="20">
        <f>Ugovori_OPULJP[[#This Row],[Privatni doprinos korisnika - HRK]]/7.5345</f>
        <v>0</v>
      </c>
      <c r="Y3165" s="21">
        <f>Ugovori_OPULJP[[#This Row],[Bespovratna sredstva - Ukupno (EU+Nac) HRK
= Ukupna ugovorena vrijednost bespovratnih sredstava]]+Ugovori_OPULJP[[#This Row],[Javni doprinos korisnika - HRK]]+Ugovori_OPULJP[[#This Row],[Privatni doprinos korisnika - HRK]]</f>
        <v>1041941.4</v>
      </c>
      <c r="Z3165" s="22">
        <f>Ugovori_OPULJP[[#This Row],[UKUPNI PRIHVATLJIVI IZDACI
TOTAL ELIGIBLE EXPENDITURE
= Bespovratna sredstva ukupno + doprinos korisnika
= Ukupni prihvatljivi troškovi
= Ukupna ugovorena vrijednost projekta HRK]]/7.5345</f>
        <v>138289.38881146724</v>
      </c>
      <c r="AA3165" s="27" t="s">
        <v>10676</v>
      </c>
      <c r="AB3165" s="27" t="s">
        <v>10677</v>
      </c>
      <c r="AC3165" s="91" t="s">
        <v>11492</v>
      </c>
      <c r="AD3165" s="33" t="s">
        <v>11033</v>
      </c>
    </row>
    <row r="3166" spans="1:30" ht="66.75" customHeight="1" x14ac:dyDescent="0.3">
      <c r="A3166" s="31" t="s">
        <v>11493</v>
      </c>
      <c r="B3166" s="25" t="s">
        <v>10671</v>
      </c>
      <c r="C3166" s="26" t="s">
        <v>11029</v>
      </c>
      <c r="D3166" s="40" t="s">
        <v>11482</v>
      </c>
      <c r="E3166" s="27" t="s">
        <v>223</v>
      </c>
      <c r="F3166" s="32" t="s">
        <v>11494</v>
      </c>
      <c r="G3166" s="32" t="s">
        <v>11282</v>
      </c>
      <c r="H3166" s="29">
        <v>44438</v>
      </c>
      <c r="I3166" s="29">
        <v>44803</v>
      </c>
      <c r="J3166" s="17" t="str">
        <f>IF(Ugovori_OPULJP[[#This Row],[DATUM ZAVRŠETKA OPERACIJE]]&gt;DATE(2023,12,31),"u provedbi","završen")</f>
        <v>završen</v>
      </c>
      <c r="K3166" s="28" t="s">
        <v>144</v>
      </c>
      <c r="L3166" s="28" t="s">
        <v>144</v>
      </c>
      <c r="M3166" s="18">
        <v>0.85</v>
      </c>
      <c r="N3166" s="18">
        <v>0.15</v>
      </c>
      <c r="O3166" s="19">
        <f>Ugovori_OPULJP[[#This Row],[Bespovratna sredstva - Ukupno (EU+Nac) HRK
= Ukupna ugovorena vrijednost bespovratnih sredstava]]*Ugovori_OPULJP[[#This Row],[EU STOPA SUFINANCIRANJA %
EU CO-FINANCING RATE %]]</f>
        <v>1074332.1869999999</v>
      </c>
      <c r="P3166" s="20">
        <f>Ugovori_OPULJP[[#This Row],[Bespovratna sredstva - EU dio - HRK]]/7.5345</f>
        <v>142588.3850288672</v>
      </c>
      <c r="Q3166" s="19">
        <f>Ugovori_OPULJP[[#This Row],[Bespovratna sredstva - Ukupno (EU+Nac) HRK
= Ukupna ugovorena vrijednost bespovratnih sredstava]]*Ugovori_OPULJP[[#This Row],[STOPA NACIONALNOG SUFINANCIRANJA %]]</f>
        <v>189588.033</v>
      </c>
      <c r="R3166" s="20">
        <f>Ugovori_OPULJP[[#This Row],[Bespovratna sredstva - Nacionalni dio - HRK]]/7.5345</f>
        <v>25162.656181564798</v>
      </c>
      <c r="S3166" s="21">
        <v>1263920.22</v>
      </c>
      <c r="T3166" s="22">
        <f>Ugovori_OPULJP[[#This Row],[Bespovratna sredstva - Ukupno (EU+Nac) HRK
= Ukupna ugovorena vrijednost bespovratnih sredstava]]/7.5345</f>
        <v>167751.04121043201</v>
      </c>
      <c r="U3166" s="19">
        <v>140435.58000000007</v>
      </c>
      <c r="V3166" s="20">
        <f>Ugovori_OPULJP[[#This Row],[Javni doprinos korisnika - HRK]]/7.5345</f>
        <v>18639.0045789369</v>
      </c>
      <c r="W3166" s="19">
        <v>0</v>
      </c>
      <c r="X3166" s="20">
        <f>Ugovori_OPULJP[[#This Row],[Privatni doprinos korisnika - HRK]]/7.5345</f>
        <v>0</v>
      </c>
      <c r="Y3166" s="21">
        <f>Ugovori_OPULJP[[#This Row],[Bespovratna sredstva - Ukupno (EU+Nac) HRK
= Ukupna ugovorena vrijednost bespovratnih sredstava]]+Ugovori_OPULJP[[#This Row],[Javni doprinos korisnika - HRK]]+Ugovori_OPULJP[[#This Row],[Privatni doprinos korisnika - HRK]]</f>
        <v>1404355.8</v>
      </c>
      <c r="Z3166" s="22">
        <f>Ugovori_OPULJP[[#This Row],[UKUPNI PRIHVATLJIVI IZDACI
TOTAL ELIGIBLE EXPENDITURE
= Bespovratna sredstva ukupno + doprinos korisnika
= Ukupni prihvatljivi troškovi
= Ukupna ugovorena vrijednost projekta HRK]]/7.5345</f>
        <v>186390.04578936889</v>
      </c>
      <c r="AA3166" s="27" t="s">
        <v>10676</v>
      </c>
      <c r="AB3166" s="27" t="s">
        <v>10677</v>
      </c>
      <c r="AC3166" s="91" t="s">
        <v>11495</v>
      </c>
      <c r="AD3166" s="33" t="s">
        <v>11033</v>
      </c>
    </row>
    <row r="3167" spans="1:30" ht="66.75" customHeight="1" x14ac:dyDescent="0.3">
      <c r="A3167" s="31" t="s">
        <v>11496</v>
      </c>
      <c r="B3167" s="25" t="s">
        <v>10671</v>
      </c>
      <c r="C3167" s="26" t="s">
        <v>11029</v>
      </c>
      <c r="D3167" s="40" t="s">
        <v>11482</v>
      </c>
      <c r="E3167" s="27" t="s">
        <v>223</v>
      </c>
      <c r="F3167" s="32" t="s">
        <v>11497</v>
      </c>
      <c r="G3167" s="14" t="s">
        <v>8531</v>
      </c>
      <c r="H3167" s="29">
        <v>44410</v>
      </c>
      <c r="I3167" s="29">
        <v>44775</v>
      </c>
      <c r="J3167" s="17" t="str">
        <f>IF(Ugovori_OPULJP[[#This Row],[DATUM ZAVRŠETKA OPERACIJE]]&gt;DATE(2023,12,31),"u provedbi","završen")</f>
        <v>završen</v>
      </c>
      <c r="K3167" s="28" t="s">
        <v>66</v>
      </c>
      <c r="L3167" s="28" t="s">
        <v>66</v>
      </c>
      <c r="M3167" s="18">
        <v>0.85</v>
      </c>
      <c r="N3167" s="18">
        <v>0.15</v>
      </c>
      <c r="O3167" s="19">
        <f>Ugovori_OPULJP[[#This Row],[Bespovratna sredstva - Ukupno (EU+Nac) HRK
= Ukupna ugovorena vrijednost bespovratnih sredstava]]*Ugovori_OPULJP[[#This Row],[EU STOPA SUFINANCIRANJA %
EU CO-FINANCING RATE %]]</f>
        <v>327305.505</v>
      </c>
      <c r="P3167" s="20">
        <f>Ugovori_OPULJP[[#This Row],[Bespovratna sredstva - EU dio - HRK]]/7.5345</f>
        <v>43440.905833167431</v>
      </c>
      <c r="Q3167" s="19">
        <f>Ugovori_OPULJP[[#This Row],[Bespovratna sredstva - Ukupno (EU+Nac) HRK
= Ukupna ugovorena vrijednost bespovratnih sredstava]]*Ugovori_OPULJP[[#This Row],[STOPA NACIONALNOG SUFINANCIRANJA %]]</f>
        <v>57759.794999999998</v>
      </c>
      <c r="R3167" s="20">
        <f>Ugovori_OPULJP[[#This Row],[Bespovratna sredstva - Nacionalni dio - HRK]]/7.5345</f>
        <v>7666.0422058530748</v>
      </c>
      <c r="S3167" s="21">
        <v>385065.3</v>
      </c>
      <c r="T3167" s="22">
        <f>Ugovori_OPULJP[[#This Row],[Bespovratna sredstva - Ukupno (EU+Nac) HRK
= Ukupna ugovorena vrijednost bespovratnih sredstava]]/7.5345</f>
        <v>51106.948039020499</v>
      </c>
      <c r="U3167" s="19">
        <f>67952.7</f>
        <v>67952.7</v>
      </c>
      <c r="V3167" s="20">
        <f>Ugovori_OPULJP[[#This Row],[Javni doprinos korisnika - HRK]]/7.5345</f>
        <v>9018.8731833565598</v>
      </c>
      <c r="W3167" s="19">
        <v>0</v>
      </c>
      <c r="X3167" s="20">
        <f>Ugovori_OPULJP[[#This Row],[Privatni doprinos korisnika - HRK]]/7.5345</f>
        <v>0</v>
      </c>
      <c r="Y3167" s="21">
        <f>Ugovori_OPULJP[[#This Row],[Bespovratna sredstva - Ukupno (EU+Nac) HRK
= Ukupna ugovorena vrijednost bespovratnih sredstava]]+Ugovori_OPULJP[[#This Row],[Javni doprinos korisnika - HRK]]+Ugovori_OPULJP[[#This Row],[Privatni doprinos korisnika - HRK]]</f>
        <v>453018</v>
      </c>
      <c r="Z3167" s="22">
        <f>Ugovori_OPULJP[[#This Row],[UKUPNI PRIHVATLJIVI IZDACI
TOTAL ELIGIBLE EXPENDITURE
= Bespovratna sredstva ukupno + doprinos korisnika
= Ukupni prihvatljivi troškovi
= Ukupna ugovorena vrijednost projekta HRK]]/7.5345</f>
        <v>60125.821222377061</v>
      </c>
      <c r="AA3167" s="27" t="s">
        <v>10676</v>
      </c>
      <c r="AB3167" s="27" t="s">
        <v>10677</v>
      </c>
      <c r="AC3167" s="91" t="s">
        <v>11498</v>
      </c>
      <c r="AD3167" s="33" t="s">
        <v>11033</v>
      </c>
    </row>
    <row r="3168" spans="1:30" ht="66.75" customHeight="1" x14ac:dyDescent="0.3">
      <c r="A3168" s="31" t="s">
        <v>11499</v>
      </c>
      <c r="B3168" s="25" t="s">
        <v>10671</v>
      </c>
      <c r="C3168" s="26" t="s">
        <v>11029</v>
      </c>
      <c r="D3168" s="40" t="s">
        <v>11482</v>
      </c>
      <c r="E3168" s="27" t="s">
        <v>223</v>
      </c>
      <c r="F3168" s="32" t="s">
        <v>11500</v>
      </c>
      <c r="G3168" s="14" t="s">
        <v>1967</v>
      </c>
      <c r="H3168" s="29">
        <v>44419</v>
      </c>
      <c r="I3168" s="29">
        <v>44784</v>
      </c>
      <c r="J3168" s="17" t="str">
        <f>IF(Ugovori_OPULJP[[#This Row],[DATUM ZAVRŠETKA OPERACIJE]]&gt;DATE(2023,12,31),"u provedbi","završen")</f>
        <v>završen</v>
      </c>
      <c r="K3168" s="28" t="s">
        <v>591</v>
      </c>
      <c r="L3168" s="37" t="s">
        <v>591</v>
      </c>
      <c r="M3168" s="18">
        <v>0.85</v>
      </c>
      <c r="N3168" s="18">
        <v>0.15</v>
      </c>
      <c r="O3168" s="19">
        <f>Ugovori_OPULJP[[#This Row],[Bespovratna sredstva - Ukupno (EU+Nac) HRK
= Ukupna ugovorena vrijednost bespovratnih sredstava]]*Ugovori_OPULJP[[#This Row],[EU STOPA SUFINANCIRANJA %
EU CO-FINANCING RATE %]]</f>
        <v>554494.03200000001</v>
      </c>
      <c r="P3168" s="20">
        <f>Ugovori_OPULJP[[#This Row],[Bespovratna sredstva - EU dio - HRK]]/7.5345</f>
        <v>73594.00517618953</v>
      </c>
      <c r="Q3168" s="19">
        <f>Ugovori_OPULJP[[#This Row],[Bespovratna sredstva - Ukupno (EU+Nac) HRK
= Ukupna ugovorena vrijednost bespovratnih sredstava]]*Ugovori_OPULJP[[#This Row],[STOPA NACIONALNOG SUFINANCIRANJA %]]</f>
        <v>97851.888000000006</v>
      </c>
      <c r="R3168" s="20">
        <f>Ugovori_OPULJP[[#This Row],[Bespovratna sredstva - Nacionalni dio - HRK]]/7.5345</f>
        <v>12987.177384033446</v>
      </c>
      <c r="S3168" s="21">
        <v>652345.92000000004</v>
      </c>
      <c r="T3168" s="22">
        <f>Ugovori_OPULJP[[#This Row],[Bespovratna sredstva - Ukupno (EU+Nac) HRK
= Ukupna ugovorena vrijednost bespovratnih sredstava]]/7.5345</f>
        <v>86581.18256022298</v>
      </c>
      <c r="U3168" s="19">
        <v>72482.880000000005</v>
      </c>
      <c r="V3168" s="20">
        <f>Ugovori_OPULJP[[#This Row],[Javni doprinos korisnika - HRK]]/7.5345</f>
        <v>9620.1313955803307</v>
      </c>
      <c r="W3168" s="19">
        <v>0</v>
      </c>
      <c r="X3168" s="20">
        <f>Ugovori_OPULJP[[#This Row],[Privatni doprinos korisnika - HRK]]/7.5345</f>
        <v>0</v>
      </c>
      <c r="Y3168" s="21">
        <f>Ugovori_OPULJP[[#This Row],[Bespovratna sredstva - Ukupno (EU+Nac) HRK
= Ukupna ugovorena vrijednost bespovratnih sredstava]]+Ugovori_OPULJP[[#This Row],[Javni doprinos korisnika - HRK]]+Ugovori_OPULJP[[#This Row],[Privatni doprinos korisnika - HRK]]</f>
        <v>724828.8</v>
      </c>
      <c r="Z3168" s="22">
        <f>Ugovori_OPULJP[[#This Row],[UKUPNI PRIHVATLJIVI IZDACI
TOTAL ELIGIBLE EXPENDITURE
= Bespovratna sredstva ukupno + doprinos korisnika
= Ukupni prihvatljivi troškovi
= Ukupna ugovorena vrijednost projekta HRK]]/7.5345</f>
        <v>96201.3139558033</v>
      </c>
      <c r="AA3168" s="27" t="s">
        <v>10676</v>
      </c>
      <c r="AB3168" s="27" t="s">
        <v>10677</v>
      </c>
      <c r="AC3168" s="91" t="s">
        <v>11501</v>
      </c>
      <c r="AD3168" s="33" t="s">
        <v>11033</v>
      </c>
    </row>
    <row r="3169" spans="1:30" ht="66.75" customHeight="1" x14ac:dyDescent="0.3">
      <c r="A3169" s="31" t="s">
        <v>11502</v>
      </c>
      <c r="B3169" s="25" t="s">
        <v>10671</v>
      </c>
      <c r="C3169" s="26" t="s">
        <v>11029</v>
      </c>
      <c r="D3169" s="40" t="s">
        <v>11482</v>
      </c>
      <c r="E3169" s="27" t="s">
        <v>223</v>
      </c>
      <c r="F3169" s="32" t="s">
        <v>11109</v>
      </c>
      <c r="G3169" s="32" t="s">
        <v>1431</v>
      </c>
      <c r="H3169" s="29">
        <v>44397</v>
      </c>
      <c r="I3169" s="29">
        <v>44762</v>
      </c>
      <c r="J3169" s="17" t="str">
        <f>IF(Ugovori_OPULJP[[#This Row],[DATUM ZAVRŠETKA OPERACIJE]]&gt;DATE(2023,12,31),"u provedbi","završen")</f>
        <v>završen</v>
      </c>
      <c r="K3169" s="28" t="s">
        <v>178</v>
      </c>
      <c r="L3169" s="37" t="s">
        <v>178</v>
      </c>
      <c r="M3169" s="18">
        <v>0.85</v>
      </c>
      <c r="N3169" s="18">
        <v>0.15</v>
      </c>
      <c r="O3169" s="19">
        <f>Ugovori_OPULJP[[#This Row],[Bespovratna sredstva - Ukupno (EU+Nac) HRK
= Ukupna ugovorena vrijednost bespovratnih sredstava]]*Ugovori_OPULJP[[#This Row],[EU STOPA SUFINANCIRANJA %
EU CO-FINANCING RATE %]]</f>
        <v>1700000</v>
      </c>
      <c r="P3169" s="20">
        <f>Ugovori_OPULJP[[#This Row],[Bespovratna sredstva - EU dio - HRK]]/7.5345</f>
        <v>225628.77430486429</v>
      </c>
      <c r="Q3169" s="19">
        <f>Ugovori_OPULJP[[#This Row],[Bespovratna sredstva - Ukupno (EU+Nac) HRK
= Ukupna ugovorena vrijednost bespovratnih sredstava]]*Ugovori_OPULJP[[#This Row],[STOPA NACIONALNOG SUFINANCIRANJA %]]</f>
        <v>300000</v>
      </c>
      <c r="R3169" s="20">
        <f>Ugovori_OPULJP[[#This Row],[Bespovratna sredstva - Nacionalni dio - HRK]]/7.5345</f>
        <v>39816.842524387816</v>
      </c>
      <c r="S3169" s="21">
        <v>2000000</v>
      </c>
      <c r="T3169" s="22">
        <f>Ugovori_OPULJP[[#This Row],[Bespovratna sredstva - Ukupno (EU+Nac) HRK
= Ukupna ugovorena vrijednost bespovratnih sredstava]]/7.5345</f>
        <v>265445.6168292521</v>
      </c>
      <c r="U3169" s="19">
        <v>446297.20000000019</v>
      </c>
      <c r="V3169" s="20">
        <f>Ugovori_OPULJP[[#This Row],[Javni doprinos korisnika - HRK]]/7.5345</f>
        <v>59233.817771584065</v>
      </c>
      <c r="W3169" s="19">
        <v>0</v>
      </c>
      <c r="X3169" s="20">
        <f>Ugovori_OPULJP[[#This Row],[Privatni doprinos korisnika - HRK]]/7.5345</f>
        <v>0</v>
      </c>
      <c r="Y3169" s="21">
        <f>Ugovori_OPULJP[[#This Row],[Bespovratna sredstva - Ukupno (EU+Nac) HRK
= Ukupna ugovorena vrijednost bespovratnih sredstava]]+Ugovori_OPULJP[[#This Row],[Javni doprinos korisnika - HRK]]+Ugovori_OPULJP[[#This Row],[Privatni doprinos korisnika - HRK]]</f>
        <v>2446297.2000000002</v>
      </c>
      <c r="Z3169" s="22">
        <f>Ugovori_OPULJP[[#This Row],[UKUPNI PRIHVATLJIVI IZDACI
TOTAL ELIGIBLE EXPENDITURE
= Bespovratna sredstva ukupno + doprinos korisnika
= Ukupni prihvatljivi troškovi
= Ukupna ugovorena vrijednost projekta HRK]]/7.5345</f>
        <v>324679.43460083613</v>
      </c>
      <c r="AA3169" s="27" t="s">
        <v>10676</v>
      </c>
      <c r="AB3169" s="27" t="s">
        <v>10677</v>
      </c>
      <c r="AC3169" s="91" t="s">
        <v>11503</v>
      </c>
      <c r="AD3169" s="33" t="s">
        <v>11033</v>
      </c>
    </row>
    <row r="3170" spans="1:30" ht="66.75" customHeight="1" x14ac:dyDescent="0.3">
      <c r="A3170" s="31" t="s">
        <v>11504</v>
      </c>
      <c r="B3170" s="25" t="s">
        <v>10671</v>
      </c>
      <c r="C3170" s="26" t="s">
        <v>11029</v>
      </c>
      <c r="D3170" s="40" t="s">
        <v>11482</v>
      </c>
      <c r="E3170" s="27" t="s">
        <v>223</v>
      </c>
      <c r="F3170" s="32" t="s">
        <v>11505</v>
      </c>
      <c r="G3170" s="32" t="s">
        <v>11136</v>
      </c>
      <c r="H3170" s="29">
        <v>44440</v>
      </c>
      <c r="I3170" s="29">
        <v>44805</v>
      </c>
      <c r="J3170" s="17" t="str">
        <f>IF(Ugovori_OPULJP[[#This Row],[DATUM ZAVRŠETKA OPERACIJE]]&gt;DATE(2023,12,31),"u provedbi","završen")</f>
        <v>završen</v>
      </c>
      <c r="K3170" s="28" t="s">
        <v>91</v>
      </c>
      <c r="L3170" s="28" t="s">
        <v>91</v>
      </c>
      <c r="M3170" s="18">
        <v>0.85</v>
      </c>
      <c r="N3170" s="18">
        <v>0.15</v>
      </c>
      <c r="O3170" s="19">
        <f>Ugovori_OPULJP[[#This Row],[Bespovratna sredstva - Ukupno (EU+Nac) HRK
= Ukupna ugovorena vrijednost bespovratnih sredstava]]*Ugovori_OPULJP[[#This Row],[EU STOPA SUFINANCIRANJA %
EU CO-FINANCING RATE %]]</f>
        <v>1938803.7854999998</v>
      </c>
      <c r="P3170" s="20">
        <f>Ugovori_OPULJP[[#This Row],[Bespovratna sredstva - EU dio - HRK]]/7.5345</f>
        <v>257323.48337646821</v>
      </c>
      <c r="Q3170" s="19">
        <f>Ugovori_OPULJP[[#This Row],[Bespovratna sredstva - Ukupno (EU+Nac) HRK
= Ukupna ugovorena vrijednost bespovratnih sredstava]]*Ugovori_OPULJP[[#This Row],[STOPA NACIONALNOG SUFINANCIRANJA %]]</f>
        <v>342141.84449999995</v>
      </c>
      <c r="R3170" s="20">
        <f>Ugovori_OPULJP[[#This Row],[Bespovratna sredstva - Nacionalni dio - HRK]]/7.5345</f>
        <v>45410.026478200271</v>
      </c>
      <c r="S3170" s="21">
        <v>2280945.63</v>
      </c>
      <c r="T3170" s="22">
        <f>Ugovori_OPULJP[[#This Row],[Bespovratna sredstva - Ukupno (EU+Nac) HRK
= Ukupna ugovorena vrijednost bespovratnih sredstava]]/7.5345</f>
        <v>302733.50985466852</v>
      </c>
      <c r="U3170" s="19">
        <v>120049.77000000002</v>
      </c>
      <c r="V3170" s="20">
        <f>Ugovori_OPULJP[[#This Row],[Javni doprinos korisnika - HRK]]/7.5345</f>
        <v>15933.342623929924</v>
      </c>
      <c r="W3170" s="19">
        <v>0</v>
      </c>
      <c r="X3170" s="20">
        <f>Ugovori_OPULJP[[#This Row],[Privatni doprinos korisnika - HRK]]/7.5345</f>
        <v>0</v>
      </c>
      <c r="Y3170" s="21">
        <f>Ugovori_OPULJP[[#This Row],[Bespovratna sredstva - Ukupno (EU+Nac) HRK
= Ukupna ugovorena vrijednost bespovratnih sredstava]]+Ugovori_OPULJP[[#This Row],[Javni doprinos korisnika - HRK]]+Ugovori_OPULJP[[#This Row],[Privatni doprinos korisnika - HRK]]</f>
        <v>2400995.4</v>
      </c>
      <c r="Z3170" s="22">
        <f>Ugovori_OPULJP[[#This Row],[UKUPNI PRIHVATLJIVI IZDACI
TOTAL ELIGIBLE EXPENDITURE
= Bespovratna sredstva ukupno + doprinos korisnika
= Ukupni prihvatljivi troškovi
= Ukupna ugovorena vrijednost projekta HRK]]/7.5345</f>
        <v>318666.85247859842</v>
      </c>
      <c r="AA3170" s="27" t="s">
        <v>10676</v>
      </c>
      <c r="AB3170" s="27" t="s">
        <v>10677</v>
      </c>
      <c r="AC3170" s="91" t="s">
        <v>11506</v>
      </c>
      <c r="AD3170" s="33" t="s">
        <v>11033</v>
      </c>
    </row>
    <row r="3171" spans="1:30" ht="66.75" customHeight="1" x14ac:dyDescent="0.3">
      <c r="A3171" s="31" t="s">
        <v>11507</v>
      </c>
      <c r="B3171" s="25" t="s">
        <v>10671</v>
      </c>
      <c r="C3171" s="26" t="s">
        <v>11029</v>
      </c>
      <c r="D3171" s="40" t="s">
        <v>11482</v>
      </c>
      <c r="E3171" s="27" t="s">
        <v>223</v>
      </c>
      <c r="F3171" s="32" t="s">
        <v>11508</v>
      </c>
      <c r="G3171" s="32" t="s">
        <v>1159</v>
      </c>
      <c r="H3171" s="29">
        <v>44425</v>
      </c>
      <c r="I3171" s="29">
        <v>44790</v>
      </c>
      <c r="J3171" s="17" t="str">
        <f>IF(Ugovori_OPULJP[[#This Row],[DATUM ZAVRŠETKA OPERACIJE]]&gt;DATE(2023,12,31),"u provedbi","završen")</f>
        <v>završen</v>
      </c>
      <c r="K3171" s="28" t="s">
        <v>324</v>
      </c>
      <c r="L3171" s="28" t="s">
        <v>324</v>
      </c>
      <c r="M3171" s="18">
        <v>0.85</v>
      </c>
      <c r="N3171" s="18">
        <v>0.15</v>
      </c>
      <c r="O3171" s="19">
        <f>Ugovori_OPULJP[[#This Row],[Bespovratna sredstva - Ukupno (EU+Nac) HRK
= Ukupna ugovorena vrijednost bespovratnih sredstava]]*Ugovori_OPULJP[[#This Row],[EU STOPA SUFINANCIRANJA %
EU CO-FINANCING RATE %]]</f>
        <v>1524858.588</v>
      </c>
      <c r="P3171" s="20">
        <f>Ugovori_OPULJP[[#This Row],[Bespovratna sredstva - EU dio - HRK]]/7.5345</f>
        <v>202383.51423452119</v>
      </c>
      <c r="Q3171" s="19">
        <f>Ugovori_OPULJP[[#This Row],[Bespovratna sredstva - Ukupno (EU+Nac) HRK
= Ukupna ugovorena vrijednost bespovratnih sredstava]]*Ugovori_OPULJP[[#This Row],[STOPA NACIONALNOG SUFINANCIRANJA %]]</f>
        <v>269092.69199999998</v>
      </c>
      <c r="R3171" s="20">
        <f>Ugovori_OPULJP[[#This Row],[Bespovratna sredstva - Nacionalni dio - HRK]]/7.5345</f>
        <v>35714.737806091973</v>
      </c>
      <c r="S3171" s="21">
        <v>1793951.28</v>
      </c>
      <c r="T3171" s="22">
        <f>Ugovori_OPULJP[[#This Row],[Bespovratna sredstva - Ukupno (EU+Nac) HRK
= Ukupna ugovorena vrijednost bespovratnih sredstava]]/7.5345</f>
        <v>238098.25204061318</v>
      </c>
      <c r="U3171" s="19">
        <v>199327.91999999993</v>
      </c>
      <c r="V3171" s="20">
        <f>Ugovori_OPULJP[[#This Row],[Javni doprinos korisnika - HRK]]/7.5345</f>
        <v>26455.361337845898</v>
      </c>
      <c r="W3171" s="19">
        <v>0</v>
      </c>
      <c r="X3171" s="20">
        <f>Ugovori_OPULJP[[#This Row],[Privatni doprinos korisnika - HRK]]/7.5345</f>
        <v>0</v>
      </c>
      <c r="Y3171" s="21">
        <f>Ugovori_OPULJP[[#This Row],[Bespovratna sredstva - Ukupno (EU+Nac) HRK
= Ukupna ugovorena vrijednost bespovratnih sredstava]]+Ugovori_OPULJP[[#This Row],[Javni doprinos korisnika - HRK]]+Ugovori_OPULJP[[#This Row],[Privatni doprinos korisnika - HRK]]</f>
        <v>1993279.2</v>
      </c>
      <c r="Z3171" s="22">
        <f>Ugovori_OPULJP[[#This Row],[UKUPNI PRIHVATLJIVI IZDACI
TOTAL ELIGIBLE EXPENDITURE
= Bespovratna sredstva ukupno + doprinos korisnika
= Ukupni prihvatljivi troškovi
= Ukupna ugovorena vrijednost projekta HRK]]/7.5345</f>
        <v>264553.61337845906</v>
      </c>
      <c r="AA3171" s="27" t="s">
        <v>10676</v>
      </c>
      <c r="AB3171" s="27" t="s">
        <v>10677</v>
      </c>
      <c r="AC3171" s="91" t="s">
        <v>11509</v>
      </c>
      <c r="AD3171" s="33" t="s">
        <v>11033</v>
      </c>
    </row>
    <row r="3172" spans="1:30" ht="66.75" customHeight="1" x14ac:dyDescent="0.3">
      <c r="A3172" s="31" t="s">
        <v>11510</v>
      </c>
      <c r="B3172" s="25" t="s">
        <v>10671</v>
      </c>
      <c r="C3172" s="26" t="s">
        <v>11029</v>
      </c>
      <c r="D3172" s="40" t="s">
        <v>11482</v>
      </c>
      <c r="E3172" s="27" t="s">
        <v>223</v>
      </c>
      <c r="F3172" s="32" t="s">
        <v>11511</v>
      </c>
      <c r="G3172" s="32" t="s">
        <v>10042</v>
      </c>
      <c r="H3172" s="29">
        <v>44410</v>
      </c>
      <c r="I3172" s="29">
        <v>44775</v>
      </c>
      <c r="J3172" s="17" t="str">
        <f>IF(Ugovori_OPULJP[[#This Row],[DATUM ZAVRŠETKA OPERACIJE]]&gt;DATE(2023,12,31),"u provedbi","završen")</f>
        <v>završen</v>
      </c>
      <c r="K3172" s="28" t="s">
        <v>329</v>
      </c>
      <c r="L3172" s="37" t="s">
        <v>3776</v>
      </c>
      <c r="M3172" s="18">
        <v>0.85</v>
      </c>
      <c r="N3172" s="18">
        <v>0.15</v>
      </c>
      <c r="O3172" s="19">
        <f>Ugovori_OPULJP[[#This Row],[Bespovratna sredstva - Ukupno (EU+Nac) HRK
= Ukupna ugovorena vrijednost bespovratnih sredstava]]*Ugovori_OPULJP[[#This Row],[EU STOPA SUFINANCIRANJA %
EU CO-FINANCING RATE %]]</f>
        <v>1309222.02</v>
      </c>
      <c r="P3172" s="20">
        <f>Ugovori_OPULJP[[#This Row],[Bespovratna sredstva - EU dio - HRK]]/7.5345</f>
        <v>173763.62333266973</v>
      </c>
      <c r="Q3172" s="19">
        <f>Ugovori_OPULJP[[#This Row],[Bespovratna sredstva - Ukupno (EU+Nac) HRK
= Ukupna ugovorena vrijednost bespovratnih sredstava]]*Ugovori_OPULJP[[#This Row],[STOPA NACIONALNOG SUFINANCIRANJA %]]</f>
        <v>231039.18</v>
      </c>
      <c r="R3172" s="20">
        <f>Ugovori_OPULJP[[#This Row],[Bespovratna sredstva - Nacionalni dio - HRK]]/7.5345</f>
        <v>30664.168823412299</v>
      </c>
      <c r="S3172" s="21">
        <v>1540261.2</v>
      </c>
      <c r="T3172" s="22">
        <f>Ugovori_OPULJP[[#This Row],[Bespovratna sredstva - Ukupno (EU+Nac) HRK
= Ukupna ugovorena vrijednost bespovratnih sredstava]]/7.5345</f>
        <v>204427.792156082</v>
      </c>
      <c r="U3172" s="19">
        <v>271810.80000000005</v>
      </c>
      <c r="V3172" s="20">
        <f>Ugovori_OPULJP[[#This Row],[Javni doprinos korisnika - HRK]]/7.5345</f>
        <v>36075.492733426247</v>
      </c>
      <c r="W3172" s="19">
        <v>0</v>
      </c>
      <c r="X3172" s="20">
        <f>Ugovori_OPULJP[[#This Row],[Privatni doprinos korisnika - HRK]]/7.5345</f>
        <v>0</v>
      </c>
      <c r="Y3172" s="21">
        <f>Ugovori_OPULJP[[#This Row],[Bespovratna sredstva - Ukupno (EU+Nac) HRK
= Ukupna ugovorena vrijednost bespovratnih sredstava]]+Ugovori_OPULJP[[#This Row],[Javni doprinos korisnika - HRK]]+Ugovori_OPULJP[[#This Row],[Privatni doprinos korisnika - HRK]]</f>
        <v>1812072</v>
      </c>
      <c r="Z3172" s="22">
        <f>Ugovori_OPULJP[[#This Row],[UKUPNI PRIHVATLJIVI IZDACI
TOTAL ELIGIBLE EXPENDITURE
= Bespovratna sredstva ukupno + doprinos korisnika
= Ukupni prihvatljivi troškovi
= Ukupna ugovorena vrijednost projekta HRK]]/7.5345</f>
        <v>240503.28488950824</v>
      </c>
      <c r="AA3172" s="27" t="s">
        <v>10676</v>
      </c>
      <c r="AB3172" s="27" t="s">
        <v>10677</v>
      </c>
      <c r="AC3172" s="91" t="s">
        <v>11512</v>
      </c>
      <c r="AD3172" s="33" t="s">
        <v>11033</v>
      </c>
    </row>
    <row r="3173" spans="1:30" ht="66.75" customHeight="1" x14ac:dyDescent="0.3">
      <c r="A3173" s="31" t="s">
        <v>11513</v>
      </c>
      <c r="B3173" s="25" t="s">
        <v>10671</v>
      </c>
      <c r="C3173" s="26" t="s">
        <v>11029</v>
      </c>
      <c r="D3173" s="40" t="s">
        <v>11482</v>
      </c>
      <c r="E3173" s="27" t="s">
        <v>223</v>
      </c>
      <c r="F3173" s="32" t="s">
        <v>11514</v>
      </c>
      <c r="G3173" s="32" t="s">
        <v>7231</v>
      </c>
      <c r="H3173" s="29">
        <v>44424</v>
      </c>
      <c r="I3173" s="29">
        <v>44789</v>
      </c>
      <c r="J3173" s="17" t="str">
        <f>IF(Ugovori_OPULJP[[#This Row],[DATUM ZAVRŠETKA OPERACIJE]]&gt;DATE(2023,12,31),"u provedbi","završen")</f>
        <v>završen</v>
      </c>
      <c r="K3173" s="28" t="s">
        <v>329</v>
      </c>
      <c r="L3173" s="28" t="s">
        <v>3776</v>
      </c>
      <c r="M3173" s="18">
        <v>0.85</v>
      </c>
      <c r="N3173" s="18">
        <v>0.15</v>
      </c>
      <c r="O3173" s="19">
        <f>Ugovori_OPULJP[[#This Row],[Bespovratna sredstva - Ukupno (EU+Nac) HRK
= Ukupna ugovorena vrijednost bespovratnih sredstava]]*Ugovori_OPULJP[[#This Row],[EU STOPA SUFINANCIRANJA %
EU CO-FINANCING RATE %]]</f>
        <v>2085128.5995</v>
      </c>
      <c r="P3173" s="20">
        <f>Ugovori_OPULJP[[#This Row],[Bespovratna sredstva - EU dio - HRK]]/7.5345</f>
        <v>276744.12363129604</v>
      </c>
      <c r="Q3173" s="19">
        <f>Ugovori_OPULJP[[#This Row],[Bespovratna sredstva - Ukupno (EU+Nac) HRK
= Ukupna ugovorena vrijednost bespovratnih sredstava]]*Ugovori_OPULJP[[#This Row],[STOPA NACIONALNOG SUFINANCIRANJA %]]</f>
        <v>367963.87050000002</v>
      </c>
      <c r="R3173" s="20">
        <f>Ugovori_OPULJP[[#This Row],[Bespovratna sredstva - Nacionalni dio - HRK]]/7.5345</f>
        <v>48837.19828787577</v>
      </c>
      <c r="S3173" s="21">
        <v>2453092.4700000002</v>
      </c>
      <c r="T3173" s="22">
        <f>Ugovori_OPULJP[[#This Row],[Bespovratna sredstva - Ukupno (EU+Nac) HRK
= Ukupna ugovorena vrijednost bespovratnih sredstava]]/7.5345</f>
        <v>325581.32191917184</v>
      </c>
      <c r="U3173" s="19">
        <v>129110.12999999989</v>
      </c>
      <c r="V3173" s="20">
        <f>Ugovori_OPULJP[[#This Row],[Javni doprinos korisnika - HRK]]/7.5345</f>
        <v>17135.85904837745</v>
      </c>
      <c r="W3173" s="19">
        <v>0</v>
      </c>
      <c r="X3173" s="20">
        <f>Ugovori_OPULJP[[#This Row],[Privatni doprinos korisnika - HRK]]/7.5345</f>
        <v>0</v>
      </c>
      <c r="Y3173" s="21">
        <f>Ugovori_OPULJP[[#This Row],[Bespovratna sredstva - Ukupno (EU+Nac) HRK
= Ukupna ugovorena vrijednost bespovratnih sredstava]]+Ugovori_OPULJP[[#This Row],[Javni doprinos korisnika - HRK]]+Ugovori_OPULJP[[#This Row],[Privatni doprinos korisnika - HRK]]</f>
        <v>2582202.6</v>
      </c>
      <c r="Z3173" s="22">
        <f>Ugovori_OPULJP[[#This Row],[UKUPNI PRIHVATLJIVI IZDACI
TOTAL ELIGIBLE EXPENDITURE
= Bespovratna sredstva ukupno + doprinos korisnika
= Ukupni prihvatljivi troškovi
= Ukupna ugovorena vrijednost projekta HRK]]/7.5345</f>
        <v>342717.18096754927</v>
      </c>
      <c r="AA3173" s="27" t="s">
        <v>10676</v>
      </c>
      <c r="AB3173" s="27" t="s">
        <v>10677</v>
      </c>
      <c r="AC3173" s="91" t="s">
        <v>11515</v>
      </c>
      <c r="AD3173" s="33" t="s">
        <v>11033</v>
      </c>
    </row>
    <row r="3174" spans="1:30" ht="66.75" customHeight="1" x14ac:dyDescent="0.3">
      <c r="A3174" s="31" t="s">
        <v>11516</v>
      </c>
      <c r="B3174" s="25" t="s">
        <v>10671</v>
      </c>
      <c r="C3174" s="26" t="s">
        <v>11029</v>
      </c>
      <c r="D3174" s="40" t="s">
        <v>11482</v>
      </c>
      <c r="E3174" s="27" t="s">
        <v>223</v>
      </c>
      <c r="F3174" s="32" t="s">
        <v>11517</v>
      </c>
      <c r="G3174" s="32" t="s">
        <v>792</v>
      </c>
      <c r="H3174" s="29">
        <v>44440</v>
      </c>
      <c r="I3174" s="29">
        <v>44805</v>
      </c>
      <c r="J3174" s="17" t="str">
        <f>IF(Ugovori_OPULJP[[#This Row],[DATUM ZAVRŠETKA OPERACIJE]]&gt;DATE(2023,12,31),"u provedbi","završen")</f>
        <v>završen</v>
      </c>
      <c r="K3174" s="28" t="s">
        <v>586</v>
      </c>
      <c r="L3174" s="37" t="s">
        <v>586</v>
      </c>
      <c r="M3174" s="18">
        <v>0.85</v>
      </c>
      <c r="N3174" s="18">
        <v>0.15</v>
      </c>
      <c r="O3174" s="19">
        <f>Ugovori_OPULJP[[#This Row],[Bespovratna sredstva - Ukupno (EU+Nac) HRK
= Ukupna ugovorena vrijednost bespovratnih sredstava]]*Ugovori_OPULJP[[#This Row],[EU STOPA SUFINANCIRANJA %
EU CO-FINANCING RATE %]]</f>
        <v>1472874.7725</v>
      </c>
      <c r="P3174" s="20">
        <f>Ugovori_OPULJP[[#This Row],[Bespovratna sredstva - EU dio - HRK]]/7.5345</f>
        <v>195484.07624925341</v>
      </c>
      <c r="Q3174" s="19">
        <f>Ugovori_OPULJP[[#This Row],[Bespovratna sredstva - Ukupno (EU+Nac) HRK
= Ukupna ugovorena vrijednost bespovratnih sredstava]]*Ugovori_OPULJP[[#This Row],[STOPA NACIONALNOG SUFINANCIRANJA %]]</f>
        <v>259919.07750000001</v>
      </c>
      <c r="R3174" s="20">
        <f>Ugovori_OPULJP[[#This Row],[Bespovratna sredstva - Nacionalni dio - HRK]]/7.5345</f>
        <v>34497.18992633884</v>
      </c>
      <c r="S3174" s="21">
        <v>1732793.85</v>
      </c>
      <c r="T3174" s="22">
        <f>Ugovori_OPULJP[[#This Row],[Bespovratna sredstva - Ukupno (EU+Nac) HRK
= Ukupna ugovorena vrijednost bespovratnih sredstava]]/7.5345</f>
        <v>229981.26617559229</v>
      </c>
      <c r="U3174" s="19">
        <v>305787.14999999991</v>
      </c>
      <c r="V3174" s="20">
        <f>Ugovori_OPULJP[[#This Row],[Javni doprinos korisnika - HRK]]/7.5345</f>
        <v>40584.929325104502</v>
      </c>
      <c r="W3174" s="19">
        <v>0</v>
      </c>
      <c r="X3174" s="20">
        <f>Ugovori_OPULJP[[#This Row],[Privatni doprinos korisnika - HRK]]/7.5345</f>
        <v>0</v>
      </c>
      <c r="Y3174" s="21">
        <f>Ugovori_OPULJP[[#This Row],[Bespovratna sredstva - Ukupno (EU+Nac) HRK
= Ukupna ugovorena vrijednost bespovratnih sredstava]]+Ugovori_OPULJP[[#This Row],[Javni doprinos korisnika - HRK]]+Ugovori_OPULJP[[#This Row],[Privatni doprinos korisnika - HRK]]</f>
        <v>2038581</v>
      </c>
      <c r="Z3174" s="22">
        <f>Ugovori_OPULJP[[#This Row],[UKUPNI PRIHVATLJIVI IZDACI
TOTAL ELIGIBLE EXPENDITURE
= Bespovratna sredstva ukupno + doprinos korisnika
= Ukupni prihvatljivi troškovi
= Ukupna ugovorena vrijednost projekta HRK]]/7.5345</f>
        <v>270566.19550069678</v>
      </c>
      <c r="AA3174" s="27" t="s">
        <v>10676</v>
      </c>
      <c r="AB3174" s="27" t="s">
        <v>10677</v>
      </c>
      <c r="AC3174" s="91" t="s">
        <v>11518</v>
      </c>
      <c r="AD3174" s="33" t="s">
        <v>11033</v>
      </c>
    </row>
    <row r="3175" spans="1:30" ht="66.75" customHeight="1" x14ac:dyDescent="0.3">
      <c r="A3175" s="31" t="s">
        <v>11519</v>
      </c>
      <c r="B3175" s="25" t="s">
        <v>10671</v>
      </c>
      <c r="C3175" s="26" t="s">
        <v>11029</v>
      </c>
      <c r="D3175" s="40" t="s">
        <v>11482</v>
      </c>
      <c r="E3175" s="27" t="s">
        <v>223</v>
      </c>
      <c r="F3175" s="32" t="s">
        <v>11520</v>
      </c>
      <c r="G3175" s="32" t="s">
        <v>1486</v>
      </c>
      <c r="H3175" s="29">
        <v>44440</v>
      </c>
      <c r="I3175" s="29">
        <v>44805</v>
      </c>
      <c r="J3175" s="17" t="str">
        <f>IF(Ugovori_OPULJP[[#This Row],[DATUM ZAVRŠETKA OPERACIJE]]&gt;DATE(2023,12,31),"u provedbi","završen")</f>
        <v>završen</v>
      </c>
      <c r="K3175" s="28" t="s">
        <v>178</v>
      </c>
      <c r="L3175" s="28" t="s">
        <v>178</v>
      </c>
      <c r="M3175" s="18">
        <v>0.85</v>
      </c>
      <c r="N3175" s="18">
        <v>0.15</v>
      </c>
      <c r="O3175" s="19">
        <f>Ugovori_OPULJP[[#This Row],[Bespovratna sredstva - Ukupno (EU+Nac) HRK
= Ukupna ugovorena vrijednost bespovratnih sredstava]]*Ugovori_OPULJP[[#This Row],[EU STOPA SUFINANCIRANJA %
EU CO-FINANCING RATE %]]</f>
        <v>2121709.8030000003</v>
      </c>
      <c r="P3175" s="20">
        <f>Ugovori_OPULJP[[#This Row],[Bespovratna sredstva - EU dio - HRK]]/7.5345</f>
        <v>281599.28369500302</v>
      </c>
      <c r="Q3175" s="19">
        <f>Ugovori_OPULJP[[#This Row],[Bespovratna sredstva - Ukupno (EU+Nac) HRK
= Ukupna ugovorena vrijednost bespovratnih sredstava]]*Ugovori_OPULJP[[#This Row],[STOPA NACIONALNOG SUFINANCIRANJA %]]</f>
        <v>374419.37700000004</v>
      </c>
      <c r="R3175" s="20">
        <f>Ugovori_OPULJP[[#This Row],[Bespovratna sredstva - Nacionalni dio - HRK]]/7.5345</f>
        <v>49693.99124029465</v>
      </c>
      <c r="S3175" s="21">
        <v>2496129.1800000002</v>
      </c>
      <c r="T3175" s="22">
        <f>Ugovori_OPULJP[[#This Row],[Bespovratna sredstva - Ukupno (EU+Nac) HRK
= Ukupna ugovorena vrijednost bespovratnih sredstava]]/7.5345</f>
        <v>331293.27493529761</v>
      </c>
      <c r="U3175" s="19">
        <v>131375.21999999974</v>
      </c>
      <c r="V3175" s="20">
        <f>Ugovori_OPULJP[[#This Row],[Javni doprinos korisnika - HRK]]/7.5345</f>
        <v>17436.488154489314</v>
      </c>
      <c r="W3175" s="19">
        <v>0</v>
      </c>
      <c r="X3175" s="20">
        <f>Ugovori_OPULJP[[#This Row],[Privatni doprinos korisnika - HRK]]/7.5345</f>
        <v>0</v>
      </c>
      <c r="Y3175" s="21">
        <f>Ugovori_OPULJP[[#This Row],[Bespovratna sredstva - Ukupno (EU+Nac) HRK
= Ukupna ugovorena vrijednost bespovratnih sredstava]]+Ugovori_OPULJP[[#This Row],[Javni doprinos korisnika - HRK]]+Ugovori_OPULJP[[#This Row],[Privatni doprinos korisnika - HRK]]</f>
        <v>2627504.4</v>
      </c>
      <c r="Z3175" s="22">
        <f>Ugovori_OPULJP[[#This Row],[UKUPNI PRIHVATLJIVI IZDACI
TOTAL ELIGIBLE EXPENDITURE
= Bespovratna sredstva ukupno + doprinos korisnika
= Ukupni prihvatljivi troškovi
= Ukupna ugovorena vrijednost projekta HRK]]/7.5345</f>
        <v>348729.76308978692</v>
      </c>
      <c r="AA3175" s="27" t="s">
        <v>10676</v>
      </c>
      <c r="AB3175" s="27" t="s">
        <v>10677</v>
      </c>
      <c r="AC3175" s="91" t="s">
        <v>11521</v>
      </c>
      <c r="AD3175" s="33" t="s">
        <v>11033</v>
      </c>
    </row>
    <row r="3176" spans="1:30" ht="66.75" customHeight="1" x14ac:dyDescent="0.3">
      <c r="A3176" s="36" t="s">
        <v>11522</v>
      </c>
      <c r="B3176" s="25" t="s">
        <v>10671</v>
      </c>
      <c r="C3176" s="26" t="s">
        <v>11029</v>
      </c>
      <c r="D3176" s="40" t="s">
        <v>11482</v>
      </c>
      <c r="E3176" s="27" t="s">
        <v>223</v>
      </c>
      <c r="F3176" s="32" t="s">
        <v>11523</v>
      </c>
      <c r="G3176" s="32" t="s">
        <v>11076</v>
      </c>
      <c r="H3176" s="29">
        <v>44418</v>
      </c>
      <c r="I3176" s="29">
        <v>44783</v>
      </c>
      <c r="J3176" s="17" t="str">
        <f>IF(Ugovori_OPULJP[[#This Row],[DATUM ZAVRŠETKA OPERACIJE]]&gt;DATE(2023,12,31),"u provedbi","završen")</f>
        <v>završen</v>
      </c>
      <c r="K3176" s="37" t="s">
        <v>380</v>
      </c>
      <c r="L3176" s="37" t="s">
        <v>21</v>
      </c>
      <c r="M3176" s="18">
        <v>0.85</v>
      </c>
      <c r="N3176" s="18">
        <v>0.15</v>
      </c>
      <c r="O3176" s="19">
        <f>Ugovori_OPULJP[[#This Row],[Bespovratna sredstva - Ukupno (EU+Nac) HRK
= Ukupna ugovorena vrijednost bespovratnih sredstava]]*Ugovori_OPULJP[[#This Row],[EU STOPA SUFINANCIRANJA %
EU CO-FINANCING RATE %]]</f>
        <v>5950000</v>
      </c>
      <c r="P3176" s="20">
        <f>Ugovori_OPULJP[[#This Row],[Bespovratna sredstva - EU dio - HRK]]/7.5345</f>
        <v>789700.71006702492</v>
      </c>
      <c r="Q3176" s="19">
        <f>Ugovori_OPULJP[[#This Row],[Bespovratna sredstva - Ukupno (EU+Nac) HRK
= Ukupna ugovorena vrijednost bespovratnih sredstava]]*Ugovori_OPULJP[[#This Row],[STOPA NACIONALNOG SUFINANCIRANJA %]]</f>
        <v>1050000</v>
      </c>
      <c r="R3176" s="20">
        <f>Ugovori_OPULJP[[#This Row],[Bespovratna sredstva - Nacionalni dio - HRK]]/7.5345</f>
        <v>139358.94883535735</v>
      </c>
      <c r="S3176" s="21">
        <v>7000000</v>
      </c>
      <c r="T3176" s="22">
        <f>Ugovori_OPULJP[[#This Row],[Bespovratna sredstva - Ukupno (EU+Nac) HRK
= Ukupna ugovorena vrijednost bespovratnih sredstava]]/7.5345</f>
        <v>929059.65890238236</v>
      </c>
      <c r="U3176" s="19">
        <v>1244927.5999999996</v>
      </c>
      <c r="V3176" s="20">
        <f>Ugovori_OPULJP[[#This Row],[Javni doprinos korisnika - HRK]]/7.5345</f>
        <v>165230.28734488017</v>
      </c>
      <c r="W3176" s="19">
        <v>0</v>
      </c>
      <c r="X3176" s="20">
        <f>Ugovori_OPULJP[[#This Row],[Privatni doprinos korisnika - HRK]]/7.5345</f>
        <v>0</v>
      </c>
      <c r="Y3176" s="21">
        <f>Ugovori_OPULJP[[#This Row],[Bespovratna sredstva - Ukupno (EU+Nac) HRK
= Ukupna ugovorena vrijednost bespovratnih sredstava]]+Ugovori_OPULJP[[#This Row],[Javni doprinos korisnika - HRK]]+Ugovori_OPULJP[[#This Row],[Privatni doprinos korisnika - HRK]]</f>
        <v>8244927.5999999996</v>
      </c>
      <c r="Z3176" s="22">
        <f>Ugovori_OPULJP[[#This Row],[UKUPNI PRIHVATLJIVI IZDACI
TOTAL ELIGIBLE EXPENDITURE
= Bespovratna sredstva ukupno + doprinos korisnika
= Ukupni prihvatljivi troškovi
= Ukupna ugovorena vrijednost projekta HRK]]/7.5345</f>
        <v>1094289.9462472624</v>
      </c>
      <c r="AA3176" s="27" t="s">
        <v>10676</v>
      </c>
      <c r="AB3176" s="27" t="s">
        <v>10677</v>
      </c>
      <c r="AC3176" s="91" t="s">
        <v>11524</v>
      </c>
      <c r="AD3176" s="33" t="s">
        <v>11033</v>
      </c>
    </row>
    <row r="3177" spans="1:30" ht="66.75" customHeight="1" x14ac:dyDescent="0.3">
      <c r="A3177" s="31" t="s">
        <v>11525</v>
      </c>
      <c r="B3177" s="25" t="s">
        <v>10671</v>
      </c>
      <c r="C3177" s="26" t="s">
        <v>11029</v>
      </c>
      <c r="D3177" s="40" t="s">
        <v>11482</v>
      </c>
      <c r="E3177" s="27" t="s">
        <v>223</v>
      </c>
      <c r="F3177" s="32" t="s">
        <v>11526</v>
      </c>
      <c r="G3177" s="32" t="s">
        <v>11042</v>
      </c>
      <c r="H3177" s="29">
        <v>44412</v>
      </c>
      <c r="I3177" s="29">
        <v>44777</v>
      </c>
      <c r="J3177" s="17" t="str">
        <f>IF(Ugovori_OPULJP[[#This Row],[DATUM ZAVRŠETKA OPERACIJE]]&gt;DATE(2023,12,31),"u provedbi","završen")</f>
        <v>završen</v>
      </c>
      <c r="K3177" s="28" t="s">
        <v>66</v>
      </c>
      <c r="L3177" s="37" t="s">
        <v>66</v>
      </c>
      <c r="M3177" s="18">
        <v>0.85</v>
      </c>
      <c r="N3177" s="18">
        <v>0.15</v>
      </c>
      <c r="O3177" s="19">
        <f>Ugovori_OPULJP[[#This Row],[Bespovratna sredstva - Ukupno (EU+Nac) HRK
= Ukupna ugovorena vrijednost bespovratnih sredstava]]*Ugovori_OPULJP[[#This Row],[EU STOPA SUFINANCIRANJA %
EU CO-FINANCING RATE %]]</f>
        <v>2975000</v>
      </c>
      <c r="P3177" s="20">
        <f>Ugovori_OPULJP[[#This Row],[Bespovratna sredstva - EU dio - HRK]]/7.5345</f>
        <v>394850.35503351246</v>
      </c>
      <c r="Q3177" s="19">
        <f>Ugovori_OPULJP[[#This Row],[Bespovratna sredstva - Ukupno (EU+Nac) HRK
= Ukupna ugovorena vrijednost bespovratnih sredstava]]*Ugovori_OPULJP[[#This Row],[STOPA NACIONALNOG SUFINANCIRANJA %]]</f>
        <v>525000</v>
      </c>
      <c r="R3177" s="20">
        <f>Ugovori_OPULJP[[#This Row],[Bespovratna sredstva - Nacionalni dio - HRK]]/7.5345</f>
        <v>69679.474417678677</v>
      </c>
      <c r="S3177" s="21">
        <v>3500000</v>
      </c>
      <c r="T3177" s="22">
        <f>Ugovori_OPULJP[[#This Row],[Bespovratna sredstva - Ukupno (EU+Nac) HRK
= Ukupna ugovorena vrijednost bespovratnih sredstava]]/7.5345</f>
        <v>464529.82945119118</v>
      </c>
      <c r="U3177" s="19">
        <v>713067.40000000037</v>
      </c>
      <c r="V3177" s="20">
        <f>Ugovori_OPULJP[[#This Row],[Javni doprinos korisnika - HRK]]/7.5345</f>
        <v>94640.307916915568</v>
      </c>
      <c r="W3177" s="19">
        <v>0</v>
      </c>
      <c r="X3177" s="20">
        <f>Ugovori_OPULJP[[#This Row],[Privatni doprinos korisnika - HRK]]/7.5345</f>
        <v>0</v>
      </c>
      <c r="Y3177" s="21">
        <f>Ugovori_OPULJP[[#This Row],[Bespovratna sredstva - Ukupno (EU+Nac) HRK
= Ukupna ugovorena vrijednost bespovratnih sredstava]]+Ugovori_OPULJP[[#This Row],[Javni doprinos korisnika - HRK]]+Ugovori_OPULJP[[#This Row],[Privatni doprinos korisnika - HRK]]</f>
        <v>4213067.4000000004</v>
      </c>
      <c r="Z3177" s="22">
        <f>Ugovori_OPULJP[[#This Row],[UKUPNI PRIHVATLJIVI IZDACI
TOTAL ELIGIBLE EXPENDITURE
= Bespovratna sredstva ukupno + doprinos korisnika
= Ukupni prihvatljivi troškovi
= Ukupna ugovorena vrijednost projekta HRK]]/7.5345</f>
        <v>559170.13736810675</v>
      </c>
      <c r="AA3177" s="27" t="s">
        <v>10676</v>
      </c>
      <c r="AB3177" s="27" t="s">
        <v>10677</v>
      </c>
      <c r="AC3177" s="91" t="s">
        <v>11527</v>
      </c>
      <c r="AD3177" s="33" t="s">
        <v>11033</v>
      </c>
    </row>
    <row r="3178" spans="1:30" ht="66.75" customHeight="1" x14ac:dyDescent="0.3">
      <c r="A3178" s="31" t="s">
        <v>11528</v>
      </c>
      <c r="B3178" s="25" t="s">
        <v>10671</v>
      </c>
      <c r="C3178" s="26" t="s">
        <v>11029</v>
      </c>
      <c r="D3178" s="40" t="s">
        <v>11482</v>
      </c>
      <c r="E3178" s="27" t="s">
        <v>223</v>
      </c>
      <c r="F3178" s="32" t="s">
        <v>11529</v>
      </c>
      <c r="G3178" s="32" t="s">
        <v>11381</v>
      </c>
      <c r="H3178" s="29">
        <v>44426</v>
      </c>
      <c r="I3178" s="29">
        <v>44791</v>
      </c>
      <c r="J3178" s="17" t="str">
        <f>IF(Ugovori_OPULJP[[#This Row],[DATUM ZAVRŠETKA OPERACIJE]]&gt;DATE(2023,12,31),"u provedbi","završen")</f>
        <v>završen</v>
      </c>
      <c r="K3178" s="28" t="s">
        <v>192</v>
      </c>
      <c r="L3178" s="37" t="s">
        <v>192</v>
      </c>
      <c r="M3178" s="18">
        <v>0.85</v>
      </c>
      <c r="N3178" s="18">
        <v>0.15</v>
      </c>
      <c r="O3178" s="19">
        <f>Ugovori_OPULJP[[#This Row],[Bespovratna sredstva - Ukupno (EU+Nac) HRK
= Ukupna ugovorena vrijednost bespovratnih sredstava]]*Ugovori_OPULJP[[#This Row],[EU STOPA SUFINANCIRANJA %
EU CO-FINANCING RATE %]]</f>
        <v>589149.62</v>
      </c>
      <c r="P3178" s="20">
        <f>Ugovori_OPULJP[[#This Row],[Bespovratna sredstva - EU dio - HRK]]/7.5345</f>
        <v>78193.592142809735</v>
      </c>
      <c r="Q3178" s="19">
        <f>Ugovori_OPULJP[[#This Row],[Bespovratna sredstva - Ukupno (EU+Nac) HRK
= Ukupna ugovorena vrijednost bespovratnih sredstava]]*Ugovori_OPULJP[[#This Row],[STOPA NACIONALNOG SUFINANCIRANJA %]]</f>
        <v>103967.57999999999</v>
      </c>
      <c r="R3178" s="20">
        <f>Ugovori_OPULJP[[#This Row],[Bespovratna sredstva - Nacionalni dio - HRK]]/7.5345</f>
        <v>13798.869201672305</v>
      </c>
      <c r="S3178" s="21">
        <v>693117.2</v>
      </c>
      <c r="T3178" s="22">
        <f>Ugovori_OPULJP[[#This Row],[Bespovratna sredstva - Ukupno (EU+Nac) HRK
= Ukupna ugovorena vrijednost bespovratnih sredstava]]/7.5345</f>
        <v>91992.461344482042</v>
      </c>
      <c r="U3178" s="19">
        <v>122314.80000000005</v>
      </c>
      <c r="V3178" s="20">
        <f>Ugovori_OPULJP[[#This Row],[Javni doprinos korisnika - HRK]]/7.5345</f>
        <v>16233.963766673309</v>
      </c>
      <c r="W3178" s="19">
        <v>0</v>
      </c>
      <c r="X3178" s="20">
        <f>Ugovori_OPULJP[[#This Row],[Privatni doprinos korisnika - HRK]]/7.5345</f>
        <v>0</v>
      </c>
      <c r="Y3178" s="21">
        <f>Ugovori_OPULJP[[#This Row],[Bespovratna sredstva - Ukupno (EU+Nac) HRK
= Ukupna ugovorena vrijednost bespovratnih sredstava]]+Ugovori_OPULJP[[#This Row],[Javni doprinos korisnika - HRK]]+Ugovori_OPULJP[[#This Row],[Privatni doprinos korisnika - HRK]]</f>
        <v>815432</v>
      </c>
      <c r="Z3178" s="22">
        <f>Ugovori_OPULJP[[#This Row],[UKUPNI PRIHVATLJIVI IZDACI
TOTAL ELIGIBLE EXPENDITURE
= Bespovratna sredstva ukupno + doprinos korisnika
= Ukupni prihvatljivi troškovi
= Ukupna ugovorena vrijednost projekta HRK]]/7.5345</f>
        <v>108226.42511115535</v>
      </c>
      <c r="AA3178" s="27" t="s">
        <v>10676</v>
      </c>
      <c r="AB3178" s="27" t="s">
        <v>10677</v>
      </c>
      <c r="AC3178" s="91" t="s">
        <v>11530</v>
      </c>
      <c r="AD3178" s="33" t="s">
        <v>11033</v>
      </c>
    </row>
    <row r="3179" spans="1:30" ht="66.75" customHeight="1" x14ac:dyDescent="0.3">
      <c r="A3179" s="31" t="s">
        <v>11531</v>
      </c>
      <c r="B3179" s="25" t="s">
        <v>10671</v>
      </c>
      <c r="C3179" s="26" t="s">
        <v>11029</v>
      </c>
      <c r="D3179" s="40" t="s">
        <v>11482</v>
      </c>
      <c r="E3179" s="27" t="s">
        <v>223</v>
      </c>
      <c r="F3179" s="32" t="s">
        <v>11532</v>
      </c>
      <c r="G3179" s="32" t="s">
        <v>11052</v>
      </c>
      <c r="H3179" s="29">
        <v>44409</v>
      </c>
      <c r="I3179" s="29">
        <v>44774</v>
      </c>
      <c r="J3179" s="17" t="str">
        <f>IF(Ugovori_OPULJP[[#This Row],[DATUM ZAVRŠETKA OPERACIJE]]&gt;DATE(2023,12,31),"u provedbi","završen")</f>
        <v>završen</v>
      </c>
      <c r="K3179" s="28" t="s">
        <v>117</v>
      </c>
      <c r="L3179" s="37" t="s">
        <v>117</v>
      </c>
      <c r="M3179" s="18">
        <v>0.85</v>
      </c>
      <c r="N3179" s="18">
        <v>0.15</v>
      </c>
      <c r="O3179" s="19">
        <f>Ugovori_OPULJP[[#This Row],[Bespovratna sredstva - Ukupno (EU+Nac) HRK
= Ukupna ugovorena vrijednost bespovratnih sredstava]]*Ugovori_OPULJP[[#This Row],[EU STOPA SUFINANCIRANJA %
EU CO-FINANCING RATE %]]</f>
        <v>1963833.0299999998</v>
      </c>
      <c r="P3179" s="20">
        <f>Ugovori_OPULJP[[#This Row],[Bespovratna sredstva - EU dio - HRK]]/7.5345</f>
        <v>260645.43499900453</v>
      </c>
      <c r="Q3179" s="19">
        <f>Ugovori_OPULJP[[#This Row],[Bespovratna sredstva - Ukupno (EU+Nac) HRK
= Ukupna ugovorena vrijednost bespovratnih sredstava]]*Ugovori_OPULJP[[#This Row],[STOPA NACIONALNOG SUFINANCIRANJA %]]</f>
        <v>346558.76999999996</v>
      </c>
      <c r="R3179" s="20">
        <f>Ugovori_OPULJP[[#This Row],[Bespovratna sredstva - Nacionalni dio - HRK]]/7.5345</f>
        <v>45996.253235118449</v>
      </c>
      <c r="S3179" s="21">
        <v>2310391.7999999998</v>
      </c>
      <c r="T3179" s="22">
        <f>Ugovori_OPULJP[[#This Row],[Bespovratna sredstva - Ukupno (EU+Nac) HRK
= Ukupna ugovorena vrijednost bespovratnih sredstava]]/7.5345</f>
        <v>306641.68823412299</v>
      </c>
      <c r="U3179" s="19">
        <v>407716.20000000019</v>
      </c>
      <c r="V3179" s="20">
        <f>Ugovori_OPULJP[[#This Row],[Javni doprinos korisnika - HRK]]/7.5345</f>
        <v>54113.239100139377</v>
      </c>
      <c r="W3179" s="19">
        <v>0</v>
      </c>
      <c r="X3179" s="20">
        <f>Ugovori_OPULJP[[#This Row],[Privatni doprinos korisnika - HRK]]/7.5345</f>
        <v>0</v>
      </c>
      <c r="Y3179" s="21">
        <f>Ugovori_OPULJP[[#This Row],[Bespovratna sredstva - Ukupno (EU+Nac) HRK
= Ukupna ugovorena vrijednost bespovratnih sredstava]]+Ugovori_OPULJP[[#This Row],[Javni doprinos korisnika - HRK]]+Ugovori_OPULJP[[#This Row],[Privatni doprinos korisnika - HRK]]</f>
        <v>2718108</v>
      </c>
      <c r="Z3179" s="22">
        <f>Ugovori_OPULJP[[#This Row],[UKUPNI PRIHVATLJIVI IZDACI
TOTAL ELIGIBLE EXPENDITURE
= Bespovratna sredstva ukupno + doprinos korisnika
= Ukupni prihvatljivi troškovi
= Ukupna ugovorena vrijednost projekta HRK]]/7.5345</f>
        <v>360754.92733426235</v>
      </c>
      <c r="AA3179" s="27" t="s">
        <v>10676</v>
      </c>
      <c r="AB3179" s="27" t="s">
        <v>10677</v>
      </c>
      <c r="AC3179" s="91" t="s">
        <v>11533</v>
      </c>
      <c r="AD3179" s="33" t="s">
        <v>11033</v>
      </c>
    </row>
    <row r="3180" spans="1:30" ht="66.75" customHeight="1" x14ac:dyDescent="0.3">
      <c r="A3180" s="31" t="s">
        <v>11534</v>
      </c>
      <c r="B3180" s="25" t="s">
        <v>10671</v>
      </c>
      <c r="C3180" s="26" t="s">
        <v>11029</v>
      </c>
      <c r="D3180" s="40" t="s">
        <v>11482</v>
      </c>
      <c r="E3180" s="27" t="s">
        <v>223</v>
      </c>
      <c r="F3180" s="32" t="s">
        <v>11535</v>
      </c>
      <c r="G3180" s="32" t="s">
        <v>1768</v>
      </c>
      <c r="H3180" s="29">
        <v>44431</v>
      </c>
      <c r="I3180" s="29">
        <v>44796</v>
      </c>
      <c r="J3180" s="17" t="str">
        <f>IF(Ugovori_OPULJP[[#This Row],[DATUM ZAVRŠETKA OPERACIJE]]&gt;DATE(2023,12,31),"u provedbi","završen")</f>
        <v>završen</v>
      </c>
      <c r="K3180" s="28" t="s">
        <v>81</v>
      </c>
      <c r="L3180" s="37" t="s">
        <v>81</v>
      </c>
      <c r="M3180" s="18">
        <v>0.85</v>
      </c>
      <c r="N3180" s="18">
        <v>0.15</v>
      </c>
      <c r="O3180" s="19">
        <f>Ugovori_OPULJP[[#This Row],[Bespovratna sredstva - Ukupno (EU+Nac) HRK
= Ukupna ugovorena vrijednost bespovratnih sredstava]]*Ugovori_OPULJP[[#This Row],[EU STOPA SUFINANCIRANJA %
EU CO-FINANCING RATE %]]</f>
        <v>2287287.8819999998</v>
      </c>
      <c r="P3180" s="20">
        <f>Ugovori_OPULJP[[#This Row],[Bespovratna sredstva - EU dio - HRK]]/7.5345</f>
        <v>303575.27135178173</v>
      </c>
      <c r="Q3180" s="19">
        <f>Ugovori_OPULJP[[#This Row],[Bespovratna sredstva - Ukupno (EU+Nac) HRK
= Ukupna ugovorena vrijednost bespovratnih sredstava]]*Ugovori_OPULJP[[#This Row],[STOPA NACIONALNOG SUFINANCIRANJA %]]</f>
        <v>403639.038</v>
      </c>
      <c r="R3180" s="20">
        <f>Ugovori_OPULJP[[#This Row],[Bespovratna sredstva - Nacionalni dio - HRK]]/7.5345</f>
        <v>53572.106709137959</v>
      </c>
      <c r="S3180" s="21">
        <v>2690926.92</v>
      </c>
      <c r="T3180" s="22">
        <f>Ugovori_OPULJP[[#This Row],[Bespovratna sredstva - Ukupno (EU+Nac) HRK
= Ukupna ugovorena vrijednost bespovratnih sredstava]]/7.5345</f>
        <v>357147.37806091976</v>
      </c>
      <c r="U3180" s="19">
        <v>298991.87999999989</v>
      </c>
      <c r="V3180" s="20">
        <f>Ugovori_OPULJP[[#This Row],[Javni doprinos korisnika - HRK]]/7.5345</f>
        <v>39683.042006768846</v>
      </c>
      <c r="W3180" s="19">
        <v>0</v>
      </c>
      <c r="X3180" s="20">
        <f>Ugovori_OPULJP[[#This Row],[Privatni doprinos korisnika - HRK]]/7.5345</f>
        <v>0</v>
      </c>
      <c r="Y3180" s="21">
        <f>Ugovori_OPULJP[[#This Row],[Bespovratna sredstva - Ukupno (EU+Nac) HRK
= Ukupna ugovorena vrijednost bespovratnih sredstava]]+Ugovori_OPULJP[[#This Row],[Javni doprinos korisnika - HRK]]+Ugovori_OPULJP[[#This Row],[Privatni doprinos korisnika - HRK]]</f>
        <v>2989918.8</v>
      </c>
      <c r="Z3180" s="22">
        <f>Ugovori_OPULJP[[#This Row],[UKUPNI PRIHVATLJIVI IZDACI
TOTAL ELIGIBLE EXPENDITURE
= Bespovratna sredstva ukupno + doprinos korisnika
= Ukupni prihvatljivi troškovi
= Ukupna ugovorena vrijednost projekta HRK]]/7.5345</f>
        <v>396830.42006768857</v>
      </c>
      <c r="AA3180" s="27" t="s">
        <v>10676</v>
      </c>
      <c r="AB3180" s="27" t="s">
        <v>10677</v>
      </c>
      <c r="AC3180" s="91" t="s">
        <v>11536</v>
      </c>
      <c r="AD3180" s="33" t="s">
        <v>11033</v>
      </c>
    </row>
    <row r="3181" spans="1:30" ht="66.75" customHeight="1" x14ac:dyDescent="0.3">
      <c r="A3181" s="31" t="s">
        <v>11537</v>
      </c>
      <c r="B3181" s="25" t="s">
        <v>10671</v>
      </c>
      <c r="C3181" s="26" t="s">
        <v>11029</v>
      </c>
      <c r="D3181" s="40" t="s">
        <v>11482</v>
      </c>
      <c r="E3181" s="27" t="s">
        <v>223</v>
      </c>
      <c r="F3181" s="32" t="s">
        <v>11538</v>
      </c>
      <c r="G3181" s="32" t="s">
        <v>1939</v>
      </c>
      <c r="H3181" s="29">
        <v>44440</v>
      </c>
      <c r="I3181" s="29">
        <v>44805</v>
      </c>
      <c r="J3181" s="17" t="str">
        <f>IF(Ugovori_OPULJP[[#This Row],[DATUM ZAVRŠETKA OPERACIJE]]&gt;DATE(2023,12,31),"u provedbi","završen")</f>
        <v>završen</v>
      </c>
      <c r="K3181" s="28" t="s">
        <v>240</v>
      </c>
      <c r="L3181" s="28" t="s">
        <v>240</v>
      </c>
      <c r="M3181" s="18">
        <v>0.85</v>
      </c>
      <c r="N3181" s="18">
        <v>0.15</v>
      </c>
      <c r="O3181" s="19">
        <f>Ugovori_OPULJP[[#This Row],[Bespovratna sredstva - Ukupno (EU+Nac) HRK
= Ukupna ugovorena vrijednost bespovratnih sredstava]]*Ugovori_OPULJP[[#This Row],[EU STOPA SUFINANCIRANJA %
EU CO-FINANCING RATE %]]</f>
        <v>5950000</v>
      </c>
      <c r="P3181" s="20">
        <f>Ugovori_OPULJP[[#This Row],[Bespovratna sredstva - EU dio - HRK]]/7.5345</f>
        <v>789700.71006702492</v>
      </c>
      <c r="Q3181" s="19">
        <f>Ugovori_OPULJP[[#This Row],[Bespovratna sredstva - Ukupno (EU+Nac) HRK
= Ukupna ugovorena vrijednost bespovratnih sredstava]]*Ugovori_OPULJP[[#This Row],[STOPA NACIONALNOG SUFINANCIRANJA %]]</f>
        <v>1050000</v>
      </c>
      <c r="R3181" s="20">
        <f>Ugovori_OPULJP[[#This Row],[Bespovratna sredstva - Nacionalni dio - HRK]]/7.5345</f>
        <v>139358.94883535735</v>
      </c>
      <c r="S3181" s="21">
        <v>7000000</v>
      </c>
      <c r="T3181" s="22">
        <f>Ugovori_OPULJP[[#This Row],[Bespovratna sredstva - Ukupno (EU+Nac) HRK
= Ukupna ugovorena vrijednost bespovratnih sredstava]]/7.5345</f>
        <v>929059.65890238236</v>
      </c>
      <c r="U3181" s="19">
        <v>1924454.5999999996</v>
      </c>
      <c r="V3181" s="20">
        <f>Ugovori_OPULJP[[#This Row],[Javni doprinos korisnika - HRK]]/7.5345</f>
        <v>255419.01917844574</v>
      </c>
      <c r="W3181" s="19">
        <v>0</v>
      </c>
      <c r="X3181" s="20">
        <f>Ugovori_OPULJP[[#This Row],[Privatni doprinos korisnika - HRK]]/7.5345</f>
        <v>0</v>
      </c>
      <c r="Y3181" s="21">
        <f>Ugovori_OPULJP[[#This Row],[Bespovratna sredstva - Ukupno (EU+Nac) HRK
= Ukupna ugovorena vrijednost bespovratnih sredstava]]+Ugovori_OPULJP[[#This Row],[Javni doprinos korisnika - HRK]]+Ugovori_OPULJP[[#This Row],[Privatni doprinos korisnika - HRK]]</f>
        <v>8924454.5999999996</v>
      </c>
      <c r="Z3181" s="22">
        <f>Ugovori_OPULJP[[#This Row],[UKUPNI PRIHVATLJIVI IZDACI
TOTAL ELIGIBLE EXPENDITURE
= Bespovratna sredstva ukupno + doprinos korisnika
= Ukupni prihvatljivi troškovi
= Ukupna ugovorena vrijednost projekta HRK]]/7.5345</f>
        <v>1184478.6780808282</v>
      </c>
      <c r="AA3181" s="27" t="s">
        <v>10676</v>
      </c>
      <c r="AB3181" s="27" t="s">
        <v>10677</v>
      </c>
      <c r="AC3181" s="91" t="s">
        <v>11539</v>
      </c>
      <c r="AD3181" s="33" t="s">
        <v>11033</v>
      </c>
    </row>
    <row r="3182" spans="1:30" ht="66.75" customHeight="1" x14ac:dyDescent="0.3">
      <c r="A3182" s="31" t="s">
        <v>11540</v>
      </c>
      <c r="B3182" s="25" t="s">
        <v>10671</v>
      </c>
      <c r="C3182" s="26" t="s">
        <v>11029</v>
      </c>
      <c r="D3182" s="40" t="s">
        <v>11482</v>
      </c>
      <c r="E3182" s="27" t="s">
        <v>223</v>
      </c>
      <c r="F3182" s="32" t="s">
        <v>11541</v>
      </c>
      <c r="G3182" s="32" t="s">
        <v>11093</v>
      </c>
      <c r="H3182" s="29">
        <v>44439</v>
      </c>
      <c r="I3182" s="29">
        <v>44804</v>
      </c>
      <c r="J3182" s="17" t="str">
        <f>IF(Ugovori_OPULJP[[#This Row],[DATUM ZAVRŠETKA OPERACIJE]]&gt;DATE(2023,12,31),"u provedbi","završen")</f>
        <v>završen</v>
      </c>
      <c r="K3182" s="28" t="s">
        <v>362</v>
      </c>
      <c r="L3182" s="37" t="s">
        <v>362</v>
      </c>
      <c r="M3182" s="18">
        <v>0.85</v>
      </c>
      <c r="N3182" s="18">
        <v>0.15</v>
      </c>
      <c r="O3182" s="19">
        <f>Ugovori_OPULJP[[#This Row],[Bespovratna sredstva - Ukupno (EU+Nac) HRK
= Ukupna ugovorena vrijednost bespovratnih sredstava]]*Ugovori_OPULJP[[#This Row],[EU STOPA SUFINANCIRANJA %
EU CO-FINANCING RATE %]]</f>
        <v>1178299.818</v>
      </c>
      <c r="P3182" s="20">
        <f>Ugovori_OPULJP[[#This Row],[Bespovratna sredstva - EU dio - HRK]]/7.5345</f>
        <v>156387.26099940273</v>
      </c>
      <c r="Q3182" s="19">
        <f>Ugovori_OPULJP[[#This Row],[Bespovratna sredstva - Ukupno (EU+Nac) HRK
= Ukupna ugovorena vrijednost bespovratnih sredstava]]*Ugovori_OPULJP[[#This Row],[STOPA NACIONALNOG SUFINANCIRANJA %]]</f>
        <v>207935.26200000002</v>
      </c>
      <c r="R3182" s="20">
        <f>Ugovori_OPULJP[[#This Row],[Bespovratna sredstva - Nacionalni dio - HRK]]/7.5345</f>
        <v>27597.751941071074</v>
      </c>
      <c r="S3182" s="21">
        <v>1386235.08</v>
      </c>
      <c r="T3182" s="22">
        <f>Ugovori_OPULJP[[#This Row],[Bespovratna sredstva - Ukupno (EU+Nac) HRK
= Ukupna ugovorena vrijednost bespovratnih sredstava]]/7.5345</f>
        <v>183985.01294047383</v>
      </c>
      <c r="U3182" s="19">
        <v>154026.11999999988</v>
      </c>
      <c r="V3182" s="20">
        <f>Ugovori_OPULJP[[#This Row],[Javni doprinos korisnika - HRK]]/7.5345</f>
        <v>20442.779215608185</v>
      </c>
      <c r="W3182" s="19">
        <v>0</v>
      </c>
      <c r="X3182" s="20">
        <f>Ugovori_OPULJP[[#This Row],[Privatni doprinos korisnika - HRK]]/7.5345</f>
        <v>0</v>
      </c>
      <c r="Y3182" s="21">
        <f>Ugovori_OPULJP[[#This Row],[Bespovratna sredstva - Ukupno (EU+Nac) HRK
= Ukupna ugovorena vrijednost bespovratnih sredstava]]+Ugovori_OPULJP[[#This Row],[Javni doprinos korisnika - HRK]]+Ugovori_OPULJP[[#This Row],[Privatni doprinos korisnika - HRK]]</f>
        <v>1540261.2</v>
      </c>
      <c r="Z3182" s="22">
        <f>Ugovori_OPULJP[[#This Row],[UKUPNI PRIHVATLJIVI IZDACI
TOTAL ELIGIBLE EXPENDITURE
= Bespovratna sredstva ukupno + doprinos korisnika
= Ukupni prihvatljivi troškovi
= Ukupna ugovorena vrijednost projekta HRK]]/7.5345</f>
        <v>204427.792156082</v>
      </c>
      <c r="AA3182" s="27" t="s">
        <v>10676</v>
      </c>
      <c r="AB3182" s="27" t="s">
        <v>10677</v>
      </c>
      <c r="AC3182" s="91" t="s">
        <v>11542</v>
      </c>
      <c r="AD3182" s="33" t="s">
        <v>11033</v>
      </c>
    </row>
    <row r="3183" spans="1:30" ht="66.75" customHeight="1" x14ac:dyDescent="0.3">
      <c r="A3183" s="36" t="s">
        <v>11543</v>
      </c>
      <c r="B3183" s="25" t="s">
        <v>10671</v>
      </c>
      <c r="C3183" s="26" t="s">
        <v>11029</v>
      </c>
      <c r="D3183" s="40" t="s">
        <v>11482</v>
      </c>
      <c r="E3183" s="27" t="s">
        <v>223</v>
      </c>
      <c r="F3183" s="32" t="s">
        <v>11544</v>
      </c>
      <c r="G3183" s="32" t="s">
        <v>295</v>
      </c>
      <c r="H3183" s="29">
        <v>44426</v>
      </c>
      <c r="I3183" s="29">
        <v>44791</v>
      </c>
      <c r="J3183" s="17" t="str">
        <f>IF(Ugovori_OPULJP[[#This Row],[DATUM ZAVRŠETKA OPERACIJE]]&gt;DATE(2023,12,31),"u provedbi","završen")</f>
        <v>završen</v>
      </c>
      <c r="K3183" s="37" t="s">
        <v>192</v>
      </c>
      <c r="L3183" s="37" t="s">
        <v>192</v>
      </c>
      <c r="M3183" s="18">
        <v>0.85</v>
      </c>
      <c r="N3183" s="18">
        <v>0.15</v>
      </c>
      <c r="O3183" s="19">
        <f>Ugovori_OPULJP[[#This Row],[Bespovratna sredstva - Ukupno (EU+Nac) HRK
= Ukupna ugovorena vrijednost bespovratnih sredstava]]*Ugovori_OPULJP[[#This Row],[EU STOPA SUFINANCIRANJA %
EU CO-FINANCING RATE %]]</f>
        <v>3400000</v>
      </c>
      <c r="P3183" s="20">
        <f>Ugovori_OPULJP[[#This Row],[Bespovratna sredstva - EU dio - HRK]]/7.5345</f>
        <v>451257.54860972858</v>
      </c>
      <c r="Q3183" s="19">
        <f>Ugovori_OPULJP[[#This Row],[Bespovratna sredstva - Ukupno (EU+Nac) HRK
= Ukupna ugovorena vrijednost bespovratnih sredstava]]*Ugovori_OPULJP[[#This Row],[STOPA NACIONALNOG SUFINANCIRANJA %]]</f>
        <v>600000</v>
      </c>
      <c r="R3183" s="20">
        <f>Ugovori_OPULJP[[#This Row],[Bespovratna sredstva - Nacionalni dio - HRK]]/7.5345</f>
        <v>79633.685048775631</v>
      </c>
      <c r="S3183" s="21">
        <v>4000000</v>
      </c>
      <c r="T3183" s="22">
        <f>Ugovori_OPULJP[[#This Row],[Bespovratna sredstva - Ukupno (EU+Nac) HRK
= Ukupna ugovorena vrijednost bespovratnih sredstava]]/7.5345</f>
        <v>530891.23365850421</v>
      </c>
      <c r="U3183" s="19">
        <v>711387.20000000019</v>
      </c>
      <c r="V3183" s="20">
        <f>Ugovori_OPULJP[[#This Row],[Javni doprinos korisnika - HRK]]/7.5345</f>
        <v>94417.307054217294</v>
      </c>
      <c r="W3183" s="19">
        <v>0</v>
      </c>
      <c r="X3183" s="20">
        <f>Ugovori_OPULJP[[#This Row],[Privatni doprinos korisnika - HRK]]/7.5345</f>
        <v>0</v>
      </c>
      <c r="Y3183" s="21">
        <f>Ugovori_OPULJP[[#This Row],[Bespovratna sredstva - Ukupno (EU+Nac) HRK
= Ukupna ugovorena vrijednost bespovratnih sredstava]]+Ugovori_OPULJP[[#This Row],[Javni doprinos korisnika - HRK]]+Ugovori_OPULJP[[#This Row],[Privatni doprinos korisnika - HRK]]</f>
        <v>4711387.2</v>
      </c>
      <c r="Z3183" s="22">
        <f>Ugovori_OPULJP[[#This Row],[UKUPNI PRIHVATLJIVI IZDACI
TOTAL ELIGIBLE EXPENDITURE
= Bespovratna sredstva ukupno + doprinos korisnika
= Ukupni prihvatljivi troškovi
= Ukupna ugovorena vrijednost projekta HRK]]/7.5345</f>
        <v>625308.54071272141</v>
      </c>
      <c r="AA3183" s="27" t="s">
        <v>10676</v>
      </c>
      <c r="AB3183" s="27" t="s">
        <v>10677</v>
      </c>
      <c r="AC3183" s="91" t="s">
        <v>11545</v>
      </c>
      <c r="AD3183" s="33" t="s">
        <v>11033</v>
      </c>
    </row>
    <row r="3184" spans="1:30" ht="66.75" customHeight="1" x14ac:dyDescent="0.3">
      <c r="A3184" s="31" t="s">
        <v>11546</v>
      </c>
      <c r="B3184" s="25" t="s">
        <v>10671</v>
      </c>
      <c r="C3184" s="26" t="s">
        <v>11029</v>
      </c>
      <c r="D3184" s="40" t="s">
        <v>11482</v>
      </c>
      <c r="E3184" s="27" t="s">
        <v>223</v>
      </c>
      <c r="F3184" s="32" t="s">
        <v>11547</v>
      </c>
      <c r="G3184" s="32" t="s">
        <v>311</v>
      </c>
      <c r="H3184" s="29">
        <v>44419</v>
      </c>
      <c r="I3184" s="29">
        <v>44784</v>
      </c>
      <c r="J3184" s="17" t="str">
        <f>IF(Ugovori_OPULJP[[#This Row],[DATUM ZAVRŠETKA OPERACIJE]]&gt;DATE(2023,12,31),"u provedbi","završen")</f>
        <v>završen</v>
      </c>
      <c r="K3184" s="28" t="s">
        <v>192</v>
      </c>
      <c r="L3184" s="37" t="s">
        <v>192</v>
      </c>
      <c r="M3184" s="18">
        <v>0.85</v>
      </c>
      <c r="N3184" s="18">
        <v>0.15</v>
      </c>
      <c r="O3184" s="19">
        <f>Ugovori_OPULJP[[#This Row],[Bespovratna sredstva - Ukupno (EU+Nac) HRK
= Ukupna ugovorena vrijednost bespovratnih sredstava]]*Ugovori_OPULJP[[#This Row],[EU STOPA SUFINANCIRANJA %
EU CO-FINANCING RATE %]]</f>
        <v>1700000</v>
      </c>
      <c r="P3184" s="20">
        <f>Ugovori_OPULJP[[#This Row],[Bespovratna sredstva - EU dio - HRK]]/7.5345</f>
        <v>225628.77430486429</v>
      </c>
      <c r="Q3184" s="19">
        <f>Ugovori_OPULJP[[#This Row],[Bespovratna sredstva - Ukupno (EU+Nac) HRK
= Ukupna ugovorena vrijednost bespovratnih sredstava]]*Ugovori_OPULJP[[#This Row],[STOPA NACIONALNOG SUFINANCIRANJA %]]</f>
        <v>300000</v>
      </c>
      <c r="R3184" s="20">
        <f>Ugovori_OPULJP[[#This Row],[Bespovratna sredstva - Nacionalni dio - HRK]]/7.5345</f>
        <v>39816.842524387816</v>
      </c>
      <c r="S3184" s="21">
        <v>2000000</v>
      </c>
      <c r="T3184" s="22">
        <f>Ugovori_OPULJP[[#This Row],[Bespovratna sredstva - Ukupno (EU+Nac) HRK
= Ukupna ugovorena vrijednost bespovratnih sredstava]]/7.5345</f>
        <v>265445.6168292521</v>
      </c>
      <c r="U3184" s="19">
        <v>536900.79999999981</v>
      </c>
      <c r="V3184" s="20">
        <f>Ugovori_OPULJP[[#This Row],[Javni doprinos korisnika - HRK]]/7.5345</f>
        <v>71258.982016059424</v>
      </c>
      <c r="W3184" s="19">
        <v>0</v>
      </c>
      <c r="X3184" s="20">
        <f>Ugovori_OPULJP[[#This Row],[Privatni doprinos korisnika - HRK]]/7.5345</f>
        <v>0</v>
      </c>
      <c r="Y3184" s="21">
        <f>Ugovori_OPULJP[[#This Row],[Bespovratna sredstva - Ukupno (EU+Nac) HRK
= Ukupna ugovorena vrijednost bespovratnih sredstava]]+Ugovori_OPULJP[[#This Row],[Javni doprinos korisnika - HRK]]+Ugovori_OPULJP[[#This Row],[Privatni doprinos korisnika - HRK]]</f>
        <v>2536900.7999999998</v>
      </c>
      <c r="Z3184" s="22">
        <f>Ugovori_OPULJP[[#This Row],[UKUPNI PRIHVATLJIVI IZDACI
TOTAL ELIGIBLE EXPENDITURE
= Bespovratna sredstva ukupno + doprinos korisnika
= Ukupni prihvatljivi troškovi
= Ukupna ugovorena vrijednost projekta HRK]]/7.5345</f>
        <v>336704.5988453115</v>
      </c>
      <c r="AA3184" s="27" t="s">
        <v>10676</v>
      </c>
      <c r="AB3184" s="27" t="s">
        <v>10677</v>
      </c>
      <c r="AC3184" s="91" t="s">
        <v>11548</v>
      </c>
      <c r="AD3184" s="33" t="s">
        <v>11033</v>
      </c>
    </row>
    <row r="3185" spans="1:30" ht="66.75" customHeight="1" x14ac:dyDescent="0.3">
      <c r="A3185" s="31" t="s">
        <v>11549</v>
      </c>
      <c r="B3185" s="25" t="s">
        <v>10671</v>
      </c>
      <c r="C3185" s="26" t="s">
        <v>11029</v>
      </c>
      <c r="D3185" s="40" t="s">
        <v>11482</v>
      </c>
      <c r="E3185" s="27" t="s">
        <v>223</v>
      </c>
      <c r="F3185" s="14" t="s">
        <v>11061</v>
      </c>
      <c r="G3185" s="32" t="s">
        <v>11062</v>
      </c>
      <c r="H3185" s="29">
        <v>44393</v>
      </c>
      <c r="I3185" s="29">
        <v>44760</v>
      </c>
      <c r="J3185" s="17" t="str">
        <f>IF(Ugovori_OPULJP[[#This Row],[DATUM ZAVRŠETKA OPERACIJE]]&gt;DATE(2023,12,31),"u provedbi","završen")</f>
        <v>završen</v>
      </c>
      <c r="K3185" s="28" t="s">
        <v>380</v>
      </c>
      <c r="L3185" s="15" t="s">
        <v>380</v>
      </c>
      <c r="M3185" s="18">
        <v>0.85</v>
      </c>
      <c r="N3185" s="18">
        <v>0.15</v>
      </c>
      <c r="O3185" s="19">
        <f>Ugovori_OPULJP[[#This Row],[Bespovratna sredstva - Ukupno (EU+Nac) HRK
= Ukupna ugovorena vrijednost bespovratnih sredstava]]*Ugovori_OPULJP[[#This Row],[EU STOPA SUFINANCIRANJA %
EU CO-FINANCING RATE %]]</f>
        <v>2125000</v>
      </c>
      <c r="P3185" s="20">
        <f>Ugovori_OPULJP[[#This Row],[Bespovratna sredstva - EU dio - HRK]]/7.5345</f>
        <v>282035.96788108035</v>
      </c>
      <c r="Q3185" s="19">
        <f>Ugovori_OPULJP[[#This Row],[Bespovratna sredstva - Ukupno (EU+Nac) HRK
= Ukupna ugovorena vrijednost bespovratnih sredstava]]*Ugovori_OPULJP[[#This Row],[STOPA NACIONALNOG SUFINANCIRANJA %]]</f>
        <v>375000</v>
      </c>
      <c r="R3185" s="20">
        <f>Ugovori_OPULJP[[#This Row],[Bespovratna sredstva - Nacionalni dio - HRK]]/7.5345</f>
        <v>49771.053155484769</v>
      </c>
      <c r="S3185" s="21">
        <v>2500000</v>
      </c>
      <c r="T3185" s="22">
        <f>Ugovori_OPULJP[[#This Row],[Bespovratna sredstva - Ukupno (EU+Nac) HRK
= Ukupna ugovorena vrijednost bespovratnih sredstava]]/7.5345</f>
        <v>331807.02103656513</v>
      </c>
      <c r="U3185" s="19">
        <v>444617</v>
      </c>
      <c r="V3185" s="20">
        <f>Ugovori_OPULJP[[#This Row],[Javni doprinos korisnika - HRK]]/7.5345</f>
        <v>59010.81690888579</v>
      </c>
      <c r="W3185" s="19">
        <v>0</v>
      </c>
      <c r="X3185" s="20">
        <f>Ugovori_OPULJP[[#This Row],[Privatni doprinos korisnika - HRK]]/7.5345</f>
        <v>0</v>
      </c>
      <c r="Y3185" s="21">
        <f>Ugovori_OPULJP[[#This Row],[Bespovratna sredstva - Ukupno (EU+Nac) HRK
= Ukupna ugovorena vrijednost bespovratnih sredstava]]+Ugovori_OPULJP[[#This Row],[Javni doprinos korisnika - HRK]]+Ugovori_OPULJP[[#This Row],[Privatni doprinos korisnika - HRK]]</f>
        <v>2944617</v>
      </c>
      <c r="Z3185" s="22">
        <f>Ugovori_OPULJP[[#This Row],[UKUPNI PRIHVATLJIVI IZDACI
TOTAL ELIGIBLE EXPENDITURE
= Bespovratna sredstva ukupno + doprinos korisnika
= Ukupni prihvatljivi troškovi
= Ukupna ugovorena vrijednost projekta HRK]]/7.5345</f>
        <v>390817.83794545091</v>
      </c>
      <c r="AA3185" s="27" t="s">
        <v>10676</v>
      </c>
      <c r="AB3185" s="27" t="s">
        <v>10677</v>
      </c>
      <c r="AC3185" s="91" t="s">
        <v>11550</v>
      </c>
      <c r="AD3185" s="33" t="s">
        <v>11033</v>
      </c>
    </row>
    <row r="3186" spans="1:30" ht="66.75" customHeight="1" x14ac:dyDescent="0.3">
      <c r="A3186" s="31" t="s">
        <v>11551</v>
      </c>
      <c r="B3186" s="25" t="s">
        <v>10671</v>
      </c>
      <c r="C3186" s="26" t="s">
        <v>11029</v>
      </c>
      <c r="D3186" s="40" t="s">
        <v>11482</v>
      </c>
      <c r="E3186" s="27" t="s">
        <v>223</v>
      </c>
      <c r="F3186" s="32" t="s">
        <v>11552</v>
      </c>
      <c r="G3186" s="32" t="s">
        <v>2430</v>
      </c>
      <c r="H3186" s="29">
        <v>44435</v>
      </c>
      <c r="I3186" s="29">
        <v>44802</v>
      </c>
      <c r="J3186" s="17" t="str">
        <f>IF(Ugovori_OPULJP[[#This Row],[DATUM ZAVRŠETKA OPERACIJE]]&gt;DATE(2023,12,31),"u provedbi","završen")</f>
        <v>završen</v>
      </c>
      <c r="K3186" s="28" t="s">
        <v>262</v>
      </c>
      <c r="L3186" s="37" t="s">
        <v>262</v>
      </c>
      <c r="M3186" s="18">
        <v>0.85</v>
      </c>
      <c r="N3186" s="18">
        <v>0.15</v>
      </c>
      <c r="O3186" s="19">
        <f>Ugovori_OPULJP[[#This Row],[Bespovratna sredstva - Ukupno (EU+Nac) HRK
= Ukupna ugovorena vrijednost bespovratnih sredstava]]*Ugovori_OPULJP[[#This Row],[EU STOPA SUFINANCIRANJA %
EU CO-FINANCING RATE %]]</f>
        <v>1538335.8735</v>
      </c>
      <c r="P3186" s="20">
        <f>Ugovori_OPULJP[[#This Row],[Bespovratna sredstva - EU dio - HRK]]/7.5345</f>
        <v>204172.25741588691</v>
      </c>
      <c r="Q3186" s="19">
        <f>Ugovori_OPULJP[[#This Row],[Bespovratna sredstva - Ukupno (EU+Nac) HRK
= Ukupna ugovorena vrijednost bespovratnih sredstava]]*Ugovori_OPULJP[[#This Row],[STOPA NACIONALNOG SUFINANCIRANJA %]]</f>
        <v>271471.03649999999</v>
      </c>
      <c r="R3186" s="20">
        <f>Ugovori_OPULJP[[#This Row],[Bespovratna sredstva - Nacionalni dio - HRK]]/7.5345</f>
        <v>36030.39836750945</v>
      </c>
      <c r="S3186" s="21">
        <v>1809806.91</v>
      </c>
      <c r="T3186" s="22">
        <f>Ugovori_OPULJP[[#This Row],[Bespovratna sredstva - Ukupno (EU+Nac) HRK
= Ukupna ugovorena vrijednost bespovratnih sredstava]]/7.5345</f>
        <v>240202.65578339636</v>
      </c>
      <c r="U3186" s="19">
        <v>319377.69000000018</v>
      </c>
      <c r="V3186" s="20">
        <f>Ugovori_OPULJP[[#This Row],[Javni doprinos korisnika - HRK]]/7.5345</f>
        <v>42388.703961775849</v>
      </c>
      <c r="W3186" s="19">
        <v>0</v>
      </c>
      <c r="X3186" s="20">
        <f>Ugovori_OPULJP[[#This Row],[Privatni doprinos korisnika - HRK]]/7.5345</f>
        <v>0</v>
      </c>
      <c r="Y3186" s="21">
        <f>Ugovori_OPULJP[[#This Row],[Bespovratna sredstva - Ukupno (EU+Nac) HRK
= Ukupna ugovorena vrijednost bespovratnih sredstava]]+Ugovori_OPULJP[[#This Row],[Javni doprinos korisnika - HRK]]+Ugovori_OPULJP[[#This Row],[Privatni doprinos korisnika - HRK]]</f>
        <v>2129184.6</v>
      </c>
      <c r="Z3186" s="22">
        <f>Ugovori_OPULJP[[#This Row],[UKUPNI PRIHVATLJIVI IZDACI
TOTAL ELIGIBLE EXPENDITURE
= Bespovratna sredstva ukupno + doprinos korisnika
= Ukupni prihvatljivi troškovi
= Ukupna ugovorena vrijednost projekta HRK]]/7.5345</f>
        <v>282591.3597451722</v>
      </c>
      <c r="AA3186" s="27" t="s">
        <v>10676</v>
      </c>
      <c r="AB3186" s="27" t="s">
        <v>10677</v>
      </c>
      <c r="AC3186" s="91" t="s">
        <v>11553</v>
      </c>
      <c r="AD3186" s="33" t="s">
        <v>11033</v>
      </c>
    </row>
    <row r="3187" spans="1:30" ht="66.75" customHeight="1" x14ac:dyDescent="0.3">
      <c r="A3187" s="31" t="s">
        <v>11554</v>
      </c>
      <c r="B3187" s="25" t="s">
        <v>10671</v>
      </c>
      <c r="C3187" s="26" t="s">
        <v>11029</v>
      </c>
      <c r="D3187" s="40" t="s">
        <v>11482</v>
      </c>
      <c r="E3187" s="27" t="s">
        <v>223</v>
      </c>
      <c r="F3187" s="32" t="s">
        <v>11555</v>
      </c>
      <c r="G3187" s="32" t="s">
        <v>21</v>
      </c>
      <c r="H3187" s="29">
        <v>44409</v>
      </c>
      <c r="I3187" s="29">
        <v>44774</v>
      </c>
      <c r="J3187" s="17" t="str">
        <f>IF(Ugovori_OPULJP[[#This Row],[DATUM ZAVRŠETKA OPERACIJE]]&gt;DATE(2023,12,31),"u provedbi","završen")</f>
        <v>završen</v>
      </c>
      <c r="K3187" s="28" t="s">
        <v>21</v>
      </c>
      <c r="L3187" s="28" t="s">
        <v>21</v>
      </c>
      <c r="M3187" s="18">
        <v>0.85</v>
      </c>
      <c r="N3187" s="18">
        <v>0.15</v>
      </c>
      <c r="O3187" s="19">
        <f>Ugovori_OPULJP[[#This Row],[Bespovratna sredstva - Ukupno (EU+Nac) HRK
= Ukupna ugovorena vrijednost bespovratnih sredstava]]*Ugovori_OPULJP[[#This Row],[EU STOPA SUFINANCIRANJA %
EU CO-FINANCING RATE %]]</f>
        <v>14025000</v>
      </c>
      <c r="P3187" s="20">
        <f>Ugovori_OPULJP[[#This Row],[Bespovratna sredstva - EU dio - HRK]]/7.5345</f>
        <v>1861437.3880151303</v>
      </c>
      <c r="Q3187" s="19">
        <f>Ugovori_OPULJP[[#This Row],[Bespovratna sredstva - Ukupno (EU+Nac) HRK
= Ukupna ugovorena vrijednost bespovratnih sredstava]]*Ugovori_OPULJP[[#This Row],[STOPA NACIONALNOG SUFINANCIRANJA %]]</f>
        <v>2475000</v>
      </c>
      <c r="R3187" s="20">
        <f>Ugovori_OPULJP[[#This Row],[Bespovratna sredstva - Nacionalni dio - HRK]]/7.5345</f>
        <v>328488.95082619949</v>
      </c>
      <c r="S3187" s="21">
        <v>16500000</v>
      </c>
      <c r="T3187" s="22">
        <f>Ugovori_OPULJP[[#This Row],[Bespovratna sredstva - Ukupno (EU+Nac) HRK
= Ukupna ugovorena vrijednost bespovratnih sredstava]]/7.5345</f>
        <v>2189926.3388413298</v>
      </c>
      <c r="U3187" s="19">
        <v>3523395.6</v>
      </c>
      <c r="V3187" s="20">
        <f>Ugovori_OPULJP[[#This Row],[Javni doprinos korisnika - HRK]]/7.5345</f>
        <v>467634.95918773639</v>
      </c>
      <c r="W3187" s="19">
        <v>0</v>
      </c>
      <c r="X3187" s="20">
        <f>Ugovori_OPULJP[[#This Row],[Privatni doprinos korisnika - HRK]]/7.5345</f>
        <v>0</v>
      </c>
      <c r="Y3187" s="21">
        <f>Ugovori_OPULJP[[#This Row],[Bespovratna sredstva - Ukupno (EU+Nac) HRK
= Ukupna ugovorena vrijednost bespovratnih sredstava]]+Ugovori_OPULJP[[#This Row],[Javni doprinos korisnika - HRK]]+Ugovori_OPULJP[[#This Row],[Privatni doprinos korisnika - HRK]]</f>
        <v>20023395.600000001</v>
      </c>
      <c r="Z3187" s="22">
        <f>Ugovori_OPULJP[[#This Row],[UKUPNI PRIHVATLJIVI IZDACI
TOTAL ELIGIBLE EXPENDITURE
= Bespovratna sredstva ukupno + doprinos korisnika
= Ukupni prihvatljivi troškovi
= Ukupna ugovorena vrijednost projekta HRK]]/7.5345</f>
        <v>2657561.2980290665</v>
      </c>
      <c r="AA3187" s="27" t="s">
        <v>10676</v>
      </c>
      <c r="AB3187" s="27" t="s">
        <v>10677</v>
      </c>
      <c r="AC3187" s="91" t="s">
        <v>11556</v>
      </c>
      <c r="AD3187" s="26" t="s">
        <v>11033</v>
      </c>
    </row>
    <row r="3188" spans="1:30" ht="66.75" customHeight="1" x14ac:dyDescent="0.3">
      <c r="A3188" s="31" t="s">
        <v>11557</v>
      </c>
      <c r="B3188" s="25" t="s">
        <v>10671</v>
      </c>
      <c r="C3188" s="26" t="s">
        <v>11029</v>
      </c>
      <c r="D3188" s="40" t="s">
        <v>11482</v>
      </c>
      <c r="E3188" s="27" t="s">
        <v>223</v>
      </c>
      <c r="F3188" s="32" t="s">
        <v>11558</v>
      </c>
      <c r="G3188" s="32" t="s">
        <v>9756</v>
      </c>
      <c r="H3188" s="29">
        <v>44438</v>
      </c>
      <c r="I3188" s="29">
        <v>44803</v>
      </c>
      <c r="J3188" s="17" t="str">
        <f>IF(Ugovori_OPULJP[[#This Row],[DATUM ZAVRŠETKA OPERACIJE]]&gt;DATE(2023,12,31),"u provedbi","završen")</f>
        <v>završen</v>
      </c>
      <c r="K3188" s="28" t="s">
        <v>144</v>
      </c>
      <c r="L3188" s="28" t="s">
        <v>144</v>
      </c>
      <c r="M3188" s="18">
        <v>0.85</v>
      </c>
      <c r="N3188" s="18">
        <v>0.15</v>
      </c>
      <c r="O3188" s="19">
        <f>Ugovori_OPULJP[[#This Row],[Bespovratna sredstva - Ukupno (EU+Nac) HRK
= Ukupna ugovorena vrijednost bespovratnih sredstava]]*Ugovori_OPULJP[[#This Row],[EU STOPA SUFINANCIRANJA %
EU CO-FINANCING RATE %]]</f>
        <v>2125000</v>
      </c>
      <c r="P3188" s="20">
        <f>Ugovori_OPULJP[[#This Row],[Bespovratna sredstva - EU dio - HRK]]/7.5345</f>
        <v>282035.96788108035</v>
      </c>
      <c r="Q3188" s="19">
        <f>Ugovori_OPULJP[[#This Row],[Bespovratna sredstva - Ukupno (EU+Nac) HRK
= Ukupna ugovorena vrijednost bespovratnih sredstava]]*Ugovori_OPULJP[[#This Row],[STOPA NACIONALNOG SUFINANCIRANJA %]]</f>
        <v>375000</v>
      </c>
      <c r="R3188" s="20">
        <f>Ugovori_OPULJP[[#This Row],[Bespovratna sredstva - Nacionalni dio - HRK]]/7.5345</f>
        <v>49771.053155484769</v>
      </c>
      <c r="S3188" s="21">
        <v>2500000</v>
      </c>
      <c r="T3188" s="22">
        <f>Ugovori_OPULJP[[#This Row],[Bespovratna sredstva - Ukupno (EU+Nac) HRK
= Ukupna ugovorena vrijednost bespovratnih sredstava]]/7.5345</f>
        <v>331807.02103656513</v>
      </c>
      <c r="U3188" s="19">
        <v>1124144</v>
      </c>
      <c r="V3188" s="20">
        <f>Ugovori_OPULJP[[#This Row],[Javni doprinos korisnika - HRK]]/7.5345</f>
        <v>149199.54874245138</v>
      </c>
      <c r="W3188" s="19">
        <v>0</v>
      </c>
      <c r="X3188" s="20">
        <f>Ugovori_OPULJP[[#This Row],[Privatni doprinos korisnika - HRK]]/7.5345</f>
        <v>0</v>
      </c>
      <c r="Y3188" s="21">
        <f>Ugovori_OPULJP[[#This Row],[Bespovratna sredstva - Ukupno (EU+Nac) HRK
= Ukupna ugovorena vrijednost bespovratnih sredstava]]+Ugovori_OPULJP[[#This Row],[Javni doprinos korisnika - HRK]]+Ugovori_OPULJP[[#This Row],[Privatni doprinos korisnika - HRK]]</f>
        <v>3624144</v>
      </c>
      <c r="Z3188" s="22">
        <f>Ugovori_OPULJP[[#This Row],[UKUPNI PRIHVATLJIVI IZDACI
TOTAL ELIGIBLE EXPENDITURE
= Bespovratna sredstva ukupno + doprinos korisnika
= Ukupni prihvatljivi troškovi
= Ukupna ugovorena vrijednost projekta HRK]]/7.5345</f>
        <v>481006.56977901648</v>
      </c>
      <c r="AA3188" s="27" t="s">
        <v>10676</v>
      </c>
      <c r="AB3188" s="27" t="s">
        <v>10677</v>
      </c>
      <c r="AC3188" s="91" t="s">
        <v>11559</v>
      </c>
      <c r="AD3188" s="33" t="s">
        <v>11033</v>
      </c>
    </row>
    <row r="3189" spans="1:30" ht="66.75" customHeight="1" x14ac:dyDescent="0.3">
      <c r="A3189" s="31" t="s">
        <v>11560</v>
      </c>
      <c r="B3189" s="25" t="s">
        <v>10671</v>
      </c>
      <c r="C3189" s="26" t="s">
        <v>11029</v>
      </c>
      <c r="D3189" s="40" t="s">
        <v>11482</v>
      </c>
      <c r="E3189" s="27" t="s">
        <v>223</v>
      </c>
      <c r="F3189" s="32" t="s">
        <v>11561</v>
      </c>
      <c r="G3189" s="32" t="s">
        <v>11119</v>
      </c>
      <c r="H3189" s="29">
        <v>44432</v>
      </c>
      <c r="I3189" s="29">
        <v>44797</v>
      </c>
      <c r="J3189" s="17" t="str">
        <f>IF(Ugovori_OPULJP[[#This Row],[DATUM ZAVRŠETKA OPERACIJE]]&gt;DATE(2023,12,31),"u provedbi","završen")</f>
        <v>završen</v>
      </c>
      <c r="K3189" s="28" t="s">
        <v>329</v>
      </c>
      <c r="L3189" s="37" t="s">
        <v>329</v>
      </c>
      <c r="M3189" s="18">
        <v>0.85</v>
      </c>
      <c r="N3189" s="18">
        <v>0.15</v>
      </c>
      <c r="O3189" s="19">
        <f>Ugovori_OPULJP[[#This Row],[Bespovratna sredstva - Ukupno (EU+Nac) HRK
= Ukupna ugovorena vrijednost bespovratnih sredstava]]*Ugovori_OPULJP[[#This Row],[EU STOPA SUFINANCIRANJA %
EU CO-FINANCING RATE %]]</f>
        <v>935708.679</v>
      </c>
      <c r="P3189" s="20">
        <f>Ugovori_OPULJP[[#This Row],[Bespovratna sredstva - EU dio - HRK]]/7.5345</f>
        <v>124189.88373481983</v>
      </c>
      <c r="Q3189" s="19">
        <f>Ugovori_OPULJP[[#This Row],[Bespovratna sredstva - Ukupno (EU+Nac) HRK
= Ukupna ugovorena vrijednost bespovratnih sredstava]]*Ugovori_OPULJP[[#This Row],[STOPA NACIONALNOG SUFINANCIRANJA %]]</f>
        <v>165125.06099999999</v>
      </c>
      <c r="R3189" s="20">
        <f>Ugovori_OPULJP[[#This Row],[Bespovratna sredstva - Nacionalni dio - HRK]]/7.5345</f>
        <v>21915.861835556436</v>
      </c>
      <c r="S3189" s="21">
        <v>1100833.74</v>
      </c>
      <c r="T3189" s="22">
        <f>Ugovori_OPULJP[[#This Row],[Bespovratna sredstva - Ukupno (EU+Nac) HRK
= Ukupna ugovorena vrijednost bespovratnih sredstava]]/7.5345</f>
        <v>146105.74557037625</v>
      </c>
      <c r="U3189" s="19">
        <v>122314.8600000001</v>
      </c>
      <c r="V3189" s="20">
        <f>Ugovori_OPULJP[[#This Row],[Javni doprinos korisnika - HRK]]/7.5345</f>
        <v>16233.97173004182</v>
      </c>
      <c r="W3189" s="19">
        <v>0</v>
      </c>
      <c r="X3189" s="20">
        <f>Ugovori_OPULJP[[#This Row],[Privatni doprinos korisnika - HRK]]/7.5345</f>
        <v>0</v>
      </c>
      <c r="Y3189" s="21">
        <f>Ugovori_OPULJP[[#This Row],[Bespovratna sredstva - Ukupno (EU+Nac) HRK
= Ukupna ugovorena vrijednost bespovratnih sredstava]]+Ugovori_OPULJP[[#This Row],[Javni doprinos korisnika - HRK]]+Ugovori_OPULJP[[#This Row],[Privatni doprinos korisnika - HRK]]</f>
        <v>1223148.6000000001</v>
      </c>
      <c r="Z3189" s="22">
        <f>Ugovori_OPULJP[[#This Row],[UKUPNI PRIHVATLJIVI IZDACI
TOTAL ELIGIBLE EXPENDITURE
= Bespovratna sredstva ukupno + doprinos korisnika
= Ukupni prihvatljivi troškovi
= Ukupna ugovorena vrijednost projekta HRK]]/7.5345</f>
        <v>162339.71730041807</v>
      </c>
      <c r="AA3189" s="27" t="s">
        <v>10676</v>
      </c>
      <c r="AB3189" s="27" t="s">
        <v>10677</v>
      </c>
      <c r="AC3189" s="91" t="s">
        <v>11562</v>
      </c>
      <c r="AD3189" s="33" t="s">
        <v>11033</v>
      </c>
    </row>
    <row r="3190" spans="1:30" ht="66.75" customHeight="1" x14ac:dyDescent="0.3">
      <c r="A3190" s="31" t="s">
        <v>11563</v>
      </c>
      <c r="B3190" s="25" t="s">
        <v>10671</v>
      </c>
      <c r="C3190" s="26" t="s">
        <v>11029</v>
      </c>
      <c r="D3190" s="40" t="s">
        <v>11482</v>
      </c>
      <c r="E3190" s="27" t="s">
        <v>223</v>
      </c>
      <c r="F3190" s="32" t="s">
        <v>11564</v>
      </c>
      <c r="G3190" s="32" t="s">
        <v>3106</v>
      </c>
      <c r="H3190" s="29">
        <v>44416</v>
      </c>
      <c r="I3190" s="29">
        <v>44781</v>
      </c>
      <c r="J3190" s="17" t="str">
        <f>IF(Ugovori_OPULJP[[#This Row],[DATUM ZAVRŠETKA OPERACIJE]]&gt;DATE(2023,12,31),"u provedbi","završen")</f>
        <v>završen</v>
      </c>
      <c r="K3190" s="28" t="s">
        <v>86</v>
      </c>
      <c r="L3190" s="37" t="s">
        <v>86</v>
      </c>
      <c r="M3190" s="18">
        <v>0.85</v>
      </c>
      <c r="N3190" s="18">
        <v>0.15</v>
      </c>
      <c r="O3190" s="19">
        <f>Ugovori_OPULJP[[#This Row],[Bespovratna sredstva - Ukupno (EU+Nac) HRK
= Ukupna ugovorena vrijednost bespovratnih sredstava]]*Ugovori_OPULJP[[#This Row],[EU STOPA SUFINANCIRANJA %
EU CO-FINANCING RATE %]]</f>
        <v>3305785.6004999997</v>
      </c>
      <c r="P3190" s="20">
        <f>Ugovori_OPULJP[[#This Row],[Bespovratna sredstva - EU dio - HRK]]/7.5345</f>
        <v>438753.148914991</v>
      </c>
      <c r="Q3190" s="19">
        <f>Ugovori_OPULJP[[#This Row],[Bespovratna sredstva - Ukupno (EU+Nac) HRK
= Ukupna ugovorena vrijednost bespovratnih sredstava]]*Ugovori_OPULJP[[#This Row],[STOPA NACIONALNOG SUFINANCIRANJA %]]</f>
        <v>583373.92949999997</v>
      </c>
      <c r="R3190" s="20">
        <f>Ugovori_OPULJP[[#This Row],[Bespovratna sredstva - Nacionalni dio - HRK]]/7.5345</f>
        <v>77427.026279116064</v>
      </c>
      <c r="S3190" s="21">
        <v>3889159.53</v>
      </c>
      <c r="T3190" s="22">
        <f>Ugovori_OPULJP[[#This Row],[Bespovratna sredstva - Ukupno (EU+Nac) HRK
= Ukupna ugovorena vrijednost bespovratnih sredstava]]/7.5345</f>
        <v>516180.17519410705</v>
      </c>
      <c r="U3190" s="19">
        <v>686322.27</v>
      </c>
      <c r="V3190" s="20">
        <f>Ugovori_OPULJP[[#This Row],[Javni doprinos korisnika - HRK]]/7.5345</f>
        <v>91090.61915190125</v>
      </c>
      <c r="W3190" s="19">
        <v>0</v>
      </c>
      <c r="X3190" s="20">
        <f>Ugovori_OPULJP[[#This Row],[Privatni doprinos korisnika - HRK]]/7.5345</f>
        <v>0</v>
      </c>
      <c r="Y3190" s="21">
        <f>Ugovori_OPULJP[[#This Row],[Bespovratna sredstva - Ukupno (EU+Nac) HRK
= Ukupna ugovorena vrijednost bespovratnih sredstava]]+Ugovori_OPULJP[[#This Row],[Javni doprinos korisnika - HRK]]+Ugovori_OPULJP[[#This Row],[Privatni doprinos korisnika - HRK]]</f>
        <v>4575481.8</v>
      </c>
      <c r="Z3190" s="22">
        <f>Ugovori_OPULJP[[#This Row],[UKUPNI PRIHVATLJIVI IZDACI
TOTAL ELIGIBLE EXPENDITURE
= Bespovratna sredstva ukupno + doprinos korisnika
= Ukupni prihvatljivi troškovi
= Ukupna ugovorena vrijednost projekta HRK]]/7.5345</f>
        <v>607270.79434600833</v>
      </c>
      <c r="AA3190" s="27" t="s">
        <v>10676</v>
      </c>
      <c r="AB3190" s="27" t="s">
        <v>10677</v>
      </c>
      <c r="AC3190" s="91" t="s">
        <v>11565</v>
      </c>
      <c r="AD3190" s="33" t="s">
        <v>11033</v>
      </c>
    </row>
    <row r="3191" spans="1:30" ht="66.75" customHeight="1" x14ac:dyDescent="0.3">
      <c r="A3191" s="31" t="s">
        <v>11566</v>
      </c>
      <c r="B3191" s="25" t="s">
        <v>10671</v>
      </c>
      <c r="C3191" s="26" t="s">
        <v>11029</v>
      </c>
      <c r="D3191" s="40" t="s">
        <v>11482</v>
      </c>
      <c r="E3191" s="27" t="s">
        <v>223</v>
      </c>
      <c r="F3191" s="14" t="s">
        <v>11567</v>
      </c>
      <c r="G3191" s="14" t="s">
        <v>1083</v>
      </c>
      <c r="H3191" s="29">
        <v>44425</v>
      </c>
      <c r="I3191" s="29">
        <v>44790</v>
      </c>
      <c r="J3191" s="17" t="str">
        <f>IF(Ugovori_OPULJP[[#This Row],[DATUM ZAVRŠETKA OPERACIJE]]&gt;DATE(2023,12,31),"u provedbi","završen")</f>
        <v>završen</v>
      </c>
      <c r="K3191" s="28" t="s">
        <v>192</v>
      </c>
      <c r="L3191" s="37" t="s">
        <v>192</v>
      </c>
      <c r="M3191" s="18">
        <v>0.85</v>
      </c>
      <c r="N3191" s="18">
        <v>0.15</v>
      </c>
      <c r="O3191" s="19">
        <f>Ugovori_OPULJP[[#This Row],[Bespovratna sredstva - Ukupno (EU+Nac) HRK
= Ukupna ugovorena vrijednost bespovratnih sredstava]]*Ugovori_OPULJP[[#This Row],[EU STOPA SUFINANCIRANJA %
EU CO-FINANCING RATE %]]</f>
        <v>2550000</v>
      </c>
      <c r="P3191" s="20">
        <f>Ugovori_OPULJP[[#This Row],[Bespovratna sredstva - EU dio - HRK]]/7.5345</f>
        <v>338443.1614572964</v>
      </c>
      <c r="Q3191" s="19">
        <f>Ugovori_OPULJP[[#This Row],[Bespovratna sredstva - Ukupno (EU+Nac) HRK
= Ukupna ugovorena vrijednost bespovratnih sredstava]]*Ugovori_OPULJP[[#This Row],[STOPA NACIONALNOG SUFINANCIRANJA %]]</f>
        <v>450000</v>
      </c>
      <c r="R3191" s="20">
        <f>Ugovori_OPULJP[[#This Row],[Bespovratna sredstva - Nacionalni dio - HRK]]/7.5345</f>
        <v>59725.263786581723</v>
      </c>
      <c r="S3191" s="21">
        <v>3000000</v>
      </c>
      <c r="T3191" s="22">
        <f>Ugovori_OPULJP[[#This Row],[Bespovratna sredstva - Ukupno (EU+Nac) HRK
= Ukupna ugovorena vrijednost bespovratnih sredstava]]/7.5345</f>
        <v>398168.42524387816</v>
      </c>
      <c r="U3191" s="19">
        <v>714747.60000000009</v>
      </c>
      <c r="V3191" s="20">
        <f>Ugovori_OPULJP[[#This Row],[Javni doprinos korisnika - HRK]]/7.5345</f>
        <v>94863.308779613784</v>
      </c>
      <c r="W3191" s="19">
        <v>0</v>
      </c>
      <c r="X3191" s="20">
        <f>Ugovori_OPULJP[[#This Row],[Privatni doprinos korisnika - HRK]]/7.5345</f>
        <v>0</v>
      </c>
      <c r="Y3191" s="21">
        <f>Ugovori_OPULJP[[#This Row],[Bespovratna sredstva - Ukupno (EU+Nac) HRK
= Ukupna ugovorena vrijednost bespovratnih sredstava]]+Ugovori_OPULJP[[#This Row],[Javni doprinos korisnika - HRK]]+Ugovori_OPULJP[[#This Row],[Privatni doprinos korisnika - HRK]]</f>
        <v>3714747.6</v>
      </c>
      <c r="Z3191" s="22">
        <f>Ugovori_OPULJP[[#This Row],[UKUPNI PRIHVATLJIVI IZDACI
TOTAL ELIGIBLE EXPENDITURE
= Bespovratna sredstva ukupno + doprinos korisnika
= Ukupni prihvatljivi troškovi
= Ukupna ugovorena vrijednost projekta HRK]]/7.5345</f>
        <v>493031.73402349191</v>
      </c>
      <c r="AA3191" s="27" t="s">
        <v>10676</v>
      </c>
      <c r="AB3191" s="27" t="s">
        <v>10677</v>
      </c>
      <c r="AC3191" s="91" t="s">
        <v>11568</v>
      </c>
      <c r="AD3191" s="33" t="s">
        <v>11033</v>
      </c>
    </row>
    <row r="3192" spans="1:30" ht="66.75" customHeight="1" x14ac:dyDescent="0.3">
      <c r="A3192" s="31" t="s">
        <v>11569</v>
      </c>
      <c r="B3192" s="25" t="s">
        <v>10671</v>
      </c>
      <c r="C3192" s="26" t="s">
        <v>11029</v>
      </c>
      <c r="D3192" s="40" t="s">
        <v>11482</v>
      </c>
      <c r="E3192" s="27" t="s">
        <v>223</v>
      </c>
      <c r="F3192" s="14" t="s">
        <v>11096</v>
      </c>
      <c r="G3192" s="32" t="s">
        <v>813</v>
      </c>
      <c r="H3192" s="29">
        <v>44440</v>
      </c>
      <c r="I3192" s="29">
        <v>44805</v>
      </c>
      <c r="J3192" s="17" t="str">
        <f>IF(Ugovori_OPULJP[[#This Row],[DATUM ZAVRŠETKA OPERACIJE]]&gt;DATE(2023,12,31),"u provedbi","završen")</f>
        <v>završen</v>
      </c>
      <c r="K3192" s="28" t="s">
        <v>66</v>
      </c>
      <c r="L3192" s="37" t="s">
        <v>66</v>
      </c>
      <c r="M3192" s="18">
        <v>0.85</v>
      </c>
      <c r="N3192" s="18">
        <v>0.15</v>
      </c>
      <c r="O3192" s="19">
        <f>Ugovori_OPULJP[[#This Row],[Bespovratna sredstva - Ukupno (EU+Nac) HRK
= Ukupna ugovorena vrijednost bespovratnih sredstava]]*Ugovori_OPULJP[[#This Row],[EU STOPA SUFINANCIRANJA %
EU CO-FINANCING RATE %]]</f>
        <v>2062024.6814999999</v>
      </c>
      <c r="P3192" s="20">
        <f>Ugovori_OPULJP[[#This Row],[Bespovratna sredstva - EU dio - HRK]]/7.5345</f>
        <v>273677.70674895478</v>
      </c>
      <c r="Q3192" s="19">
        <f>Ugovori_OPULJP[[#This Row],[Bespovratna sredstva - Ukupno (EU+Nac) HRK
= Ukupna ugovorena vrijednost bespovratnih sredstava]]*Ugovori_OPULJP[[#This Row],[STOPA NACIONALNOG SUFINANCIRANJA %]]</f>
        <v>363886.70850000001</v>
      </c>
      <c r="R3192" s="20">
        <f>Ugovori_OPULJP[[#This Row],[Bespovratna sredstva - Nacionalni dio - HRK]]/7.5345</f>
        <v>48296.065896874374</v>
      </c>
      <c r="S3192" s="21">
        <v>2425911.39</v>
      </c>
      <c r="T3192" s="22">
        <f>Ugovori_OPULJP[[#This Row],[Bespovratna sredstva - Ukupno (EU+Nac) HRK
= Ukupna ugovorena vrijednost bespovratnih sredstava]]/7.5345</f>
        <v>321973.77264582919</v>
      </c>
      <c r="U3192" s="19">
        <v>428102.00999999978</v>
      </c>
      <c r="V3192" s="20">
        <f>Ugovori_OPULJP[[#This Row],[Javni doprinos korisnika - HRK]]/7.5345</f>
        <v>56818.901055146292</v>
      </c>
      <c r="W3192" s="19">
        <v>0</v>
      </c>
      <c r="X3192" s="20">
        <f>Ugovori_OPULJP[[#This Row],[Privatni doprinos korisnika - HRK]]/7.5345</f>
        <v>0</v>
      </c>
      <c r="Y3192" s="21">
        <f>Ugovori_OPULJP[[#This Row],[Bespovratna sredstva - Ukupno (EU+Nac) HRK
= Ukupna ugovorena vrijednost bespovratnih sredstava]]+Ugovori_OPULJP[[#This Row],[Javni doprinos korisnika - HRK]]+Ugovori_OPULJP[[#This Row],[Privatni doprinos korisnika - HRK]]</f>
        <v>2854013.4</v>
      </c>
      <c r="Z3192" s="22">
        <f>Ugovori_OPULJP[[#This Row],[UKUPNI PRIHVATLJIVI IZDACI
TOTAL ELIGIBLE EXPENDITURE
= Bespovratna sredstva ukupno + doprinos korisnika
= Ukupni prihvatljivi troškovi
= Ukupna ugovorena vrijednost projekta HRK]]/7.5345</f>
        <v>378792.67370097549</v>
      </c>
      <c r="AA3192" s="27" t="s">
        <v>10676</v>
      </c>
      <c r="AB3192" s="27" t="s">
        <v>10677</v>
      </c>
      <c r="AC3192" s="91" t="s">
        <v>11570</v>
      </c>
      <c r="AD3192" s="33" t="s">
        <v>11033</v>
      </c>
    </row>
    <row r="3193" spans="1:30" ht="66.75" customHeight="1" x14ac:dyDescent="0.3">
      <c r="A3193" s="31" t="s">
        <v>11571</v>
      </c>
      <c r="B3193" s="25" t="s">
        <v>10671</v>
      </c>
      <c r="C3193" s="26" t="s">
        <v>11029</v>
      </c>
      <c r="D3193" s="40" t="s">
        <v>11482</v>
      </c>
      <c r="E3193" s="27" t="s">
        <v>223</v>
      </c>
      <c r="F3193" s="14" t="s">
        <v>11572</v>
      </c>
      <c r="G3193" s="32" t="s">
        <v>11298</v>
      </c>
      <c r="H3193" s="29">
        <v>44440</v>
      </c>
      <c r="I3193" s="29">
        <v>44805</v>
      </c>
      <c r="J3193" s="17" t="str">
        <f>IF(Ugovori_OPULJP[[#This Row],[DATUM ZAVRŠETKA OPERACIJE]]&gt;DATE(2023,12,31),"u provedbi","završen")</f>
        <v>završen</v>
      </c>
      <c r="K3193" s="28" t="s">
        <v>71</v>
      </c>
      <c r="L3193" s="15" t="s">
        <v>71</v>
      </c>
      <c r="M3193" s="18">
        <v>0.85</v>
      </c>
      <c r="N3193" s="18">
        <v>0.15</v>
      </c>
      <c r="O3193" s="19">
        <f>Ugovori_OPULJP[[#This Row],[Bespovratna sredstva - Ukupno (EU+Nac) HRK
= Ukupna ugovorena vrijednost bespovratnih sredstava]]*Ugovori_OPULJP[[#This Row],[EU STOPA SUFINANCIRANJA %
EU CO-FINANCING RATE %]]</f>
        <v>1682735.3609999998</v>
      </c>
      <c r="P3193" s="20">
        <f>Ugovori_OPULJP[[#This Row],[Bespovratna sredstva - EU dio - HRK]]/7.5345</f>
        <v>223337.36293051956</v>
      </c>
      <c r="Q3193" s="19">
        <f>Ugovori_OPULJP[[#This Row],[Bespovratna sredstva - Ukupno (EU+Nac) HRK
= Ukupna ugovorena vrijednost bespovratnih sredstava]]*Ugovori_OPULJP[[#This Row],[STOPA NACIONALNOG SUFINANCIRANJA %]]</f>
        <v>296953.299</v>
      </c>
      <c r="R3193" s="20">
        <f>Ugovori_OPULJP[[#This Row],[Bespovratna sredstva - Nacionalni dio - HRK]]/7.5345</f>
        <v>39412.475811268167</v>
      </c>
      <c r="S3193" s="21">
        <v>1979688.66</v>
      </c>
      <c r="T3193" s="22">
        <f>Ugovori_OPULJP[[#This Row],[Bespovratna sredstva - Ukupno (EU+Nac) HRK
= Ukupna ugovorena vrijednost bespovratnih sredstava]]/7.5345</f>
        <v>262749.83874178777</v>
      </c>
      <c r="U3193" s="19">
        <v>104194.14000000013</v>
      </c>
      <c r="V3193" s="20">
        <f>Ugovori_OPULJP[[#This Row],[Javni doprinos korisnika - HRK]]/7.5345</f>
        <v>13828.938881146742</v>
      </c>
      <c r="W3193" s="19">
        <v>0</v>
      </c>
      <c r="X3193" s="20">
        <f>Ugovori_OPULJP[[#This Row],[Privatni doprinos korisnika - HRK]]/7.5345</f>
        <v>0</v>
      </c>
      <c r="Y3193" s="21">
        <f>Ugovori_OPULJP[[#This Row],[Bespovratna sredstva - Ukupno (EU+Nac) HRK
= Ukupna ugovorena vrijednost bespovratnih sredstava]]+Ugovori_OPULJP[[#This Row],[Javni doprinos korisnika - HRK]]+Ugovori_OPULJP[[#This Row],[Privatni doprinos korisnika - HRK]]</f>
        <v>2083882.8</v>
      </c>
      <c r="Z3193" s="22">
        <f>Ugovori_OPULJP[[#This Row],[UKUPNI PRIHVATLJIVI IZDACI
TOTAL ELIGIBLE EXPENDITURE
= Bespovratna sredstva ukupno + doprinos korisnika
= Ukupni prihvatljivi troškovi
= Ukupna ugovorena vrijednost projekta HRK]]/7.5345</f>
        <v>276578.77762293449</v>
      </c>
      <c r="AA3193" s="27" t="s">
        <v>10676</v>
      </c>
      <c r="AB3193" s="27" t="s">
        <v>10677</v>
      </c>
      <c r="AC3193" s="91" t="s">
        <v>11573</v>
      </c>
      <c r="AD3193" s="33" t="s">
        <v>11033</v>
      </c>
    </row>
    <row r="3194" spans="1:30" ht="66.75" customHeight="1" x14ac:dyDescent="0.3">
      <c r="A3194" s="31" t="s">
        <v>11574</v>
      </c>
      <c r="B3194" s="25" t="s">
        <v>10671</v>
      </c>
      <c r="C3194" s="26" t="s">
        <v>11029</v>
      </c>
      <c r="D3194" s="40" t="s">
        <v>11482</v>
      </c>
      <c r="E3194" s="27" t="s">
        <v>223</v>
      </c>
      <c r="F3194" s="14" t="s">
        <v>11268</v>
      </c>
      <c r="G3194" s="32" t="s">
        <v>3007</v>
      </c>
      <c r="H3194" s="29">
        <v>44435</v>
      </c>
      <c r="I3194" s="29">
        <v>44802</v>
      </c>
      <c r="J3194" s="17" t="str">
        <f>IF(Ugovori_OPULJP[[#This Row],[DATUM ZAVRŠETKA OPERACIJE]]&gt;DATE(2023,12,31),"u provedbi","završen")</f>
        <v>završen</v>
      </c>
      <c r="K3194" s="28" t="s">
        <v>66</v>
      </c>
      <c r="L3194" s="37" t="s">
        <v>66</v>
      </c>
      <c r="M3194" s="18">
        <v>0.85</v>
      </c>
      <c r="N3194" s="18">
        <v>0.15</v>
      </c>
      <c r="O3194" s="19">
        <f>Ugovori_OPULJP[[#This Row],[Bespovratna sredstva - Ukupno (EU+Nac) HRK
= Ukupna ugovorena vrijednost bespovratnih sredstava]]*Ugovori_OPULJP[[#This Row],[EU STOPA SUFINANCIRANJA %
EU CO-FINANCING RATE %]]</f>
        <v>294574.95449999999</v>
      </c>
      <c r="P3194" s="20">
        <f>Ugovori_OPULJP[[#This Row],[Bespovratna sredstva - EU dio - HRK]]/7.5345</f>
        <v>39096.815249850682</v>
      </c>
      <c r="Q3194" s="19">
        <f>Ugovori_OPULJP[[#This Row],[Bespovratna sredstva - Ukupno (EU+Nac) HRK
= Ukupna ugovorena vrijednost bespovratnih sredstava]]*Ugovori_OPULJP[[#This Row],[STOPA NACIONALNOG SUFINANCIRANJA %]]</f>
        <v>51983.815500000004</v>
      </c>
      <c r="R3194" s="20">
        <f>Ugovori_OPULJP[[#This Row],[Bespovratna sredstva - Nacionalni dio - HRK]]/7.5345</f>
        <v>6899.4379852677685</v>
      </c>
      <c r="S3194" s="21">
        <v>346558.77</v>
      </c>
      <c r="T3194" s="22">
        <f>Ugovori_OPULJP[[#This Row],[Bespovratna sredstva - Ukupno (EU+Nac) HRK
= Ukupna ugovorena vrijednost bespovratnih sredstava]]/7.5345</f>
        <v>45996.253235118456</v>
      </c>
      <c r="U3194" s="19">
        <v>61157.429999999993</v>
      </c>
      <c r="V3194" s="20">
        <f>Ugovori_OPULJP[[#This Row],[Javni doprinos korisnika - HRK]]/7.5345</f>
        <v>8116.9858650209026</v>
      </c>
      <c r="W3194" s="19">
        <v>0</v>
      </c>
      <c r="X3194" s="20">
        <f>Ugovori_OPULJP[[#This Row],[Privatni doprinos korisnika - HRK]]/7.5345</f>
        <v>0</v>
      </c>
      <c r="Y3194" s="21">
        <f>Ugovori_OPULJP[[#This Row],[Bespovratna sredstva - Ukupno (EU+Nac) HRK
= Ukupna ugovorena vrijednost bespovratnih sredstava]]+Ugovori_OPULJP[[#This Row],[Javni doprinos korisnika - HRK]]+Ugovori_OPULJP[[#This Row],[Privatni doprinos korisnika - HRK]]</f>
        <v>407716.2</v>
      </c>
      <c r="Z3194" s="22">
        <f>Ugovori_OPULJP[[#This Row],[UKUPNI PRIHVATLJIVI IZDACI
TOTAL ELIGIBLE EXPENDITURE
= Bespovratna sredstva ukupno + doprinos korisnika
= Ukupni prihvatljivi troškovi
= Ukupna ugovorena vrijednost projekta HRK]]/7.5345</f>
        <v>54113.239100139355</v>
      </c>
      <c r="AA3194" s="27" t="s">
        <v>10676</v>
      </c>
      <c r="AB3194" s="27" t="s">
        <v>10677</v>
      </c>
      <c r="AC3194" s="91" t="s">
        <v>11575</v>
      </c>
      <c r="AD3194" s="33" t="s">
        <v>11033</v>
      </c>
    </row>
    <row r="3195" spans="1:30" ht="66.75" customHeight="1" x14ac:dyDescent="0.3">
      <c r="A3195" s="31" t="s">
        <v>11576</v>
      </c>
      <c r="B3195" s="25" t="s">
        <v>10671</v>
      </c>
      <c r="C3195" s="26" t="s">
        <v>11029</v>
      </c>
      <c r="D3195" s="40" t="s">
        <v>11482</v>
      </c>
      <c r="E3195" s="27" t="s">
        <v>223</v>
      </c>
      <c r="F3195" s="32" t="s">
        <v>11577</v>
      </c>
      <c r="G3195" s="14" t="s">
        <v>1877</v>
      </c>
      <c r="H3195" s="29">
        <v>44405</v>
      </c>
      <c r="I3195" s="29">
        <v>44770</v>
      </c>
      <c r="J3195" s="17" t="str">
        <f>IF(Ugovori_OPULJP[[#This Row],[DATUM ZAVRŠETKA OPERACIJE]]&gt;DATE(2023,12,31),"u provedbi","završen")</f>
        <v>završen</v>
      </c>
      <c r="K3195" s="28" t="s">
        <v>86</v>
      </c>
      <c r="L3195" s="37" t="s">
        <v>86</v>
      </c>
      <c r="M3195" s="18">
        <v>0.85</v>
      </c>
      <c r="N3195" s="18">
        <v>0.15</v>
      </c>
      <c r="O3195" s="19">
        <f>Ugovori_OPULJP[[#This Row],[Bespovratna sredstva - Ukupno (EU+Nac) HRK
= Ukupna ugovorena vrijednost bespovratnih sredstava]]*Ugovori_OPULJP[[#This Row],[EU STOPA SUFINANCIRANJA %
EU CO-FINANCING RATE %]]</f>
        <v>5633505.3389999997</v>
      </c>
      <c r="P3195" s="20">
        <f>Ugovori_OPULJP[[#This Row],[Bespovratna sredstva - EU dio - HRK]]/7.5345</f>
        <v>747694.64981086995</v>
      </c>
      <c r="Q3195" s="19">
        <f>Ugovori_OPULJP[[#This Row],[Bespovratna sredstva - Ukupno (EU+Nac) HRK
= Ukupna ugovorena vrijednost bespovratnih sredstava]]*Ugovori_OPULJP[[#This Row],[STOPA NACIONALNOG SUFINANCIRANJA %]]</f>
        <v>994148.00099999993</v>
      </c>
      <c r="R3195" s="20">
        <f>Ugovori_OPULJP[[#This Row],[Bespovratna sredstva - Nacionalni dio - HRK]]/7.5345</f>
        <v>131946.11467250646</v>
      </c>
      <c r="S3195" s="21">
        <v>6627653.3399999999</v>
      </c>
      <c r="T3195" s="22">
        <f>Ugovori_OPULJP[[#This Row],[Bespovratna sredstva - Ukupno (EU+Nac) HRK
= Ukupna ugovorena vrijednost bespovratnih sredstava]]/7.5345</f>
        <v>879640.76448337641</v>
      </c>
      <c r="U3195" s="19">
        <v>348823.86000000034</v>
      </c>
      <c r="V3195" s="20">
        <f>Ugovori_OPULJP[[#This Row],[Javni doprinos korisnika - HRK]]/7.5345</f>
        <v>46296.882341230383</v>
      </c>
      <c r="W3195" s="19">
        <v>0</v>
      </c>
      <c r="X3195" s="20">
        <f>Ugovori_OPULJP[[#This Row],[Privatni doprinos korisnika - HRK]]/7.5345</f>
        <v>0</v>
      </c>
      <c r="Y3195" s="21">
        <f>Ugovori_OPULJP[[#This Row],[Bespovratna sredstva - Ukupno (EU+Nac) HRK
= Ukupna ugovorena vrijednost bespovratnih sredstava]]+Ugovori_OPULJP[[#This Row],[Javni doprinos korisnika - HRK]]+Ugovori_OPULJP[[#This Row],[Privatni doprinos korisnika - HRK]]</f>
        <v>6976477.2000000002</v>
      </c>
      <c r="Z3195" s="22">
        <f>Ugovori_OPULJP[[#This Row],[UKUPNI PRIHVATLJIVI IZDACI
TOTAL ELIGIBLE EXPENDITURE
= Bespovratna sredstva ukupno + doprinos korisnika
= Ukupni prihvatljivi troškovi
= Ukupna ugovorena vrijednost projekta HRK]]/7.5345</f>
        <v>925937.64682460681</v>
      </c>
      <c r="AA3195" s="27" t="s">
        <v>10676</v>
      </c>
      <c r="AB3195" s="27" t="s">
        <v>10677</v>
      </c>
      <c r="AC3195" s="91" t="s">
        <v>11578</v>
      </c>
      <c r="AD3195" s="33" t="s">
        <v>11033</v>
      </c>
    </row>
    <row r="3196" spans="1:30" ht="66.75" customHeight="1" x14ac:dyDescent="0.3">
      <c r="A3196" s="31" t="s">
        <v>11579</v>
      </c>
      <c r="B3196" s="25" t="s">
        <v>10671</v>
      </c>
      <c r="C3196" s="26" t="s">
        <v>11029</v>
      </c>
      <c r="D3196" s="40" t="s">
        <v>11482</v>
      </c>
      <c r="E3196" s="27" t="s">
        <v>223</v>
      </c>
      <c r="F3196" s="32" t="s">
        <v>11580</v>
      </c>
      <c r="G3196" s="32" t="s">
        <v>2472</v>
      </c>
      <c r="H3196" s="29">
        <v>44424</v>
      </c>
      <c r="I3196" s="29">
        <v>44789</v>
      </c>
      <c r="J3196" s="17" t="str">
        <f>IF(Ugovori_OPULJP[[#This Row],[DATUM ZAVRŠETKA OPERACIJE]]&gt;DATE(2023,12,31),"u provedbi","završen")</f>
        <v>završen</v>
      </c>
      <c r="K3196" s="28" t="s">
        <v>324</v>
      </c>
      <c r="L3196" s="37" t="s">
        <v>324</v>
      </c>
      <c r="M3196" s="18">
        <v>0.85</v>
      </c>
      <c r="N3196" s="18">
        <v>0.15</v>
      </c>
      <c r="O3196" s="19">
        <f>Ugovori_OPULJP[[#This Row],[Bespovratna sredstva - Ukupno (EU+Nac) HRK
= Ukupna ugovorena vrijednost bespovratnih sredstava]]*Ugovori_OPULJP[[#This Row],[EU STOPA SUFINANCIRANJA %
EU CO-FINANCING RATE %]]</f>
        <v>2048547.3959999997</v>
      </c>
      <c r="P3196" s="20">
        <f>Ugovori_OPULJP[[#This Row],[Bespovratna sredstva - EU dio - HRK]]/7.5345</f>
        <v>271888.96356758906</v>
      </c>
      <c r="Q3196" s="19">
        <f>Ugovori_OPULJP[[#This Row],[Bespovratna sredstva - Ukupno (EU+Nac) HRK
= Ukupna ugovorena vrijednost bespovratnih sredstava]]*Ugovori_OPULJP[[#This Row],[STOPA NACIONALNOG SUFINANCIRANJA %]]</f>
        <v>361508.36399999994</v>
      </c>
      <c r="R3196" s="20">
        <f>Ugovori_OPULJP[[#This Row],[Bespovratna sredstva - Nacionalni dio - HRK]]/7.5345</f>
        <v>47980.40533545689</v>
      </c>
      <c r="S3196" s="21">
        <v>2410055.7599999998</v>
      </c>
      <c r="T3196" s="22">
        <f>Ugovori_OPULJP[[#This Row],[Bespovratna sredstva - Ukupno (EU+Nac) HRK
= Ukupna ugovorena vrijednost bespovratnih sredstava]]/7.5345</f>
        <v>319869.36890304595</v>
      </c>
      <c r="U3196" s="19">
        <v>126845.04000000004</v>
      </c>
      <c r="V3196" s="20">
        <f>Ugovori_OPULJP[[#This Row],[Javni doprinos korisnika - HRK]]/7.5345</f>
        <v>16835.229942265581</v>
      </c>
      <c r="W3196" s="19">
        <v>0</v>
      </c>
      <c r="X3196" s="20">
        <f>Ugovori_OPULJP[[#This Row],[Privatni doprinos korisnika - HRK]]/7.5345</f>
        <v>0</v>
      </c>
      <c r="Y3196" s="21">
        <f>Ugovori_OPULJP[[#This Row],[Bespovratna sredstva - Ukupno (EU+Nac) HRK
= Ukupna ugovorena vrijednost bespovratnih sredstava]]+Ugovori_OPULJP[[#This Row],[Javni doprinos korisnika - HRK]]+Ugovori_OPULJP[[#This Row],[Privatni doprinos korisnika - HRK]]</f>
        <v>2536900.7999999998</v>
      </c>
      <c r="Z3196" s="22">
        <f>Ugovori_OPULJP[[#This Row],[UKUPNI PRIHVATLJIVI IZDACI
TOTAL ELIGIBLE EXPENDITURE
= Bespovratna sredstva ukupno + doprinos korisnika
= Ukupni prihvatljivi troškovi
= Ukupna ugovorena vrijednost projekta HRK]]/7.5345</f>
        <v>336704.5988453115</v>
      </c>
      <c r="AA3196" s="27" t="s">
        <v>10676</v>
      </c>
      <c r="AB3196" s="27" t="s">
        <v>10677</v>
      </c>
      <c r="AC3196" s="91" t="s">
        <v>11581</v>
      </c>
      <c r="AD3196" s="33" t="s">
        <v>11033</v>
      </c>
    </row>
    <row r="3197" spans="1:30" ht="66.75" customHeight="1" x14ac:dyDescent="0.3">
      <c r="A3197" s="31" t="s">
        <v>11582</v>
      </c>
      <c r="B3197" s="25" t="s">
        <v>10671</v>
      </c>
      <c r="C3197" s="26" t="s">
        <v>11029</v>
      </c>
      <c r="D3197" s="40" t="s">
        <v>11482</v>
      </c>
      <c r="E3197" s="27" t="s">
        <v>223</v>
      </c>
      <c r="F3197" s="32" t="s">
        <v>11583</v>
      </c>
      <c r="G3197" s="32" t="s">
        <v>825</v>
      </c>
      <c r="H3197" s="29">
        <v>44440</v>
      </c>
      <c r="I3197" s="29">
        <v>44805</v>
      </c>
      <c r="J3197" s="17" t="str">
        <f>IF(Ugovori_OPULJP[[#This Row],[DATUM ZAVRŠETKA OPERACIJE]]&gt;DATE(2023,12,31),"u provedbi","završen")</f>
        <v>završen</v>
      </c>
      <c r="K3197" s="28" t="s">
        <v>586</v>
      </c>
      <c r="L3197" s="37" t="s">
        <v>586</v>
      </c>
      <c r="M3197" s="18">
        <v>0.85</v>
      </c>
      <c r="N3197" s="18">
        <v>0.15</v>
      </c>
      <c r="O3197" s="19">
        <f>Ugovori_OPULJP[[#This Row],[Bespovratna sredstva - Ukupno (EU+Nac) HRK
= Ukupna ugovorena vrijednost bespovratnih sredstava]]*Ugovori_OPULJP[[#This Row],[EU STOPA SUFINANCIRANJA %
EU CO-FINANCING RATE %]]</f>
        <v>2079352.62</v>
      </c>
      <c r="P3197" s="20">
        <f>Ugovori_OPULJP[[#This Row],[Bespovratna sredstva - EU dio - HRK]]/7.5345</f>
        <v>275977.51941071072</v>
      </c>
      <c r="Q3197" s="19">
        <f>Ugovori_OPULJP[[#This Row],[Bespovratna sredstva - Ukupno (EU+Nac) HRK
= Ukupna ugovorena vrijednost bespovratnih sredstava]]*Ugovori_OPULJP[[#This Row],[STOPA NACIONALNOG SUFINANCIRANJA %]]</f>
        <v>366944.58</v>
      </c>
      <c r="R3197" s="20">
        <f>Ugovori_OPULJP[[#This Row],[Bespovratna sredstva - Nacionalni dio - HRK]]/7.5345</f>
        <v>48701.915190125423</v>
      </c>
      <c r="S3197" s="21">
        <v>2446297.2000000002</v>
      </c>
      <c r="T3197" s="22">
        <f>Ugovori_OPULJP[[#This Row],[Bespovratna sredstva - Ukupno (EU+Nac) HRK
= Ukupna ugovorena vrijednost bespovratnih sredstava]]/7.5345</f>
        <v>324679.43460083613</v>
      </c>
      <c r="U3197" s="19">
        <v>271810.79999999981</v>
      </c>
      <c r="V3197" s="20">
        <f>Ugovori_OPULJP[[#This Row],[Javni doprinos korisnika - HRK]]/7.5345</f>
        <v>36075.49273342621</v>
      </c>
      <c r="W3197" s="19">
        <v>0</v>
      </c>
      <c r="X3197" s="20">
        <f>Ugovori_OPULJP[[#This Row],[Privatni doprinos korisnika - HRK]]/7.5345</f>
        <v>0</v>
      </c>
      <c r="Y3197" s="21">
        <f>Ugovori_OPULJP[[#This Row],[Bespovratna sredstva - Ukupno (EU+Nac) HRK
= Ukupna ugovorena vrijednost bespovratnih sredstava]]+Ugovori_OPULJP[[#This Row],[Javni doprinos korisnika - HRK]]+Ugovori_OPULJP[[#This Row],[Privatni doprinos korisnika - HRK]]</f>
        <v>2718108</v>
      </c>
      <c r="Z3197" s="22">
        <f>Ugovori_OPULJP[[#This Row],[UKUPNI PRIHVATLJIVI IZDACI
TOTAL ELIGIBLE EXPENDITURE
= Bespovratna sredstva ukupno + doprinos korisnika
= Ukupni prihvatljivi troškovi
= Ukupna ugovorena vrijednost projekta HRK]]/7.5345</f>
        <v>360754.92733426235</v>
      </c>
      <c r="AA3197" s="27" t="s">
        <v>10676</v>
      </c>
      <c r="AB3197" s="27" t="s">
        <v>10677</v>
      </c>
      <c r="AC3197" s="91" t="s">
        <v>11584</v>
      </c>
      <c r="AD3197" s="33" t="s">
        <v>11033</v>
      </c>
    </row>
    <row r="3198" spans="1:30" ht="66.75" customHeight="1" x14ac:dyDescent="0.3">
      <c r="A3198" s="31" t="s">
        <v>11585</v>
      </c>
      <c r="B3198" s="25" t="s">
        <v>10671</v>
      </c>
      <c r="C3198" s="26" t="s">
        <v>11029</v>
      </c>
      <c r="D3198" s="40" t="s">
        <v>11482</v>
      </c>
      <c r="E3198" s="27" t="s">
        <v>223</v>
      </c>
      <c r="F3198" s="32" t="s">
        <v>11586</v>
      </c>
      <c r="G3198" s="32" t="s">
        <v>759</v>
      </c>
      <c r="H3198" s="29">
        <v>44440</v>
      </c>
      <c r="I3198" s="29">
        <v>44805</v>
      </c>
      <c r="J3198" s="17" t="str">
        <f>IF(Ugovori_OPULJP[[#This Row],[DATUM ZAVRŠETKA OPERACIJE]]&gt;DATE(2023,12,31),"u provedbi","završen")</f>
        <v>završen</v>
      </c>
      <c r="K3198" s="28" t="s">
        <v>417</v>
      </c>
      <c r="L3198" s="15" t="s">
        <v>417</v>
      </c>
      <c r="M3198" s="18">
        <v>0.85</v>
      </c>
      <c r="N3198" s="18">
        <v>0.15</v>
      </c>
      <c r="O3198" s="19">
        <f>Ugovori_OPULJP[[#This Row],[Bespovratna sredstva - Ukupno (EU+Nac) HRK
= Ukupna ugovorena vrijednost bespovratnih sredstava]]*Ugovori_OPULJP[[#This Row],[EU STOPA SUFINANCIRANJA %
EU CO-FINANCING RATE %]]</f>
        <v>3361620.0690000001</v>
      </c>
      <c r="P3198" s="20">
        <f>Ugovori_OPULJP[[#This Row],[Bespovratna sredstva - EU dio - HRK]]/7.5345</f>
        <v>446163.65638064902</v>
      </c>
      <c r="Q3198" s="19">
        <f>Ugovori_OPULJP[[#This Row],[Bespovratna sredstva - Ukupno (EU+Nac) HRK
= Ukupna ugovorena vrijednost bespovratnih sredstava]]*Ugovori_OPULJP[[#This Row],[STOPA NACIONALNOG SUFINANCIRANJA %]]</f>
        <v>593227.071</v>
      </c>
      <c r="R3198" s="20">
        <f>Ugovori_OPULJP[[#This Row],[Bespovratna sredstva - Nacionalni dio - HRK]]/7.5345</f>
        <v>78734.762890702768</v>
      </c>
      <c r="S3198" s="21">
        <v>3954847.14</v>
      </c>
      <c r="T3198" s="22">
        <f>Ugovori_OPULJP[[#This Row],[Bespovratna sredstva - Ukupno (EU+Nac) HRK
= Ukupna ugovorena vrijednost bespovratnih sredstava]]/7.5345</f>
        <v>524898.41927135177</v>
      </c>
      <c r="U3198" s="19">
        <v>439427.4599999995</v>
      </c>
      <c r="V3198" s="20">
        <f>Ugovori_OPULJP[[#This Row],[Javni doprinos korisnika - HRK]]/7.5345</f>
        <v>58322.046585705684</v>
      </c>
      <c r="W3198" s="19">
        <v>0</v>
      </c>
      <c r="X3198" s="20">
        <f>Ugovori_OPULJP[[#This Row],[Privatni doprinos korisnika - HRK]]/7.5345</f>
        <v>0</v>
      </c>
      <c r="Y3198" s="21">
        <f>Ugovori_OPULJP[[#This Row],[Bespovratna sredstva - Ukupno (EU+Nac) HRK
= Ukupna ugovorena vrijednost bespovratnih sredstava]]+Ugovori_OPULJP[[#This Row],[Javni doprinos korisnika - HRK]]+Ugovori_OPULJP[[#This Row],[Privatni doprinos korisnika - HRK]]</f>
        <v>4394274.5999999996</v>
      </c>
      <c r="Z3198" s="22">
        <f>Ugovori_OPULJP[[#This Row],[UKUPNI PRIHVATLJIVI IZDACI
TOTAL ELIGIBLE EXPENDITURE
= Bespovratna sredstva ukupno + doprinos korisnika
= Ukupni prihvatljivi troškovi
= Ukupna ugovorena vrijednost projekta HRK]]/7.5345</f>
        <v>583220.46585705748</v>
      </c>
      <c r="AA3198" s="27" t="s">
        <v>10676</v>
      </c>
      <c r="AB3198" s="27" t="s">
        <v>10677</v>
      </c>
      <c r="AC3198" s="91" t="s">
        <v>11587</v>
      </c>
      <c r="AD3198" s="33" t="s">
        <v>11033</v>
      </c>
    </row>
    <row r="3199" spans="1:30" ht="66.75" customHeight="1" x14ac:dyDescent="0.3">
      <c r="A3199" s="31" t="s">
        <v>11588</v>
      </c>
      <c r="B3199" s="25" t="s">
        <v>10671</v>
      </c>
      <c r="C3199" s="26" t="s">
        <v>11029</v>
      </c>
      <c r="D3199" s="40" t="s">
        <v>11482</v>
      </c>
      <c r="E3199" s="27" t="s">
        <v>223</v>
      </c>
      <c r="F3199" s="32" t="s">
        <v>11589</v>
      </c>
      <c r="G3199" s="32" t="s">
        <v>9139</v>
      </c>
      <c r="H3199" s="29">
        <v>44389</v>
      </c>
      <c r="I3199" s="29">
        <v>44754</v>
      </c>
      <c r="J3199" s="17" t="str">
        <f>IF(Ugovori_OPULJP[[#This Row],[DATUM ZAVRŠETKA OPERACIJE]]&gt;DATE(2023,12,31),"u provedbi","završen")</f>
        <v>završen</v>
      </c>
      <c r="K3199" s="28" t="s">
        <v>164</v>
      </c>
      <c r="L3199" s="37" t="s">
        <v>164</v>
      </c>
      <c r="M3199" s="18">
        <v>0.85</v>
      </c>
      <c r="N3199" s="18">
        <v>0.15</v>
      </c>
      <c r="O3199" s="19">
        <f>Ugovori_OPULJP[[#This Row],[Bespovratna sredstva - Ukupno (EU+Nac) HRK
= Ukupna ugovorena vrijednost bespovratnih sredstava]]*Ugovori_OPULJP[[#This Row],[EU STOPA SUFINANCIRANJA %
EU CO-FINANCING RATE %]]</f>
        <v>2926496.28</v>
      </c>
      <c r="P3199" s="20">
        <f>Ugovori_OPULJP[[#This Row],[Bespovratna sredstva - EU dio - HRK]]/7.5345</f>
        <v>388412.80509655579</v>
      </c>
      <c r="Q3199" s="19">
        <f>Ugovori_OPULJP[[#This Row],[Bespovratna sredstva - Ukupno (EU+Nac) HRK
= Ukupna ugovorena vrijednost bespovratnih sredstava]]*Ugovori_OPULJP[[#This Row],[STOPA NACIONALNOG SUFINANCIRANJA %]]</f>
        <v>516440.51999999996</v>
      </c>
      <c r="R3199" s="20">
        <f>Ugovori_OPULJP[[#This Row],[Bespovratna sredstva - Nacionalni dio - HRK]]/7.5345</f>
        <v>68543.436193509842</v>
      </c>
      <c r="S3199" s="21">
        <v>3442936.8</v>
      </c>
      <c r="T3199" s="22">
        <f>Ugovori_OPULJP[[#This Row],[Bespovratna sredstva - Ukupno (EU+Nac) HRK
= Ukupna ugovorena vrijednost bespovratnih sredstava]]/7.5345</f>
        <v>456956.24129006563</v>
      </c>
      <c r="U3199" s="19">
        <v>181207.20000000019</v>
      </c>
      <c r="V3199" s="20">
        <f>Ugovori_OPULJP[[#This Row],[Javni doprinos korisnika - HRK]]/7.5345</f>
        <v>24050.32848895085</v>
      </c>
      <c r="W3199" s="19">
        <v>0</v>
      </c>
      <c r="X3199" s="20">
        <f>Ugovori_OPULJP[[#This Row],[Privatni doprinos korisnika - HRK]]/7.5345</f>
        <v>0</v>
      </c>
      <c r="Y3199" s="21">
        <f>Ugovori_OPULJP[[#This Row],[Bespovratna sredstva - Ukupno (EU+Nac) HRK
= Ukupna ugovorena vrijednost bespovratnih sredstava]]+Ugovori_OPULJP[[#This Row],[Javni doprinos korisnika - HRK]]+Ugovori_OPULJP[[#This Row],[Privatni doprinos korisnika - HRK]]</f>
        <v>3624144</v>
      </c>
      <c r="Z3199" s="22">
        <f>Ugovori_OPULJP[[#This Row],[UKUPNI PRIHVATLJIVI IZDACI
TOTAL ELIGIBLE EXPENDITURE
= Bespovratna sredstva ukupno + doprinos korisnika
= Ukupni prihvatljivi troškovi
= Ukupna ugovorena vrijednost projekta HRK]]/7.5345</f>
        <v>481006.56977901648</v>
      </c>
      <c r="AA3199" s="27" t="s">
        <v>10676</v>
      </c>
      <c r="AB3199" s="27" t="s">
        <v>10677</v>
      </c>
      <c r="AC3199" s="91" t="s">
        <v>11590</v>
      </c>
      <c r="AD3199" s="33" t="s">
        <v>11033</v>
      </c>
    </row>
    <row r="3200" spans="1:30" ht="66.75" customHeight="1" x14ac:dyDescent="0.3">
      <c r="A3200" s="31" t="s">
        <v>11591</v>
      </c>
      <c r="B3200" s="25" t="s">
        <v>10671</v>
      </c>
      <c r="C3200" s="26" t="s">
        <v>11029</v>
      </c>
      <c r="D3200" s="40" t="s">
        <v>11482</v>
      </c>
      <c r="E3200" s="27" t="s">
        <v>223</v>
      </c>
      <c r="F3200" s="32" t="s">
        <v>11264</v>
      </c>
      <c r="G3200" s="32" t="s">
        <v>11265</v>
      </c>
      <c r="H3200" s="29">
        <v>44440</v>
      </c>
      <c r="I3200" s="29">
        <v>44805</v>
      </c>
      <c r="J3200" s="17" t="str">
        <f>IF(Ugovori_OPULJP[[#This Row],[DATUM ZAVRŠETKA OPERACIJE]]&gt;DATE(2023,12,31),"u provedbi","završen")</f>
        <v>završen</v>
      </c>
      <c r="K3200" s="28" t="s">
        <v>380</v>
      </c>
      <c r="L3200" s="15" t="s">
        <v>380</v>
      </c>
      <c r="M3200" s="18">
        <v>0.85</v>
      </c>
      <c r="N3200" s="18">
        <v>0.15</v>
      </c>
      <c r="O3200" s="19">
        <f>Ugovori_OPULJP[[#This Row],[Bespovratna sredstva - Ukupno (EU+Nac) HRK
= Ukupna ugovorena vrijednost bespovratnih sredstava]]*Ugovori_OPULJP[[#This Row],[EU STOPA SUFINANCIRANJA %
EU CO-FINANCING RATE %]]</f>
        <v>554494.03200000001</v>
      </c>
      <c r="P3200" s="20">
        <f>Ugovori_OPULJP[[#This Row],[Bespovratna sredstva - EU dio - HRK]]/7.5345</f>
        <v>73594.00517618953</v>
      </c>
      <c r="Q3200" s="19">
        <f>Ugovori_OPULJP[[#This Row],[Bespovratna sredstva - Ukupno (EU+Nac) HRK
= Ukupna ugovorena vrijednost bespovratnih sredstava]]*Ugovori_OPULJP[[#This Row],[STOPA NACIONALNOG SUFINANCIRANJA %]]</f>
        <v>97851.888000000006</v>
      </c>
      <c r="R3200" s="20">
        <f>Ugovori_OPULJP[[#This Row],[Bespovratna sredstva - Nacionalni dio - HRK]]/7.5345</f>
        <v>12987.177384033446</v>
      </c>
      <c r="S3200" s="21">
        <v>652345.92000000004</v>
      </c>
      <c r="T3200" s="22">
        <f>Ugovori_OPULJP[[#This Row],[Bespovratna sredstva - Ukupno (EU+Nac) HRK
= Ukupna ugovorena vrijednost bespovratnih sredstava]]/7.5345</f>
        <v>86581.18256022298</v>
      </c>
      <c r="U3200" s="19">
        <v>72482.880000000005</v>
      </c>
      <c r="V3200" s="20">
        <f>Ugovori_OPULJP[[#This Row],[Javni doprinos korisnika - HRK]]/7.5345</f>
        <v>9620.1313955803307</v>
      </c>
      <c r="W3200" s="19">
        <v>0</v>
      </c>
      <c r="X3200" s="20">
        <f>Ugovori_OPULJP[[#This Row],[Privatni doprinos korisnika - HRK]]/7.5345</f>
        <v>0</v>
      </c>
      <c r="Y3200" s="21">
        <f>Ugovori_OPULJP[[#This Row],[Bespovratna sredstva - Ukupno (EU+Nac) HRK
= Ukupna ugovorena vrijednost bespovratnih sredstava]]+Ugovori_OPULJP[[#This Row],[Javni doprinos korisnika - HRK]]+Ugovori_OPULJP[[#This Row],[Privatni doprinos korisnika - HRK]]</f>
        <v>724828.8</v>
      </c>
      <c r="Z3200" s="22">
        <f>Ugovori_OPULJP[[#This Row],[UKUPNI PRIHVATLJIVI IZDACI
TOTAL ELIGIBLE EXPENDITURE
= Bespovratna sredstva ukupno + doprinos korisnika
= Ukupni prihvatljivi troškovi
= Ukupna ugovorena vrijednost projekta HRK]]/7.5345</f>
        <v>96201.3139558033</v>
      </c>
      <c r="AA3200" s="27" t="s">
        <v>10676</v>
      </c>
      <c r="AB3200" s="27" t="s">
        <v>10677</v>
      </c>
      <c r="AC3200" s="91" t="s">
        <v>11592</v>
      </c>
      <c r="AD3200" s="33" t="s">
        <v>11033</v>
      </c>
    </row>
    <row r="3201" spans="1:30" ht="66.75" customHeight="1" x14ac:dyDescent="0.3">
      <c r="A3201" s="31" t="s">
        <v>11593</v>
      </c>
      <c r="B3201" s="25" t="s">
        <v>10671</v>
      </c>
      <c r="C3201" s="26" t="s">
        <v>11029</v>
      </c>
      <c r="D3201" s="40" t="s">
        <v>11482</v>
      </c>
      <c r="E3201" s="27" t="s">
        <v>223</v>
      </c>
      <c r="F3201" s="32" t="s">
        <v>11594</v>
      </c>
      <c r="G3201" s="32" t="s">
        <v>337</v>
      </c>
      <c r="H3201" s="29">
        <v>44424</v>
      </c>
      <c r="I3201" s="29">
        <v>44789</v>
      </c>
      <c r="J3201" s="17" t="str">
        <f>IF(Ugovori_OPULJP[[#This Row],[DATUM ZAVRŠETKA OPERACIJE]]&gt;DATE(2023,12,31),"u provedbi","završen")</f>
        <v>završen</v>
      </c>
      <c r="K3201" s="28" t="s">
        <v>117</v>
      </c>
      <c r="L3201" s="37" t="s">
        <v>117</v>
      </c>
      <c r="M3201" s="18">
        <v>0.85</v>
      </c>
      <c r="N3201" s="18">
        <v>0.15</v>
      </c>
      <c r="O3201" s="19">
        <f>Ugovori_OPULJP[[#This Row],[Bespovratna sredstva - Ukupno (EU+Nac) HRK
= Ukupna ugovorena vrijednost bespovratnih sredstava]]*Ugovori_OPULJP[[#This Row],[EU STOPA SUFINANCIRANJA %
EU CO-FINANCING RATE %]]</f>
        <v>3326964.1919999998</v>
      </c>
      <c r="P3201" s="20">
        <f>Ugovori_OPULJP[[#This Row],[Bespovratna sredstva - EU dio - HRK]]/7.5345</f>
        <v>441564.03105713712</v>
      </c>
      <c r="Q3201" s="19">
        <f>Ugovori_OPULJP[[#This Row],[Bespovratna sredstva - Ukupno (EU+Nac) HRK
= Ukupna ugovorena vrijednost bespovratnih sredstava]]*Ugovori_OPULJP[[#This Row],[STOPA NACIONALNOG SUFINANCIRANJA %]]</f>
        <v>587111.32799999998</v>
      </c>
      <c r="R3201" s="20">
        <f>Ugovori_OPULJP[[#This Row],[Bespovratna sredstva - Nacionalni dio - HRK]]/7.5345</f>
        <v>77923.06430420067</v>
      </c>
      <c r="S3201" s="21">
        <v>3914075.52</v>
      </c>
      <c r="T3201" s="22">
        <f>Ugovori_OPULJP[[#This Row],[Bespovratna sredstva - Ukupno (EU+Nac) HRK
= Ukupna ugovorena vrijednost bespovratnih sredstava]]/7.5345</f>
        <v>519487.09536133782</v>
      </c>
      <c r="U3201" s="19">
        <v>434897.2799999998</v>
      </c>
      <c r="V3201" s="20">
        <f>Ugovori_OPULJP[[#This Row],[Javni doprinos korisnika - HRK]]/7.5345</f>
        <v>57720.788373481955</v>
      </c>
      <c r="W3201" s="19">
        <v>0</v>
      </c>
      <c r="X3201" s="20">
        <f>Ugovori_OPULJP[[#This Row],[Privatni doprinos korisnika - HRK]]/7.5345</f>
        <v>0</v>
      </c>
      <c r="Y3201" s="21">
        <f>Ugovori_OPULJP[[#This Row],[Bespovratna sredstva - Ukupno (EU+Nac) HRK
= Ukupna ugovorena vrijednost bespovratnih sredstava]]+Ugovori_OPULJP[[#This Row],[Javni doprinos korisnika - HRK]]+Ugovori_OPULJP[[#This Row],[Privatni doprinos korisnika - HRK]]</f>
        <v>4348972.8</v>
      </c>
      <c r="Z3201" s="22">
        <f>Ugovori_OPULJP[[#This Row],[UKUPNI PRIHVATLJIVI IZDACI
TOTAL ELIGIBLE EXPENDITURE
= Bespovratna sredstva ukupno + doprinos korisnika
= Ukupni prihvatljivi troškovi
= Ukupna ugovorena vrijednost projekta HRK]]/7.5345</f>
        <v>577207.88373481983</v>
      </c>
      <c r="AA3201" s="27" t="s">
        <v>10676</v>
      </c>
      <c r="AB3201" s="27" t="s">
        <v>10677</v>
      </c>
      <c r="AC3201" s="91" t="s">
        <v>11404</v>
      </c>
      <c r="AD3201" s="33" t="s">
        <v>11033</v>
      </c>
    </row>
    <row r="3202" spans="1:30" ht="66.75" customHeight="1" x14ac:dyDescent="0.3">
      <c r="A3202" s="31" t="s">
        <v>11595</v>
      </c>
      <c r="B3202" s="25" t="s">
        <v>10671</v>
      </c>
      <c r="C3202" s="26" t="s">
        <v>11029</v>
      </c>
      <c r="D3202" s="40" t="s">
        <v>11482</v>
      </c>
      <c r="E3202" s="27" t="s">
        <v>223</v>
      </c>
      <c r="F3202" s="32" t="s">
        <v>11596</v>
      </c>
      <c r="G3202" s="32" t="s">
        <v>11129</v>
      </c>
      <c r="H3202" s="29">
        <v>44438</v>
      </c>
      <c r="I3202" s="29">
        <v>44803</v>
      </c>
      <c r="J3202" s="17" t="str">
        <f>IF(Ugovori_OPULJP[[#This Row],[DATUM ZAVRŠETKA OPERACIJE]]&gt;DATE(2023,12,31),"u provedbi","završen")</f>
        <v>završen</v>
      </c>
      <c r="K3202" s="28" t="s">
        <v>81</v>
      </c>
      <c r="L3202" s="37" t="s">
        <v>81</v>
      </c>
      <c r="M3202" s="18">
        <v>0.85</v>
      </c>
      <c r="N3202" s="18">
        <v>0.15</v>
      </c>
      <c r="O3202" s="19">
        <f>Ugovori_OPULJP[[#This Row],[Bespovratna sredstva - Ukupno (EU+Nac) HRK
= Ukupna ugovorena vrijednost bespovratnih sredstava]]*Ugovori_OPULJP[[#This Row],[EU STOPA SUFINANCIRANJA %
EU CO-FINANCING RATE %]]</f>
        <v>2125000</v>
      </c>
      <c r="P3202" s="20">
        <f>Ugovori_OPULJP[[#This Row],[Bespovratna sredstva - EU dio - HRK]]/7.5345</f>
        <v>282035.96788108035</v>
      </c>
      <c r="Q3202" s="19">
        <f>Ugovori_OPULJP[[#This Row],[Bespovratna sredstva - Ukupno (EU+Nac) HRK
= Ukupna ugovorena vrijednost bespovratnih sredstava]]*Ugovori_OPULJP[[#This Row],[STOPA NACIONALNOG SUFINANCIRANJA %]]</f>
        <v>375000</v>
      </c>
      <c r="R3202" s="20">
        <f>Ugovori_OPULJP[[#This Row],[Bespovratna sredstva - Nacionalni dio - HRK]]/7.5345</f>
        <v>49771.053155484769</v>
      </c>
      <c r="S3202" s="21">
        <v>2500000</v>
      </c>
      <c r="T3202" s="22">
        <f>Ugovori_OPULJP[[#This Row],[Bespovratna sredstva - Ukupno (EU+Nac) HRK
= Ukupna ugovorena vrijednost bespovratnih sredstava]]/7.5345</f>
        <v>331807.02103656513</v>
      </c>
      <c r="U3202" s="19">
        <v>671126</v>
      </c>
      <c r="V3202" s="20">
        <f>Ugovori_OPULJP[[#This Row],[Javni doprinos korisnika - HRK]]/7.5345</f>
        <v>89073.727520074317</v>
      </c>
      <c r="W3202" s="19">
        <v>0</v>
      </c>
      <c r="X3202" s="20">
        <f>Ugovori_OPULJP[[#This Row],[Privatni doprinos korisnika - HRK]]/7.5345</f>
        <v>0</v>
      </c>
      <c r="Y3202" s="21">
        <f>Ugovori_OPULJP[[#This Row],[Bespovratna sredstva - Ukupno (EU+Nac) HRK
= Ukupna ugovorena vrijednost bespovratnih sredstava]]+Ugovori_OPULJP[[#This Row],[Javni doprinos korisnika - HRK]]+Ugovori_OPULJP[[#This Row],[Privatni doprinos korisnika - HRK]]</f>
        <v>3171126</v>
      </c>
      <c r="Z3202" s="22">
        <f>Ugovori_OPULJP[[#This Row],[UKUPNI PRIHVATLJIVI IZDACI
TOTAL ELIGIBLE EXPENDITURE
= Bespovratna sredstva ukupno + doprinos korisnika
= Ukupni prihvatljivi troškovi
= Ukupna ugovorena vrijednost projekta HRK]]/7.5345</f>
        <v>420880.74855663942</v>
      </c>
      <c r="AA3202" s="27" t="s">
        <v>10676</v>
      </c>
      <c r="AB3202" s="27" t="s">
        <v>10677</v>
      </c>
      <c r="AC3202" s="91" t="s">
        <v>11597</v>
      </c>
      <c r="AD3202" s="33" t="s">
        <v>11033</v>
      </c>
    </row>
    <row r="3203" spans="1:30" ht="66.75" customHeight="1" x14ac:dyDescent="0.3">
      <c r="A3203" s="31" t="s">
        <v>11598</v>
      </c>
      <c r="B3203" s="25" t="s">
        <v>10671</v>
      </c>
      <c r="C3203" s="26" t="s">
        <v>11029</v>
      </c>
      <c r="D3203" s="40" t="s">
        <v>11482</v>
      </c>
      <c r="E3203" s="27" t="s">
        <v>223</v>
      </c>
      <c r="F3203" s="32" t="s">
        <v>11599</v>
      </c>
      <c r="G3203" s="14" t="s">
        <v>11083</v>
      </c>
      <c r="H3203" s="29">
        <v>44432</v>
      </c>
      <c r="I3203" s="29">
        <v>44797</v>
      </c>
      <c r="J3203" s="17" t="str">
        <f>IF(Ugovori_OPULJP[[#This Row],[DATUM ZAVRŠETKA OPERACIJE]]&gt;DATE(2023,12,31),"u provedbi","završen")</f>
        <v>završen</v>
      </c>
      <c r="K3203" s="28" t="s">
        <v>240</v>
      </c>
      <c r="L3203" s="37" t="s">
        <v>240</v>
      </c>
      <c r="M3203" s="18">
        <v>0.85</v>
      </c>
      <c r="N3203" s="18">
        <v>0.15</v>
      </c>
      <c r="O3203" s="19">
        <f>Ugovori_OPULJP[[#This Row],[Bespovratna sredstva - Ukupno (EU+Nac) HRK
= Ukupna ugovorena vrijednost bespovratnih sredstava]]*Ugovori_OPULJP[[#This Row],[EU STOPA SUFINANCIRANJA %
EU CO-FINANCING RATE %]]</f>
        <v>8075000</v>
      </c>
      <c r="P3203" s="20">
        <f>Ugovori_OPULJP[[#This Row],[Bespovratna sredstva - EU dio - HRK]]/7.5345</f>
        <v>1071736.6779481054</v>
      </c>
      <c r="Q3203" s="19">
        <f>Ugovori_OPULJP[[#This Row],[Bespovratna sredstva - Ukupno (EU+Nac) HRK
= Ukupna ugovorena vrijednost bespovratnih sredstava]]*Ugovori_OPULJP[[#This Row],[STOPA NACIONALNOG SUFINANCIRANJA %]]</f>
        <v>1425000</v>
      </c>
      <c r="R3203" s="20">
        <f>Ugovori_OPULJP[[#This Row],[Bespovratna sredstva - Nacionalni dio - HRK]]/7.5345</f>
        <v>189130.00199084211</v>
      </c>
      <c r="S3203" s="21">
        <v>9500000</v>
      </c>
      <c r="T3203" s="22">
        <f>Ugovori_OPULJP[[#This Row],[Bespovratna sredstva - Ukupno (EU+Nac) HRK
= Ukupna ugovorena vrijednost bespovratnih sredstava]]/7.5345</f>
        <v>1260866.6799389475</v>
      </c>
      <c r="U3203" s="19">
        <v>1825450</v>
      </c>
      <c r="V3203" s="20">
        <f>Ugovori_OPULJP[[#This Row],[Javni doprinos korisnika - HRK]]/7.5345</f>
        <v>242278.85062047912</v>
      </c>
      <c r="W3203" s="19">
        <v>0</v>
      </c>
      <c r="X3203" s="20">
        <f>Ugovori_OPULJP[[#This Row],[Privatni doprinos korisnika - HRK]]/7.5345</f>
        <v>0</v>
      </c>
      <c r="Y3203" s="21">
        <f>Ugovori_OPULJP[[#This Row],[Bespovratna sredstva - Ukupno (EU+Nac) HRK
= Ukupna ugovorena vrijednost bespovratnih sredstava]]+Ugovori_OPULJP[[#This Row],[Javni doprinos korisnika - HRK]]+Ugovori_OPULJP[[#This Row],[Privatni doprinos korisnika - HRK]]</f>
        <v>11325450</v>
      </c>
      <c r="Z3203" s="22">
        <f>Ugovori_OPULJP[[#This Row],[UKUPNI PRIHVATLJIVI IZDACI
TOTAL ELIGIBLE EXPENDITURE
= Bespovratna sredstva ukupno + doprinos korisnika
= Ukupni prihvatljivi troškovi
= Ukupna ugovorena vrijednost projekta HRK]]/7.5345</f>
        <v>1503145.5305594266</v>
      </c>
      <c r="AA3203" s="27" t="s">
        <v>10676</v>
      </c>
      <c r="AB3203" s="27" t="s">
        <v>10677</v>
      </c>
      <c r="AC3203" s="91" t="s">
        <v>11600</v>
      </c>
      <c r="AD3203" s="33" t="s">
        <v>11033</v>
      </c>
    </row>
    <row r="3204" spans="1:30" ht="66.75" customHeight="1" x14ac:dyDescent="0.3">
      <c r="A3204" s="31" t="s">
        <v>11601</v>
      </c>
      <c r="B3204" s="25" t="s">
        <v>10671</v>
      </c>
      <c r="C3204" s="26" t="s">
        <v>11029</v>
      </c>
      <c r="D3204" s="40" t="s">
        <v>11482</v>
      </c>
      <c r="E3204" s="27" t="s">
        <v>223</v>
      </c>
      <c r="F3204" s="32" t="s">
        <v>11393</v>
      </c>
      <c r="G3204" s="32" t="s">
        <v>6859</v>
      </c>
      <c r="H3204" s="29">
        <v>44440</v>
      </c>
      <c r="I3204" s="29">
        <v>44805</v>
      </c>
      <c r="J3204" s="17" t="str">
        <f>IF(Ugovori_OPULJP[[#This Row],[DATUM ZAVRŠETKA OPERACIJE]]&gt;DATE(2023,12,31),"u provedbi","završen")</f>
        <v>završen</v>
      </c>
      <c r="K3204" s="28" t="s">
        <v>362</v>
      </c>
      <c r="L3204" s="37" t="s">
        <v>362</v>
      </c>
      <c r="M3204" s="18">
        <v>0.85</v>
      </c>
      <c r="N3204" s="18">
        <v>0.15</v>
      </c>
      <c r="O3204" s="19">
        <f>Ugovori_OPULJP[[#This Row],[Bespovratna sredstva - Ukupno (EU+Nac) HRK
= Ukupna ugovorena vrijednost bespovratnih sredstava]]*Ugovori_OPULJP[[#This Row],[EU STOPA SUFINANCIRANJA %
EU CO-FINANCING RATE %]]</f>
        <v>1829060.175</v>
      </c>
      <c r="P3204" s="20">
        <f>Ugovori_OPULJP[[#This Row],[Bespovratna sredstva - EU dio - HRK]]/7.5345</f>
        <v>242758.00318534739</v>
      </c>
      <c r="Q3204" s="19">
        <f>Ugovori_OPULJP[[#This Row],[Bespovratna sredstva - Ukupno (EU+Nac) HRK
= Ukupna ugovorena vrijednost bespovratnih sredstava]]*Ugovori_OPULJP[[#This Row],[STOPA NACIONALNOG SUFINANCIRANJA %]]</f>
        <v>322775.32500000001</v>
      </c>
      <c r="R3204" s="20">
        <f>Ugovori_OPULJP[[#This Row],[Bespovratna sredstva - Nacionalni dio - HRK]]/7.5345</f>
        <v>42839.647620943659</v>
      </c>
      <c r="S3204" s="21">
        <v>2151835.5</v>
      </c>
      <c r="T3204" s="22">
        <f>Ugovori_OPULJP[[#This Row],[Bespovratna sredstva - Ukupno (EU+Nac) HRK
= Ukupna ugovorena vrijednost bespovratnih sredstava]]/7.5345</f>
        <v>285597.65080629103</v>
      </c>
      <c r="U3204" s="19">
        <v>113254.5</v>
      </c>
      <c r="V3204" s="20">
        <f>Ugovori_OPULJP[[#This Row],[Javni doprinos korisnika - HRK]]/7.5345</f>
        <v>15031.455305594265</v>
      </c>
      <c r="W3204" s="19">
        <v>0</v>
      </c>
      <c r="X3204" s="20">
        <f>Ugovori_OPULJP[[#This Row],[Privatni doprinos korisnika - HRK]]/7.5345</f>
        <v>0</v>
      </c>
      <c r="Y3204" s="21">
        <f>Ugovori_OPULJP[[#This Row],[Bespovratna sredstva - Ukupno (EU+Nac) HRK
= Ukupna ugovorena vrijednost bespovratnih sredstava]]+Ugovori_OPULJP[[#This Row],[Javni doprinos korisnika - HRK]]+Ugovori_OPULJP[[#This Row],[Privatni doprinos korisnika - HRK]]</f>
        <v>2265090</v>
      </c>
      <c r="Z3204" s="22">
        <f>Ugovori_OPULJP[[#This Row],[UKUPNI PRIHVATLJIVI IZDACI
TOTAL ELIGIBLE EXPENDITURE
= Bespovratna sredstva ukupno + doprinos korisnika
= Ukupni prihvatljivi troškovi
= Ukupna ugovorena vrijednost projekta HRK]]/7.5345</f>
        <v>300629.10611188534</v>
      </c>
      <c r="AA3204" s="27" t="s">
        <v>10676</v>
      </c>
      <c r="AB3204" s="27" t="s">
        <v>10677</v>
      </c>
      <c r="AC3204" s="91" t="s">
        <v>11602</v>
      </c>
      <c r="AD3204" s="33" t="s">
        <v>11033</v>
      </c>
    </row>
    <row r="3205" spans="1:30" ht="66.75" customHeight="1" x14ac:dyDescent="0.3">
      <c r="A3205" s="31" t="s">
        <v>11603</v>
      </c>
      <c r="B3205" s="25" t="s">
        <v>10671</v>
      </c>
      <c r="C3205" s="26" t="s">
        <v>11029</v>
      </c>
      <c r="D3205" s="40" t="s">
        <v>11482</v>
      </c>
      <c r="E3205" s="27" t="s">
        <v>223</v>
      </c>
      <c r="F3205" s="32" t="s">
        <v>11218</v>
      </c>
      <c r="G3205" s="32" t="s">
        <v>11103</v>
      </c>
      <c r="H3205" s="29">
        <v>44435</v>
      </c>
      <c r="I3205" s="29">
        <v>44802</v>
      </c>
      <c r="J3205" s="17" t="str">
        <f>IF(Ugovori_OPULJP[[#This Row],[DATUM ZAVRŠETKA OPERACIJE]]&gt;DATE(2023,12,31),"u provedbi","završen")</f>
        <v>završen</v>
      </c>
      <c r="K3205" s="28" t="s">
        <v>262</v>
      </c>
      <c r="L3205" s="37" t="s">
        <v>262</v>
      </c>
      <c r="M3205" s="18">
        <v>0.85</v>
      </c>
      <c r="N3205" s="18">
        <v>0.15</v>
      </c>
      <c r="O3205" s="19">
        <f>Ugovori_OPULJP[[#This Row],[Bespovratna sredstva - Ukupno (EU+Nac) HRK
= Ukupna ugovorena vrijednost bespovratnih sredstava]]*Ugovori_OPULJP[[#This Row],[EU STOPA SUFINANCIRANJA %
EU CO-FINANCING RATE %]]</f>
        <v>1792478.9715</v>
      </c>
      <c r="P3205" s="20">
        <f>Ugovori_OPULJP[[#This Row],[Bespovratna sredstva - EU dio - HRK]]/7.5345</f>
        <v>237902.84312164044</v>
      </c>
      <c r="Q3205" s="19">
        <f>Ugovori_OPULJP[[#This Row],[Bespovratna sredstva - Ukupno (EU+Nac) HRK
= Ukupna ugovorena vrijednost bespovratnih sredstava]]*Ugovori_OPULJP[[#This Row],[STOPA NACIONALNOG SUFINANCIRANJA %]]</f>
        <v>316319.81849999999</v>
      </c>
      <c r="R3205" s="20">
        <f>Ugovori_OPULJP[[#This Row],[Bespovratna sredstva - Nacionalni dio - HRK]]/7.5345</f>
        <v>41982.854668524786</v>
      </c>
      <c r="S3205" s="21">
        <v>2108798.79</v>
      </c>
      <c r="T3205" s="22">
        <f>Ugovori_OPULJP[[#This Row],[Bespovratna sredstva - Ukupno (EU+Nac) HRK
= Ukupna ugovorena vrijednost bespovratnih sredstava]]/7.5345</f>
        <v>279885.69779016526</v>
      </c>
      <c r="U3205" s="19">
        <v>110989.41000000015</v>
      </c>
      <c r="V3205" s="20">
        <f>Ugovori_OPULJP[[#This Row],[Javni doprinos korisnika - HRK]]/7.5345</f>
        <v>14730.826199482401</v>
      </c>
      <c r="W3205" s="19">
        <v>0</v>
      </c>
      <c r="X3205" s="20">
        <f>Ugovori_OPULJP[[#This Row],[Privatni doprinos korisnika - HRK]]/7.5345</f>
        <v>0</v>
      </c>
      <c r="Y3205" s="21">
        <f>Ugovori_OPULJP[[#This Row],[Bespovratna sredstva - Ukupno (EU+Nac) HRK
= Ukupna ugovorena vrijednost bespovratnih sredstava]]+Ugovori_OPULJP[[#This Row],[Javni doprinos korisnika - HRK]]+Ugovori_OPULJP[[#This Row],[Privatni doprinos korisnika - HRK]]</f>
        <v>2219788.2000000002</v>
      </c>
      <c r="Z3205" s="22">
        <f>Ugovori_OPULJP[[#This Row],[UKUPNI PRIHVATLJIVI IZDACI
TOTAL ELIGIBLE EXPENDITURE
= Bespovratna sredstva ukupno + doprinos korisnika
= Ukupni prihvatljivi troškovi
= Ukupna ugovorena vrijednost projekta HRK]]/7.5345</f>
        <v>294616.52398964763</v>
      </c>
      <c r="AA3205" s="27" t="s">
        <v>10676</v>
      </c>
      <c r="AB3205" s="27" t="s">
        <v>10677</v>
      </c>
      <c r="AC3205" s="91" t="s">
        <v>11604</v>
      </c>
      <c r="AD3205" s="33" t="s">
        <v>11033</v>
      </c>
    </row>
    <row r="3206" spans="1:30" ht="66.75" customHeight="1" x14ac:dyDescent="0.3">
      <c r="A3206" s="31" t="s">
        <v>11605</v>
      </c>
      <c r="B3206" s="25" t="s">
        <v>10671</v>
      </c>
      <c r="C3206" s="26" t="s">
        <v>11029</v>
      </c>
      <c r="D3206" s="40" t="s">
        <v>11482</v>
      </c>
      <c r="E3206" s="27" t="s">
        <v>223</v>
      </c>
      <c r="F3206" s="14" t="s">
        <v>11606</v>
      </c>
      <c r="G3206" s="32" t="s">
        <v>2521</v>
      </c>
      <c r="H3206" s="29">
        <v>44425</v>
      </c>
      <c r="I3206" s="29">
        <v>44790</v>
      </c>
      <c r="J3206" s="17" t="str">
        <f>IF(Ugovori_OPULJP[[#This Row],[DATUM ZAVRŠETKA OPERACIJE]]&gt;DATE(2023,12,31),"u provedbi","završen")</f>
        <v>završen</v>
      </c>
      <c r="K3206" s="28" t="s">
        <v>380</v>
      </c>
      <c r="L3206" s="15" t="s">
        <v>380</v>
      </c>
      <c r="M3206" s="18">
        <v>0.85</v>
      </c>
      <c r="N3206" s="18">
        <v>0.15</v>
      </c>
      <c r="O3206" s="19">
        <f>Ugovori_OPULJP[[#This Row],[Bespovratna sredstva - Ukupno (EU+Nac) HRK
= Ukupna ugovorena vrijednost bespovratnih sredstava]]*Ugovori_OPULJP[[#This Row],[EU STOPA SUFINANCIRANJA %
EU CO-FINANCING RATE %]]</f>
        <v>1700000</v>
      </c>
      <c r="P3206" s="20">
        <f>Ugovori_OPULJP[[#This Row],[Bespovratna sredstva - EU dio - HRK]]/7.5345</f>
        <v>225628.77430486429</v>
      </c>
      <c r="Q3206" s="19">
        <f>Ugovori_OPULJP[[#This Row],[Bespovratna sredstva - Ukupno (EU+Nac) HRK
= Ukupna ugovorena vrijednost bespovratnih sredstava]]*Ugovori_OPULJP[[#This Row],[STOPA NACIONALNOG SUFINANCIRANJA %]]</f>
        <v>300000</v>
      </c>
      <c r="R3206" s="20">
        <f>Ugovori_OPULJP[[#This Row],[Bespovratna sredstva - Nacionalni dio - HRK]]/7.5345</f>
        <v>39816.842524387816</v>
      </c>
      <c r="S3206" s="21">
        <v>2000000</v>
      </c>
      <c r="T3206" s="22">
        <f>Ugovori_OPULJP[[#This Row],[Bespovratna sredstva - Ukupno (EU+Nac) HRK
= Ukupna ugovorena vrijednost bespovratnih sredstava]]/7.5345</f>
        <v>265445.6168292521</v>
      </c>
      <c r="U3206" s="19">
        <v>491599</v>
      </c>
      <c r="V3206" s="20">
        <f>Ugovori_OPULJP[[#This Row],[Javni doprinos korisnika - HRK]]/7.5345</f>
        <v>65246.399893821748</v>
      </c>
      <c r="W3206" s="19">
        <v>0</v>
      </c>
      <c r="X3206" s="20">
        <f>Ugovori_OPULJP[[#This Row],[Privatni doprinos korisnika - HRK]]/7.5345</f>
        <v>0</v>
      </c>
      <c r="Y3206" s="21">
        <f>Ugovori_OPULJP[[#This Row],[Bespovratna sredstva - Ukupno (EU+Nac) HRK
= Ukupna ugovorena vrijednost bespovratnih sredstava]]+Ugovori_OPULJP[[#This Row],[Javni doprinos korisnika - HRK]]+Ugovori_OPULJP[[#This Row],[Privatni doprinos korisnika - HRK]]</f>
        <v>2491599</v>
      </c>
      <c r="Z3206" s="22">
        <f>Ugovori_OPULJP[[#This Row],[UKUPNI PRIHVATLJIVI IZDACI
TOTAL ELIGIBLE EXPENDITURE
= Bespovratna sredstva ukupno + doprinos korisnika
= Ukupni prihvatljivi troškovi
= Ukupna ugovorena vrijednost projekta HRK]]/7.5345</f>
        <v>330692.01672307384</v>
      </c>
      <c r="AA3206" s="27" t="s">
        <v>10676</v>
      </c>
      <c r="AB3206" s="27" t="s">
        <v>10677</v>
      </c>
      <c r="AC3206" s="91" t="s">
        <v>11607</v>
      </c>
      <c r="AD3206" s="33" t="s">
        <v>11033</v>
      </c>
    </row>
    <row r="3207" spans="1:30" ht="66.75" customHeight="1" x14ac:dyDescent="0.3">
      <c r="A3207" s="31" t="s">
        <v>11608</v>
      </c>
      <c r="B3207" s="25" t="s">
        <v>10671</v>
      </c>
      <c r="C3207" s="26" t="s">
        <v>11029</v>
      </c>
      <c r="D3207" s="40" t="s">
        <v>11482</v>
      </c>
      <c r="E3207" s="27" t="s">
        <v>223</v>
      </c>
      <c r="F3207" s="32" t="s">
        <v>11609</v>
      </c>
      <c r="G3207" s="14" t="s">
        <v>4330</v>
      </c>
      <c r="H3207" s="29">
        <v>44440</v>
      </c>
      <c r="I3207" s="29">
        <v>44805</v>
      </c>
      <c r="J3207" s="17" t="str">
        <f>IF(Ugovori_OPULJP[[#This Row],[DATUM ZAVRŠETKA OPERACIJE]]&gt;DATE(2023,12,31),"u provedbi","završen")</f>
        <v>završen</v>
      </c>
      <c r="K3207" s="28" t="s">
        <v>240</v>
      </c>
      <c r="L3207" s="37" t="s">
        <v>240</v>
      </c>
      <c r="M3207" s="18">
        <v>0.85</v>
      </c>
      <c r="N3207" s="18">
        <v>0.15</v>
      </c>
      <c r="O3207" s="19">
        <f>Ugovori_OPULJP[[#This Row],[Bespovratna sredstva - Ukupno (EU+Nac) HRK
= Ukupna ugovorena vrijednost bespovratnih sredstava]]*Ugovori_OPULJP[[#This Row],[EU STOPA SUFINANCIRANJA %
EU CO-FINANCING RATE %]]</f>
        <v>589149.90899999999</v>
      </c>
      <c r="P3207" s="20">
        <f>Ugovori_OPULJP[[#This Row],[Bespovratna sredstva - EU dio - HRK]]/7.5345</f>
        <v>78193.630499701365</v>
      </c>
      <c r="Q3207" s="19">
        <f>Ugovori_OPULJP[[#This Row],[Bespovratna sredstva - Ukupno (EU+Nac) HRK
= Ukupna ugovorena vrijednost bespovratnih sredstava]]*Ugovori_OPULJP[[#This Row],[STOPA NACIONALNOG SUFINANCIRANJA %]]</f>
        <v>103967.63100000001</v>
      </c>
      <c r="R3207" s="20">
        <f>Ugovori_OPULJP[[#This Row],[Bespovratna sredstva - Nacionalni dio - HRK]]/7.5345</f>
        <v>13798.875970535537</v>
      </c>
      <c r="S3207" s="21">
        <v>693117.54</v>
      </c>
      <c r="T3207" s="22">
        <f>Ugovori_OPULJP[[#This Row],[Bespovratna sredstva - Ukupno (EU+Nac) HRK
= Ukupna ugovorena vrijednost bespovratnih sredstava]]/7.5345</f>
        <v>91992.506470236913</v>
      </c>
      <c r="U3207" s="19">
        <v>122314.85999999999</v>
      </c>
      <c r="V3207" s="20">
        <f>Ugovori_OPULJP[[#This Row],[Javni doprinos korisnika - HRK]]/7.5345</f>
        <v>16233.971730041805</v>
      </c>
      <c r="W3207" s="19">
        <v>0</v>
      </c>
      <c r="X3207" s="20">
        <f>Ugovori_OPULJP[[#This Row],[Privatni doprinos korisnika - HRK]]/7.5345</f>
        <v>0</v>
      </c>
      <c r="Y3207" s="21">
        <f>Ugovori_OPULJP[[#This Row],[Bespovratna sredstva - Ukupno (EU+Nac) HRK
= Ukupna ugovorena vrijednost bespovratnih sredstava]]+Ugovori_OPULJP[[#This Row],[Javni doprinos korisnika - HRK]]+Ugovori_OPULJP[[#This Row],[Privatni doprinos korisnika - HRK]]</f>
        <v>815432.4</v>
      </c>
      <c r="Z3207" s="22">
        <f>Ugovori_OPULJP[[#This Row],[UKUPNI PRIHVATLJIVI IZDACI
TOTAL ELIGIBLE EXPENDITURE
= Bespovratna sredstva ukupno + doprinos korisnika
= Ukupni prihvatljivi troškovi
= Ukupna ugovorena vrijednost projekta HRK]]/7.5345</f>
        <v>108226.47820027871</v>
      </c>
      <c r="AA3207" s="27" t="s">
        <v>10676</v>
      </c>
      <c r="AB3207" s="27" t="s">
        <v>10677</v>
      </c>
      <c r="AC3207" s="91" t="s">
        <v>11610</v>
      </c>
      <c r="AD3207" s="33" t="s">
        <v>11033</v>
      </c>
    </row>
    <row r="3208" spans="1:30" ht="66.75" customHeight="1" x14ac:dyDescent="0.3">
      <c r="A3208" s="31" t="s">
        <v>11611</v>
      </c>
      <c r="B3208" s="25" t="s">
        <v>10671</v>
      </c>
      <c r="C3208" s="26" t="s">
        <v>11029</v>
      </c>
      <c r="D3208" s="40" t="s">
        <v>11482</v>
      </c>
      <c r="E3208" s="27" t="s">
        <v>223</v>
      </c>
      <c r="F3208" s="32" t="s">
        <v>11184</v>
      </c>
      <c r="G3208" s="32" t="s">
        <v>11072</v>
      </c>
      <c r="H3208" s="29">
        <v>44431</v>
      </c>
      <c r="I3208" s="29">
        <v>44796</v>
      </c>
      <c r="J3208" s="17" t="str">
        <f>IF(Ugovori_OPULJP[[#This Row],[DATUM ZAVRŠETKA OPERACIJE]]&gt;DATE(2023,12,31),"u provedbi","završen")</f>
        <v>završen</v>
      </c>
      <c r="K3208" s="28" t="s">
        <v>144</v>
      </c>
      <c r="L3208" s="28" t="s">
        <v>144</v>
      </c>
      <c r="M3208" s="18">
        <v>0.85</v>
      </c>
      <c r="N3208" s="18">
        <v>0.15</v>
      </c>
      <c r="O3208" s="19">
        <f>Ugovori_OPULJP[[#This Row],[Bespovratna sredstva - Ukupno (EU+Nac) HRK
= Ukupna ugovorena vrijednost bespovratnih sredstava]]*Ugovori_OPULJP[[#This Row],[EU STOPA SUFINANCIRANJA %
EU CO-FINANCING RATE %]]</f>
        <v>3825000</v>
      </c>
      <c r="P3208" s="20">
        <f>Ugovori_OPULJP[[#This Row],[Bespovratna sredstva - EU dio - HRK]]/7.5345</f>
        <v>507664.74218594463</v>
      </c>
      <c r="Q3208" s="19">
        <f>Ugovori_OPULJP[[#This Row],[Bespovratna sredstva - Ukupno (EU+Nac) HRK
= Ukupna ugovorena vrijednost bespovratnih sredstava]]*Ugovori_OPULJP[[#This Row],[STOPA NACIONALNOG SUFINANCIRANJA %]]</f>
        <v>675000</v>
      </c>
      <c r="R3208" s="20">
        <f>Ugovori_OPULJP[[#This Row],[Bespovratna sredstva - Nacionalni dio - HRK]]/7.5345</f>
        <v>89587.895679872585</v>
      </c>
      <c r="S3208" s="21">
        <v>4500000</v>
      </c>
      <c r="T3208" s="22">
        <f>Ugovori_OPULJP[[#This Row],[Bespovratna sredstva - Ukupno (EU+Nac) HRK
= Ukupna ugovorena vrijednost bespovratnih sredstava]]/7.5345</f>
        <v>597252.63786581717</v>
      </c>
      <c r="U3208" s="19">
        <v>1117423.2000000002</v>
      </c>
      <c r="V3208" s="20">
        <f>Ugovori_OPULJP[[#This Row],[Javni doprinos korisnika - HRK]]/7.5345</f>
        <v>148307.54529165837</v>
      </c>
      <c r="W3208" s="19">
        <v>0</v>
      </c>
      <c r="X3208" s="20">
        <f>Ugovori_OPULJP[[#This Row],[Privatni doprinos korisnika - HRK]]/7.5345</f>
        <v>0</v>
      </c>
      <c r="Y3208" s="21">
        <f>Ugovori_OPULJP[[#This Row],[Bespovratna sredstva - Ukupno (EU+Nac) HRK
= Ukupna ugovorena vrijednost bespovratnih sredstava]]+Ugovori_OPULJP[[#This Row],[Javni doprinos korisnika - HRK]]+Ugovori_OPULJP[[#This Row],[Privatni doprinos korisnika - HRK]]</f>
        <v>5617423.2000000002</v>
      </c>
      <c r="Z3208" s="22">
        <f>Ugovori_OPULJP[[#This Row],[UKUPNI PRIHVATLJIVI IZDACI
TOTAL ELIGIBLE EXPENDITURE
= Bespovratna sredstva ukupno + doprinos korisnika
= Ukupni prihvatljivi troškovi
= Ukupna ugovorena vrijednost projekta HRK]]/7.5345</f>
        <v>745560.18315747555</v>
      </c>
      <c r="AA3208" s="27" t="s">
        <v>10676</v>
      </c>
      <c r="AB3208" s="27" t="s">
        <v>10677</v>
      </c>
      <c r="AC3208" s="91" t="s">
        <v>11612</v>
      </c>
      <c r="AD3208" s="33" t="s">
        <v>11033</v>
      </c>
    </row>
    <row r="3209" spans="1:30" ht="66.75" customHeight="1" x14ac:dyDescent="0.3">
      <c r="A3209" s="31" t="s">
        <v>11613</v>
      </c>
      <c r="B3209" s="25" t="s">
        <v>10671</v>
      </c>
      <c r="C3209" s="26" t="s">
        <v>11029</v>
      </c>
      <c r="D3209" s="40" t="s">
        <v>11482</v>
      </c>
      <c r="E3209" s="27" t="s">
        <v>223</v>
      </c>
      <c r="F3209" s="32" t="s">
        <v>11614</v>
      </c>
      <c r="G3209" s="32" t="s">
        <v>4502</v>
      </c>
      <c r="H3209" s="29">
        <v>44424</v>
      </c>
      <c r="I3209" s="29">
        <v>44789</v>
      </c>
      <c r="J3209" s="17" t="str">
        <f>IF(Ugovori_OPULJP[[#This Row],[DATUM ZAVRŠETKA OPERACIJE]]&gt;DATE(2023,12,31),"u provedbi","završen")</f>
        <v>završen</v>
      </c>
      <c r="K3209" s="28" t="s">
        <v>591</v>
      </c>
      <c r="L3209" s="37" t="s">
        <v>591</v>
      </c>
      <c r="M3209" s="18">
        <v>0.85</v>
      </c>
      <c r="N3209" s="18">
        <v>0.15</v>
      </c>
      <c r="O3209" s="19">
        <f>Ugovori_OPULJP[[#This Row],[Bespovratna sredstva - Ukupno (EU+Nac) HRK
= Ukupna ugovorena vrijednost bespovratnih sredstava]]*Ugovori_OPULJP[[#This Row],[EU STOPA SUFINANCIRANJA %
EU CO-FINANCING RATE %]]</f>
        <v>1536410.547</v>
      </c>
      <c r="P3209" s="20">
        <f>Ugovori_OPULJP[[#This Row],[Bespovratna sredstva - EU dio - HRK]]/7.5345</f>
        <v>203916.7226756918</v>
      </c>
      <c r="Q3209" s="19">
        <f>Ugovori_OPULJP[[#This Row],[Bespovratna sredstva - Ukupno (EU+Nac) HRK
= Ukupna ugovorena vrijednost bespovratnih sredstava]]*Ugovori_OPULJP[[#This Row],[STOPA NACIONALNOG SUFINANCIRANJA %]]</f>
        <v>271131.27299999999</v>
      </c>
      <c r="R3209" s="20">
        <f>Ugovori_OPULJP[[#This Row],[Bespovratna sredstva - Nacionalni dio - HRK]]/7.5345</f>
        <v>35985.304001592667</v>
      </c>
      <c r="S3209" s="21">
        <v>1807541.82</v>
      </c>
      <c r="T3209" s="22">
        <f>Ugovori_OPULJP[[#This Row],[Bespovratna sredstva - Ukupno (EU+Nac) HRK
= Ukupna ugovorena vrijednost bespovratnih sredstava]]/7.5345</f>
        <v>239902.02667728448</v>
      </c>
      <c r="U3209" s="19">
        <v>95133.780000000028</v>
      </c>
      <c r="V3209" s="20">
        <f>Ugovori_OPULJP[[#This Row],[Javni doprinos korisnika - HRK]]/7.5345</f>
        <v>12626.422456699187</v>
      </c>
      <c r="W3209" s="19">
        <v>0</v>
      </c>
      <c r="X3209" s="20">
        <f>Ugovori_OPULJP[[#This Row],[Privatni doprinos korisnika - HRK]]/7.5345</f>
        <v>0</v>
      </c>
      <c r="Y3209" s="21">
        <f>Ugovori_OPULJP[[#This Row],[Bespovratna sredstva - Ukupno (EU+Nac) HRK
= Ukupna ugovorena vrijednost bespovratnih sredstava]]+Ugovori_OPULJP[[#This Row],[Javni doprinos korisnika - HRK]]+Ugovori_OPULJP[[#This Row],[Privatni doprinos korisnika - HRK]]</f>
        <v>1902675.6</v>
      </c>
      <c r="Z3209" s="22">
        <f>Ugovori_OPULJP[[#This Row],[UKUPNI PRIHVATLJIVI IZDACI
TOTAL ELIGIBLE EXPENDITURE
= Bespovratna sredstva ukupno + doprinos korisnika
= Ukupni prihvatljivi troškovi
= Ukupna ugovorena vrijednost projekta HRK]]/7.5345</f>
        <v>252528.44913398367</v>
      </c>
      <c r="AA3209" s="27" t="s">
        <v>10676</v>
      </c>
      <c r="AB3209" s="27" t="s">
        <v>10677</v>
      </c>
      <c r="AC3209" s="91" t="s">
        <v>11615</v>
      </c>
      <c r="AD3209" s="33" t="s">
        <v>11033</v>
      </c>
    </row>
    <row r="3210" spans="1:30" ht="66.75" customHeight="1" x14ac:dyDescent="0.3">
      <c r="A3210" s="31" t="s">
        <v>11616</v>
      </c>
      <c r="B3210" s="25" t="s">
        <v>10671</v>
      </c>
      <c r="C3210" s="26" t="s">
        <v>11029</v>
      </c>
      <c r="D3210" s="40" t="s">
        <v>11482</v>
      </c>
      <c r="E3210" s="27" t="s">
        <v>223</v>
      </c>
      <c r="F3210" s="32" t="s">
        <v>11617</v>
      </c>
      <c r="G3210" s="32" t="s">
        <v>11618</v>
      </c>
      <c r="H3210" s="29">
        <v>44440</v>
      </c>
      <c r="I3210" s="29">
        <v>44805</v>
      </c>
      <c r="J3210" s="17" t="str">
        <f>IF(Ugovori_OPULJP[[#This Row],[DATUM ZAVRŠETKA OPERACIJE]]&gt;DATE(2023,12,31),"u provedbi","završen")</f>
        <v>završen</v>
      </c>
      <c r="K3210" s="28" t="s">
        <v>192</v>
      </c>
      <c r="L3210" s="37" t="s">
        <v>192</v>
      </c>
      <c r="M3210" s="18">
        <v>0.85</v>
      </c>
      <c r="N3210" s="18">
        <v>0.15</v>
      </c>
      <c r="O3210" s="19">
        <f>Ugovori_OPULJP[[#This Row],[Bespovratna sredstva - Ukupno (EU+Nac) HRK
= Ukupna ugovorena vrijednost bespovratnih sredstava]]*Ugovori_OPULJP[[#This Row],[EU STOPA SUFINANCIRANJA %
EU CO-FINANCING RATE %]]</f>
        <v>589149.90899999999</v>
      </c>
      <c r="P3210" s="20">
        <f>Ugovori_OPULJP[[#This Row],[Bespovratna sredstva - EU dio - HRK]]/7.5345</f>
        <v>78193.630499701365</v>
      </c>
      <c r="Q3210" s="19">
        <f>Ugovori_OPULJP[[#This Row],[Bespovratna sredstva - Ukupno (EU+Nac) HRK
= Ukupna ugovorena vrijednost bespovratnih sredstava]]*Ugovori_OPULJP[[#This Row],[STOPA NACIONALNOG SUFINANCIRANJA %]]</f>
        <v>103967.63100000001</v>
      </c>
      <c r="R3210" s="20">
        <f>Ugovori_OPULJP[[#This Row],[Bespovratna sredstva - Nacionalni dio - HRK]]/7.5345</f>
        <v>13798.875970535537</v>
      </c>
      <c r="S3210" s="21">
        <v>693117.54</v>
      </c>
      <c r="T3210" s="22">
        <f>Ugovori_OPULJP[[#This Row],[Bespovratna sredstva - Ukupno (EU+Nac) HRK
= Ukupna ugovorena vrijednost bespovratnih sredstava]]/7.5345</f>
        <v>91992.506470236913</v>
      </c>
      <c r="U3210" s="19">
        <v>122314.85999999999</v>
      </c>
      <c r="V3210" s="20">
        <f>Ugovori_OPULJP[[#This Row],[Javni doprinos korisnika - HRK]]/7.5345</f>
        <v>16233.971730041805</v>
      </c>
      <c r="W3210" s="19">
        <v>0</v>
      </c>
      <c r="X3210" s="20">
        <f>Ugovori_OPULJP[[#This Row],[Privatni doprinos korisnika - HRK]]/7.5345</f>
        <v>0</v>
      </c>
      <c r="Y3210" s="21">
        <f>Ugovori_OPULJP[[#This Row],[Bespovratna sredstva - Ukupno (EU+Nac) HRK
= Ukupna ugovorena vrijednost bespovratnih sredstava]]+Ugovori_OPULJP[[#This Row],[Javni doprinos korisnika - HRK]]+Ugovori_OPULJP[[#This Row],[Privatni doprinos korisnika - HRK]]</f>
        <v>815432.4</v>
      </c>
      <c r="Z3210" s="22">
        <f>Ugovori_OPULJP[[#This Row],[UKUPNI PRIHVATLJIVI IZDACI
TOTAL ELIGIBLE EXPENDITURE
= Bespovratna sredstva ukupno + doprinos korisnika
= Ukupni prihvatljivi troškovi
= Ukupna ugovorena vrijednost projekta HRK]]/7.5345</f>
        <v>108226.47820027871</v>
      </c>
      <c r="AA3210" s="27" t="s">
        <v>10676</v>
      </c>
      <c r="AB3210" s="27" t="s">
        <v>10677</v>
      </c>
      <c r="AC3210" s="91" t="s">
        <v>11619</v>
      </c>
      <c r="AD3210" s="33" t="s">
        <v>11033</v>
      </c>
    </row>
    <row r="3211" spans="1:30" ht="66.75" customHeight="1" x14ac:dyDescent="0.3">
      <c r="A3211" s="31" t="s">
        <v>11620</v>
      </c>
      <c r="B3211" s="25" t="s">
        <v>10671</v>
      </c>
      <c r="C3211" s="26" t="s">
        <v>11029</v>
      </c>
      <c r="D3211" s="40" t="s">
        <v>11482</v>
      </c>
      <c r="E3211" s="27" t="s">
        <v>223</v>
      </c>
      <c r="F3211" s="32" t="s">
        <v>11621</v>
      </c>
      <c r="G3211" s="14" t="s">
        <v>8497</v>
      </c>
      <c r="H3211" s="29">
        <v>44409</v>
      </c>
      <c r="I3211" s="29">
        <v>44774</v>
      </c>
      <c r="J3211" s="17" t="str">
        <f>IF(Ugovori_OPULJP[[#This Row],[DATUM ZAVRŠETKA OPERACIJE]]&gt;DATE(2023,12,31),"u provedbi","završen")</f>
        <v>završen</v>
      </c>
      <c r="K3211" s="28" t="s">
        <v>235</v>
      </c>
      <c r="L3211" s="37" t="s">
        <v>235</v>
      </c>
      <c r="M3211" s="18">
        <v>0.85</v>
      </c>
      <c r="N3211" s="18">
        <v>0.15</v>
      </c>
      <c r="O3211" s="19">
        <f>Ugovori_OPULJP[[#This Row],[Bespovratna sredstva - Ukupno (EU+Nac) HRK
= Ukupna ugovorena vrijednost bespovratnih sredstava]]*Ugovori_OPULJP[[#This Row],[EU STOPA SUFINANCIRANJA %
EU CO-FINANCING RATE %]]</f>
        <v>1603796.9745</v>
      </c>
      <c r="P3211" s="20">
        <f>Ugovori_OPULJP[[#This Row],[Bespovratna sredstva - EU dio - HRK]]/7.5345</f>
        <v>212860.43858252041</v>
      </c>
      <c r="Q3211" s="19">
        <f>Ugovori_OPULJP[[#This Row],[Bespovratna sredstva - Ukupno (EU+Nac) HRK
= Ukupna ugovorena vrijednost bespovratnih sredstava]]*Ugovori_OPULJP[[#This Row],[STOPA NACIONALNOG SUFINANCIRANJA %]]</f>
        <v>283022.99549999996</v>
      </c>
      <c r="R3211" s="20">
        <f>Ugovori_OPULJP[[#This Row],[Bespovratna sredstva - Nacionalni dio - HRK]]/7.5345</f>
        <v>37563.606808680066</v>
      </c>
      <c r="S3211" s="21">
        <v>1886819.97</v>
      </c>
      <c r="T3211" s="22">
        <f>Ugovori_OPULJP[[#This Row],[Bespovratna sredstva - Ukupno (EU+Nac) HRK
= Ukupna ugovorena vrijednost bespovratnih sredstava]]/7.5345</f>
        <v>250424.04539120046</v>
      </c>
      <c r="U3211" s="19">
        <v>332968.23000000021</v>
      </c>
      <c r="V3211" s="20">
        <f>Ugovori_OPULJP[[#This Row],[Javni doprinos korisnika - HRK]]/7.5345</f>
        <v>44192.478598447167</v>
      </c>
      <c r="W3211" s="19">
        <v>0</v>
      </c>
      <c r="X3211" s="20">
        <f>Ugovori_OPULJP[[#This Row],[Privatni doprinos korisnika - HRK]]/7.5345</f>
        <v>0</v>
      </c>
      <c r="Y3211" s="21">
        <f>Ugovori_OPULJP[[#This Row],[Bespovratna sredstva - Ukupno (EU+Nac) HRK
= Ukupna ugovorena vrijednost bespovratnih sredstava]]+Ugovori_OPULJP[[#This Row],[Javni doprinos korisnika - HRK]]+Ugovori_OPULJP[[#This Row],[Privatni doprinos korisnika - HRK]]</f>
        <v>2219788.2000000002</v>
      </c>
      <c r="Z3211" s="22">
        <f>Ugovori_OPULJP[[#This Row],[UKUPNI PRIHVATLJIVI IZDACI
TOTAL ELIGIBLE EXPENDITURE
= Bespovratna sredstva ukupno + doprinos korisnika
= Ukupni prihvatljivi troškovi
= Ukupna ugovorena vrijednost projekta HRK]]/7.5345</f>
        <v>294616.52398964763</v>
      </c>
      <c r="AA3211" s="27" t="s">
        <v>10676</v>
      </c>
      <c r="AB3211" s="27" t="s">
        <v>10677</v>
      </c>
      <c r="AC3211" s="91" t="s">
        <v>11622</v>
      </c>
      <c r="AD3211" s="33" t="s">
        <v>11033</v>
      </c>
    </row>
    <row r="3212" spans="1:30" ht="66.75" customHeight="1" x14ac:dyDescent="0.3">
      <c r="A3212" s="31" t="s">
        <v>11623</v>
      </c>
      <c r="B3212" s="25" t="s">
        <v>10671</v>
      </c>
      <c r="C3212" s="26" t="s">
        <v>11029</v>
      </c>
      <c r="D3212" s="40" t="s">
        <v>11482</v>
      </c>
      <c r="E3212" s="27" t="s">
        <v>223</v>
      </c>
      <c r="F3212" s="32" t="s">
        <v>11624</v>
      </c>
      <c r="G3212" s="14" t="s">
        <v>234</v>
      </c>
      <c r="H3212" s="29">
        <v>44424</v>
      </c>
      <c r="I3212" s="29">
        <v>44789</v>
      </c>
      <c r="J3212" s="17" t="str">
        <f>IF(Ugovori_OPULJP[[#This Row],[DATUM ZAVRŠETKA OPERACIJE]]&gt;DATE(2023,12,31),"u provedbi","završen")</f>
        <v>završen</v>
      </c>
      <c r="K3212" s="28" t="s">
        <v>235</v>
      </c>
      <c r="L3212" s="28" t="s">
        <v>235</v>
      </c>
      <c r="M3212" s="18">
        <v>0.85</v>
      </c>
      <c r="N3212" s="18">
        <v>0.15</v>
      </c>
      <c r="O3212" s="19">
        <f>Ugovori_OPULJP[[#This Row],[Bespovratna sredstva - Ukupno (EU+Nac) HRK
= Ukupna ugovorena vrijednost bespovratnih sredstava]]*Ugovori_OPULJP[[#This Row],[EU STOPA SUFINANCIRANJA %
EU CO-FINANCING RATE %]]</f>
        <v>2550000</v>
      </c>
      <c r="P3212" s="20">
        <f>Ugovori_OPULJP[[#This Row],[Bespovratna sredstva - EU dio - HRK]]/7.5345</f>
        <v>338443.1614572964</v>
      </c>
      <c r="Q3212" s="19">
        <f>Ugovori_OPULJP[[#This Row],[Bespovratna sredstva - Ukupno (EU+Nac) HRK
= Ukupna ugovorena vrijednost bespovratnih sredstava]]*Ugovori_OPULJP[[#This Row],[STOPA NACIONALNOG SUFINANCIRANJA %]]</f>
        <v>450000</v>
      </c>
      <c r="R3212" s="20">
        <f>Ugovori_OPULJP[[#This Row],[Bespovratna sredstva - Nacionalni dio - HRK]]/7.5345</f>
        <v>59725.263786581723</v>
      </c>
      <c r="S3212" s="21">
        <v>3000000</v>
      </c>
      <c r="T3212" s="22">
        <f>Ugovori_OPULJP[[#This Row],[Bespovratna sredstva - Ukupno (EU+Nac) HRK
= Ukupna ugovorena vrijednost bespovratnih sredstava]]/7.5345</f>
        <v>398168.42524387816</v>
      </c>
      <c r="U3212" s="19">
        <v>1122463.7999999998</v>
      </c>
      <c r="V3212" s="20">
        <f>Ugovori_OPULJP[[#This Row],[Javni doprinos korisnika - HRK]]/7.5345</f>
        <v>148976.54787975311</v>
      </c>
      <c r="W3212" s="19">
        <v>0</v>
      </c>
      <c r="X3212" s="20">
        <f>Ugovori_OPULJP[[#This Row],[Privatni doprinos korisnika - HRK]]/7.5345</f>
        <v>0</v>
      </c>
      <c r="Y3212" s="21">
        <f>Ugovori_OPULJP[[#This Row],[Bespovratna sredstva - Ukupno (EU+Nac) HRK
= Ukupna ugovorena vrijednost bespovratnih sredstava]]+Ugovori_OPULJP[[#This Row],[Javni doprinos korisnika - HRK]]+Ugovori_OPULJP[[#This Row],[Privatni doprinos korisnika - HRK]]</f>
        <v>4122463.8</v>
      </c>
      <c r="Z3212" s="22">
        <f>Ugovori_OPULJP[[#This Row],[UKUPNI PRIHVATLJIVI IZDACI
TOTAL ELIGIBLE EXPENDITURE
= Bespovratna sredstva ukupno + doprinos korisnika
= Ukupni prihvatljivi troškovi
= Ukupna ugovorena vrijednost projekta HRK]]/7.5345</f>
        <v>547144.97312363121</v>
      </c>
      <c r="AA3212" s="27" t="s">
        <v>10676</v>
      </c>
      <c r="AB3212" s="27" t="s">
        <v>10677</v>
      </c>
      <c r="AC3212" s="91" t="s">
        <v>11625</v>
      </c>
      <c r="AD3212" s="33" t="s">
        <v>11033</v>
      </c>
    </row>
    <row r="3213" spans="1:30" ht="66.75" customHeight="1" x14ac:dyDescent="0.3">
      <c r="A3213" s="31" t="s">
        <v>11626</v>
      </c>
      <c r="B3213" s="25" t="s">
        <v>10671</v>
      </c>
      <c r="C3213" s="26" t="s">
        <v>11029</v>
      </c>
      <c r="D3213" s="40" t="s">
        <v>11482</v>
      </c>
      <c r="E3213" s="27" t="s">
        <v>223</v>
      </c>
      <c r="F3213" s="32" t="s">
        <v>11627</v>
      </c>
      <c r="G3213" s="14" t="s">
        <v>853</v>
      </c>
      <c r="H3213" s="29">
        <v>44421</v>
      </c>
      <c r="I3213" s="29">
        <v>44789</v>
      </c>
      <c r="J3213" s="17" t="str">
        <f>IF(Ugovori_OPULJP[[#This Row],[DATUM ZAVRŠETKA OPERACIJE]]&gt;DATE(2023,12,31),"u provedbi","završen")</f>
        <v>završen</v>
      </c>
      <c r="K3213" s="28" t="s">
        <v>91</v>
      </c>
      <c r="L3213" s="37" t="s">
        <v>91</v>
      </c>
      <c r="M3213" s="18">
        <v>0.85</v>
      </c>
      <c r="N3213" s="18">
        <v>0.15</v>
      </c>
      <c r="O3213" s="19">
        <f>Ugovori_OPULJP[[#This Row],[Bespovratna sredstva - Ukupno (EU+Nac) HRK
= Ukupna ugovorena vrijednost bespovratnih sredstava]]*Ugovori_OPULJP[[#This Row],[EU STOPA SUFINANCIRANJA %
EU CO-FINANCING RATE %]]</f>
        <v>1282267.449</v>
      </c>
      <c r="P3213" s="20">
        <f>Ugovori_OPULJP[[#This Row],[Bespovratna sredstva - EU dio - HRK]]/7.5345</f>
        <v>170186.13696993826</v>
      </c>
      <c r="Q3213" s="19">
        <f>Ugovori_OPULJP[[#This Row],[Bespovratna sredstva - Ukupno (EU+Nac) HRK
= Ukupna ugovorena vrijednost bespovratnih sredstava]]*Ugovori_OPULJP[[#This Row],[STOPA NACIONALNOG SUFINANCIRANJA %]]</f>
        <v>226282.49099999998</v>
      </c>
      <c r="R3213" s="20">
        <f>Ugovori_OPULJP[[#This Row],[Bespovratna sredstva - Nacionalni dio - HRK]]/7.5345</f>
        <v>30032.847700577338</v>
      </c>
      <c r="S3213" s="21">
        <v>1508549.94</v>
      </c>
      <c r="T3213" s="22">
        <f>Ugovori_OPULJP[[#This Row],[Bespovratna sredstva - Ukupno (EU+Nac) HRK
= Ukupna ugovorena vrijednost bespovratnih sredstava]]/7.5345</f>
        <v>200218.98467051561</v>
      </c>
      <c r="U3213" s="19">
        <v>167616.66000000015</v>
      </c>
      <c r="V3213" s="20">
        <f>Ugovori_OPULJP[[#This Row],[Javni doprinos korisnika - HRK]]/7.5345</f>
        <v>22246.553852279532</v>
      </c>
      <c r="W3213" s="19">
        <v>0</v>
      </c>
      <c r="X3213" s="20">
        <f>Ugovori_OPULJP[[#This Row],[Privatni doprinos korisnika - HRK]]/7.5345</f>
        <v>0</v>
      </c>
      <c r="Y3213" s="21">
        <f>Ugovori_OPULJP[[#This Row],[Bespovratna sredstva - Ukupno (EU+Nac) HRK
= Ukupna ugovorena vrijednost bespovratnih sredstava]]+Ugovori_OPULJP[[#This Row],[Javni doprinos korisnika - HRK]]+Ugovori_OPULJP[[#This Row],[Privatni doprinos korisnika - HRK]]</f>
        <v>1676166.6</v>
      </c>
      <c r="Z3213" s="22">
        <f>Ugovori_OPULJP[[#This Row],[UKUPNI PRIHVATLJIVI IZDACI
TOTAL ELIGIBLE EXPENDITURE
= Bespovratna sredstva ukupno + doprinos korisnika
= Ukupni prihvatljivi troškovi
= Ukupna ugovorena vrijednost projekta HRK]]/7.5345</f>
        <v>222465.53852279513</v>
      </c>
      <c r="AA3213" s="27" t="s">
        <v>10676</v>
      </c>
      <c r="AB3213" s="27" t="s">
        <v>10677</v>
      </c>
      <c r="AC3213" s="91" t="s">
        <v>11628</v>
      </c>
      <c r="AD3213" s="33" t="s">
        <v>11033</v>
      </c>
    </row>
    <row r="3214" spans="1:30" ht="66.75" customHeight="1" x14ac:dyDescent="0.3">
      <c r="A3214" s="31" t="s">
        <v>11629</v>
      </c>
      <c r="B3214" s="25" t="s">
        <v>10671</v>
      </c>
      <c r="C3214" s="26" t="s">
        <v>11029</v>
      </c>
      <c r="D3214" s="40" t="s">
        <v>11630</v>
      </c>
      <c r="E3214" s="27" t="s">
        <v>223</v>
      </c>
      <c r="F3214" s="32" t="s">
        <v>11631</v>
      </c>
      <c r="G3214" s="32" t="s">
        <v>2374</v>
      </c>
      <c r="H3214" s="29">
        <v>44747</v>
      </c>
      <c r="I3214" s="29">
        <v>45112</v>
      </c>
      <c r="J3214" s="17" t="str">
        <f>IF(Ugovori_OPULJP[[#This Row],[DATUM ZAVRŠETKA OPERACIJE]]&gt;DATE(2023,12,31),"u provedbi","završen")</f>
        <v>završen</v>
      </c>
      <c r="K3214" s="28" t="s">
        <v>76</v>
      </c>
      <c r="L3214" s="28" t="s">
        <v>71</v>
      </c>
      <c r="M3214" s="18">
        <v>0.85</v>
      </c>
      <c r="N3214" s="18">
        <v>0.15</v>
      </c>
      <c r="O3214" s="19">
        <f>Ugovori_OPULJP[[#This Row],[Bespovratna sredstva - Ukupno (EU+Nac) HRK
= Ukupna ugovorena vrijednost bespovratnih sredstava]]*Ugovori_OPULJP[[#This Row],[EU STOPA SUFINANCIRANJA %
EU CO-FINANCING RATE %]]</f>
        <v>1636527.5249999999</v>
      </c>
      <c r="P3214" s="20">
        <f>Ugovori_OPULJP[[#This Row],[Bespovratna sredstva - EU dio - HRK]]/7.5345</f>
        <v>217204.52916583713</v>
      </c>
      <c r="Q3214" s="19">
        <f>Ugovori_OPULJP[[#This Row],[Bespovratna sredstva - Ukupno (EU+Nac) HRK
= Ukupna ugovorena vrijednost bespovratnih sredstava]]*Ugovori_OPULJP[[#This Row],[STOPA NACIONALNOG SUFINANCIRANJA %]]</f>
        <v>288798.97499999998</v>
      </c>
      <c r="R3214" s="20">
        <f>Ugovori_OPULJP[[#This Row],[Bespovratna sredstva - Nacionalni dio - HRK]]/7.5345</f>
        <v>38330.211029265374</v>
      </c>
      <c r="S3214" s="21">
        <v>1925326.5</v>
      </c>
      <c r="T3214" s="20">
        <f>Ugovori_OPULJP[[#This Row],[Bespovratna sredstva - Ukupno (EU+Nac) HRK
= Ukupna ugovorena vrijednost bespovratnih sredstava]]/7.5345</f>
        <v>255534.74019510252</v>
      </c>
      <c r="U3214" s="19">
        <v>339763.5</v>
      </c>
      <c r="V3214" s="20">
        <f>Ugovori_OPULJP[[#This Row],[Javni doprinos korisnika - HRK]]/7.5345</f>
        <v>45094.365916782794</v>
      </c>
      <c r="W3214" s="19">
        <v>0</v>
      </c>
      <c r="X3214" s="20">
        <f>Ugovori_OPULJP[[#This Row],[Privatni doprinos korisnika - HRK]]/7.5345</f>
        <v>0</v>
      </c>
      <c r="Y3214" s="21">
        <f>Ugovori_OPULJP[[#This Row],[Bespovratna sredstva - Ukupno (EU+Nac) HRK
= Ukupna ugovorena vrijednost bespovratnih sredstava]]+Ugovori_OPULJP[[#This Row],[Javni doprinos korisnika - HRK]]+Ugovori_OPULJP[[#This Row],[Privatni doprinos korisnika - HRK]]</f>
        <v>2265090</v>
      </c>
      <c r="Z3214" s="22">
        <f>Ugovori_OPULJP[[#This Row],[UKUPNI PRIHVATLJIVI IZDACI
TOTAL ELIGIBLE EXPENDITURE
= Bespovratna sredstva ukupno + doprinos korisnika
= Ukupni prihvatljivi troškovi
= Ukupna ugovorena vrijednost projekta HRK]]/7.5345</f>
        <v>300629.10611188534</v>
      </c>
      <c r="AA3214" s="27" t="s">
        <v>10676</v>
      </c>
      <c r="AB3214" s="27" t="s">
        <v>10677</v>
      </c>
      <c r="AC3214" s="91" t="s">
        <v>11632</v>
      </c>
      <c r="AD3214" s="33" t="s">
        <v>11033</v>
      </c>
    </row>
    <row r="3215" spans="1:30" ht="66.75" customHeight="1" x14ac:dyDescent="0.3">
      <c r="A3215" s="31" t="s">
        <v>11633</v>
      </c>
      <c r="B3215" s="25" t="s">
        <v>10671</v>
      </c>
      <c r="C3215" s="26" t="s">
        <v>11029</v>
      </c>
      <c r="D3215" s="40" t="s">
        <v>11630</v>
      </c>
      <c r="E3215" s="27" t="s">
        <v>223</v>
      </c>
      <c r="F3215" s="32" t="s">
        <v>11634</v>
      </c>
      <c r="G3215" s="32" t="s">
        <v>1684</v>
      </c>
      <c r="H3215" s="29">
        <v>44777</v>
      </c>
      <c r="I3215" s="29">
        <v>45142</v>
      </c>
      <c r="J3215" s="17" t="str">
        <f>IF(Ugovori_OPULJP[[#This Row],[DATUM ZAVRŠETKA OPERACIJE]]&gt;DATE(2023,12,31),"u provedbi","završen")</f>
        <v>završen</v>
      </c>
      <c r="K3215" s="15" t="s">
        <v>329</v>
      </c>
      <c r="L3215" s="15" t="s">
        <v>329</v>
      </c>
      <c r="M3215" s="18">
        <v>0.85</v>
      </c>
      <c r="N3215" s="18">
        <v>0.15</v>
      </c>
      <c r="O3215" s="19">
        <f>Ugovori_OPULJP[[#This Row],[Bespovratna sredstva - Ukupno (EU+Nac) HRK
= Ukupna ugovorena vrijednost bespovratnih sredstava]]*Ugovori_OPULJP[[#This Row],[EU STOPA SUFINANCIRANJA %
EU CO-FINANCING RATE %]]</f>
        <v>589149.90899999999</v>
      </c>
      <c r="P3215" s="20">
        <f>Ugovori_OPULJP[[#This Row],[Bespovratna sredstva - EU dio - HRK]]/7.5345</f>
        <v>78193.630499701365</v>
      </c>
      <c r="Q3215" s="19">
        <f>Ugovori_OPULJP[[#This Row],[Bespovratna sredstva - Ukupno (EU+Nac) HRK
= Ukupna ugovorena vrijednost bespovratnih sredstava]]*Ugovori_OPULJP[[#This Row],[STOPA NACIONALNOG SUFINANCIRANJA %]]</f>
        <v>103967.63100000001</v>
      </c>
      <c r="R3215" s="20">
        <f>Ugovori_OPULJP[[#This Row],[Bespovratna sredstva - Nacionalni dio - HRK]]/7.5345</f>
        <v>13798.875970535537</v>
      </c>
      <c r="S3215" s="21">
        <v>693117.54</v>
      </c>
      <c r="T3215" s="20">
        <f>Ugovori_OPULJP[[#This Row],[Bespovratna sredstva - Ukupno (EU+Nac) HRK
= Ukupna ugovorena vrijednost bespovratnih sredstava]]/7.5345</f>
        <v>91992.506470236913</v>
      </c>
      <c r="U3215" s="19">
        <v>77013.059999999939</v>
      </c>
      <c r="V3215" s="20">
        <f>Ugovori_OPULJP[[#This Row],[Javni doprinos korisnika - HRK]]/7.5345</f>
        <v>10221.389607804093</v>
      </c>
      <c r="W3215" s="19">
        <v>0</v>
      </c>
      <c r="X3215" s="20">
        <f>Ugovori_OPULJP[[#This Row],[Privatni doprinos korisnika - HRK]]/7.5345</f>
        <v>0</v>
      </c>
      <c r="Y3215" s="21">
        <f>Ugovori_OPULJP[[#This Row],[Bespovratna sredstva - Ukupno (EU+Nac) HRK
= Ukupna ugovorena vrijednost bespovratnih sredstava]]+Ugovori_OPULJP[[#This Row],[Javni doprinos korisnika - HRK]]+Ugovori_OPULJP[[#This Row],[Privatni doprinos korisnika - HRK]]</f>
        <v>770130.6</v>
      </c>
      <c r="Z3215" s="22">
        <f>Ugovori_OPULJP[[#This Row],[UKUPNI PRIHVATLJIVI IZDACI
TOTAL ELIGIBLE EXPENDITURE
= Bespovratna sredstva ukupno + doprinos korisnika
= Ukupni prihvatljivi troškovi
= Ukupna ugovorena vrijednost projekta HRK]]/7.5345</f>
        <v>102213.896078041</v>
      </c>
      <c r="AA3215" s="27" t="s">
        <v>10676</v>
      </c>
      <c r="AB3215" s="27" t="s">
        <v>10677</v>
      </c>
      <c r="AC3215" s="91" t="s">
        <v>11487</v>
      </c>
      <c r="AD3215" s="33" t="s">
        <v>11033</v>
      </c>
    </row>
    <row r="3216" spans="1:30" ht="66.75" customHeight="1" x14ac:dyDescent="0.3">
      <c r="A3216" s="31" t="s">
        <v>11635</v>
      </c>
      <c r="B3216" s="25" t="s">
        <v>10671</v>
      </c>
      <c r="C3216" s="26" t="s">
        <v>11029</v>
      </c>
      <c r="D3216" s="40" t="s">
        <v>11630</v>
      </c>
      <c r="E3216" s="27" t="s">
        <v>223</v>
      </c>
      <c r="F3216" s="32" t="s">
        <v>11636</v>
      </c>
      <c r="G3216" s="32" t="s">
        <v>11381</v>
      </c>
      <c r="H3216" s="29">
        <v>44792</v>
      </c>
      <c r="I3216" s="29">
        <v>45159</v>
      </c>
      <c r="J3216" s="17" t="str">
        <f>IF(Ugovori_OPULJP[[#This Row],[DATUM ZAVRŠETKA OPERACIJE]]&gt;DATE(2023,12,31),"u provedbi","završen")</f>
        <v>završen</v>
      </c>
      <c r="K3216" s="15" t="s">
        <v>192</v>
      </c>
      <c r="L3216" s="15" t="s">
        <v>192</v>
      </c>
      <c r="M3216" s="18">
        <v>0.85</v>
      </c>
      <c r="N3216" s="18">
        <v>0.15</v>
      </c>
      <c r="O3216" s="19">
        <f>Ugovori_OPULJP[[#This Row],[Bespovratna sredstva - Ukupno (EU+Nac) HRK
= Ukupna ugovorena vrijednost bespovratnih sredstava]]*Ugovori_OPULJP[[#This Row],[EU STOPA SUFINANCIRANJA %
EU CO-FINANCING RATE %]]</f>
        <v>621880.4595</v>
      </c>
      <c r="P3216" s="20">
        <f>Ugovori_OPULJP[[#This Row],[Bespovratna sredstva - EU dio - HRK]]/7.5345</f>
        <v>82537.721083018114</v>
      </c>
      <c r="Q3216" s="19">
        <f>Ugovori_OPULJP[[#This Row],[Bespovratna sredstva - Ukupno (EU+Nac) HRK
= Ukupna ugovorena vrijednost bespovratnih sredstava]]*Ugovori_OPULJP[[#This Row],[STOPA NACIONALNOG SUFINANCIRANJA %]]</f>
        <v>109743.6105</v>
      </c>
      <c r="R3216" s="20">
        <f>Ugovori_OPULJP[[#This Row],[Bespovratna sredstva - Nacionalni dio - HRK]]/7.5345</f>
        <v>14565.480191120843</v>
      </c>
      <c r="S3216" s="21">
        <v>731624.07</v>
      </c>
      <c r="T3216" s="20">
        <f>Ugovori_OPULJP[[#This Row],[Bespovratna sredstva - Ukupno (EU+Nac) HRK
= Ukupna ugovorena vrijednost bespovratnih sredstava]]/7.5345</f>
        <v>97103.201274138948</v>
      </c>
      <c r="U3216" s="19">
        <v>129110.13</v>
      </c>
      <c r="V3216" s="20">
        <f>Ugovori_OPULJP[[#This Row],[Javni doprinos korisnika - HRK]]/7.5345</f>
        <v>17135.859048377464</v>
      </c>
      <c r="W3216" s="19">
        <v>0</v>
      </c>
      <c r="X3216" s="20">
        <f>Ugovori_OPULJP[[#This Row],[Privatni doprinos korisnika - HRK]]/7.5345</f>
        <v>0</v>
      </c>
      <c r="Y3216" s="21">
        <f>Ugovori_OPULJP[[#This Row],[Bespovratna sredstva - Ukupno (EU+Nac) HRK
= Ukupna ugovorena vrijednost bespovratnih sredstava]]+Ugovori_OPULJP[[#This Row],[Javni doprinos korisnika - HRK]]+Ugovori_OPULJP[[#This Row],[Privatni doprinos korisnika - HRK]]</f>
        <v>860734.2</v>
      </c>
      <c r="Z3216" s="22">
        <f>Ugovori_OPULJP[[#This Row],[UKUPNI PRIHVATLJIVI IZDACI
TOTAL ELIGIBLE EXPENDITURE
= Bespovratna sredstva ukupno + doprinos korisnika
= Ukupni prihvatljivi troškovi
= Ukupna ugovorena vrijednost projekta HRK]]/7.5345</f>
        <v>114239.06032251641</v>
      </c>
      <c r="AA3216" s="27" t="s">
        <v>10676</v>
      </c>
      <c r="AB3216" s="27" t="s">
        <v>10677</v>
      </c>
      <c r="AC3216" s="91" t="s">
        <v>11637</v>
      </c>
      <c r="AD3216" s="33" t="s">
        <v>11033</v>
      </c>
    </row>
    <row r="3217" spans="1:30" ht="66.75" customHeight="1" x14ac:dyDescent="0.3">
      <c r="A3217" s="31" t="s">
        <v>11638</v>
      </c>
      <c r="B3217" s="25" t="s">
        <v>10671</v>
      </c>
      <c r="C3217" s="26" t="s">
        <v>11029</v>
      </c>
      <c r="D3217" s="40" t="s">
        <v>11630</v>
      </c>
      <c r="E3217" s="27" t="s">
        <v>223</v>
      </c>
      <c r="F3217" s="32" t="s">
        <v>11639</v>
      </c>
      <c r="G3217" s="32" t="s">
        <v>853</v>
      </c>
      <c r="H3217" s="29">
        <v>44785</v>
      </c>
      <c r="I3217" s="29">
        <v>45152</v>
      </c>
      <c r="J3217" s="17" t="str">
        <f>IF(Ugovori_OPULJP[[#This Row],[DATUM ZAVRŠETKA OPERACIJE]]&gt;DATE(2023,12,31),"u provedbi","završen")</f>
        <v>završen</v>
      </c>
      <c r="K3217" s="28" t="s">
        <v>91</v>
      </c>
      <c r="L3217" s="28" t="s">
        <v>91</v>
      </c>
      <c r="M3217" s="18">
        <v>0.85</v>
      </c>
      <c r="N3217" s="18">
        <v>0.15</v>
      </c>
      <c r="O3217" s="19">
        <f>Ugovori_OPULJP[[#This Row],[Bespovratna sredstva - Ukupno (EU+Nac) HRK
= Ukupna ugovorena vrijednost bespovratnih sredstava]]*Ugovori_OPULJP[[#This Row],[EU STOPA SUFINANCIRANJA %
EU CO-FINANCING RATE %]]</f>
        <v>1524858.588</v>
      </c>
      <c r="P3217" s="20">
        <f>Ugovori_OPULJP[[#This Row],[Bespovratna sredstva - EU dio - HRK]]/7.5345</f>
        <v>202383.51423452119</v>
      </c>
      <c r="Q3217" s="19">
        <f>Ugovori_OPULJP[[#This Row],[Bespovratna sredstva - Ukupno (EU+Nac) HRK
= Ukupna ugovorena vrijednost bespovratnih sredstava]]*Ugovori_OPULJP[[#This Row],[STOPA NACIONALNOG SUFINANCIRANJA %]]</f>
        <v>269092.69199999998</v>
      </c>
      <c r="R3217" s="20">
        <f>Ugovori_OPULJP[[#This Row],[Bespovratna sredstva - Nacionalni dio - HRK]]/7.5345</f>
        <v>35714.737806091973</v>
      </c>
      <c r="S3217" s="21">
        <v>1793951.28</v>
      </c>
      <c r="T3217" s="20">
        <f>Ugovori_OPULJP[[#This Row],[Bespovratna sredstva - Ukupno (EU+Nac) HRK
= Ukupna ugovorena vrijednost bespovratnih sredstava]]/7.5345</f>
        <v>238098.25204061318</v>
      </c>
      <c r="U3217" s="19">
        <v>199327.91999999993</v>
      </c>
      <c r="V3217" s="20">
        <f>Ugovori_OPULJP[[#This Row],[Javni doprinos korisnika - HRK]]/7.5345</f>
        <v>26455.361337845898</v>
      </c>
      <c r="W3217" s="19">
        <v>0</v>
      </c>
      <c r="X3217" s="20">
        <f>Ugovori_OPULJP[[#This Row],[Privatni doprinos korisnika - HRK]]/7.5345</f>
        <v>0</v>
      </c>
      <c r="Y3217" s="21">
        <f>Ugovori_OPULJP[[#This Row],[Bespovratna sredstva - Ukupno (EU+Nac) HRK
= Ukupna ugovorena vrijednost bespovratnih sredstava]]+Ugovori_OPULJP[[#This Row],[Javni doprinos korisnika - HRK]]+Ugovori_OPULJP[[#This Row],[Privatni doprinos korisnika - HRK]]</f>
        <v>1993279.2</v>
      </c>
      <c r="Z3217" s="22">
        <f>Ugovori_OPULJP[[#This Row],[UKUPNI PRIHVATLJIVI IZDACI
TOTAL ELIGIBLE EXPENDITURE
= Bespovratna sredstva ukupno + doprinos korisnika
= Ukupni prihvatljivi troškovi
= Ukupna ugovorena vrijednost projekta HRK]]/7.5345</f>
        <v>264553.61337845906</v>
      </c>
      <c r="AA3217" s="27" t="s">
        <v>10676</v>
      </c>
      <c r="AB3217" s="27" t="s">
        <v>10677</v>
      </c>
      <c r="AC3217" s="91" t="s">
        <v>11640</v>
      </c>
      <c r="AD3217" s="33" t="s">
        <v>11033</v>
      </c>
    </row>
    <row r="3218" spans="1:30" ht="66.75" customHeight="1" x14ac:dyDescent="0.3">
      <c r="A3218" s="31" t="s">
        <v>11641</v>
      </c>
      <c r="B3218" s="25" t="s">
        <v>10671</v>
      </c>
      <c r="C3218" s="26" t="s">
        <v>11029</v>
      </c>
      <c r="D3218" s="40" t="s">
        <v>11630</v>
      </c>
      <c r="E3218" s="27" t="s">
        <v>223</v>
      </c>
      <c r="F3218" s="32" t="s">
        <v>11642</v>
      </c>
      <c r="G3218" s="32" t="s">
        <v>1768</v>
      </c>
      <c r="H3218" s="29">
        <v>44774</v>
      </c>
      <c r="I3218" s="29">
        <v>45139</v>
      </c>
      <c r="J3218" s="17" t="str">
        <f>IF(Ugovori_OPULJP[[#This Row],[DATUM ZAVRŠETKA OPERACIJE]]&gt;DATE(2023,12,31),"u provedbi","završen")</f>
        <v>završen</v>
      </c>
      <c r="K3218" s="15" t="s">
        <v>81</v>
      </c>
      <c r="L3218" s="15" t="s">
        <v>81</v>
      </c>
      <c r="M3218" s="18">
        <v>0.85</v>
      </c>
      <c r="N3218" s="18">
        <v>0.15</v>
      </c>
      <c r="O3218" s="19">
        <f>Ugovori_OPULJP[[#This Row],[Bespovratna sredstva - Ukupno (EU+Nac) HRK
= Ukupna ugovorena vrijednost bespovratnih sredstava]]*Ugovori_OPULJP[[#This Row],[EU STOPA SUFINANCIRANJA %
EU CO-FINANCING RATE %]]</f>
        <v>2495223.1439999999</v>
      </c>
      <c r="P3218" s="20">
        <f>Ugovori_OPULJP[[#This Row],[Bespovratna sredstva - EU dio - HRK]]/7.5345</f>
        <v>331173.02329285286</v>
      </c>
      <c r="Q3218" s="19">
        <f>Ugovori_OPULJP[[#This Row],[Bespovratna sredstva - Ukupno (EU+Nac) HRK
= Ukupna ugovorena vrijednost bespovratnih sredstava]]*Ugovori_OPULJP[[#This Row],[STOPA NACIONALNOG SUFINANCIRANJA %]]</f>
        <v>440333.49599999998</v>
      </c>
      <c r="R3218" s="20">
        <f>Ugovori_OPULJP[[#This Row],[Bespovratna sredstva - Nacionalni dio - HRK]]/7.5345</f>
        <v>58442.298228150503</v>
      </c>
      <c r="S3218" s="21">
        <v>2935556.64</v>
      </c>
      <c r="T3218" s="20">
        <f>Ugovori_OPULJP[[#This Row],[Bespovratna sredstva - Ukupno (EU+Nac) HRK
= Ukupna ugovorena vrijednost bespovratnih sredstava]]/7.5345</f>
        <v>389615.32152100338</v>
      </c>
      <c r="U3218" s="19">
        <v>326172.95999999996</v>
      </c>
      <c r="V3218" s="20">
        <f>Ugovori_OPULJP[[#This Row],[Javni doprinos korisnika - HRK]]/7.5345</f>
        <v>43290.591280111483</v>
      </c>
      <c r="W3218" s="19">
        <v>0</v>
      </c>
      <c r="X3218" s="20">
        <f>Ugovori_OPULJP[[#This Row],[Privatni doprinos korisnika - HRK]]/7.5345</f>
        <v>0</v>
      </c>
      <c r="Y3218" s="21">
        <f>Ugovori_OPULJP[[#This Row],[Bespovratna sredstva - Ukupno (EU+Nac) HRK
= Ukupna ugovorena vrijednost bespovratnih sredstava]]+Ugovori_OPULJP[[#This Row],[Javni doprinos korisnika - HRK]]+Ugovori_OPULJP[[#This Row],[Privatni doprinos korisnika - HRK]]</f>
        <v>3261729.6</v>
      </c>
      <c r="Z3218" s="22">
        <f>Ugovori_OPULJP[[#This Row],[UKUPNI PRIHVATLJIVI IZDACI
TOTAL ELIGIBLE EXPENDITURE
= Bespovratna sredstva ukupno + doprinos korisnika
= Ukupni prihvatljivi troškovi
= Ukupna ugovorena vrijednost projekta HRK]]/7.5345</f>
        <v>432905.91280111484</v>
      </c>
      <c r="AA3218" s="27" t="s">
        <v>10676</v>
      </c>
      <c r="AB3218" s="27" t="s">
        <v>10677</v>
      </c>
      <c r="AC3218" s="91" t="s">
        <v>11643</v>
      </c>
      <c r="AD3218" s="33" t="s">
        <v>11033</v>
      </c>
    </row>
    <row r="3219" spans="1:30" ht="66.75" customHeight="1" x14ac:dyDescent="0.3">
      <c r="A3219" s="31" t="s">
        <v>11644</v>
      </c>
      <c r="B3219" s="25" t="s">
        <v>10671</v>
      </c>
      <c r="C3219" s="26" t="s">
        <v>11029</v>
      </c>
      <c r="D3219" s="40" t="s">
        <v>11630</v>
      </c>
      <c r="E3219" s="27" t="s">
        <v>223</v>
      </c>
      <c r="F3219" s="32" t="s">
        <v>11645</v>
      </c>
      <c r="G3219" s="32" t="s">
        <v>7231</v>
      </c>
      <c r="H3219" s="29">
        <v>44790</v>
      </c>
      <c r="I3219" s="29">
        <v>45155</v>
      </c>
      <c r="J3219" s="17" t="str">
        <f>IF(Ugovori_OPULJP[[#This Row],[DATUM ZAVRŠETKA OPERACIJE]]&gt;DATE(2023,12,31),"u provedbi","završen")</f>
        <v>završen</v>
      </c>
      <c r="K3219" s="15" t="s">
        <v>329</v>
      </c>
      <c r="L3219" s="15" t="s">
        <v>329</v>
      </c>
      <c r="M3219" s="18">
        <v>0.85</v>
      </c>
      <c r="N3219" s="18">
        <v>0.15</v>
      </c>
      <c r="O3219" s="19">
        <f>Ugovori_OPULJP[[#This Row],[Bespovratna sredstva - Ukupno (EU+Nac) HRK
= Ukupna ugovorena vrijednost bespovratnih sredstava]]*Ugovori_OPULJP[[#This Row],[EU STOPA SUFINANCIRANJA %
EU CO-FINANCING RATE %]]</f>
        <v>2085128.5995</v>
      </c>
      <c r="P3219" s="20">
        <f>Ugovori_OPULJP[[#This Row],[Bespovratna sredstva - EU dio - HRK]]/7.5345</f>
        <v>276744.12363129604</v>
      </c>
      <c r="Q3219" s="19">
        <f>Ugovori_OPULJP[[#This Row],[Bespovratna sredstva - Ukupno (EU+Nac) HRK
= Ukupna ugovorena vrijednost bespovratnih sredstava]]*Ugovori_OPULJP[[#This Row],[STOPA NACIONALNOG SUFINANCIRANJA %]]</f>
        <v>367963.87050000002</v>
      </c>
      <c r="R3219" s="20">
        <f>Ugovori_OPULJP[[#This Row],[Bespovratna sredstva - Nacionalni dio - HRK]]/7.5345</f>
        <v>48837.19828787577</v>
      </c>
      <c r="S3219" s="21">
        <v>2453092.4700000002</v>
      </c>
      <c r="T3219" s="20">
        <f>Ugovori_OPULJP[[#This Row],[Bespovratna sredstva - Ukupno (EU+Nac) HRK
= Ukupna ugovorena vrijednost bespovratnih sredstava]]/7.5345</f>
        <v>325581.32191917184</v>
      </c>
      <c r="U3219" s="19">
        <v>129110.12999999989</v>
      </c>
      <c r="V3219" s="20">
        <f>Ugovori_OPULJP[[#This Row],[Javni doprinos korisnika - HRK]]/7.5345</f>
        <v>17135.85904837745</v>
      </c>
      <c r="W3219" s="19">
        <v>0</v>
      </c>
      <c r="X3219" s="20">
        <f>Ugovori_OPULJP[[#This Row],[Privatni doprinos korisnika - HRK]]/7.5345</f>
        <v>0</v>
      </c>
      <c r="Y3219" s="21">
        <f>Ugovori_OPULJP[[#This Row],[Bespovratna sredstva - Ukupno (EU+Nac) HRK
= Ukupna ugovorena vrijednost bespovratnih sredstava]]+Ugovori_OPULJP[[#This Row],[Javni doprinos korisnika - HRK]]+Ugovori_OPULJP[[#This Row],[Privatni doprinos korisnika - HRK]]</f>
        <v>2582202.6</v>
      </c>
      <c r="Z3219" s="22">
        <f>Ugovori_OPULJP[[#This Row],[UKUPNI PRIHVATLJIVI IZDACI
TOTAL ELIGIBLE EXPENDITURE
= Bespovratna sredstva ukupno + doprinos korisnika
= Ukupni prihvatljivi troškovi
= Ukupna ugovorena vrijednost projekta HRK]]/7.5345</f>
        <v>342717.18096754927</v>
      </c>
      <c r="AA3219" s="27" t="s">
        <v>10676</v>
      </c>
      <c r="AB3219" s="27" t="s">
        <v>10677</v>
      </c>
      <c r="AC3219" s="91" t="s">
        <v>11646</v>
      </c>
      <c r="AD3219" s="33" t="s">
        <v>11033</v>
      </c>
    </row>
    <row r="3220" spans="1:30" ht="66.75" customHeight="1" x14ac:dyDescent="0.3">
      <c r="A3220" s="31" t="s">
        <v>11647</v>
      </c>
      <c r="B3220" s="25" t="s">
        <v>10671</v>
      </c>
      <c r="C3220" s="26" t="s">
        <v>11029</v>
      </c>
      <c r="D3220" s="40" t="s">
        <v>11630</v>
      </c>
      <c r="E3220" s="27" t="s">
        <v>223</v>
      </c>
      <c r="F3220" s="32" t="s">
        <v>11648</v>
      </c>
      <c r="G3220" s="32" t="s">
        <v>10042</v>
      </c>
      <c r="H3220" s="29">
        <v>44774</v>
      </c>
      <c r="I3220" s="29">
        <v>45139</v>
      </c>
      <c r="J3220" s="17" t="str">
        <f>IF(Ugovori_OPULJP[[#This Row],[DATUM ZAVRŠETKA OPERACIJE]]&gt;DATE(2023,12,31),"u provedbi","završen")</f>
        <v>završen</v>
      </c>
      <c r="K3220" s="15" t="s">
        <v>329</v>
      </c>
      <c r="L3220" s="15" t="s">
        <v>329</v>
      </c>
      <c r="M3220" s="18">
        <v>0.85</v>
      </c>
      <c r="N3220" s="18">
        <v>0.15</v>
      </c>
      <c r="O3220" s="19">
        <f>Ugovori_OPULJP[[#This Row],[Bespovratna sredstva - Ukupno (EU+Nac) HRK
= Ukupna ugovorena vrijednost bespovratnih sredstava]]*Ugovori_OPULJP[[#This Row],[EU STOPA SUFINANCIRANJA %
EU CO-FINANCING RATE %]]</f>
        <v>1407413.6714999999</v>
      </c>
      <c r="P3220" s="20">
        <f>Ugovori_OPULJP[[#This Row],[Bespovratna sredstva - EU dio - HRK]]/7.5345</f>
        <v>186795.89508261994</v>
      </c>
      <c r="Q3220" s="19">
        <f>Ugovori_OPULJP[[#This Row],[Bespovratna sredstva - Ukupno (EU+Nac) HRK
= Ukupna ugovorena vrijednost bespovratnih sredstava]]*Ugovori_OPULJP[[#This Row],[STOPA NACIONALNOG SUFINANCIRANJA %]]</f>
        <v>248367.11849999998</v>
      </c>
      <c r="R3220" s="20">
        <f>Ugovori_OPULJP[[#This Row],[Bespovratna sredstva - Nacionalni dio - HRK]]/7.5345</f>
        <v>32963.981485168224</v>
      </c>
      <c r="S3220" s="21">
        <v>1655780.79</v>
      </c>
      <c r="T3220" s="20">
        <f>Ugovori_OPULJP[[#This Row],[Bespovratna sredstva - Ukupno (EU+Nac) HRK
= Ukupna ugovorena vrijednost bespovratnih sredstava]]/7.5345</f>
        <v>219759.87656778816</v>
      </c>
      <c r="U3220" s="19">
        <v>292196.60999999987</v>
      </c>
      <c r="V3220" s="20">
        <f>Ugovori_OPULJP[[#This Row],[Javni doprinos korisnika - HRK]]/7.5345</f>
        <v>38781.154688433191</v>
      </c>
      <c r="W3220" s="19">
        <v>0</v>
      </c>
      <c r="X3220" s="20">
        <f>Ugovori_OPULJP[[#This Row],[Privatni doprinos korisnika - HRK]]/7.5345</f>
        <v>0</v>
      </c>
      <c r="Y3220" s="21">
        <f>Ugovori_OPULJP[[#This Row],[Bespovratna sredstva - Ukupno (EU+Nac) HRK
= Ukupna ugovorena vrijednost bespovratnih sredstava]]+Ugovori_OPULJP[[#This Row],[Javni doprinos korisnika - HRK]]+Ugovori_OPULJP[[#This Row],[Privatni doprinos korisnika - HRK]]</f>
        <v>1947977.4</v>
      </c>
      <c r="Z3220" s="22">
        <f>Ugovori_OPULJP[[#This Row],[UKUPNI PRIHVATLJIVI IZDACI
TOTAL ELIGIBLE EXPENDITURE
= Bespovratna sredstva ukupno + doprinos korisnika
= Ukupni prihvatljivi troškovi
= Ukupna ugovorena vrijednost projekta HRK]]/7.5345</f>
        <v>258541.03125622135</v>
      </c>
      <c r="AA3220" s="27" t="s">
        <v>10676</v>
      </c>
      <c r="AB3220" s="27" t="s">
        <v>10677</v>
      </c>
      <c r="AC3220" s="91" t="s">
        <v>11649</v>
      </c>
      <c r="AD3220" s="33" t="s">
        <v>11033</v>
      </c>
    </row>
    <row r="3221" spans="1:30" ht="66.75" customHeight="1" x14ac:dyDescent="0.3">
      <c r="A3221" s="31" t="s">
        <v>11650</v>
      </c>
      <c r="B3221" s="25" t="s">
        <v>10671</v>
      </c>
      <c r="C3221" s="26" t="s">
        <v>11029</v>
      </c>
      <c r="D3221" s="40" t="s">
        <v>11630</v>
      </c>
      <c r="E3221" s="27" t="s">
        <v>223</v>
      </c>
      <c r="F3221" s="32" t="s">
        <v>11651</v>
      </c>
      <c r="G3221" s="32" t="s">
        <v>11282</v>
      </c>
      <c r="H3221" s="29">
        <v>44795</v>
      </c>
      <c r="I3221" s="29">
        <v>45160</v>
      </c>
      <c r="J3221" s="17" t="str">
        <f>IF(Ugovori_OPULJP[[#This Row],[DATUM ZAVRŠETKA OPERACIJE]]&gt;DATE(2023,12,31),"u provedbi","završen")</f>
        <v>završen</v>
      </c>
      <c r="K3221" s="15" t="s">
        <v>144</v>
      </c>
      <c r="L3221" s="15" t="s">
        <v>144</v>
      </c>
      <c r="M3221" s="18">
        <v>0.85</v>
      </c>
      <c r="N3221" s="18">
        <v>0.15</v>
      </c>
      <c r="O3221" s="19">
        <f>Ugovori_OPULJP[[#This Row],[Bespovratna sredstva - Ukupno (EU+Nac) HRK
= Ukupna ugovorena vrijednost bespovratnih sredstava]]*Ugovori_OPULJP[[#This Row],[EU STOPA SUFINANCIRANJA %
EU CO-FINANCING RATE %]]</f>
        <v>1178299.818</v>
      </c>
      <c r="P3221" s="20">
        <f>Ugovori_OPULJP[[#This Row],[Bespovratna sredstva - EU dio - HRK]]/7.5345</f>
        <v>156387.26099940273</v>
      </c>
      <c r="Q3221" s="19">
        <f>Ugovori_OPULJP[[#This Row],[Bespovratna sredstva - Ukupno (EU+Nac) HRK
= Ukupna ugovorena vrijednost bespovratnih sredstava]]*Ugovori_OPULJP[[#This Row],[STOPA NACIONALNOG SUFINANCIRANJA %]]</f>
        <v>207935.26200000002</v>
      </c>
      <c r="R3221" s="20">
        <f>Ugovori_OPULJP[[#This Row],[Bespovratna sredstva - Nacionalni dio - HRK]]/7.5345</f>
        <v>27597.751941071074</v>
      </c>
      <c r="S3221" s="21">
        <v>1386235.08</v>
      </c>
      <c r="T3221" s="20">
        <f>Ugovori_OPULJP[[#This Row],[Bespovratna sredstva - Ukupno (EU+Nac) HRK
= Ukupna ugovorena vrijednost bespovratnih sredstava]]/7.5345</f>
        <v>183985.01294047383</v>
      </c>
      <c r="U3221" s="19">
        <v>154026.11999999988</v>
      </c>
      <c r="V3221" s="20">
        <f>Ugovori_OPULJP[[#This Row],[Javni doprinos korisnika - HRK]]/7.5345</f>
        <v>20442.779215608185</v>
      </c>
      <c r="W3221" s="19">
        <v>0</v>
      </c>
      <c r="X3221" s="20">
        <f>Ugovori_OPULJP[[#This Row],[Privatni doprinos korisnika - HRK]]/7.5345</f>
        <v>0</v>
      </c>
      <c r="Y3221" s="21">
        <f>Ugovori_OPULJP[[#This Row],[Bespovratna sredstva - Ukupno (EU+Nac) HRK
= Ukupna ugovorena vrijednost bespovratnih sredstava]]+Ugovori_OPULJP[[#This Row],[Javni doprinos korisnika - HRK]]+Ugovori_OPULJP[[#This Row],[Privatni doprinos korisnika - HRK]]</f>
        <v>1540261.2</v>
      </c>
      <c r="Z3221" s="22">
        <f>Ugovori_OPULJP[[#This Row],[UKUPNI PRIHVATLJIVI IZDACI
TOTAL ELIGIBLE EXPENDITURE
= Bespovratna sredstva ukupno + doprinos korisnika
= Ukupni prihvatljivi troškovi
= Ukupna ugovorena vrijednost projekta HRK]]/7.5345</f>
        <v>204427.792156082</v>
      </c>
      <c r="AA3221" s="27" t="s">
        <v>10676</v>
      </c>
      <c r="AB3221" s="27" t="s">
        <v>10677</v>
      </c>
      <c r="AC3221" s="91" t="s">
        <v>11652</v>
      </c>
      <c r="AD3221" s="33" t="s">
        <v>11033</v>
      </c>
    </row>
    <row r="3222" spans="1:30" ht="66.75" customHeight="1" x14ac:dyDescent="0.3">
      <c r="A3222" s="31" t="s">
        <v>11653</v>
      </c>
      <c r="B3222" s="25" t="s">
        <v>10671</v>
      </c>
      <c r="C3222" s="26" t="s">
        <v>11029</v>
      </c>
      <c r="D3222" s="40" t="s">
        <v>11630</v>
      </c>
      <c r="E3222" s="27" t="s">
        <v>223</v>
      </c>
      <c r="F3222" s="32" t="s">
        <v>11654</v>
      </c>
      <c r="G3222" s="32" t="s">
        <v>311</v>
      </c>
      <c r="H3222" s="29">
        <v>44782</v>
      </c>
      <c r="I3222" s="29">
        <v>45147</v>
      </c>
      <c r="J3222" s="17" t="str">
        <f>IF(Ugovori_OPULJP[[#This Row],[DATUM ZAVRŠETKA OPERACIJE]]&gt;DATE(2023,12,31),"u provedbi","završen")</f>
        <v>završen</v>
      </c>
      <c r="K3222" s="15" t="s">
        <v>192</v>
      </c>
      <c r="L3222" s="15" t="s">
        <v>192</v>
      </c>
      <c r="M3222" s="18">
        <v>0.85</v>
      </c>
      <c r="N3222" s="18">
        <v>0.15</v>
      </c>
      <c r="O3222" s="19">
        <f>Ugovori_OPULJP[[#This Row],[Bespovratna sredstva - Ukupno (EU+Nac) HRK
= Ukupna ugovorena vrijednost bespovratnih sredstava]]*Ugovori_OPULJP[[#This Row],[EU STOPA SUFINANCIRANJA %
EU CO-FINANCING RATE %]]</f>
        <v>556419.35849999997</v>
      </c>
      <c r="P3222" s="20">
        <f>Ugovori_OPULJP[[#This Row],[Bespovratna sredstva - EU dio - HRK]]/7.5345</f>
        <v>73849.539916384616</v>
      </c>
      <c r="Q3222" s="19">
        <f>Ugovori_OPULJP[[#This Row],[Bespovratna sredstva - Ukupno (EU+Nac) HRK
= Ukupna ugovorena vrijednost bespovratnih sredstava]]*Ugovori_OPULJP[[#This Row],[STOPA NACIONALNOG SUFINANCIRANJA %]]</f>
        <v>98191.651499999993</v>
      </c>
      <c r="R3222" s="20">
        <f>Ugovori_OPULJP[[#This Row],[Bespovratna sredstva - Nacionalni dio - HRK]]/7.5345</f>
        <v>13032.271749950227</v>
      </c>
      <c r="S3222" s="21">
        <v>654611.01</v>
      </c>
      <c r="T3222" s="20">
        <f>Ugovori_OPULJP[[#This Row],[Bespovratna sredstva - Ukupno (EU+Nac) HRK
= Ukupna ugovorena vrijednost bespovratnih sredstava]]/7.5345</f>
        <v>86881.811666334863</v>
      </c>
      <c r="U3222" s="19">
        <v>115519.58999999997</v>
      </c>
      <c r="V3222" s="20">
        <f>Ugovori_OPULJP[[#This Row],[Javni doprinos korisnika - HRK]]/7.5345</f>
        <v>15332.084411706146</v>
      </c>
      <c r="W3222" s="19">
        <v>0</v>
      </c>
      <c r="X3222" s="20">
        <f>Ugovori_OPULJP[[#This Row],[Privatni doprinos korisnika - HRK]]/7.5345</f>
        <v>0</v>
      </c>
      <c r="Y3222" s="21">
        <f>Ugovori_OPULJP[[#This Row],[Bespovratna sredstva - Ukupno (EU+Nac) HRK
= Ukupna ugovorena vrijednost bespovratnih sredstava]]+Ugovori_OPULJP[[#This Row],[Javni doprinos korisnika - HRK]]+Ugovori_OPULJP[[#This Row],[Privatni doprinos korisnika - HRK]]</f>
        <v>770130.6</v>
      </c>
      <c r="Z3222" s="22">
        <f>Ugovori_OPULJP[[#This Row],[UKUPNI PRIHVATLJIVI IZDACI
TOTAL ELIGIBLE EXPENDITURE
= Bespovratna sredstva ukupno + doprinos korisnika
= Ukupni prihvatljivi troškovi
= Ukupna ugovorena vrijednost projekta HRK]]/7.5345</f>
        <v>102213.896078041</v>
      </c>
      <c r="AA3222" s="27" t="s">
        <v>10676</v>
      </c>
      <c r="AB3222" s="27" t="s">
        <v>10677</v>
      </c>
      <c r="AC3222" s="91" t="s">
        <v>11655</v>
      </c>
      <c r="AD3222" s="33" t="s">
        <v>11033</v>
      </c>
    </row>
    <row r="3223" spans="1:30" ht="66.75" customHeight="1" x14ac:dyDescent="0.3">
      <c r="A3223" s="31" t="s">
        <v>11656</v>
      </c>
      <c r="B3223" s="25" t="s">
        <v>10671</v>
      </c>
      <c r="C3223" s="26" t="s">
        <v>11029</v>
      </c>
      <c r="D3223" s="40" t="s">
        <v>11630</v>
      </c>
      <c r="E3223" s="27" t="s">
        <v>223</v>
      </c>
      <c r="F3223" s="32" t="s">
        <v>11657</v>
      </c>
      <c r="G3223" s="32" t="s">
        <v>8531</v>
      </c>
      <c r="H3223" s="29">
        <v>44783</v>
      </c>
      <c r="I3223" s="29">
        <v>45148</v>
      </c>
      <c r="J3223" s="17" t="str">
        <f>IF(Ugovori_OPULJP[[#This Row],[DATUM ZAVRŠETKA OPERACIJE]]&gt;DATE(2023,12,31),"u provedbi","završen")</f>
        <v>završen</v>
      </c>
      <c r="K3223" s="15" t="s">
        <v>66</v>
      </c>
      <c r="L3223" s="15" t="s">
        <v>66</v>
      </c>
      <c r="M3223" s="18">
        <v>0.85</v>
      </c>
      <c r="N3223" s="18">
        <v>0.15</v>
      </c>
      <c r="O3223" s="19">
        <f>Ugovori_OPULJP[[#This Row],[Bespovratna sredstva - Ukupno (EU+Nac) HRK
= Ukupna ugovorena vrijednost bespovratnih sredstava]]*Ugovori_OPULJP[[#This Row],[EU STOPA SUFINANCIRANJA %
EU CO-FINANCING RATE %]]</f>
        <v>392766.60599999997</v>
      </c>
      <c r="P3223" s="20">
        <f>Ugovori_OPULJP[[#This Row],[Bespovratna sredstva - EU dio - HRK]]/7.5345</f>
        <v>52129.086999800908</v>
      </c>
      <c r="Q3223" s="19">
        <f>Ugovori_OPULJP[[#This Row],[Bespovratna sredstva - Ukupno (EU+Nac) HRK
= Ukupna ugovorena vrijednost bespovratnih sredstava]]*Ugovori_OPULJP[[#This Row],[STOPA NACIONALNOG SUFINANCIRANJA %]]</f>
        <v>69311.754000000001</v>
      </c>
      <c r="R3223" s="20">
        <f>Ugovori_OPULJP[[#This Row],[Bespovratna sredstva - Nacionalni dio - HRK]]/7.5345</f>
        <v>9199.2506470236913</v>
      </c>
      <c r="S3223" s="21">
        <v>462078.36</v>
      </c>
      <c r="T3223" s="20">
        <f>Ugovori_OPULJP[[#This Row],[Bespovratna sredstva - Ukupno (EU+Nac) HRK
= Ukupna ugovorena vrijednost bespovratnih sredstava]]/7.5345</f>
        <v>61328.337646824599</v>
      </c>
      <c r="U3223" s="19">
        <v>81543.239999999991</v>
      </c>
      <c r="V3223" s="20">
        <f>Ugovori_OPULJP[[#This Row],[Javni doprinos korisnika - HRK]]/7.5345</f>
        <v>10822.647820027871</v>
      </c>
      <c r="W3223" s="19">
        <v>0</v>
      </c>
      <c r="X3223" s="20">
        <f>Ugovori_OPULJP[[#This Row],[Privatni doprinos korisnika - HRK]]/7.5345</f>
        <v>0</v>
      </c>
      <c r="Y3223" s="21">
        <f>Ugovori_OPULJP[[#This Row],[Bespovratna sredstva - Ukupno (EU+Nac) HRK
= Ukupna ugovorena vrijednost bespovratnih sredstava]]+Ugovori_OPULJP[[#This Row],[Javni doprinos korisnika - HRK]]+Ugovori_OPULJP[[#This Row],[Privatni doprinos korisnika - HRK]]</f>
        <v>543621.6</v>
      </c>
      <c r="Z3223" s="22">
        <f>Ugovori_OPULJP[[#This Row],[UKUPNI PRIHVATLJIVI IZDACI
TOTAL ELIGIBLE EXPENDITURE
= Bespovratna sredstva ukupno + doprinos korisnika
= Ukupni prihvatljivi troškovi
= Ukupna ugovorena vrijednost projekta HRK]]/7.5345</f>
        <v>72150.985466852479</v>
      </c>
      <c r="AA3223" s="27" t="s">
        <v>10676</v>
      </c>
      <c r="AB3223" s="27" t="s">
        <v>10677</v>
      </c>
      <c r="AC3223" s="91" t="s">
        <v>11658</v>
      </c>
      <c r="AD3223" s="33" t="s">
        <v>11033</v>
      </c>
    </row>
    <row r="3224" spans="1:30" ht="66.75" customHeight="1" x14ac:dyDescent="0.3">
      <c r="A3224" s="31" t="s">
        <v>11659</v>
      </c>
      <c r="B3224" s="25" t="s">
        <v>10671</v>
      </c>
      <c r="C3224" s="26" t="s">
        <v>11029</v>
      </c>
      <c r="D3224" s="40" t="s">
        <v>11630</v>
      </c>
      <c r="E3224" s="27" t="s">
        <v>223</v>
      </c>
      <c r="F3224" s="32" t="s">
        <v>11660</v>
      </c>
      <c r="G3224" s="32" t="s">
        <v>1486</v>
      </c>
      <c r="H3224" s="29">
        <v>44805</v>
      </c>
      <c r="I3224" s="29">
        <v>45170</v>
      </c>
      <c r="J3224" s="17" t="str">
        <f>IF(Ugovori_OPULJP[[#This Row],[DATUM ZAVRŠETKA OPERACIJE]]&gt;DATE(2023,12,31),"u provedbi","završen")</f>
        <v>završen</v>
      </c>
      <c r="K3224" s="15" t="s">
        <v>178</v>
      </c>
      <c r="L3224" s="15" t="s">
        <v>178</v>
      </c>
      <c r="M3224" s="18">
        <v>0.85</v>
      </c>
      <c r="N3224" s="18">
        <v>0.15</v>
      </c>
      <c r="O3224" s="19">
        <f>Ugovori_OPULJP[[#This Row],[Bespovratna sredstva - Ukupno (EU+Nac) HRK
= Ukupna ugovorena vrijednost bespovratnih sredstava]]*Ugovori_OPULJP[[#This Row],[EU STOPA SUFINANCIRANJA %
EU CO-FINANCING RATE %]]</f>
        <v>2121709.8030000003</v>
      </c>
      <c r="P3224" s="20">
        <f>Ugovori_OPULJP[[#This Row],[Bespovratna sredstva - EU dio - HRK]]/7.5345</f>
        <v>281599.28369500302</v>
      </c>
      <c r="Q3224" s="19">
        <f>Ugovori_OPULJP[[#This Row],[Bespovratna sredstva - Ukupno (EU+Nac) HRK
= Ukupna ugovorena vrijednost bespovratnih sredstava]]*Ugovori_OPULJP[[#This Row],[STOPA NACIONALNOG SUFINANCIRANJA %]]</f>
        <v>374419.37700000004</v>
      </c>
      <c r="R3224" s="20">
        <f>Ugovori_OPULJP[[#This Row],[Bespovratna sredstva - Nacionalni dio - HRK]]/7.5345</f>
        <v>49693.99124029465</v>
      </c>
      <c r="S3224" s="21">
        <v>2496129.1800000002</v>
      </c>
      <c r="T3224" s="20">
        <f>Ugovori_OPULJP[[#This Row],[Bespovratna sredstva - Ukupno (EU+Nac) HRK
= Ukupna ugovorena vrijednost bespovratnih sredstava]]/7.5345</f>
        <v>331293.27493529761</v>
      </c>
      <c r="U3224" s="19">
        <v>131375.21999999974</v>
      </c>
      <c r="V3224" s="20">
        <f>Ugovori_OPULJP[[#This Row],[Javni doprinos korisnika - HRK]]/7.5345</f>
        <v>17436.488154489314</v>
      </c>
      <c r="W3224" s="19">
        <v>0</v>
      </c>
      <c r="X3224" s="20">
        <f>Ugovori_OPULJP[[#This Row],[Privatni doprinos korisnika - HRK]]/7.5345</f>
        <v>0</v>
      </c>
      <c r="Y3224" s="21">
        <f>Ugovori_OPULJP[[#This Row],[Bespovratna sredstva - Ukupno (EU+Nac) HRK
= Ukupna ugovorena vrijednost bespovratnih sredstava]]+Ugovori_OPULJP[[#This Row],[Javni doprinos korisnika - HRK]]+Ugovori_OPULJP[[#This Row],[Privatni doprinos korisnika - HRK]]</f>
        <v>2627504.4</v>
      </c>
      <c r="Z3224" s="22">
        <f>Ugovori_OPULJP[[#This Row],[UKUPNI PRIHVATLJIVI IZDACI
TOTAL ELIGIBLE EXPENDITURE
= Bespovratna sredstva ukupno + doprinos korisnika
= Ukupni prihvatljivi troškovi
= Ukupna ugovorena vrijednost projekta HRK]]/7.5345</f>
        <v>348729.76308978692</v>
      </c>
      <c r="AA3224" s="27" t="s">
        <v>10676</v>
      </c>
      <c r="AB3224" s="27" t="s">
        <v>10677</v>
      </c>
      <c r="AC3224" s="91" t="s">
        <v>11661</v>
      </c>
      <c r="AD3224" s="33" t="s">
        <v>11033</v>
      </c>
    </row>
    <row r="3225" spans="1:30" ht="66.75" customHeight="1" x14ac:dyDescent="0.3">
      <c r="A3225" s="31" t="s">
        <v>11662</v>
      </c>
      <c r="B3225" s="25" t="s">
        <v>10671</v>
      </c>
      <c r="C3225" s="26" t="s">
        <v>11029</v>
      </c>
      <c r="D3225" s="40" t="s">
        <v>11630</v>
      </c>
      <c r="E3225" s="27" t="s">
        <v>223</v>
      </c>
      <c r="F3225" s="32" t="s">
        <v>11109</v>
      </c>
      <c r="G3225" s="32" t="s">
        <v>1431</v>
      </c>
      <c r="H3225" s="29">
        <v>44760</v>
      </c>
      <c r="I3225" s="29">
        <v>45125</v>
      </c>
      <c r="J3225" s="17" t="str">
        <f>IF(Ugovori_OPULJP[[#This Row],[DATUM ZAVRŠETKA OPERACIJE]]&gt;DATE(2023,12,31),"u provedbi","završen")</f>
        <v>završen</v>
      </c>
      <c r="K3225" s="15" t="s">
        <v>178</v>
      </c>
      <c r="L3225" s="15" t="s">
        <v>178</v>
      </c>
      <c r="M3225" s="18">
        <v>0.85</v>
      </c>
      <c r="N3225" s="18">
        <v>0.15</v>
      </c>
      <c r="O3225" s="19">
        <f>Ugovori_OPULJP[[#This Row],[Bespovratna sredstva - Ukupno (EU+Nac) HRK
= Ukupna ugovorena vrijednost bespovratnih sredstava]]*Ugovori_OPULJP[[#This Row],[EU STOPA SUFINANCIRANJA %
EU CO-FINANCING RATE %]]</f>
        <v>1524858.588</v>
      </c>
      <c r="P3225" s="20">
        <f>Ugovori_OPULJP[[#This Row],[Bespovratna sredstva - EU dio - HRK]]/7.5345</f>
        <v>202383.51423452119</v>
      </c>
      <c r="Q3225" s="19">
        <f>Ugovori_OPULJP[[#This Row],[Bespovratna sredstva - Ukupno (EU+Nac) HRK
= Ukupna ugovorena vrijednost bespovratnih sredstava]]*Ugovori_OPULJP[[#This Row],[STOPA NACIONALNOG SUFINANCIRANJA %]]</f>
        <v>269092.69199999998</v>
      </c>
      <c r="R3225" s="20">
        <f>Ugovori_OPULJP[[#This Row],[Bespovratna sredstva - Nacionalni dio - HRK]]/7.5345</f>
        <v>35714.737806091973</v>
      </c>
      <c r="S3225" s="21">
        <v>1793951.28</v>
      </c>
      <c r="T3225" s="20">
        <f>Ugovori_OPULJP[[#This Row],[Bespovratna sredstva - Ukupno (EU+Nac) HRK
= Ukupna ugovorena vrijednost bespovratnih sredstava]]/7.5345</f>
        <v>238098.25204061318</v>
      </c>
      <c r="U3225" s="19">
        <v>199327.91999999993</v>
      </c>
      <c r="V3225" s="20">
        <f>Ugovori_OPULJP[[#This Row],[Javni doprinos korisnika - HRK]]/7.5345</f>
        <v>26455.361337845898</v>
      </c>
      <c r="W3225" s="19">
        <v>0</v>
      </c>
      <c r="X3225" s="20">
        <f>Ugovori_OPULJP[[#This Row],[Privatni doprinos korisnika - HRK]]/7.5345</f>
        <v>0</v>
      </c>
      <c r="Y3225" s="21">
        <f>Ugovori_OPULJP[[#This Row],[Bespovratna sredstva - Ukupno (EU+Nac) HRK
= Ukupna ugovorena vrijednost bespovratnih sredstava]]+Ugovori_OPULJP[[#This Row],[Javni doprinos korisnika - HRK]]+Ugovori_OPULJP[[#This Row],[Privatni doprinos korisnika - HRK]]</f>
        <v>1993279.2</v>
      </c>
      <c r="Z3225" s="22">
        <f>Ugovori_OPULJP[[#This Row],[UKUPNI PRIHVATLJIVI IZDACI
TOTAL ELIGIBLE EXPENDITURE
= Bespovratna sredstva ukupno + doprinos korisnika
= Ukupni prihvatljivi troškovi
= Ukupna ugovorena vrijednost projekta HRK]]/7.5345</f>
        <v>264553.61337845906</v>
      </c>
      <c r="AA3225" s="27" t="s">
        <v>10676</v>
      </c>
      <c r="AB3225" s="27" t="s">
        <v>10677</v>
      </c>
      <c r="AC3225" s="91" t="s">
        <v>11663</v>
      </c>
      <c r="AD3225" s="33" t="s">
        <v>11033</v>
      </c>
    </row>
    <row r="3226" spans="1:30" ht="66.75" customHeight="1" x14ac:dyDescent="0.3">
      <c r="A3226" s="31" t="s">
        <v>11664</v>
      </c>
      <c r="B3226" s="25" t="s">
        <v>10671</v>
      </c>
      <c r="C3226" s="26" t="s">
        <v>11029</v>
      </c>
      <c r="D3226" s="40" t="s">
        <v>11630</v>
      </c>
      <c r="E3226" s="27" t="s">
        <v>223</v>
      </c>
      <c r="F3226" s="14" t="s">
        <v>11268</v>
      </c>
      <c r="G3226" s="32" t="s">
        <v>3007</v>
      </c>
      <c r="H3226" s="29">
        <v>44792</v>
      </c>
      <c r="I3226" s="29">
        <v>45159</v>
      </c>
      <c r="J3226" s="17" t="str">
        <f>IF(Ugovori_OPULJP[[#This Row],[DATUM ZAVRŠETKA OPERACIJE]]&gt;DATE(2023,12,31),"u provedbi","završen")</f>
        <v>završen</v>
      </c>
      <c r="K3226" s="15" t="s">
        <v>66</v>
      </c>
      <c r="L3226" s="15" t="s">
        <v>66</v>
      </c>
      <c r="M3226" s="18">
        <v>0.85</v>
      </c>
      <c r="N3226" s="18">
        <v>0.15</v>
      </c>
      <c r="O3226" s="19">
        <f>Ugovori_OPULJP[[#This Row],[Bespovratna sredstva - Ukupno (EU+Nac) HRK
= Ukupna ugovorena vrijednost bespovratnih sredstava]]*Ugovori_OPULJP[[#This Row],[EU STOPA SUFINANCIRANJA %
EU CO-FINANCING RATE %]]</f>
        <v>327305.505</v>
      </c>
      <c r="P3226" s="20">
        <f>Ugovori_OPULJP[[#This Row],[Bespovratna sredstva - EU dio - HRK]]/7.5345</f>
        <v>43440.905833167431</v>
      </c>
      <c r="Q3226" s="19">
        <f>Ugovori_OPULJP[[#This Row],[Bespovratna sredstva - Ukupno (EU+Nac) HRK
= Ukupna ugovorena vrijednost bespovratnih sredstava]]*Ugovori_OPULJP[[#This Row],[STOPA NACIONALNOG SUFINANCIRANJA %]]</f>
        <v>57759.794999999998</v>
      </c>
      <c r="R3226" s="20">
        <f>Ugovori_OPULJP[[#This Row],[Bespovratna sredstva - Nacionalni dio - HRK]]/7.5345</f>
        <v>7666.0422058530748</v>
      </c>
      <c r="S3226" s="21">
        <v>385065.3</v>
      </c>
      <c r="T3226" s="20">
        <f>Ugovori_OPULJP[[#This Row],[Bespovratna sredstva - Ukupno (EU+Nac) HRK
= Ukupna ugovorena vrijednost bespovratnih sredstava]]/7.5345</f>
        <v>51106.948039020499</v>
      </c>
      <c r="U3226" s="19">
        <v>67952.700000000012</v>
      </c>
      <c r="V3226" s="20">
        <f>Ugovori_OPULJP[[#This Row],[Javni doprinos korisnika - HRK]]/7.5345</f>
        <v>9018.8731833565616</v>
      </c>
      <c r="W3226" s="19">
        <v>0</v>
      </c>
      <c r="X3226" s="20">
        <f>Ugovori_OPULJP[[#This Row],[Privatni doprinos korisnika - HRK]]/7.5345</f>
        <v>0</v>
      </c>
      <c r="Y3226" s="21">
        <f>Ugovori_OPULJP[[#This Row],[Bespovratna sredstva - Ukupno (EU+Nac) HRK
= Ukupna ugovorena vrijednost bespovratnih sredstava]]+Ugovori_OPULJP[[#This Row],[Javni doprinos korisnika - HRK]]+Ugovori_OPULJP[[#This Row],[Privatni doprinos korisnika - HRK]]</f>
        <v>453018</v>
      </c>
      <c r="Z3226" s="22">
        <f>Ugovori_OPULJP[[#This Row],[UKUPNI PRIHVATLJIVI IZDACI
TOTAL ELIGIBLE EXPENDITURE
= Bespovratna sredstva ukupno + doprinos korisnika
= Ukupni prihvatljivi troškovi
= Ukupna ugovorena vrijednost projekta HRK]]/7.5345</f>
        <v>60125.821222377061</v>
      </c>
      <c r="AA3226" s="27" t="s">
        <v>10676</v>
      </c>
      <c r="AB3226" s="27" t="s">
        <v>10677</v>
      </c>
      <c r="AC3226" s="91" t="s">
        <v>11665</v>
      </c>
      <c r="AD3226" s="33" t="s">
        <v>11033</v>
      </c>
    </row>
    <row r="3227" spans="1:30" ht="66.75" customHeight="1" x14ac:dyDescent="0.3">
      <c r="A3227" s="31" t="s">
        <v>11666</v>
      </c>
      <c r="B3227" s="25" t="s">
        <v>10671</v>
      </c>
      <c r="C3227" s="26" t="s">
        <v>11029</v>
      </c>
      <c r="D3227" s="40" t="s">
        <v>11630</v>
      </c>
      <c r="E3227" s="27" t="s">
        <v>223</v>
      </c>
      <c r="F3227" s="32" t="s">
        <v>11667</v>
      </c>
      <c r="G3227" s="32" t="s">
        <v>1067</v>
      </c>
      <c r="H3227" s="29">
        <v>44774</v>
      </c>
      <c r="I3227" s="29">
        <v>45139</v>
      </c>
      <c r="J3227" s="17" t="str">
        <f>IF(Ugovori_OPULJP[[#This Row],[DATUM ZAVRŠETKA OPERACIJE]]&gt;DATE(2023,12,31),"u provedbi","završen")</f>
        <v>završen</v>
      </c>
      <c r="K3227" s="15" t="s">
        <v>417</v>
      </c>
      <c r="L3227" s="15" t="s">
        <v>417</v>
      </c>
      <c r="M3227" s="18">
        <v>0.85</v>
      </c>
      <c r="N3227" s="18">
        <v>0.15</v>
      </c>
      <c r="O3227" s="19">
        <f>Ugovori_OPULJP[[#This Row],[Bespovratna sredstva - Ukupno (EU+Nac) HRK
= Ukupna ugovorena vrijednost bespovratnih sredstava]]*Ugovori_OPULJP[[#This Row],[EU STOPA SUFINANCIRANJA %
EU CO-FINANCING RATE %]]</f>
        <v>3960396.6105</v>
      </c>
      <c r="P3227" s="20">
        <f>Ugovori_OPULJP[[#This Row],[Bespovratna sredstva - EU dio - HRK]]/7.5345</f>
        <v>525634.96058132581</v>
      </c>
      <c r="Q3227" s="19">
        <f>Ugovori_OPULJP[[#This Row],[Bespovratna sredstva - Ukupno (EU+Nac) HRK
= Ukupna ugovorena vrijednost bespovratnih sredstava]]*Ugovori_OPULJP[[#This Row],[STOPA NACIONALNOG SUFINANCIRANJA %]]</f>
        <v>698893.51949999994</v>
      </c>
      <c r="R3227" s="20">
        <f>Ugovori_OPULJP[[#This Row],[Bespovratna sredstva - Nacionalni dio - HRK]]/7.5345</f>
        <v>92759.110690822199</v>
      </c>
      <c r="S3227" s="21">
        <v>4659290.13</v>
      </c>
      <c r="T3227" s="20">
        <f>Ugovori_OPULJP[[#This Row],[Bespovratna sredstva - Ukupno (EU+Nac) HRK
= Ukupna ugovorena vrijednost bespovratnih sredstava]]/7.5345</f>
        <v>618394.07127214805</v>
      </c>
      <c r="U3227" s="19">
        <v>822227.66999999993</v>
      </c>
      <c r="V3227" s="20">
        <f>Ugovori_OPULJP[[#This Row],[Javni doprinos korisnika - HRK]]/7.5345</f>
        <v>109128.36551861436</v>
      </c>
      <c r="W3227" s="19">
        <v>0</v>
      </c>
      <c r="X3227" s="20">
        <f>Ugovori_OPULJP[[#This Row],[Privatni doprinos korisnika - HRK]]/7.5345</f>
        <v>0</v>
      </c>
      <c r="Y3227" s="21">
        <f>Ugovori_OPULJP[[#This Row],[Bespovratna sredstva - Ukupno (EU+Nac) HRK
= Ukupna ugovorena vrijednost bespovratnih sredstava]]+Ugovori_OPULJP[[#This Row],[Javni doprinos korisnika - HRK]]+Ugovori_OPULJP[[#This Row],[Privatni doprinos korisnika - HRK]]</f>
        <v>5481517.7999999998</v>
      </c>
      <c r="Z3227" s="22">
        <f>Ugovori_OPULJP[[#This Row],[UKUPNI PRIHVATLJIVI IZDACI
TOTAL ELIGIBLE EXPENDITURE
= Bespovratna sredstva ukupno + doprinos korisnika
= Ukupni prihvatljivi troškovi
= Ukupna ugovorena vrijednost projekta HRK]]/7.5345</f>
        <v>727522.43679076247</v>
      </c>
      <c r="AA3227" s="27" t="s">
        <v>10676</v>
      </c>
      <c r="AB3227" s="27" t="s">
        <v>10677</v>
      </c>
      <c r="AC3227" s="91" t="s">
        <v>11668</v>
      </c>
      <c r="AD3227" s="33" t="s">
        <v>11033</v>
      </c>
    </row>
    <row r="3228" spans="1:30" ht="66.75" customHeight="1" x14ac:dyDescent="0.3">
      <c r="A3228" s="31" t="s">
        <v>11669</v>
      </c>
      <c r="B3228" s="25" t="s">
        <v>10671</v>
      </c>
      <c r="C3228" s="26" t="s">
        <v>11029</v>
      </c>
      <c r="D3228" s="40" t="s">
        <v>11630</v>
      </c>
      <c r="E3228" s="27" t="s">
        <v>223</v>
      </c>
      <c r="F3228" s="32" t="s">
        <v>11670</v>
      </c>
      <c r="G3228" s="32" t="s">
        <v>1290</v>
      </c>
      <c r="H3228" s="29">
        <v>44795</v>
      </c>
      <c r="I3228" s="29">
        <v>45160</v>
      </c>
      <c r="J3228" s="17" t="str">
        <f>IF(Ugovori_OPULJP[[#This Row],[DATUM ZAVRŠETKA OPERACIJE]]&gt;DATE(2023,12,31),"u provedbi","završen")</f>
        <v>završen</v>
      </c>
      <c r="K3228" s="15" t="s">
        <v>91</v>
      </c>
      <c r="L3228" s="15" t="s">
        <v>91</v>
      </c>
      <c r="M3228" s="18">
        <v>0.85</v>
      </c>
      <c r="N3228" s="18">
        <v>0.15</v>
      </c>
      <c r="O3228" s="19">
        <f>Ugovori_OPULJP[[#This Row],[Bespovratna sredstva - Ukupno (EU+Nac) HRK
= Ukupna ugovorena vrijednost bespovratnih sredstava]]*Ugovori_OPULJP[[#This Row],[EU STOPA SUFINANCIRANJA %
EU CO-FINANCING RATE %]]</f>
        <v>1243760.919</v>
      </c>
      <c r="P3228" s="20">
        <f>Ugovori_OPULJP[[#This Row],[Bespovratna sredstva - EU dio - HRK]]/7.5345</f>
        <v>165075.44216603623</v>
      </c>
      <c r="Q3228" s="19">
        <f>Ugovori_OPULJP[[#This Row],[Bespovratna sredstva - Ukupno (EU+Nac) HRK
= Ukupna ugovorena vrijednost bespovratnih sredstava]]*Ugovori_OPULJP[[#This Row],[STOPA NACIONALNOG SUFINANCIRANJA %]]</f>
        <v>219487.22099999999</v>
      </c>
      <c r="R3228" s="20">
        <f>Ugovori_OPULJP[[#This Row],[Bespovratna sredstva - Nacionalni dio - HRK]]/7.5345</f>
        <v>29130.960382241687</v>
      </c>
      <c r="S3228" s="21">
        <v>1463248.14</v>
      </c>
      <c r="T3228" s="20">
        <f>Ugovori_OPULJP[[#This Row],[Bespovratna sredstva - Ukupno (EU+Nac) HRK
= Ukupna ugovorena vrijednost bespovratnih sredstava]]/7.5345</f>
        <v>194206.4025482779</v>
      </c>
      <c r="U3228" s="19">
        <v>77013.060000000056</v>
      </c>
      <c r="V3228" s="20">
        <f>Ugovori_OPULJP[[#This Row],[Javni doprinos korisnika - HRK]]/7.5345</f>
        <v>10221.389607804109</v>
      </c>
      <c r="W3228" s="19">
        <v>0</v>
      </c>
      <c r="X3228" s="20">
        <f>Ugovori_OPULJP[[#This Row],[Privatni doprinos korisnika - HRK]]/7.5345</f>
        <v>0</v>
      </c>
      <c r="Y3228" s="21">
        <f>Ugovori_OPULJP[[#This Row],[Bespovratna sredstva - Ukupno (EU+Nac) HRK
= Ukupna ugovorena vrijednost bespovratnih sredstava]]+Ugovori_OPULJP[[#This Row],[Javni doprinos korisnika - HRK]]+Ugovori_OPULJP[[#This Row],[Privatni doprinos korisnika - HRK]]</f>
        <v>1540261.2</v>
      </c>
      <c r="Z3228" s="22">
        <f>Ugovori_OPULJP[[#This Row],[UKUPNI PRIHVATLJIVI IZDACI
TOTAL ELIGIBLE EXPENDITURE
= Bespovratna sredstva ukupno + doprinos korisnika
= Ukupni prihvatljivi troškovi
= Ukupna ugovorena vrijednost projekta HRK]]/7.5345</f>
        <v>204427.792156082</v>
      </c>
      <c r="AA3228" s="27" t="s">
        <v>10676</v>
      </c>
      <c r="AB3228" s="27" t="s">
        <v>10677</v>
      </c>
      <c r="AC3228" s="91" t="s">
        <v>11671</v>
      </c>
      <c r="AD3228" s="33" t="s">
        <v>11033</v>
      </c>
    </row>
    <row r="3229" spans="1:30" ht="66.75" customHeight="1" x14ac:dyDescent="0.3">
      <c r="A3229" s="31" t="s">
        <v>11672</v>
      </c>
      <c r="B3229" s="25" t="s">
        <v>10671</v>
      </c>
      <c r="C3229" s="26" t="s">
        <v>11029</v>
      </c>
      <c r="D3229" s="40" t="s">
        <v>11630</v>
      </c>
      <c r="E3229" s="27" t="s">
        <v>223</v>
      </c>
      <c r="F3229" s="32" t="s">
        <v>11673</v>
      </c>
      <c r="G3229" s="32" t="s">
        <v>951</v>
      </c>
      <c r="H3229" s="29">
        <v>44782</v>
      </c>
      <c r="I3229" s="29">
        <v>45147</v>
      </c>
      <c r="J3229" s="17" t="str">
        <f>IF(Ugovori_OPULJP[[#This Row],[DATUM ZAVRŠETKA OPERACIJE]]&gt;DATE(2023,12,31),"u provedbi","završen")</f>
        <v>završen</v>
      </c>
      <c r="K3229" s="15" t="s">
        <v>192</v>
      </c>
      <c r="L3229" s="15" t="s">
        <v>192</v>
      </c>
      <c r="M3229" s="18">
        <v>0.85</v>
      </c>
      <c r="N3229" s="18">
        <v>0.15</v>
      </c>
      <c r="O3229" s="19">
        <f>Ugovori_OPULJP[[#This Row],[Bespovratna sredstva - Ukupno (EU+Nac) HRK
= Ukupna ugovorena vrijednost bespovratnih sredstava]]*Ugovori_OPULJP[[#This Row],[EU STOPA SUFINANCIRANJA %
EU CO-FINANCING RATE %]]</f>
        <v>1472874.7725</v>
      </c>
      <c r="P3229" s="20">
        <f>Ugovori_OPULJP[[#This Row],[Bespovratna sredstva - EU dio - HRK]]/7.5345</f>
        <v>195484.07624925341</v>
      </c>
      <c r="Q3229" s="19">
        <f>Ugovori_OPULJP[[#This Row],[Bespovratna sredstva - Ukupno (EU+Nac) HRK
= Ukupna ugovorena vrijednost bespovratnih sredstava]]*Ugovori_OPULJP[[#This Row],[STOPA NACIONALNOG SUFINANCIRANJA %]]</f>
        <v>259919.07750000001</v>
      </c>
      <c r="R3229" s="20">
        <f>Ugovori_OPULJP[[#This Row],[Bespovratna sredstva - Nacionalni dio - HRK]]/7.5345</f>
        <v>34497.18992633884</v>
      </c>
      <c r="S3229" s="21">
        <v>1732793.85</v>
      </c>
      <c r="T3229" s="20">
        <f>Ugovori_OPULJP[[#This Row],[Bespovratna sredstva - Ukupno (EU+Nac) HRK
= Ukupna ugovorena vrijednost bespovratnih sredstava]]/7.5345</f>
        <v>229981.26617559229</v>
      </c>
      <c r="U3229" s="19">
        <v>305787.14999999991</v>
      </c>
      <c r="V3229" s="20">
        <f>Ugovori_OPULJP[[#This Row],[Javni doprinos korisnika - HRK]]/7.5345</f>
        <v>40584.929325104502</v>
      </c>
      <c r="W3229" s="19">
        <v>0</v>
      </c>
      <c r="X3229" s="20">
        <f>Ugovori_OPULJP[[#This Row],[Privatni doprinos korisnika - HRK]]/7.5345</f>
        <v>0</v>
      </c>
      <c r="Y3229" s="21">
        <f>Ugovori_OPULJP[[#This Row],[Bespovratna sredstva - Ukupno (EU+Nac) HRK
= Ukupna ugovorena vrijednost bespovratnih sredstava]]+Ugovori_OPULJP[[#This Row],[Javni doprinos korisnika - HRK]]+Ugovori_OPULJP[[#This Row],[Privatni doprinos korisnika - HRK]]</f>
        <v>2038581</v>
      </c>
      <c r="Z3229" s="22">
        <f>Ugovori_OPULJP[[#This Row],[UKUPNI PRIHVATLJIVI IZDACI
TOTAL ELIGIBLE EXPENDITURE
= Bespovratna sredstva ukupno + doprinos korisnika
= Ukupni prihvatljivi troškovi
= Ukupna ugovorena vrijednost projekta HRK]]/7.5345</f>
        <v>270566.19550069678</v>
      </c>
      <c r="AA3229" s="27" t="s">
        <v>10676</v>
      </c>
      <c r="AB3229" s="27" t="s">
        <v>10677</v>
      </c>
      <c r="AC3229" s="91" t="s">
        <v>11674</v>
      </c>
      <c r="AD3229" s="33" t="s">
        <v>11033</v>
      </c>
    </row>
    <row r="3230" spans="1:30" ht="66.75" customHeight="1" x14ac:dyDescent="0.3">
      <c r="A3230" s="31" t="s">
        <v>11675</v>
      </c>
      <c r="B3230" s="25" t="s">
        <v>10671</v>
      </c>
      <c r="C3230" s="26" t="s">
        <v>11029</v>
      </c>
      <c r="D3230" s="40" t="s">
        <v>11630</v>
      </c>
      <c r="E3230" s="27" t="s">
        <v>223</v>
      </c>
      <c r="F3230" s="32" t="s">
        <v>11676</v>
      </c>
      <c r="G3230" s="32" t="s">
        <v>825</v>
      </c>
      <c r="H3230" s="29">
        <v>44789</v>
      </c>
      <c r="I3230" s="29">
        <v>45154</v>
      </c>
      <c r="J3230" s="17" t="str">
        <f>IF(Ugovori_OPULJP[[#This Row],[DATUM ZAVRŠETKA OPERACIJE]]&gt;DATE(2023,12,31),"u provedbi","završen")</f>
        <v>završen</v>
      </c>
      <c r="K3230" s="15" t="s">
        <v>586</v>
      </c>
      <c r="L3230" s="15" t="s">
        <v>586</v>
      </c>
      <c r="M3230" s="18">
        <v>0.85</v>
      </c>
      <c r="N3230" s="18">
        <v>0.15</v>
      </c>
      <c r="O3230" s="19">
        <f>Ugovori_OPULJP[[#This Row],[Bespovratna sredstva - Ukupno (EU+Nac) HRK
= Ukupna ugovorena vrijednost bespovratnih sredstava]]*Ugovori_OPULJP[[#This Row],[EU STOPA SUFINANCIRANJA %
EU CO-FINANCING RATE %]]</f>
        <v>2252632.0049999999</v>
      </c>
      <c r="P3230" s="20">
        <f>Ugovori_OPULJP[[#This Row],[Bespovratna sredstva - EU dio - HRK]]/7.5345</f>
        <v>298975.64602826996</v>
      </c>
      <c r="Q3230" s="19">
        <f>Ugovori_OPULJP[[#This Row],[Bespovratna sredstva - Ukupno (EU+Nac) HRK
= Ukupna ugovorena vrijednost bespovratnih sredstava]]*Ugovori_OPULJP[[#This Row],[STOPA NACIONALNOG SUFINANCIRANJA %]]</f>
        <v>397523.29499999998</v>
      </c>
      <c r="R3230" s="20">
        <f>Ugovori_OPULJP[[#This Row],[Bespovratna sredstva - Nacionalni dio - HRK]]/7.5345</f>
        <v>52760.408122635868</v>
      </c>
      <c r="S3230" s="21">
        <v>2650155.2999999998</v>
      </c>
      <c r="T3230" s="20">
        <f>Ugovori_OPULJP[[#This Row],[Bespovratna sredstva - Ukupno (EU+Nac) HRK
= Ukupna ugovorena vrijednost bespovratnih sredstava]]/7.5345</f>
        <v>351736.05415090581</v>
      </c>
      <c r="U3230" s="19">
        <v>294461.70000000019</v>
      </c>
      <c r="V3230" s="20">
        <f>Ugovori_OPULJP[[#This Row],[Javni doprinos korisnika - HRK]]/7.5345</f>
        <v>39081.783794545117</v>
      </c>
      <c r="W3230" s="19">
        <v>0</v>
      </c>
      <c r="X3230" s="20">
        <f>Ugovori_OPULJP[[#This Row],[Privatni doprinos korisnika - HRK]]/7.5345</f>
        <v>0</v>
      </c>
      <c r="Y3230" s="21">
        <f>Ugovori_OPULJP[[#This Row],[Bespovratna sredstva - Ukupno (EU+Nac) HRK
= Ukupna ugovorena vrijednost bespovratnih sredstava]]+Ugovori_OPULJP[[#This Row],[Javni doprinos korisnika - HRK]]+Ugovori_OPULJP[[#This Row],[Privatni doprinos korisnika - HRK]]</f>
        <v>2944617</v>
      </c>
      <c r="Z3230" s="22">
        <f>Ugovori_OPULJP[[#This Row],[UKUPNI PRIHVATLJIVI IZDACI
TOTAL ELIGIBLE EXPENDITURE
= Bespovratna sredstva ukupno + doprinos korisnika
= Ukupni prihvatljivi troškovi
= Ukupna ugovorena vrijednost projekta HRK]]/7.5345</f>
        <v>390817.83794545091</v>
      </c>
      <c r="AA3230" s="27" t="s">
        <v>10676</v>
      </c>
      <c r="AB3230" s="27" t="s">
        <v>10677</v>
      </c>
      <c r="AC3230" s="91" t="s">
        <v>11677</v>
      </c>
      <c r="AD3230" s="33" t="s">
        <v>11033</v>
      </c>
    </row>
    <row r="3231" spans="1:30" ht="66.75" customHeight="1" x14ac:dyDescent="0.3">
      <c r="A3231" s="31" t="s">
        <v>11678</v>
      </c>
      <c r="B3231" s="25" t="s">
        <v>10671</v>
      </c>
      <c r="C3231" s="26" t="s">
        <v>11029</v>
      </c>
      <c r="D3231" s="40" t="s">
        <v>11630</v>
      </c>
      <c r="E3231" s="27" t="s">
        <v>223</v>
      </c>
      <c r="F3231" s="32" t="s">
        <v>11679</v>
      </c>
      <c r="G3231" s="32" t="s">
        <v>337</v>
      </c>
      <c r="H3231" s="29">
        <v>44790</v>
      </c>
      <c r="I3231" s="29">
        <v>45155</v>
      </c>
      <c r="J3231" s="17" t="str">
        <f>IF(Ugovori_OPULJP[[#This Row],[DATUM ZAVRŠETKA OPERACIJE]]&gt;DATE(2023,12,31),"u provedbi","završen")</f>
        <v>završen</v>
      </c>
      <c r="K3231" s="28" t="s">
        <v>117</v>
      </c>
      <c r="L3231" s="28" t="s">
        <v>117</v>
      </c>
      <c r="M3231" s="18">
        <v>0.85</v>
      </c>
      <c r="N3231" s="18">
        <v>0.15</v>
      </c>
      <c r="O3231" s="19">
        <f>Ugovori_OPULJP[[#This Row],[Bespovratna sredstva - Ukupno (EU+Nac) HRK
= Ukupna ugovorena vrijednost bespovratnih sredstava]]*Ugovori_OPULJP[[#This Row],[EU STOPA SUFINANCIRANJA %
EU CO-FINANCING RATE %]]</f>
        <v>3400000</v>
      </c>
      <c r="P3231" s="20">
        <f>Ugovori_OPULJP[[#This Row],[Bespovratna sredstva - EU dio - HRK]]/7.5345</f>
        <v>451257.54860972858</v>
      </c>
      <c r="Q3231" s="19">
        <f>Ugovori_OPULJP[[#This Row],[Bespovratna sredstva - Ukupno (EU+Nac) HRK
= Ukupna ugovorena vrijednost bespovratnih sredstava]]*Ugovori_OPULJP[[#This Row],[STOPA NACIONALNOG SUFINANCIRANJA %]]</f>
        <v>600000</v>
      </c>
      <c r="R3231" s="20">
        <f>Ugovori_OPULJP[[#This Row],[Bespovratna sredstva - Nacionalni dio - HRK]]/7.5345</f>
        <v>79633.685048775631</v>
      </c>
      <c r="S3231" s="21">
        <v>4000000</v>
      </c>
      <c r="T3231" s="20">
        <f>Ugovori_OPULJP[[#This Row],[Bespovratna sredstva - Ukupno (EU+Nac) HRK
= Ukupna ugovorena vrijednost bespovratnih sredstava]]/7.5345</f>
        <v>530891.23365850421</v>
      </c>
      <c r="U3231" s="19">
        <v>892594.40000000037</v>
      </c>
      <c r="V3231" s="20">
        <f>Ugovori_OPULJP[[#This Row],[Javni doprinos korisnika - HRK]]/7.5345</f>
        <v>118467.63554316813</v>
      </c>
      <c r="W3231" s="19">
        <v>0</v>
      </c>
      <c r="X3231" s="20">
        <f>Ugovori_OPULJP[[#This Row],[Privatni doprinos korisnika - HRK]]/7.5345</f>
        <v>0</v>
      </c>
      <c r="Y3231" s="21">
        <f>Ugovori_OPULJP[[#This Row],[Bespovratna sredstva - Ukupno (EU+Nac) HRK
= Ukupna ugovorena vrijednost bespovratnih sredstava]]+Ugovori_OPULJP[[#This Row],[Javni doprinos korisnika - HRK]]+Ugovori_OPULJP[[#This Row],[Privatni doprinos korisnika - HRK]]</f>
        <v>4892594.4000000004</v>
      </c>
      <c r="Z3231" s="22">
        <f>Ugovori_OPULJP[[#This Row],[UKUPNI PRIHVATLJIVI IZDACI
TOTAL ELIGIBLE EXPENDITURE
= Bespovratna sredstva ukupno + doprinos korisnika
= Ukupni prihvatljivi troškovi
= Ukupna ugovorena vrijednost projekta HRK]]/7.5345</f>
        <v>649358.86920167226</v>
      </c>
      <c r="AA3231" s="27" t="s">
        <v>10676</v>
      </c>
      <c r="AB3231" s="27" t="s">
        <v>10677</v>
      </c>
      <c r="AC3231" s="91" t="s">
        <v>11680</v>
      </c>
      <c r="AD3231" s="33" t="s">
        <v>11033</v>
      </c>
    </row>
    <row r="3232" spans="1:30" ht="66.75" customHeight="1" x14ac:dyDescent="0.3">
      <c r="A3232" s="31" t="s">
        <v>11681</v>
      </c>
      <c r="B3232" s="25" t="s">
        <v>10671</v>
      </c>
      <c r="C3232" s="26" t="s">
        <v>11029</v>
      </c>
      <c r="D3232" s="40" t="s">
        <v>11630</v>
      </c>
      <c r="E3232" s="27" t="s">
        <v>223</v>
      </c>
      <c r="F3232" s="32" t="s">
        <v>11682</v>
      </c>
      <c r="G3232" s="32" t="s">
        <v>1939</v>
      </c>
      <c r="H3232" s="29">
        <v>44797</v>
      </c>
      <c r="I3232" s="29">
        <v>45162</v>
      </c>
      <c r="J3232" s="17" t="str">
        <f>IF(Ugovori_OPULJP[[#This Row],[DATUM ZAVRŠETKA OPERACIJE]]&gt;DATE(2023,12,31),"u provedbi","završen")</f>
        <v>završen</v>
      </c>
      <c r="K3232" s="15" t="s">
        <v>240</v>
      </c>
      <c r="L3232" s="15" t="s">
        <v>240</v>
      </c>
      <c r="M3232" s="18">
        <v>0.85</v>
      </c>
      <c r="N3232" s="18">
        <v>0.15</v>
      </c>
      <c r="O3232" s="19">
        <f>Ugovori_OPULJP[[#This Row],[Bespovratna sredstva - Ukupno (EU+Nac) HRK
= Ukupna ugovorena vrijednost bespovratnih sredstava]]*Ugovori_OPULJP[[#This Row],[EU STOPA SUFINANCIRANJA %
EU CO-FINANCING RATE %]]</f>
        <v>5950000</v>
      </c>
      <c r="P3232" s="20">
        <f>Ugovori_OPULJP[[#This Row],[Bespovratna sredstva - EU dio - HRK]]/7.5345</f>
        <v>789700.71006702492</v>
      </c>
      <c r="Q3232" s="19">
        <f>Ugovori_OPULJP[[#This Row],[Bespovratna sredstva - Ukupno (EU+Nac) HRK
= Ukupna ugovorena vrijednost bespovratnih sredstava]]*Ugovori_OPULJP[[#This Row],[STOPA NACIONALNOG SUFINANCIRANJA %]]</f>
        <v>1050000</v>
      </c>
      <c r="R3232" s="20">
        <f>Ugovori_OPULJP[[#This Row],[Bespovratna sredstva - Nacionalni dio - HRK]]/7.5345</f>
        <v>139358.94883535735</v>
      </c>
      <c r="S3232" s="21">
        <v>7000000</v>
      </c>
      <c r="T3232" s="20">
        <f>Ugovori_OPULJP[[#This Row],[Bespovratna sredstva - Ukupno (EU+Nac) HRK
= Ukupna ugovorena vrijednost bespovratnih sredstava]]/7.5345</f>
        <v>929059.65890238236</v>
      </c>
      <c r="U3232" s="19">
        <v>3781828.4000000004</v>
      </c>
      <c r="V3232" s="20">
        <f>Ugovori_OPULJP[[#This Row],[Javni doprinos korisnika - HRK]]/7.5345</f>
        <v>501934.88619019178</v>
      </c>
      <c r="W3232" s="19">
        <v>0</v>
      </c>
      <c r="X3232" s="20">
        <f>Ugovori_OPULJP[[#This Row],[Privatni doprinos korisnika - HRK]]/7.5345</f>
        <v>0</v>
      </c>
      <c r="Y3232" s="21">
        <f>Ugovori_OPULJP[[#This Row],[Bespovratna sredstva - Ukupno (EU+Nac) HRK
= Ukupna ugovorena vrijednost bespovratnih sredstava]]+Ugovori_OPULJP[[#This Row],[Javni doprinos korisnika - HRK]]+Ugovori_OPULJP[[#This Row],[Privatni doprinos korisnika - HRK]]</f>
        <v>10781828.4</v>
      </c>
      <c r="Z3232" s="22">
        <f>Ugovori_OPULJP[[#This Row],[UKUPNI PRIHVATLJIVI IZDACI
TOTAL ELIGIBLE EXPENDITURE
= Bespovratna sredstva ukupno + doprinos korisnika
= Ukupni prihvatljivi troškovi
= Ukupna ugovorena vrijednost projekta HRK]]/7.5345</f>
        <v>1430994.5450925741</v>
      </c>
      <c r="AA3232" s="27" t="s">
        <v>10676</v>
      </c>
      <c r="AB3232" s="27" t="s">
        <v>10677</v>
      </c>
      <c r="AC3232" s="91" t="s">
        <v>11683</v>
      </c>
      <c r="AD3232" s="33" t="s">
        <v>11033</v>
      </c>
    </row>
    <row r="3233" spans="1:30" ht="66.75" customHeight="1" x14ac:dyDescent="0.3">
      <c r="A3233" s="31" t="s">
        <v>11684</v>
      </c>
      <c r="B3233" s="25" t="s">
        <v>10671</v>
      </c>
      <c r="C3233" s="26" t="s">
        <v>11029</v>
      </c>
      <c r="D3233" s="40" t="s">
        <v>11630</v>
      </c>
      <c r="E3233" s="27" t="s">
        <v>223</v>
      </c>
      <c r="F3233" s="14" t="s">
        <v>11221</v>
      </c>
      <c r="G3233" s="32" t="s">
        <v>11222</v>
      </c>
      <c r="H3233" s="29">
        <v>44805</v>
      </c>
      <c r="I3233" s="29">
        <v>45170</v>
      </c>
      <c r="J3233" s="17" t="str">
        <f>IF(Ugovori_OPULJP[[#This Row],[DATUM ZAVRŠETKA OPERACIJE]]&gt;DATE(2023,12,31),"u provedbi","završen")</f>
        <v>završen</v>
      </c>
      <c r="K3233" s="28" t="s">
        <v>380</v>
      </c>
      <c r="L3233" s="28" t="s">
        <v>380</v>
      </c>
      <c r="M3233" s="18">
        <v>0.85</v>
      </c>
      <c r="N3233" s="18">
        <v>0.15</v>
      </c>
      <c r="O3233" s="19">
        <f>Ugovori_OPULJP[[#This Row],[Bespovratna sredstva - Ukupno (EU+Nac) HRK
= Ukupna ugovorena vrijednost bespovratnih sredstava]]*Ugovori_OPULJP[[#This Row],[EU STOPA SUFINANCIRANJA %
EU CO-FINANCING RATE %]]</f>
        <v>1014647.0654999999</v>
      </c>
      <c r="P3233" s="20">
        <f>Ugovori_OPULJP[[#This Row],[Bespovratna sredstva - EU dio - HRK]]/7.5345</f>
        <v>134666.80808281901</v>
      </c>
      <c r="Q3233" s="19">
        <f>Ugovori_OPULJP[[#This Row],[Bespovratna sredstva - Ukupno (EU+Nac) HRK
= Ukupna ugovorena vrijednost bespovratnih sredstava]]*Ugovori_OPULJP[[#This Row],[STOPA NACIONALNOG SUFINANCIRANJA %]]</f>
        <v>179055.3645</v>
      </c>
      <c r="R3233" s="20">
        <f>Ugovori_OPULJP[[#This Row],[Bespovratna sredstva - Nacionalni dio - HRK]]/7.5345</f>
        <v>23764.730838144533</v>
      </c>
      <c r="S3233" s="21">
        <v>1193702.43</v>
      </c>
      <c r="T3233" s="20">
        <f>Ugovori_OPULJP[[#This Row],[Bespovratna sredstva - Ukupno (EU+Nac) HRK
= Ukupna ugovorena vrijednost bespovratnih sredstava]]/7.5345</f>
        <v>158431.53892096356</v>
      </c>
      <c r="U3233" s="19">
        <v>210653.37000000011</v>
      </c>
      <c r="V3233" s="20">
        <f>Ugovori_OPULJP[[#This Row],[Javni doprinos korisnika - HRK]]/7.5345</f>
        <v>27958.506868405348</v>
      </c>
      <c r="W3233" s="19">
        <v>0</v>
      </c>
      <c r="X3233" s="20">
        <f>Ugovori_OPULJP[[#This Row],[Privatni doprinos korisnika - HRK]]/7.5345</f>
        <v>0</v>
      </c>
      <c r="Y3233" s="21">
        <f>Ugovori_OPULJP[[#This Row],[Bespovratna sredstva - Ukupno (EU+Nac) HRK
= Ukupna ugovorena vrijednost bespovratnih sredstava]]+Ugovori_OPULJP[[#This Row],[Javni doprinos korisnika - HRK]]+Ugovori_OPULJP[[#This Row],[Privatni doprinos korisnika - HRK]]</f>
        <v>1404355.8</v>
      </c>
      <c r="Z3233" s="22">
        <f>Ugovori_OPULJP[[#This Row],[UKUPNI PRIHVATLJIVI IZDACI
TOTAL ELIGIBLE EXPENDITURE
= Bespovratna sredstva ukupno + doprinos korisnika
= Ukupni prihvatljivi troškovi
= Ukupna ugovorena vrijednost projekta HRK]]/7.5345</f>
        <v>186390.04578936889</v>
      </c>
      <c r="AA3233" s="27" t="s">
        <v>10676</v>
      </c>
      <c r="AB3233" s="27" t="s">
        <v>10677</v>
      </c>
      <c r="AC3233" s="91" t="s">
        <v>11685</v>
      </c>
      <c r="AD3233" s="33" t="s">
        <v>11033</v>
      </c>
    </row>
    <row r="3234" spans="1:30" ht="66.75" customHeight="1" x14ac:dyDescent="0.3">
      <c r="A3234" s="31" t="s">
        <v>11686</v>
      </c>
      <c r="B3234" s="25" t="s">
        <v>10671</v>
      </c>
      <c r="C3234" s="26" t="s">
        <v>11029</v>
      </c>
      <c r="D3234" s="40" t="s">
        <v>11630</v>
      </c>
      <c r="E3234" s="27" t="s">
        <v>223</v>
      </c>
      <c r="F3234" s="14" t="s">
        <v>11061</v>
      </c>
      <c r="G3234" s="32" t="s">
        <v>11062</v>
      </c>
      <c r="H3234" s="29">
        <v>44757</v>
      </c>
      <c r="I3234" s="29">
        <v>45124</v>
      </c>
      <c r="J3234" s="17" t="str">
        <f>IF(Ugovori_OPULJP[[#This Row],[DATUM ZAVRŠETKA OPERACIJE]]&gt;DATE(2023,12,31),"u provedbi","završen")</f>
        <v>završen</v>
      </c>
      <c r="K3234" s="15" t="s">
        <v>380</v>
      </c>
      <c r="L3234" s="15" t="s">
        <v>380</v>
      </c>
      <c r="M3234" s="18">
        <v>0.85</v>
      </c>
      <c r="N3234" s="18">
        <v>0.15</v>
      </c>
      <c r="O3234" s="19">
        <f>Ugovori_OPULJP[[#This Row],[Bespovratna sredstva - Ukupno (EU+Nac) HRK
= Ukupna ugovorena vrijednost bespovratnih sredstava]]*Ugovori_OPULJP[[#This Row],[EU STOPA SUFINANCIRANJA %
EU CO-FINANCING RATE %]]</f>
        <v>2125000</v>
      </c>
      <c r="P3234" s="20">
        <f>Ugovori_OPULJP[[#This Row],[Bespovratna sredstva - EU dio - HRK]]/7.5345</f>
        <v>282035.96788108035</v>
      </c>
      <c r="Q3234" s="19">
        <f>Ugovori_OPULJP[[#This Row],[Bespovratna sredstva - Ukupno (EU+Nac) HRK
= Ukupna ugovorena vrijednost bespovratnih sredstava]]*Ugovori_OPULJP[[#This Row],[STOPA NACIONALNOG SUFINANCIRANJA %]]</f>
        <v>375000</v>
      </c>
      <c r="R3234" s="20">
        <f>Ugovori_OPULJP[[#This Row],[Bespovratna sredstva - Nacionalni dio - HRK]]/7.5345</f>
        <v>49771.053155484769</v>
      </c>
      <c r="S3234" s="21">
        <v>2500000</v>
      </c>
      <c r="T3234" s="20">
        <f>Ugovori_OPULJP[[#This Row],[Bespovratna sredstva - Ukupno (EU+Nac) HRK
= Ukupna ugovorena vrijednost bespovratnih sredstava]]/7.5345</f>
        <v>331807.02103656513</v>
      </c>
      <c r="U3234" s="19">
        <v>444617</v>
      </c>
      <c r="V3234" s="20">
        <f>Ugovori_OPULJP[[#This Row],[Javni doprinos korisnika - HRK]]/7.5345</f>
        <v>59010.81690888579</v>
      </c>
      <c r="W3234" s="19">
        <v>0</v>
      </c>
      <c r="X3234" s="20">
        <f>Ugovori_OPULJP[[#This Row],[Privatni doprinos korisnika - HRK]]/7.5345</f>
        <v>0</v>
      </c>
      <c r="Y3234" s="21">
        <f>Ugovori_OPULJP[[#This Row],[Bespovratna sredstva - Ukupno (EU+Nac) HRK
= Ukupna ugovorena vrijednost bespovratnih sredstava]]+Ugovori_OPULJP[[#This Row],[Javni doprinos korisnika - HRK]]+Ugovori_OPULJP[[#This Row],[Privatni doprinos korisnika - HRK]]</f>
        <v>2944617</v>
      </c>
      <c r="Z3234" s="22">
        <f>Ugovori_OPULJP[[#This Row],[UKUPNI PRIHVATLJIVI IZDACI
TOTAL ELIGIBLE EXPENDITURE
= Bespovratna sredstva ukupno + doprinos korisnika
= Ukupni prihvatljivi troškovi
= Ukupna ugovorena vrijednost projekta HRK]]/7.5345</f>
        <v>390817.83794545091</v>
      </c>
      <c r="AA3234" s="27" t="s">
        <v>10676</v>
      </c>
      <c r="AB3234" s="27" t="s">
        <v>10677</v>
      </c>
      <c r="AC3234" s="91" t="s">
        <v>11687</v>
      </c>
      <c r="AD3234" s="33" t="s">
        <v>11033</v>
      </c>
    </row>
    <row r="3235" spans="1:30" ht="66.75" customHeight="1" x14ac:dyDescent="0.3">
      <c r="A3235" s="31" t="s">
        <v>11688</v>
      </c>
      <c r="B3235" s="25" t="s">
        <v>10671</v>
      </c>
      <c r="C3235" s="26" t="s">
        <v>11029</v>
      </c>
      <c r="D3235" s="40" t="s">
        <v>11630</v>
      </c>
      <c r="E3235" s="27" t="s">
        <v>223</v>
      </c>
      <c r="F3235" s="32" t="s">
        <v>11689</v>
      </c>
      <c r="G3235" s="32" t="s">
        <v>11042</v>
      </c>
      <c r="H3235" s="29">
        <v>44777</v>
      </c>
      <c r="I3235" s="29">
        <v>45142</v>
      </c>
      <c r="J3235" s="17" t="str">
        <f>IF(Ugovori_OPULJP[[#This Row],[DATUM ZAVRŠETKA OPERACIJE]]&gt;DATE(2023,12,31),"u provedbi","završen")</f>
        <v>završen</v>
      </c>
      <c r="K3235" s="28" t="s">
        <v>66</v>
      </c>
      <c r="L3235" s="28" t="s">
        <v>66</v>
      </c>
      <c r="M3235" s="18">
        <v>0.85</v>
      </c>
      <c r="N3235" s="18">
        <v>0.15</v>
      </c>
      <c r="O3235" s="19">
        <f>Ugovori_OPULJP[[#This Row],[Bespovratna sredstva - Ukupno (EU+Nac) HRK
= Ukupna ugovorena vrijednost bespovratnih sredstava]]*Ugovori_OPULJP[[#This Row],[EU STOPA SUFINANCIRANJA %
EU CO-FINANCING RATE %]]</f>
        <v>2975000</v>
      </c>
      <c r="P3235" s="20">
        <f>Ugovori_OPULJP[[#This Row],[Bespovratna sredstva - EU dio - HRK]]/7.5345</f>
        <v>394850.35503351246</v>
      </c>
      <c r="Q3235" s="19">
        <f>Ugovori_OPULJP[[#This Row],[Bespovratna sredstva - Ukupno (EU+Nac) HRK
= Ukupna ugovorena vrijednost bespovratnih sredstava]]*Ugovori_OPULJP[[#This Row],[STOPA NACIONALNOG SUFINANCIRANJA %]]</f>
        <v>525000</v>
      </c>
      <c r="R3235" s="20">
        <f>Ugovori_OPULJP[[#This Row],[Bespovratna sredstva - Nacionalni dio - HRK]]/7.5345</f>
        <v>69679.474417678677</v>
      </c>
      <c r="S3235" s="21">
        <v>3500000</v>
      </c>
      <c r="T3235" s="20">
        <f>Ugovori_OPULJP[[#This Row],[Bespovratna sredstva - Ukupno (EU+Nac) HRK
= Ukupna ugovorena vrijednost bespovratnih sredstava]]/7.5345</f>
        <v>464529.82945119118</v>
      </c>
      <c r="U3235" s="19">
        <v>1664405.2000000002</v>
      </c>
      <c r="V3235" s="20">
        <f>Ugovori_OPULJP[[#This Row],[Javni doprinos korisnika - HRK]]/7.5345</f>
        <v>220904.53248390736</v>
      </c>
      <c r="W3235" s="19">
        <v>0</v>
      </c>
      <c r="X3235" s="20">
        <f>Ugovori_OPULJP[[#This Row],[Privatni doprinos korisnika - HRK]]/7.5345</f>
        <v>0</v>
      </c>
      <c r="Y3235" s="21">
        <f>Ugovori_OPULJP[[#This Row],[Bespovratna sredstva - Ukupno (EU+Nac) HRK
= Ukupna ugovorena vrijednost bespovratnih sredstava]]+Ugovori_OPULJP[[#This Row],[Javni doprinos korisnika - HRK]]+Ugovori_OPULJP[[#This Row],[Privatni doprinos korisnika - HRK]]</f>
        <v>5164405.2</v>
      </c>
      <c r="Z3235" s="22">
        <f>Ugovori_OPULJP[[#This Row],[UKUPNI PRIHVATLJIVI IZDACI
TOTAL ELIGIBLE EXPENDITURE
= Bespovratna sredstva ukupno + doprinos korisnika
= Ukupni prihvatljivi troškovi
= Ukupna ugovorena vrijednost projekta HRK]]/7.5345</f>
        <v>685434.36193509854</v>
      </c>
      <c r="AA3235" s="27" t="s">
        <v>10676</v>
      </c>
      <c r="AB3235" s="27" t="s">
        <v>10677</v>
      </c>
      <c r="AC3235" s="91" t="s">
        <v>11690</v>
      </c>
      <c r="AD3235" s="33" t="s">
        <v>11033</v>
      </c>
    </row>
    <row r="3236" spans="1:30" ht="66.75" customHeight="1" x14ac:dyDescent="0.3">
      <c r="A3236" s="31" t="s">
        <v>11691</v>
      </c>
      <c r="B3236" s="25" t="s">
        <v>10671</v>
      </c>
      <c r="C3236" s="26" t="s">
        <v>11029</v>
      </c>
      <c r="D3236" s="40" t="s">
        <v>11630</v>
      </c>
      <c r="E3236" s="27" t="s">
        <v>223</v>
      </c>
      <c r="F3236" s="32" t="s">
        <v>11692</v>
      </c>
      <c r="G3236" s="32" t="s">
        <v>3106</v>
      </c>
      <c r="H3236" s="29">
        <v>44782</v>
      </c>
      <c r="I3236" s="29">
        <v>45147</v>
      </c>
      <c r="J3236" s="17" t="str">
        <f>IF(Ugovori_OPULJP[[#This Row],[DATUM ZAVRŠETKA OPERACIJE]]&gt;DATE(2023,12,31),"u provedbi","završen")</f>
        <v>završen</v>
      </c>
      <c r="K3236" s="28" t="s">
        <v>86</v>
      </c>
      <c r="L3236" s="28" t="s">
        <v>86</v>
      </c>
      <c r="M3236" s="18">
        <v>0.85</v>
      </c>
      <c r="N3236" s="18">
        <v>0.15</v>
      </c>
      <c r="O3236" s="19">
        <f>Ugovori_OPULJP[[#This Row],[Bespovratna sredstva - Ukupno (EU+Nac) HRK
= Ukupna ugovorena vrijednost bespovratnih sredstava]]*Ugovori_OPULJP[[#This Row],[EU STOPA SUFINANCIRANJA %
EU CO-FINANCING RATE %]]</f>
        <v>3305785.6004999997</v>
      </c>
      <c r="P3236" s="20">
        <f>Ugovori_OPULJP[[#This Row],[Bespovratna sredstva - EU dio - HRK]]/7.5345</f>
        <v>438753.148914991</v>
      </c>
      <c r="Q3236" s="19">
        <f>Ugovori_OPULJP[[#This Row],[Bespovratna sredstva - Ukupno (EU+Nac) HRK
= Ukupna ugovorena vrijednost bespovratnih sredstava]]*Ugovori_OPULJP[[#This Row],[STOPA NACIONALNOG SUFINANCIRANJA %]]</f>
        <v>583373.92949999997</v>
      </c>
      <c r="R3236" s="20">
        <f>Ugovori_OPULJP[[#This Row],[Bespovratna sredstva - Nacionalni dio - HRK]]/7.5345</f>
        <v>77427.026279116064</v>
      </c>
      <c r="S3236" s="21">
        <v>3889159.53</v>
      </c>
      <c r="T3236" s="20">
        <f>Ugovori_OPULJP[[#This Row],[Bespovratna sredstva - Ukupno (EU+Nac) HRK
= Ukupna ugovorena vrijednost bespovratnih sredstava]]/7.5345</f>
        <v>516180.17519410705</v>
      </c>
      <c r="U3236" s="19">
        <v>686322.27</v>
      </c>
      <c r="V3236" s="20">
        <f>Ugovori_OPULJP[[#This Row],[Javni doprinos korisnika - HRK]]/7.5345</f>
        <v>91090.61915190125</v>
      </c>
      <c r="W3236" s="19">
        <v>0</v>
      </c>
      <c r="X3236" s="20">
        <f>Ugovori_OPULJP[[#This Row],[Privatni doprinos korisnika - HRK]]/7.5345</f>
        <v>0</v>
      </c>
      <c r="Y3236" s="21">
        <f>Ugovori_OPULJP[[#This Row],[Bespovratna sredstva - Ukupno (EU+Nac) HRK
= Ukupna ugovorena vrijednost bespovratnih sredstava]]+Ugovori_OPULJP[[#This Row],[Javni doprinos korisnika - HRK]]+Ugovori_OPULJP[[#This Row],[Privatni doprinos korisnika - HRK]]</f>
        <v>4575481.8</v>
      </c>
      <c r="Z3236" s="22">
        <f>Ugovori_OPULJP[[#This Row],[UKUPNI PRIHVATLJIVI IZDACI
TOTAL ELIGIBLE EXPENDITURE
= Bespovratna sredstva ukupno + doprinos korisnika
= Ukupni prihvatljivi troškovi
= Ukupna ugovorena vrijednost projekta HRK]]/7.5345</f>
        <v>607270.79434600833</v>
      </c>
      <c r="AA3236" s="27" t="s">
        <v>10676</v>
      </c>
      <c r="AB3236" s="27" t="s">
        <v>10677</v>
      </c>
      <c r="AC3236" s="91" t="s">
        <v>11693</v>
      </c>
      <c r="AD3236" s="33" t="s">
        <v>11033</v>
      </c>
    </row>
    <row r="3237" spans="1:30" ht="66.75" customHeight="1" x14ac:dyDescent="0.3">
      <c r="A3237" s="31" t="s">
        <v>11694</v>
      </c>
      <c r="B3237" s="25" t="s">
        <v>10671</v>
      </c>
      <c r="C3237" s="26" t="s">
        <v>11029</v>
      </c>
      <c r="D3237" s="40" t="s">
        <v>11630</v>
      </c>
      <c r="E3237" s="27" t="s">
        <v>223</v>
      </c>
      <c r="F3237" s="32" t="s">
        <v>11695</v>
      </c>
      <c r="G3237" s="32" t="s">
        <v>11618</v>
      </c>
      <c r="H3237" s="29">
        <v>44789</v>
      </c>
      <c r="I3237" s="29">
        <v>45154</v>
      </c>
      <c r="J3237" s="17" t="str">
        <f>IF(Ugovori_OPULJP[[#This Row],[DATUM ZAVRŠETKA OPERACIJE]]&gt;DATE(2023,12,31),"u provedbi","završen")</f>
        <v>završen</v>
      </c>
      <c r="K3237" s="15" t="s">
        <v>192</v>
      </c>
      <c r="L3237" s="15" t="s">
        <v>192</v>
      </c>
      <c r="M3237" s="18">
        <v>0.85</v>
      </c>
      <c r="N3237" s="18">
        <v>0.15</v>
      </c>
      <c r="O3237" s="19">
        <f>Ugovori_OPULJP[[#This Row],[Bespovratna sredstva - Ukupno (EU+Nac) HRK
= Ukupna ugovorena vrijednost bespovratnih sredstava]]*Ugovori_OPULJP[[#This Row],[EU STOPA SUFINANCIRANJA %
EU CO-FINANCING RATE %]]</f>
        <v>720072.11100000003</v>
      </c>
      <c r="P3237" s="20">
        <f>Ugovori_OPULJP[[#This Row],[Bespovratna sredstva - EU dio - HRK]]/7.5345</f>
        <v>95569.992832968346</v>
      </c>
      <c r="Q3237" s="19">
        <f>Ugovori_OPULJP[[#This Row],[Bespovratna sredstva - Ukupno (EU+Nac) HRK
= Ukupna ugovorena vrijednost bespovratnih sredstava]]*Ugovori_OPULJP[[#This Row],[STOPA NACIONALNOG SUFINANCIRANJA %]]</f>
        <v>127071.549</v>
      </c>
      <c r="R3237" s="20">
        <f>Ugovori_OPULJP[[#This Row],[Bespovratna sredstva - Nacionalni dio - HRK]]/7.5345</f>
        <v>16865.292852876766</v>
      </c>
      <c r="S3237" s="21">
        <v>847143.66</v>
      </c>
      <c r="T3237" s="20">
        <f>Ugovori_OPULJP[[#This Row],[Bespovratna sredstva - Ukupno (EU+Nac) HRK
= Ukupna ugovorena vrijednost bespovratnih sredstava]]/7.5345</f>
        <v>112435.28568584511</v>
      </c>
      <c r="U3237" s="19">
        <v>149495.93999999994</v>
      </c>
      <c r="V3237" s="20">
        <f>Ugovori_OPULJP[[#This Row],[Javni doprinos korisnika - HRK]]/7.5345</f>
        <v>19841.521003384423</v>
      </c>
      <c r="W3237" s="19">
        <v>0</v>
      </c>
      <c r="X3237" s="20">
        <f>Ugovori_OPULJP[[#This Row],[Privatni doprinos korisnika - HRK]]/7.5345</f>
        <v>0</v>
      </c>
      <c r="Y3237" s="21">
        <f>Ugovori_OPULJP[[#This Row],[Bespovratna sredstva - Ukupno (EU+Nac) HRK
= Ukupna ugovorena vrijednost bespovratnih sredstava]]+Ugovori_OPULJP[[#This Row],[Javni doprinos korisnika - HRK]]+Ugovori_OPULJP[[#This Row],[Privatni doprinos korisnika - HRK]]</f>
        <v>996639.6</v>
      </c>
      <c r="Z3237" s="22">
        <f>Ugovori_OPULJP[[#This Row],[UKUPNI PRIHVATLJIVI IZDACI
TOTAL ELIGIBLE EXPENDITURE
= Bespovratna sredstva ukupno + doprinos korisnika
= Ukupni prihvatljivi troškovi
= Ukupna ugovorena vrijednost projekta HRK]]/7.5345</f>
        <v>132276.80668922953</v>
      </c>
      <c r="AA3237" s="27" t="s">
        <v>10676</v>
      </c>
      <c r="AB3237" s="27" t="s">
        <v>10677</v>
      </c>
      <c r="AC3237" s="91" t="s">
        <v>11696</v>
      </c>
      <c r="AD3237" s="33" t="s">
        <v>11033</v>
      </c>
    </row>
    <row r="3238" spans="1:30" ht="66.75" customHeight="1" x14ac:dyDescent="0.3">
      <c r="A3238" s="31" t="s">
        <v>11697</v>
      </c>
      <c r="B3238" s="25" t="s">
        <v>10671</v>
      </c>
      <c r="C3238" s="26" t="s">
        <v>11029</v>
      </c>
      <c r="D3238" s="40" t="s">
        <v>11630</v>
      </c>
      <c r="E3238" s="27" t="s">
        <v>223</v>
      </c>
      <c r="F3238" s="32" t="s">
        <v>11393</v>
      </c>
      <c r="G3238" s="32" t="s">
        <v>6859</v>
      </c>
      <c r="H3238" s="29">
        <v>44798</v>
      </c>
      <c r="I3238" s="29">
        <v>45163</v>
      </c>
      <c r="J3238" s="17" t="str">
        <f>IF(Ugovori_OPULJP[[#This Row],[DATUM ZAVRŠETKA OPERACIJE]]&gt;DATE(2023,12,31),"u provedbi","završen")</f>
        <v>završen</v>
      </c>
      <c r="K3238" s="15" t="s">
        <v>362</v>
      </c>
      <c r="L3238" s="15" t="s">
        <v>362</v>
      </c>
      <c r="M3238" s="18">
        <v>0.85</v>
      </c>
      <c r="N3238" s="18">
        <v>0.15</v>
      </c>
      <c r="O3238" s="19">
        <f>Ugovori_OPULJP[[#This Row],[Bespovratna sredstva - Ukupno (EU+Nac) HRK
= Ukupna ugovorena vrijednost bespovratnih sredstava]]*Ugovori_OPULJP[[#This Row],[EU STOPA SUFINANCIRANJA %
EU CO-FINANCING RATE %]]</f>
        <v>1755897.7679999999</v>
      </c>
      <c r="P3238" s="20">
        <f>Ugovori_OPULJP[[#This Row],[Bespovratna sredstva - EU dio - HRK]]/7.5345</f>
        <v>233047.68305793349</v>
      </c>
      <c r="Q3238" s="19">
        <f>Ugovori_OPULJP[[#This Row],[Bespovratna sredstva - Ukupno (EU+Nac) HRK
= Ukupna ugovorena vrijednost bespovratnih sredstava]]*Ugovori_OPULJP[[#This Row],[STOPA NACIONALNOG SUFINANCIRANJA %]]</f>
        <v>309864.31199999998</v>
      </c>
      <c r="R3238" s="20">
        <f>Ugovori_OPULJP[[#This Row],[Bespovratna sredstva - Nacionalni dio - HRK]]/7.5345</f>
        <v>41126.061716105905</v>
      </c>
      <c r="S3238" s="21">
        <v>2065762.08</v>
      </c>
      <c r="T3238" s="20">
        <f>Ugovori_OPULJP[[#This Row],[Bespovratna sredstva - Ukupno (EU+Nac) HRK
= Ukupna ugovorena vrijednost bespovratnih sredstava]]/7.5345</f>
        <v>274173.74477403943</v>
      </c>
      <c r="U3238" s="19">
        <v>108724.31999999983</v>
      </c>
      <c r="V3238" s="20">
        <f>Ugovori_OPULJP[[#This Row],[Javni doprinos korisnika - HRK]]/7.5345</f>
        <v>14430.197093370472</v>
      </c>
      <c r="W3238" s="19">
        <v>0</v>
      </c>
      <c r="X3238" s="20">
        <f>Ugovori_OPULJP[[#This Row],[Privatni doprinos korisnika - HRK]]/7.5345</f>
        <v>0</v>
      </c>
      <c r="Y3238" s="21">
        <f>Ugovori_OPULJP[[#This Row],[Bespovratna sredstva - Ukupno (EU+Nac) HRK
= Ukupna ugovorena vrijednost bespovratnih sredstava]]+Ugovori_OPULJP[[#This Row],[Javni doprinos korisnika - HRK]]+Ugovori_OPULJP[[#This Row],[Privatni doprinos korisnika - HRK]]</f>
        <v>2174486.4</v>
      </c>
      <c r="Z3238" s="22">
        <f>Ugovori_OPULJP[[#This Row],[UKUPNI PRIHVATLJIVI IZDACI
TOTAL ELIGIBLE EXPENDITURE
= Bespovratna sredstva ukupno + doprinos korisnika
= Ukupni prihvatljivi troškovi
= Ukupna ugovorena vrijednost projekta HRK]]/7.5345</f>
        <v>288603.94186740991</v>
      </c>
      <c r="AA3238" s="27" t="s">
        <v>10676</v>
      </c>
      <c r="AB3238" s="27" t="s">
        <v>10677</v>
      </c>
      <c r="AC3238" s="91" t="s">
        <v>11698</v>
      </c>
      <c r="AD3238" s="33" t="s">
        <v>11033</v>
      </c>
    </row>
    <row r="3239" spans="1:30" ht="66.75" customHeight="1" x14ac:dyDescent="0.3">
      <c r="A3239" s="31" t="s">
        <v>11699</v>
      </c>
      <c r="B3239" s="25" t="s">
        <v>10671</v>
      </c>
      <c r="C3239" s="26" t="s">
        <v>11029</v>
      </c>
      <c r="D3239" s="40" t="s">
        <v>11630</v>
      </c>
      <c r="E3239" s="27" t="s">
        <v>223</v>
      </c>
      <c r="F3239" s="32" t="s">
        <v>11700</v>
      </c>
      <c r="G3239" s="32" t="s">
        <v>2472</v>
      </c>
      <c r="H3239" s="29">
        <v>44789</v>
      </c>
      <c r="I3239" s="29">
        <v>45154</v>
      </c>
      <c r="J3239" s="17" t="str">
        <f>IF(Ugovori_OPULJP[[#This Row],[DATUM ZAVRŠETKA OPERACIJE]]&gt;DATE(2023,12,31),"u provedbi","završen")</f>
        <v>završen</v>
      </c>
      <c r="K3239" s="15" t="s">
        <v>324</v>
      </c>
      <c r="L3239" s="15" t="s">
        <v>324</v>
      </c>
      <c r="M3239" s="18">
        <v>0.85</v>
      </c>
      <c r="N3239" s="18">
        <v>0.15</v>
      </c>
      <c r="O3239" s="19">
        <f>Ugovori_OPULJP[[#This Row],[Bespovratna sredstva - Ukupno (EU+Nac) HRK
= Ukupna ugovorena vrijednost bespovratnih sredstava]]*Ugovori_OPULJP[[#This Row],[EU STOPA SUFINANCIRANJA %
EU CO-FINANCING RATE %]]</f>
        <v>2121709.8030000003</v>
      </c>
      <c r="P3239" s="20">
        <f>Ugovori_OPULJP[[#This Row],[Bespovratna sredstva - EU dio - HRK]]/7.5345</f>
        <v>281599.28369500302</v>
      </c>
      <c r="Q3239" s="19">
        <f>Ugovori_OPULJP[[#This Row],[Bespovratna sredstva - Ukupno (EU+Nac) HRK
= Ukupna ugovorena vrijednost bespovratnih sredstava]]*Ugovori_OPULJP[[#This Row],[STOPA NACIONALNOG SUFINANCIRANJA %]]</f>
        <v>374419.37700000004</v>
      </c>
      <c r="R3239" s="20">
        <f>Ugovori_OPULJP[[#This Row],[Bespovratna sredstva - Nacionalni dio - HRK]]/7.5345</f>
        <v>49693.99124029465</v>
      </c>
      <c r="S3239" s="21">
        <v>2496129.1800000002</v>
      </c>
      <c r="T3239" s="20">
        <f>Ugovori_OPULJP[[#This Row],[Bespovratna sredstva - Ukupno (EU+Nac) HRK
= Ukupna ugovorena vrijednost bespovratnih sredstava]]/7.5345</f>
        <v>331293.27493529761</v>
      </c>
      <c r="U3239" s="19">
        <v>131375.21999999974</v>
      </c>
      <c r="V3239" s="20">
        <f>Ugovori_OPULJP[[#This Row],[Javni doprinos korisnika - HRK]]/7.5345</f>
        <v>17436.488154489314</v>
      </c>
      <c r="W3239" s="19">
        <v>0</v>
      </c>
      <c r="X3239" s="20">
        <f>Ugovori_OPULJP[[#This Row],[Privatni doprinos korisnika - HRK]]/7.5345</f>
        <v>0</v>
      </c>
      <c r="Y3239" s="21">
        <f>Ugovori_OPULJP[[#This Row],[Bespovratna sredstva - Ukupno (EU+Nac) HRK
= Ukupna ugovorena vrijednost bespovratnih sredstava]]+Ugovori_OPULJP[[#This Row],[Javni doprinos korisnika - HRK]]+Ugovori_OPULJP[[#This Row],[Privatni doprinos korisnika - HRK]]</f>
        <v>2627504.4</v>
      </c>
      <c r="Z3239" s="22">
        <f>Ugovori_OPULJP[[#This Row],[UKUPNI PRIHVATLJIVI IZDACI
TOTAL ELIGIBLE EXPENDITURE
= Bespovratna sredstva ukupno + doprinos korisnika
= Ukupni prihvatljivi troškovi
= Ukupna ugovorena vrijednost projekta HRK]]/7.5345</f>
        <v>348729.76308978692</v>
      </c>
      <c r="AA3239" s="27" t="s">
        <v>10676</v>
      </c>
      <c r="AB3239" s="27" t="s">
        <v>10677</v>
      </c>
      <c r="AC3239" s="91" t="s">
        <v>11701</v>
      </c>
      <c r="AD3239" s="33" t="s">
        <v>11033</v>
      </c>
    </row>
    <row r="3240" spans="1:30" ht="66.75" customHeight="1" x14ac:dyDescent="0.3">
      <c r="A3240" s="31" t="s">
        <v>11702</v>
      </c>
      <c r="B3240" s="25" t="s">
        <v>10671</v>
      </c>
      <c r="C3240" s="26" t="s">
        <v>11029</v>
      </c>
      <c r="D3240" s="40" t="s">
        <v>11630</v>
      </c>
      <c r="E3240" s="27" t="s">
        <v>223</v>
      </c>
      <c r="F3240" s="32" t="s">
        <v>11703</v>
      </c>
      <c r="G3240" s="32" t="s">
        <v>813</v>
      </c>
      <c r="H3240" s="29">
        <v>44774</v>
      </c>
      <c r="I3240" s="29">
        <v>45139</v>
      </c>
      <c r="J3240" s="17" t="str">
        <f>IF(Ugovori_OPULJP[[#This Row],[DATUM ZAVRŠETKA OPERACIJE]]&gt;DATE(2023,12,31),"u provedbi","završen")</f>
        <v>završen</v>
      </c>
      <c r="K3240" s="28" t="s">
        <v>66</v>
      </c>
      <c r="L3240" s="28" t="s">
        <v>66</v>
      </c>
      <c r="M3240" s="18">
        <v>0.85</v>
      </c>
      <c r="N3240" s="18">
        <v>0.15</v>
      </c>
      <c r="O3240" s="19">
        <f>Ugovori_OPULJP[[#This Row],[Bespovratna sredstva - Ukupno (EU+Nac) HRK
= Ukupna ugovorena vrijednost bespovratnih sredstava]]*Ugovori_OPULJP[[#This Row],[EU STOPA SUFINANCIRANJA %
EU CO-FINANCING RATE %]]</f>
        <v>2062024.6814999999</v>
      </c>
      <c r="P3240" s="20">
        <f>Ugovori_OPULJP[[#This Row],[Bespovratna sredstva - EU dio - HRK]]/7.5345</f>
        <v>273677.70674895478</v>
      </c>
      <c r="Q3240" s="19">
        <f>Ugovori_OPULJP[[#This Row],[Bespovratna sredstva - Ukupno (EU+Nac) HRK
= Ukupna ugovorena vrijednost bespovratnih sredstava]]*Ugovori_OPULJP[[#This Row],[STOPA NACIONALNOG SUFINANCIRANJA %]]</f>
        <v>363886.70850000001</v>
      </c>
      <c r="R3240" s="20">
        <f>Ugovori_OPULJP[[#This Row],[Bespovratna sredstva - Nacionalni dio - HRK]]/7.5345</f>
        <v>48296.065896874374</v>
      </c>
      <c r="S3240" s="21">
        <v>2425911.39</v>
      </c>
      <c r="T3240" s="20">
        <f>Ugovori_OPULJP[[#This Row],[Bespovratna sredstva - Ukupno (EU+Nac) HRK
= Ukupna ugovorena vrijednost bespovratnih sredstava]]/7.5345</f>
        <v>321973.77264582919</v>
      </c>
      <c r="U3240" s="19">
        <v>428102.00999999978</v>
      </c>
      <c r="V3240" s="20">
        <f>Ugovori_OPULJP[[#This Row],[Javni doprinos korisnika - HRK]]/7.5345</f>
        <v>56818.901055146292</v>
      </c>
      <c r="W3240" s="19">
        <v>0</v>
      </c>
      <c r="X3240" s="20">
        <f>Ugovori_OPULJP[[#This Row],[Privatni doprinos korisnika - HRK]]/7.5345</f>
        <v>0</v>
      </c>
      <c r="Y3240" s="21">
        <f>Ugovori_OPULJP[[#This Row],[Bespovratna sredstva - Ukupno (EU+Nac) HRK
= Ukupna ugovorena vrijednost bespovratnih sredstava]]+Ugovori_OPULJP[[#This Row],[Javni doprinos korisnika - HRK]]+Ugovori_OPULJP[[#This Row],[Privatni doprinos korisnika - HRK]]</f>
        <v>2854013.4</v>
      </c>
      <c r="Z3240" s="22">
        <f>Ugovori_OPULJP[[#This Row],[UKUPNI PRIHVATLJIVI IZDACI
TOTAL ELIGIBLE EXPENDITURE
= Bespovratna sredstva ukupno + doprinos korisnika
= Ukupni prihvatljivi troškovi
= Ukupna ugovorena vrijednost projekta HRK]]/7.5345</f>
        <v>378792.67370097549</v>
      </c>
      <c r="AA3240" s="27" t="s">
        <v>10676</v>
      </c>
      <c r="AB3240" s="27" t="s">
        <v>10677</v>
      </c>
      <c r="AC3240" s="91" t="s">
        <v>11704</v>
      </c>
      <c r="AD3240" s="33" t="s">
        <v>11033</v>
      </c>
    </row>
    <row r="3241" spans="1:30" ht="66.75" customHeight="1" x14ac:dyDescent="0.3">
      <c r="A3241" s="31" t="s">
        <v>11705</v>
      </c>
      <c r="B3241" s="25" t="s">
        <v>10671</v>
      </c>
      <c r="C3241" s="26" t="s">
        <v>11029</v>
      </c>
      <c r="D3241" s="40" t="s">
        <v>11630</v>
      </c>
      <c r="E3241" s="27" t="s">
        <v>223</v>
      </c>
      <c r="F3241" s="32" t="s">
        <v>11706</v>
      </c>
      <c r="G3241" s="32" t="s">
        <v>792</v>
      </c>
      <c r="H3241" s="29">
        <v>44805</v>
      </c>
      <c r="I3241" s="29">
        <v>45170</v>
      </c>
      <c r="J3241" s="17" t="str">
        <f>IF(Ugovori_OPULJP[[#This Row],[DATUM ZAVRŠETKA OPERACIJE]]&gt;DATE(2023,12,31),"u provedbi","završen")</f>
        <v>završen</v>
      </c>
      <c r="K3241" s="15" t="s">
        <v>586</v>
      </c>
      <c r="L3241" s="15" t="s">
        <v>586</v>
      </c>
      <c r="M3241" s="18">
        <v>0.85</v>
      </c>
      <c r="N3241" s="18">
        <v>0.15</v>
      </c>
      <c r="O3241" s="19">
        <f>Ugovori_OPULJP[[#This Row],[Bespovratna sredstva - Ukupno (EU+Nac) HRK
= Ukupna ugovorena vrijednost bespovratnih sredstava]]*Ugovori_OPULJP[[#This Row],[EU STOPA SUFINANCIRANJA %
EU CO-FINANCING RATE %]]</f>
        <v>1669258.0755</v>
      </c>
      <c r="P3241" s="20">
        <f>Ugovori_OPULJP[[#This Row],[Bespovratna sredstva - EU dio - HRK]]/7.5345</f>
        <v>221548.61974915388</v>
      </c>
      <c r="Q3241" s="19">
        <f>Ugovori_OPULJP[[#This Row],[Bespovratna sredstva - Ukupno (EU+Nac) HRK
= Ukupna ugovorena vrijednost bespovratnih sredstava]]*Ugovori_OPULJP[[#This Row],[STOPA NACIONALNOG SUFINANCIRANJA %]]</f>
        <v>294574.95449999999</v>
      </c>
      <c r="R3241" s="20">
        <f>Ugovori_OPULJP[[#This Row],[Bespovratna sredstva - Nacionalni dio - HRK]]/7.5345</f>
        <v>39096.815249850682</v>
      </c>
      <c r="S3241" s="21">
        <v>1963833.03</v>
      </c>
      <c r="T3241" s="20">
        <f>Ugovori_OPULJP[[#This Row],[Bespovratna sredstva - Ukupno (EU+Nac) HRK
= Ukupna ugovorena vrijednost bespovratnih sredstava]]/7.5345</f>
        <v>260645.43499900456</v>
      </c>
      <c r="U3241" s="19">
        <v>346558.76999999979</v>
      </c>
      <c r="V3241" s="20">
        <f>Ugovori_OPULJP[[#This Row],[Javni doprinos korisnika - HRK]]/7.5345</f>
        <v>45996.253235118427</v>
      </c>
      <c r="W3241" s="19">
        <v>0</v>
      </c>
      <c r="X3241" s="20">
        <f>Ugovori_OPULJP[[#This Row],[Privatni doprinos korisnika - HRK]]/7.5345</f>
        <v>0</v>
      </c>
      <c r="Y3241" s="21">
        <f>Ugovori_OPULJP[[#This Row],[Bespovratna sredstva - Ukupno (EU+Nac) HRK
= Ukupna ugovorena vrijednost bespovratnih sredstava]]+Ugovori_OPULJP[[#This Row],[Javni doprinos korisnika - HRK]]+Ugovori_OPULJP[[#This Row],[Privatni doprinos korisnika - HRK]]</f>
        <v>2310391.7999999998</v>
      </c>
      <c r="Z3241" s="22">
        <f>Ugovori_OPULJP[[#This Row],[UKUPNI PRIHVATLJIVI IZDACI
TOTAL ELIGIBLE EXPENDITURE
= Bespovratna sredstva ukupno + doprinos korisnika
= Ukupni prihvatljivi troškovi
= Ukupna ugovorena vrijednost projekta HRK]]/7.5345</f>
        <v>306641.68823412299</v>
      </c>
      <c r="AA3241" s="27" t="s">
        <v>10676</v>
      </c>
      <c r="AB3241" s="27" t="s">
        <v>10677</v>
      </c>
      <c r="AC3241" s="26" t="s">
        <v>11707</v>
      </c>
      <c r="AD3241" s="33" t="s">
        <v>11033</v>
      </c>
    </row>
    <row r="3242" spans="1:30" ht="66.75" customHeight="1" x14ac:dyDescent="0.3">
      <c r="A3242" s="31" t="s">
        <v>11708</v>
      </c>
      <c r="B3242" s="25" t="s">
        <v>10671</v>
      </c>
      <c r="C3242" s="26" t="s">
        <v>11029</v>
      </c>
      <c r="D3242" s="40" t="s">
        <v>11630</v>
      </c>
      <c r="E3242" s="27" t="s">
        <v>223</v>
      </c>
      <c r="F3242" s="32" t="s">
        <v>11709</v>
      </c>
      <c r="G3242" s="32" t="s">
        <v>4330</v>
      </c>
      <c r="H3242" s="29">
        <v>44754</v>
      </c>
      <c r="I3242" s="29">
        <v>45119</v>
      </c>
      <c r="J3242" s="17" t="str">
        <f>IF(Ugovori_OPULJP[[#This Row],[DATUM ZAVRŠETKA OPERACIJE]]&gt;DATE(2023,12,31),"u provedbi","završen")</f>
        <v>završen</v>
      </c>
      <c r="K3242" s="15" t="s">
        <v>240</v>
      </c>
      <c r="L3242" s="15" t="s">
        <v>240</v>
      </c>
      <c r="M3242" s="18">
        <v>0.85</v>
      </c>
      <c r="N3242" s="18">
        <v>0.15</v>
      </c>
      <c r="O3242" s="19">
        <f>Ugovori_OPULJP[[#This Row],[Bespovratna sredstva - Ukupno (EU+Nac) HRK
= Ukupna ugovorena vrijednost bespovratnih sredstava]]*Ugovori_OPULJP[[#This Row],[EU STOPA SUFINANCIRANJA %
EU CO-FINANCING RATE %]]</f>
        <v>621880.4595</v>
      </c>
      <c r="P3242" s="20">
        <f>Ugovori_OPULJP[[#This Row],[Bespovratna sredstva - EU dio - HRK]]/7.5345</f>
        <v>82537.721083018114</v>
      </c>
      <c r="Q3242" s="19">
        <f>Ugovori_OPULJP[[#This Row],[Bespovratna sredstva - Ukupno (EU+Nac) HRK
= Ukupna ugovorena vrijednost bespovratnih sredstava]]*Ugovori_OPULJP[[#This Row],[STOPA NACIONALNOG SUFINANCIRANJA %]]</f>
        <v>109743.6105</v>
      </c>
      <c r="R3242" s="20">
        <f>Ugovori_OPULJP[[#This Row],[Bespovratna sredstva - Nacionalni dio - HRK]]/7.5345</f>
        <v>14565.480191120843</v>
      </c>
      <c r="S3242" s="21">
        <v>731624.07</v>
      </c>
      <c r="T3242" s="20">
        <f>Ugovori_OPULJP[[#This Row],[Bespovratna sredstva - Ukupno (EU+Nac) HRK
= Ukupna ugovorena vrijednost bespovratnih sredstava]]/7.5345</f>
        <v>97103.201274138948</v>
      </c>
      <c r="U3242" s="19">
        <v>129110.13</v>
      </c>
      <c r="V3242" s="20">
        <f>Ugovori_OPULJP[[#This Row],[Javni doprinos korisnika - HRK]]/7.5345</f>
        <v>17135.859048377464</v>
      </c>
      <c r="W3242" s="19">
        <v>0</v>
      </c>
      <c r="X3242" s="20">
        <f>Ugovori_OPULJP[[#This Row],[Privatni doprinos korisnika - HRK]]/7.5345</f>
        <v>0</v>
      </c>
      <c r="Y3242" s="21">
        <f>Ugovori_OPULJP[[#This Row],[Bespovratna sredstva - Ukupno (EU+Nac) HRK
= Ukupna ugovorena vrijednost bespovratnih sredstava]]+Ugovori_OPULJP[[#This Row],[Javni doprinos korisnika - HRK]]+Ugovori_OPULJP[[#This Row],[Privatni doprinos korisnika - HRK]]</f>
        <v>860734.2</v>
      </c>
      <c r="Z3242" s="22">
        <f>Ugovori_OPULJP[[#This Row],[UKUPNI PRIHVATLJIVI IZDACI
TOTAL ELIGIBLE EXPENDITURE
= Bespovratna sredstva ukupno + doprinos korisnika
= Ukupni prihvatljivi troškovi
= Ukupna ugovorena vrijednost projekta HRK]]/7.5345</f>
        <v>114239.06032251641</v>
      </c>
      <c r="AA3242" s="27" t="s">
        <v>10676</v>
      </c>
      <c r="AB3242" s="27" t="s">
        <v>10677</v>
      </c>
      <c r="AC3242" s="26" t="s">
        <v>11710</v>
      </c>
      <c r="AD3242" s="33" t="s">
        <v>11033</v>
      </c>
    </row>
    <row r="3243" spans="1:30" ht="66.75" customHeight="1" x14ac:dyDescent="0.3">
      <c r="A3243" s="31" t="s">
        <v>11711</v>
      </c>
      <c r="B3243" s="25" t="s">
        <v>10671</v>
      </c>
      <c r="C3243" s="26" t="s">
        <v>11029</v>
      </c>
      <c r="D3243" s="40" t="s">
        <v>11630</v>
      </c>
      <c r="E3243" s="27" t="s">
        <v>223</v>
      </c>
      <c r="F3243" s="32" t="s">
        <v>11712</v>
      </c>
      <c r="G3243" s="32" t="s">
        <v>1159</v>
      </c>
      <c r="H3243" s="29">
        <v>44781</v>
      </c>
      <c r="I3243" s="29">
        <v>45146</v>
      </c>
      <c r="J3243" s="17" t="str">
        <f>IF(Ugovori_OPULJP[[#This Row],[DATUM ZAVRŠETKA OPERACIJE]]&gt;DATE(2023,12,31),"u provedbi","završen")</f>
        <v>završen</v>
      </c>
      <c r="K3243" s="15" t="s">
        <v>324</v>
      </c>
      <c r="L3243" s="15" t="s">
        <v>324</v>
      </c>
      <c r="M3243" s="18">
        <v>0.85</v>
      </c>
      <c r="N3243" s="18">
        <v>0.15</v>
      </c>
      <c r="O3243" s="19">
        <f>Ugovori_OPULJP[[#This Row],[Bespovratna sredstva - Ukupno (EU+Nac) HRK
= Ukupna ugovorena vrijednost bespovratnih sredstava]]*Ugovori_OPULJP[[#This Row],[EU STOPA SUFINANCIRANJA %
EU CO-FINANCING RATE %]]</f>
        <v>1698137.9729999998</v>
      </c>
      <c r="P3243" s="20">
        <f>Ugovori_OPULJP[[#This Row],[Bespovratna sredstva - EU dio - HRK]]/7.5345</f>
        <v>225381.6408520804</v>
      </c>
      <c r="Q3243" s="19">
        <f>Ugovori_OPULJP[[#This Row],[Bespovratna sredstva - Ukupno (EU+Nac) HRK
= Ukupna ugovorena vrijednost bespovratnih sredstava]]*Ugovori_OPULJP[[#This Row],[STOPA NACIONALNOG SUFINANCIRANJA %]]</f>
        <v>299671.40699999995</v>
      </c>
      <c r="R3243" s="20">
        <f>Ugovori_OPULJP[[#This Row],[Bespovratna sredstva - Nacionalni dio - HRK]]/7.5345</f>
        <v>39773.230738602419</v>
      </c>
      <c r="S3243" s="21">
        <v>1997809.38</v>
      </c>
      <c r="T3243" s="20">
        <f>Ugovori_OPULJP[[#This Row],[Bespovratna sredstva - Ukupno (EU+Nac) HRK
= Ukupna ugovorena vrijednost bespovratnih sredstava]]/7.5345</f>
        <v>265154.87159068283</v>
      </c>
      <c r="U3243" s="19">
        <v>221978.8200000003</v>
      </c>
      <c r="V3243" s="20">
        <f>Ugovori_OPULJP[[#This Row],[Javni doprinos korisnika - HRK]]/7.5345</f>
        <v>29461.652398964801</v>
      </c>
      <c r="W3243" s="19">
        <v>0</v>
      </c>
      <c r="X3243" s="20">
        <f>Ugovori_OPULJP[[#This Row],[Privatni doprinos korisnika - HRK]]/7.5345</f>
        <v>0</v>
      </c>
      <c r="Y3243" s="21">
        <f>Ugovori_OPULJP[[#This Row],[Bespovratna sredstva - Ukupno (EU+Nac) HRK
= Ukupna ugovorena vrijednost bespovratnih sredstava]]+Ugovori_OPULJP[[#This Row],[Javni doprinos korisnika - HRK]]+Ugovori_OPULJP[[#This Row],[Privatni doprinos korisnika - HRK]]</f>
        <v>2219788.2000000002</v>
      </c>
      <c r="Z3243" s="22">
        <f>Ugovori_OPULJP[[#This Row],[UKUPNI PRIHVATLJIVI IZDACI
TOTAL ELIGIBLE EXPENDITURE
= Bespovratna sredstva ukupno + doprinos korisnika
= Ukupni prihvatljivi troškovi
= Ukupna ugovorena vrijednost projekta HRK]]/7.5345</f>
        <v>294616.52398964763</v>
      </c>
      <c r="AA3243" s="27" t="s">
        <v>10676</v>
      </c>
      <c r="AB3243" s="27" t="s">
        <v>10677</v>
      </c>
      <c r="AC3243" s="26" t="s">
        <v>11713</v>
      </c>
      <c r="AD3243" s="33" t="s">
        <v>11033</v>
      </c>
    </row>
    <row r="3244" spans="1:30" ht="66.75" customHeight="1" x14ac:dyDescent="0.3">
      <c r="A3244" s="31" t="s">
        <v>11714</v>
      </c>
      <c r="B3244" s="25" t="s">
        <v>10671</v>
      </c>
      <c r="C3244" s="26" t="s">
        <v>11029</v>
      </c>
      <c r="D3244" s="40" t="s">
        <v>11630</v>
      </c>
      <c r="E3244" s="27" t="s">
        <v>223</v>
      </c>
      <c r="F3244" s="32" t="s">
        <v>11715</v>
      </c>
      <c r="G3244" s="32" t="s">
        <v>11265</v>
      </c>
      <c r="H3244" s="29">
        <v>44781</v>
      </c>
      <c r="I3244" s="29">
        <v>45146</v>
      </c>
      <c r="J3244" s="17" t="str">
        <f>IF(Ugovori_OPULJP[[#This Row],[DATUM ZAVRŠETKA OPERACIJE]]&gt;DATE(2023,12,31),"u provedbi","završen")</f>
        <v>završen</v>
      </c>
      <c r="K3244" s="15" t="s">
        <v>380</v>
      </c>
      <c r="L3244" s="15" t="s">
        <v>380</v>
      </c>
      <c r="M3244" s="18">
        <v>0.85</v>
      </c>
      <c r="N3244" s="18">
        <v>0.15</v>
      </c>
      <c r="O3244" s="19">
        <f>Ugovori_OPULJP[[#This Row],[Bespovratna sredstva - Ukupno (EU+Nac) HRK
= Ukupna ugovorena vrijednost bespovratnih sredstava]]*Ugovori_OPULJP[[#This Row],[EU STOPA SUFINANCIRANJA %
EU CO-FINANCING RATE %]]</f>
        <v>554494.03200000001</v>
      </c>
      <c r="P3244" s="20">
        <f>Ugovori_OPULJP[[#This Row],[Bespovratna sredstva - EU dio - HRK]]/7.5345</f>
        <v>73594.00517618953</v>
      </c>
      <c r="Q3244" s="19">
        <f>Ugovori_OPULJP[[#This Row],[Bespovratna sredstva - Ukupno (EU+Nac) HRK
= Ukupna ugovorena vrijednost bespovratnih sredstava]]*Ugovori_OPULJP[[#This Row],[STOPA NACIONALNOG SUFINANCIRANJA %]]</f>
        <v>97851.888000000006</v>
      </c>
      <c r="R3244" s="20">
        <f>Ugovori_OPULJP[[#This Row],[Bespovratna sredstva - Nacionalni dio - HRK]]/7.5345</f>
        <v>12987.177384033446</v>
      </c>
      <c r="S3244" s="21">
        <v>652345.92000000004</v>
      </c>
      <c r="T3244" s="20">
        <f>Ugovori_OPULJP[[#This Row],[Bespovratna sredstva - Ukupno (EU+Nac) HRK
= Ukupna ugovorena vrijednost bespovratnih sredstava]]/7.5345</f>
        <v>86581.18256022298</v>
      </c>
      <c r="U3244" s="19">
        <v>72482.880000000005</v>
      </c>
      <c r="V3244" s="20">
        <f>Ugovori_OPULJP[[#This Row],[Javni doprinos korisnika - HRK]]/7.5345</f>
        <v>9620.1313955803307</v>
      </c>
      <c r="W3244" s="19">
        <v>0</v>
      </c>
      <c r="X3244" s="20">
        <f>Ugovori_OPULJP[[#This Row],[Privatni doprinos korisnika - HRK]]/7.5345</f>
        <v>0</v>
      </c>
      <c r="Y3244" s="21">
        <f>Ugovori_OPULJP[[#This Row],[Bespovratna sredstva - Ukupno (EU+Nac) HRK
= Ukupna ugovorena vrijednost bespovratnih sredstava]]+Ugovori_OPULJP[[#This Row],[Javni doprinos korisnika - HRK]]+Ugovori_OPULJP[[#This Row],[Privatni doprinos korisnika - HRK]]</f>
        <v>724828.8</v>
      </c>
      <c r="Z3244" s="22">
        <f>Ugovori_OPULJP[[#This Row],[UKUPNI PRIHVATLJIVI IZDACI
TOTAL ELIGIBLE EXPENDITURE
= Bespovratna sredstva ukupno + doprinos korisnika
= Ukupni prihvatljivi troškovi
= Ukupna ugovorena vrijednost projekta HRK]]/7.5345</f>
        <v>96201.3139558033</v>
      </c>
      <c r="AA3244" s="27" t="s">
        <v>10676</v>
      </c>
      <c r="AB3244" s="27" t="s">
        <v>10677</v>
      </c>
      <c r="AC3244" s="26" t="s">
        <v>11716</v>
      </c>
      <c r="AD3244" s="33" t="s">
        <v>11033</v>
      </c>
    </row>
    <row r="3245" spans="1:30" ht="66.75" customHeight="1" x14ac:dyDescent="0.3">
      <c r="A3245" s="31" t="s">
        <v>11717</v>
      </c>
      <c r="B3245" s="25" t="s">
        <v>10671</v>
      </c>
      <c r="C3245" s="26" t="s">
        <v>11029</v>
      </c>
      <c r="D3245" s="40" t="s">
        <v>11630</v>
      </c>
      <c r="E3245" s="27" t="s">
        <v>223</v>
      </c>
      <c r="F3245" s="32" t="s">
        <v>11718</v>
      </c>
      <c r="G3245" s="32" t="s">
        <v>2521</v>
      </c>
      <c r="H3245" s="29">
        <v>44747</v>
      </c>
      <c r="I3245" s="29">
        <v>45112</v>
      </c>
      <c r="J3245" s="17" t="str">
        <f>IF(Ugovori_OPULJP[[#This Row],[DATUM ZAVRŠETKA OPERACIJE]]&gt;DATE(2023,12,31),"u provedbi","završen")</f>
        <v>završen</v>
      </c>
      <c r="K3245" s="15" t="s">
        <v>380</v>
      </c>
      <c r="L3245" s="15" t="s">
        <v>380</v>
      </c>
      <c r="M3245" s="18">
        <v>0.85</v>
      </c>
      <c r="N3245" s="18">
        <v>0.15</v>
      </c>
      <c r="O3245" s="19">
        <f>Ugovori_OPULJP[[#This Row],[Bespovratna sredstva - Ukupno (EU+Nac) HRK
= Ukupna ugovorena vrijednost bespovratnih sredstava]]*Ugovori_OPULJP[[#This Row],[EU STOPA SUFINANCIRANJA %
EU CO-FINANCING RATE %]]</f>
        <v>1700000</v>
      </c>
      <c r="P3245" s="20">
        <f>Ugovori_OPULJP[[#This Row],[Bespovratna sredstva - EU dio - HRK]]/7.5345</f>
        <v>225628.77430486429</v>
      </c>
      <c r="Q3245" s="19">
        <f>Ugovori_OPULJP[[#This Row],[Bespovratna sredstva - Ukupno (EU+Nac) HRK
= Ukupna ugovorena vrijednost bespovratnih sredstava]]*Ugovori_OPULJP[[#This Row],[STOPA NACIONALNOG SUFINANCIRANJA %]]</f>
        <v>300000</v>
      </c>
      <c r="R3245" s="20">
        <f>Ugovori_OPULJP[[#This Row],[Bespovratna sredstva - Nacionalni dio - HRK]]/7.5345</f>
        <v>39816.842524387816</v>
      </c>
      <c r="S3245" s="21">
        <v>2000000</v>
      </c>
      <c r="T3245" s="20">
        <f>Ugovori_OPULJP[[#This Row],[Bespovratna sredstva - Ukupno (EU+Nac) HRK
= Ukupna ugovorena vrijednost bespovratnih sredstava]]/7.5345</f>
        <v>265445.6168292521</v>
      </c>
      <c r="U3245" s="19">
        <v>718108</v>
      </c>
      <c r="V3245" s="20">
        <f>Ugovori_OPULJP[[#This Row],[Javni doprinos korisnika - HRK]]/7.5345</f>
        <v>95309.310505010275</v>
      </c>
      <c r="W3245" s="19">
        <v>0</v>
      </c>
      <c r="X3245" s="20">
        <f>Ugovori_OPULJP[[#This Row],[Privatni doprinos korisnika - HRK]]/7.5345</f>
        <v>0</v>
      </c>
      <c r="Y3245" s="21">
        <f>Ugovori_OPULJP[[#This Row],[Bespovratna sredstva - Ukupno (EU+Nac) HRK
= Ukupna ugovorena vrijednost bespovratnih sredstava]]+Ugovori_OPULJP[[#This Row],[Javni doprinos korisnika - HRK]]+Ugovori_OPULJP[[#This Row],[Privatni doprinos korisnika - HRK]]</f>
        <v>2718108</v>
      </c>
      <c r="Z3245" s="22">
        <f>Ugovori_OPULJP[[#This Row],[UKUPNI PRIHVATLJIVI IZDACI
TOTAL ELIGIBLE EXPENDITURE
= Bespovratna sredstva ukupno + doprinos korisnika
= Ukupni prihvatljivi troškovi
= Ukupna ugovorena vrijednost projekta HRK]]/7.5345</f>
        <v>360754.92733426235</v>
      </c>
      <c r="AA3245" s="27" t="s">
        <v>10676</v>
      </c>
      <c r="AB3245" s="27" t="s">
        <v>10677</v>
      </c>
      <c r="AC3245" s="26" t="s">
        <v>11719</v>
      </c>
      <c r="AD3245" s="33" t="s">
        <v>11033</v>
      </c>
    </row>
    <row r="3246" spans="1:30" ht="66.75" customHeight="1" x14ac:dyDescent="0.3">
      <c r="A3246" s="31" t="s">
        <v>11720</v>
      </c>
      <c r="B3246" s="25" t="s">
        <v>10671</v>
      </c>
      <c r="C3246" s="26" t="s">
        <v>11029</v>
      </c>
      <c r="D3246" s="40" t="s">
        <v>11630</v>
      </c>
      <c r="E3246" s="27" t="s">
        <v>223</v>
      </c>
      <c r="F3246" s="32" t="s">
        <v>11218</v>
      </c>
      <c r="G3246" s="32" t="s">
        <v>11103</v>
      </c>
      <c r="H3246" s="29">
        <v>44803</v>
      </c>
      <c r="I3246" s="29">
        <v>45168</v>
      </c>
      <c r="J3246" s="17" t="str">
        <f>IF(Ugovori_OPULJP[[#This Row],[DATUM ZAVRŠETKA OPERACIJE]]&gt;DATE(2023,12,31),"u provedbi","završen")</f>
        <v>završen</v>
      </c>
      <c r="K3246" s="15" t="s">
        <v>262</v>
      </c>
      <c r="L3246" s="15" t="s">
        <v>262</v>
      </c>
      <c r="M3246" s="18">
        <v>0.85</v>
      </c>
      <c r="N3246" s="18">
        <v>0.15</v>
      </c>
      <c r="O3246" s="19">
        <f>Ugovori_OPULJP[[#This Row],[Bespovratna sredstva - Ukupno (EU+Nac) HRK
= Ukupna ugovorena vrijednost bespovratnih sredstava]]*Ugovori_OPULJP[[#This Row],[EU STOPA SUFINANCIRANJA %
EU CO-FINANCING RATE %]]</f>
        <v>1646154.1575</v>
      </c>
      <c r="P3246" s="20">
        <f>Ugovori_OPULJP[[#This Row],[Bespovratna sredstva - EU dio - HRK]]/7.5345</f>
        <v>218482.20286681264</v>
      </c>
      <c r="Q3246" s="19">
        <f>Ugovori_OPULJP[[#This Row],[Bespovratna sredstva - Ukupno (EU+Nac) HRK
= Ukupna ugovorena vrijednost bespovratnih sredstava]]*Ugovori_OPULJP[[#This Row],[STOPA NACIONALNOG SUFINANCIRANJA %]]</f>
        <v>290497.79249999998</v>
      </c>
      <c r="R3246" s="20">
        <f>Ugovori_OPULJP[[#This Row],[Bespovratna sredstva - Nacionalni dio - HRK]]/7.5345</f>
        <v>38555.682858849286</v>
      </c>
      <c r="S3246" s="21">
        <v>1936651.95</v>
      </c>
      <c r="T3246" s="20">
        <f>Ugovori_OPULJP[[#This Row],[Bespovratna sredstva - Ukupno (EU+Nac) HRK
= Ukupna ugovorena vrijednost bespovratnih sredstava]]/7.5345</f>
        <v>257037.88572566194</v>
      </c>
      <c r="U3246" s="19">
        <v>101929.05000000005</v>
      </c>
      <c r="V3246" s="20">
        <f>Ugovori_OPULJP[[#This Row],[Javni doprinos korisnika - HRK]]/7.5345</f>
        <v>13528.309775034844</v>
      </c>
      <c r="W3246" s="19">
        <v>0</v>
      </c>
      <c r="X3246" s="20">
        <f>Ugovori_OPULJP[[#This Row],[Privatni doprinos korisnika - HRK]]/7.5345</f>
        <v>0</v>
      </c>
      <c r="Y3246" s="21">
        <f>Ugovori_OPULJP[[#This Row],[Bespovratna sredstva - Ukupno (EU+Nac) HRK
= Ukupna ugovorena vrijednost bespovratnih sredstava]]+Ugovori_OPULJP[[#This Row],[Javni doprinos korisnika - HRK]]+Ugovori_OPULJP[[#This Row],[Privatni doprinos korisnika - HRK]]</f>
        <v>2038581</v>
      </c>
      <c r="Z3246" s="22">
        <f>Ugovori_OPULJP[[#This Row],[UKUPNI PRIHVATLJIVI IZDACI
TOTAL ELIGIBLE EXPENDITURE
= Bespovratna sredstva ukupno + doprinos korisnika
= Ukupni prihvatljivi troškovi
= Ukupna ugovorena vrijednost projekta HRK]]/7.5345</f>
        <v>270566.19550069678</v>
      </c>
      <c r="AA3246" s="27" t="s">
        <v>10676</v>
      </c>
      <c r="AB3246" s="27" t="s">
        <v>10677</v>
      </c>
      <c r="AC3246" s="26" t="s">
        <v>11721</v>
      </c>
      <c r="AD3246" s="33" t="s">
        <v>11033</v>
      </c>
    </row>
    <row r="3247" spans="1:30" ht="66.75" customHeight="1" x14ac:dyDescent="0.3">
      <c r="A3247" s="31" t="s">
        <v>11722</v>
      </c>
      <c r="B3247" s="25" t="s">
        <v>10671</v>
      </c>
      <c r="C3247" s="26" t="s">
        <v>11029</v>
      </c>
      <c r="D3247" s="40" t="s">
        <v>11630</v>
      </c>
      <c r="E3247" s="27" t="s">
        <v>223</v>
      </c>
      <c r="F3247" s="32" t="s">
        <v>11723</v>
      </c>
      <c r="G3247" s="32" t="s">
        <v>11093</v>
      </c>
      <c r="H3247" s="29">
        <v>44761</v>
      </c>
      <c r="I3247" s="29">
        <v>45126</v>
      </c>
      <c r="J3247" s="17" t="str">
        <f>IF(Ugovori_OPULJP[[#This Row],[DATUM ZAVRŠETKA OPERACIJE]]&gt;DATE(2023,12,31),"u provedbi","završen")</f>
        <v>završen</v>
      </c>
      <c r="K3247" s="15" t="s">
        <v>362</v>
      </c>
      <c r="L3247" s="15" t="s">
        <v>362</v>
      </c>
      <c r="M3247" s="18">
        <v>0.85</v>
      </c>
      <c r="N3247" s="18">
        <v>0.15</v>
      </c>
      <c r="O3247" s="19">
        <f>Ugovori_OPULJP[[#This Row],[Bespovratna sredstva - Ukupno (EU+Nac) HRK
= Ukupna ugovorena vrijednost bespovratnih sredstava]]*Ugovori_OPULJP[[#This Row],[EU STOPA SUFINANCIRANJA %
EU CO-FINANCING RATE %]]</f>
        <v>1212955.6949999998</v>
      </c>
      <c r="P3247" s="20">
        <f>Ugovori_OPULJP[[#This Row],[Bespovratna sredstva - EU dio - HRK]]/7.5345</f>
        <v>160986.88632291456</v>
      </c>
      <c r="Q3247" s="19">
        <f>Ugovori_OPULJP[[#This Row],[Bespovratna sredstva - Ukupno (EU+Nac) HRK
= Ukupna ugovorena vrijednost bespovratnih sredstava]]*Ugovori_OPULJP[[#This Row],[STOPA NACIONALNOG SUFINANCIRANJA %]]</f>
        <v>214051.00499999998</v>
      </c>
      <c r="R3247" s="20">
        <f>Ugovori_OPULJP[[#This Row],[Bespovratna sredstva - Nacionalni dio - HRK]]/7.5345</f>
        <v>28409.450527573157</v>
      </c>
      <c r="S3247" s="21">
        <v>1427006.7</v>
      </c>
      <c r="T3247" s="20">
        <f>Ugovori_OPULJP[[#This Row],[Bespovratna sredstva - Ukupno (EU+Nac) HRK
= Ukupna ugovorena vrijednost bespovratnih sredstava]]/7.5345</f>
        <v>189396.33685048774</v>
      </c>
      <c r="U3247" s="19">
        <v>158556.30000000005</v>
      </c>
      <c r="V3247" s="20">
        <f>Ugovori_OPULJP[[#This Row],[Javni doprinos korisnika - HRK]]/7.5345</f>
        <v>21044.03742783198</v>
      </c>
      <c r="W3247" s="19">
        <v>0</v>
      </c>
      <c r="X3247" s="20">
        <f>Ugovori_OPULJP[[#This Row],[Privatni doprinos korisnika - HRK]]/7.5345</f>
        <v>0</v>
      </c>
      <c r="Y3247" s="21">
        <f>Ugovori_OPULJP[[#This Row],[Bespovratna sredstva - Ukupno (EU+Nac) HRK
= Ukupna ugovorena vrijednost bespovratnih sredstava]]+Ugovori_OPULJP[[#This Row],[Javni doprinos korisnika - HRK]]+Ugovori_OPULJP[[#This Row],[Privatni doprinos korisnika - HRK]]</f>
        <v>1585563</v>
      </c>
      <c r="Z3247" s="22">
        <f>Ugovori_OPULJP[[#This Row],[UKUPNI PRIHVATLJIVI IZDACI
TOTAL ELIGIBLE EXPENDITURE
= Bespovratna sredstva ukupno + doprinos korisnika
= Ukupni prihvatljivi troškovi
= Ukupna ugovorena vrijednost projekta HRK]]/7.5345</f>
        <v>210440.37427831971</v>
      </c>
      <c r="AA3247" s="27" t="s">
        <v>10676</v>
      </c>
      <c r="AB3247" s="27" t="s">
        <v>10677</v>
      </c>
      <c r="AC3247" s="26" t="s">
        <v>11724</v>
      </c>
      <c r="AD3247" s="33" t="s">
        <v>11033</v>
      </c>
    </row>
    <row r="3248" spans="1:30" ht="66.75" customHeight="1" x14ac:dyDescent="0.3">
      <c r="A3248" s="31" t="s">
        <v>11725</v>
      </c>
      <c r="B3248" s="25" t="s">
        <v>10671</v>
      </c>
      <c r="C3248" s="26" t="s">
        <v>11029</v>
      </c>
      <c r="D3248" s="40" t="s">
        <v>11630</v>
      </c>
      <c r="E3248" s="27" t="s">
        <v>223</v>
      </c>
      <c r="F3248" s="32" t="s">
        <v>11726</v>
      </c>
      <c r="G3248" s="32" t="s">
        <v>759</v>
      </c>
      <c r="H3248" s="29">
        <v>44782</v>
      </c>
      <c r="I3248" s="29">
        <v>45147</v>
      </c>
      <c r="J3248" s="17" t="str">
        <f>IF(Ugovori_OPULJP[[#This Row],[DATUM ZAVRŠETKA OPERACIJE]]&gt;DATE(2023,12,31),"u provedbi","završen")</f>
        <v>završen</v>
      </c>
      <c r="K3248" s="15" t="s">
        <v>417</v>
      </c>
      <c r="L3248" s="15" t="s">
        <v>417</v>
      </c>
      <c r="M3248" s="18">
        <v>0.85</v>
      </c>
      <c r="N3248" s="18">
        <v>0.15</v>
      </c>
      <c r="O3248" s="19">
        <f>Ugovori_OPULJP[[#This Row],[Bespovratna sredstva - Ukupno (EU+Nac) HRK
= Ukupna ugovorena vrijednost bespovratnih sredstava]]*Ugovori_OPULJP[[#This Row],[EU STOPA SUFINANCIRANJA %
EU CO-FINANCING RATE %]]</f>
        <v>3361620.0690000001</v>
      </c>
      <c r="P3248" s="20">
        <f>Ugovori_OPULJP[[#This Row],[Bespovratna sredstva - EU dio - HRK]]/7.5345</f>
        <v>446163.65638064902</v>
      </c>
      <c r="Q3248" s="19">
        <f>Ugovori_OPULJP[[#This Row],[Bespovratna sredstva - Ukupno (EU+Nac) HRK
= Ukupna ugovorena vrijednost bespovratnih sredstava]]*Ugovori_OPULJP[[#This Row],[STOPA NACIONALNOG SUFINANCIRANJA %]]</f>
        <v>593227.071</v>
      </c>
      <c r="R3248" s="20">
        <f>Ugovori_OPULJP[[#This Row],[Bespovratna sredstva - Nacionalni dio - HRK]]/7.5345</f>
        <v>78734.762890702768</v>
      </c>
      <c r="S3248" s="21">
        <v>3954847.14</v>
      </c>
      <c r="T3248" s="20">
        <f>Ugovori_OPULJP[[#This Row],[Bespovratna sredstva - Ukupno (EU+Nac) HRK
= Ukupna ugovorena vrijednost bespovratnih sredstava]]/7.5345</f>
        <v>524898.41927135177</v>
      </c>
      <c r="U3248" s="19">
        <v>439427.4599999995</v>
      </c>
      <c r="V3248" s="20">
        <f>Ugovori_OPULJP[[#This Row],[Javni doprinos korisnika - HRK]]/7.5345</f>
        <v>58322.046585705684</v>
      </c>
      <c r="W3248" s="19">
        <v>0</v>
      </c>
      <c r="X3248" s="20">
        <f>Ugovori_OPULJP[[#This Row],[Privatni doprinos korisnika - HRK]]/7.5345</f>
        <v>0</v>
      </c>
      <c r="Y3248" s="21">
        <f>Ugovori_OPULJP[[#This Row],[Bespovratna sredstva - Ukupno (EU+Nac) HRK
= Ukupna ugovorena vrijednost bespovratnih sredstava]]+Ugovori_OPULJP[[#This Row],[Javni doprinos korisnika - HRK]]+Ugovori_OPULJP[[#This Row],[Privatni doprinos korisnika - HRK]]</f>
        <v>4394274.5999999996</v>
      </c>
      <c r="Z3248" s="22">
        <f>Ugovori_OPULJP[[#This Row],[UKUPNI PRIHVATLJIVI IZDACI
TOTAL ELIGIBLE EXPENDITURE
= Bespovratna sredstva ukupno + doprinos korisnika
= Ukupni prihvatljivi troškovi
= Ukupna ugovorena vrijednost projekta HRK]]/7.5345</f>
        <v>583220.46585705748</v>
      </c>
      <c r="AA3248" s="27" t="s">
        <v>10676</v>
      </c>
      <c r="AB3248" s="27" t="s">
        <v>10677</v>
      </c>
      <c r="AC3248" s="26" t="s">
        <v>11727</v>
      </c>
      <c r="AD3248" s="33" t="s">
        <v>11033</v>
      </c>
    </row>
    <row r="3249" spans="1:30" ht="66.75" customHeight="1" x14ac:dyDescent="0.3">
      <c r="A3249" s="31" t="s">
        <v>11728</v>
      </c>
      <c r="B3249" s="25" t="s">
        <v>10671</v>
      </c>
      <c r="C3249" s="26" t="s">
        <v>11029</v>
      </c>
      <c r="D3249" s="40" t="s">
        <v>11630</v>
      </c>
      <c r="E3249" s="27" t="s">
        <v>223</v>
      </c>
      <c r="F3249" s="32" t="s">
        <v>11082</v>
      </c>
      <c r="G3249" s="32" t="s">
        <v>11072</v>
      </c>
      <c r="H3249" s="29">
        <v>44795</v>
      </c>
      <c r="I3249" s="29">
        <v>45160</v>
      </c>
      <c r="J3249" s="17" t="str">
        <f>IF(Ugovori_OPULJP[[#This Row],[DATUM ZAVRŠETKA OPERACIJE]]&gt;DATE(2023,12,31),"u provedbi","završen")</f>
        <v>završen</v>
      </c>
      <c r="K3249" s="15" t="s">
        <v>144</v>
      </c>
      <c r="L3249" s="15" t="s">
        <v>144</v>
      </c>
      <c r="M3249" s="18">
        <v>0.85</v>
      </c>
      <c r="N3249" s="18">
        <v>0.15</v>
      </c>
      <c r="O3249" s="19">
        <f>Ugovori_OPULJP[[#This Row],[Bespovratna sredstva - Ukupno (EU+Nac) HRK
= Ukupna ugovorena vrijednost bespovratnih sredstava]]*Ugovori_OPULJP[[#This Row],[EU STOPA SUFINANCIRANJA %
EU CO-FINANCING RATE %]]</f>
        <v>3825000</v>
      </c>
      <c r="P3249" s="20">
        <f>Ugovori_OPULJP[[#This Row],[Bespovratna sredstva - EU dio - HRK]]/7.5345</f>
        <v>507664.74218594463</v>
      </c>
      <c r="Q3249" s="19">
        <f>Ugovori_OPULJP[[#This Row],[Bespovratna sredstva - Ukupno (EU+Nac) HRK
= Ukupna ugovorena vrijednost bespovratnih sredstava]]*Ugovori_OPULJP[[#This Row],[STOPA NACIONALNOG SUFINANCIRANJA %]]</f>
        <v>675000</v>
      </c>
      <c r="R3249" s="20">
        <f>Ugovori_OPULJP[[#This Row],[Bespovratna sredstva - Nacionalni dio - HRK]]/7.5345</f>
        <v>89587.895679872585</v>
      </c>
      <c r="S3249" s="21">
        <v>4500000</v>
      </c>
      <c r="T3249" s="20">
        <f>Ugovori_OPULJP[[#This Row],[Bespovratna sredstva - Ukupno (EU+Nac) HRK
= Ukupna ugovorena vrijednost bespovratnih sredstava]]/7.5345</f>
        <v>597252.63786581717</v>
      </c>
      <c r="U3249" s="19">
        <v>1932855.5999999996</v>
      </c>
      <c r="V3249" s="20">
        <f>Ugovori_OPULJP[[#This Row],[Javni doprinos korisnika - HRK]]/7.5345</f>
        <v>256534.02349193703</v>
      </c>
      <c r="W3249" s="19">
        <v>0</v>
      </c>
      <c r="X3249" s="20">
        <f>Ugovori_OPULJP[[#This Row],[Privatni doprinos korisnika - HRK]]/7.5345</f>
        <v>0</v>
      </c>
      <c r="Y3249" s="21">
        <f>Ugovori_OPULJP[[#This Row],[Bespovratna sredstva - Ukupno (EU+Nac) HRK
= Ukupna ugovorena vrijednost bespovratnih sredstava]]+Ugovori_OPULJP[[#This Row],[Javni doprinos korisnika - HRK]]+Ugovori_OPULJP[[#This Row],[Privatni doprinos korisnika - HRK]]</f>
        <v>6432855.5999999996</v>
      </c>
      <c r="Z3249" s="22">
        <f>Ugovori_OPULJP[[#This Row],[UKUPNI PRIHVATLJIVI IZDACI
TOTAL ELIGIBLE EXPENDITURE
= Bespovratna sredstva ukupno + doprinos korisnika
= Ukupni prihvatljivi troškovi
= Ukupna ugovorena vrijednost projekta HRK]]/7.5345</f>
        <v>853786.66135775426</v>
      </c>
      <c r="AA3249" s="27" t="s">
        <v>10676</v>
      </c>
      <c r="AB3249" s="27" t="s">
        <v>10677</v>
      </c>
      <c r="AC3249" s="26" t="s">
        <v>11729</v>
      </c>
      <c r="AD3249" s="33" t="s">
        <v>11033</v>
      </c>
    </row>
    <row r="3250" spans="1:30" ht="66.75" customHeight="1" x14ac:dyDescent="0.3">
      <c r="A3250" s="31" t="s">
        <v>11730</v>
      </c>
      <c r="B3250" s="25" t="s">
        <v>10671</v>
      </c>
      <c r="C3250" s="26" t="s">
        <v>11029</v>
      </c>
      <c r="D3250" s="40" t="s">
        <v>11630</v>
      </c>
      <c r="E3250" s="27" t="s">
        <v>223</v>
      </c>
      <c r="F3250" s="32" t="s">
        <v>11731</v>
      </c>
      <c r="G3250" s="32" t="s">
        <v>11076</v>
      </c>
      <c r="H3250" s="29">
        <v>44747</v>
      </c>
      <c r="I3250" s="29">
        <v>45112</v>
      </c>
      <c r="J3250" s="17" t="str">
        <f>IF(Ugovori_OPULJP[[#This Row],[DATUM ZAVRŠETKA OPERACIJE]]&gt;DATE(2023,12,31),"u provedbi","završen")</f>
        <v>završen</v>
      </c>
      <c r="K3250" s="15" t="s">
        <v>380</v>
      </c>
      <c r="L3250" s="15" t="s">
        <v>21</v>
      </c>
      <c r="M3250" s="18">
        <v>0.85</v>
      </c>
      <c r="N3250" s="18">
        <v>0.15</v>
      </c>
      <c r="O3250" s="19">
        <f>Ugovori_OPULJP[[#This Row],[Bespovratna sredstva - Ukupno (EU+Nac) HRK
= Ukupna ugovorena vrijednost bespovratnih sredstava]]*Ugovori_OPULJP[[#This Row],[EU STOPA SUFINANCIRANJA %
EU CO-FINANCING RATE %]]</f>
        <v>5950000</v>
      </c>
      <c r="P3250" s="20">
        <f>Ugovori_OPULJP[[#This Row],[Bespovratna sredstva - EU dio - HRK]]/7.5345</f>
        <v>789700.71006702492</v>
      </c>
      <c r="Q3250" s="19">
        <f>Ugovori_OPULJP[[#This Row],[Bespovratna sredstva - Ukupno (EU+Nac) HRK
= Ukupna ugovorena vrijednost bespovratnih sredstava]]*Ugovori_OPULJP[[#This Row],[STOPA NACIONALNOG SUFINANCIRANJA %]]</f>
        <v>1050000</v>
      </c>
      <c r="R3250" s="20">
        <f>Ugovori_OPULJP[[#This Row],[Bespovratna sredstva - Nacionalni dio - HRK]]/7.5345</f>
        <v>139358.94883535735</v>
      </c>
      <c r="S3250" s="21">
        <v>7000000</v>
      </c>
      <c r="T3250" s="20">
        <f>Ugovori_OPULJP[[#This Row],[Bespovratna sredstva - Ukupno (EU+Nac) HRK
= Ukupna ugovorena vrijednost bespovratnih sredstava]]/7.5345</f>
        <v>929059.65890238236</v>
      </c>
      <c r="U3250" s="19">
        <v>1244927.5999999996</v>
      </c>
      <c r="V3250" s="20">
        <f>Ugovori_OPULJP[[#This Row],[Javni doprinos korisnika - HRK]]/7.5345</f>
        <v>165230.28734488017</v>
      </c>
      <c r="W3250" s="19">
        <v>0</v>
      </c>
      <c r="X3250" s="20">
        <f>Ugovori_OPULJP[[#This Row],[Privatni doprinos korisnika - HRK]]/7.5345</f>
        <v>0</v>
      </c>
      <c r="Y3250" s="21">
        <f>Ugovori_OPULJP[[#This Row],[Bespovratna sredstva - Ukupno (EU+Nac) HRK
= Ukupna ugovorena vrijednost bespovratnih sredstava]]+Ugovori_OPULJP[[#This Row],[Javni doprinos korisnika - HRK]]+Ugovori_OPULJP[[#This Row],[Privatni doprinos korisnika - HRK]]</f>
        <v>8244927.5999999996</v>
      </c>
      <c r="Z3250" s="22">
        <f>Ugovori_OPULJP[[#This Row],[UKUPNI PRIHVATLJIVI IZDACI
TOTAL ELIGIBLE EXPENDITURE
= Bespovratna sredstva ukupno + doprinos korisnika
= Ukupni prihvatljivi troškovi
= Ukupna ugovorena vrijednost projekta HRK]]/7.5345</f>
        <v>1094289.9462472624</v>
      </c>
      <c r="AA3250" s="27" t="s">
        <v>10676</v>
      </c>
      <c r="AB3250" s="27" t="s">
        <v>10677</v>
      </c>
      <c r="AC3250" s="26" t="s">
        <v>11732</v>
      </c>
      <c r="AD3250" s="33" t="s">
        <v>11033</v>
      </c>
    </row>
    <row r="3251" spans="1:30" ht="66.75" customHeight="1" x14ac:dyDescent="0.3">
      <c r="A3251" s="31" t="s">
        <v>11733</v>
      </c>
      <c r="B3251" s="25" t="s">
        <v>10671</v>
      </c>
      <c r="C3251" s="26" t="s">
        <v>11029</v>
      </c>
      <c r="D3251" s="40" t="s">
        <v>11630</v>
      </c>
      <c r="E3251" s="27" t="s">
        <v>223</v>
      </c>
      <c r="F3251" s="32" t="s">
        <v>11734</v>
      </c>
      <c r="G3251" s="32" t="s">
        <v>21</v>
      </c>
      <c r="H3251" s="29">
        <v>44774</v>
      </c>
      <c r="I3251" s="29">
        <v>45139</v>
      </c>
      <c r="J3251" s="17" t="str">
        <f>IF(Ugovori_OPULJP[[#This Row],[DATUM ZAVRŠETKA OPERACIJE]]&gt;DATE(2023,12,31),"u provedbi","završen")</f>
        <v>završen</v>
      </c>
      <c r="K3251" s="15" t="s">
        <v>21</v>
      </c>
      <c r="L3251" s="28" t="s">
        <v>21</v>
      </c>
      <c r="M3251" s="18">
        <v>0.85</v>
      </c>
      <c r="N3251" s="18">
        <v>0.15</v>
      </c>
      <c r="O3251" s="19">
        <f>Ugovori_OPULJP[[#This Row],[Bespovratna sredstva - Ukupno (EU+Nac) HRK
= Ukupna ugovorena vrijednost bespovratnih sredstava]]*Ugovori_OPULJP[[#This Row],[EU STOPA SUFINANCIRANJA %
EU CO-FINANCING RATE %]]</f>
        <v>14025000</v>
      </c>
      <c r="P3251" s="20">
        <f>Ugovori_OPULJP[[#This Row],[Bespovratna sredstva - EU dio - HRK]]/7.5345</f>
        <v>1861437.3880151303</v>
      </c>
      <c r="Q3251" s="19">
        <f>Ugovori_OPULJP[[#This Row],[Bespovratna sredstva - Ukupno (EU+Nac) HRK
= Ukupna ugovorena vrijednost bespovratnih sredstava]]*Ugovori_OPULJP[[#This Row],[STOPA NACIONALNOG SUFINANCIRANJA %]]</f>
        <v>2475000</v>
      </c>
      <c r="R3251" s="20">
        <f>Ugovori_OPULJP[[#This Row],[Bespovratna sredstva - Nacionalni dio - HRK]]/7.5345</f>
        <v>328488.95082619949</v>
      </c>
      <c r="S3251" s="21">
        <v>16500000</v>
      </c>
      <c r="T3251" s="20">
        <f>Ugovori_OPULJP[[#This Row],[Bespovratna sredstva - Ukupno (EU+Nac) HRK
= Ukupna ugovorena vrijednost bespovratnih sredstava]]/7.5345</f>
        <v>2189926.3388413298</v>
      </c>
      <c r="U3251" s="19">
        <v>3568697.3999999985</v>
      </c>
      <c r="V3251" s="20">
        <f>Ugovori_OPULJP[[#This Row],[Javni doprinos korisnika - HRK]]/7.5345</f>
        <v>473647.54130997392</v>
      </c>
      <c r="W3251" s="19">
        <v>0</v>
      </c>
      <c r="X3251" s="20">
        <f>Ugovori_OPULJP[[#This Row],[Privatni doprinos korisnika - HRK]]/7.5345</f>
        <v>0</v>
      </c>
      <c r="Y3251" s="21">
        <f>Ugovori_OPULJP[[#This Row],[Bespovratna sredstva - Ukupno (EU+Nac) HRK
= Ukupna ugovorena vrijednost bespovratnih sredstava]]+Ugovori_OPULJP[[#This Row],[Javni doprinos korisnika - HRK]]+Ugovori_OPULJP[[#This Row],[Privatni doprinos korisnika - HRK]]</f>
        <v>20068697.399999999</v>
      </c>
      <c r="Z3251" s="22">
        <f>Ugovori_OPULJP[[#This Row],[UKUPNI PRIHVATLJIVI IZDACI
TOTAL ELIGIBLE EXPENDITURE
= Bespovratna sredstva ukupno + doprinos korisnika
= Ukupni prihvatljivi troškovi
= Ukupna ugovorena vrijednost projekta HRK]]/7.5345</f>
        <v>2663573.8801513035</v>
      </c>
      <c r="AA3251" s="27" t="s">
        <v>10676</v>
      </c>
      <c r="AB3251" s="27" t="s">
        <v>10677</v>
      </c>
      <c r="AC3251" s="26" t="s">
        <v>11735</v>
      </c>
      <c r="AD3251" s="33" t="s">
        <v>11033</v>
      </c>
    </row>
    <row r="3252" spans="1:30" ht="66.75" customHeight="1" x14ac:dyDescent="0.3">
      <c r="A3252" s="31" t="s">
        <v>11736</v>
      </c>
      <c r="B3252" s="25" t="s">
        <v>10671</v>
      </c>
      <c r="C3252" s="26" t="s">
        <v>11029</v>
      </c>
      <c r="D3252" s="40" t="s">
        <v>11630</v>
      </c>
      <c r="E3252" s="27" t="s">
        <v>223</v>
      </c>
      <c r="F3252" s="32" t="s">
        <v>11737</v>
      </c>
      <c r="G3252" s="32" t="s">
        <v>1967</v>
      </c>
      <c r="H3252" s="29">
        <v>44767</v>
      </c>
      <c r="I3252" s="29">
        <v>45132</v>
      </c>
      <c r="J3252" s="17" t="str">
        <f>IF(Ugovori_OPULJP[[#This Row],[DATUM ZAVRŠETKA OPERACIJE]]&gt;DATE(2023,12,31),"u provedbi","završen")</f>
        <v>završen</v>
      </c>
      <c r="K3252" s="15" t="s">
        <v>591</v>
      </c>
      <c r="L3252" s="15" t="s">
        <v>591</v>
      </c>
      <c r="M3252" s="18">
        <v>0.85</v>
      </c>
      <c r="N3252" s="18">
        <v>0.15</v>
      </c>
      <c r="O3252" s="19">
        <f>Ugovori_OPULJP[[#This Row],[Bespovratna sredstva - Ukupno (EU+Nac) HRK
= Ukupna ugovorena vrijednost bespovratnih sredstava]]*Ugovori_OPULJP[[#This Row],[EU STOPA SUFINANCIRANJA %
EU CO-FINANCING RATE %]]</f>
        <v>762429.29399999999</v>
      </c>
      <c r="P3252" s="20">
        <f>Ugovori_OPULJP[[#This Row],[Bespovratna sredstva - EU dio - HRK]]/7.5345</f>
        <v>101191.7571172606</v>
      </c>
      <c r="Q3252" s="19">
        <f>Ugovori_OPULJP[[#This Row],[Bespovratna sredstva - Ukupno (EU+Nac) HRK
= Ukupna ugovorena vrijednost bespovratnih sredstava]]*Ugovori_OPULJP[[#This Row],[STOPA NACIONALNOG SUFINANCIRANJA %]]</f>
        <v>134546.34599999999</v>
      </c>
      <c r="R3252" s="20">
        <f>Ugovori_OPULJP[[#This Row],[Bespovratna sredstva - Nacionalni dio - HRK]]/7.5345</f>
        <v>17857.368903045986</v>
      </c>
      <c r="S3252" s="21">
        <v>896975.64</v>
      </c>
      <c r="T3252" s="20">
        <f>Ugovori_OPULJP[[#This Row],[Bespovratna sredstva - Ukupno (EU+Nac) HRK
= Ukupna ugovorena vrijednost bespovratnih sredstava]]/7.5345</f>
        <v>119049.12602030659</v>
      </c>
      <c r="U3252" s="19">
        <v>99663.959999999963</v>
      </c>
      <c r="V3252" s="20">
        <f>Ugovori_OPULJP[[#This Row],[Javni doprinos korisnika - HRK]]/7.5345</f>
        <v>13227.680668922949</v>
      </c>
      <c r="W3252" s="19">
        <v>0</v>
      </c>
      <c r="X3252" s="20">
        <f>Ugovori_OPULJP[[#This Row],[Privatni doprinos korisnika - HRK]]/7.5345</f>
        <v>0</v>
      </c>
      <c r="Y3252" s="21">
        <f>Ugovori_OPULJP[[#This Row],[Bespovratna sredstva - Ukupno (EU+Nac) HRK
= Ukupna ugovorena vrijednost bespovratnih sredstava]]+Ugovori_OPULJP[[#This Row],[Javni doprinos korisnika - HRK]]+Ugovori_OPULJP[[#This Row],[Privatni doprinos korisnika - HRK]]</f>
        <v>996639.6</v>
      </c>
      <c r="Z3252" s="22">
        <f>Ugovori_OPULJP[[#This Row],[UKUPNI PRIHVATLJIVI IZDACI
TOTAL ELIGIBLE EXPENDITURE
= Bespovratna sredstva ukupno + doprinos korisnika
= Ukupni prihvatljivi troškovi
= Ukupna ugovorena vrijednost projekta HRK]]/7.5345</f>
        <v>132276.80668922953</v>
      </c>
      <c r="AA3252" s="27" t="s">
        <v>10676</v>
      </c>
      <c r="AB3252" s="27" t="s">
        <v>10677</v>
      </c>
      <c r="AC3252" s="26" t="s">
        <v>11738</v>
      </c>
      <c r="AD3252" s="33" t="s">
        <v>11033</v>
      </c>
    </row>
    <row r="3253" spans="1:30" ht="66.75" customHeight="1" x14ac:dyDescent="0.3">
      <c r="A3253" s="31" t="s">
        <v>11739</v>
      </c>
      <c r="B3253" s="25" t="s">
        <v>10671</v>
      </c>
      <c r="C3253" s="26" t="s">
        <v>11029</v>
      </c>
      <c r="D3253" s="40" t="s">
        <v>11630</v>
      </c>
      <c r="E3253" s="27" t="s">
        <v>223</v>
      </c>
      <c r="F3253" s="14" t="s">
        <v>11740</v>
      </c>
      <c r="G3253" s="32" t="s">
        <v>1083</v>
      </c>
      <c r="H3253" s="29">
        <v>44789</v>
      </c>
      <c r="I3253" s="29">
        <v>45154</v>
      </c>
      <c r="J3253" s="17" t="str">
        <f>IF(Ugovori_OPULJP[[#This Row],[DATUM ZAVRŠETKA OPERACIJE]]&gt;DATE(2023,12,31),"u provedbi","završen")</f>
        <v>završen</v>
      </c>
      <c r="K3253" s="28" t="s">
        <v>192</v>
      </c>
      <c r="L3253" s="28" t="s">
        <v>192</v>
      </c>
      <c r="M3253" s="18">
        <v>0.85</v>
      </c>
      <c r="N3253" s="18">
        <v>0.15</v>
      </c>
      <c r="O3253" s="19">
        <f>Ugovori_OPULJP[[#This Row],[Bespovratna sredstva - Ukupno (EU+Nac) HRK
= Ukupna ugovorena vrijednost bespovratnih sredstava]]*Ugovori_OPULJP[[#This Row],[EU STOPA SUFINANCIRANJA %
EU CO-FINANCING RATE %]]</f>
        <v>2550000</v>
      </c>
      <c r="P3253" s="20">
        <f>Ugovori_OPULJP[[#This Row],[Bespovratna sredstva - EU dio - HRK]]/7.5345</f>
        <v>338443.1614572964</v>
      </c>
      <c r="Q3253" s="19">
        <f>Ugovori_OPULJP[[#This Row],[Bespovratna sredstva - Ukupno (EU+Nac) HRK
= Ukupna ugovorena vrijednost bespovratnih sredstava]]*Ugovori_OPULJP[[#This Row],[STOPA NACIONALNOG SUFINANCIRANJA %]]</f>
        <v>450000</v>
      </c>
      <c r="R3253" s="20">
        <f>Ugovori_OPULJP[[#This Row],[Bespovratna sredstva - Nacionalni dio - HRK]]/7.5345</f>
        <v>59725.263786581723</v>
      </c>
      <c r="S3253" s="21">
        <v>3000000</v>
      </c>
      <c r="T3253" s="20">
        <f>Ugovori_OPULJP[[#This Row],[Bespovratna sredstva - Ukupno (EU+Nac) HRK
= Ukupna ugovorena vrijednost bespovratnih sredstava]]/7.5345</f>
        <v>398168.42524387816</v>
      </c>
      <c r="U3253" s="19">
        <v>1394274.5999999996</v>
      </c>
      <c r="V3253" s="20">
        <f>Ugovori_OPULJP[[#This Row],[Javni doprinos korisnika - HRK]]/7.5345</f>
        <v>185052.04061317933</v>
      </c>
      <c r="W3253" s="19">
        <v>0</v>
      </c>
      <c r="X3253" s="20">
        <f>Ugovori_OPULJP[[#This Row],[Privatni doprinos korisnika - HRK]]/7.5345</f>
        <v>0</v>
      </c>
      <c r="Y3253" s="21">
        <f>Ugovori_OPULJP[[#This Row],[Bespovratna sredstva - Ukupno (EU+Nac) HRK
= Ukupna ugovorena vrijednost bespovratnih sredstava]]+Ugovori_OPULJP[[#This Row],[Javni doprinos korisnika - HRK]]+Ugovori_OPULJP[[#This Row],[Privatni doprinos korisnika - HRK]]</f>
        <v>4394274.5999999996</v>
      </c>
      <c r="Z3253" s="22">
        <f>Ugovori_OPULJP[[#This Row],[UKUPNI PRIHVATLJIVI IZDACI
TOTAL ELIGIBLE EXPENDITURE
= Bespovratna sredstva ukupno + doprinos korisnika
= Ukupni prihvatljivi troškovi
= Ukupna ugovorena vrijednost projekta HRK]]/7.5345</f>
        <v>583220.46585705748</v>
      </c>
      <c r="AA3253" s="27" t="s">
        <v>10676</v>
      </c>
      <c r="AB3253" s="27" t="s">
        <v>10677</v>
      </c>
      <c r="AC3253" s="26" t="s">
        <v>11741</v>
      </c>
      <c r="AD3253" s="33" t="s">
        <v>11033</v>
      </c>
    </row>
    <row r="3254" spans="1:30" ht="66.75" customHeight="1" x14ac:dyDescent="0.3">
      <c r="A3254" s="31" t="s">
        <v>11742</v>
      </c>
      <c r="B3254" s="25" t="s">
        <v>10671</v>
      </c>
      <c r="C3254" s="26" t="s">
        <v>11029</v>
      </c>
      <c r="D3254" s="40" t="s">
        <v>11630</v>
      </c>
      <c r="E3254" s="27" t="s">
        <v>223</v>
      </c>
      <c r="F3254" s="32" t="s">
        <v>11743</v>
      </c>
      <c r="G3254" s="32" t="s">
        <v>9139</v>
      </c>
      <c r="H3254" s="29">
        <v>44750</v>
      </c>
      <c r="I3254" s="29">
        <v>45117</v>
      </c>
      <c r="J3254" s="17" t="str">
        <f>IF(Ugovori_OPULJP[[#This Row],[DATUM ZAVRŠETKA OPERACIJE]]&gt;DATE(2023,12,31),"u provedbi","završen")</f>
        <v>završen</v>
      </c>
      <c r="K3254" s="28" t="s">
        <v>164</v>
      </c>
      <c r="L3254" s="28" t="s">
        <v>164</v>
      </c>
      <c r="M3254" s="18">
        <v>0.85</v>
      </c>
      <c r="N3254" s="18">
        <v>0.15</v>
      </c>
      <c r="O3254" s="19">
        <f>Ugovori_OPULJP[[#This Row],[Bespovratna sredstva - Ukupno (EU+Nac) HRK
= Ukupna ugovorena vrijednost bespovratnih sredstava]]*Ugovori_OPULJP[[#This Row],[EU STOPA SUFINANCIRANJA %
EU CO-FINANCING RATE %]]</f>
        <v>2926496.28</v>
      </c>
      <c r="P3254" s="20">
        <f>Ugovori_OPULJP[[#This Row],[Bespovratna sredstva - EU dio - HRK]]/7.5345</f>
        <v>388412.80509655579</v>
      </c>
      <c r="Q3254" s="19">
        <f>Ugovori_OPULJP[[#This Row],[Bespovratna sredstva - Ukupno (EU+Nac) HRK
= Ukupna ugovorena vrijednost bespovratnih sredstava]]*Ugovori_OPULJP[[#This Row],[STOPA NACIONALNOG SUFINANCIRANJA %]]</f>
        <v>516440.51999999996</v>
      </c>
      <c r="R3254" s="20">
        <f>Ugovori_OPULJP[[#This Row],[Bespovratna sredstva - Nacionalni dio - HRK]]/7.5345</f>
        <v>68543.436193509842</v>
      </c>
      <c r="S3254" s="21">
        <v>3442936.8</v>
      </c>
      <c r="T3254" s="20">
        <f>Ugovori_OPULJP[[#This Row],[Bespovratna sredstva - Ukupno (EU+Nac) HRK
= Ukupna ugovorena vrijednost bespovratnih sredstava]]/7.5345</f>
        <v>456956.24129006563</v>
      </c>
      <c r="U3254" s="19">
        <v>181207.2</v>
      </c>
      <c r="V3254" s="20">
        <f>Ugovori_OPULJP[[#This Row],[Javni doprinos korisnika - HRK]]/7.5345</f>
        <v>24050.328488950825</v>
      </c>
      <c r="W3254" s="19">
        <v>0</v>
      </c>
      <c r="X3254" s="20">
        <f>Ugovori_OPULJP[[#This Row],[Privatni doprinos korisnika - HRK]]/7.5345</f>
        <v>0</v>
      </c>
      <c r="Y3254" s="21">
        <f>Ugovori_OPULJP[[#This Row],[Bespovratna sredstva - Ukupno (EU+Nac) HRK
= Ukupna ugovorena vrijednost bespovratnih sredstava]]+Ugovori_OPULJP[[#This Row],[Javni doprinos korisnika - HRK]]+Ugovori_OPULJP[[#This Row],[Privatni doprinos korisnika - HRK]]</f>
        <v>3624144</v>
      </c>
      <c r="Z3254" s="22">
        <f>Ugovori_OPULJP[[#This Row],[UKUPNI PRIHVATLJIVI IZDACI
TOTAL ELIGIBLE EXPENDITURE
= Bespovratna sredstva ukupno + doprinos korisnika
= Ukupni prihvatljivi troškovi
= Ukupna ugovorena vrijednost projekta HRK]]/7.5345</f>
        <v>481006.56977901648</v>
      </c>
      <c r="AA3254" s="27" t="s">
        <v>10676</v>
      </c>
      <c r="AB3254" s="27" t="s">
        <v>10677</v>
      </c>
      <c r="AC3254" s="26" t="s">
        <v>11744</v>
      </c>
      <c r="AD3254" s="33" t="s">
        <v>11033</v>
      </c>
    </row>
    <row r="3255" spans="1:30" ht="66.75" customHeight="1" x14ac:dyDescent="0.3">
      <c r="A3255" s="31" t="s">
        <v>11745</v>
      </c>
      <c r="B3255" s="25" t="s">
        <v>10671</v>
      </c>
      <c r="C3255" s="26" t="s">
        <v>11029</v>
      </c>
      <c r="D3255" s="40" t="s">
        <v>11630</v>
      </c>
      <c r="E3255" s="27" t="s">
        <v>223</v>
      </c>
      <c r="F3255" s="32" t="s">
        <v>11746</v>
      </c>
      <c r="G3255" s="32" t="s">
        <v>11052</v>
      </c>
      <c r="H3255" s="29">
        <v>44757</v>
      </c>
      <c r="I3255" s="29">
        <v>45124</v>
      </c>
      <c r="J3255" s="17" t="str">
        <f>IF(Ugovori_OPULJP[[#This Row],[DATUM ZAVRŠETKA OPERACIJE]]&gt;DATE(2023,12,31),"u provedbi","završen")</f>
        <v>završen</v>
      </c>
      <c r="K3255" s="28" t="s">
        <v>117</v>
      </c>
      <c r="L3255" s="28" t="s">
        <v>117</v>
      </c>
      <c r="M3255" s="18">
        <v>0.85</v>
      </c>
      <c r="N3255" s="18">
        <v>0.15</v>
      </c>
      <c r="O3255" s="19">
        <f>Ugovori_OPULJP[[#This Row],[Bespovratna sredstva - Ukupno (EU+Nac) HRK
= Ukupna ugovorena vrijednost bespovratnih sredstava]]*Ugovori_OPULJP[[#This Row],[EU STOPA SUFINANCIRANJA %
EU CO-FINANCING RATE %]]</f>
        <v>2124212.7215</v>
      </c>
      <c r="P3255" s="20">
        <f>Ugovori_OPULJP[[#This Row],[Bespovratna sredstva - EU dio - HRK]]/7.5345</f>
        <v>281931.47806755587</v>
      </c>
      <c r="Q3255" s="19">
        <f>Ugovori_OPULJP[[#This Row],[Bespovratna sredstva - Ukupno (EU+Nac) HRK
= Ukupna ugovorena vrijednost bespovratnih sredstava]]*Ugovori_OPULJP[[#This Row],[STOPA NACIONALNOG SUFINANCIRANJA %]]</f>
        <v>374861.06849999999</v>
      </c>
      <c r="R3255" s="20">
        <f>Ugovori_OPULJP[[#This Row],[Bespovratna sredstva - Nacionalni dio - HRK]]/7.5345</f>
        <v>49752.613776627513</v>
      </c>
      <c r="S3255" s="21">
        <v>2499073.79</v>
      </c>
      <c r="T3255" s="20">
        <f>Ugovori_OPULJP[[#This Row],[Bespovratna sredstva - Ukupno (EU+Nac) HRK
= Ukupna ugovorena vrijednost bespovratnih sredstava]]/7.5345</f>
        <v>331684.09184418339</v>
      </c>
      <c r="U3255" s="19">
        <v>445543.20999999996</v>
      </c>
      <c r="V3255" s="20">
        <f>Ugovori_OPULJP[[#This Row],[Javni doprinos korisnika - HRK]]/7.5345</f>
        <v>59133.746101267498</v>
      </c>
      <c r="W3255" s="19">
        <v>0</v>
      </c>
      <c r="X3255" s="20">
        <f>Ugovori_OPULJP[[#This Row],[Privatni doprinos korisnika - HRK]]/7.5345</f>
        <v>0</v>
      </c>
      <c r="Y3255" s="21">
        <f>Ugovori_OPULJP[[#This Row],[Bespovratna sredstva - Ukupno (EU+Nac) HRK
= Ukupna ugovorena vrijednost bespovratnih sredstava]]+Ugovori_OPULJP[[#This Row],[Javni doprinos korisnika - HRK]]+Ugovori_OPULJP[[#This Row],[Privatni doprinos korisnika - HRK]]</f>
        <v>2944617</v>
      </c>
      <c r="Z3255" s="22">
        <f>Ugovori_OPULJP[[#This Row],[UKUPNI PRIHVATLJIVI IZDACI
TOTAL ELIGIBLE EXPENDITURE
= Bespovratna sredstva ukupno + doprinos korisnika
= Ukupni prihvatljivi troškovi
= Ukupna ugovorena vrijednost projekta HRK]]/7.5345</f>
        <v>390817.83794545091</v>
      </c>
      <c r="AA3255" s="27" t="s">
        <v>10676</v>
      </c>
      <c r="AB3255" s="27" t="s">
        <v>10677</v>
      </c>
      <c r="AC3255" s="26" t="s">
        <v>11747</v>
      </c>
      <c r="AD3255" s="33" t="s">
        <v>11033</v>
      </c>
    </row>
    <row r="3256" spans="1:30" ht="66.75" customHeight="1" x14ac:dyDescent="0.3">
      <c r="A3256" s="31" t="s">
        <v>11748</v>
      </c>
      <c r="B3256" s="25" t="s">
        <v>10671</v>
      </c>
      <c r="C3256" s="26" t="s">
        <v>11029</v>
      </c>
      <c r="D3256" s="40" t="s">
        <v>11630</v>
      </c>
      <c r="E3256" s="27" t="s">
        <v>223</v>
      </c>
      <c r="F3256" s="32" t="s">
        <v>11749</v>
      </c>
      <c r="G3256" s="32" t="s">
        <v>2430</v>
      </c>
      <c r="H3256" s="29">
        <v>44802</v>
      </c>
      <c r="I3256" s="29">
        <v>45167</v>
      </c>
      <c r="J3256" s="17" t="str">
        <f>IF(Ugovori_OPULJP[[#This Row],[DATUM ZAVRŠETKA OPERACIJE]]&gt;DATE(2023,12,31),"u provedbi","završen")</f>
        <v>završen</v>
      </c>
      <c r="K3256" s="15" t="s">
        <v>262</v>
      </c>
      <c r="L3256" s="15" t="s">
        <v>262</v>
      </c>
      <c r="M3256" s="18">
        <v>0.85</v>
      </c>
      <c r="N3256" s="18">
        <v>0.15</v>
      </c>
      <c r="O3256" s="19">
        <f>Ugovori_OPULJP[[#This Row],[Bespovratna sredstva - Ukupno (EU+Nac) HRK
= Ukupna ugovorena vrijednost bespovratnih sredstava]]*Ugovori_OPULJP[[#This Row],[EU STOPA SUFINANCIRANJA %
EU CO-FINANCING RATE %]]</f>
        <v>1700000</v>
      </c>
      <c r="P3256" s="20">
        <f>Ugovori_OPULJP[[#This Row],[Bespovratna sredstva - EU dio - HRK]]/7.5345</f>
        <v>225628.77430486429</v>
      </c>
      <c r="Q3256" s="19">
        <f>Ugovori_OPULJP[[#This Row],[Bespovratna sredstva - Ukupno (EU+Nac) HRK
= Ukupna ugovorena vrijednost bespovratnih sredstava]]*Ugovori_OPULJP[[#This Row],[STOPA NACIONALNOG SUFINANCIRANJA %]]</f>
        <v>300000</v>
      </c>
      <c r="R3256" s="20">
        <f>Ugovori_OPULJP[[#This Row],[Bespovratna sredstva - Nacionalni dio - HRK]]/7.5345</f>
        <v>39816.842524387816</v>
      </c>
      <c r="S3256" s="21">
        <v>2000000</v>
      </c>
      <c r="T3256" s="20">
        <f>Ugovori_OPULJP[[#This Row],[Bespovratna sredstva - Ukupno (EU+Nac) HRK
= Ukupna ugovorena vrijednost bespovratnih sredstava]]/7.5345</f>
        <v>265445.6168292521</v>
      </c>
      <c r="U3256" s="19">
        <v>582202.60000000009</v>
      </c>
      <c r="V3256" s="20">
        <f>Ugovori_OPULJP[[#This Row],[Javni doprinos korisnika - HRK]]/7.5345</f>
        <v>77271.564138297181</v>
      </c>
      <c r="W3256" s="19">
        <v>0</v>
      </c>
      <c r="X3256" s="20">
        <f>Ugovori_OPULJP[[#This Row],[Privatni doprinos korisnika - HRK]]/7.5345</f>
        <v>0</v>
      </c>
      <c r="Y3256" s="21">
        <f>Ugovori_OPULJP[[#This Row],[Bespovratna sredstva - Ukupno (EU+Nac) HRK
= Ukupna ugovorena vrijednost bespovratnih sredstava]]+Ugovori_OPULJP[[#This Row],[Javni doprinos korisnika - HRK]]+Ugovori_OPULJP[[#This Row],[Privatni doprinos korisnika - HRK]]</f>
        <v>2582202.6</v>
      </c>
      <c r="Z3256" s="22">
        <f>Ugovori_OPULJP[[#This Row],[UKUPNI PRIHVATLJIVI IZDACI
TOTAL ELIGIBLE EXPENDITURE
= Bespovratna sredstva ukupno + doprinos korisnika
= Ukupni prihvatljivi troškovi
= Ukupna ugovorena vrijednost projekta HRK]]/7.5345</f>
        <v>342717.18096754927</v>
      </c>
      <c r="AA3256" s="27" t="s">
        <v>10676</v>
      </c>
      <c r="AB3256" s="27" t="s">
        <v>10677</v>
      </c>
      <c r="AC3256" s="26" t="s">
        <v>11750</v>
      </c>
      <c r="AD3256" s="33" t="s">
        <v>11033</v>
      </c>
    </row>
    <row r="3257" spans="1:30" ht="66.75" customHeight="1" x14ac:dyDescent="0.3">
      <c r="A3257" s="31" t="s">
        <v>11751</v>
      </c>
      <c r="B3257" s="25" t="s">
        <v>10671</v>
      </c>
      <c r="C3257" s="26" t="s">
        <v>11029</v>
      </c>
      <c r="D3257" s="40" t="s">
        <v>11630</v>
      </c>
      <c r="E3257" s="27" t="s">
        <v>223</v>
      </c>
      <c r="F3257" s="32" t="s">
        <v>11752</v>
      </c>
      <c r="G3257" s="14" t="s">
        <v>1877</v>
      </c>
      <c r="H3257" s="29">
        <v>44795</v>
      </c>
      <c r="I3257" s="29">
        <v>45160</v>
      </c>
      <c r="J3257" s="17" t="str">
        <f>IF(Ugovori_OPULJP[[#This Row],[DATUM ZAVRŠETKA OPERACIJE]]&gt;DATE(2023,12,31),"u provedbi","završen")</f>
        <v>završen</v>
      </c>
      <c r="K3257" s="15" t="s">
        <v>86</v>
      </c>
      <c r="L3257" s="15" t="s">
        <v>86</v>
      </c>
      <c r="M3257" s="18">
        <v>0.85</v>
      </c>
      <c r="N3257" s="18">
        <v>0.15</v>
      </c>
      <c r="O3257" s="19">
        <f>Ugovori_OPULJP[[#This Row],[Bespovratna sredstva - Ukupno (EU+Nac) HRK
= Ukupna ugovorena vrijednost bespovratnih sredstava]]*Ugovori_OPULJP[[#This Row],[EU STOPA SUFINANCIRANJA %
EU CO-FINANCING RATE %]]</f>
        <v>5926154.9669999992</v>
      </c>
      <c r="P3257" s="20">
        <f>Ugovori_OPULJP[[#This Row],[Bespovratna sredstva - EU dio - HRK]]/7.5345</f>
        <v>786535.93032052543</v>
      </c>
      <c r="Q3257" s="19">
        <f>Ugovori_OPULJP[[#This Row],[Bespovratna sredstva - Ukupno (EU+Nac) HRK
= Ukupna ugovorena vrijednost bespovratnih sredstava]]*Ugovori_OPULJP[[#This Row],[STOPA NACIONALNOG SUFINANCIRANJA %]]</f>
        <v>1045792.0529999998</v>
      </c>
      <c r="R3257" s="20">
        <f>Ugovori_OPULJP[[#This Row],[Bespovratna sredstva - Nacionalni dio - HRK]]/7.5345</f>
        <v>138800.45829185742</v>
      </c>
      <c r="S3257" s="21">
        <v>6971947.0199999996</v>
      </c>
      <c r="T3257" s="20">
        <f>Ugovori_OPULJP[[#This Row],[Bespovratna sredstva - Ukupno (EU+Nac) HRK
= Ukupna ugovorena vrijednost bespovratnih sredstava]]/7.5345</f>
        <v>925336.38861238293</v>
      </c>
      <c r="U3257" s="19">
        <v>366944.58000000007</v>
      </c>
      <c r="V3257" s="20">
        <f>Ugovori_OPULJP[[#This Row],[Javni doprinos korisnika - HRK]]/7.5345</f>
        <v>48701.91519012543</v>
      </c>
      <c r="W3257" s="19">
        <v>0</v>
      </c>
      <c r="X3257" s="20">
        <f>Ugovori_OPULJP[[#This Row],[Privatni doprinos korisnika - HRK]]/7.5345</f>
        <v>0</v>
      </c>
      <c r="Y3257" s="21">
        <f>Ugovori_OPULJP[[#This Row],[Bespovratna sredstva - Ukupno (EU+Nac) HRK
= Ukupna ugovorena vrijednost bespovratnih sredstava]]+Ugovori_OPULJP[[#This Row],[Javni doprinos korisnika - HRK]]+Ugovori_OPULJP[[#This Row],[Privatni doprinos korisnika - HRK]]</f>
        <v>7338891.5999999996</v>
      </c>
      <c r="Z3257" s="22">
        <f>Ugovori_OPULJP[[#This Row],[UKUPNI PRIHVATLJIVI IZDACI
TOTAL ELIGIBLE EXPENDITURE
= Bespovratna sredstva ukupno + doprinos korisnika
= Ukupni prihvatljivi troškovi
= Ukupna ugovorena vrijednost projekta HRK]]/7.5345</f>
        <v>974038.3038025084</v>
      </c>
      <c r="AA3257" s="27" t="s">
        <v>10676</v>
      </c>
      <c r="AB3257" s="27" t="s">
        <v>10677</v>
      </c>
      <c r="AC3257" s="26" t="s">
        <v>11753</v>
      </c>
      <c r="AD3257" s="33" t="s">
        <v>11033</v>
      </c>
    </row>
    <row r="3258" spans="1:30" ht="66.75" customHeight="1" x14ac:dyDescent="0.3">
      <c r="A3258" s="31" t="s">
        <v>11754</v>
      </c>
      <c r="B3258" s="25" t="s">
        <v>10671</v>
      </c>
      <c r="C3258" s="26" t="s">
        <v>11029</v>
      </c>
      <c r="D3258" s="40" t="s">
        <v>11630</v>
      </c>
      <c r="E3258" s="27" t="s">
        <v>223</v>
      </c>
      <c r="F3258" s="32" t="s">
        <v>11755</v>
      </c>
      <c r="G3258" s="32" t="s">
        <v>11129</v>
      </c>
      <c r="H3258" s="29">
        <v>44789</v>
      </c>
      <c r="I3258" s="29">
        <v>45154</v>
      </c>
      <c r="J3258" s="17" t="str">
        <f>IF(Ugovori_OPULJP[[#This Row],[DATUM ZAVRŠETKA OPERACIJE]]&gt;DATE(2023,12,31),"u provedbi","završen")</f>
        <v>završen</v>
      </c>
      <c r="K3258" s="15" t="s">
        <v>81</v>
      </c>
      <c r="L3258" s="15" t="s">
        <v>81</v>
      </c>
      <c r="M3258" s="18">
        <v>0.85</v>
      </c>
      <c r="N3258" s="18">
        <v>0.15</v>
      </c>
      <c r="O3258" s="19">
        <f>Ugovori_OPULJP[[#This Row],[Bespovratna sredstva - Ukupno (EU+Nac) HRK
= Ukupna ugovorena vrijednost bespovratnih sredstava]]*Ugovori_OPULJP[[#This Row],[EU STOPA SUFINANCIRANJA %
EU CO-FINANCING RATE %]]</f>
        <v>2124999.15</v>
      </c>
      <c r="P3258" s="20">
        <f>Ugovori_OPULJP[[#This Row],[Bespovratna sredstva - EU dio - HRK]]/7.5345</f>
        <v>282035.85506669316</v>
      </c>
      <c r="Q3258" s="19">
        <f>Ugovori_OPULJP[[#This Row],[Bespovratna sredstva - Ukupno (EU+Nac) HRK
= Ukupna ugovorena vrijednost bespovratnih sredstava]]*Ugovori_OPULJP[[#This Row],[STOPA NACIONALNOG SUFINANCIRANJA %]]</f>
        <v>374999.85</v>
      </c>
      <c r="R3258" s="20">
        <f>Ugovori_OPULJP[[#This Row],[Bespovratna sredstva - Nacionalni dio - HRK]]/7.5345</f>
        <v>49771.033247063504</v>
      </c>
      <c r="S3258" s="21">
        <v>2499999</v>
      </c>
      <c r="T3258" s="20">
        <f>Ugovori_OPULJP[[#This Row],[Bespovratna sredstva - Ukupno (EU+Nac) HRK
= Ukupna ugovorena vrijednost bespovratnih sredstava]]/7.5345</f>
        <v>331806.88831375667</v>
      </c>
      <c r="U3258" s="19">
        <v>1577163</v>
      </c>
      <c r="V3258" s="20">
        <f>Ugovori_OPULJP[[#This Row],[Javni doprinos korisnika - HRK]]/7.5345</f>
        <v>209325.50268763685</v>
      </c>
      <c r="W3258" s="19">
        <v>0</v>
      </c>
      <c r="X3258" s="20">
        <f>Ugovori_OPULJP[[#This Row],[Privatni doprinos korisnika - HRK]]/7.5345</f>
        <v>0</v>
      </c>
      <c r="Y3258" s="21">
        <f>Ugovori_OPULJP[[#This Row],[Bespovratna sredstva - Ukupno (EU+Nac) HRK
= Ukupna ugovorena vrijednost bespovratnih sredstava]]+Ugovori_OPULJP[[#This Row],[Javni doprinos korisnika - HRK]]+Ugovori_OPULJP[[#This Row],[Privatni doprinos korisnika - HRK]]</f>
        <v>4077162</v>
      </c>
      <c r="Z3258" s="22">
        <f>Ugovori_OPULJP[[#This Row],[UKUPNI PRIHVATLJIVI IZDACI
TOTAL ELIGIBLE EXPENDITURE
= Bespovratna sredstva ukupno + doprinos korisnika
= Ukupni prihvatljivi troškovi
= Ukupna ugovorena vrijednost projekta HRK]]/7.5345</f>
        <v>541132.39100139355</v>
      </c>
      <c r="AA3258" s="27" t="s">
        <v>10676</v>
      </c>
      <c r="AB3258" s="27" t="s">
        <v>10677</v>
      </c>
      <c r="AC3258" s="26" t="s">
        <v>11756</v>
      </c>
      <c r="AD3258" s="33" t="s">
        <v>11033</v>
      </c>
    </row>
    <row r="3259" spans="1:30" ht="66.75" customHeight="1" x14ac:dyDescent="0.3">
      <c r="A3259" s="31" t="s">
        <v>11757</v>
      </c>
      <c r="B3259" s="25" t="s">
        <v>10671</v>
      </c>
      <c r="C3259" s="26" t="s">
        <v>11029</v>
      </c>
      <c r="D3259" s="40" t="s">
        <v>11630</v>
      </c>
      <c r="E3259" s="27" t="s">
        <v>223</v>
      </c>
      <c r="F3259" s="32" t="s">
        <v>11758</v>
      </c>
      <c r="G3259" s="32" t="s">
        <v>11119</v>
      </c>
      <c r="H3259" s="29">
        <v>44804</v>
      </c>
      <c r="I3259" s="29">
        <v>45169</v>
      </c>
      <c r="J3259" s="17" t="str">
        <f>IF(Ugovori_OPULJP[[#This Row],[DATUM ZAVRŠETKA OPERACIJE]]&gt;DATE(2023,12,31),"u provedbi","završen")</f>
        <v>završen</v>
      </c>
      <c r="K3259" s="15" t="s">
        <v>329</v>
      </c>
      <c r="L3259" s="15" t="s">
        <v>329</v>
      </c>
      <c r="M3259" s="18">
        <v>0.85</v>
      </c>
      <c r="N3259" s="18">
        <v>0.15</v>
      </c>
      <c r="O3259" s="19">
        <f>Ugovori_OPULJP[[#This Row],[Bespovratna sredstva - Ukupno (EU+Nac) HRK
= Ukupna ugovorena vrijednost bespovratnih sredstava]]*Ugovori_OPULJP[[#This Row],[EU STOPA SUFINANCIRANJA %
EU CO-FINANCING RATE %]]</f>
        <v>935708.679</v>
      </c>
      <c r="P3259" s="20">
        <f>Ugovori_OPULJP[[#This Row],[Bespovratna sredstva - EU dio - HRK]]/7.5345</f>
        <v>124189.88373481983</v>
      </c>
      <c r="Q3259" s="19">
        <f>Ugovori_OPULJP[[#This Row],[Bespovratna sredstva - Ukupno (EU+Nac) HRK
= Ukupna ugovorena vrijednost bespovratnih sredstava]]*Ugovori_OPULJP[[#This Row],[STOPA NACIONALNOG SUFINANCIRANJA %]]</f>
        <v>165125.06099999999</v>
      </c>
      <c r="R3259" s="20">
        <f>Ugovori_OPULJP[[#This Row],[Bespovratna sredstva - Nacionalni dio - HRK]]/7.5345</f>
        <v>21915.861835556436</v>
      </c>
      <c r="S3259" s="21">
        <v>1100833.74</v>
      </c>
      <c r="T3259" s="20">
        <f>Ugovori_OPULJP[[#This Row],[Bespovratna sredstva - Ukupno (EU+Nac) HRK
= Ukupna ugovorena vrijednost bespovratnih sredstava]]/7.5345</f>
        <v>146105.74557037625</v>
      </c>
      <c r="U3259" s="19">
        <v>122314.8600000001</v>
      </c>
      <c r="V3259" s="20">
        <f>Ugovori_OPULJP[[#This Row],[Javni doprinos korisnika - HRK]]/7.5345</f>
        <v>16233.97173004182</v>
      </c>
      <c r="W3259" s="19">
        <v>0</v>
      </c>
      <c r="X3259" s="20">
        <f>Ugovori_OPULJP[[#This Row],[Privatni doprinos korisnika - HRK]]/7.5345</f>
        <v>0</v>
      </c>
      <c r="Y3259" s="21">
        <f>Ugovori_OPULJP[[#This Row],[Bespovratna sredstva - Ukupno (EU+Nac) HRK
= Ukupna ugovorena vrijednost bespovratnih sredstava]]+Ugovori_OPULJP[[#This Row],[Javni doprinos korisnika - HRK]]+Ugovori_OPULJP[[#This Row],[Privatni doprinos korisnika - HRK]]</f>
        <v>1223148.6000000001</v>
      </c>
      <c r="Z3259" s="22">
        <f>Ugovori_OPULJP[[#This Row],[UKUPNI PRIHVATLJIVI IZDACI
TOTAL ELIGIBLE EXPENDITURE
= Bespovratna sredstva ukupno + doprinos korisnika
= Ukupni prihvatljivi troškovi
= Ukupna ugovorena vrijednost projekta HRK]]/7.5345</f>
        <v>162339.71730041807</v>
      </c>
      <c r="AA3259" s="27" t="s">
        <v>10676</v>
      </c>
      <c r="AB3259" s="27" t="s">
        <v>10677</v>
      </c>
      <c r="AC3259" s="26" t="s">
        <v>11759</v>
      </c>
      <c r="AD3259" s="33" t="s">
        <v>11033</v>
      </c>
    </row>
    <row r="3260" spans="1:30" ht="66.75" customHeight="1" x14ac:dyDescent="0.3">
      <c r="A3260" s="31" t="s">
        <v>11760</v>
      </c>
      <c r="B3260" s="25" t="s">
        <v>10671</v>
      </c>
      <c r="C3260" s="26" t="s">
        <v>11029</v>
      </c>
      <c r="D3260" s="40" t="s">
        <v>11630</v>
      </c>
      <c r="E3260" s="27" t="s">
        <v>223</v>
      </c>
      <c r="F3260" s="32" t="s">
        <v>11761</v>
      </c>
      <c r="G3260" s="32" t="s">
        <v>4502</v>
      </c>
      <c r="H3260" s="29">
        <v>44750</v>
      </c>
      <c r="I3260" s="29">
        <v>45117</v>
      </c>
      <c r="J3260" s="17" t="str">
        <f>IF(Ugovori_OPULJP[[#This Row],[DATUM ZAVRŠETKA OPERACIJE]]&gt;DATE(2023,12,31),"u provedbi","završen")</f>
        <v>završen</v>
      </c>
      <c r="K3260" s="15" t="s">
        <v>591</v>
      </c>
      <c r="L3260" s="15" t="s">
        <v>591</v>
      </c>
      <c r="M3260" s="18">
        <v>0.85</v>
      </c>
      <c r="N3260" s="18">
        <v>0.15</v>
      </c>
      <c r="O3260" s="19">
        <f>Ugovori_OPULJP[[#This Row],[Bespovratna sredstva - Ukupno (EU+Nac) HRK
= Ukupna ugovorena vrijednost bespovratnih sredstava]]*Ugovori_OPULJP[[#This Row],[EU STOPA SUFINANCIRANJA %
EU CO-FINANCING RATE %]]</f>
        <v>1609572.9539999999</v>
      </c>
      <c r="P3260" s="20">
        <f>Ugovori_OPULJP[[#This Row],[Bespovratna sredstva - EU dio - HRK]]/7.5345</f>
        <v>213627.04280310569</v>
      </c>
      <c r="Q3260" s="19">
        <f>Ugovori_OPULJP[[#This Row],[Bespovratna sredstva - Ukupno (EU+Nac) HRK
= Ukupna ugovorena vrijednost bespovratnih sredstava]]*Ugovori_OPULJP[[#This Row],[STOPA NACIONALNOG SUFINANCIRANJA %]]</f>
        <v>284042.28599999996</v>
      </c>
      <c r="R3260" s="20">
        <f>Ugovori_OPULJP[[#This Row],[Bespovratna sredstva - Nacionalni dio - HRK]]/7.5345</f>
        <v>37698.889906430413</v>
      </c>
      <c r="S3260" s="21">
        <v>1893615.24</v>
      </c>
      <c r="T3260" s="20">
        <f>Ugovori_OPULJP[[#This Row],[Bespovratna sredstva - Ukupno (EU+Nac) HRK
= Ukupna ugovorena vrijednost bespovratnih sredstava]]/7.5345</f>
        <v>251325.93270953611</v>
      </c>
      <c r="U3260" s="19">
        <v>99663.959999999963</v>
      </c>
      <c r="V3260" s="20">
        <f>Ugovori_OPULJP[[#This Row],[Javni doprinos korisnika - HRK]]/7.5345</f>
        <v>13227.680668922949</v>
      </c>
      <c r="W3260" s="19">
        <v>0</v>
      </c>
      <c r="X3260" s="20">
        <f>Ugovori_OPULJP[[#This Row],[Privatni doprinos korisnika - HRK]]/7.5345</f>
        <v>0</v>
      </c>
      <c r="Y3260" s="21">
        <f>Ugovori_OPULJP[[#This Row],[Bespovratna sredstva - Ukupno (EU+Nac) HRK
= Ukupna ugovorena vrijednost bespovratnih sredstava]]+Ugovori_OPULJP[[#This Row],[Javni doprinos korisnika - HRK]]+Ugovori_OPULJP[[#This Row],[Privatni doprinos korisnika - HRK]]</f>
        <v>1993279.2</v>
      </c>
      <c r="Z3260" s="22">
        <f>Ugovori_OPULJP[[#This Row],[UKUPNI PRIHVATLJIVI IZDACI
TOTAL ELIGIBLE EXPENDITURE
= Bespovratna sredstva ukupno + doprinos korisnika
= Ukupni prihvatljivi troškovi
= Ukupna ugovorena vrijednost projekta HRK]]/7.5345</f>
        <v>264553.61337845906</v>
      </c>
      <c r="AA3260" s="27" t="s">
        <v>10676</v>
      </c>
      <c r="AB3260" s="27" t="s">
        <v>10677</v>
      </c>
      <c r="AC3260" s="91" t="s">
        <v>11762</v>
      </c>
      <c r="AD3260" s="33" t="s">
        <v>11033</v>
      </c>
    </row>
    <row r="3261" spans="1:30" ht="66.75" customHeight="1" x14ac:dyDescent="0.3">
      <c r="A3261" s="31" t="s">
        <v>11763</v>
      </c>
      <c r="B3261" s="25" t="s">
        <v>10671</v>
      </c>
      <c r="C3261" s="26" t="s">
        <v>11029</v>
      </c>
      <c r="D3261" s="40" t="s">
        <v>11630</v>
      </c>
      <c r="E3261" s="27" t="s">
        <v>223</v>
      </c>
      <c r="F3261" s="32" t="s">
        <v>11764</v>
      </c>
      <c r="G3261" s="32" t="s">
        <v>295</v>
      </c>
      <c r="H3261" s="29">
        <v>44790</v>
      </c>
      <c r="I3261" s="29">
        <v>45155</v>
      </c>
      <c r="J3261" s="17" t="str">
        <f>IF(Ugovori_OPULJP[[#This Row],[DATUM ZAVRŠETKA OPERACIJE]]&gt;DATE(2023,12,31),"u provedbi","završen")</f>
        <v>završen</v>
      </c>
      <c r="K3261" s="15" t="s">
        <v>192</v>
      </c>
      <c r="L3261" s="15" t="s">
        <v>192</v>
      </c>
      <c r="M3261" s="18">
        <v>0.85</v>
      </c>
      <c r="N3261" s="18">
        <v>0.15</v>
      </c>
      <c r="O3261" s="19">
        <f>Ugovori_OPULJP[[#This Row],[Bespovratna sredstva - Ukupno (EU+Nac) HRK
= Ukupna ugovorena vrijednost bespovratnih sredstava]]*Ugovori_OPULJP[[#This Row],[EU STOPA SUFINANCIRANJA %
EU CO-FINANCING RATE %]]</f>
        <v>3400000</v>
      </c>
      <c r="P3261" s="20">
        <f>Ugovori_OPULJP[[#This Row],[Bespovratna sredstva - EU dio - HRK]]/7.5345</f>
        <v>451257.54860972858</v>
      </c>
      <c r="Q3261" s="19">
        <f>Ugovori_OPULJP[[#This Row],[Bespovratna sredstva - Ukupno (EU+Nac) HRK
= Ukupna ugovorena vrijednost bespovratnih sredstava]]*Ugovori_OPULJP[[#This Row],[STOPA NACIONALNOG SUFINANCIRANJA %]]</f>
        <v>600000</v>
      </c>
      <c r="R3261" s="20">
        <f>Ugovori_OPULJP[[#This Row],[Bespovratna sredstva - Nacionalni dio - HRK]]/7.5345</f>
        <v>79633.685048775631</v>
      </c>
      <c r="S3261" s="21">
        <v>4000000</v>
      </c>
      <c r="T3261" s="20">
        <f>Ugovori_OPULJP[[#This Row],[Bespovratna sredstva - Ukupno (EU+Nac) HRK
= Ukupna ugovorena vrijednost bespovratnih sredstava]]/7.5345</f>
        <v>530891.23365850421</v>
      </c>
      <c r="U3261" s="19">
        <v>711387.20000000019</v>
      </c>
      <c r="V3261" s="20">
        <f>Ugovori_OPULJP[[#This Row],[Javni doprinos korisnika - HRK]]/7.5345</f>
        <v>94417.307054217294</v>
      </c>
      <c r="W3261" s="19">
        <v>0</v>
      </c>
      <c r="X3261" s="20">
        <f>Ugovori_OPULJP[[#This Row],[Privatni doprinos korisnika - HRK]]/7.5345</f>
        <v>0</v>
      </c>
      <c r="Y3261" s="21">
        <f>Ugovori_OPULJP[[#This Row],[Bespovratna sredstva - Ukupno (EU+Nac) HRK
= Ukupna ugovorena vrijednost bespovratnih sredstava]]+Ugovori_OPULJP[[#This Row],[Javni doprinos korisnika - HRK]]+Ugovori_OPULJP[[#This Row],[Privatni doprinos korisnika - HRK]]</f>
        <v>4711387.2</v>
      </c>
      <c r="Z3261" s="22">
        <f>Ugovori_OPULJP[[#This Row],[UKUPNI PRIHVATLJIVI IZDACI
TOTAL ELIGIBLE EXPENDITURE
= Bespovratna sredstva ukupno + doprinos korisnika
= Ukupni prihvatljivi troškovi
= Ukupna ugovorena vrijednost projekta HRK]]/7.5345</f>
        <v>625308.54071272141</v>
      </c>
      <c r="AA3261" s="27" t="s">
        <v>10676</v>
      </c>
      <c r="AB3261" s="27" t="s">
        <v>10677</v>
      </c>
      <c r="AC3261" s="91" t="s">
        <v>11765</v>
      </c>
      <c r="AD3261" s="33" t="s">
        <v>11033</v>
      </c>
    </row>
    <row r="3262" spans="1:30" ht="66.75" customHeight="1" x14ac:dyDescent="0.3">
      <c r="A3262" s="31" t="s">
        <v>11766</v>
      </c>
      <c r="B3262" s="25" t="s">
        <v>10671</v>
      </c>
      <c r="C3262" s="26" t="s">
        <v>11029</v>
      </c>
      <c r="D3262" s="40" t="s">
        <v>11630</v>
      </c>
      <c r="E3262" s="27" t="s">
        <v>223</v>
      </c>
      <c r="F3262" s="32" t="s">
        <v>11767</v>
      </c>
      <c r="G3262" s="32" t="s">
        <v>9756</v>
      </c>
      <c r="H3262" s="29">
        <v>44795</v>
      </c>
      <c r="I3262" s="29">
        <v>45160</v>
      </c>
      <c r="J3262" s="17" t="str">
        <f>IF(Ugovori_OPULJP[[#This Row],[DATUM ZAVRŠETKA OPERACIJE]]&gt;DATE(2023,12,31),"u provedbi","završen")</f>
        <v>završen</v>
      </c>
      <c r="K3262" s="15" t="s">
        <v>144</v>
      </c>
      <c r="L3262" s="15" t="s">
        <v>144</v>
      </c>
      <c r="M3262" s="18">
        <v>0.85</v>
      </c>
      <c r="N3262" s="18">
        <v>0.15</v>
      </c>
      <c r="O3262" s="19">
        <f>Ugovori_OPULJP[[#This Row],[Bespovratna sredstva - Ukupno (EU+Nac) HRK
= Ukupna ugovorena vrijednost bespovratnih sredstava]]*Ugovori_OPULJP[[#This Row],[EU STOPA SUFINANCIRANJA %
EU CO-FINANCING RATE %]]</f>
        <v>1859375</v>
      </c>
      <c r="P3262" s="20">
        <f>Ugovori_OPULJP[[#This Row],[Bespovratna sredstva - EU dio - HRK]]/7.5345</f>
        <v>246781.47189594532</v>
      </c>
      <c r="Q3262" s="19">
        <f>Ugovori_OPULJP[[#This Row],[Bespovratna sredstva - Ukupno (EU+Nac) HRK
= Ukupna ugovorena vrijednost bespovratnih sredstava]]*Ugovori_OPULJP[[#This Row],[STOPA NACIONALNOG SUFINANCIRANJA %]]</f>
        <v>328125</v>
      </c>
      <c r="R3262" s="20">
        <f>Ugovori_OPULJP[[#This Row],[Bespovratna sredstva - Nacionalni dio - HRK]]/7.5345</f>
        <v>43549.671511049171</v>
      </c>
      <c r="S3262" s="21">
        <v>2187500</v>
      </c>
      <c r="T3262" s="20">
        <f>Ugovori_OPULJP[[#This Row],[Bespovratna sredstva - Ukupno (EU+Nac) HRK
= Ukupna ugovorena vrijednost bespovratnih sredstava]]/7.5345</f>
        <v>290331.14340699447</v>
      </c>
      <c r="U3262" s="19">
        <v>983626</v>
      </c>
      <c r="V3262" s="20">
        <f>Ugovori_OPULJP[[#This Row],[Javni doprinos korisnika - HRK]]/7.5345</f>
        <v>130549.60514964497</v>
      </c>
      <c r="W3262" s="19">
        <v>0</v>
      </c>
      <c r="X3262" s="20">
        <f>Ugovori_OPULJP[[#This Row],[Privatni doprinos korisnika - HRK]]/7.5345</f>
        <v>0</v>
      </c>
      <c r="Y3262" s="21">
        <f>Ugovori_OPULJP[[#This Row],[Bespovratna sredstva - Ukupno (EU+Nac) HRK
= Ukupna ugovorena vrijednost bespovratnih sredstava]]+Ugovori_OPULJP[[#This Row],[Javni doprinos korisnika - HRK]]+Ugovori_OPULJP[[#This Row],[Privatni doprinos korisnika - HRK]]</f>
        <v>3171126</v>
      </c>
      <c r="Z3262" s="22">
        <f>Ugovori_OPULJP[[#This Row],[UKUPNI PRIHVATLJIVI IZDACI
TOTAL ELIGIBLE EXPENDITURE
= Bespovratna sredstva ukupno + doprinos korisnika
= Ukupni prihvatljivi troškovi
= Ukupna ugovorena vrijednost projekta HRK]]/7.5345</f>
        <v>420880.74855663942</v>
      </c>
      <c r="AA3262" s="27" t="s">
        <v>10676</v>
      </c>
      <c r="AB3262" s="27" t="s">
        <v>10677</v>
      </c>
      <c r="AC3262" s="91" t="s">
        <v>11768</v>
      </c>
      <c r="AD3262" s="33" t="s">
        <v>11033</v>
      </c>
    </row>
    <row r="3263" spans="1:30" ht="66.75" customHeight="1" x14ac:dyDescent="0.3">
      <c r="A3263" s="31" t="s">
        <v>11769</v>
      </c>
      <c r="B3263" s="25" t="s">
        <v>10671</v>
      </c>
      <c r="C3263" s="26" t="s">
        <v>11029</v>
      </c>
      <c r="D3263" s="40" t="s">
        <v>11630</v>
      </c>
      <c r="E3263" s="27" t="s">
        <v>223</v>
      </c>
      <c r="F3263" s="32" t="s">
        <v>11770</v>
      </c>
      <c r="G3263" s="32" t="s">
        <v>11136</v>
      </c>
      <c r="H3263" s="29">
        <v>44804</v>
      </c>
      <c r="I3263" s="29">
        <v>45169</v>
      </c>
      <c r="J3263" s="17" t="str">
        <f>IF(Ugovori_OPULJP[[#This Row],[DATUM ZAVRŠETKA OPERACIJE]]&gt;DATE(2023,12,31),"u provedbi","završen")</f>
        <v>završen</v>
      </c>
      <c r="K3263" s="15" t="s">
        <v>91</v>
      </c>
      <c r="L3263" s="15" t="s">
        <v>91</v>
      </c>
      <c r="M3263" s="18">
        <v>0.85</v>
      </c>
      <c r="N3263" s="18">
        <v>0.15</v>
      </c>
      <c r="O3263" s="19">
        <f>Ugovori_OPULJP[[#This Row],[Bespovratna sredstva - Ukupno (EU+Nac) HRK
= Ukupna ugovorena vrijednost bespovratnih sredstava]]*Ugovori_OPULJP[[#This Row],[EU STOPA SUFINANCIRANJA %
EU CO-FINANCING RATE %]]</f>
        <v>2414359.4309999999</v>
      </c>
      <c r="P3263" s="20">
        <f>Ugovori_OPULJP[[#This Row],[Bespovratna sredstva - EU dio - HRK]]/7.5345</f>
        <v>320440.56420465856</v>
      </c>
      <c r="Q3263" s="19">
        <f>Ugovori_OPULJP[[#This Row],[Bespovratna sredstva - Ukupno (EU+Nac) HRK
= Ukupna ugovorena vrijednost bespovratnih sredstava]]*Ugovori_OPULJP[[#This Row],[STOPA NACIONALNOG SUFINANCIRANJA %]]</f>
        <v>426063.42899999995</v>
      </c>
      <c r="R3263" s="20">
        <f>Ugovori_OPULJP[[#This Row],[Bespovratna sredstva - Nacionalni dio - HRK]]/7.5345</f>
        <v>56548.33485964562</v>
      </c>
      <c r="S3263" s="21">
        <v>2840422.86</v>
      </c>
      <c r="T3263" s="20">
        <f>Ugovori_OPULJP[[#This Row],[Bespovratna sredstva - Ukupno (EU+Nac) HRK
= Ukupna ugovorena vrijednost bespovratnih sredstava]]/7.5345</f>
        <v>376988.89906430419</v>
      </c>
      <c r="U3263" s="19">
        <v>149495.93999999994</v>
      </c>
      <c r="V3263" s="20">
        <f>Ugovori_OPULJP[[#This Row],[Javni doprinos korisnika - HRK]]/7.5345</f>
        <v>19841.521003384423</v>
      </c>
      <c r="W3263" s="19">
        <v>0</v>
      </c>
      <c r="X3263" s="20">
        <f>Ugovori_OPULJP[[#This Row],[Privatni doprinos korisnika - HRK]]/7.5345</f>
        <v>0</v>
      </c>
      <c r="Y3263" s="21">
        <f>Ugovori_OPULJP[[#This Row],[Bespovratna sredstva - Ukupno (EU+Nac) HRK
= Ukupna ugovorena vrijednost bespovratnih sredstava]]+Ugovori_OPULJP[[#This Row],[Javni doprinos korisnika - HRK]]+Ugovori_OPULJP[[#This Row],[Privatni doprinos korisnika - HRK]]</f>
        <v>2989918.8</v>
      </c>
      <c r="Z3263" s="22">
        <f>Ugovori_OPULJP[[#This Row],[UKUPNI PRIHVATLJIVI IZDACI
TOTAL ELIGIBLE EXPENDITURE
= Bespovratna sredstva ukupno + doprinos korisnika
= Ukupni prihvatljivi troškovi
= Ukupna ugovorena vrijednost projekta HRK]]/7.5345</f>
        <v>396830.42006768857</v>
      </c>
      <c r="AA3263" s="27" t="s">
        <v>10676</v>
      </c>
      <c r="AB3263" s="27" t="s">
        <v>10677</v>
      </c>
      <c r="AC3263" s="91" t="s">
        <v>11771</v>
      </c>
      <c r="AD3263" s="33" t="s">
        <v>11033</v>
      </c>
    </row>
    <row r="3264" spans="1:30" ht="66.75" customHeight="1" x14ac:dyDescent="0.3">
      <c r="A3264" s="31" t="s">
        <v>11772</v>
      </c>
      <c r="B3264" s="25" t="s">
        <v>10671</v>
      </c>
      <c r="C3264" s="26" t="s">
        <v>11029</v>
      </c>
      <c r="D3264" s="40" t="s">
        <v>11630</v>
      </c>
      <c r="E3264" s="27" t="s">
        <v>223</v>
      </c>
      <c r="F3264" s="32" t="s">
        <v>11773</v>
      </c>
      <c r="G3264" s="32" t="s">
        <v>11298</v>
      </c>
      <c r="H3264" s="29">
        <v>44805</v>
      </c>
      <c r="I3264" s="29">
        <v>45170</v>
      </c>
      <c r="J3264" s="17" t="str">
        <f>IF(Ugovori_OPULJP[[#This Row],[DATUM ZAVRŠETKA OPERACIJE]]&gt;DATE(2023,12,31),"u provedbi","završen")</f>
        <v>završen</v>
      </c>
      <c r="K3264" s="28" t="s">
        <v>76</v>
      </c>
      <c r="L3264" s="28" t="s">
        <v>71</v>
      </c>
      <c r="M3264" s="18">
        <v>0.85</v>
      </c>
      <c r="N3264" s="18">
        <v>0.15</v>
      </c>
      <c r="O3264" s="19">
        <f>Ugovori_OPULJP[[#This Row],[Bespovratna sredstva - Ukupno (EU+Nac) HRK
= Ukupna ugovorena vrijednost bespovratnih sredstava]]*Ugovori_OPULJP[[#This Row],[EU STOPA SUFINANCIRANJA %
EU CO-FINANCING RATE %]]</f>
        <v>1682735.3609999998</v>
      </c>
      <c r="P3264" s="20">
        <f>Ugovori_OPULJP[[#This Row],[Bespovratna sredstva - EU dio - HRK]]/7.5345</f>
        <v>223337.36293051956</v>
      </c>
      <c r="Q3264" s="19">
        <f>Ugovori_OPULJP[[#This Row],[Bespovratna sredstva - Ukupno (EU+Nac) HRK
= Ukupna ugovorena vrijednost bespovratnih sredstava]]*Ugovori_OPULJP[[#This Row],[STOPA NACIONALNOG SUFINANCIRANJA %]]</f>
        <v>296953.299</v>
      </c>
      <c r="R3264" s="20">
        <f>Ugovori_OPULJP[[#This Row],[Bespovratna sredstva - Nacionalni dio - HRK]]/7.5345</f>
        <v>39412.475811268167</v>
      </c>
      <c r="S3264" s="21">
        <v>1979688.66</v>
      </c>
      <c r="T3264" s="20">
        <f>Ugovori_OPULJP[[#This Row],[Bespovratna sredstva - Ukupno (EU+Nac) HRK
= Ukupna ugovorena vrijednost bespovratnih sredstava]]/7.5345</f>
        <v>262749.83874178777</v>
      </c>
      <c r="U3264" s="19">
        <v>104194.14000000013</v>
      </c>
      <c r="V3264" s="20">
        <f>Ugovori_OPULJP[[#This Row],[Javni doprinos korisnika - HRK]]/7.5345</f>
        <v>13828.938881146742</v>
      </c>
      <c r="W3264" s="19">
        <v>0</v>
      </c>
      <c r="X3264" s="20">
        <f>Ugovori_OPULJP[[#This Row],[Privatni doprinos korisnika - HRK]]/7.5345</f>
        <v>0</v>
      </c>
      <c r="Y3264" s="21">
        <f>Ugovori_OPULJP[[#This Row],[Bespovratna sredstva - Ukupno (EU+Nac) HRK
= Ukupna ugovorena vrijednost bespovratnih sredstava]]+Ugovori_OPULJP[[#This Row],[Javni doprinos korisnika - HRK]]+Ugovori_OPULJP[[#This Row],[Privatni doprinos korisnika - HRK]]</f>
        <v>2083882.8</v>
      </c>
      <c r="Z3264" s="22">
        <f>Ugovori_OPULJP[[#This Row],[UKUPNI PRIHVATLJIVI IZDACI
TOTAL ELIGIBLE EXPENDITURE
= Bespovratna sredstva ukupno + doprinos korisnika
= Ukupni prihvatljivi troškovi
= Ukupna ugovorena vrijednost projekta HRK]]/7.5345</f>
        <v>276578.77762293449</v>
      </c>
      <c r="AA3264" s="27" t="s">
        <v>10676</v>
      </c>
      <c r="AB3264" s="27" t="s">
        <v>10677</v>
      </c>
      <c r="AC3264" s="91" t="s">
        <v>11774</v>
      </c>
      <c r="AD3264" s="33" t="s">
        <v>11033</v>
      </c>
    </row>
    <row r="3265" spans="1:30" ht="66.75" customHeight="1" x14ac:dyDescent="0.3">
      <c r="A3265" s="31" t="s">
        <v>11775</v>
      </c>
      <c r="B3265" s="25" t="s">
        <v>10671</v>
      </c>
      <c r="C3265" s="26" t="s">
        <v>11029</v>
      </c>
      <c r="D3265" s="40" t="s">
        <v>11630</v>
      </c>
      <c r="E3265" s="27" t="s">
        <v>223</v>
      </c>
      <c r="F3265" s="32" t="s">
        <v>11776</v>
      </c>
      <c r="G3265" s="32" t="s">
        <v>8497</v>
      </c>
      <c r="H3265" s="29">
        <v>44774</v>
      </c>
      <c r="I3265" s="29">
        <v>45139</v>
      </c>
      <c r="J3265" s="17" t="str">
        <f>IF(Ugovori_OPULJP[[#This Row],[DATUM ZAVRŠETKA OPERACIJE]]&gt;DATE(2023,12,31),"u provedbi","završen")</f>
        <v>završen</v>
      </c>
      <c r="K3265" s="15" t="s">
        <v>235</v>
      </c>
      <c r="L3265" s="15" t="s">
        <v>235</v>
      </c>
      <c r="M3265" s="18">
        <v>0.85</v>
      </c>
      <c r="N3265" s="18">
        <v>0.15</v>
      </c>
      <c r="O3265" s="19">
        <f>Ugovori_OPULJP[[#This Row],[Bespovratna sredstva - Ukupno (EU+Nac) HRK
= Ukupna ugovorena vrijednost bespovratnih sredstava]]*Ugovori_OPULJP[[#This Row],[EU STOPA SUFINANCIRANJA %
EU CO-FINANCING RATE %]]</f>
        <v>1669258.0755</v>
      </c>
      <c r="P3265" s="20">
        <f>Ugovori_OPULJP[[#This Row],[Bespovratna sredstva - EU dio - HRK]]/7.5345</f>
        <v>221548.61974915388</v>
      </c>
      <c r="Q3265" s="19">
        <f>Ugovori_OPULJP[[#This Row],[Bespovratna sredstva - Ukupno (EU+Nac) HRK
= Ukupna ugovorena vrijednost bespovratnih sredstava]]*Ugovori_OPULJP[[#This Row],[STOPA NACIONALNOG SUFINANCIRANJA %]]</f>
        <v>294574.95449999999</v>
      </c>
      <c r="R3265" s="20">
        <f>Ugovori_OPULJP[[#This Row],[Bespovratna sredstva - Nacionalni dio - HRK]]/7.5345</f>
        <v>39096.815249850682</v>
      </c>
      <c r="S3265" s="21">
        <v>1963833.03</v>
      </c>
      <c r="T3265" s="20">
        <f>Ugovori_OPULJP[[#This Row],[Bespovratna sredstva - Ukupno (EU+Nac) HRK
= Ukupna ugovorena vrijednost bespovratnih sredstava]]/7.5345</f>
        <v>260645.43499900456</v>
      </c>
      <c r="U3265" s="19">
        <v>346558.76999999979</v>
      </c>
      <c r="V3265" s="20">
        <f>Ugovori_OPULJP[[#This Row],[Javni doprinos korisnika - HRK]]/7.5345</f>
        <v>45996.253235118427</v>
      </c>
      <c r="W3265" s="19">
        <v>0</v>
      </c>
      <c r="X3265" s="20">
        <f>Ugovori_OPULJP[[#This Row],[Privatni doprinos korisnika - HRK]]/7.5345</f>
        <v>0</v>
      </c>
      <c r="Y3265" s="21">
        <f>Ugovori_OPULJP[[#This Row],[Bespovratna sredstva - Ukupno (EU+Nac) HRK
= Ukupna ugovorena vrijednost bespovratnih sredstava]]+Ugovori_OPULJP[[#This Row],[Javni doprinos korisnika - HRK]]+Ugovori_OPULJP[[#This Row],[Privatni doprinos korisnika - HRK]]</f>
        <v>2310391.7999999998</v>
      </c>
      <c r="Z3265" s="22">
        <f>Ugovori_OPULJP[[#This Row],[UKUPNI PRIHVATLJIVI IZDACI
TOTAL ELIGIBLE EXPENDITURE
= Bespovratna sredstva ukupno + doprinos korisnika
= Ukupni prihvatljivi troškovi
= Ukupna ugovorena vrijednost projekta HRK]]/7.5345</f>
        <v>306641.68823412299</v>
      </c>
      <c r="AA3265" s="27" t="s">
        <v>10676</v>
      </c>
      <c r="AB3265" s="27" t="s">
        <v>10677</v>
      </c>
      <c r="AC3265" s="91" t="s">
        <v>11777</v>
      </c>
      <c r="AD3265" s="33" t="s">
        <v>11033</v>
      </c>
    </row>
    <row r="3266" spans="1:30" ht="66.75" customHeight="1" x14ac:dyDescent="0.3">
      <c r="A3266" s="31" t="s">
        <v>11778</v>
      </c>
      <c r="B3266" s="25" t="s">
        <v>10671</v>
      </c>
      <c r="C3266" s="26" t="s">
        <v>11029</v>
      </c>
      <c r="D3266" s="40" t="s">
        <v>11630</v>
      </c>
      <c r="E3266" s="27" t="s">
        <v>223</v>
      </c>
      <c r="F3266" s="32" t="s">
        <v>11779</v>
      </c>
      <c r="G3266" s="32" t="s">
        <v>234</v>
      </c>
      <c r="H3266" s="29">
        <v>44767</v>
      </c>
      <c r="I3266" s="29">
        <v>45132</v>
      </c>
      <c r="J3266" s="17" t="str">
        <f>IF(Ugovori_OPULJP[[#This Row],[DATUM ZAVRŠETKA OPERACIJE]]&gt;DATE(2023,12,31),"u provedbi","završen")</f>
        <v>završen</v>
      </c>
      <c r="K3266" s="15" t="s">
        <v>235</v>
      </c>
      <c r="L3266" s="15" t="s">
        <v>235</v>
      </c>
      <c r="M3266" s="18">
        <v>0.85</v>
      </c>
      <c r="N3266" s="18">
        <v>0.15</v>
      </c>
      <c r="O3266" s="19">
        <f>Ugovori_OPULJP[[#This Row],[Bespovratna sredstva - Ukupno (EU+Nac) HRK
= Ukupna ugovorena vrijednost bespovratnih sredstava]]*Ugovori_OPULJP[[#This Row],[EU STOPA SUFINANCIRANJA %
EU CO-FINANCING RATE %]]</f>
        <v>2550000</v>
      </c>
      <c r="P3266" s="20">
        <f>Ugovori_OPULJP[[#This Row],[Bespovratna sredstva - EU dio - HRK]]/7.5345</f>
        <v>338443.1614572964</v>
      </c>
      <c r="Q3266" s="19">
        <f>Ugovori_OPULJP[[#This Row],[Bespovratna sredstva - Ukupno (EU+Nac) HRK
= Ukupna ugovorena vrijednost bespovratnih sredstava]]*Ugovori_OPULJP[[#This Row],[STOPA NACIONALNOG SUFINANCIRANJA %]]</f>
        <v>450000</v>
      </c>
      <c r="R3266" s="20">
        <f>Ugovori_OPULJP[[#This Row],[Bespovratna sredstva - Nacionalni dio - HRK]]/7.5345</f>
        <v>59725.263786581723</v>
      </c>
      <c r="S3266" s="21">
        <v>3000000</v>
      </c>
      <c r="T3266" s="20">
        <f>Ugovori_OPULJP[[#This Row],[Bespovratna sredstva - Ukupno (EU+Nac) HRK
= Ukupna ugovorena vrijednost bespovratnih sredstava]]/7.5345</f>
        <v>398168.42524387816</v>
      </c>
      <c r="U3266" s="19">
        <v>1122463.7999999998</v>
      </c>
      <c r="V3266" s="20">
        <f>Ugovori_OPULJP[[#This Row],[Javni doprinos korisnika - HRK]]/7.5345</f>
        <v>148976.54787975311</v>
      </c>
      <c r="W3266" s="19">
        <v>0</v>
      </c>
      <c r="X3266" s="20">
        <f>Ugovori_OPULJP[[#This Row],[Privatni doprinos korisnika - HRK]]/7.5345</f>
        <v>0</v>
      </c>
      <c r="Y3266" s="21">
        <f>Ugovori_OPULJP[[#This Row],[Bespovratna sredstva - Ukupno (EU+Nac) HRK
= Ukupna ugovorena vrijednost bespovratnih sredstava]]+Ugovori_OPULJP[[#This Row],[Javni doprinos korisnika - HRK]]+Ugovori_OPULJP[[#This Row],[Privatni doprinos korisnika - HRK]]</f>
        <v>4122463.8</v>
      </c>
      <c r="Z3266" s="22">
        <f>Ugovori_OPULJP[[#This Row],[UKUPNI PRIHVATLJIVI IZDACI
TOTAL ELIGIBLE EXPENDITURE
= Bespovratna sredstva ukupno + doprinos korisnika
= Ukupni prihvatljivi troškovi
= Ukupna ugovorena vrijednost projekta HRK]]/7.5345</f>
        <v>547144.97312363121</v>
      </c>
      <c r="AA3266" s="27" t="s">
        <v>10676</v>
      </c>
      <c r="AB3266" s="27" t="s">
        <v>10677</v>
      </c>
      <c r="AC3266" s="91" t="s">
        <v>11780</v>
      </c>
      <c r="AD3266" s="33" t="s">
        <v>11033</v>
      </c>
    </row>
    <row r="3267" spans="1:30" ht="66.75" customHeight="1" x14ac:dyDescent="0.3">
      <c r="A3267" s="31" t="s">
        <v>11781</v>
      </c>
      <c r="B3267" s="25" t="s">
        <v>10671</v>
      </c>
      <c r="C3267" s="26" t="s">
        <v>11029</v>
      </c>
      <c r="D3267" s="40" t="s">
        <v>11630</v>
      </c>
      <c r="E3267" s="27" t="s">
        <v>223</v>
      </c>
      <c r="F3267" s="32" t="s">
        <v>11782</v>
      </c>
      <c r="G3267" s="32" t="s">
        <v>11083</v>
      </c>
      <c r="H3267" s="29">
        <v>44802</v>
      </c>
      <c r="I3267" s="29">
        <v>45167</v>
      </c>
      <c r="J3267" s="17" t="str">
        <f>IF(Ugovori_OPULJP[[#This Row],[DATUM ZAVRŠETKA OPERACIJE]]&gt;DATE(2023,12,31),"u provedbi","završen")</f>
        <v>završen</v>
      </c>
      <c r="K3267" s="15" t="s">
        <v>240</v>
      </c>
      <c r="L3267" s="15" t="s">
        <v>240</v>
      </c>
      <c r="M3267" s="18">
        <v>0.85</v>
      </c>
      <c r="N3267" s="18">
        <v>0.15</v>
      </c>
      <c r="O3267" s="19">
        <f>Ugovori_OPULJP[[#This Row],[Bespovratna sredstva - Ukupno (EU+Nac) HRK
= Ukupna ugovorena vrijednost bespovratnih sredstava]]*Ugovori_OPULJP[[#This Row],[EU STOPA SUFINANCIRANJA %
EU CO-FINANCING RATE %]]</f>
        <v>8075000</v>
      </c>
      <c r="P3267" s="20">
        <f>Ugovori_OPULJP[[#This Row],[Bespovratna sredstva - EU dio - HRK]]/7.5345</f>
        <v>1071736.6779481054</v>
      </c>
      <c r="Q3267" s="19">
        <f>Ugovori_OPULJP[[#This Row],[Bespovratna sredstva - Ukupno (EU+Nac) HRK
= Ukupna ugovorena vrijednost bespovratnih sredstava]]*Ugovori_OPULJP[[#This Row],[STOPA NACIONALNOG SUFINANCIRANJA %]]</f>
        <v>1425000</v>
      </c>
      <c r="R3267" s="20">
        <f>Ugovori_OPULJP[[#This Row],[Bespovratna sredstva - Nacionalni dio - HRK]]/7.5345</f>
        <v>189130.00199084211</v>
      </c>
      <c r="S3267" s="21">
        <v>9500000</v>
      </c>
      <c r="T3267" s="20">
        <f>Ugovori_OPULJP[[#This Row],[Bespovratna sredstva - Ukupno (EU+Nac) HRK
= Ukupna ugovorena vrijednost bespovratnih sredstava]]/7.5345</f>
        <v>1260866.6799389475</v>
      </c>
      <c r="U3267" s="19">
        <v>3864031</v>
      </c>
      <c r="V3267" s="20">
        <f>Ugovori_OPULJP[[#This Row],[Javni doprinos korisnika - HRK]]/7.5345</f>
        <v>512845.04612117587</v>
      </c>
      <c r="W3267" s="19">
        <v>0</v>
      </c>
      <c r="X3267" s="20">
        <f>Ugovori_OPULJP[[#This Row],[Privatni doprinos korisnika - HRK]]/7.5345</f>
        <v>0</v>
      </c>
      <c r="Y3267" s="21">
        <f>Ugovori_OPULJP[[#This Row],[Bespovratna sredstva - Ukupno (EU+Nac) HRK
= Ukupna ugovorena vrijednost bespovratnih sredstava]]+Ugovori_OPULJP[[#This Row],[Javni doprinos korisnika - HRK]]+Ugovori_OPULJP[[#This Row],[Privatni doprinos korisnika - HRK]]</f>
        <v>13364031</v>
      </c>
      <c r="Z3267" s="22">
        <f>Ugovori_OPULJP[[#This Row],[UKUPNI PRIHVATLJIVI IZDACI
TOTAL ELIGIBLE EXPENDITURE
= Bespovratna sredstva ukupno + doprinos korisnika
= Ukupni prihvatljivi troškovi
= Ukupna ugovorena vrijednost projekta HRK]]/7.5345</f>
        <v>1773711.7260601234</v>
      </c>
      <c r="AA3267" s="27" t="s">
        <v>10676</v>
      </c>
      <c r="AB3267" s="27" t="s">
        <v>10677</v>
      </c>
      <c r="AC3267" s="91" t="s">
        <v>11783</v>
      </c>
      <c r="AD3267" s="33" t="s">
        <v>11033</v>
      </c>
    </row>
    <row r="3268" spans="1:30" ht="66.75" customHeight="1" x14ac:dyDescent="0.3">
      <c r="A3268" s="10" t="s">
        <v>11784</v>
      </c>
      <c r="B3268" s="11" t="s">
        <v>10671</v>
      </c>
      <c r="C3268" s="12" t="s">
        <v>11785</v>
      </c>
      <c r="D3268" s="12" t="s">
        <v>11786</v>
      </c>
      <c r="E3268" s="13" t="s">
        <v>18</v>
      </c>
      <c r="F3268" s="14" t="s">
        <v>11786</v>
      </c>
      <c r="G3268" s="14" t="s">
        <v>11787</v>
      </c>
      <c r="H3268" s="16">
        <v>42064</v>
      </c>
      <c r="I3268" s="16">
        <v>43343</v>
      </c>
      <c r="J3268" s="17" t="str">
        <f>IF(Ugovori_OPULJP[[#This Row],[DATUM ZAVRŠETKA OPERACIJE]]&gt;DATE(2023,12,31),"u provedbi","završen")</f>
        <v>završen</v>
      </c>
      <c r="K3268" s="15" t="s">
        <v>20</v>
      </c>
      <c r="L3268" s="15" t="s">
        <v>21</v>
      </c>
      <c r="M3268" s="18">
        <v>0.85</v>
      </c>
      <c r="N3268" s="18">
        <v>0.15</v>
      </c>
      <c r="O3268" s="19">
        <f>Ugovori_OPULJP[[#This Row],[Bespovratna sredstva - Ukupno (EU+Nac) HRK
= Ukupna ugovorena vrijednost bespovratnih sredstava]]*Ugovori_OPULJP[[#This Row],[EU STOPA SUFINANCIRANJA %
EU CO-FINANCING RATE %]]</f>
        <v>67135060.111000001</v>
      </c>
      <c r="P3268" s="20">
        <f>Ugovori_OPULJP[[#This Row],[Bespovratna sredstva - EU dio - HRK]]/7.5345</f>
        <v>8910353.7210166566</v>
      </c>
      <c r="Q3268" s="19">
        <f>Ugovori_OPULJP[[#This Row],[Bespovratna sredstva - Ukupno (EU+Nac) HRK
= Ukupna ugovorena vrijednost bespovratnih sredstava]]*Ugovori_OPULJP[[#This Row],[STOPA NACIONALNOG SUFINANCIRANJA %]]</f>
        <v>11847363.548999999</v>
      </c>
      <c r="R3268" s="20">
        <f>Ugovori_OPULJP[[#This Row],[Bespovratna sredstva - Nacionalni dio - HRK]]/7.5345</f>
        <v>1572415.3625323509</v>
      </c>
      <c r="S3268" s="19">
        <v>78982423.659999996</v>
      </c>
      <c r="T3268" s="20">
        <f>Ugovori_OPULJP[[#This Row],[Bespovratna sredstva - Ukupno (EU+Nac) HRK
= Ukupna ugovorena vrijednost bespovratnih sredstava]]/7.5345</f>
        <v>10482769.083549006</v>
      </c>
      <c r="U3268" s="19">
        <v>0</v>
      </c>
      <c r="V3268" s="20">
        <f>Ugovori_OPULJP[[#This Row],[Javni doprinos korisnika - HRK]]/7.5345</f>
        <v>0</v>
      </c>
      <c r="W3268" s="19">
        <v>0</v>
      </c>
      <c r="X3268" s="20">
        <f>Ugovori_OPULJP[[#This Row],[Privatni doprinos korisnika - HRK]]/7.5345</f>
        <v>0</v>
      </c>
      <c r="Y3268" s="21">
        <f>Ugovori_OPULJP[[#This Row],[Bespovratna sredstva - Ukupno (EU+Nac) HRK
= Ukupna ugovorena vrijednost bespovratnih sredstava]]+Ugovori_OPULJP[[#This Row],[Javni doprinos korisnika - HRK]]+Ugovori_OPULJP[[#This Row],[Privatni doprinos korisnika - HRK]]</f>
        <v>78982423.659999996</v>
      </c>
      <c r="Z3268" s="22">
        <f>Ugovori_OPULJP[[#This Row],[UKUPNI PRIHVATLJIVI IZDACI
TOTAL ELIGIBLE EXPENDITURE
= Bespovratna sredstva ukupno + doprinos korisnika
= Ukupni prihvatljivi troškovi
= Ukupna ugovorena vrijednost projekta HRK]]/7.5345</f>
        <v>10482769.083549006</v>
      </c>
      <c r="AA3268" s="13" t="s">
        <v>10676</v>
      </c>
      <c r="AB3268" s="13" t="s">
        <v>10677</v>
      </c>
      <c r="AC3268" s="98" t="s">
        <v>11788</v>
      </c>
      <c r="AD3268" s="12" t="s">
        <v>11033</v>
      </c>
    </row>
    <row r="3269" spans="1:30" ht="66.75" customHeight="1" x14ac:dyDescent="0.3">
      <c r="A3269" s="10" t="s">
        <v>11789</v>
      </c>
      <c r="B3269" s="11" t="s">
        <v>10671</v>
      </c>
      <c r="C3269" s="12" t="s">
        <v>11785</v>
      </c>
      <c r="D3269" s="12" t="s">
        <v>11790</v>
      </c>
      <c r="E3269" s="13" t="s">
        <v>223</v>
      </c>
      <c r="F3269" s="14" t="s">
        <v>11791</v>
      </c>
      <c r="G3269" s="14" t="s">
        <v>6859</v>
      </c>
      <c r="H3269" s="16">
        <v>42914</v>
      </c>
      <c r="I3269" s="16">
        <v>43401</v>
      </c>
      <c r="J3269" s="17" t="str">
        <f>IF(Ugovori_OPULJP[[#This Row],[DATUM ZAVRŠETKA OPERACIJE]]&gt;DATE(2023,12,31),"u provedbi","završen")</f>
        <v>završen</v>
      </c>
      <c r="K3269" s="15" t="s">
        <v>362</v>
      </c>
      <c r="L3269" s="15" t="s">
        <v>362</v>
      </c>
      <c r="M3269" s="18">
        <v>0.85</v>
      </c>
      <c r="N3269" s="18">
        <v>0.15</v>
      </c>
      <c r="O3269" s="19">
        <f>Ugovori_OPULJP[[#This Row],[Bespovratna sredstva - Ukupno (EU+Nac) HRK
= Ukupna ugovorena vrijednost bespovratnih sredstava]]*Ugovori_OPULJP[[#This Row],[EU STOPA SUFINANCIRANJA %
EU CO-FINANCING RATE %]]</f>
        <v>787177.43499999994</v>
      </c>
      <c r="P3269" s="20">
        <f>Ugovori_OPULJP[[#This Row],[Bespovratna sredstva - EU dio - HRK]]/7.5345</f>
        <v>104476.39989382174</v>
      </c>
      <c r="Q3269" s="19">
        <f>Ugovori_OPULJP[[#This Row],[Bespovratna sredstva - Ukupno (EU+Nac) HRK
= Ukupna ugovorena vrijednost bespovratnih sredstava]]*Ugovori_OPULJP[[#This Row],[STOPA NACIONALNOG SUFINANCIRANJA %]]</f>
        <v>138913.66499999998</v>
      </c>
      <c r="R3269" s="20">
        <f>Ugovori_OPULJP[[#This Row],[Bespovratna sredstva - Nacionalni dio - HRK]]/7.5345</f>
        <v>18437.011745968543</v>
      </c>
      <c r="S3269" s="19">
        <v>926091.1</v>
      </c>
      <c r="T3269" s="20">
        <f>Ugovori_OPULJP[[#This Row],[Bespovratna sredstva - Ukupno (EU+Nac) HRK
= Ukupna ugovorena vrijednost bespovratnih sredstava]]/7.5345</f>
        <v>122913.41163979028</v>
      </c>
      <c r="U3269" s="19">
        <v>0</v>
      </c>
      <c r="V3269" s="20">
        <f>Ugovori_OPULJP[[#This Row],[Javni doprinos korisnika - HRK]]/7.5345</f>
        <v>0</v>
      </c>
      <c r="W3269" s="19">
        <v>0</v>
      </c>
      <c r="X3269" s="20">
        <f>Ugovori_OPULJP[[#This Row],[Privatni doprinos korisnika - HRK]]/7.5345</f>
        <v>0</v>
      </c>
      <c r="Y3269" s="21">
        <f>Ugovori_OPULJP[[#This Row],[Bespovratna sredstva - Ukupno (EU+Nac) HRK
= Ukupna ugovorena vrijednost bespovratnih sredstava]]+Ugovori_OPULJP[[#This Row],[Javni doprinos korisnika - HRK]]+Ugovori_OPULJP[[#This Row],[Privatni doprinos korisnika - HRK]]</f>
        <v>926091.1</v>
      </c>
      <c r="Z3269" s="22">
        <f>Ugovori_OPULJP[[#This Row],[UKUPNI PRIHVATLJIVI IZDACI
TOTAL ELIGIBLE EXPENDITURE
= Bespovratna sredstva ukupno + doprinos korisnika
= Ukupni prihvatljivi troškovi
= Ukupna ugovorena vrijednost projekta HRK]]/7.5345</f>
        <v>122913.41163979028</v>
      </c>
      <c r="AA3269" s="13" t="s">
        <v>10676</v>
      </c>
      <c r="AB3269" s="13" t="s">
        <v>10677</v>
      </c>
      <c r="AC3269" s="98" t="s">
        <v>11792</v>
      </c>
      <c r="AD3269" s="12" t="s">
        <v>11033</v>
      </c>
    </row>
    <row r="3270" spans="1:30" ht="66.75" customHeight="1" x14ac:dyDescent="0.3">
      <c r="A3270" s="10" t="s">
        <v>11793</v>
      </c>
      <c r="B3270" s="11" t="s">
        <v>10671</v>
      </c>
      <c r="C3270" s="12" t="s">
        <v>11785</v>
      </c>
      <c r="D3270" s="12" t="s">
        <v>11790</v>
      </c>
      <c r="E3270" s="13" t="s">
        <v>223</v>
      </c>
      <c r="F3270" s="14" t="s">
        <v>11794</v>
      </c>
      <c r="G3270" s="14" t="s">
        <v>825</v>
      </c>
      <c r="H3270" s="16">
        <v>42914</v>
      </c>
      <c r="I3270" s="16">
        <v>43644</v>
      </c>
      <c r="J3270" s="17" t="str">
        <f>IF(Ugovori_OPULJP[[#This Row],[DATUM ZAVRŠETKA OPERACIJE]]&gt;DATE(2023,12,31),"u provedbi","završen")</f>
        <v>završen</v>
      </c>
      <c r="K3270" s="15" t="s">
        <v>586</v>
      </c>
      <c r="L3270" s="15" t="s">
        <v>586</v>
      </c>
      <c r="M3270" s="18">
        <v>0.85</v>
      </c>
      <c r="N3270" s="18">
        <v>0.15</v>
      </c>
      <c r="O3270" s="19">
        <f>Ugovori_OPULJP[[#This Row],[Bespovratna sredstva - Ukupno (EU+Nac) HRK
= Ukupna ugovorena vrijednost bespovratnih sredstava]]*Ugovori_OPULJP[[#This Row],[EU STOPA SUFINANCIRANJA %
EU CO-FINANCING RATE %]]</f>
        <v>679877.804</v>
      </c>
      <c r="P3270" s="20">
        <f>Ugovori_OPULJP[[#This Row],[Bespovratna sredstva - EU dio - HRK]]/7.5345</f>
        <v>90235.291525648674</v>
      </c>
      <c r="Q3270" s="19">
        <f>Ugovori_OPULJP[[#This Row],[Bespovratna sredstva - Ukupno (EU+Nac) HRK
= Ukupna ugovorena vrijednost bespovratnih sredstava]]*Ugovori_OPULJP[[#This Row],[STOPA NACIONALNOG SUFINANCIRANJA %]]</f>
        <v>119978.43599999999</v>
      </c>
      <c r="R3270" s="20">
        <f>Ugovori_OPULJP[[#This Row],[Bespovratna sredstva - Nacionalni dio - HRK]]/7.5345</f>
        <v>15923.874975114471</v>
      </c>
      <c r="S3270" s="19">
        <v>799856.24</v>
      </c>
      <c r="T3270" s="20">
        <f>Ugovori_OPULJP[[#This Row],[Bespovratna sredstva - Ukupno (EU+Nac) HRK
= Ukupna ugovorena vrijednost bespovratnih sredstava]]/7.5345</f>
        <v>106159.16650076315</v>
      </c>
      <c r="U3270" s="19">
        <v>0</v>
      </c>
      <c r="V3270" s="20">
        <f>Ugovori_OPULJP[[#This Row],[Javni doprinos korisnika - HRK]]/7.5345</f>
        <v>0</v>
      </c>
      <c r="W3270" s="19">
        <v>0</v>
      </c>
      <c r="X3270" s="20">
        <f>Ugovori_OPULJP[[#This Row],[Privatni doprinos korisnika - HRK]]/7.5345</f>
        <v>0</v>
      </c>
      <c r="Y3270" s="21">
        <f>Ugovori_OPULJP[[#This Row],[Bespovratna sredstva - Ukupno (EU+Nac) HRK
= Ukupna ugovorena vrijednost bespovratnih sredstava]]+Ugovori_OPULJP[[#This Row],[Javni doprinos korisnika - HRK]]+Ugovori_OPULJP[[#This Row],[Privatni doprinos korisnika - HRK]]</f>
        <v>799856.24</v>
      </c>
      <c r="Z3270" s="22">
        <f>Ugovori_OPULJP[[#This Row],[UKUPNI PRIHVATLJIVI IZDACI
TOTAL ELIGIBLE EXPENDITURE
= Bespovratna sredstva ukupno + doprinos korisnika
= Ukupni prihvatljivi troškovi
= Ukupna ugovorena vrijednost projekta HRK]]/7.5345</f>
        <v>106159.16650076315</v>
      </c>
      <c r="AA3270" s="13" t="s">
        <v>10676</v>
      </c>
      <c r="AB3270" s="13" t="s">
        <v>10677</v>
      </c>
      <c r="AC3270" s="98" t="s">
        <v>11795</v>
      </c>
      <c r="AD3270" s="12" t="s">
        <v>11033</v>
      </c>
    </row>
    <row r="3271" spans="1:30" ht="66.75" customHeight="1" x14ac:dyDescent="0.3">
      <c r="A3271" s="10" t="s">
        <v>11796</v>
      </c>
      <c r="B3271" s="11" t="s">
        <v>10671</v>
      </c>
      <c r="C3271" s="12" t="s">
        <v>11785</v>
      </c>
      <c r="D3271" s="12" t="s">
        <v>11790</v>
      </c>
      <c r="E3271" s="13" t="s">
        <v>223</v>
      </c>
      <c r="F3271" s="14" t="s">
        <v>11797</v>
      </c>
      <c r="G3271" s="14" t="s">
        <v>11083</v>
      </c>
      <c r="H3271" s="16">
        <v>42915</v>
      </c>
      <c r="I3271" s="16">
        <v>43645</v>
      </c>
      <c r="J3271" s="17" t="str">
        <f>IF(Ugovori_OPULJP[[#This Row],[DATUM ZAVRŠETKA OPERACIJE]]&gt;DATE(2023,12,31),"u provedbi","završen")</f>
        <v>završen</v>
      </c>
      <c r="K3271" s="15" t="s">
        <v>240</v>
      </c>
      <c r="L3271" s="15" t="s">
        <v>240</v>
      </c>
      <c r="M3271" s="18">
        <v>0.85</v>
      </c>
      <c r="N3271" s="18">
        <v>0.15</v>
      </c>
      <c r="O3271" s="19">
        <f>Ugovori_OPULJP[[#This Row],[Bespovratna sredstva - Ukupno (EU+Nac) HRK
= Ukupna ugovorena vrijednost bespovratnih sredstava]]*Ugovori_OPULJP[[#This Row],[EU STOPA SUFINANCIRANJA %
EU CO-FINANCING RATE %]]</f>
        <v>849441.17599999998</v>
      </c>
      <c r="P3271" s="20">
        <f>Ugovori_OPULJP[[#This Row],[Bespovratna sredstva - EU dio - HRK]]/7.5345</f>
        <v>112740.21846174264</v>
      </c>
      <c r="Q3271" s="19">
        <f>Ugovori_OPULJP[[#This Row],[Bespovratna sredstva - Ukupno (EU+Nac) HRK
= Ukupna ugovorena vrijednost bespovratnih sredstava]]*Ugovori_OPULJP[[#This Row],[STOPA NACIONALNOG SUFINANCIRANJA %]]</f>
        <v>149901.38399999999</v>
      </c>
      <c r="R3271" s="20">
        <f>Ugovori_OPULJP[[#This Row],[Bespovratna sredstva - Nacionalni dio - HRK]]/7.5345</f>
        <v>19895.33266971929</v>
      </c>
      <c r="S3271" s="19">
        <v>999342.56</v>
      </c>
      <c r="T3271" s="20">
        <f>Ugovori_OPULJP[[#This Row],[Bespovratna sredstva - Ukupno (EU+Nac) HRK
= Ukupna ugovorena vrijednost bespovratnih sredstava]]/7.5345</f>
        <v>132635.55113146195</v>
      </c>
      <c r="U3271" s="19">
        <v>146063.59999999986</v>
      </c>
      <c r="V3271" s="20">
        <f>Ugovori_OPULJP[[#This Row],[Javni doprinos korisnika - HRK]]/7.5345</f>
        <v>19385.971199150554</v>
      </c>
      <c r="W3271" s="19">
        <v>0</v>
      </c>
      <c r="X3271" s="20">
        <f>Ugovori_OPULJP[[#This Row],[Privatni doprinos korisnika - HRK]]/7.5345</f>
        <v>0</v>
      </c>
      <c r="Y3271" s="21">
        <f>Ugovori_OPULJP[[#This Row],[Bespovratna sredstva - Ukupno (EU+Nac) HRK
= Ukupna ugovorena vrijednost bespovratnih sredstava]]+Ugovori_OPULJP[[#This Row],[Javni doprinos korisnika - HRK]]+Ugovori_OPULJP[[#This Row],[Privatni doprinos korisnika - HRK]]</f>
        <v>1145406.1599999999</v>
      </c>
      <c r="Z3271" s="22">
        <f>Ugovori_OPULJP[[#This Row],[UKUPNI PRIHVATLJIVI IZDACI
TOTAL ELIGIBLE EXPENDITURE
= Bespovratna sredstva ukupno + doprinos korisnika
= Ukupni prihvatljivi troškovi
= Ukupna ugovorena vrijednost projekta HRK]]/7.5345</f>
        <v>152021.5223306125</v>
      </c>
      <c r="AA3271" s="13" t="s">
        <v>10676</v>
      </c>
      <c r="AB3271" s="13" t="s">
        <v>10677</v>
      </c>
      <c r="AC3271" s="98" t="s">
        <v>11798</v>
      </c>
      <c r="AD3271" s="12" t="s">
        <v>11033</v>
      </c>
    </row>
    <row r="3272" spans="1:30" ht="66.75" customHeight="1" x14ac:dyDescent="0.3">
      <c r="A3272" s="10" t="s">
        <v>11799</v>
      </c>
      <c r="B3272" s="11" t="s">
        <v>10671</v>
      </c>
      <c r="C3272" s="12" t="s">
        <v>11785</v>
      </c>
      <c r="D3272" s="12" t="s">
        <v>11790</v>
      </c>
      <c r="E3272" s="13" t="s">
        <v>223</v>
      </c>
      <c r="F3272" s="14" t="s">
        <v>11800</v>
      </c>
      <c r="G3272" s="14" t="s">
        <v>11801</v>
      </c>
      <c r="H3272" s="16">
        <v>42914</v>
      </c>
      <c r="I3272" s="16">
        <v>43644</v>
      </c>
      <c r="J3272" s="17" t="str">
        <f>IF(Ugovori_OPULJP[[#This Row],[DATUM ZAVRŠETKA OPERACIJE]]&gt;DATE(2023,12,31),"u provedbi","završen")</f>
        <v>završen</v>
      </c>
      <c r="K3272" s="15" t="s">
        <v>2824</v>
      </c>
      <c r="L3272" s="15" t="s">
        <v>91</v>
      </c>
      <c r="M3272" s="18">
        <v>0.85</v>
      </c>
      <c r="N3272" s="18">
        <v>0.15</v>
      </c>
      <c r="O3272" s="19">
        <f>Ugovori_OPULJP[[#This Row],[Bespovratna sredstva - Ukupno (EU+Nac) HRK
= Ukupna ugovorena vrijednost bespovratnih sredstava]]*Ugovori_OPULJP[[#This Row],[EU STOPA SUFINANCIRANJA %
EU CO-FINANCING RATE %]]</f>
        <v>810135.47600000002</v>
      </c>
      <c r="P3272" s="20">
        <f>Ugovori_OPULJP[[#This Row],[Bespovratna sredstva - EU dio - HRK]]/7.5345</f>
        <v>107523.45557103989</v>
      </c>
      <c r="Q3272" s="19">
        <f>Ugovori_OPULJP[[#This Row],[Bespovratna sredstva - Ukupno (EU+Nac) HRK
= Ukupna ugovorena vrijednost bespovratnih sredstava]]*Ugovori_OPULJP[[#This Row],[STOPA NACIONALNOG SUFINANCIRANJA %]]</f>
        <v>142965.084</v>
      </c>
      <c r="R3272" s="20">
        <f>Ugovori_OPULJP[[#This Row],[Bespovratna sredstva - Nacionalni dio - HRK]]/7.5345</f>
        <v>18974.72745371292</v>
      </c>
      <c r="S3272" s="19">
        <v>953100.56</v>
      </c>
      <c r="T3272" s="20">
        <f>Ugovori_OPULJP[[#This Row],[Bespovratna sredstva - Ukupno (EU+Nac) HRK
= Ukupna ugovorena vrijednost bespovratnih sredstava]]/7.5345</f>
        <v>126498.1830247528</v>
      </c>
      <c r="U3272" s="19">
        <v>0</v>
      </c>
      <c r="V3272" s="20">
        <f>Ugovori_OPULJP[[#This Row],[Javni doprinos korisnika - HRK]]/7.5345</f>
        <v>0</v>
      </c>
      <c r="W3272" s="19">
        <v>0</v>
      </c>
      <c r="X3272" s="20">
        <f>Ugovori_OPULJP[[#This Row],[Privatni doprinos korisnika - HRK]]/7.5345</f>
        <v>0</v>
      </c>
      <c r="Y3272" s="21">
        <f>Ugovori_OPULJP[[#This Row],[Bespovratna sredstva - Ukupno (EU+Nac) HRK
= Ukupna ugovorena vrijednost bespovratnih sredstava]]+Ugovori_OPULJP[[#This Row],[Javni doprinos korisnika - HRK]]+Ugovori_OPULJP[[#This Row],[Privatni doprinos korisnika - HRK]]</f>
        <v>953100.56</v>
      </c>
      <c r="Z3272" s="22">
        <f>Ugovori_OPULJP[[#This Row],[UKUPNI PRIHVATLJIVI IZDACI
TOTAL ELIGIBLE EXPENDITURE
= Bespovratna sredstva ukupno + doprinos korisnika
= Ukupni prihvatljivi troškovi
= Ukupna ugovorena vrijednost projekta HRK]]/7.5345</f>
        <v>126498.1830247528</v>
      </c>
      <c r="AA3272" s="13" t="s">
        <v>10676</v>
      </c>
      <c r="AB3272" s="13" t="s">
        <v>10677</v>
      </c>
      <c r="AC3272" s="98" t="s">
        <v>11802</v>
      </c>
      <c r="AD3272" s="12" t="s">
        <v>11033</v>
      </c>
    </row>
    <row r="3273" spans="1:30" ht="66.75" customHeight="1" x14ac:dyDescent="0.3">
      <c r="A3273" s="10" t="s">
        <v>11803</v>
      </c>
      <c r="B3273" s="11" t="s">
        <v>10671</v>
      </c>
      <c r="C3273" s="12" t="s">
        <v>11785</v>
      </c>
      <c r="D3273" s="12" t="s">
        <v>11790</v>
      </c>
      <c r="E3273" s="13" t="s">
        <v>223</v>
      </c>
      <c r="F3273" s="14" t="s">
        <v>11804</v>
      </c>
      <c r="G3273" s="14" t="s">
        <v>10042</v>
      </c>
      <c r="H3273" s="16">
        <v>42914</v>
      </c>
      <c r="I3273" s="16">
        <v>43462</v>
      </c>
      <c r="J3273" s="17" t="str">
        <f>IF(Ugovori_OPULJP[[#This Row],[DATUM ZAVRŠETKA OPERACIJE]]&gt;DATE(2023,12,31),"u provedbi","završen")</f>
        <v>završen</v>
      </c>
      <c r="K3273" s="15" t="s">
        <v>329</v>
      </c>
      <c r="L3273" s="15" t="s">
        <v>329</v>
      </c>
      <c r="M3273" s="18">
        <v>0.85</v>
      </c>
      <c r="N3273" s="18">
        <v>0.15</v>
      </c>
      <c r="O3273" s="19">
        <f>Ugovori_OPULJP[[#This Row],[Bespovratna sredstva - Ukupno (EU+Nac) HRK
= Ukupna ugovorena vrijednost bespovratnih sredstava]]*Ugovori_OPULJP[[#This Row],[EU STOPA SUFINANCIRANJA %
EU CO-FINANCING RATE %]]</f>
        <v>657412.04899999988</v>
      </c>
      <c r="P3273" s="20">
        <f>Ugovori_OPULJP[[#This Row],[Bespovratna sredstva - EU dio - HRK]]/7.5345</f>
        <v>87253.573428893738</v>
      </c>
      <c r="Q3273" s="19">
        <f>Ugovori_OPULJP[[#This Row],[Bespovratna sredstva - Ukupno (EU+Nac) HRK
= Ukupna ugovorena vrijednost bespovratnih sredstava]]*Ugovori_OPULJP[[#This Row],[STOPA NACIONALNOG SUFINANCIRANJA %]]</f>
        <v>116013.89099999999</v>
      </c>
      <c r="R3273" s="20">
        <f>Ugovori_OPULJP[[#This Row],[Bespovratna sredstva - Nacionalni dio - HRK]]/7.5345</f>
        <v>15397.689428628308</v>
      </c>
      <c r="S3273" s="19">
        <v>773425.94</v>
      </c>
      <c r="T3273" s="20">
        <f>Ugovori_OPULJP[[#This Row],[Bespovratna sredstva - Ukupno (EU+Nac) HRK
= Ukupna ugovorena vrijednost bespovratnih sredstava]]/7.5345</f>
        <v>102651.26285752206</v>
      </c>
      <c r="U3273" s="19">
        <v>223028.89</v>
      </c>
      <c r="V3273" s="20">
        <f>Ugovori_OPULJP[[#This Row],[Javni doprinos korisnika - HRK]]/7.5345</f>
        <v>29601.020638396709</v>
      </c>
      <c r="W3273" s="19">
        <v>0</v>
      </c>
      <c r="X3273" s="20">
        <f>Ugovori_OPULJP[[#This Row],[Privatni doprinos korisnika - HRK]]/7.5345</f>
        <v>0</v>
      </c>
      <c r="Y3273" s="21">
        <f>Ugovori_OPULJP[[#This Row],[Bespovratna sredstva - Ukupno (EU+Nac) HRK
= Ukupna ugovorena vrijednost bespovratnih sredstava]]+Ugovori_OPULJP[[#This Row],[Javni doprinos korisnika - HRK]]+Ugovori_OPULJP[[#This Row],[Privatni doprinos korisnika - HRK]]</f>
        <v>996454.83</v>
      </c>
      <c r="Z3273" s="22">
        <f>Ugovori_OPULJP[[#This Row],[UKUPNI PRIHVATLJIVI IZDACI
TOTAL ELIGIBLE EXPENDITURE
= Bespovratna sredstva ukupno + doprinos korisnika
= Ukupni prihvatljivi troškovi
= Ukupna ugovorena vrijednost projekta HRK]]/7.5345</f>
        <v>132252.28349591876</v>
      </c>
      <c r="AA3273" s="13" t="s">
        <v>10676</v>
      </c>
      <c r="AB3273" s="13" t="s">
        <v>10677</v>
      </c>
      <c r="AC3273" s="98" t="s">
        <v>11805</v>
      </c>
      <c r="AD3273" s="12" t="s">
        <v>11033</v>
      </c>
    </row>
    <row r="3274" spans="1:30" ht="66.75" customHeight="1" x14ac:dyDescent="0.3">
      <c r="A3274" s="10" t="s">
        <v>11806</v>
      </c>
      <c r="B3274" s="11" t="s">
        <v>10671</v>
      </c>
      <c r="C3274" s="12" t="s">
        <v>11785</v>
      </c>
      <c r="D3274" s="12" t="s">
        <v>11790</v>
      </c>
      <c r="E3274" s="13" t="s">
        <v>223</v>
      </c>
      <c r="F3274" s="14" t="s">
        <v>11807</v>
      </c>
      <c r="G3274" s="14" t="s">
        <v>11129</v>
      </c>
      <c r="H3274" s="16">
        <v>42914</v>
      </c>
      <c r="I3274" s="16">
        <v>43552</v>
      </c>
      <c r="J3274" s="17" t="str">
        <f>IF(Ugovori_OPULJP[[#This Row],[DATUM ZAVRŠETKA OPERACIJE]]&gt;DATE(2023,12,31),"u provedbi","završen")</f>
        <v>završen</v>
      </c>
      <c r="K3274" s="15" t="s">
        <v>81</v>
      </c>
      <c r="L3274" s="15" t="s">
        <v>81</v>
      </c>
      <c r="M3274" s="18">
        <v>0.85</v>
      </c>
      <c r="N3274" s="18">
        <v>0.15</v>
      </c>
      <c r="O3274" s="19">
        <f>Ugovori_OPULJP[[#This Row],[Bespovratna sredstva - Ukupno (EU+Nac) HRK
= Ukupna ugovorena vrijednost bespovratnih sredstava]]*Ugovori_OPULJP[[#This Row],[EU STOPA SUFINANCIRANJA %
EU CO-FINANCING RATE %]]</f>
        <v>821115.17249999999</v>
      </c>
      <c r="P3274" s="20">
        <f>Ugovori_OPULJP[[#This Row],[Bespovratna sredstva - EU dio - HRK]]/7.5345</f>
        <v>108980.71172606012</v>
      </c>
      <c r="Q3274" s="19">
        <f>Ugovori_OPULJP[[#This Row],[Bespovratna sredstva - Ukupno (EU+Nac) HRK
= Ukupna ugovorena vrijednost bespovratnih sredstava]]*Ugovori_OPULJP[[#This Row],[STOPA NACIONALNOG SUFINANCIRANJA %]]</f>
        <v>144902.67749999999</v>
      </c>
      <c r="R3274" s="20">
        <f>Ugovori_OPULJP[[#This Row],[Bespovratna sredstva - Nacionalni dio - HRK]]/7.5345</f>
        <v>19231.890304598845</v>
      </c>
      <c r="S3274" s="19">
        <v>966017.85</v>
      </c>
      <c r="T3274" s="20">
        <f>Ugovori_OPULJP[[#This Row],[Bespovratna sredstva - Ukupno (EU+Nac) HRK
= Ukupna ugovorena vrijednost bespovratnih sredstava]]/7.5345</f>
        <v>128212.60203065896</v>
      </c>
      <c r="U3274" s="19">
        <v>0</v>
      </c>
      <c r="V3274" s="20">
        <f>Ugovori_OPULJP[[#This Row],[Javni doprinos korisnika - HRK]]/7.5345</f>
        <v>0</v>
      </c>
      <c r="W3274" s="19">
        <v>0</v>
      </c>
      <c r="X3274" s="20">
        <f>Ugovori_OPULJP[[#This Row],[Privatni doprinos korisnika - HRK]]/7.5345</f>
        <v>0</v>
      </c>
      <c r="Y3274" s="21">
        <f>Ugovori_OPULJP[[#This Row],[Bespovratna sredstva - Ukupno (EU+Nac) HRK
= Ukupna ugovorena vrijednost bespovratnih sredstava]]+Ugovori_OPULJP[[#This Row],[Javni doprinos korisnika - HRK]]+Ugovori_OPULJP[[#This Row],[Privatni doprinos korisnika - HRK]]</f>
        <v>966017.85</v>
      </c>
      <c r="Z3274" s="22">
        <f>Ugovori_OPULJP[[#This Row],[UKUPNI PRIHVATLJIVI IZDACI
TOTAL ELIGIBLE EXPENDITURE
= Bespovratna sredstva ukupno + doprinos korisnika
= Ukupni prihvatljivi troškovi
= Ukupna ugovorena vrijednost projekta HRK]]/7.5345</f>
        <v>128212.60203065896</v>
      </c>
      <c r="AA3274" s="13" t="s">
        <v>10676</v>
      </c>
      <c r="AB3274" s="13" t="s">
        <v>10677</v>
      </c>
      <c r="AC3274" s="98" t="s">
        <v>11808</v>
      </c>
      <c r="AD3274" s="12" t="s">
        <v>11033</v>
      </c>
    </row>
    <row r="3275" spans="1:30" ht="66.75" customHeight="1" x14ac:dyDescent="0.3">
      <c r="A3275" s="10" t="s">
        <v>11809</v>
      </c>
      <c r="B3275" s="11" t="s">
        <v>10671</v>
      </c>
      <c r="C3275" s="12" t="s">
        <v>11785</v>
      </c>
      <c r="D3275" s="12" t="s">
        <v>11790</v>
      </c>
      <c r="E3275" s="13" t="s">
        <v>223</v>
      </c>
      <c r="F3275" s="14" t="s">
        <v>11810</v>
      </c>
      <c r="G3275" s="14" t="s">
        <v>2280</v>
      </c>
      <c r="H3275" s="16">
        <v>42914</v>
      </c>
      <c r="I3275" s="16">
        <v>43462</v>
      </c>
      <c r="J3275" s="17" t="str">
        <f>IF(Ugovori_OPULJP[[#This Row],[DATUM ZAVRŠETKA OPERACIJE]]&gt;DATE(2023,12,31),"u provedbi","završen")</f>
        <v>završen</v>
      </c>
      <c r="K3275" s="15" t="s">
        <v>11811</v>
      </c>
      <c r="L3275" s="15" t="s">
        <v>380</v>
      </c>
      <c r="M3275" s="18">
        <v>0.85</v>
      </c>
      <c r="N3275" s="18">
        <v>0.15</v>
      </c>
      <c r="O3275" s="19">
        <f>Ugovori_OPULJP[[#This Row],[Bespovratna sredstva - Ukupno (EU+Nac) HRK
= Ukupna ugovorena vrijednost bespovratnih sredstava]]*Ugovori_OPULJP[[#This Row],[EU STOPA SUFINANCIRANJA %
EU CO-FINANCING RATE %]]</f>
        <v>747662.78800000006</v>
      </c>
      <c r="P3275" s="20">
        <f>Ugovori_OPULJP[[#This Row],[Bespovratna sredstva - EU dio - HRK]]/7.5345</f>
        <v>99231.904970469172</v>
      </c>
      <c r="Q3275" s="19">
        <f>Ugovori_OPULJP[[#This Row],[Bespovratna sredstva - Ukupno (EU+Nac) HRK
= Ukupna ugovorena vrijednost bespovratnih sredstava]]*Ugovori_OPULJP[[#This Row],[STOPA NACIONALNOG SUFINANCIRANJA %]]</f>
        <v>131940.492</v>
      </c>
      <c r="R3275" s="20">
        <f>Ugovori_OPULJP[[#This Row],[Bespovratna sredstva - Nacionalni dio - HRK]]/7.5345</f>
        <v>17511.512641847501</v>
      </c>
      <c r="S3275" s="19">
        <v>879603.28</v>
      </c>
      <c r="T3275" s="20">
        <f>Ugovori_OPULJP[[#This Row],[Bespovratna sredstva - Ukupno (EU+Nac) HRK
= Ukupna ugovorena vrijednost bespovratnih sredstava]]/7.5345</f>
        <v>116743.41761231667</v>
      </c>
      <c r="U3275" s="19">
        <v>5987.3399999999674</v>
      </c>
      <c r="V3275" s="20">
        <f>Ugovori_OPULJP[[#This Row],[Javni doprinos korisnika - HRK]]/7.5345</f>
        <v>794.65657973322277</v>
      </c>
      <c r="W3275" s="19">
        <v>0</v>
      </c>
      <c r="X3275" s="20">
        <f>Ugovori_OPULJP[[#This Row],[Privatni doprinos korisnika - HRK]]/7.5345</f>
        <v>0</v>
      </c>
      <c r="Y3275" s="21">
        <f>Ugovori_OPULJP[[#This Row],[Bespovratna sredstva - Ukupno (EU+Nac) HRK
= Ukupna ugovorena vrijednost bespovratnih sredstava]]+Ugovori_OPULJP[[#This Row],[Javni doprinos korisnika - HRK]]+Ugovori_OPULJP[[#This Row],[Privatni doprinos korisnika - HRK]]</f>
        <v>885590.62</v>
      </c>
      <c r="Z3275" s="22">
        <f>Ugovori_OPULJP[[#This Row],[UKUPNI PRIHVATLJIVI IZDACI
TOTAL ELIGIBLE EXPENDITURE
= Bespovratna sredstva ukupno + doprinos korisnika
= Ukupni prihvatljivi troškovi
= Ukupna ugovorena vrijednost projekta HRK]]/7.5345</f>
        <v>117538.0741920499</v>
      </c>
      <c r="AA3275" s="13" t="s">
        <v>10676</v>
      </c>
      <c r="AB3275" s="13" t="s">
        <v>10677</v>
      </c>
      <c r="AC3275" s="98" t="s">
        <v>11812</v>
      </c>
      <c r="AD3275" s="12" t="s">
        <v>11033</v>
      </c>
    </row>
    <row r="3276" spans="1:30" ht="66.75" customHeight="1" x14ac:dyDescent="0.3">
      <c r="A3276" s="10" t="s">
        <v>11813</v>
      </c>
      <c r="B3276" s="11" t="s">
        <v>10671</v>
      </c>
      <c r="C3276" s="12" t="s">
        <v>11785</v>
      </c>
      <c r="D3276" s="12" t="s">
        <v>11790</v>
      </c>
      <c r="E3276" s="13" t="s">
        <v>223</v>
      </c>
      <c r="F3276" s="14" t="s">
        <v>11814</v>
      </c>
      <c r="G3276" s="14" t="s">
        <v>11815</v>
      </c>
      <c r="H3276" s="16">
        <v>42914</v>
      </c>
      <c r="I3276" s="16">
        <v>43462</v>
      </c>
      <c r="J3276" s="17" t="str">
        <f>IF(Ugovori_OPULJP[[#This Row],[DATUM ZAVRŠETKA OPERACIJE]]&gt;DATE(2023,12,31),"u provedbi","završen")</f>
        <v>završen</v>
      </c>
      <c r="K3276" s="15" t="s">
        <v>417</v>
      </c>
      <c r="L3276" s="15" t="s">
        <v>417</v>
      </c>
      <c r="M3276" s="18">
        <v>0.85</v>
      </c>
      <c r="N3276" s="18">
        <v>0.15</v>
      </c>
      <c r="O3276" s="19">
        <f>Ugovori_OPULJP[[#This Row],[Bespovratna sredstva - Ukupno (EU+Nac) HRK
= Ukupna ugovorena vrijednost bespovratnih sredstava]]*Ugovori_OPULJP[[#This Row],[EU STOPA SUFINANCIRANJA %
EU CO-FINANCING RATE %]]</f>
        <v>827158.22199999995</v>
      </c>
      <c r="P3276" s="20">
        <f>Ugovori_OPULJP[[#This Row],[Bespovratna sredstva - EU dio - HRK]]/7.5345</f>
        <v>109782.76222708871</v>
      </c>
      <c r="Q3276" s="19">
        <f>Ugovori_OPULJP[[#This Row],[Bespovratna sredstva - Ukupno (EU+Nac) HRK
= Ukupna ugovorena vrijednost bespovratnih sredstava]]*Ugovori_OPULJP[[#This Row],[STOPA NACIONALNOG SUFINANCIRANJA %]]</f>
        <v>145969.098</v>
      </c>
      <c r="R3276" s="20">
        <f>Ugovori_OPULJP[[#This Row],[Bespovratna sredstva - Nacionalni dio - HRK]]/7.5345</f>
        <v>19373.428628309775</v>
      </c>
      <c r="S3276" s="19">
        <v>973127.32</v>
      </c>
      <c r="T3276" s="20">
        <f>Ugovori_OPULJP[[#This Row],[Bespovratna sredstva - Ukupno (EU+Nac) HRK
= Ukupna ugovorena vrijednost bespovratnih sredstava]]/7.5345</f>
        <v>129156.19085539848</v>
      </c>
      <c r="U3276" s="19">
        <v>0</v>
      </c>
      <c r="V3276" s="20">
        <f>Ugovori_OPULJP[[#This Row],[Javni doprinos korisnika - HRK]]/7.5345</f>
        <v>0</v>
      </c>
      <c r="W3276" s="19">
        <v>0</v>
      </c>
      <c r="X3276" s="20">
        <f>Ugovori_OPULJP[[#This Row],[Privatni doprinos korisnika - HRK]]/7.5345</f>
        <v>0</v>
      </c>
      <c r="Y3276" s="21">
        <f>Ugovori_OPULJP[[#This Row],[Bespovratna sredstva - Ukupno (EU+Nac) HRK
= Ukupna ugovorena vrijednost bespovratnih sredstava]]+Ugovori_OPULJP[[#This Row],[Javni doprinos korisnika - HRK]]+Ugovori_OPULJP[[#This Row],[Privatni doprinos korisnika - HRK]]</f>
        <v>973127.32</v>
      </c>
      <c r="Z3276" s="22">
        <f>Ugovori_OPULJP[[#This Row],[UKUPNI PRIHVATLJIVI IZDACI
TOTAL ELIGIBLE EXPENDITURE
= Bespovratna sredstva ukupno + doprinos korisnika
= Ukupni prihvatljivi troškovi
= Ukupna ugovorena vrijednost projekta HRK]]/7.5345</f>
        <v>129156.19085539848</v>
      </c>
      <c r="AA3276" s="13" t="s">
        <v>10676</v>
      </c>
      <c r="AB3276" s="13" t="s">
        <v>10677</v>
      </c>
      <c r="AC3276" s="98" t="s">
        <v>11816</v>
      </c>
      <c r="AD3276" s="12" t="s">
        <v>11033</v>
      </c>
    </row>
    <row r="3277" spans="1:30" ht="66.75" customHeight="1" x14ac:dyDescent="0.3">
      <c r="A3277" s="10" t="s">
        <v>11817</v>
      </c>
      <c r="B3277" s="11" t="s">
        <v>10671</v>
      </c>
      <c r="C3277" s="12" t="s">
        <v>11785</v>
      </c>
      <c r="D3277" s="12" t="s">
        <v>11790</v>
      </c>
      <c r="E3277" s="13" t="s">
        <v>223</v>
      </c>
      <c r="F3277" s="14" t="s">
        <v>11818</v>
      </c>
      <c r="G3277" s="14" t="s">
        <v>11819</v>
      </c>
      <c r="H3277" s="16">
        <v>42913</v>
      </c>
      <c r="I3277" s="16">
        <v>43431</v>
      </c>
      <c r="J3277" s="17" t="str">
        <f>IF(Ugovori_OPULJP[[#This Row],[DATUM ZAVRŠETKA OPERACIJE]]&gt;DATE(2023,12,31),"u provedbi","završen")</f>
        <v>završen</v>
      </c>
      <c r="K3277" s="15" t="s">
        <v>11820</v>
      </c>
      <c r="L3277" s="15" t="s">
        <v>117</v>
      </c>
      <c r="M3277" s="18">
        <v>0.85</v>
      </c>
      <c r="N3277" s="18">
        <v>0.15</v>
      </c>
      <c r="O3277" s="19">
        <f>Ugovori_OPULJP[[#This Row],[Bespovratna sredstva - Ukupno (EU+Nac) HRK
= Ukupna ugovorena vrijednost bespovratnih sredstava]]*Ugovori_OPULJP[[#This Row],[EU STOPA SUFINANCIRANJA %
EU CO-FINANCING RATE %]]</f>
        <v>698572.66999999993</v>
      </c>
      <c r="P3277" s="20">
        <f>Ugovori_OPULJP[[#This Row],[Bespovratna sredstva - EU dio - HRK]]/7.5345</f>
        <v>92716.526644103767</v>
      </c>
      <c r="Q3277" s="19">
        <f>Ugovori_OPULJP[[#This Row],[Bespovratna sredstva - Ukupno (EU+Nac) HRK
= Ukupna ugovorena vrijednost bespovratnih sredstava]]*Ugovori_OPULJP[[#This Row],[STOPA NACIONALNOG SUFINANCIRANJA %]]</f>
        <v>123277.52999999998</v>
      </c>
      <c r="R3277" s="20">
        <f>Ugovori_OPULJP[[#This Row],[Bespovratna sredstva - Nacionalni dio - HRK]]/7.5345</f>
        <v>16361.739996018312</v>
      </c>
      <c r="S3277" s="19">
        <v>821850.2</v>
      </c>
      <c r="T3277" s="20">
        <f>Ugovori_OPULJP[[#This Row],[Bespovratna sredstva - Ukupno (EU+Nac) HRK
= Ukupna ugovorena vrijednost bespovratnih sredstava]]/7.5345</f>
        <v>109078.26664012209</v>
      </c>
      <c r="U3277" s="19">
        <v>0</v>
      </c>
      <c r="V3277" s="20">
        <f>Ugovori_OPULJP[[#This Row],[Javni doprinos korisnika - HRK]]/7.5345</f>
        <v>0</v>
      </c>
      <c r="W3277" s="19">
        <v>0</v>
      </c>
      <c r="X3277" s="20">
        <f>Ugovori_OPULJP[[#This Row],[Privatni doprinos korisnika - HRK]]/7.5345</f>
        <v>0</v>
      </c>
      <c r="Y3277" s="21">
        <f>Ugovori_OPULJP[[#This Row],[Bespovratna sredstva - Ukupno (EU+Nac) HRK
= Ukupna ugovorena vrijednost bespovratnih sredstava]]+Ugovori_OPULJP[[#This Row],[Javni doprinos korisnika - HRK]]+Ugovori_OPULJP[[#This Row],[Privatni doprinos korisnika - HRK]]</f>
        <v>821850.2</v>
      </c>
      <c r="Z3277" s="22">
        <f>Ugovori_OPULJP[[#This Row],[UKUPNI PRIHVATLJIVI IZDACI
TOTAL ELIGIBLE EXPENDITURE
= Bespovratna sredstva ukupno + doprinos korisnika
= Ukupni prihvatljivi troškovi
= Ukupna ugovorena vrijednost projekta HRK]]/7.5345</f>
        <v>109078.26664012209</v>
      </c>
      <c r="AA3277" s="13" t="s">
        <v>10676</v>
      </c>
      <c r="AB3277" s="13" t="s">
        <v>10677</v>
      </c>
      <c r="AC3277" s="98" t="s">
        <v>11821</v>
      </c>
      <c r="AD3277" s="12" t="s">
        <v>11033</v>
      </c>
    </row>
    <row r="3278" spans="1:30" ht="66.75" customHeight="1" x14ac:dyDescent="0.3">
      <c r="A3278" s="10" t="s">
        <v>11822</v>
      </c>
      <c r="B3278" s="11" t="s">
        <v>10671</v>
      </c>
      <c r="C3278" s="12" t="s">
        <v>11785</v>
      </c>
      <c r="D3278" s="12" t="s">
        <v>11790</v>
      </c>
      <c r="E3278" s="13" t="s">
        <v>223</v>
      </c>
      <c r="F3278" s="14" t="s">
        <v>11823</v>
      </c>
      <c r="G3278" s="32" t="s">
        <v>9139</v>
      </c>
      <c r="H3278" s="16">
        <v>42914</v>
      </c>
      <c r="I3278" s="16">
        <v>43644</v>
      </c>
      <c r="J3278" s="17" t="str">
        <f>IF(Ugovori_OPULJP[[#This Row],[DATUM ZAVRŠETKA OPERACIJE]]&gt;DATE(2023,12,31),"u provedbi","završen")</f>
        <v>završen</v>
      </c>
      <c r="K3278" s="15" t="s">
        <v>164</v>
      </c>
      <c r="L3278" s="15" t="s">
        <v>164</v>
      </c>
      <c r="M3278" s="18">
        <v>0.85</v>
      </c>
      <c r="N3278" s="18">
        <v>0.15</v>
      </c>
      <c r="O3278" s="19">
        <f>Ugovori_OPULJP[[#This Row],[Bespovratna sredstva - Ukupno (EU+Nac) HRK
= Ukupna ugovorena vrijednost bespovratnih sredstava]]*Ugovori_OPULJP[[#This Row],[EU STOPA SUFINANCIRANJA %
EU CO-FINANCING RATE %]]</f>
        <v>811293.97499999998</v>
      </c>
      <c r="P3278" s="20">
        <f>Ugovori_OPULJP[[#This Row],[Bespovratna sredstva - EU dio - HRK]]/7.5345</f>
        <v>107677.21481186541</v>
      </c>
      <c r="Q3278" s="19">
        <f>Ugovori_OPULJP[[#This Row],[Bespovratna sredstva - Ukupno (EU+Nac) HRK
= Ukupna ugovorena vrijednost bespovratnih sredstava]]*Ugovori_OPULJP[[#This Row],[STOPA NACIONALNOG SUFINANCIRANJA %]]</f>
        <v>143169.52499999999</v>
      </c>
      <c r="R3278" s="20">
        <f>Ugovori_OPULJP[[#This Row],[Bespovratna sredstva - Nacionalni dio - HRK]]/7.5345</f>
        <v>19001.861437388012</v>
      </c>
      <c r="S3278" s="19">
        <v>954463.5</v>
      </c>
      <c r="T3278" s="20">
        <f>Ugovori_OPULJP[[#This Row],[Bespovratna sredstva - Ukupno (EU+Nac) HRK
= Ukupna ugovorena vrijednost bespovratnih sredstava]]/7.5345</f>
        <v>126679.07624925343</v>
      </c>
      <c r="U3278" s="19">
        <v>0</v>
      </c>
      <c r="V3278" s="20">
        <f>Ugovori_OPULJP[[#This Row],[Javni doprinos korisnika - HRK]]/7.5345</f>
        <v>0</v>
      </c>
      <c r="W3278" s="19">
        <v>0</v>
      </c>
      <c r="X3278" s="20">
        <f>Ugovori_OPULJP[[#This Row],[Privatni doprinos korisnika - HRK]]/7.5345</f>
        <v>0</v>
      </c>
      <c r="Y3278" s="21">
        <f>Ugovori_OPULJP[[#This Row],[Bespovratna sredstva - Ukupno (EU+Nac) HRK
= Ukupna ugovorena vrijednost bespovratnih sredstava]]+Ugovori_OPULJP[[#This Row],[Javni doprinos korisnika - HRK]]+Ugovori_OPULJP[[#This Row],[Privatni doprinos korisnika - HRK]]</f>
        <v>954463.5</v>
      </c>
      <c r="Z3278" s="22">
        <f>Ugovori_OPULJP[[#This Row],[UKUPNI PRIHVATLJIVI IZDACI
TOTAL ELIGIBLE EXPENDITURE
= Bespovratna sredstva ukupno + doprinos korisnika
= Ukupni prihvatljivi troškovi
= Ukupna ugovorena vrijednost projekta HRK]]/7.5345</f>
        <v>126679.07624925343</v>
      </c>
      <c r="AA3278" s="13" t="s">
        <v>10676</v>
      </c>
      <c r="AB3278" s="13" t="s">
        <v>10677</v>
      </c>
      <c r="AC3278" s="98" t="s">
        <v>11824</v>
      </c>
      <c r="AD3278" s="12" t="s">
        <v>11033</v>
      </c>
    </row>
    <row r="3279" spans="1:30" ht="66.75" customHeight="1" x14ac:dyDescent="0.3">
      <c r="A3279" s="10" t="s">
        <v>11825</v>
      </c>
      <c r="B3279" s="11" t="s">
        <v>10671</v>
      </c>
      <c r="C3279" s="12" t="s">
        <v>11785</v>
      </c>
      <c r="D3279" s="12" t="s">
        <v>11790</v>
      </c>
      <c r="E3279" s="13" t="s">
        <v>223</v>
      </c>
      <c r="F3279" s="14" t="s">
        <v>11826</v>
      </c>
      <c r="G3279" s="14" t="s">
        <v>11827</v>
      </c>
      <c r="H3279" s="16">
        <v>42914</v>
      </c>
      <c r="I3279" s="16">
        <v>43552</v>
      </c>
      <c r="J3279" s="17" t="str">
        <f>IF(Ugovori_OPULJP[[#This Row],[DATUM ZAVRŠETKA OPERACIJE]]&gt;DATE(2023,12,31),"u provedbi","završen")</f>
        <v>završen</v>
      </c>
      <c r="K3279" s="15" t="s">
        <v>11828</v>
      </c>
      <c r="L3279" s="15" t="s">
        <v>21</v>
      </c>
      <c r="M3279" s="18">
        <v>0.85</v>
      </c>
      <c r="N3279" s="18">
        <v>0.15</v>
      </c>
      <c r="O3279" s="19">
        <f>Ugovori_OPULJP[[#This Row],[Bespovratna sredstva - Ukupno (EU+Nac) HRK
= Ukupna ugovorena vrijednost bespovratnih sredstava]]*Ugovori_OPULJP[[#This Row],[EU STOPA SUFINANCIRANJA %
EU CO-FINANCING RATE %]]</f>
        <v>810153.23249999993</v>
      </c>
      <c r="P3279" s="20">
        <f>Ugovori_OPULJP[[#This Row],[Bespovratna sredstva - EU dio - HRK]]/7.5345</f>
        <v>107525.81226358748</v>
      </c>
      <c r="Q3279" s="19">
        <f>Ugovori_OPULJP[[#This Row],[Bespovratna sredstva - Ukupno (EU+Nac) HRK
= Ukupna ugovorena vrijednost bespovratnih sredstava]]*Ugovori_OPULJP[[#This Row],[STOPA NACIONALNOG SUFINANCIRANJA %]]</f>
        <v>142968.2175</v>
      </c>
      <c r="R3279" s="20">
        <f>Ugovori_OPULJP[[#This Row],[Bespovratna sredstva - Nacionalni dio - HRK]]/7.5345</f>
        <v>18975.143340633087</v>
      </c>
      <c r="S3279" s="19">
        <v>953121.45</v>
      </c>
      <c r="T3279" s="20">
        <f>Ugovori_OPULJP[[#This Row],[Bespovratna sredstva - Ukupno (EU+Nac) HRK
= Ukupna ugovorena vrijednost bespovratnih sredstava]]/7.5345</f>
        <v>126500.95560422057</v>
      </c>
      <c r="U3279" s="19">
        <v>0</v>
      </c>
      <c r="V3279" s="20">
        <f>Ugovori_OPULJP[[#This Row],[Javni doprinos korisnika - HRK]]/7.5345</f>
        <v>0</v>
      </c>
      <c r="W3279" s="19">
        <v>0</v>
      </c>
      <c r="X3279" s="20">
        <f>Ugovori_OPULJP[[#This Row],[Privatni doprinos korisnika - HRK]]/7.5345</f>
        <v>0</v>
      </c>
      <c r="Y3279" s="21">
        <f>Ugovori_OPULJP[[#This Row],[Bespovratna sredstva - Ukupno (EU+Nac) HRK
= Ukupna ugovorena vrijednost bespovratnih sredstava]]+Ugovori_OPULJP[[#This Row],[Javni doprinos korisnika - HRK]]+Ugovori_OPULJP[[#This Row],[Privatni doprinos korisnika - HRK]]</f>
        <v>953121.45</v>
      </c>
      <c r="Z3279" s="22">
        <f>Ugovori_OPULJP[[#This Row],[UKUPNI PRIHVATLJIVI IZDACI
TOTAL ELIGIBLE EXPENDITURE
= Bespovratna sredstva ukupno + doprinos korisnika
= Ukupni prihvatljivi troškovi
= Ukupna ugovorena vrijednost projekta HRK]]/7.5345</f>
        <v>126500.95560422057</v>
      </c>
      <c r="AA3279" s="13" t="s">
        <v>10676</v>
      </c>
      <c r="AB3279" s="13" t="s">
        <v>10677</v>
      </c>
      <c r="AC3279" s="98" t="s">
        <v>11829</v>
      </c>
      <c r="AD3279" s="12" t="s">
        <v>11033</v>
      </c>
    </row>
    <row r="3280" spans="1:30" ht="66.75" customHeight="1" x14ac:dyDescent="0.3">
      <c r="A3280" s="10" t="s">
        <v>11830</v>
      </c>
      <c r="B3280" s="11" t="s">
        <v>10671</v>
      </c>
      <c r="C3280" s="12" t="s">
        <v>11785</v>
      </c>
      <c r="D3280" s="12" t="s">
        <v>11831</v>
      </c>
      <c r="E3280" s="13" t="s">
        <v>223</v>
      </c>
      <c r="F3280" s="14" t="s">
        <v>11832</v>
      </c>
      <c r="G3280" s="14" t="s">
        <v>11833</v>
      </c>
      <c r="H3280" s="16">
        <v>43069</v>
      </c>
      <c r="I3280" s="16">
        <v>43799</v>
      </c>
      <c r="J3280" s="17" t="str">
        <f>IF(Ugovori_OPULJP[[#This Row],[DATUM ZAVRŠETKA OPERACIJE]]&gt;DATE(2023,12,31),"u provedbi","završen")</f>
        <v>završen</v>
      </c>
      <c r="K3280" s="15" t="s">
        <v>11834</v>
      </c>
      <c r="L3280" s="15" t="s">
        <v>417</v>
      </c>
      <c r="M3280" s="18">
        <v>0.85</v>
      </c>
      <c r="N3280" s="18">
        <v>0.15</v>
      </c>
      <c r="O3280" s="19">
        <f>Ugovori_OPULJP[[#This Row],[Bespovratna sredstva - Ukupno (EU+Nac) HRK
= Ukupna ugovorena vrijednost bespovratnih sredstava]]*Ugovori_OPULJP[[#This Row],[EU STOPA SUFINANCIRANJA %
EU CO-FINANCING RATE %]]</f>
        <v>1244344.4439999999</v>
      </c>
      <c r="P3280" s="20">
        <f>Ugovori_OPULJP[[#This Row],[Bespovratna sredstva - EU dio - HRK]]/7.5345</f>
        <v>165152.88924281637</v>
      </c>
      <c r="Q3280" s="19">
        <f>Ugovori_OPULJP[[#This Row],[Bespovratna sredstva - Ukupno (EU+Nac) HRK
= Ukupna ugovorena vrijednost bespovratnih sredstava]]*Ugovori_OPULJP[[#This Row],[STOPA NACIONALNOG SUFINANCIRANJA %]]</f>
        <v>219590.19599999997</v>
      </c>
      <c r="R3280" s="20">
        <f>Ugovori_OPULJP[[#This Row],[Bespovratna sredstva - Nacionalni dio - HRK]]/7.5345</f>
        <v>29144.627513438179</v>
      </c>
      <c r="S3280" s="19">
        <v>1463934.64</v>
      </c>
      <c r="T3280" s="20">
        <f>Ugovori_OPULJP[[#This Row],[Bespovratna sredstva - Ukupno (EU+Nac) HRK
= Ukupna ugovorena vrijednost bespovratnih sredstava]]/7.5345</f>
        <v>194297.51675625454</v>
      </c>
      <c r="U3280" s="19">
        <v>0</v>
      </c>
      <c r="V3280" s="20">
        <f>Ugovori_OPULJP[[#This Row],[Javni doprinos korisnika - HRK]]/7.5345</f>
        <v>0</v>
      </c>
      <c r="W3280" s="19">
        <v>0</v>
      </c>
      <c r="X3280" s="20">
        <f>Ugovori_OPULJP[[#This Row],[Privatni doprinos korisnika - HRK]]/7.5345</f>
        <v>0</v>
      </c>
      <c r="Y3280" s="21">
        <f>Ugovori_OPULJP[[#This Row],[Bespovratna sredstva - Ukupno (EU+Nac) HRK
= Ukupna ugovorena vrijednost bespovratnih sredstava]]+Ugovori_OPULJP[[#This Row],[Javni doprinos korisnika - HRK]]+Ugovori_OPULJP[[#This Row],[Privatni doprinos korisnika - HRK]]</f>
        <v>1463934.64</v>
      </c>
      <c r="Z3280" s="22">
        <f>Ugovori_OPULJP[[#This Row],[UKUPNI PRIHVATLJIVI IZDACI
TOTAL ELIGIBLE EXPENDITURE
= Bespovratna sredstva ukupno + doprinos korisnika
= Ukupni prihvatljivi troškovi
= Ukupna ugovorena vrijednost projekta HRK]]/7.5345</f>
        <v>194297.51675625454</v>
      </c>
      <c r="AA3280" s="13" t="s">
        <v>10676</v>
      </c>
      <c r="AB3280" s="13" t="s">
        <v>10677</v>
      </c>
      <c r="AC3280" s="98" t="s">
        <v>11835</v>
      </c>
      <c r="AD3280" s="12" t="s">
        <v>11033</v>
      </c>
    </row>
    <row r="3281" spans="1:30" ht="66.75" customHeight="1" x14ac:dyDescent="0.3">
      <c r="A3281" s="10" t="s">
        <v>11836</v>
      </c>
      <c r="B3281" s="11" t="s">
        <v>10671</v>
      </c>
      <c r="C3281" s="12" t="s">
        <v>11785</v>
      </c>
      <c r="D3281" s="12" t="s">
        <v>11831</v>
      </c>
      <c r="E3281" s="13" t="s">
        <v>223</v>
      </c>
      <c r="F3281" s="14" t="s">
        <v>11837</v>
      </c>
      <c r="G3281" s="14" t="s">
        <v>11838</v>
      </c>
      <c r="H3281" s="16">
        <v>43069</v>
      </c>
      <c r="I3281" s="16">
        <v>43799</v>
      </c>
      <c r="J3281" s="17" t="str">
        <f>IF(Ugovori_OPULJP[[#This Row],[DATUM ZAVRŠETKA OPERACIJE]]&gt;DATE(2023,12,31),"u provedbi","završen")</f>
        <v>završen</v>
      </c>
      <c r="K3281" s="15" t="s">
        <v>362</v>
      </c>
      <c r="L3281" s="15" t="s">
        <v>362</v>
      </c>
      <c r="M3281" s="18">
        <v>0.85</v>
      </c>
      <c r="N3281" s="18">
        <v>0.15</v>
      </c>
      <c r="O3281" s="19">
        <f>Ugovori_OPULJP[[#This Row],[Bespovratna sredstva - Ukupno (EU+Nac) HRK
= Ukupna ugovorena vrijednost bespovratnih sredstava]]*Ugovori_OPULJP[[#This Row],[EU STOPA SUFINANCIRANJA %
EU CO-FINANCING RATE %]]</f>
        <v>1200791.787</v>
      </c>
      <c r="P3281" s="20">
        <f>Ugovori_OPULJP[[#This Row],[Bespovratna sredstva - EU dio - HRK]]/7.5345</f>
        <v>159372.45829185745</v>
      </c>
      <c r="Q3281" s="19">
        <f>Ugovori_OPULJP[[#This Row],[Bespovratna sredstva - Ukupno (EU+Nac) HRK
= Ukupna ugovorena vrijednost bespovratnih sredstava]]*Ugovori_OPULJP[[#This Row],[STOPA NACIONALNOG SUFINANCIRANJA %]]</f>
        <v>211904.43299999999</v>
      </c>
      <c r="R3281" s="20">
        <f>Ugovori_OPULJP[[#This Row],[Bespovratna sredstva - Nacionalni dio - HRK]]/7.5345</f>
        <v>28124.551463268959</v>
      </c>
      <c r="S3281" s="19">
        <v>1412696.22</v>
      </c>
      <c r="T3281" s="20">
        <f>Ugovori_OPULJP[[#This Row],[Bespovratna sredstva - Ukupno (EU+Nac) HRK
= Ukupna ugovorena vrijednost bespovratnih sredstava]]/7.5345</f>
        <v>187497.0097551264</v>
      </c>
      <c r="U3281" s="19">
        <v>0</v>
      </c>
      <c r="V3281" s="20">
        <f>Ugovori_OPULJP[[#This Row],[Javni doprinos korisnika - HRK]]/7.5345</f>
        <v>0</v>
      </c>
      <c r="W3281" s="19">
        <v>0</v>
      </c>
      <c r="X3281" s="20">
        <f>Ugovori_OPULJP[[#This Row],[Privatni doprinos korisnika - HRK]]/7.5345</f>
        <v>0</v>
      </c>
      <c r="Y3281" s="21">
        <f>Ugovori_OPULJP[[#This Row],[Bespovratna sredstva - Ukupno (EU+Nac) HRK
= Ukupna ugovorena vrijednost bespovratnih sredstava]]+Ugovori_OPULJP[[#This Row],[Javni doprinos korisnika - HRK]]+Ugovori_OPULJP[[#This Row],[Privatni doprinos korisnika - HRK]]</f>
        <v>1412696.22</v>
      </c>
      <c r="Z3281" s="22">
        <f>Ugovori_OPULJP[[#This Row],[UKUPNI PRIHVATLJIVI IZDACI
TOTAL ELIGIBLE EXPENDITURE
= Bespovratna sredstva ukupno + doprinos korisnika
= Ukupni prihvatljivi troškovi
= Ukupna ugovorena vrijednost projekta HRK]]/7.5345</f>
        <v>187497.0097551264</v>
      </c>
      <c r="AA3281" s="13" t="s">
        <v>10676</v>
      </c>
      <c r="AB3281" s="13" t="s">
        <v>10677</v>
      </c>
      <c r="AC3281" s="98" t="s">
        <v>11839</v>
      </c>
      <c r="AD3281" s="12" t="s">
        <v>11033</v>
      </c>
    </row>
    <row r="3282" spans="1:30" ht="66.75" customHeight="1" x14ac:dyDescent="0.3">
      <c r="A3282" s="10" t="s">
        <v>11840</v>
      </c>
      <c r="B3282" s="11" t="s">
        <v>10671</v>
      </c>
      <c r="C3282" s="12" t="s">
        <v>11785</v>
      </c>
      <c r="D3282" s="12" t="s">
        <v>11831</v>
      </c>
      <c r="E3282" s="13" t="s">
        <v>223</v>
      </c>
      <c r="F3282" s="14" t="s">
        <v>11841</v>
      </c>
      <c r="G3282" s="14" t="s">
        <v>11842</v>
      </c>
      <c r="H3282" s="16">
        <v>43069</v>
      </c>
      <c r="I3282" s="16">
        <v>43799</v>
      </c>
      <c r="J3282" s="17" t="str">
        <f>IF(Ugovori_OPULJP[[#This Row],[DATUM ZAVRŠETKA OPERACIJE]]&gt;DATE(2023,12,31),"u provedbi","završen")</f>
        <v>završen</v>
      </c>
      <c r="K3282" s="15" t="s">
        <v>21</v>
      </c>
      <c r="L3282" s="15" t="s">
        <v>21</v>
      </c>
      <c r="M3282" s="18">
        <v>0.85</v>
      </c>
      <c r="N3282" s="18">
        <v>0.15</v>
      </c>
      <c r="O3282" s="19">
        <f>Ugovori_OPULJP[[#This Row],[Bespovratna sredstva - Ukupno (EU+Nac) HRK
= Ukupna ugovorena vrijednost bespovratnih sredstava]]*Ugovori_OPULJP[[#This Row],[EU STOPA SUFINANCIRANJA %
EU CO-FINANCING RATE %]]</f>
        <v>762240.86599999992</v>
      </c>
      <c r="P3282" s="20">
        <f>Ugovori_OPULJP[[#This Row],[Bespovratna sredstva - EU dio - HRK]]/7.5345</f>
        <v>101166.74842391664</v>
      </c>
      <c r="Q3282" s="19">
        <f>Ugovori_OPULJP[[#This Row],[Bespovratna sredstva - Ukupno (EU+Nac) HRK
= Ukupna ugovorena vrijednost bespovratnih sredstava]]*Ugovori_OPULJP[[#This Row],[STOPA NACIONALNOG SUFINANCIRANJA %]]</f>
        <v>134513.09399999998</v>
      </c>
      <c r="R3282" s="20">
        <f>Ugovori_OPULJP[[#This Row],[Bespovratna sredstva - Nacionalni dio - HRK]]/7.5345</f>
        <v>17852.95560422058</v>
      </c>
      <c r="S3282" s="19">
        <v>896753.96</v>
      </c>
      <c r="T3282" s="20">
        <f>Ugovori_OPULJP[[#This Row],[Bespovratna sredstva - Ukupno (EU+Nac) HRK
= Ukupna ugovorena vrijednost bespovratnih sredstava]]/7.5345</f>
        <v>119019.70402813722</v>
      </c>
      <c r="U3282" s="19">
        <v>0</v>
      </c>
      <c r="V3282" s="20">
        <f>Ugovori_OPULJP[[#This Row],[Javni doprinos korisnika - HRK]]/7.5345</f>
        <v>0</v>
      </c>
      <c r="W3282" s="19">
        <v>0</v>
      </c>
      <c r="X3282" s="20">
        <f>Ugovori_OPULJP[[#This Row],[Privatni doprinos korisnika - HRK]]/7.5345</f>
        <v>0</v>
      </c>
      <c r="Y3282" s="21">
        <f>Ugovori_OPULJP[[#This Row],[Bespovratna sredstva - Ukupno (EU+Nac) HRK
= Ukupna ugovorena vrijednost bespovratnih sredstava]]+Ugovori_OPULJP[[#This Row],[Javni doprinos korisnika - HRK]]+Ugovori_OPULJP[[#This Row],[Privatni doprinos korisnika - HRK]]</f>
        <v>896753.96</v>
      </c>
      <c r="Z3282" s="22">
        <f>Ugovori_OPULJP[[#This Row],[UKUPNI PRIHVATLJIVI IZDACI
TOTAL ELIGIBLE EXPENDITURE
= Bespovratna sredstva ukupno + doprinos korisnika
= Ukupni prihvatljivi troškovi
= Ukupna ugovorena vrijednost projekta HRK]]/7.5345</f>
        <v>119019.70402813722</v>
      </c>
      <c r="AA3282" s="13" t="s">
        <v>10676</v>
      </c>
      <c r="AB3282" s="13" t="s">
        <v>10677</v>
      </c>
      <c r="AC3282" s="98" t="s">
        <v>11843</v>
      </c>
      <c r="AD3282" s="12" t="s">
        <v>11033</v>
      </c>
    </row>
    <row r="3283" spans="1:30" ht="66.75" customHeight="1" x14ac:dyDescent="0.3">
      <c r="A3283" s="10" t="s">
        <v>11844</v>
      </c>
      <c r="B3283" s="11" t="s">
        <v>10671</v>
      </c>
      <c r="C3283" s="12" t="s">
        <v>11785</v>
      </c>
      <c r="D3283" s="12" t="s">
        <v>11831</v>
      </c>
      <c r="E3283" s="13" t="s">
        <v>223</v>
      </c>
      <c r="F3283" s="14" t="s">
        <v>11845</v>
      </c>
      <c r="G3283" s="14" t="s">
        <v>11846</v>
      </c>
      <c r="H3283" s="16">
        <v>43069</v>
      </c>
      <c r="I3283" s="16">
        <v>43676</v>
      </c>
      <c r="J3283" s="17" t="str">
        <f>IF(Ugovori_OPULJP[[#This Row],[DATUM ZAVRŠETKA OPERACIJE]]&gt;DATE(2023,12,31),"u provedbi","završen")</f>
        <v>završen</v>
      </c>
      <c r="K3283" s="15" t="s">
        <v>11847</v>
      </c>
      <c r="L3283" s="15" t="s">
        <v>86</v>
      </c>
      <c r="M3283" s="18">
        <v>0.85</v>
      </c>
      <c r="N3283" s="18">
        <v>0.15</v>
      </c>
      <c r="O3283" s="19">
        <f>Ugovori_OPULJP[[#This Row],[Bespovratna sredstva - Ukupno (EU+Nac) HRK
= Ukupna ugovorena vrijednost bespovratnih sredstava]]*Ugovori_OPULJP[[#This Row],[EU STOPA SUFINANCIRANJA %
EU CO-FINANCING RATE %]]</f>
        <v>1271284.2420000001</v>
      </c>
      <c r="P3283" s="20">
        <f>Ugovori_OPULJP[[#This Row],[Bespovratna sredstva - EU dio - HRK]]/7.5345</f>
        <v>168728.41489149909</v>
      </c>
      <c r="Q3283" s="19">
        <f>Ugovori_OPULJP[[#This Row],[Bespovratna sredstva - Ukupno (EU+Nac) HRK
= Ukupna ugovorena vrijednost bespovratnih sredstava]]*Ugovori_OPULJP[[#This Row],[STOPA NACIONALNOG SUFINANCIRANJA %]]</f>
        <v>224344.27799999999</v>
      </c>
      <c r="R3283" s="20">
        <f>Ugovori_OPULJP[[#This Row],[Bespovratna sredstva - Nacionalni dio - HRK]]/7.5345</f>
        <v>29775.602627911605</v>
      </c>
      <c r="S3283" s="19">
        <v>1495628.52</v>
      </c>
      <c r="T3283" s="20">
        <f>Ugovori_OPULJP[[#This Row],[Bespovratna sredstva - Ukupno (EU+Nac) HRK
= Ukupna ugovorena vrijednost bespovratnih sredstava]]/7.5345</f>
        <v>198504.0175194107</v>
      </c>
      <c r="U3283" s="19">
        <v>0</v>
      </c>
      <c r="V3283" s="20">
        <f>Ugovori_OPULJP[[#This Row],[Javni doprinos korisnika - HRK]]/7.5345</f>
        <v>0</v>
      </c>
      <c r="W3283" s="19">
        <v>0</v>
      </c>
      <c r="X3283" s="20">
        <f>Ugovori_OPULJP[[#This Row],[Privatni doprinos korisnika - HRK]]/7.5345</f>
        <v>0</v>
      </c>
      <c r="Y3283" s="21">
        <f>Ugovori_OPULJP[[#This Row],[Bespovratna sredstva - Ukupno (EU+Nac) HRK
= Ukupna ugovorena vrijednost bespovratnih sredstava]]+Ugovori_OPULJP[[#This Row],[Javni doprinos korisnika - HRK]]+Ugovori_OPULJP[[#This Row],[Privatni doprinos korisnika - HRK]]</f>
        <v>1495628.52</v>
      </c>
      <c r="Z3283" s="22">
        <f>Ugovori_OPULJP[[#This Row],[UKUPNI PRIHVATLJIVI IZDACI
TOTAL ELIGIBLE EXPENDITURE
= Bespovratna sredstva ukupno + doprinos korisnika
= Ukupni prihvatljivi troškovi
= Ukupna ugovorena vrijednost projekta HRK]]/7.5345</f>
        <v>198504.0175194107</v>
      </c>
      <c r="AA3283" s="13" t="s">
        <v>10676</v>
      </c>
      <c r="AB3283" s="13" t="s">
        <v>10677</v>
      </c>
      <c r="AC3283" s="98" t="s">
        <v>11848</v>
      </c>
      <c r="AD3283" s="12" t="s">
        <v>11033</v>
      </c>
    </row>
    <row r="3284" spans="1:30" ht="66.75" customHeight="1" x14ac:dyDescent="0.3">
      <c r="A3284" s="10" t="s">
        <v>11849</v>
      </c>
      <c r="B3284" s="11" t="s">
        <v>10671</v>
      </c>
      <c r="C3284" s="12" t="s">
        <v>11785</v>
      </c>
      <c r="D3284" s="12" t="s">
        <v>11831</v>
      </c>
      <c r="E3284" s="13" t="s">
        <v>223</v>
      </c>
      <c r="F3284" s="14" t="s">
        <v>11850</v>
      </c>
      <c r="G3284" s="14" t="s">
        <v>2529</v>
      </c>
      <c r="H3284" s="16">
        <v>43069</v>
      </c>
      <c r="I3284" s="16">
        <v>43707</v>
      </c>
      <c r="J3284" s="17" t="str">
        <f>IF(Ugovori_OPULJP[[#This Row],[DATUM ZAVRŠETKA OPERACIJE]]&gt;DATE(2023,12,31),"u provedbi","završen")</f>
        <v>završen</v>
      </c>
      <c r="K3284" s="15" t="s">
        <v>417</v>
      </c>
      <c r="L3284" s="15" t="s">
        <v>417</v>
      </c>
      <c r="M3284" s="18">
        <v>0.85</v>
      </c>
      <c r="N3284" s="18">
        <v>0.15</v>
      </c>
      <c r="O3284" s="19">
        <f>Ugovori_OPULJP[[#This Row],[Bespovratna sredstva - Ukupno (EU+Nac) HRK
= Ukupna ugovorena vrijednost bespovratnih sredstava]]*Ugovori_OPULJP[[#This Row],[EU STOPA SUFINANCIRANJA %
EU CO-FINANCING RATE %]]</f>
        <v>936714.93449999997</v>
      </c>
      <c r="P3284" s="20">
        <f>Ugovori_OPULJP[[#This Row],[Bespovratna sredstva - EU dio - HRK]]/7.5345</f>
        <v>124323.43679076248</v>
      </c>
      <c r="Q3284" s="19">
        <f>Ugovori_OPULJP[[#This Row],[Bespovratna sredstva - Ukupno (EU+Nac) HRK
= Ukupna ugovorena vrijednost bespovratnih sredstava]]*Ugovori_OPULJP[[#This Row],[STOPA NACIONALNOG SUFINANCIRANJA %]]</f>
        <v>165302.6355</v>
      </c>
      <c r="R3284" s="20">
        <f>Ugovori_OPULJP[[#This Row],[Bespovratna sredstva - Nacionalni dio - HRK]]/7.5345</f>
        <v>21939.430021899261</v>
      </c>
      <c r="S3284" s="19">
        <v>1102017.57</v>
      </c>
      <c r="T3284" s="20">
        <f>Ugovori_OPULJP[[#This Row],[Bespovratna sredstva - Ukupno (EU+Nac) HRK
= Ukupna ugovorena vrijednost bespovratnih sredstava]]/7.5345</f>
        <v>146262.86681266176</v>
      </c>
      <c r="U3284" s="19">
        <v>0</v>
      </c>
      <c r="V3284" s="20">
        <f>Ugovori_OPULJP[[#This Row],[Javni doprinos korisnika - HRK]]/7.5345</f>
        <v>0</v>
      </c>
      <c r="W3284" s="19">
        <v>0</v>
      </c>
      <c r="X3284" s="20">
        <f>Ugovori_OPULJP[[#This Row],[Privatni doprinos korisnika - HRK]]/7.5345</f>
        <v>0</v>
      </c>
      <c r="Y3284" s="21">
        <f>Ugovori_OPULJP[[#This Row],[Bespovratna sredstva - Ukupno (EU+Nac) HRK
= Ukupna ugovorena vrijednost bespovratnih sredstava]]+Ugovori_OPULJP[[#This Row],[Javni doprinos korisnika - HRK]]+Ugovori_OPULJP[[#This Row],[Privatni doprinos korisnika - HRK]]</f>
        <v>1102017.57</v>
      </c>
      <c r="Z3284" s="22">
        <f>Ugovori_OPULJP[[#This Row],[UKUPNI PRIHVATLJIVI IZDACI
TOTAL ELIGIBLE EXPENDITURE
= Bespovratna sredstva ukupno + doprinos korisnika
= Ukupni prihvatljivi troškovi
= Ukupna ugovorena vrijednost projekta HRK]]/7.5345</f>
        <v>146262.86681266176</v>
      </c>
      <c r="AA3284" s="13" t="s">
        <v>10676</v>
      </c>
      <c r="AB3284" s="13" t="s">
        <v>10677</v>
      </c>
      <c r="AC3284" s="98" t="s">
        <v>11851</v>
      </c>
      <c r="AD3284" s="12" t="s">
        <v>11033</v>
      </c>
    </row>
    <row r="3285" spans="1:30" ht="66.75" customHeight="1" x14ac:dyDescent="0.3">
      <c r="A3285" s="10" t="s">
        <v>11852</v>
      </c>
      <c r="B3285" s="11" t="s">
        <v>10671</v>
      </c>
      <c r="C3285" s="12" t="s">
        <v>11785</v>
      </c>
      <c r="D3285" s="12" t="s">
        <v>11831</v>
      </c>
      <c r="E3285" s="13" t="s">
        <v>223</v>
      </c>
      <c r="F3285" s="14" t="s">
        <v>11853</v>
      </c>
      <c r="G3285" s="14" t="s">
        <v>11854</v>
      </c>
      <c r="H3285" s="16">
        <v>43069</v>
      </c>
      <c r="I3285" s="16">
        <v>43799</v>
      </c>
      <c r="J3285" s="17" t="str">
        <f>IF(Ugovori_OPULJP[[#This Row],[DATUM ZAVRŠETKA OPERACIJE]]&gt;DATE(2023,12,31),"u provedbi","završen")</f>
        <v>završen</v>
      </c>
      <c r="K3285" s="15" t="s">
        <v>91</v>
      </c>
      <c r="L3285" s="15" t="s">
        <v>91</v>
      </c>
      <c r="M3285" s="18">
        <v>0.85</v>
      </c>
      <c r="N3285" s="18">
        <v>0.15</v>
      </c>
      <c r="O3285" s="19">
        <f>Ugovori_OPULJP[[#This Row],[Bespovratna sredstva - Ukupno (EU+Nac) HRK
= Ukupna ugovorena vrijednost bespovratnih sredstava]]*Ugovori_OPULJP[[#This Row],[EU STOPA SUFINANCIRANJA %
EU CO-FINANCING RATE %]]</f>
        <v>1246181.226</v>
      </c>
      <c r="P3285" s="20">
        <f>Ugovori_OPULJP[[#This Row],[Bespovratna sredstva - EU dio - HRK]]/7.5345</f>
        <v>165396.67210830181</v>
      </c>
      <c r="Q3285" s="19">
        <f>Ugovori_OPULJP[[#This Row],[Bespovratna sredstva - Ukupno (EU+Nac) HRK
= Ukupna ugovorena vrijednost bespovratnih sredstava]]*Ugovori_OPULJP[[#This Row],[STOPA NACIONALNOG SUFINANCIRANJA %]]</f>
        <v>219914.334</v>
      </c>
      <c r="R3285" s="20">
        <f>Ugovori_OPULJP[[#This Row],[Bespovratna sredstva - Nacionalni dio - HRK]]/7.5345</f>
        <v>29187.648019112083</v>
      </c>
      <c r="S3285" s="19">
        <v>1466095.56</v>
      </c>
      <c r="T3285" s="20">
        <f>Ugovori_OPULJP[[#This Row],[Bespovratna sredstva - Ukupno (EU+Nac) HRK
= Ukupna ugovorena vrijednost bespovratnih sredstava]]/7.5345</f>
        <v>194584.3201274139</v>
      </c>
      <c r="U3285" s="19">
        <v>0</v>
      </c>
      <c r="V3285" s="20">
        <f>Ugovori_OPULJP[[#This Row],[Javni doprinos korisnika - HRK]]/7.5345</f>
        <v>0</v>
      </c>
      <c r="W3285" s="19">
        <v>0</v>
      </c>
      <c r="X3285" s="20">
        <f>Ugovori_OPULJP[[#This Row],[Privatni doprinos korisnika - HRK]]/7.5345</f>
        <v>0</v>
      </c>
      <c r="Y3285" s="21">
        <f>Ugovori_OPULJP[[#This Row],[Bespovratna sredstva - Ukupno (EU+Nac) HRK
= Ukupna ugovorena vrijednost bespovratnih sredstava]]+Ugovori_OPULJP[[#This Row],[Javni doprinos korisnika - HRK]]+Ugovori_OPULJP[[#This Row],[Privatni doprinos korisnika - HRK]]</f>
        <v>1466095.56</v>
      </c>
      <c r="Z3285" s="22">
        <f>Ugovori_OPULJP[[#This Row],[UKUPNI PRIHVATLJIVI IZDACI
TOTAL ELIGIBLE EXPENDITURE
= Bespovratna sredstva ukupno + doprinos korisnika
= Ukupni prihvatljivi troškovi
= Ukupna ugovorena vrijednost projekta HRK]]/7.5345</f>
        <v>194584.3201274139</v>
      </c>
      <c r="AA3285" s="13" t="s">
        <v>10676</v>
      </c>
      <c r="AB3285" s="13" t="s">
        <v>10677</v>
      </c>
      <c r="AC3285" s="98" t="s">
        <v>11855</v>
      </c>
      <c r="AD3285" s="12" t="s">
        <v>11033</v>
      </c>
    </row>
    <row r="3286" spans="1:30" ht="66.75" customHeight="1" x14ac:dyDescent="0.3">
      <c r="A3286" s="10" t="s">
        <v>11856</v>
      </c>
      <c r="B3286" s="11" t="s">
        <v>10671</v>
      </c>
      <c r="C3286" s="12" t="s">
        <v>11785</v>
      </c>
      <c r="D3286" s="12" t="s">
        <v>11831</v>
      </c>
      <c r="E3286" s="13" t="s">
        <v>223</v>
      </c>
      <c r="F3286" s="14" t="s">
        <v>11857</v>
      </c>
      <c r="G3286" s="14" t="s">
        <v>11858</v>
      </c>
      <c r="H3286" s="16">
        <v>43069</v>
      </c>
      <c r="I3286" s="16">
        <v>43615</v>
      </c>
      <c r="J3286" s="17" t="str">
        <f>IF(Ugovori_OPULJP[[#This Row],[DATUM ZAVRŠETKA OPERACIJE]]&gt;DATE(2023,12,31),"u provedbi","završen")</f>
        <v>završen</v>
      </c>
      <c r="K3286" s="15" t="s">
        <v>91</v>
      </c>
      <c r="L3286" s="15" t="s">
        <v>91</v>
      </c>
      <c r="M3286" s="18">
        <v>0.85</v>
      </c>
      <c r="N3286" s="18">
        <v>0.15</v>
      </c>
      <c r="O3286" s="19">
        <f>Ugovori_OPULJP[[#This Row],[Bespovratna sredstva - Ukupno (EU+Nac) HRK
= Ukupna ugovorena vrijednost bespovratnih sredstava]]*Ugovori_OPULJP[[#This Row],[EU STOPA SUFINANCIRANJA %
EU CO-FINANCING RATE %]]</f>
        <v>617314.71</v>
      </c>
      <c r="P3286" s="20">
        <f>Ugovori_OPULJP[[#This Row],[Bespovratna sredstva - EU dio - HRK]]/7.5345</f>
        <v>81931.741986860434</v>
      </c>
      <c r="Q3286" s="19">
        <f>Ugovori_OPULJP[[#This Row],[Bespovratna sredstva - Ukupno (EU+Nac) HRK
= Ukupna ugovorena vrijednost bespovratnih sredstava]]*Ugovori_OPULJP[[#This Row],[STOPA NACIONALNOG SUFINANCIRANJA %]]</f>
        <v>108937.89</v>
      </c>
      <c r="R3286" s="20">
        <f>Ugovori_OPULJP[[#This Row],[Bespovratna sredstva - Nacionalni dio - HRK]]/7.5345</f>
        <v>14458.542703563606</v>
      </c>
      <c r="S3286" s="19">
        <v>726252.6</v>
      </c>
      <c r="T3286" s="20">
        <f>Ugovori_OPULJP[[#This Row],[Bespovratna sredstva - Ukupno (EU+Nac) HRK
= Ukupna ugovorena vrijednost bespovratnih sredstava]]/7.5345</f>
        <v>96390.284690424043</v>
      </c>
      <c r="U3286" s="19">
        <v>0</v>
      </c>
      <c r="V3286" s="20">
        <f>Ugovori_OPULJP[[#This Row],[Javni doprinos korisnika - HRK]]/7.5345</f>
        <v>0</v>
      </c>
      <c r="W3286" s="19">
        <v>0</v>
      </c>
      <c r="X3286" s="20">
        <f>Ugovori_OPULJP[[#This Row],[Privatni doprinos korisnika - HRK]]/7.5345</f>
        <v>0</v>
      </c>
      <c r="Y3286" s="21">
        <f>Ugovori_OPULJP[[#This Row],[Bespovratna sredstva - Ukupno (EU+Nac) HRK
= Ukupna ugovorena vrijednost bespovratnih sredstava]]+Ugovori_OPULJP[[#This Row],[Javni doprinos korisnika - HRK]]+Ugovori_OPULJP[[#This Row],[Privatni doprinos korisnika - HRK]]</f>
        <v>726252.6</v>
      </c>
      <c r="Z3286" s="22">
        <f>Ugovori_OPULJP[[#This Row],[UKUPNI PRIHVATLJIVI IZDACI
TOTAL ELIGIBLE EXPENDITURE
= Bespovratna sredstva ukupno + doprinos korisnika
= Ukupni prihvatljivi troškovi
= Ukupna ugovorena vrijednost projekta HRK]]/7.5345</f>
        <v>96390.284690424043</v>
      </c>
      <c r="AA3286" s="13" t="s">
        <v>10676</v>
      </c>
      <c r="AB3286" s="13" t="s">
        <v>10677</v>
      </c>
      <c r="AC3286" s="12" t="s">
        <v>11859</v>
      </c>
      <c r="AD3286" s="12" t="s">
        <v>11033</v>
      </c>
    </row>
    <row r="3287" spans="1:30" ht="66.75" customHeight="1" x14ac:dyDescent="0.3">
      <c r="A3287" s="10" t="s">
        <v>11860</v>
      </c>
      <c r="B3287" s="11" t="s">
        <v>10671</v>
      </c>
      <c r="C3287" s="12" t="s">
        <v>11785</v>
      </c>
      <c r="D3287" s="12" t="s">
        <v>11831</v>
      </c>
      <c r="E3287" s="13" t="s">
        <v>223</v>
      </c>
      <c r="F3287" s="14" t="s">
        <v>11861</v>
      </c>
      <c r="G3287" s="14" t="s">
        <v>11815</v>
      </c>
      <c r="H3287" s="16">
        <v>43069</v>
      </c>
      <c r="I3287" s="16">
        <v>43676</v>
      </c>
      <c r="J3287" s="17" t="str">
        <f>IF(Ugovori_OPULJP[[#This Row],[DATUM ZAVRŠETKA OPERACIJE]]&gt;DATE(2023,12,31),"u provedbi","završen")</f>
        <v>završen</v>
      </c>
      <c r="K3287" s="15" t="s">
        <v>417</v>
      </c>
      <c r="L3287" s="15" t="s">
        <v>417</v>
      </c>
      <c r="M3287" s="18">
        <v>0.85</v>
      </c>
      <c r="N3287" s="18">
        <v>0.15</v>
      </c>
      <c r="O3287" s="19">
        <f>Ugovori_OPULJP[[#This Row],[Bespovratna sredstva - Ukupno (EU+Nac) HRK
= Ukupna ugovorena vrijednost bespovratnih sredstava]]*Ugovori_OPULJP[[#This Row],[EU STOPA SUFINANCIRANJA %
EU CO-FINANCING RATE %]]</f>
        <v>1232872.5719999999</v>
      </c>
      <c r="P3287" s="20">
        <f>Ugovori_OPULJP[[#This Row],[Bespovratna sredstva - EU dio - HRK]]/7.5345</f>
        <v>163630.31017320324</v>
      </c>
      <c r="Q3287" s="19">
        <f>Ugovori_OPULJP[[#This Row],[Bespovratna sredstva - Ukupno (EU+Nac) HRK
= Ukupna ugovorena vrijednost bespovratnih sredstava]]*Ugovori_OPULJP[[#This Row],[STOPA NACIONALNOG SUFINANCIRANJA %]]</f>
        <v>217565.74799999999</v>
      </c>
      <c r="R3287" s="20">
        <f>Ugovori_OPULJP[[#This Row],[Bespovratna sredstva - Nacionalni dio - HRK]]/7.5345</f>
        <v>28875.937089388808</v>
      </c>
      <c r="S3287" s="19">
        <v>1450438.32</v>
      </c>
      <c r="T3287" s="20">
        <f>Ugovori_OPULJP[[#This Row],[Bespovratna sredstva - Ukupno (EU+Nac) HRK
= Ukupna ugovorena vrijednost bespovratnih sredstava]]/7.5345</f>
        <v>192506.24726259208</v>
      </c>
      <c r="U3287" s="19">
        <v>0</v>
      </c>
      <c r="V3287" s="20">
        <f>Ugovori_OPULJP[[#This Row],[Javni doprinos korisnika - HRK]]/7.5345</f>
        <v>0</v>
      </c>
      <c r="W3287" s="19">
        <v>0</v>
      </c>
      <c r="X3287" s="20">
        <f>Ugovori_OPULJP[[#This Row],[Privatni doprinos korisnika - HRK]]/7.5345</f>
        <v>0</v>
      </c>
      <c r="Y3287" s="21">
        <f>Ugovori_OPULJP[[#This Row],[Bespovratna sredstva - Ukupno (EU+Nac) HRK
= Ukupna ugovorena vrijednost bespovratnih sredstava]]+Ugovori_OPULJP[[#This Row],[Javni doprinos korisnika - HRK]]+Ugovori_OPULJP[[#This Row],[Privatni doprinos korisnika - HRK]]</f>
        <v>1450438.32</v>
      </c>
      <c r="Z3287" s="22">
        <f>Ugovori_OPULJP[[#This Row],[UKUPNI PRIHVATLJIVI IZDACI
TOTAL ELIGIBLE EXPENDITURE
= Bespovratna sredstva ukupno + doprinos korisnika
= Ukupni prihvatljivi troškovi
= Ukupna ugovorena vrijednost projekta HRK]]/7.5345</f>
        <v>192506.24726259208</v>
      </c>
      <c r="AA3287" s="13" t="s">
        <v>10676</v>
      </c>
      <c r="AB3287" s="13" t="s">
        <v>10677</v>
      </c>
      <c r="AC3287" s="12" t="s">
        <v>11862</v>
      </c>
      <c r="AD3287" s="12" t="s">
        <v>11033</v>
      </c>
    </row>
    <row r="3288" spans="1:30" ht="66.75" customHeight="1" x14ac:dyDescent="0.3">
      <c r="A3288" s="10" t="s">
        <v>11863</v>
      </c>
      <c r="B3288" s="11" t="s">
        <v>10671</v>
      </c>
      <c r="C3288" s="12" t="s">
        <v>11785</v>
      </c>
      <c r="D3288" s="12" t="s">
        <v>11831</v>
      </c>
      <c r="E3288" s="13" t="s">
        <v>223</v>
      </c>
      <c r="F3288" s="14" t="s">
        <v>11864</v>
      </c>
      <c r="G3288" s="14" t="s">
        <v>11865</v>
      </c>
      <c r="H3288" s="16">
        <v>43069</v>
      </c>
      <c r="I3288" s="16">
        <v>43799</v>
      </c>
      <c r="J3288" s="17" t="str">
        <f>IF(Ugovori_OPULJP[[#This Row],[DATUM ZAVRŠETKA OPERACIJE]]&gt;DATE(2023,12,31),"u provedbi","završen")</f>
        <v>završen</v>
      </c>
      <c r="K3288" s="15" t="s">
        <v>11866</v>
      </c>
      <c r="L3288" s="15" t="s">
        <v>21</v>
      </c>
      <c r="M3288" s="18">
        <v>0.85</v>
      </c>
      <c r="N3288" s="18">
        <v>0.15</v>
      </c>
      <c r="O3288" s="19">
        <f>Ugovori_OPULJP[[#This Row],[Bespovratna sredstva - Ukupno (EU+Nac) HRK
= Ukupna ugovorena vrijednost bespovratnih sredstava]]*Ugovori_OPULJP[[#This Row],[EU STOPA SUFINANCIRANJA %
EU CO-FINANCING RATE %]]</f>
        <v>686772.3409999999</v>
      </c>
      <c r="P3288" s="20">
        <f>Ugovori_OPULJP[[#This Row],[Bespovratna sredstva - EU dio - HRK]]/7.5345</f>
        <v>91150.353839007221</v>
      </c>
      <c r="Q3288" s="19">
        <f>Ugovori_OPULJP[[#This Row],[Bespovratna sredstva - Ukupno (EU+Nac) HRK
= Ukupna ugovorena vrijednost bespovratnih sredstava]]*Ugovori_OPULJP[[#This Row],[STOPA NACIONALNOG SUFINANCIRANJA %]]</f>
        <v>121195.11899999999</v>
      </c>
      <c r="R3288" s="20">
        <f>Ugovori_OPULJP[[#This Row],[Bespovratna sredstva - Nacionalni dio - HRK]]/7.5345</f>
        <v>16085.356559824804</v>
      </c>
      <c r="S3288" s="19">
        <v>807967.46</v>
      </c>
      <c r="T3288" s="20">
        <f>Ugovori_OPULJP[[#This Row],[Bespovratna sredstva - Ukupno (EU+Nac) HRK
= Ukupna ugovorena vrijednost bespovratnih sredstava]]/7.5345</f>
        <v>107235.71039883203</v>
      </c>
      <c r="U3288" s="19">
        <v>0</v>
      </c>
      <c r="V3288" s="20">
        <f>Ugovori_OPULJP[[#This Row],[Javni doprinos korisnika - HRK]]/7.5345</f>
        <v>0</v>
      </c>
      <c r="W3288" s="19">
        <v>0</v>
      </c>
      <c r="X3288" s="20">
        <f>Ugovori_OPULJP[[#This Row],[Privatni doprinos korisnika - HRK]]/7.5345</f>
        <v>0</v>
      </c>
      <c r="Y3288" s="21">
        <f>Ugovori_OPULJP[[#This Row],[Bespovratna sredstva - Ukupno (EU+Nac) HRK
= Ukupna ugovorena vrijednost bespovratnih sredstava]]+Ugovori_OPULJP[[#This Row],[Javni doprinos korisnika - HRK]]+Ugovori_OPULJP[[#This Row],[Privatni doprinos korisnika - HRK]]</f>
        <v>807967.46</v>
      </c>
      <c r="Z3288" s="22">
        <f>Ugovori_OPULJP[[#This Row],[UKUPNI PRIHVATLJIVI IZDACI
TOTAL ELIGIBLE EXPENDITURE
= Bespovratna sredstva ukupno + doprinos korisnika
= Ukupni prihvatljivi troškovi
= Ukupna ugovorena vrijednost projekta HRK]]/7.5345</f>
        <v>107235.71039883203</v>
      </c>
      <c r="AA3288" s="13" t="s">
        <v>10676</v>
      </c>
      <c r="AB3288" s="13" t="s">
        <v>10677</v>
      </c>
      <c r="AC3288" s="98" t="s">
        <v>11867</v>
      </c>
      <c r="AD3288" s="12" t="s">
        <v>11033</v>
      </c>
    </row>
    <row r="3289" spans="1:30" ht="66.75" customHeight="1" x14ac:dyDescent="0.3">
      <c r="A3289" s="10" t="s">
        <v>11868</v>
      </c>
      <c r="B3289" s="11" t="s">
        <v>10671</v>
      </c>
      <c r="C3289" s="12" t="s">
        <v>11785</v>
      </c>
      <c r="D3289" s="12" t="s">
        <v>11831</v>
      </c>
      <c r="E3289" s="13" t="s">
        <v>223</v>
      </c>
      <c r="F3289" s="14" t="s">
        <v>11869</v>
      </c>
      <c r="G3289" s="14" t="s">
        <v>11870</v>
      </c>
      <c r="H3289" s="16">
        <v>43069</v>
      </c>
      <c r="I3289" s="16">
        <v>43799</v>
      </c>
      <c r="J3289" s="17" t="str">
        <f>IF(Ugovori_OPULJP[[#This Row],[DATUM ZAVRŠETKA OPERACIJE]]&gt;DATE(2023,12,31),"u provedbi","završen")</f>
        <v>završen</v>
      </c>
      <c r="K3289" s="15" t="s">
        <v>7793</v>
      </c>
      <c r="L3289" s="15" t="s">
        <v>21</v>
      </c>
      <c r="M3289" s="18">
        <v>0.85</v>
      </c>
      <c r="N3289" s="18">
        <v>0.15</v>
      </c>
      <c r="O3289" s="19">
        <f>Ugovori_OPULJP[[#This Row],[Bespovratna sredstva - Ukupno (EU+Nac) HRK
= Ukupna ugovorena vrijednost bespovratnih sredstava]]*Ugovori_OPULJP[[#This Row],[EU STOPA SUFINANCIRANJA %
EU CO-FINANCING RATE %]]</f>
        <v>1226010.0715000001</v>
      </c>
      <c r="P3289" s="20">
        <f>Ugovori_OPULJP[[#This Row],[Bespovratna sredstva - EU dio - HRK]]/7.5345</f>
        <v>162719.4998340965</v>
      </c>
      <c r="Q3289" s="19">
        <f>Ugovori_OPULJP[[#This Row],[Bespovratna sredstva - Ukupno (EU+Nac) HRK
= Ukupna ugovorena vrijednost bespovratnih sredstava]]*Ugovori_OPULJP[[#This Row],[STOPA NACIONALNOG SUFINANCIRANJA %]]</f>
        <v>216354.71849999999</v>
      </c>
      <c r="R3289" s="20">
        <f>Ugovori_OPULJP[[#This Row],[Bespovratna sredstva - Nacionalni dio - HRK]]/7.5345</f>
        <v>28715.205853075848</v>
      </c>
      <c r="S3289" s="19">
        <v>1442364.79</v>
      </c>
      <c r="T3289" s="20">
        <f>Ugovori_OPULJP[[#This Row],[Bespovratna sredstva - Ukupno (EU+Nac) HRK
= Ukupna ugovorena vrijednost bespovratnih sredstava]]/7.5345</f>
        <v>191434.70568717233</v>
      </c>
      <c r="U3289" s="19">
        <v>0</v>
      </c>
      <c r="V3289" s="20">
        <f>Ugovori_OPULJP[[#This Row],[Javni doprinos korisnika - HRK]]/7.5345</f>
        <v>0</v>
      </c>
      <c r="W3289" s="19">
        <v>0</v>
      </c>
      <c r="X3289" s="20">
        <f>Ugovori_OPULJP[[#This Row],[Privatni doprinos korisnika - HRK]]/7.5345</f>
        <v>0</v>
      </c>
      <c r="Y3289" s="21">
        <f>Ugovori_OPULJP[[#This Row],[Bespovratna sredstva - Ukupno (EU+Nac) HRK
= Ukupna ugovorena vrijednost bespovratnih sredstava]]+Ugovori_OPULJP[[#This Row],[Javni doprinos korisnika - HRK]]+Ugovori_OPULJP[[#This Row],[Privatni doprinos korisnika - HRK]]</f>
        <v>1442364.79</v>
      </c>
      <c r="Z3289" s="22">
        <f>Ugovori_OPULJP[[#This Row],[UKUPNI PRIHVATLJIVI IZDACI
TOTAL ELIGIBLE EXPENDITURE
= Bespovratna sredstva ukupno + doprinos korisnika
= Ukupni prihvatljivi troškovi
= Ukupna ugovorena vrijednost projekta HRK]]/7.5345</f>
        <v>191434.70568717233</v>
      </c>
      <c r="AA3289" s="13" t="s">
        <v>10676</v>
      </c>
      <c r="AB3289" s="13" t="s">
        <v>10677</v>
      </c>
      <c r="AC3289" s="12" t="s">
        <v>11871</v>
      </c>
      <c r="AD3289" s="12" t="s">
        <v>11033</v>
      </c>
    </row>
    <row r="3290" spans="1:30" ht="66.75" customHeight="1" x14ac:dyDescent="0.3">
      <c r="A3290" s="10" t="s">
        <v>11872</v>
      </c>
      <c r="B3290" s="11" t="s">
        <v>10671</v>
      </c>
      <c r="C3290" s="12" t="s">
        <v>11785</v>
      </c>
      <c r="D3290" s="12" t="s">
        <v>11831</v>
      </c>
      <c r="E3290" s="13" t="s">
        <v>223</v>
      </c>
      <c r="F3290" s="14" t="s">
        <v>11873</v>
      </c>
      <c r="G3290" s="14" t="s">
        <v>11874</v>
      </c>
      <c r="H3290" s="16">
        <v>43069</v>
      </c>
      <c r="I3290" s="16">
        <v>43799</v>
      </c>
      <c r="J3290" s="17" t="str">
        <f>IF(Ugovori_OPULJP[[#This Row],[DATUM ZAVRŠETKA OPERACIJE]]&gt;DATE(2023,12,31),"u provedbi","završen")</f>
        <v>završen</v>
      </c>
      <c r="K3290" s="15" t="s">
        <v>240</v>
      </c>
      <c r="L3290" s="15" t="s">
        <v>240</v>
      </c>
      <c r="M3290" s="18">
        <v>0.85</v>
      </c>
      <c r="N3290" s="18">
        <v>0.15</v>
      </c>
      <c r="O3290" s="19">
        <f>Ugovori_OPULJP[[#This Row],[Bespovratna sredstva - Ukupno (EU+Nac) HRK
= Ukupna ugovorena vrijednost bespovratnih sredstava]]*Ugovori_OPULJP[[#This Row],[EU STOPA SUFINANCIRANJA %
EU CO-FINANCING RATE %]]</f>
        <v>1053312.2225000001</v>
      </c>
      <c r="P3290" s="20">
        <f>Ugovori_OPULJP[[#This Row],[Bespovratna sredstva - EU dio - HRK]]/7.5345</f>
        <v>139798.55630765148</v>
      </c>
      <c r="Q3290" s="19">
        <f>Ugovori_OPULJP[[#This Row],[Bespovratna sredstva - Ukupno (EU+Nac) HRK
= Ukupna ugovorena vrijednost bespovratnih sredstava]]*Ugovori_OPULJP[[#This Row],[STOPA NACIONALNOG SUFINANCIRANJA %]]</f>
        <v>185878.6275</v>
      </c>
      <c r="R3290" s="20">
        <f>Ugovori_OPULJP[[#This Row],[Bespovratna sredstva - Nacionalni dio - HRK]]/7.5345</f>
        <v>24670.333466056141</v>
      </c>
      <c r="S3290" s="19">
        <v>1239190.8500000001</v>
      </c>
      <c r="T3290" s="20">
        <f>Ugovori_OPULJP[[#This Row],[Bespovratna sredstva - Ukupno (EU+Nac) HRK
= Ukupna ugovorena vrijednost bespovratnih sredstava]]/7.5345</f>
        <v>164468.8897737076</v>
      </c>
      <c r="U3290" s="19">
        <v>132009.1399999999</v>
      </c>
      <c r="V3290" s="20">
        <f>Ugovori_OPULJP[[#This Row],[Javni doprinos korisnika - HRK]]/7.5345</f>
        <v>17520.623797199532</v>
      </c>
      <c r="W3290" s="19">
        <v>0</v>
      </c>
      <c r="X3290" s="20">
        <f>Ugovori_OPULJP[[#This Row],[Privatni doprinos korisnika - HRK]]/7.5345</f>
        <v>0</v>
      </c>
      <c r="Y3290" s="21">
        <f>Ugovori_OPULJP[[#This Row],[Bespovratna sredstva - Ukupno (EU+Nac) HRK
= Ukupna ugovorena vrijednost bespovratnih sredstava]]+Ugovori_OPULJP[[#This Row],[Javni doprinos korisnika - HRK]]+Ugovori_OPULJP[[#This Row],[Privatni doprinos korisnika - HRK]]</f>
        <v>1371199.99</v>
      </c>
      <c r="Z3290" s="22">
        <f>Ugovori_OPULJP[[#This Row],[UKUPNI PRIHVATLJIVI IZDACI
TOTAL ELIGIBLE EXPENDITURE
= Bespovratna sredstva ukupno + doprinos korisnika
= Ukupni prihvatljivi troškovi
= Ukupna ugovorena vrijednost projekta HRK]]/7.5345</f>
        <v>181989.51357090715</v>
      </c>
      <c r="AA3290" s="13" t="s">
        <v>10676</v>
      </c>
      <c r="AB3290" s="13" t="s">
        <v>10677</v>
      </c>
      <c r="AC3290" s="12" t="s">
        <v>11875</v>
      </c>
      <c r="AD3290" s="12" t="s">
        <v>11033</v>
      </c>
    </row>
    <row r="3291" spans="1:30" ht="66.75" customHeight="1" x14ac:dyDescent="0.3">
      <c r="A3291" s="10" t="s">
        <v>11876</v>
      </c>
      <c r="B3291" s="11" t="s">
        <v>10671</v>
      </c>
      <c r="C3291" s="12" t="s">
        <v>11785</v>
      </c>
      <c r="D3291" s="12" t="s">
        <v>11831</v>
      </c>
      <c r="E3291" s="13" t="s">
        <v>223</v>
      </c>
      <c r="F3291" s="14" t="s">
        <v>11877</v>
      </c>
      <c r="G3291" s="14" t="s">
        <v>11878</v>
      </c>
      <c r="H3291" s="16">
        <v>43069</v>
      </c>
      <c r="I3291" s="16">
        <v>43615</v>
      </c>
      <c r="J3291" s="17" t="str">
        <f>IF(Ugovori_OPULJP[[#This Row],[DATUM ZAVRŠETKA OPERACIJE]]&gt;DATE(2023,12,31),"u provedbi","završen")</f>
        <v>završen</v>
      </c>
      <c r="K3291" s="15" t="s">
        <v>11879</v>
      </c>
      <c r="L3291" s="15" t="s">
        <v>86</v>
      </c>
      <c r="M3291" s="18">
        <v>0.85</v>
      </c>
      <c r="N3291" s="18">
        <v>0.15</v>
      </c>
      <c r="O3291" s="19">
        <f>Ugovori_OPULJP[[#This Row],[Bespovratna sredstva - Ukupno (EU+Nac) HRK
= Ukupna ugovorena vrijednost bespovratnih sredstava]]*Ugovori_OPULJP[[#This Row],[EU STOPA SUFINANCIRANJA %
EU CO-FINANCING RATE %]]</f>
        <v>1256509.1340000001</v>
      </c>
      <c r="P3291" s="20">
        <f>Ugovori_OPULJP[[#This Row],[Bespovratna sredstva - EU dio - HRK]]/7.5345</f>
        <v>166767.42106310971</v>
      </c>
      <c r="Q3291" s="19">
        <f>Ugovori_OPULJP[[#This Row],[Bespovratna sredstva - Ukupno (EU+Nac) HRK
= Ukupna ugovorena vrijednost bespovratnih sredstava]]*Ugovori_OPULJP[[#This Row],[STOPA NACIONALNOG SUFINANCIRANJA %]]</f>
        <v>221736.90599999999</v>
      </c>
      <c r="R3291" s="20">
        <f>Ugovori_OPULJP[[#This Row],[Bespovratna sredstva - Nacionalni dio - HRK]]/7.5345</f>
        <v>29429.544893489943</v>
      </c>
      <c r="S3291" s="19">
        <v>1478246.04</v>
      </c>
      <c r="T3291" s="20">
        <f>Ugovori_OPULJP[[#This Row],[Bespovratna sredstva - Ukupno (EU+Nac) HRK
= Ukupna ugovorena vrijednost bespovratnih sredstava]]/7.5345</f>
        <v>196196.96595659963</v>
      </c>
      <c r="U3291" s="19">
        <v>0</v>
      </c>
      <c r="V3291" s="20">
        <f>Ugovori_OPULJP[[#This Row],[Javni doprinos korisnika - HRK]]/7.5345</f>
        <v>0</v>
      </c>
      <c r="W3291" s="19">
        <v>0</v>
      </c>
      <c r="X3291" s="20">
        <f>Ugovori_OPULJP[[#This Row],[Privatni doprinos korisnika - HRK]]/7.5345</f>
        <v>0</v>
      </c>
      <c r="Y3291" s="21">
        <f>Ugovori_OPULJP[[#This Row],[Bespovratna sredstva - Ukupno (EU+Nac) HRK
= Ukupna ugovorena vrijednost bespovratnih sredstava]]+Ugovori_OPULJP[[#This Row],[Javni doprinos korisnika - HRK]]+Ugovori_OPULJP[[#This Row],[Privatni doprinos korisnika - HRK]]</f>
        <v>1478246.04</v>
      </c>
      <c r="Z3291" s="22">
        <f>Ugovori_OPULJP[[#This Row],[UKUPNI PRIHVATLJIVI IZDACI
TOTAL ELIGIBLE EXPENDITURE
= Bespovratna sredstva ukupno + doprinos korisnika
= Ukupni prihvatljivi troškovi
= Ukupna ugovorena vrijednost projekta HRK]]/7.5345</f>
        <v>196196.96595659963</v>
      </c>
      <c r="AA3291" s="13" t="s">
        <v>10676</v>
      </c>
      <c r="AB3291" s="13" t="s">
        <v>10677</v>
      </c>
      <c r="AC3291" s="12" t="s">
        <v>11880</v>
      </c>
      <c r="AD3291" s="12" t="s">
        <v>11033</v>
      </c>
    </row>
    <row r="3292" spans="1:30" ht="66.75" customHeight="1" x14ac:dyDescent="0.3">
      <c r="A3292" s="10" t="s">
        <v>11881</v>
      </c>
      <c r="B3292" s="11" t="s">
        <v>10671</v>
      </c>
      <c r="C3292" s="12" t="s">
        <v>11785</v>
      </c>
      <c r="D3292" s="12" t="s">
        <v>11831</v>
      </c>
      <c r="E3292" s="13" t="s">
        <v>223</v>
      </c>
      <c r="F3292" s="14" t="s">
        <v>11882</v>
      </c>
      <c r="G3292" s="14" t="s">
        <v>11883</v>
      </c>
      <c r="H3292" s="16">
        <v>43069</v>
      </c>
      <c r="I3292" s="16">
        <v>43799</v>
      </c>
      <c r="J3292" s="17" t="str">
        <f>IF(Ugovori_OPULJP[[#This Row],[DATUM ZAVRŠETKA OPERACIJE]]&gt;DATE(2023,12,31),"u provedbi","završen")</f>
        <v>završen</v>
      </c>
      <c r="K3292" s="15" t="s">
        <v>86</v>
      </c>
      <c r="L3292" s="15" t="s">
        <v>86</v>
      </c>
      <c r="M3292" s="18">
        <v>0.85</v>
      </c>
      <c r="N3292" s="18">
        <v>0.15</v>
      </c>
      <c r="O3292" s="19">
        <f>Ugovori_OPULJP[[#This Row],[Bespovratna sredstva - Ukupno (EU+Nac) HRK
= Ukupna ugovorena vrijednost bespovratnih sredstava]]*Ugovori_OPULJP[[#This Row],[EU STOPA SUFINANCIRANJA %
EU CO-FINANCING RATE %]]</f>
        <v>1257042.0415000001</v>
      </c>
      <c r="P3292" s="20">
        <f>Ugovori_OPULJP[[#This Row],[Bespovratna sredstva - EU dio - HRK]]/7.5345</f>
        <v>166838.1500431349</v>
      </c>
      <c r="Q3292" s="19">
        <f>Ugovori_OPULJP[[#This Row],[Bespovratna sredstva - Ukupno (EU+Nac) HRK
= Ukupna ugovorena vrijednost bespovratnih sredstava]]*Ugovori_OPULJP[[#This Row],[STOPA NACIONALNOG SUFINANCIRANJA %]]</f>
        <v>221830.9485</v>
      </c>
      <c r="R3292" s="20">
        <f>Ugovori_OPULJP[[#This Row],[Bespovratna sredstva - Nacionalni dio - HRK]]/7.5345</f>
        <v>29442.026478200278</v>
      </c>
      <c r="S3292" s="19">
        <v>1478872.99</v>
      </c>
      <c r="T3292" s="20">
        <f>Ugovori_OPULJP[[#This Row],[Bespovratna sredstva - Ukupno (EU+Nac) HRK
= Ukupna ugovorena vrijednost bespovratnih sredstava]]/7.5345</f>
        <v>196280.17652133518</v>
      </c>
      <c r="U3292" s="19">
        <v>0</v>
      </c>
      <c r="V3292" s="20">
        <f>Ugovori_OPULJP[[#This Row],[Javni doprinos korisnika - HRK]]/7.5345</f>
        <v>0</v>
      </c>
      <c r="W3292" s="19">
        <v>0</v>
      </c>
      <c r="X3292" s="20">
        <f>Ugovori_OPULJP[[#This Row],[Privatni doprinos korisnika - HRK]]/7.5345</f>
        <v>0</v>
      </c>
      <c r="Y3292" s="21">
        <f>Ugovori_OPULJP[[#This Row],[Bespovratna sredstva - Ukupno (EU+Nac) HRK
= Ukupna ugovorena vrijednost bespovratnih sredstava]]+Ugovori_OPULJP[[#This Row],[Javni doprinos korisnika - HRK]]+Ugovori_OPULJP[[#This Row],[Privatni doprinos korisnika - HRK]]</f>
        <v>1478872.99</v>
      </c>
      <c r="Z3292" s="22">
        <f>Ugovori_OPULJP[[#This Row],[UKUPNI PRIHVATLJIVI IZDACI
TOTAL ELIGIBLE EXPENDITURE
= Bespovratna sredstva ukupno + doprinos korisnika
= Ukupni prihvatljivi troškovi
= Ukupna ugovorena vrijednost projekta HRK]]/7.5345</f>
        <v>196280.17652133518</v>
      </c>
      <c r="AA3292" s="13" t="s">
        <v>10676</v>
      </c>
      <c r="AB3292" s="13" t="s">
        <v>10677</v>
      </c>
      <c r="AC3292" s="12" t="s">
        <v>11884</v>
      </c>
      <c r="AD3292" s="12" t="s">
        <v>11033</v>
      </c>
    </row>
    <row r="3293" spans="1:30" ht="66.75" customHeight="1" x14ac:dyDescent="0.3">
      <c r="A3293" s="10" t="s">
        <v>11885</v>
      </c>
      <c r="B3293" s="11" t="s">
        <v>10671</v>
      </c>
      <c r="C3293" s="12" t="s">
        <v>11785</v>
      </c>
      <c r="D3293" s="12" t="s">
        <v>11831</v>
      </c>
      <c r="E3293" s="13" t="s">
        <v>223</v>
      </c>
      <c r="F3293" s="14" t="s">
        <v>11886</v>
      </c>
      <c r="G3293" s="14" t="s">
        <v>11887</v>
      </c>
      <c r="H3293" s="16">
        <v>43069</v>
      </c>
      <c r="I3293" s="16">
        <v>43615</v>
      </c>
      <c r="J3293" s="17" t="str">
        <f>IF(Ugovori_OPULJP[[#This Row],[DATUM ZAVRŠETKA OPERACIJE]]&gt;DATE(2023,12,31),"u provedbi","završen")</f>
        <v>završen</v>
      </c>
      <c r="K3293" s="15" t="s">
        <v>86</v>
      </c>
      <c r="L3293" s="15" t="s">
        <v>86</v>
      </c>
      <c r="M3293" s="18">
        <v>0.85</v>
      </c>
      <c r="N3293" s="18">
        <v>0.15</v>
      </c>
      <c r="O3293" s="19">
        <f>Ugovori_OPULJP[[#This Row],[Bespovratna sredstva - Ukupno (EU+Nac) HRK
= Ukupna ugovorena vrijednost bespovratnih sredstava]]*Ugovori_OPULJP[[#This Row],[EU STOPA SUFINANCIRANJA %
EU CO-FINANCING RATE %]]</f>
        <v>1241101.1839999999</v>
      </c>
      <c r="P3293" s="20">
        <f>Ugovori_OPULJP[[#This Row],[Bespovratna sredstva - EU dio - HRK]]/7.5345</f>
        <v>164722.43466719752</v>
      </c>
      <c r="Q3293" s="19">
        <f>Ugovori_OPULJP[[#This Row],[Bespovratna sredstva - Ukupno (EU+Nac) HRK
= Ukupna ugovorena vrijednost bespovratnih sredstava]]*Ugovori_OPULJP[[#This Row],[STOPA NACIONALNOG SUFINANCIRANJA %]]</f>
        <v>219017.856</v>
      </c>
      <c r="R3293" s="20">
        <f>Ugovori_OPULJP[[#This Row],[Bespovratna sredstva - Nacionalni dio - HRK]]/7.5345</f>
        <v>29068.664941270155</v>
      </c>
      <c r="S3293" s="19">
        <v>1460119.04</v>
      </c>
      <c r="T3293" s="20">
        <f>Ugovori_OPULJP[[#This Row],[Bespovratna sredstva - Ukupno (EU+Nac) HRK
= Ukupna ugovorena vrijednost bespovratnih sredstava]]/7.5345</f>
        <v>193791.09960846772</v>
      </c>
      <c r="U3293" s="19">
        <v>0</v>
      </c>
      <c r="V3293" s="20">
        <f>Ugovori_OPULJP[[#This Row],[Javni doprinos korisnika - HRK]]/7.5345</f>
        <v>0</v>
      </c>
      <c r="W3293" s="19">
        <v>0</v>
      </c>
      <c r="X3293" s="20">
        <f>Ugovori_OPULJP[[#This Row],[Privatni doprinos korisnika - HRK]]/7.5345</f>
        <v>0</v>
      </c>
      <c r="Y3293" s="21">
        <f>Ugovori_OPULJP[[#This Row],[Bespovratna sredstva - Ukupno (EU+Nac) HRK
= Ukupna ugovorena vrijednost bespovratnih sredstava]]+Ugovori_OPULJP[[#This Row],[Javni doprinos korisnika - HRK]]+Ugovori_OPULJP[[#This Row],[Privatni doprinos korisnika - HRK]]</f>
        <v>1460119.04</v>
      </c>
      <c r="Z3293" s="22">
        <f>Ugovori_OPULJP[[#This Row],[UKUPNI PRIHVATLJIVI IZDACI
TOTAL ELIGIBLE EXPENDITURE
= Bespovratna sredstva ukupno + doprinos korisnika
= Ukupni prihvatljivi troškovi
= Ukupna ugovorena vrijednost projekta HRK]]/7.5345</f>
        <v>193791.09960846772</v>
      </c>
      <c r="AA3293" s="13" t="s">
        <v>10676</v>
      </c>
      <c r="AB3293" s="13" t="s">
        <v>10677</v>
      </c>
      <c r="AC3293" s="12" t="s">
        <v>11888</v>
      </c>
      <c r="AD3293" s="12" t="s">
        <v>11033</v>
      </c>
    </row>
    <row r="3294" spans="1:30" ht="66.75" customHeight="1" x14ac:dyDescent="0.3">
      <c r="A3294" s="10" t="s">
        <v>11889</v>
      </c>
      <c r="B3294" s="11" t="s">
        <v>10671</v>
      </c>
      <c r="C3294" s="12" t="s">
        <v>11785</v>
      </c>
      <c r="D3294" s="12" t="s">
        <v>11831</v>
      </c>
      <c r="E3294" s="13" t="s">
        <v>223</v>
      </c>
      <c r="F3294" s="14" t="s">
        <v>11890</v>
      </c>
      <c r="G3294" s="14" t="s">
        <v>11891</v>
      </c>
      <c r="H3294" s="16">
        <v>43069</v>
      </c>
      <c r="I3294" s="16">
        <v>43799</v>
      </c>
      <c r="J3294" s="17" t="str">
        <f>IF(Ugovori_OPULJP[[#This Row],[DATUM ZAVRŠETKA OPERACIJE]]&gt;DATE(2023,12,31),"u provedbi","završen")</f>
        <v>završen</v>
      </c>
      <c r="K3294" s="15" t="s">
        <v>240</v>
      </c>
      <c r="L3294" s="15" t="s">
        <v>240</v>
      </c>
      <c r="M3294" s="18">
        <v>0.85</v>
      </c>
      <c r="N3294" s="18">
        <v>0.15</v>
      </c>
      <c r="O3294" s="19">
        <f>Ugovori_OPULJP[[#This Row],[Bespovratna sredstva - Ukupno (EU+Nac) HRK
= Ukupna ugovorena vrijednost bespovratnih sredstava]]*Ugovori_OPULJP[[#This Row],[EU STOPA SUFINANCIRANJA %
EU CO-FINANCING RATE %]]</f>
        <v>1166889.452</v>
      </c>
      <c r="P3294" s="20">
        <f>Ugovori_OPULJP[[#This Row],[Bespovratna sredstva - EU dio - HRK]]/7.5345</f>
        <v>154872.84517884397</v>
      </c>
      <c r="Q3294" s="19">
        <f>Ugovori_OPULJP[[#This Row],[Bespovratna sredstva - Ukupno (EU+Nac) HRK
= Ukupna ugovorena vrijednost bespovratnih sredstava]]*Ugovori_OPULJP[[#This Row],[STOPA NACIONALNOG SUFINANCIRANJA %]]</f>
        <v>205921.66800000001</v>
      </c>
      <c r="R3294" s="20">
        <f>Ugovori_OPULJP[[#This Row],[Bespovratna sredstva - Nacionalni dio - HRK]]/7.5345</f>
        <v>27330.502090384231</v>
      </c>
      <c r="S3294" s="19">
        <v>1372811.12</v>
      </c>
      <c r="T3294" s="20">
        <f>Ugovori_OPULJP[[#This Row],[Bespovratna sredstva - Ukupno (EU+Nac) HRK
= Ukupna ugovorena vrijednost bespovratnih sredstava]]/7.5345</f>
        <v>182203.34726922822</v>
      </c>
      <c r="U3294" s="19">
        <v>0</v>
      </c>
      <c r="V3294" s="20">
        <f>Ugovori_OPULJP[[#This Row],[Javni doprinos korisnika - HRK]]/7.5345</f>
        <v>0</v>
      </c>
      <c r="W3294" s="19">
        <v>0</v>
      </c>
      <c r="X3294" s="20">
        <f>Ugovori_OPULJP[[#This Row],[Privatni doprinos korisnika - HRK]]/7.5345</f>
        <v>0</v>
      </c>
      <c r="Y3294" s="21">
        <f>Ugovori_OPULJP[[#This Row],[Bespovratna sredstva - Ukupno (EU+Nac) HRK
= Ukupna ugovorena vrijednost bespovratnih sredstava]]+Ugovori_OPULJP[[#This Row],[Javni doprinos korisnika - HRK]]+Ugovori_OPULJP[[#This Row],[Privatni doprinos korisnika - HRK]]</f>
        <v>1372811.12</v>
      </c>
      <c r="Z3294" s="22">
        <f>Ugovori_OPULJP[[#This Row],[UKUPNI PRIHVATLJIVI IZDACI
TOTAL ELIGIBLE EXPENDITURE
= Bespovratna sredstva ukupno + doprinos korisnika
= Ukupni prihvatljivi troškovi
= Ukupna ugovorena vrijednost projekta HRK]]/7.5345</f>
        <v>182203.34726922822</v>
      </c>
      <c r="AA3294" s="13" t="s">
        <v>10676</v>
      </c>
      <c r="AB3294" s="13" t="s">
        <v>10677</v>
      </c>
      <c r="AC3294" s="12" t="s">
        <v>11892</v>
      </c>
      <c r="AD3294" s="12" t="s">
        <v>11033</v>
      </c>
    </row>
    <row r="3295" spans="1:30" ht="66.75" customHeight="1" x14ac:dyDescent="0.3">
      <c r="A3295" s="10" t="s">
        <v>11893</v>
      </c>
      <c r="B3295" s="11" t="s">
        <v>10671</v>
      </c>
      <c r="C3295" s="12" t="s">
        <v>11785</v>
      </c>
      <c r="D3295" s="12" t="s">
        <v>11831</v>
      </c>
      <c r="E3295" s="13" t="s">
        <v>223</v>
      </c>
      <c r="F3295" s="14" t="s">
        <v>11894</v>
      </c>
      <c r="G3295" s="14" t="s">
        <v>11895</v>
      </c>
      <c r="H3295" s="16">
        <v>43069</v>
      </c>
      <c r="I3295" s="16">
        <v>43799</v>
      </c>
      <c r="J3295" s="17" t="str">
        <f>IF(Ugovori_OPULJP[[#This Row],[DATUM ZAVRŠETKA OPERACIJE]]&gt;DATE(2023,12,31),"u provedbi","završen")</f>
        <v>završen</v>
      </c>
      <c r="K3295" s="15" t="s">
        <v>362</v>
      </c>
      <c r="L3295" s="15" t="s">
        <v>21</v>
      </c>
      <c r="M3295" s="18">
        <v>0.85</v>
      </c>
      <c r="N3295" s="18">
        <v>0.15</v>
      </c>
      <c r="O3295" s="19">
        <f>Ugovori_OPULJP[[#This Row],[Bespovratna sredstva - Ukupno (EU+Nac) HRK
= Ukupna ugovorena vrijednost bespovratnih sredstava]]*Ugovori_OPULJP[[#This Row],[EU STOPA SUFINANCIRANJA %
EU CO-FINANCING RATE %]]</f>
        <v>1234178.5885000001</v>
      </c>
      <c r="P3295" s="20">
        <f>Ugovori_OPULJP[[#This Row],[Bespovratna sredstva - EU dio - HRK]]/7.5345</f>
        <v>163803.6483509191</v>
      </c>
      <c r="Q3295" s="19">
        <f>Ugovori_OPULJP[[#This Row],[Bespovratna sredstva - Ukupno (EU+Nac) HRK
= Ukupna ugovorena vrijednost bespovratnih sredstava]]*Ugovori_OPULJP[[#This Row],[STOPA NACIONALNOG SUFINANCIRANJA %]]</f>
        <v>217796.22150000001</v>
      </c>
      <c r="R3295" s="20">
        <f>Ugovori_OPULJP[[#This Row],[Bespovratna sredstva - Nacionalni dio - HRK]]/7.5345</f>
        <v>28906.526179573961</v>
      </c>
      <c r="S3295" s="19">
        <v>1451974.81</v>
      </c>
      <c r="T3295" s="20">
        <f>Ugovori_OPULJP[[#This Row],[Bespovratna sredstva - Ukupno (EU+Nac) HRK
= Ukupna ugovorena vrijednost bespovratnih sredstava]]/7.5345</f>
        <v>192710.17453049307</v>
      </c>
      <c r="U3295" s="19">
        <v>0</v>
      </c>
      <c r="V3295" s="20">
        <f>Ugovori_OPULJP[[#This Row],[Javni doprinos korisnika - HRK]]/7.5345</f>
        <v>0</v>
      </c>
      <c r="W3295" s="19">
        <v>0</v>
      </c>
      <c r="X3295" s="20">
        <f>Ugovori_OPULJP[[#This Row],[Privatni doprinos korisnika - HRK]]/7.5345</f>
        <v>0</v>
      </c>
      <c r="Y3295" s="21">
        <f>Ugovori_OPULJP[[#This Row],[Bespovratna sredstva - Ukupno (EU+Nac) HRK
= Ukupna ugovorena vrijednost bespovratnih sredstava]]+Ugovori_OPULJP[[#This Row],[Javni doprinos korisnika - HRK]]+Ugovori_OPULJP[[#This Row],[Privatni doprinos korisnika - HRK]]</f>
        <v>1451974.81</v>
      </c>
      <c r="Z3295" s="22">
        <f>Ugovori_OPULJP[[#This Row],[UKUPNI PRIHVATLJIVI IZDACI
TOTAL ELIGIBLE EXPENDITURE
= Bespovratna sredstva ukupno + doprinos korisnika
= Ukupni prihvatljivi troškovi
= Ukupna ugovorena vrijednost projekta HRK]]/7.5345</f>
        <v>192710.17453049307</v>
      </c>
      <c r="AA3295" s="13" t="s">
        <v>10676</v>
      </c>
      <c r="AB3295" s="13" t="s">
        <v>10677</v>
      </c>
      <c r="AC3295" s="98" t="s">
        <v>11896</v>
      </c>
      <c r="AD3295" s="12" t="s">
        <v>11033</v>
      </c>
    </row>
    <row r="3296" spans="1:30" ht="66.75" customHeight="1" x14ac:dyDescent="0.3">
      <c r="A3296" s="10" t="s">
        <v>11897</v>
      </c>
      <c r="B3296" s="11" t="s">
        <v>10671</v>
      </c>
      <c r="C3296" s="12" t="s">
        <v>11785</v>
      </c>
      <c r="D3296" s="12" t="s">
        <v>11831</v>
      </c>
      <c r="E3296" s="13" t="s">
        <v>223</v>
      </c>
      <c r="F3296" s="14" t="s">
        <v>11898</v>
      </c>
      <c r="G3296" s="14" t="s">
        <v>11899</v>
      </c>
      <c r="H3296" s="16">
        <v>43069</v>
      </c>
      <c r="I3296" s="16">
        <v>43799</v>
      </c>
      <c r="J3296" s="17" t="str">
        <f>IF(Ugovori_OPULJP[[#This Row],[DATUM ZAVRŠETKA OPERACIJE]]&gt;DATE(2023,12,31),"u provedbi","završen")</f>
        <v>završen</v>
      </c>
      <c r="K3296" s="15" t="s">
        <v>380</v>
      </c>
      <c r="L3296" s="15" t="s">
        <v>380</v>
      </c>
      <c r="M3296" s="18">
        <v>0.85</v>
      </c>
      <c r="N3296" s="18">
        <v>0.15</v>
      </c>
      <c r="O3296" s="19">
        <f>Ugovori_OPULJP[[#This Row],[Bespovratna sredstva - Ukupno (EU+Nac) HRK
= Ukupna ugovorena vrijednost bespovratnih sredstava]]*Ugovori_OPULJP[[#This Row],[EU STOPA SUFINANCIRANJA %
EU CO-FINANCING RATE %]]</f>
        <v>1195632.6354999999</v>
      </c>
      <c r="P3296" s="20">
        <f>Ugovori_OPULJP[[#This Row],[Bespovratna sredstva - EU dio - HRK]]/7.5345</f>
        <v>158687.72121574089</v>
      </c>
      <c r="Q3296" s="19">
        <f>Ugovori_OPULJP[[#This Row],[Bespovratna sredstva - Ukupno (EU+Nac) HRK
= Ukupna ugovorena vrijednost bespovratnih sredstava]]*Ugovori_OPULJP[[#This Row],[STOPA NACIONALNOG SUFINANCIRANJA %]]</f>
        <v>210993.99449999997</v>
      </c>
      <c r="R3296" s="20">
        <f>Ugovori_OPULJP[[#This Row],[Bespovratna sredstva - Nacionalni dio - HRK]]/7.5345</f>
        <v>28003.71550866016</v>
      </c>
      <c r="S3296" s="19">
        <v>1406626.63</v>
      </c>
      <c r="T3296" s="20">
        <f>Ugovori_OPULJP[[#This Row],[Bespovratna sredstva - Ukupno (EU+Nac) HRK
= Ukupna ugovorena vrijednost bespovratnih sredstava]]/7.5345</f>
        <v>186691.43672440105</v>
      </c>
      <c r="U3296" s="19">
        <v>0</v>
      </c>
      <c r="V3296" s="20">
        <f>Ugovori_OPULJP[[#This Row],[Javni doprinos korisnika - HRK]]/7.5345</f>
        <v>0</v>
      </c>
      <c r="W3296" s="19">
        <v>0</v>
      </c>
      <c r="X3296" s="20">
        <f>Ugovori_OPULJP[[#This Row],[Privatni doprinos korisnika - HRK]]/7.5345</f>
        <v>0</v>
      </c>
      <c r="Y3296" s="21">
        <f>Ugovori_OPULJP[[#This Row],[Bespovratna sredstva - Ukupno (EU+Nac) HRK
= Ukupna ugovorena vrijednost bespovratnih sredstava]]+Ugovori_OPULJP[[#This Row],[Javni doprinos korisnika - HRK]]+Ugovori_OPULJP[[#This Row],[Privatni doprinos korisnika - HRK]]</f>
        <v>1406626.63</v>
      </c>
      <c r="Z3296" s="22">
        <f>Ugovori_OPULJP[[#This Row],[UKUPNI PRIHVATLJIVI IZDACI
TOTAL ELIGIBLE EXPENDITURE
= Bespovratna sredstva ukupno + doprinos korisnika
= Ukupni prihvatljivi troškovi
= Ukupna ugovorena vrijednost projekta HRK]]/7.5345</f>
        <v>186691.43672440105</v>
      </c>
      <c r="AA3296" s="13" t="s">
        <v>10676</v>
      </c>
      <c r="AB3296" s="13" t="s">
        <v>10677</v>
      </c>
      <c r="AC3296" s="98" t="s">
        <v>11900</v>
      </c>
      <c r="AD3296" s="12" t="s">
        <v>11033</v>
      </c>
    </row>
    <row r="3297" spans="1:30" ht="66.75" customHeight="1" x14ac:dyDescent="0.3">
      <c r="A3297" s="10" t="s">
        <v>11901</v>
      </c>
      <c r="B3297" s="11" t="s">
        <v>10671</v>
      </c>
      <c r="C3297" s="12" t="s">
        <v>11785</v>
      </c>
      <c r="D3297" s="12" t="s">
        <v>11831</v>
      </c>
      <c r="E3297" s="13" t="s">
        <v>223</v>
      </c>
      <c r="F3297" s="14" t="s">
        <v>11902</v>
      </c>
      <c r="G3297" s="14" t="s">
        <v>6501</v>
      </c>
      <c r="H3297" s="16">
        <v>43069</v>
      </c>
      <c r="I3297" s="16">
        <v>43799</v>
      </c>
      <c r="J3297" s="17" t="str">
        <f>IF(Ugovori_OPULJP[[#This Row],[DATUM ZAVRŠETKA OPERACIJE]]&gt;DATE(2023,12,31),"u provedbi","završen")</f>
        <v>završen</v>
      </c>
      <c r="K3297" s="15" t="s">
        <v>91</v>
      </c>
      <c r="L3297" s="15" t="s">
        <v>91</v>
      </c>
      <c r="M3297" s="18">
        <v>0.85</v>
      </c>
      <c r="N3297" s="18">
        <v>0.15</v>
      </c>
      <c r="O3297" s="19">
        <f>Ugovori_OPULJP[[#This Row],[Bespovratna sredstva - Ukupno (EU+Nac) HRK
= Ukupna ugovorena vrijednost bespovratnih sredstava]]*Ugovori_OPULJP[[#This Row],[EU STOPA SUFINANCIRANJA %
EU CO-FINANCING RATE %]]</f>
        <v>1019155.8479999999</v>
      </c>
      <c r="P3297" s="20">
        <f>Ugovori_OPULJP[[#This Row],[Bespovratna sredstva - EU dio - HRK]]/7.5345</f>
        <v>135265.22635874973</v>
      </c>
      <c r="Q3297" s="19">
        <f>Ugovori_OPULJP[[#This Row],[Bespovratna sredstva - Ukupno (EU+Nac) HRK
= Ukupna ugovorena vrijednost bespovratnih sredstava]]*Ugovori_OPULJP[[#This Row],[STOPA NACIONALNOG SUFINANCIRANJA %]]</f>
        <v>179851.03199999998</v>
      </c>
      <c r="R3297" s="20">
        <f>Ugovori_OPULJP[[#This Row],[Bespovratna sredstva - Nacionalni dio - HRK]]/7.5345</f>
        <v>23870.334063308776</v>
      </c>
      <c r="S3297" s="19">
        <v>1199006.8799999999</v>
      </c>
      <c r="T3297" s="20">
        <f>Ugovori_OPULJP[[#This Row],[Bespovratna sredstva - Ukupno (EU+Nac) HRK
= Ukupna ugovorena vrijednost bespovratnih sredstava]]/7.5345</f>
        <v>159135.56042205851</v>
      </c>
      <c r="U3297" s="19">
        <v>0</v>
      </c>
      <c r="V3297" s="20">
        <f>Ugovori_OPULJP[[#This Row],[Javni doprinos korisnika - HRK]]/7.5345</f>
        <v>0</v>
      </c>
      <c r="W3297" s="19">
        <v>0</v>
      </c>
      <c r="X3297" s="20">
        <f>Ugovori_OPULJP[[#This Row],[Privatni doprinos korisnika - HRK]]/7.5345</f>
        <v>0</v>
      </c>
      <c r="Y3297" s="21">
        <f>Ugovori_OPULJP[[#This Row],[Bespovratna sredstva - Ukupno (EU+Nac) HRK
= Ukupna ugovorena vrijednost bespovratnih sredstava]]+Ugovori_OPULJP[[#This Row],[Javni doprinos korisnika - HRK]]+Ugovori_OPULJP[[#This Row],[Privatni doprinos korisnika - HRK]]</f>
        <v>1199006.8799999999</v>
      </c>
      <c r="Z3297" s="22">
        <f>Ugovori_OPULJP[[#This Row],[UKUPNI PRIHVATLJIVI IZDACI
TOTAL ELIGIBLE EXPENDITURE
= Bespovratna sredstva ukupno + doprinos korisnika
= Ukupni prihvatljivi troškovi
= Ukupna ugovorena vrijednost projekta HRK]]/7.5345</f>
        <v>159135.56042205851</v>
      </c>
      <c r="AA3297" s="13" t="s">
        <v>10676</v>
      </c>
      <c r="AB3297" s="13" t="s">
        <v>10677</v>
      </c>
      <c r="AC3297" s="98" t="s">
        <v>11903</v>
      </c>
      <c r="AD3297" s="12" t="s">
        <v>11033</v>
      </c>
    </row>
    <row r="3298" spans="1:30" ht="66.75" customHeight="1" x14ac:dyDescent="0.3">
      <c r="A3298" s="10" t="s">
        <v>11904</v>
      </c>
      <c r="B3298" s="11" t="s">
        <v>10671</v>
      </c>
      <c r="C3298" s="12" t="s">
        <v>11785</v>
      </c>
      <c r="D3298" s="12" t="s">
        <v>11831</v>
      </c>
      <c r="E3298" s="13" t="s">
        <v>223</v>
      </c>
      <c r="F3298" s="14" t="s">
        <v>11905</v>
      </c>
      <c r="G3298" s="14" t="s">
        <v>11906</v>
      </c>
      <c r="H3298" s="16">
        <v>43069</v>
      </c>
      <c r="I3298" s="16">
        <v>43799</v>
      </c>
      <c r="J3298" s="17" t="str">
        <f>IF(Ugovori_OPULJP[[#This Row],[DATUM ZAVRŠETKA OPERACIJE]]&gt;DATE(2023,12,31),"u provedbi","završen")</f>
        <v>završen</v>
      </c>
      <c r="K3298" s="15" t="s">
        <v>11907</v>
      </c>
      <c r="L3298" s="15" t="s">
        <v>21</v>
      </c>
      <c r="M3298" s="18">
        <v>0.85</v>
      </c>
      <c r="N3298" s="18">
        <v>0.15</v>
      </c>
      <c r="O3298" s="19">
        <f>Ugovori_OPULJP[[#This Row],[Bespovratna sredstva - Ukupno (EU+Nac) HRK
= Ukupna ugovorena vrijednost bespovratnih sredstava]]*Ugovori_OPULJP[[#This Row],[EU STOPA SUFINANCIRANJA %
EU CO-FINANCING RATE %]]</f>
        <v>1266291.9454999999</v>
      </c>
      <c r="P3298" s="20">
        <f>Ugovori_OPULJP[[#This Row],[Bespovratna sredstva - EU dio - HRK]]/7.5345</f>
        <v>168065.82327958057</v>
      </c>
      <c r="Q3298" s="19">
        <f>Ugovori_OPULJP[[#This Row],[Bespovratna sredstva - Ukupno (EU+Nac) HRK
= Ukupna ugovorena vrijednost bespovratnih sredstava]]*Ugovori_OPULJP[[#This Row],[STOPA NACIONALNOG SUFINANCIRANJA %]]</f>
        <v>223463.28449999998</v>
      </c>
      <c r="R3298" s="20">
        <f>Ugovori_OPULJP[[#This Row],[Bespovratna sredstva - Nacionalni dio - HRK]]/7.5345</f>
        <v>29658.674696396571</v>
      </c>
      <c r="S3298" s="19">
        <v>1489755.23</v>
      </c>
      <c r="T3298" s="20">
        <f>Ugovori_OPULJP[[#This Row],[Bespovratna sredstva - Ukupno (EU+Nac) HRK
= Ukupna ugovorena vrijednost bespovratnih sredstava]]/7.5345</f>
        <v>197724.49797597717</v>
      </c>
      <c r="U3298" s="19">
        <v>0</v>
      </c>
      <c r="V3298" s="20">
        <f>Ugovori_OPULJP[[#This Row],[Javni doprinos korisnika - HRK]]/7.5345</f>
        <v>0</v>
      </c>
      <c r="W3298" s="19">
        <v>0</v>
      </c>
      <c r="X3298" s="20">
        <f>Ugovori_OPULJP[[#This Row],[Privatni doprinos korisnika - HRK]]/7.5345</f>
        <v>0</v>
      </c>
      <c r="Y3298" s="21">
        <f>Ugovori_OPULJP[[#This Row],[Bespovratna sredstva - Ukupno (EU+Nac) HRK
= Ukupna ugovorena vrijednost bespovratnih sredstava]]+Ugovori_OPULJP[[#This Row],[Javni doprinos korisnika - HRK]]+Ugovori_OPULJP[[#This Row],[Privatni doprinos korisnika - HRK]]</f>
        <v>1489755.23</v>
      </c>
      <c r="Z3298" s="22">
        <f>Ugovori_OPULJP[[#This Row],[UKUPNI PRIHVATLJIVI IZDACI
TOTAL ELIGIBLE EXPENDITURE
= Bespovratna sredstva ukupno + doprinos korisnika
= Ukupni prihvatljivi troškovi
= Ukupna ugovorena vrijednost projekta HRK]]/7.5345</f>
        <v>197724.49797597717</v>
      </c>
      <c r="AA3298" s="13" t="s">
        <v>10676</v>
      </c>
      <c r="AB3298" s="13" t="s">
        <v>10677</v>
      </c>
      <c r="AC3298" s="98" t="s">
        <v>11908</v>
      </c>
      <c r="AD3298" s="12" t="s">
        <v>11033</v>
      </c>
    </row>
    <row r="3299" spans="1:30" ht="66.75" customHeight="1" x14ac:dyDescent="0.3">
      <c r="A3299" s="10" t="s">
        <v>11909</v>
      </c>
      <c r="B3299" s="11" t="s">
        <v>10671</v>
      </c>
      <c r="C3299" s="12" t="s">
        <v>11785</v>
      </c>
      <c r="D3299" s="12" t="s">
        <v>11831</v>
      </c>
      <c r="E3299" s="13" t="s">
        <v>223</v>
      </c>
      <c r="F3299" s="14" t="s">
        <v>11910</v>
      </c>
      <c r="G3299" s="14" t="s">
        <v>11819</v>
      </c>
      <c r="H3299" s="16">
        <v>43069</v>
      </c>
      <c r="I3299" s="16">
        <v>43676</v>
      </c>
      <c r="J3299" s="17" t="str">
        <f>IF(Ugovori_OPULJP[[#This Row],[DATUM ZAVRŠETKA OPERACIJE]]&gt;DATE(2023,12,31),"u provedbi","završen")</f>
        <v>završen</v>
      </c>
      <c r="K3299" s="15" t="s">
        <v>11820</v>
      </c>
      <c r="L3299" s="15" t="s">
        <v>117</v>
      </c>
      <c r="M3299" s="18">
        <v>0.85</v>
      </c>
      <c r="N3299" s="18">
        <v>0.15</v>
      </c>
      <c r="O3299" s="19">
        <f>Ugovori_OPULJP[[#This Row],[Bespovratna sredstva - Ukupno (EU+Nac) HRK
= Ukupna ugovorena vrijednost bespovratnih sredstava]]*Ugovori_OPULJP[[#This Row],[EU STOPA SUFINANCIRANJA %
EU CO-FINANCING RATE %]]</f>
        <v>846198.53649999993</v>
      </c>
      <c r="P3299" s="20">
        <f>Ugovori_OPULJP[[#This Row],[Bespovratna sredstva - EU dio - HRK]]/7.5345</f>
        <v>112309.84624062643</v>
      </c>
      <c r="Q3299" s="19">
        <f>Ugovori_OPULJP[[#This Row],[Bespovratna sredstva - Ukupno (EU+Nac) HRK
= Ukupna ugovorena vrijednost bespovratnih sredstava]]*Ugovori_OPULJP[[#This Row],[STOPA NACIONALNOG SUFINANCIRANJA %]]</f>
        <v>149329.15349999999</v>
      </c>
      <c r="R3299" s="20">
        <f>Ugovori_OPULJP[[#This Row],[Bespovratna sredstva - Nacionalni dio - HRK]]/7.5345</f>
        <v>19819.384630698783</v>
      </c>
      <c r="S3299" s="19">
        <v>995527.69</v>
      </c>
      <c r="T3299" s="20">
        <f>Ugovori_OPULJP[[#This Row],[Bespovratna sredstva - Ukupno (EU+Nac) HRK
= Ukupna ugovorena vrijednost bespovratnih sredstava]]/7.5345</f>
        <v>132129.23087132521</v>
      </c>
      <c r="U3299" s="19">
        <v>0</v>
      </c>
      <c r="V3299" s="20">
        <f>Ugovori_OPULJP[[#This Row],[Javni doprinos korisnika - HRK]]/7.5345</f>
        <v>0</v>
      </c>
      <c r="W3299" s="19">
        <v>0</v>
      </c>
      <c r="X3299" s="20">
        <f>Ugovori_OPULJP[[#This Row],[Privatni doprinos korisnika - HRK]]/7.5345</f>
        <v>0</v>
      </c>
      <c r="Y3299" s="21">
        <f>Ugovori_OPULJP[[#This Row],[Bespovratna sredstva - Ukupno (EU+Nac) HRK
= Ukupna ugovorena vrijednost bespovratnih sredstava]]+Ugovori_OPULJP[[#This Row],[Javni doprinos korisnika - HRK]]+Ugovori_OPULJP[[#This Row],[Privatni doprinos korisnika - HRK]]</f>
        <v>995527.69</v>
      </c>
      <c r="Z3299" s="22">
        <f>Ugovori_OPULJP[[#This Row],[UKUPNI PRIHVATLJIVI IZDACI
TOTAL ELIGIBLE EXPENDITURE
= Bespovratna sredstva ukupno + doprinos korisnika
= Ukupni prihvatljivi troškovi
= Ukupna ugovorena vrijednost projekta HRK]]/7.5345</f>
        <v>132129.23087132521</v>
      </c>
      <c r="AA3299" s="13" t="s">
        <v>10676</v>
      </c>
      <c r="AB3299" s="13" t="s">
        <v>10677</v>
      </c>
      <c r="AC3299" s="98" t="s">
        <v>11911</v>
      </c>
      <c r="AD3299" s="12" t="s">
        <v>11033</v>
      </c>
    </row>
    <row r="3300" spans="1:30" ht="66.75" customHeight="1" x14ac:dyDescent="0.3">
      <c r="A3300" s="10" t="s">
        <v>11912</v>
      </c>
      <c r="B3300" s="11" t="s">
        <v>10671</v>
      </c>
      <c r="C3300" s="12" t="s">
        <v>11785</v>
      </c>
      <c r="D3300" s="12" t="s">
        <v>11831</v>
      </c>
      <c r="E3300" s="13" t="s">
        <v>223</v>
      </c>
      <c r="F3300" s="14" t="s">
        <v>11913</v>
      </c>
      <c r="G3300" s="14" t="s">
        <v>11914</v>
      </c>
      <c r="H3300" s="16">
        <v>43069</v>
      </c>
      <c r="I3300" s="16">
        <v>43799</v>
      </c>
      <c r="J3300" s="17" t="str">
        <f>IF(Ugovori_OPULJP[[#This Row],[DATUM ZAVRŠETKA OPERACIJE]]&gt;DATE(2023,12,31),"u provedbi","završen")</f>
        <v>završen</v>
      </c>
      <c r="K3300" s="15" t="s">
        <v>11915</v>
      </c>
      <c r="L3300" s="15" t="s">
        <v>117</v>
      </c>
      <c r="M3300" s="18">
        <v>0.85</v>
      </c>
      <c r="N3300" s="18">
        <v>0.15</v>
      </c>
      <c r="O3300" s="19">
        <f>Ugovori_OPULJP[[#This Row],[Bespovratna sredstva - Ukupno (EU+Nac) HRK
= Ukupna ugovorena vrijednost bespovratnih sredstava]]*Ugovori_OPULJP[[#This Row],[EU STOPA SUFINANCIRANJA %
EU CO-FINANCING RATE %]]</f>
        <v>797911.21799999999</v>
      </c>
      <c r="P3300" s="20">
        <f>Ugovori_OPULJP[[#This Row],[Bespovratna sredstva - EU dio - HRK]]/7.5345</f>
        <v>105901.01771849491</v>
      </c>
      <c r="Q3300" s="19">
        <f>Ugovori_OPULJP[[#This Row],[Bespovratna sredstva - Ukupno (EU+Nac) HRK
= Ukupna ugovorena vrijednost bespovratnih sredstava]]*Ugovori_OPULJP[[#This Row],[STOPA NACIONALNOG SUFINANCIRANJA %]]</f>
        <v>140807.86199999999</v>
      </c>
      <c r="R3300" s="20">
        <f>Ugovori_OPULJP[[#This Row],[Bespovratna sredstva - Nacionalni dio - HRK]]/7.5345</f>
        <v>18688.414891499102</v>
      </c>
      <c r="S3300" s="19">
        <v>938719.08</v>
      </c>
      <c r="T3300" s="20">
        <f>Ugovori_OPULJP[[#This Row],[Bespovratna sredstva - Ukupno (EU+Nac) HRK
= Ukupna ugovorena vrijednost bespovratnih sredstava]]/7.5345</f>
        <v>124589.43260999401</v>
      </c>
      <c r="U3300" s="19">
        <v>0</v>
      </c>
      <c r="V3300" s="20">
        <f>Ugovori_OPULJP[[#This Row],[Javni doprinos korisnika - HRK]]/7.5345</f>
        <v>0</v>
      </c>
      <c r="W3300" s="19">
        <v>0</v>
      </c>
      <c r="X3300" s="20">
        <f>Ugovori_OPULJP[[#This Row],[Privatni doprinos korisnika - HRK]]/7.5345</f>
        <v>0</v>
      </c>
      <c r="Y3300" s="21">
        <f>Ugovori_OPULJP[[#This Row],[Bespovratna sredstva - Ukupno (EU+Nac) HRK
= Ukupna ugovorena vrijednost bespovratnih sredstava]]+Ugovori_OPULJP[[#This Row],[Javni doprinos korisnika - HRK]]+Ugovori_OPULJP[[#This Row],[Privatni doprinos korisnika - HRK]]</f>
        <v>938719.08</v>
      </c>
      <c r="Z3300" s="22">
        <f>Ugovori_OPULJP[[#This Row],[UKUPNI PRIHVATLJIVI IZDACI
TOTAL ELIGIBLE EXPENDITURE
= Bespovratna sredstva ukupno + doprinos korisnika
= Ukupni prihvatljivi troškovi
= Ukupna ugovorena vrijednost projekta HRK]]/7.5345</f>
        <v>124589.43260999401</v>
      </c>
      <c r="AA3300" s="13" t="s">
        <v>10676</v>
      </c>
      <c r="AB3300" s="13" t="s">
        <v>10677</v>
      </c>
      <c r="AC3300" s="98" t="s">
        <v>11916</v>
      </c>
      <c r="AD3300" s="12" t="s">
        <v>11033</v>
      </c>
    </row>
    <row r="3301" spans="1:30" ht="66.75" customHeight="1" x14ac:dyDescent="0.3">
      <c r="A3301" s="10" t="s">
        <v>11917</v>
      </c>
      <c r="B3301" s="11" t="s">
        <v>10671</v>
      </c>
      <c r="C3301" s="12" t="s">
        <v>11785</v>
      </c>
      <c r="D3301" s="12" t="s">
        <v>11918</v>
      </c>
      <c r="E3301" s="13" t="s">
        <v>18</v>
      </c>
      <c r="F3301" s="14" t="s">
        <v>11918</v>
      </c>
      <c r="G3301" s="14" t="s">
        <v>11919</v>
      </c>
      <c r="H3301" s="16">
        <v>43160</v>
      </c>
      <c r="I3301" s="16">
        <v>44228</v>
      </c>
      <c r="J3301" s="17" t="str">
        <f>IF(Ugovori_OPULJP[[#This Row],[DATUM ZAVRŠETKA OPERACIJE]]&gt;DATE(2023,12,31),"u provedbi","završen")</f>
        <v>završen</v>
      </c>
      <c r="K3301" s="15" t="s">
        <v>20</v>
      </c>
      <c r="L3301" s="15" t="s">
        <v>21</v>
      </c>
      <c r="M3301" s="18">
        <v>0.85</v>
      </c>
      <c r="N3301" s="18">
        <v>0.15</v>
      </c>
      <c r="O3301" s="19">
        <f>Ugovori_OPULJP[[#This Row],[Bespovratna sredstva - Ukupno (EU+Nac) HRK
= Ukupna ugovorena vrijednost bespovratnih sredstava]]*Ugovori_OPULJP[[#This Row],[EU STOPA SUFINANCIRANJA %
EU CO-FINANCING RATE %]]</f>
        <v>97545467.959499985</v>
      </c>
      <c r="P3301" s="20">
        <f>Ugovori_OPULJP[[#This Row],[Bespovratna sredstva - EU dio - HRK]]/7.5345</f>
        <v>12946508.45570376</v>
      </c>
      <c r="Q3301" s="19">
        <f>Ugovori_OPULJP[[#This Row],[Bespovratna sredstva - Ukupno (EU+Nac) HRK
= Ukupna ugovorena vrijednost bespovratnih sredstava]]*Ugovori_OPULJP[[#This Row],[STOPA NACIONALNOG SUFINANCIRANJA %]]</f>
        <v>17213906.110499997</v>
      </c>
      <c r="R3301" s="20">
        <f>Ugovori_OPULJP[[#This Row],[Bespovratna sredstva - Nacionalni dio - HRK]]/7.5345</f>
        <v>2284677.9627712518</v>
      </c>
      <c r="S3301" s="19">
        <v>114759374.06999999</v>
      </c>
      <c r="T3301" s="20">
        <f>Ugovori_OPULJP[[#This Row],[Bespovratna sredstva - Ukupno (EU+Nac) HRK
= Ukupna ugovorena vrijednost bespovratnih sredstava]]/7.5345</f>
        <v>15231186.418475013</v>
      </c>
      <c r="U3301" s="19">
        <v>0</v>
      </c>
      <c r="V3301" s="20">
        <f>Ugovori_OPULJP[[#This Row],[Javni doprinos korisnika - HRK]]/7.5345</f>
        <v>0</v>
      </c>
      <c r="W3301" s="19">
        <v>0</v>
      </c>
      <c r="X3301" s="20">
        <f>Ugovori_OPULJP[[#This Row],[Privatni doprinos korisnika - HRK]]/7.5345</f>
        <v>0</v>
      </c>
      <c r="Y3301" s="21">
        <f>Ugovori_OPULJP[[#This Row],[Bespovratna sredstva - Ukupno (EU+Nac) HRK
= Ukupna ugovorena vrijednost bespovratnih sredstava]]+Ugovori_OPULJP[[#This Row],[Javni doprinos korisnika - HRK]]+Ugovori_OPULJP[[#This Row],[Privatni doprinos korisnika - HRK]]</f>
        <v>114759374.06999999</v>
      </c>
      <c r="Z3301" s="22">
        <f>Ugovori_OPULJP[[#This Row],[UKUPNI PRIHVATLJIVI IZDACI
TOTAL ELIGIBLE EXPENDITURE
= Bespovratna sredstva ukupno + doprinos korisnika
= Ukupni prihvatljivi troškovi
= Ukupna ugovorena vrijednost projekta HRK]]/7.5345</f>
        <v>15231186.418475013</v>
      </c>
      <c r="AA3301" s="13" t="s">
        <v>10676</v>
      </c>
      <c r="AB3301" s="13" t="s">
        <v>10677</v>
      </c>
      <c r="AC3301" s="98" t="s">
        <v>11920</v>
      </c>
      <c r="AD3301" s="12" t="s">
        <v>11033</v>
      </c>
    </row>
    <row r="3302" spans="1:30" ht="66.75" customHeight="1" x14ac:dyDescent="0.3">
      <c r="A3302" s="10" t="s">
        <v>11921</v>
      </c>
      <c r="B3302" s="11" t="s">
        <v>10671</v>
      </c>
      <c r="C3302" s="12" t="s">
        <v>11785</v>
      </c>
      <c r="D3302" s="12" t="s">
        <v>11922</v>
      </c>
      <c r="E3302" s="13" t="s">
        <v>18</v>
      </c>
      <c r="F3302" s="43" t="s">
        <v>11923</v>
      </c>
      <c r="G3302" s="14" t="s">
        <v>11787</v>
      </c>
      <c r="H3302" s="16">
        <v>43344</v>
      </c>
      <c r="I3302" s="16">
        <v>45201</v>
      </c>
      <c r="J3302" s="17" t="str">
        <f>IF(Ugovori_OPULJP[[#This Row],[DATUM ZAVRŠETKA OPERACIJE]]&gt;DATE(2023,12,31),"u provedbi","završen")</f>
        <v>završen</v>
      </c>
      <c r="K3302" s="15" t="s">
        <v>20</v>
      </c>
      <c r="L3302" s="15" t="s">
        <v>21</v>
      </c>
      <c r="M3302" s="18">
        <v>0.85</v>
      </c>
      <c r="N3302" s="18">
        <v>0.15</v>
      </c>
      <c r="O3302" s="19">
        <f>Ugovori_OPULJP[[#This Row],[Bespovratna sredstva - Ukupno (EU+Nac) HRK
= Ukupna ugovorena vrijednost bespovratnih sredstava]]*Ugovori_OPULJP[[#This Row],[EU STOPA SUFINANCIRANJA %
EU CO-FINANCING RATE %]]</f>
        <v>297499999.99150002</v>
      </c>
      <c r="P3302" s="20">
        <f>Ugovori_OPULJP[[#This Row],[Bespovratna sredstva - EU dio - HRK]]/7.5345</f>
        <v>39485035.502223104</v>
      </c>
      <c r="Q3302" s="19">
        <f>Ugovori_OPULJP[[#This Row],[Bespovratna sredstva - Ukupno (EU+Nac) HRK
= Ukupna ugovorena vrijednost bespovratnih sredstava]]*Ugovori_OPULJP[[#This Row],[STOPA NACIONALNOG SUFINANCIRANJA %]]</f>
        <v>52499999.998499997</v>
      </c>
      <c r="R3302" s="20">
        <f>Ugovori_OPULJP[[#This Row],[Bespovratna sredstva - Nacionalni dio - HRK]]/7.5345</f>
        <v>6967947.4415687826</v>
      </c>
      <c r="S3302" s="19">
        <v>349999999.99000001</v>
      </c>
      <c r="T3302" s="20">
        <f>Ugovori_OPULJP[[#This Row],[Bespovratna sredstva - Ukupno (EU+Nac) HRK
= Ukupna ugovorena vrijednost bespovratnih sredstava]]/7.5345</f>
        <v>46452982.943791889</v>
      </c>
      <c r="U3302" s="19">
        <v>0</v>
      </c>
      <c r="V3302" s="20">
        <f>Ugovori_OPULJP[[#This Row],[Javni doprinos korisnika - HRK]]/7.5345</f>
        <v>0</v>
      </c>
      <c r="W3302" s="19">
        <v>0</v>
      </c>
      <c r="X3302" s="20">
        <f>Ugovori_OPULJP[[#This Row],[Privatni doprinos korisnika - HRK]]/7.5345</f>
        <v>0</v>
      </c>
      <c r="Y3302" s="21">
        <f>Ugovori_OPULJP[[#This Row],[Bespovratna sredstva - Ukupno (EU+Nac) HRK
= Ukupna ugovorena vrijednost bespovratnih sredstava]]+Ugovori_OPULJP[[#This Row],[Javni doprinos korisnika - HRK]]+Ugovori_OPULJP[[#This Row],[Privatni doprinos korisnika - HRK]]</f>
        <v>349999999.99000001</v>
      </c>
      <c r="Z3302" s="22">
        <f>Ugovori_OPULJP[[#This Row],[UKUPNI PRIHVATLJIVI IZDACI
TOTAL ELIGIBLE EXPENDITURE
= Bespovratna sredstva ukupno + doprinos korisnika
= Ukupni prihvatljivi troškovi
= Ukupna ugovorena vrijednost projekta HRK]]/7.5345</f>
        <v>46452982.943791889</v>
      </c>
      <c r="AA3302" s="13" t="s">
        <v>10676</v>
      </c>
      <c r="AB3302" s="13" t="s">
        <v>10677</v>
      </c>
      <c r="AC3302" s="98" t="s">
        <v>11924</v>
      </c>
      <c r="AD3302" s="12" t="s">
        <v>11033</v>
      </c>
    </row>
    <row r="3303" spans="1:30" ht="66.75" customHeight="1" x14ac:dyDescent="0.3">
      <c r="A3303" s="10" t="s">
        <v>11925</v>
      </c>
      <c r="B3303" s="11" t="s">
        <v>10671</v>
      </c>
      <c r="C3303" s="12" t="s">
        <v>11926</v>
      </c>
      <c r="D3303" s="12" t="s">
        <v>11927</v>
      </c>
      <c r="E3303" s="13" t="s">
        <v>18</v>
      </c>
      <c r="F3303" s="14" t="s">
        <v>11927</v>
      </c>
      <c r="G3303" s="14" t="s">
        <v>10677</v>
      </c>
      <c r="H3303" s="16">
        <v>42370</v>
      </c>
      <c r="I3303" s="16">
        <v>43830</v>
      </c>
      <c r="J3303" s="17" t="str">
        <f>IF(Ugovori_OPULJP[[#This Row],[DATUM ZAVRŠETKA OPERACIJE]]&gt;DATE(2023,12,31),"u provedbi","završen")</f>
        <v>završen</v>
      </c>
      <c r="K3303" s="15" t="s">
        <v>20</v>
      </c>
      <c r="L3303" s="15" t="s">
        <v>21</v>
      </c>
      <c r="M3303" s="18">
        <v>0.85</v>
      </c>
      <c r="N3303" s="18">
        <v>0.15</v>
      </c>
      <c r="O3303" s="19">
        <f>Ugovori_OPULJP[[#This Row],[Bespovratna sredstva - Ukupno (EU+Nac) HRK
= Ukupna ugovorena vrijednost bespovratnih sredstava]]*Ugovori_OPULJP[[#This Row],[EU STOPA SUFINANCIRANJA %
EU CO-FINANCING RATE %]]</f>
        <v>9780414.1684999987</v>
      </c>
      <c r="P3303" s="20">
        <f>Ugovori_OPULJP[[#This Row],[Bespovratna sredstva - EU dio - HRK]]/7.5345</f>
        <v>1298084.0359015195</v>
      </c>
      <c r="Q3303" s="19">
        <f>Ugovori_OPULJP[[#This Row],[Bespovratna sredstva - Ukupno (EU+Nac) HRK
= Ukupna ugovorena vrijednost bespovratnih sredstava]]*Ugovori_OPULJP[[#This Row],[STOPA NACIONALNOG SUFINANCIRANJA %]]</f>
        <v>1725955.4415</v>
      </c>
      <c r="R3303" s="20">
        <f>Ugovori_OPULJP[[#This Row],[Bespovratna sredstva - Nacionalni dio - HRK]]/7.5345</f>
        <v>229073.65339438579</v>
      </c>
      <c r="S3303" s="19">
        <v>11506369.609999999</v>
      </c>
      <c r="T3303" s="20">
        <f>Ugovori_OPULJP[[#This Row],[Bespovratna sredstva - Ukupno (EU+Nac) HRK
= Ukupna ugovorena vrijednost bespovratnih sredstava]]/7.5345</f>
        <v>1527157.6892959054</v>
      </c>
      <c r="U3303" s="19">
        <v>0</v>
      </c>
      <c r="V3303" s="20">
        <f>Ugovori_OPULJP[[#This Row],[Javni doprinos korisnika - HRK]]/7.5345</f>
        <v>0</v>
      </c>
      <c r="W3303" s="19">
        <v>0</v>
      </c>
      <c r="X3303" s="20">
        <f>Ugovori_OPULJP[[#This Row],[Privatni doprinos korisnika - HRK]]/7.5345</f>
        <v>0</v>
      </c>
      <c r="Y3303" s="21">
        <f>Ugovori_OPULJP[[#This Row],[Bespovratna sredstva - Ukupno (EU+Nac) HRK
= Ukupna ugovorena vrijednost bespovratnih sredstava]]+Ugovori_OPULJP[[#This Row],[Javni doprinos korisnika - HRK]]+Ugovori_OPULJP[[#This Row],[Privatni doprinos korisnika - HRK]]</f>
        <v>11506369.609999999</v>
      </c>
      <c r="Z3303" s="22">
        <f>Ugovori_OPULJP[[#This Row],[UKUPNI PRIHVATLJIVI IZDACI
TOTAL ELIGIBLE EXPENDITURE
= Bespovratna sredstva ukupno + doprinos korisnika
= Ukupni prihvatljivi troškovi
= Ukupna ugovorena vrijednost projekta HRK]]/7.5345</f>
        <v>1527157.6892959054</v>
      </c>
      <c r="AA3303" s="13" t="s">
        <v>10676</v>
      </c>
      <c r="AB3303" s="13" t="s">
        <v>10677</v>
      </c>
      <c r="AC3303" s="98" t="s">
        <v>11928</v>
      </c>
      <c r="AD3303" s="12" t="s">
        <v>11033</v>
      </c>
    </row>
    <row r="3304" spans="1:30" ht="66.75" customHeight="1" x14ac:dyDescent="0.3">
      <c r="A3304" s="10" t="s">
        <v>11929</v>
      </c>
      <c r="B3304" s="11" t="s">
        <v>10671</v>
      </c>
      <c r="C3304" s="12" t="s">
        <v>11926</v>
      </c>
      <c r="D3304" s="12" t="s">
        <v>11930</v>
      </c>
      <c r="E3304" s="13" t="s">
        <v>18</v>
      </c>
      <c r="F3304" s="14" t="s">
        <v>11931</v>
      </c>
      <c r="G3304" s="14" t="s">
        <v>10676</v>
      </c>
      <c r="H3304" s="16">
        <v>42552</v>
      </c>
      <c r="I3304" s="16">
        <v>44742</v>
      </c>
      <c r="J3304" s="17" t="str">
        <f>IF(Ugovori_OPULJP[[#This Row],[DATUM ZAVRŠETKA OPERACIJE]]&gt;DATE(2023,12,31),"u provedbi","završen")</f>
        <v>završen</v>
      </c>
      <c r="K3304" s="15" t="s">
        <v>21</v>
      </c>
      <c r="L3304" s="15" t="s">
        <v>21</v>
      </c>
      <c r="M3304" s="18">
        <v>0.85</v>
      </c>
      <c r="N3304" s="18">
        <v>0.15</v>
      </c>
      <c r="O3304" s="19">
        <f>Ugovori_OPULJP[[#This Row],[Bespovratna sredstva - Ukupno (EU+Nac) HRK
= Ukupna ugovorena vrijednost bespovratnih sredstava]]*Ugovori_OPULJP[[#This Row],[EU STOPA SUFINANCIRANJA %
EU CO-FINANCING RATE %]]</f>
        <v>9690000</v>
      </c>
      <c r="P3304" s="20">
        <f>Ugovori_OPULJP[[#This Row],[Bespovratna sredstva - EU dio - HRK]]/7.5345</f>
        <v>1286084.0135377264</v>
      </c>
      <c r="Q3304" s="19">
        <f>Ugovori_OPULJP[[#This Row],[Bespovratna sredstva - Ukupno (EU+Nac) HRK
= Ukupna ugovorena vrijednost bespovratnih sredstava]]*Ugovori_OPULJP[[#This Row],[STOPA NACIONALNOG SUFINANCIRANJA %]]</f>
        <v>1710000</v>
      </c>
      <c r="R3304" s="20">
        <f>Ugovori_OPULJP[[#This Row],[Bespovratna sredstva - Nacionalni dio - HRK]]/7.5345</f>
        <v>226956.00238901054</v>
      </c>
      <c r="S3304" s="19">
        <v>11400000</v>
      </c>
      <c r="T3304" s="20">
        <f>Ugovori_OPULJP[[#This Row],[Bespovratna sredstva - Ukupno (EU+Nac) HRK
= Ukupna ugovorena vrijednost bespovratnih sredstava]]/7.5345</f>
        <v>1513040.0159267369</v>
      </c>
      <c r="U3304" s="19">
        <v>0</v>
      </c>
      <c r="V3304" s="20">
        <f>Ugovori_OPULJP[[#This Row],[Javni doprinos korisnika - HRK]]/7.5345</f>
        <v>0</v>
      </c>
      <c r="W3304" s="19">
        <v>0</v>
      </c>
      <c r="X3304" s="20">
        <f>Ugovori_OPULJP[[#This Row],[Privatni doprinos korisnika - HRK]]/7.5345</f>
        <v>0</v>
      </c>
      <c r="Y3304" s="21">
        <f>Ugovori_OPULJP[[#This Row],[Bespovratna sredstva - Ukupno (EU+Nac) HRK
= Ukupna ugovorena vrijednost bespovratnih sredstava]]+Ugovori_OPULJP[[#This Row],[Javni doprinos korisnika - HRK]]+Ugovori_OPULJP[[#This Row],[Privatni doprinos korisnika - HRK]]</f>
        <v>11400000</v>
      </c>
      <c r="Z3304" s="22">
        <f>Ugovori_OPULJP[[#This Row],[UKUPNI PRIHVATLJIVI IZDACI
TOTAL ELIGIBLE EXPENDITURE
= Bespovratna sredstva ukupno + doprinos korisnika
= Ukupni prihvatljivi troškovi
= Ukupna ugovorena vrijednost projekta HRK]]/7.5345</f>
        <v>1513040.0159267369</v>
      </c>
      <c r="AA3304" s="13" t="s">
        <v>10676</v>
      </c>
      <c r="AB3304" s="13" t="s">
        <v>10677</v>
      </c>
      <c r="AC3304" s="98" t="s">
        <v>11932</v>
      </c>
      <c r="AD3304" s="12" t="s">
        <v>11033</v>
      </c>
    </row>
    <row r="3305" spans="1:30" ht="66.75" customHeight="1" x14ac:dyDescent="0.3">
      <c r="A3305" s="10" t="s">
        <v>11933</v>
      </c>
      <c r="B3305" s="11" t="s">
        <v>10671</v>
      </c>
      <c r="C3305" s="12" t="s">
        <v>11926</v>
      </c>
      <c r="D3305" s="12" t="s">
        <v>11934</v>
      </c>
      <c r="E3305" s="13" t="s">
        <v>223</v>
      </c>
      <c r="F3305" s="14" t="s">
        <v>11935</v>
      </c>
      <c r="G3305" s="14" t="s">
        <v>11936</v>
      </c>
      <c r="H3305" s="16">
        <v>43125</v>
      </c>
      <c r="I3305" s="16">
        <v>43549</v>
      </c>
      <c r="J3305" s="17" t="str">
        <f>IF(Ugovori_OPULJP[[#This Row],[DATUM ZAVRŠETKA OPERACIJE]]&gt;DATE(2023,12,31),"u provedbi","završen")</f>
        <v>završen</v>
      </c>
      <c r="K3305" s="15" t="s">
        <v>324</v>
      </c>
      <c r="L3305" s="15" t="s">
        <v>324</v>
      </c>
      <c r="M3305" s="18">
        <v>0.85</v>
      </c>
      <c r="N3305" s="18">
        <v>0.15</v>
      </c>
      <c r="O3305" s="19">
        <f>Ugovori_OPULJP[[#This Row],[Bespovratna sredstva - Ukupno (EU+Nac) HRK
= Ukupna ugovorena vrijednost bespovratnih sredstava]]*Ugovori_OPULJP[[#This Row],[EU STOPA SUFINANCIRANJA %
EU CO-FINANCING RATE %]]</f>
        <v>561862.84349999996</v>
      </c>
      <c r="P3305" s="20">
        <f>Ugovori_OPULJP[[#This Row],[Bespovratna sredstva - EU dio - HRK]]/7.5345</f>
        <v>74572.014533147507</v>
      </c>
      <c r="Q3305" s="19">
        <f>Ugovori_OPULJP[[#This Row],[Bespovratna sredstva - Ukupno (EU+Nac) HRK
= Ukupna ugovorena vrijednost bespovratnih sredstava]]*Ugovori_OPULJP[[#This Row],[STOPA NACIONALNOG SUFINANCIRANJA %]]</f>
        <v>99152.266499999998</v>
      </c>
      <c r="R3305" s="20">
        <f>Ugovori_OPULJP[[#This Row],[Bespovratna sredstva - Nacionalni dio - HRK]]/7.5345</f>
        <v>13159.767270555443</v>
      </c>
      <c r="S3305" s="19">
        <v>661015.11</v>
      </c>
      <c r="T3305" s="20">
        <f>Ugovori_OPULJP[[#This Row],[Bespovratna sredstva - Ukupno (EU+Nac) HRK
= Ukupna ugovorena vrijednost bespovratnih sredstava]]/7.5345</f>
        <v>87731.781803702965</v>
      </c>
      <c r="U3305" s="19">
        <v>0</v>
      </c>
      <c r="V3305" s="20">
        <f>Ugovori_OPULJP[[#This Row],[Javni doprinos korisnika - HRK]]/7.5345</f>
        <v>0</v>
      </c>
      <c r="W3305" s="19">
        <v>0</v>
      </c>
      <c r="X3305" s="20">
        <f>Ugovori_OPULJP[[#This Row],[Privatni doprinos korisnika - HRK]]/7.5345</f>
        <v>0</v>
      </c>
      <c r="Y3305" s="21">
        <f>Ugovori_OPULJP[[#This Row],[Bespovratna sredstva - Ukupno (EU+Nac) HRK
= Ukupna ugovorena vrijednost bespovratnih sredstava]]+Ugovori_OPULJP[[#This Row],[Javni doprinos korisnika - HRK]]+Ugovori_OPULJP[[#This Row],[Privatni doprinos korisnika - HRK]]</f>
        <v>661015.11</v>
      </c>
      <c r="Z3305" s="22">
        <f>Ugovori_OPULJP[[#This Row],[UKUPNI PRIHVATLJIVI IZDACI
TOTAL ELIGIBLE EXPENDITURE
= Bespovratna sredstva ukupno + doprinos korisnika
= Ukupni prihvatljivi troškovi
= Ukupna ugovorena vrijednost projekta HRK]]/7.5345</f>
        <v>87731.781803702965</v>
      </c>
      <c r="AA3305" s="13" t="s">
        <v>10676</v>
      </c>
      <c r="AB3305" s="13" t="s">
        <v>10677</v>
      </c>
      <c r="AC3305" s="98" t="s">
        <v>11937</v>
      </c>
      <c r="AD3305" s="12" t="s">
        <v>11033</v>
      </c>
    </row>
    <row r="3306" spans="1:30" ht="66.75" customHeight="1" x14ac:dyDescent="0.3">
      <c r="A3306" s="10" t="s">
        <v>11938</v>
      </c>
      <c r="B3306" s="11" t="s">
        <v>10671</v>
      </c>
      <c r="C3306" s="12" t="s">
        <v>11926</v>
      </c>
      <c r="D3306" s="12" t="s">
        <v>11934</v>
      </c>
      <c r="E3306" s="13" t="s">
        <v>223</v>
      </c>
      <c r="F3306" s="14" t="s">
        <v>11939</v>
      </c>
      <c r="G3306" s="14" t="s">
        <v>391</v>
      </c>
      <c r="H3306" s="16">
        <v>43125</v>
      </c>
      <c r="I3306" s="16">
        <v>44221</v>
      </c>
      <c r="J3306" s="17" t="str">
        <f>IF(Ugovori_OPULJP[[#This Row],[DATUM ZAVRŠETKA OPERACIJE]]&gt;DATE(2023,12,31),"u provedbi","završen")</f>
        <v>završen</v>
      </c>
      <c r="K3306" s="15" t="s">
        <v>880</v>
      </c>
      <c r="L3306" s="15" t="s">
        <v>21</v>
      </c>
      <c r="M3306" s="18">
        <v>0.85</v>
      </c>
      <c r="N3306" s="18">
        <v>0.15</v>
      </c>
      <c r="O3306" s="19">
        <f>Ugovori_OPULJP[[#This Row],[Bespovratna sredstva - Ukupno (EU+Nac) HRK
= Ukupna ugovorena vrijednost bespovratnih sredstava]]*Ugovori_OPULJP[[#This Row],[EU STOPA SUFINANCIRANJA %
EU CO-FINANCING RATE %]]</f>
        <v>1177444.1654999999</v>
      </c>
      <c r="P3306" s="20">
        <f>Ugovori_OPULJP[[#This Row],[Bespovratna sredstva - EU dio - HRK]]/7.5345</f>
        <v>156273.69639657572</v>
      </c>
      <c r="Q3306" s="19">
        <f>Ugovori_OPULJP[[#This Row],[Bespovratna sredstva - Ukupno (EU+Nac) HRK
= Ukupna ugovorena vrijednost bespovratnih sredstava]]*Ugovori_OPULJP[[#This Row],[STOPA NACIONALNOG SUFINANCIRANJA %]]</f>
        <v>207784.26449999999</v>
      </c>
      <c r="R3306" s="20">
        <f>Ugovori_OPULJP[[#This Row],[Bespovratna sredstva - Nacionalni dio - HRK]]/7.5345</f>
        <v>27577.711128807481</v>
      </c>
      <c r="S3306" s="19">
        <v>1385228.43</v>
      </c>
      <c r="T3306" s="20">
        <f>Ugovori_OPULJP[[#This Row],[Bespovratna sredstva - Ukupno (EU+Nac) HRK
= Ukupna ugovorena vrijednost bespovratnih sredstava]]/7.5345</f>
        <v>183851.40752538323</v>
      </c>
      <c r="U3306" s="19">
        <v>0</v>
      </c>
      <c r="V3306" s="20">
        <f>Ugovori_OPULJP[[#This Row],[Javni doprinos korisnika - HRK]]/7.5345</f>
        <v>0</v>
      </c>
      <c r="W3306" s="19">
        <v>0</v>
      </c>
      <c r="X3306" s="20">
        <f>Ugovori_OPULJP[[#This Row],[Privatni doprinos korisnika - HRK]]/7.5345</f>
        <v>0</v>
      </c>
      <c r="Y3306" s="21">
        <f>Ugovori_OPULJP[[#This Row],[Bespovratna sredstva - Ukupno (EU+Nac) HRK
= Ukupna ugovorena vrijednost bespovratnih sredstava]]+Ugovori_OPULJP[[#This Row],[Javni doprinos korisnika - HRK]]+Ugovori_OPULJP[[#This Row],[Privatni doprinos korisnika - HRK]]</f>
        <v>1385228.43</v>
      </c>
      <c r="Z3306" s="22">
        <f>Ugovori_OPULJP[[#This Row],[UKUPNI PRIHVATLJIVI IZDACI
TOTAL ELIGIBLE EXPENDITURE
= Bespovratna sredstva ukupno + doprinos korisnika
= Ukupni prihvatljivi troškovi
= Ukupna ugovorena vrijednost projekta HRK]]/7.5345</f>
        <v>183851.40752538323</v>
      </c>
      <c r="AA3306" s="13" t="s">
        <v>10676</v>
      </c>
      <c r="AB3306" s="13" t="s">
        <v>10677</v>
      </c>
      <c r="AC3306" s="98" t="s">
        <v>11940</v>
      </c>
      <c r="AD3306" s="12" t="s">
        <v>11033</v>
      </c>
    </row>
    <row r="3307" spans="1:30" ht="66.75" customHeight="1" x14ac:dyDescent="0.3">
      <c r="A3307" s="10" t="s">
        <v>11941</v>
      </c>
      <c r="B3307" s="11" t="s">
        <v>10671</v>
      </c>
      <c r="C3307" s="12" t="s">
        <v>11926</v>
      </c>
      <c r="D3307" s="12" t="s">
        <v>11934</v>
      </c>
      <c r="E3307" s="13" t="s">
        <v>223</v>
      </c>
      <c r="F3307" s="14" t="s">
        <v>11942</v>
      </c>
      <c r="G3307" s="14" t="s">
        <v>502</v>
      </c>
      <c r="H3307" s="16">
        <v>43125</v>
      </c>
      <c r="I3307" s="16">
        <v>43580</v>
      </c>
      <c r="J3307" s="17" t="str">
        <f>IF(Ugovori_OPULJP[[#This Row],[DATUM ZAVRŠETKA OPERACIJE]]&gt;DATE(2023,12,31),"u provedbi","završen")</f>
        <v>završen</v>
      </c>
      <c r="K3307" s="15" t="s">
        <v>91</v>
      </c>
      <c r="L3307" s="15" t="s">
        <v>91</v>
      </c>
      <c r="M3307" s="18">
        <v>0.85</v>
      </c>
      <c r="N3307" s="18">
        <v>0.15</v>
      </c>
      <c r="O3307" s="19">
        <f>Ugovori_OPULJP[[#This Row],[Bespovratna sredstva - Ukupno (EU+Nac) HRK
= Ukupna ugovorena vrijednost bespovratnih sredstava]]*Ugovori_OPULJP[[#This Row],[EU STOPA SUFINANCIRANJA %
EU CO-FINANCING RATE %]]</f>
        <v>1248410.4955</v>
      </c>
      <c r="P3307" s="20">
        <f>Ugovori_OPULJP[[#This Row],[Bespovratna sredstva - EU dio - HRK]]/7.5345</f>
        <v>165692.54701705487</v>
      </c>
      <c r="Q3307" s="19">
        <f>Ugovori_OPULJP[[#This Row],[Bespovratna sredstva - Ukupno (EU+Nac) HRK
= Ukupna ugovorena vrijednost bespovratnih sredstava]]*Ugovori_OPULJP[[#This Row],[STOPA NACIONALNOG SUFINANCIRANJA %]]</f>
        <v>220307.73449999999</v>
      </c>
      <c r="R3307" s="20">
        <f>Ugovori_OPULJP[[#This Row],[Bespovratna sredstva - Nacionalni dio - HRK]]/7.5345</f>
        <v>29239.861238303798</v>
      </c>
      <c r="S3307" s="19">
        <v>1468718.23</v>
      </c>
      <c r="T3307" s="20">
        <f>Ugovori_OPULJP[[#This Row],[Bespovratna sredstva - Ukupno (EU+Nac) HRK
= Ukupna ugovorena vrijednost bespovratnih sredstava]]/7.5345</f>
        <v>194932.40825535866</v>
      </c>
      <c r="U3307" s="19">
        <v>0</v>
      </c>
      <c r="V3307" s="20">
        <f>Ugovori_OPULJP[[#This Row],[Javni doprinos korisnika - HRK]]/7.5345</f>
        <v>0</v>
      </c>
      <c r="W3307" s="19">
        <v>0</v>
      </c>
      <c r="X3307" s="20">
        <f>Ugovori_OPULJP[[#This Row],[Privatni doprinos korisnika - HRK]]/7.5345</f>
        <v>0</v>
      </c>
      <c r="Y3307" s="21">
        <f>Ugovori_OPULJP[[#This Row],[Bespovratna sredstva - Ukupno (EU+Nac) HRK
= Ukupna ugovorena vrijednost bespovratnih sredstava]]+Ugovori_OPULJP[[#This Row],[Javni doprinos korisnika - HRK]]+Ugovori_OPULJP[[#This Row],[Privatni doprinos korisnika - HRK]]</f>
        <v>1468718.23</v>
      </c>
      <c r="Z3307" s="22">
        <f>Ugovori_OPULJP[[#This Row],[UKUPNI PRIHVATLJIVI IZDACI
TOTAL ELIGIBLE EXPENDITURE
= Bespovratna sredstva ukupno + doprinos korisnika
= Ukupni prihvatljivi troškovi
= Ukupna ugovorena vrijednost projekta HRK]]/7.5345</f>
        <v>194932.40825535866</v>
      </c>
      <c r="AA3307" s="13" t="s">
        <v>10676</v>
      </c>
      <c r="AB3307" s="13" t="s">
        <v>10677</v>
      </c>
      <c r="AC3307" s="98" t="s">
        <v>11943</v>
      </c>
      <c r="AD3307" s="12" t="s">
        <v>11033</v>
      </c>
    </row>
    <row r="3308" spans="1:30" ht="66.75" customHeight="1" x14ac:dyDescent="0.3">
      <c r="A3308" s="10" t="s">
        <v>11944</v>
      </c>
      <c r="B3308" s="11" t="s">
        <v>10671</v>
      </c>
      <c r="C3308" s="12" t="s">
        <v>11926</v>
      </c>
      <c r="D3308" s="12" t="s">
        <v>11934</v>
      </c>
      <c r="E3308" s="13" t="s">
        <v>223</v>
      </c>
      <c r="F3308" s="14" t="s">
        <v>11945</v>
      </c>
      <c r="G3308" s="14" t="s">
        <v>2529</v>
      </c>
      <c r="H3308" s="16">
        <v>43125</v>
      </c>
      <c r="I3308" s="16">
        <v>44221</v>
      </c>
      <c r="J3308" s="17" t="str">
        <f>IF(Ugovori_OPULJP[[#This Row],[DATUM ZAVRŠETKA OPERACIJE]]&gt;DATE(2023,12,31),"u provedbi","završen")</f>
        <v>završen</v>
      </c>
      <c r="K3308" s="15" t="s">
        <v>417</v>
      </c>
      <c r="L3308" s="15" t="s">
        <v>417</v>
      </c>
      <c r="M3308" s="18">
        <v>0.85</v>
      </c>
      <c r="N3308" s="18">
        <v>0.15</v>
      </c>
      <c r="O3308" s="19">
        <f>Ugovori_OPULJP[[#This Row],[Bespovratna sredstva - Ukupno (EU+Nac) HRK
= Ukupna ugovorena vrijednost bespovratnih sredstava]]*Ugovori_OPULJP[[#This Row],[EU STOPA SUFINANCIRANJA %
EU CO-FINANCING RATE %]]</f>
        <v>1240654.2625</v>
      </c>
      <c r="P3308" s="20">
        <f>Ugovori_OPULJP[[#This Row],[Bespovratna sredstva - EU dio - HRK]]/7.5345</f>
        <v>164663.11799057666</v>
      </c>
      <c r="Q3308" s="19">
        <f>Ugovori_OPULJP[[#This Row],[Bespovratna sredstva - Ukupno (EU+Nac) HRK
= Ukupna ugovorena vrijednost bespovratnih sredstava]]*Ugovori_OPULJP[[#This Row],[STOPA NACIONALNOG SUFINANCIRANJA %]]</f>
        <v>218938.98749999999</v>
      </c>
      <c r="R3308" s="20">
        <f>Ugovori_OPULJP[[#This Row],[Bespovratna sredstva - Nacionalni dio - HRK]]/7.5345</f>
        <v>29058.197292454704</v>
      </c>
      <c r="S3308" s="19">
        <v>1459593.25</v>
      </c>
      <c r="T3308" s="20">
        <f>Ugovori_OPULJP[[#This Row],[Bespovratna sredstva - Ukupno (EU+Nac) HRK
= Ukupna ugovorena vrijednost bespovratnih sredstava]]/7.5345</f>
        <v>193721.31528303138</v>
      </c>
      <c r="U3308" s="19">
        <v>0</v>
      </c>
      <c r="V3308" s="20">
        <f>Ugovori_OPULJP[[#This Row],[Javni doprinos korisnika - HRK]]/7.5345</f>
        <v>0</v>
      </c>
      <c r="W3308" s="19">
        <v>0</v>
      </c>
      <c r="X3308" s="20">
        <f>Ugovori_OPULJP[[#This Row],[Privatni doprinos korisnika - HRK]]/7.5345</f>
        <v>0</v>
      </c>
      <c r="Y3308" s="21">
        <f>Ugovori_OPULJP[[#This Row],[Bespovratna sredstva - Ukupno (EU+Nac) HRK
= Ukupna ugovorena vrijednost bespovratnih sredstava]]+Ugovori_OPULJP[[#This Row],[Javni doprinos korisnika - HRK]]+Ugovori_OPULJP[[#This Row],[Privatni doprinos korisnika - HRK]]</f>
        <v>1459593.25</v>
      </c>
      <c r="Z3308" s="22">
        <f>Ugovori_OPULJP[[#This Row],[UKUPNI PRIHVATLJIVI IZDACI
TOTAL ELIGIBLE EXPENDITURE
= Bespovratna sredstva ukupno + doprinos korisnika
= Ukupni prihvatljivi troškovi
= Ukupna ugovorena vrijednost projekta HRK]]/7.5345</f>
        <v>193721.31528303138</v>
      </c>
      <c r="AA3308" s="13" t="s">
        <v>10676</v>
      </c>
      <c r="AB3308" s="13" t="s">
        <v>10677</v>
      </c>
      <c r="AC3308" s="98" t="s">
        <v>11946</v>
      </c>
      <c r="AD3308" s="12" t="s">
        <v>11033</v>
      </c>
    </row>
    <row r="3309" spans="1:30" ht="66.75" customHeight="1" x14ac:dyDescent="0.3">
      <c r="A3309" s="10" t="s">
        <v>11947</v>
      </c>
      <c r="B3309" s="11" t="s">
        <v>10671</v>
      </c>
      <c r="C3309" s="12" t="s">
        <v>11926</v>
      </c>
      <c r="D3309" s="12" t="s">
        <v>11934</v>
      </c>
      <c r="E3309" s="13" t="s">
        <v>223</v>
      </c>
      <c r="F3309" s="14" t="s">
        <v>11948</v>
      </c>
      <c r="G3309" s="14" t="s">
        <v>11949</v>
      </c>
      <c r="H3309" s="16">
        <v>43125</v>
      </c>
      <c r="I3309" s="16">
        <v>43490</v>
      </c>
      <c r="J3309" s="17" t="str">
        <f>IF(Ugovori_OPULJP[[#This Row],[DATUM ZAVRŠETKA OPERACIJE]]&gt;DATE(2023,12,31),"u provedbi","završen")</f>
        <v>završen</v>
      </c>
      <c r="K3309" s="15" t="s">
        <v>329</v>
      </c>
      <c r="L3309" s="15" t="s">
        <v>329</v>
      </c>
      <c r="M3309" s="18">
        <v>0.85</v>
      </c>
      <c r="N3309" s="18">
        <v>0.15</v>
      </c>
      <c r="O3309" s="19">
        <f>Ugovori_OPULJP[[#This Row],[Bespovratna sredstva - Ukupno (EU+Nac) HRK
= Ukupna ugovorena vrijednost bespovratnih sredstava]]*Ugovori_OPULJP[[#This Row],[EU STOPA SUFINANCIRANJA %
EU CO-FINANCING RATE %]]</f>
        <v>981710.70449999999</v>
      </c>
      <c r="P3309" s="20">
        <f>Ugovori_OPULJP[[#This Row],[Bespovratna sredstva - EU dio - HRK]]/7.5345</f>
        <v>130295.40175194107</v>
      </c>
      <c r="Q3309" s="19">
        <f>Ugovori_OPULJP[[#This Row],[Bespovratna sredstva - Ukupno (EU+Nac) HRK
= Ukupna ugovorena vrijednost bespovratnih sredstava]]*Ugovori_OPULJP[[#This Row],[STOPA NACIONALNOG SUFINANCIRANJA %]]</f>
        <v>173243.0655</v>
      </c>
      <c r="R3309" s="20">
        <f>Ugovori_OPULJP[[#This Row],[Bespovratna sredstva - Nacionalni dio - HRK]]/7.5345</f>
        <v>22993.306191519012</v>
      </c>
      <c r="S3309" s="19">
        <v>1154953.77</v>
      </c>
      <c r="T3309" s="20">
        <f>Ugovori_OPULJP[[#This Row],[Bespovratna sredstva - Ukupno (EU+Nac) HRK
= Ukupna ugovorena vrijednost bespovratnih sredstava]]/7.5345</f>
        <v>153288.70794346009</v>
      </c>
      <c r="U3309" s="19">
        <v>0</v>
      </c>
      <c r="V3309" s="20">
        <f>Ugovori_OPULJP[[#This Row],[Javni doprinos korisnika - HRK]]/7.5345</f>
        <v>0</v>
      </c>
      <c r="W3309" s="19">
        <v>0</v>
      </c>
      <c r="X3309" s="20">
        <f>Ugovori_OPULJP[[#This Row],[Privatni doprinos korisnika - HRK]]/7.5345</f>
        <v>0</v>
      </c>
      <c r="Y3309" s="21">
        <f>Ugovori_OPULJP[[#This Row],[Bespovratna sredstva - Ukupno (EU+Nac) HRK
= Ukupna ugovorena vrijednost bespovratnih sredstava]]+Ugovori_OPULJP[[#This Row],[Javni doprinos korisnika - HRK]]+Ugovori_OPULJP[[#This Row],[Privatni doprinos korisnika - HRK]]</f>
        <v>1154953.77</v>
      </c>
      <c r="Z3309" s="22">
        <f>Ugovori_OPULJP[[#This Row],[UKUPNI PRIHVATLJIVI IZDACI
TOTAL ELIGIBLE EXPENDITURE
= Bespovratna sredstva ukupno + doprinos korisnika
= Ukupni prihvatljivi troškovi
= Ukupna ugovorena vrijednost projekta HRK]]/7.5345</f>
        <v>153288.70794346009</v>
      </c>
      <c r="AA3309" s="13" t="s">
        <v>10676</v>
      </c>
      <c r="AB3309" s="13" t="s">
        <v>10677</v>
      </c>
      <c r="AC3309" s="98" t="s">
        <v>11950</v>
      </c>
      <c r="AD3309" s="12" t="s">
        <v>11033</v>
      </c>
    </row>
    <row r="3310" spans="1:30" ht="66.75" customHeight="1" x14ac:dyDescent="0.3">
      <c r="A3310" s="10" t="s">
        <v>11951</v>
      </c>
      <c r="B3310" s="11" t="s">
        <v>10671</v>
      </c>
      <c r="C3310" s="12" t="s">
        <v>11926</v>
      </c>
      <c r="D3310" s="12" t="s">
        <v>11934</v>
      </c>
      <c r="E3310" s="13" t="s">
        <v>223</v>
      </c>
      <c r="F3310" s="14" t="s">
        <v>11952</v>
      </c>
      <c r="G3310" s="14" t="s">
        <v>11953</v>
      </c>
      <c r="H3310" s="16">
        <v>43125</v>
      </c>
      <c r="I3310" s="16">
        <v>43855</v>
      </c>
      <c r="J3310" s="17" t="str">
        <f>IF(Ugovori_OPULJP[[#This Row],[DATUM ZAVRŠETKA OPERACIJE]]&gt;DATE(2023,12,31),"u provedbi","završen")</f>
        <v>završen</v>
      </c>
      <c r="K3310" s="15" t="s">
        <v>117</v>
      </c>
      <c r="L3310" s="15" t="s">
        <v>117</v>
      </c>
      <c r="M3310" s="18">
        <v>0.85</v>
      </c>
      <c r="N3310" s="18">
        <v>0.15</v>
      </c>
      <c r="O3310" s="19">
        <f>Ugovori_OPULJP[[#This Row],[Bespovratna sredstva - Ukupno (EU+Nac) HRK
= Ukupna ugovorena vrijednost bespovratnih sredstava]]*Ugovori_OPULJP[[#This Row],[EU STOPA SUFINANCIRANJA %
EU CO-FINANCING RATE %]]</f>
        <v>1246062.0729999999</v>
      </c>
      <c r="P3310" s="20">
        <f>Ugovori_OPULJP[[#This Row],[Bespovratna sredstva - EU dio - HRK]]/7.5345</f>
        <v>165380.85778751076</v>
      </c>
      <c r="Q3310" s="19">
        <f>Ugovori_OPULJP[[#This Row],[Bespovratna sredstva - Ukupno (EU+Nac) HRK
= Ukupna ugovorena vrijednost bespovratnih sredstava]]*Ugovori_OPULJP[[#This Row],[STOPA NACIONALNOG SUFINANCIRANJA %]]</f>
        <v>219893.30699999997</v>
      </c>
      <c r="R3310" s="20">
        <f>Ugovori_OPULJP[[#This Row],[Bespovratna sredstva - Nacionalni dio - HRK]]/7.5345</f>
        <v>29184.857256619543</v>
      </c>
      <c r="S3310" s="19">
        <v>1465955.38</v>
      </c>
      <c r="T3310" s="20">
        <f>Ugovori_OPULJP[[#This Row],[Bespovratna sredstva - Ukupno (EU+Nac) HRK
= Ukupna ugovorena vrijednost bespovratnih sredstava]]/7.5345</f>
        <v>194565.71504413031</v>
      </c>
      <c r="U3310" s="19">
        <v>0</v>
      </c>
      <c r="V3310" s="20">
        <f>Ugovori_OPULJP[[#This Row],[Javni doprinos korisnika - HRK]]/7.5345</f>
        <v>0</v>
      </c>
      <c r="W3310" s="19">
        <v>0</v>
      </c>
      <c r="X3310" s="20">
        <f>Ugovori_OPULJP[[#This Row],[Privatni doprinos korisnika - HRK]]/7.5345</f>
        <v>0</v>
      </c>
      <c r="Y3310" s="21">
        <f>Ugovori_OPULJP[[#This Row],[Bespovratna sredstva - Ukupno (EU+Nac) HRK
= Ukupna ugovorena vrijednost bespovratnih sredstava]]+Ugovori_OPULJP[[#This Row],[Javni doprinos korisnika - HRK]]+Ugovori_OPULJP[[#This Row],[Privatni doprinos korisnika - HRK]]</f>
        <v>1465955.38</v>
      </c>
      <c r="Z3310" s="22">
        <f>Ugovori_OPULJP[[#This Row],[UKUPNI PRIHVATLJIVI IZDACI
TOTAL ELIGIBLE EXPENDITURE
= Bespovratna sredstva ukupno + doprinos korisnika
= Ukupni prihvatljivi troškovi
= Ukupna ugovorena vrijednost projekta HRK]]/7.5345</f>
        <v>194565.71504413031</v>
      </c>
      <c r="AA3310" s="13" t="s">
        <v>10676</v>
      </c>
      <c r="AB3310" s="13" t="s">
        <v>10677</v>
      </c>
      <c r="AC3310" s="98" t="s">
        <v>11954</v>
      </c>
      <c r="AD3310" s="12" t="s">
        <v>11033</v>
      </c>
    </row>
    <row r="3311" spans="1:30" ht="66.75" customHeight="1" x14ac:dyDescent="0.3">
      <c r="A3311" s="10" t="s">
        <v>11955</v>
      </c>
      <c r="B3311" s="11" t="s">
        <v>10671</v>
      </c>
      <c r="C3311" s="12" t="s">
        <v>11926</v>
      </c>
      <c r="D3311" s="12" t="s">
        <v>11934</v>
      </c>
      <c r="E3311" s="13" t="s">
        <v>223</v>
      </c>
      <c r="F3311" s="14" t="s">
        <v>11956</v>
      </c>
      <c r="G3311" s="14" t="s">
        <v>11957</v>
      </c>
      <c r="H3311" s="16">
        <v>43125</v>
      </c>
      <c r="I3311" s="16">
        <v>43855</v>
      </c>
      <c r="J3311" s="17" t="str">
        <f>IF(Ugovori_OPULJP[[#This Row],[DATUM ZAVRŠETKA OPERACIJE]]&gt;DATE(2023,12,31),"u provedbi","završen")</f>
        <v>završen</v>
      </c>
      <c r="K3311" s="15" t="s">
        <v>21</v>
      </c>
      <c r="L3311" s="15" t="s">
        <v>21</v>
      </c>
      <c r="M3311" s="18">
        <v>0.85</v>
      </c>
      <c r="N3311" s="18">
        <v>0.15</v>
      </c>
      <c r="O3311" s="19">
        <f>Ugovori_OPULJP[[#This Row],[Bespovratna sredstva - Ukupno (EU+Nac) HRK
= Ukupna ugovorena vrijednost bespovratnih sredstava]]*Ugovori_OPULJP[[#This Row],[EU STOPA SUFINANCIRANJA %
EU CO-FINANCING RATE %]]</f>
        <v>923372.73100000003</v>
      </c>
      <c r="P3311" s="20">
        <f>Ugovori_OPULJP[[#This Row],[Bespovratna sredstva - EU dio - HRK]]/7.5345</f>
        <v>122552.62207180304</v>
      </c>
      <c r="Q3311" s="19">
        <f>Ugovori_OPULJP[[#This Row],[Bespovratna sredstva - Ukupno (EU+Nac) HRK
= Ukupna ugovorena vrijednost bespovratnih sredstava]]*Ugovori_OPULJP[[#This Row],[STOPA NACIONALNOG SUFINANCIRANJA %]]</f>
        <v>162948.12900000002</v>
      </c>
      <c r="R3311" s="20">
        <f>Ugovori_OPULJP[[#This Row],[Bespovratna sredstva - Nacionalni dio - HRK]]/7.5345</f>
        <v>21626.933306788771</v>
      </c>
      <c r="S3311" s="19">
        <v>1086320.8600000001</v>
      </c>
      <c r="T3311" s="20">
        <f>Ugovori_OPULJP[[#This Row],[Bespovratna sredstva - Ukupno (EU+Nac) HRK
= Ukupna ugovorena vrijednost bespovratnih sredstava]]/7.5345</f>
        <v>144179.55537859182</v>
      </c>
      <c r="U3311" s="19">
        <v>0</v>
      </c>
      <c r="V3311" s="20">
        <f>Ugovori_OPULJP[[#This Row],[Javni doprinos korisnika - HRK]]/7.5345</f>
        <v>0</v>
      </c>
      <c r="W3311" s="19">
        <v>0</v>
      </c>
      <c r="X3311" s="20">
        <f>Ugovori_OPULJP[[#This Row],[Privatni doprinos korisnika - HRK]]/7.5345</f>
        <v>0</v>
      </c>
      <c r="Y3311" s="21">
        <f>Ugovori_OPULJP[[#This Row],[Bespovratna sredstva - Ukupno (EU+Nac) HRK
= Ukupna ugovorena vrijednost bespovratnih sredstava]]+Ugovori_OPULJP[[#This Row],[Javni doprinos korisnika - HRK]]+Ugovori_OPULJP[[#This Row],[Privatni doprinos korisnika - HRK]]</f>
        <v>1086320.8600000001</v>
      </c>
      <c r="Z3311" s="22">
        <f>Ugovori_OPULJP[[#This Row],[UKUPNI PRIHVATLJIVI IZDACI
TOTAL ELIGIBLE EXPENDITURE
= Bespovratna sredstva ukupno + doprinos korisnika
= Ukupni prihvatljivi troškovi
= Ukupna ugovorena vrijednost projekta HRK]]/7.5345</f>
        <v>144179.55537859182</v>
      </c>
      <c r="AA3311" s="13" t="s">
        <v>10676</v>
      </c>
      <c r="AB3311" s="13" t="s">
        <v>10677</v>
      </c>
      <c r="AC3311" s="98" t="s">
        <v>11958</v>
      </c>
      <c r="AD3311" s="12" t="s">
        <v>11033</v>
      </c>
    </row>
    <row r="3312" spans="1:30" ht="66.75" customHeight="1" x14ac:dyDescent="0.3">
      <c r="A3312" s="10" t="s">
        <v>11959</v>
      </c>
      <c r="B3312" s="11" t="s">
        <v>10671</v>
      </c>
      <c r="C3312" s="12" t="s">
        <v>11926</v>
      </c>
      <c r="D3312" s="12" t="s">
        <v>11934</v>
      </c>
      <c r="E3312" s="13" t="s">
        <v>223</v>
      </c>
      <c r="F3312" s="14" t="s">
        <v>11960</v>
      </c>
      <c r="G3312" s="14" t="s">
        <v>11961</v>
      </c>
      <c r="H3312" s="16">
        <v>43125</v>
      </c>
      <c r="I3312" s="16">
        <v>44221</v>
      </c>
      <c r="J3312" s="17" t="str">
        <f>IF(Ugovori_OPULJP[[#This Row],[DATUM ZAVRŠETKA OPERACIJE]]&gt;DATE(2023,12,31),"u provedbi","završen")</f>
        <v>završen</v>
      </c>
      <c r="K3312" s="15" t="s">
        <v>21</v>
      </c>
      <c r="L3312" s="15" t="s">
        <v>21</v>
      </c>
      <c r="M3312" s="18">
        <v>0.85</v>
      </c>
      <c r="N3312" s="18">
        <v>0.15</v>
      </c>
      <c r="O3312" s="19">
        <f>Ugovori_OPULJP[[#This Row],[Bespovratna sredstva - Ukupno (EU+Nac) HRK
= Ukupna ugovorena vrijednost bespovratnih sredstava]]*Ugovori_OPULJP[[#This Row],[EU STOPA SUFINANCIRANJA %
EU CO-FINANCING RATE %]]</f>
        <v>931033.72149999999</v>
      </c>
      <c r="P3312" s="20">
        <f>Ugovori_OPULJP[[#This Row],[Bespovratna sredstva - EU dio - HRK]]/7.5345</f>
        <v>123569.4102462008</v>
      </c>
      <c r="Q3312" s="19">
        <f>Ugovori_OPULJP[[#This Row],[Bespovratna sredstva - Ukupno (EU+Nac) HRK
= Ukupna ugovorena vrijednost bespovratnih sredstava]]*Ugovori_OPULJP[[#This Row],[STOPA NACIONALNOG SUFINANCIRANJA %]]</f>
        <v>164300.06849999999</v>
      </c>
      <c r="R3312" s="20">
        <f>Ugovori_OPULJP[[#This Row],[Bespovratna sredstva - Nacionalni dio - HRK]]/7.5345</f>
        <v>21806.366514035435</v>
      </c>
      <c r="S3312" s="19">
        <v>1095333.79</v>
      </c>
      <c r="T3312" s="20">
        <f>Ugovori_OPULJP[[#This Row],[Bespovratna sredstva - Ukupno (EU+Nac) HRK
= Ukupna ugovorena vrijednost bespovratnih sredstava]]/7.5345</f>
        <v>145375.77676023624</v>
      </c>
      <c r="U3312" s="19">
        <v>0</v>
      </c>
      <c r="V3312" s="20">
        <f>Ugovori_OPULJP[[#This Row],[Javni doprinos korisnika - HRK]]/7.5345</f>
        <v>0</v>
      </c>
      <c r="W3312" s="19">
        <v>0</v>
      </c>
      <c r="X3312" s="20">
        <f>Ugovori_OPULJP[[#This Row],[Privatni doprinos korisnika - HRK]]/7.5345</f>
        <v>0</v>
      </c>
      <c r="Y3312" s="21">
        <f>Ugovori_OPULJP[[#This Row],[Bespovratna sredstva - Ukupno (EU+Nac) HRK
= Ukupna ugovorena vrijednost bespovratnih sredstava]]+Ugovori_OPULJP[[#This Row],[Javni doprinos korisnika - HRK]]+Ugovori_OPULJP[[#This Row],[Privatni doprinos korisnika - HRK]]</f>
        <v>1095333.79</v>
      </c>
      <c r="Z3312" s="22">
        <f>Ugovori_OPULJP[[#This Row],[UKUPNI PRIHVATLJIVI IZDACI
TOTAL ELIGIBLE EXPENDITURE
= Bespovratna sredstva ukupno + doprinos korisnika
= Ukupni prihvatljivi troškovi
= Ukupna ugovorena vrijednost projekta HRK]]/7.5345</f>
        <v>145375.77676023624</v>
      </c>
      <c r="AA3312" s="13" t="s">
        <v>10676</v>
      </c>
      <c r="AB3312" s="13" t="s">
        <v>10677</v>
      </c>
      <c r="AC3312" s="98" t="s">
        <v>11962</v>
      </c>
      <c r="AD3312" s="12" t="s">
        <v>11033</v>
      </c>
    </row>
    <row r="3313" spans="1:30" ht="66.75" customHeight="1" x14ac:dyDescent="0.3">
      <c r="A3313" s="10" t="s">
        <v>11963</v>
      </c>
      <c r="B3313" s="11" t="s">
        <v>10671</v>
      </c>
      <c r="C3313" s="12" t="s">
        <v>11926</v>
      </c>
      <c r="D3313" s="12" t="s">
        <v>11934</v>
      </c>
      <c r="E3313" s="13" t="s">
        <v>223</v>
      </c>
      <c r="F3313" s="14" t="s">
        <v>11964</v>
      </c>
      <c r="G3313" s="14" t="s">
        <v>7752</v>
      </c>
      <c r="H3313" s="16">
        <v>43125</v>
      </c>
      <c r="I3313" s="16">
        <v>44037</v>
      </c>
      <c r="J3313" s="17" t="str">
        <f>IF(Ugovori_OPULJP[[#This Row],[DATUM ZAVRŠETKA OPERACIJE]]&gt;DATE(2023,12,31),"u provedbi","završen")</f>
        <v>završen</v>
      </c>
      <c r="K3313" s="15" t="s">
        <v>262</v>
      </c>
      <c r="L3313" s="15" t="s">
        <v>262</v>
      </c>
      <c r="M3313" s="18">
        <v>0.85</v>
      </c>
      <c r="N3313" s="18">
        <v>0.15</v>
      </c>
      <c r="O3313" s="19">
        <f>Ugovori_OPULJP[[#This Row],[Bespovratna sredstva - Ukupno (EU+Nac) HRK
= Ukupna ugovorena vrijednost bespovratnih sredstava]]*Ugovori_OPULJP[[#This Row],[EU STOPA SUFINANCIRANJA %
EU CO-FINANCING RATE %]]</f>
        <v>1165358.5</v>
      </c>
      <c r="P3313" s="20">
        <f>Ugovori_OPULJP[[#This Row],[Bespovratna sredstva - EU dio - HRK]]/7.5345</f>
        <v>154669.65292985598</v>
      </c>
      <c r="Q3313" s="19">
        <f>Ugovori_OPULJP[[#This Row],[Bespovratna sredstva - Ukupno (EU+Nac) HRK
= Ukupna ugovorena vrijednost bespovratnih sredstava]]*Ugovori_OPULJP[[#This Row],[STOPA NACIONALNOG SUFINANCIRANJA %]]</f>
        <v>205651.5</v>
      </c>
      <c r="R3313" s="20">
        <f>Ugovori_OPULJP[[#This Row],[Bespovratna sredstva - Nacionalni dio - HRK]]/7.5345</f>
        <v>27294.64463468047</v>
      </c>
      <c r="S3313" s="19">
        <v>1371010</v>
      </c>
      <c r="T3313" s="20">
        <f>Ugovori_OPULJP[[#This Row],[Bespovratna sredstva - Ukupno (EU+Nac) HRK
= Ukupna ugovorena vrijednost bespovratnih sredstava]]/7.5345</f>
        <v>181964.29756453645</v>
      </c>
      <c r="U3313" s="19">
        <v>0</v>
      </c>
      <c r="V3313" s="20">
        <f>Ugovori_OPULJP[[#This Row],[Javni doprinos korisnika - HRK]]/7.5345</f>
        <v>0</v>
      </c>
      <c r="W3313" s="19">
        <v>0</v>
      </c>
      <c r="X3313" s="20">
        <f>Ugovori_OPULJP[[#This Row],[Privatni doprinos korisnika - HRK]]/7.5345</f>
        <v>0</v>
      </c>
      <c r="Y3313" s="21">
        <f>Ugovori_OPULJP[[#This Row],[Bespovratna sredstva - Ukupno (EU+Nac) HRK
= Ukupna ugovorena vrijednost bespovratnih sredstava]]+Ugovori_OPULJP[[#This Row],[Javni doprinos korisnika - HRK]]+Ugovori_OPULJP[[#This Row],[Privatni doprinos korisnika - HRK]]</f>
        <v>1371010</v>
      </c>
      <c r="Z3313" s="22">
        <f>Ugovori_OPULJP[[#This Row],[UKUPNI PRIHVATLJIVI IZDACI
TOTAL ELIGIBLE EXPENDITURE
= Bespovratna sredstva ukupno + doprinos korisnika
= Ukupni prihvatljivi troškovi
= Ukupna ugovorena vrijednost projekta HRK]]/7.5345</f>
        <v>181964.29756453645</v>
      </c>
      <c r="AA3313" s="13" t="s">
        <v>10676</v>
      </c>
      <c r="AB3313" s="13" t="s">
        <v>10677</v>
      </c>
      <c r="AC3313" s="98" t="s">
        <v>11965</v>
      </c>
      <c r="AD3313" s="12" t="s">
        <v>11033</v>
      </c>
    </row>
    <row r="3314" spans="1:30" ht="66.75" customHeight="1" x14ac:dyDescent="0.3">
      <c r="A3314" s="10" t="s">
        <v>11966</v>
      </c>
      <c r="B3314" s="11" t="s">
        <v>10671</v>
      </c>
      <c r="C3314" s="12" t="s">
        <v>11926</v>
      </c>
      <c r="D3314" s="12" t="s">
        <v>11934</v>
      </c>
      <c r="E3314" s="13" t="s">
        <v>223</v>
      </c>
      <c r="F3314" s="14" t="s">
        <v>920</v>
      </c>
      <c r="G3314" s="14" t="s">
        <v>11967</v>
      </c>
      <c r="H3314" s="16">
        <v>43125</v>
      </c>
      <c r="I3314" s="16">
        <v>44221</v>
      </c>
      <c r="J3314" s="17" t="str">
        <f>IF(Ugovori_OPULJP[[#This Row],[DATUM ZAVRŠETKA OPERACIJE]]&gt;DATE(2023,12,31),"u provedbi","završen")</f>
        <v>završen</v>
      </c>
      <c r="K3314" s="15" t="s">
        <v>21</v>
      </c>
      <c r="L3314" s="15" t="s">
        <v>21</v>
      </c>
      <c r="M3314" s="18">
        <v>0.85</v>
      </c>
      <c r="N3314" s="18">
        <v>0.15</v>
      </c>
      <c r="O3314" s="19">
        <f>Ugovori_OPULJP[[#This Row],[Bespovratna sredstva - Ukupno (EU+Nac) HRK
= Ukupna ugovorena vrijednost bespovratnih sredstava]]*Ugovori_OPULJP[[#This Row],[EU STOPA SUFINANCIRANJA %
EU CO-FINANCING RATE %]]</f>
        <v>1260623.0659999999</v>
      </c>
      <c r="P3314" s="20">
        <f>Ugovori_OPULJP[[#This Row],[Bespovratna sredstva - EU dio - HRK]]/7.5345</f>
        <v>167313.43367177647</v>
      </c>
      <c r="Q3314" s="19">
        <f>Ugovori_OPULJP[[#This Row],[Bespovratna sredstva - Ukupno (EU+Nac) HRK
= Ukupna ugovorena vrijednost bespovratnih sredstava]]*Ugovori_OPULJP[[#This Row],[STOPA NACIONALNOG SUFINANCIRANJA %]]</f>
        <v>222462.894</v>
      </c>
      <c r="R3314" s="20">
        <f>Ugovori_OPULJP[[#This Row],[Bespovratna sredstva - Nacionalni dio - HRK]]/7.5345</f>
        <v>29525.900059725263</v>
      </c>
      <c r="S3314" s="19">
        <v>1483085.96</v>
      </c>
      <c r="T3314" s="20">
        <f>Ugovori_OPULJP[[#This Row],[Bespovratna sredstva - Ukupno (EU+Nac) HRK
= Ukupna ugovorena vrijednost bespovratnih sredstava]]/7.5345</f>
        <v>196839.33373150174</v>
      </c>
      <c r="U3314" s="19">
        <v>0</v>
      </c>
      <c r="V3314" s="20">
        <f>Ugovori_OPULJP[[#This Row],[Javni doprinos korisnika - HRK]]/7.5345</f>
        <v>0</v>
      </c>
      <c r="W3314" s="19">
        <v>0</v>
      </c>
      <c r="X3314" s="20">
        <f>Ugovori_OPULJP[[#This Row],[Privatni doprinos korisnika - HRK]]/7.5345</f>
        <v>0</v>
      </c>
      <c r="Y3314" s="21">
        <f>Ugovori_OPULJP[[#This Row],[Bespovratna sredstva - Ukupno (EU+Nac) HRK
= Ukupna ugovorena vrijednost bespovratnih sredstava]]+Ugovori_OPULJP[[#This Row],[Javni doprinos korisnika - HRK]]+Ugovori_OPULJP[[#This Row],[Privatni doprinos korisnika - HRK]]</f>
        <v>1483085.96</v>
      </c>
      <c r="Z3314" s="22">
        <f>Ugovori_OPULJP[[#This Row],[UKUPNI PRIHVATLJIVI IZDACI
TOTAL ELIGIBLE EXPENDITURE
= Bespovratna sredstva ukupno + doprinos korisnika
= Ukupni prihvatljivi troškovi
= Ukupna ugovorena vrijednost projekta HRK]]/7.5345</f>
        <v>196839.33373150174</v>
      </c>
      <c r="AA3314" s="13" t="s">
        <v>10676</v>
      </c>
      <c r="AB3314" s="13" t="s">
        <v>10677</v>
      </c>
      <c r="AC3314" s="98" t="s">
        <v>11968</v>
      </c>
      <c r="AD3314" s="12" t="s">
        <v>11033</v>
      </c>
    </row>
    <row r="3315" spans="1:30" ht="66.75" customHeight="1" x14ac:dyDescent="0.3">
      <c r="A3315" s="10" t="s">
        <v>11969</v>
      </c>
      <c r="B3315" s="11" t="s">
        <v>10671</v>
      </c>
      <c r="C3315" s="12" t="s">
        <v>11926</v>
      </c>
      <c r="D3315" s="12" t="s">
        <v>11934</v>
      </c>
      <c r="E3315" s="13" t="s">
        <v>223</v>
      </c>
      <c r="F3315" s="14" t="s">
        <v>3057</v>
      </c>
      <c r="G3315" s="14" t="s">
        <v>11970</v>
      </c>
      <c r="H3315" s="16">
        <v>43125</v>
      </c>
      <c r="I3315" s="16">
        <v>43490</v>
      </c>
      <c r="J3315" s="17" t="str">
        <f>IF(Ugovori_OPULJP[[#This Row],[DATUM ZAVRŠETKA OPERACIJE]]&gt;DATE(2023,12,31),"u provedbi","završen")</f>
        <v>završen</v>
      </c>
      <c r="K3315" s="15" t="s">
        <v>329</v>
      </c>
      <c r="L3315" s="15" t="s">
        <v>329</v>
      </c>
      <c r="M3315" s="18">
        <v>0.85</v>
      </c>
      <c r="N3315" s="18">
        <v>0.15</v>
      </c>
      <c r="O3315" s="19">
        <f>Ugovori_OPULJP[[#This Row],[Bespovratna sredstva - Ukupno (EU+Nac) HRK
= Ukupna ugovorena vrijednost bespovratnih sredstava]]*Ugovori_OPULJP[[#This Row],[EU STOPA SUFINANCIRANJA %
EU CO-FINANCING RATE %]]</f>
        <v>437817.26049999997</v>
      </c>
      <c r="P3315" s="20">
        <f>Ugovori_OPULJP[[#This Row],[Bespovratna sredstva - EU dio - HRK]]/7.5345</f>
        <v>58108.336385957919</v>
      </c>
      <c r="Q3315" s="19">
        <f>Ugovori_OPULJP[[#This Row],[Bespovratna sredstva - Ukupno (EU+Nac) HRK
= Ukupna ugovorena vrijednost bespovratnih sredstava]]*Ugovori_OPULJP[[#This Row],[STOPA NACIONALNOG SUFINANCIRANJA %]]</f>
        <v>77261.869500000001</v>
      </c>
      <c r="R3315" s="20">
        <f>Ugovori_OPULJP[[#This Row],[Bespovratna sredstva - Nacionalni dio - HRK]]/7.5345</f>
        <v>10254.412303404339</v>
      </c>
      <c r="S3315" s="19">
        <v>515079.13</v>
      </c>
      <c r="T3315" s="20">
        <f>Ugovori_OPULJP[[#This Row],[Bespovratna sredstva - Ukupno (EU+Nac) HRK
= Ukupna ugovorena vrijednost bespovratnih sredstava]]/7.5345</f>
        <v>68362.74868936227</v>
      </c>
      <c r="U3315" s="19">
        <v>0</v>
      </c>
      <c r="V3315" s="20">
        <f>Ugovori_OPULJP[[#This Row],[Javni doprinos korisnika - HRK]]/7.5345</f>
        <v>0</v>
      </c>
      <c r="W3315" s="19">
        <v>0</v>
      </c>
      <c r="X3315" s="20">
        <f>Ugovori_OPULJP[[#This Row],[Privatni doprinos korisnika - HRK]]/7.5345</f>
        <v>0</v>
      </c>
      <c r="Y3315" s="21">
        <f>Ugovori_OPULJP[[#This Row],[Bespovratna sredstva - Ukupno (EU+Nac) HRK
= Ukupna ugovorena vrijednost bespovratnih sredstava]]+Ugovori_OPULJP[[#This Row],[Javni doprinos korisnika - HRK]]+Ugovori_OPULJP[[#This Row],[Privatni doprinos korisnika - HRK]]</f>
        <v>515079.13</v>
      </c>
      <c r="Z3315" s="22">
        <f>Ugovori_OPULJP[[#This Row],[UKUPNI PRIHVATLJIVI IZDACI
TOTAL ELIGIBLE EXPENDITURE
= Bespovratna sredstva ukupno + doprinos korisnika
= Ukupni prihvatljivi troškovi
= Ukupna ugovorena vrijednost projekta HRK]]/7.5345</f>
        <v>68362.74868936227</v>
      </c>
      <c r="AA3315" s="13" t="s">
        <v>10676</v>
      </c>
      <c r="AB3315" s="13" t="s">
        <v>10677</v>
      </c>
      <c r="AC3315" s="98" t="s">
        <v>11971</v>
      </c>
      <c r="AD3315" s="12" t="s">
        <v>11033</v>
      </c>
    </row>
    <row r="3316" spans="1:30" ht="66.75" customHeight="1" x14ac:dyDescent="0.3">
      <c r="A3316" s="10" t="s">
        <v>11972</v>
      </c>
      <c r="B3316" s="11" t="s">
        <v>10671</v>
      </c>
      <c r="C3316" s="12" t="s">
        <v>11926</v>
      </c>
      <c r="D3316" s="12" t="s">
        <v>11934</v>
      </c>
      <c r="E3316" s="13" t="s">
        <v>223</v>
      </c>
      <c r="F3316" s="14" t="s">
        <v>11973</v>
      </c>
      <c r="G3316" s="14" t="s">
        <v>11974</v>
      </c>
      <c r="H3316" s="16">
        <v>43125</v>
      </c>
      <c r="I3316" s="16">
        <v>44221</v>
      </c>
      <c r="J3316" s="17" t="str">
        <f>IF(Ugovori_OPULJP[[#This Row],[DATUM ZAVRŠETKA OPERACIJE]]&gt;DATE(2023,12,31),"u provedbi","završen")</f>
        <v>završen</v>
      </c>
      <c r="K3316" s="15" t="s">
        <v>240</v>
      </c>
      <c r="L3316" s="15" t="s">
        <v>240</v>
      </c>
      <c r="M3316" s="18">
        <v>0.85</v>
      </c>
      <c r="N3316" s="18">
        <v>0.15</v>
      </c>
      <c r="O3316" s="19">
        <f>Ugovori_OPULJP[[#This Row],[Bespovratna sredstva - Ukupno (EU+Nac) HRK
= Ukupna ugovorena vrijednost bespovratnih sredstava]]*Ugovori_OPULJP[[#This Row],[EU STOPA SUFINANCIRANJA %
EU CO-FINANCING RATE %]]</f>
        <v>910439.61549999996</v>
      </c>
      <c r="P3316" s="20">
        <f>Ugovori_OPULJP[[#This Row],[Bespovratna sredstva - EU dio - HRK]]/7.5345</f>
        <v>120836.1026610923</v>
      </c>
      <c r="Q3316" s="19">
        <f>Ugovori_OPULJP[[#This Row],[Bespovratna sredstva - Ukupno (EU+Nac) HRK
= Ukupna ugovorena vrijednost bespovratnih sredstava]]*Ugovori_OPULJP[[#This Row],[STOPA NACIONALNOG SUFINANCIRANJA %]]</f>
        <v>160665.81449999998</v>
      </c>
      <c r="R3316" s="20">
        <f>Ugovori_OPULJP[[#This Row],[Bespovratna sredstva - Nacionalni dio - HRK]]/7.5345</f>
        <v>21324.018116663345</v>
      </c>
      <c r="S3316" s="19">
        <v>1071105.43</v>
      </c>
      <c r="T3316" s="20">
        <f>Ugovori_OPULJP[[#This Row],[Bespovratna sredstva - Ukupno (EU+Nac) HRK
= Ukupna ugovorena vrijednost bespovratnih sredstava]]/7.5345</f>
        <v>142160.12077775563</v>
      </c>
      <c r="U3316" s="19">
        <v>118082.96999999997</v>
      </c>
      <c r="V3316" s="20">
        <f>Ugovori_OPULJP[[#This Row],[Javni doprinos korisnika - HRK]]/7.5345</f>
        <v>15672.303404340031</v>
      </c>
      <c r="W3316" s="19">
        <v>0</v>
      </c>
      <c r="X3316" s="20">
        <f>Ugovori_OPULJP[[#This Row],[Privatni doprinos korisnika - HRK]]/7.5345</f>
        <v>0</v>
      </c>
      <c r="Y3316" s="21">
        <f>Ugovori_OPULJP[[#This Row],[Bespovratna sredstva - Ukupno (EU+Nac) HRK
= Ukupna ugovorena vrijednost bespovratnih sredstava]]+Ugovori_OPULJP[[#This Row],[Javni doprinos korisnika - HRK]]+Ugovori_OPULJP[[#This Row],[Privatni doprinos korisnika - HRK]]</f>
        <v>1189188.3999999999</v>
      </c>
      <c r="Z3316" s="22">
        <f>Ugovori_OPULJP[[#This Row],[UKUPNI PRIHVATLJIVI IZDACI
TOTAL ELIGIBLE EXPENDITURE
= Bespovratna sredstva ukupno + doprinos korisnika
= Ukupni prihvatljivi troškovi
= Ukupna ugovorena vrijednost projekta HRK]]/7.5345</f>
        <v>157832.42418209568</v>
      </c>
      <c r="AA3316" s="13" t="s">
        <v>10676</v>
      </c>
      <c r="AB3316" s="13" t="s">
        <v>10677</v>
      </c>
      <c r="AC3316" s="98" t="s">
        <v>11975</v>
      </c>
      <c r="AD3316" s="12" t="s">
        <v>11033</v>
      </c>
    </row>
    <row r="3317" spans="1:30" ht="66.75" customHeight="1" x14ac:dyDescent="0.3">
      <c r="A3317" s="10" t="s">
        <v>11976</v>
      </c>
      <c r="B3317" s="11" t="s">
        <v>10671</v>
      </c>
      <c r="C3317" s="12" t="s">
        <v>11926</v>
      </c>
      <c r="D3317" s="12" t="s">
        <v>11934</v>
      </c>
      <c r="E3317" s="13" t="s">
        <v>223</v>
      </c>
      <c r="F3317" s="14" t="s">
        <v>11977</v>
      </c>
      <c r="G3317" s="14" t="s">
        <v>7681</v>
      </c>
      <c r="H3317" s="16">
        <v>43125</v>
      </c>
      <c r="I3317" s="16">
        <v>43671</v>
      </c>
      <c r="J3317" s="17" t="str">
        <f>IF(Ugovori_OPULJP[[#This Row],[DATUM ZAVRŠETKA OPERACIJE]]&gt;DATE(2023,12,31),"u provedbi","završen")</f>
        <v>završen</v>
      </c>
      <c r="K3317" s="15" t="s">
        <v>586</v>
      </c>
      <c r="L3317" s="15" t="s">
        <v>586</v>
      </c>
      <c r="M3317" s="18">
        <v>0.85</v>
      </c>
      <c r="N3317" s="18">
        <v>0.15</v>
      </c>
      <c r="O3317" s="19">
        <f>Ugovori_OPULJP[[#This Row],[Bespovratna sredstva - Ukupno (EU+Nac) HRK
= Ukupna ugovorena vrijednost bespovratnih sredstava]]*Ugovori_OPULJP[[#This Row],[EU STOPA SUFINANCIRANJA %
EU CO-FINANCING RATE %]]</f>
        <v>1074430.1324999998</v>
      </c>
      <c r="P3317" s="20">
        <f>Ugovori_OPULJP[[#This Row],[Bespovratna sredstva - EU dio - HRK]]/7.5345</f>
        <v>142601.38463069877</v>
      </c>
      <c r="Q3317" s="19">
        <f>Ugovori_OPULJP[[#This Row],[Bespovratna sredstva - Ukupno (EU+Nac) HRK
= Ukupna ugovorena vrijednost bespovratnih sredstava]]*Ugovori_OPULJP[[#This Row],[STOPA NACIONALNOG SUFINANCIRANJA %]]</f>
        <v>189605.31749999998</v>
      </c>
      <c r="R3317" s="20">
        <f>Ugovori_OPULJP[[#This Row],[Bespovratna sredstva - Nacionalni dio - HRK]]/7.5345</f>
        <v>25164.95022894684</v>
      </c>
      <c r="S3317" s="19">
        <v>1264035.45</v>
      </c>
      <c r="T3317" s="20">
        <f>Ugovori_OPULJP[[#This Row],[Bespovratna sredstva - Ukupno (EU+Nac) HRK
= Ukupna ugovorena vrijednost bespovratnih sredstava]]/7.5345</f>
        <v>167766.33485964561</v>
      </c>
      <c r="U3317" s="19">
        <v>0</v>
      </c>
      <c r="V3317" s="20">
        <f>Ugovori_OPULJP[[#This Row],[Javni doprinos korisnika - HRK]]/7.5345</f>
        <v>0</v>
      </c>
      <c r="W3317" s="19">
        <v>0</v>
      </c>
      <c r="X3317" s="20">
        <f>Ugovori_OPULJP[[#This Row],[Privatni doprinos korisnika - HRK]]/7.5345</f>
        <v>0</v>
      </c>
      <c r="Y3317" s="21">
        <f>Ugovori_OPULJP[[#This Row],[Bespovratna sredstva - Ukupno (EU+Nac) HRK
= Ukupna ugovorena vrijednost bespovratnih sredstava]]+Ugovori_OPULJP[[#This Row],[Javni doprinos korisnika - HRK]]+Ugovori_OPULJP[[#This Row],[Privatni doprinos korisnika - HRK]]</f>
        <v>1264035.45</v>
      </c>
      <c r="Z3317" s="22">
        <f>Ugovori_OPULJP[[#This Row],[UKUPNI PRIHVATLJIVI IZDACI
TOTAL ELIGIBLE EXPENDITURE
= Bespovratna sredstva ukupno + doprinos korisnika
= Ukupni prihvatljivi troškovi
= Ukupna ugovorena vrijednost projekta HRK]]/7.5345</f>
        <v>167766.33485964561</v>
      </c>
      <c r="AA3317" s="13" t="s">
        <v>10676</v>
      </c>
      <c r="AB3317" s="13" t="s">
        <v>10677</v>
      </c>
      <c r="AC3317" s="98" t="s">
        <v>11978</v>
      </c>
      <c r="AD3317" s="12" t="s">
        <v>11033</v>
      </c>
    </row>
    <row r="3318" spans="1:30" ht="66.75" customHeight="1" x14ac:dyDescent="0.3">
      <c r="A3318" s="10" t="s">
        <v>11979</v>
      </c>
      <c r="B3318" s="11" t="s">
        <v>10671</v>
      </c>
      <c r="C3318" s="12" t="s">
        <v>11926</v>
      </c>
      <c r="D3318" s="12" t="s">
        <v>11934</v>
      </c>
      <c r="E3318" s="13" t="s">
        <v>223</v>
      </c>
      <c r="F3318" s="14" t="s">
        <v>11980</v>
      </c>
      <c r="G3318" s="14" t="s">
        <v>11981</v>
      </c>
      <c r="H3318" s="16">
        <v>43125</v>
      </c>
      <c r="I3318" s="16">
        <v>44037</v>
      </c>
      <c r="J3318" s="17" t="str">
        <f>IF(Ugovori_OPULJP[[#This Row],[DATUM ZAVRŠETKA OPERACIJE]]&gt;DATE(2023,12,31),"u provedbi","završen")</f>
        <v>završen</v>
      </c>
      <c r="K3318" s="15" t="s">
        <v>91</v>
      </c>
      <c r="L3318" s="15" t="s">
        <v>91</v>
      </c>
      <c r="M3318" s="18">
        <v>0.85</v>
      </c>
      <c r="N3318" s="18">
        <v>0.15</v>
      </c>
      <c r="O3318" s="19">
        <f>Ugovori_OPULJP[[#This Row],[Bespovratna sredstva - Ukupno (EU+Nac) HRK
= Ukupna ugovorena vrijednost bespovratnih sredstava]]*Ugovori_OPULJP[[#This Row],[EU STOPA SUFINANCIRANJA %
EU CO-FINANCING RATE %]]</f>
        <v>1142535.7874999999</v>
      </c>
      <c r="P3318" s="20">
        <f>Ugovori_OPULJP[[#This Row],[Bespovratna sredstva - EU dio - HRK]]/7.5345</f>
        <v>151640.55843121637</v>
      </c>
      <c r="Q3318" s="19">
        <f>Ugovori_OPULJP[[#This Row],[Bespovratna sredstva - Ukupno (EU+Nac) HRK
= Ukupna ugovorena vrijednost bespovratnih sredstava]]*Ugovori_OPULJP[[#This Row],[STOPA NACIONALNOG SUFINANCIRANJA %]]</f>
        <v>201623.96249999999</v>
      </c>
      <c r="R3318" s="20">
        <f>Ugovori_OPULJP[[#This Row],[Bespovratna sredstva - Nacionalni dio - HRK]]/7.5345</f>
        <v>26760.098546685247</v>
      </c>
      <c r="S3318" s="19">
        <v>1344159.75</v>
      </c>
      <c r="T3318" s="20">
        <f>Ugovori_OPULJP[[#This Row],[Bespovratna sredstva - Ukupno (EU+Nac) HRK
= Ukupna ugovorena vrijednost bespovratnih sredstava]]/7.5345</f>
        <v>178400.65697790164</v>
      </c>
      <c r="U3318" s="19">
        <v>0</v>
      </c>
      <c r="V3318" s="20">
        <f>Ugovori_OPULJP[[#This Row],[Javni doprinos korisnika - HRK]]/7.5345</f>
        <v>0</v>
      </c>
      <c r="W3318" s="19">
        <v>0</v>
      </c>
      <c r="X3318" s="20">
        <f>Ugovori_OPULJP[[#This Row],[Privatni doprinos korisnika - HRK]]/7.5345</f>
        <v>0</v>
      </c>
      <c r="Y3318" s="21">
        <f>Ugovori_OPULJP[[#This Row],[Bespovratna sredstva - Ukupno (EU+Nac) HRK
= Ukupna ugovorena vrijednost bespovratnih sredstava]]+Ugovori_OPULJP[[#This Row],[Javni doprinos korisnika - HRK]]+Ugovori_OPULJP[[#This Row],[Privatni doprinos korisnika - HRK]]</f>
        <v>1344159.75</v>
      </c>
      <c r="Z3318" s="22">
        <f>Ugovori_OPULJP[[#This Row],[UKUPNI PRIHVATLJIVI IZDACI
TOTAL ELIGIBLE EXPENDITURE
= Bespovratna sredstva ukupno + doprinos korisnika
= Ukupni prihvatljivi troškovi
= Ukupna ugovorena vrijednost projekta HRK]]/7.5345</f>
        <v>178400.65697790164</v>
      </c>
      <c r="AA3318" s="13" t="s">
        <v>10676</v>
      </c>
      <c r="AB3318" s="13" t="s">
        <v>10677</v>
      </c>
      <c r="AC3318" s="98" t="s">
        <v>11982</v>
      </c>
      <c r="AD3318" s="12" t="s">
        <v>11033</v>
      </c>
    </row>
    <row r="3319" spans="1:30" ht="66.75" customHeight="1" x14ac:dyDescent="0.3">
      <c r="A3319" s="10" t="s">
        <v>11983</v>
      </c>
      <c r="B3319" s="11" t="s">
        <v>10671</v>
      </c>
      <c r="C3319" s="12" t="s">
        <v>11926</v>
      </c>
      <c r="D3319" s="12" t="s">
        <v>11934</v>
      </c>
      <c r="E3319" s="13" t="s">
        <v>223</v>
      </c>
      <c r="F3319" s="14" t="s">
        <v>11984</v>
      </c>
      <c r="G3319" s="14" t="s">
        <v>7670</v>
      </c>
      <c r="H3319" s="16">
        <v>43125</v>
      </c>
      <c r="I3319" s="16">
        <v>44221</v>
      </c>
      <c r="J3319" s="17" t="str">
        <f>IF(Ugovori_OPULJP[[#This Row],[DATUM ZAVRŠETKA OPERACIJE]]&gt;DATE(2023,12,31),"u provedbi","završen")</f>
        <v>završen</v>
      </c>
      <c r="K3319" s="15" t="s">
        <v>324</v>
      </c>
      <c r="L3319" s="15" t="s">
        <v>324</v>
      </c>
      <c r="M3319" s="18">
        <v>0.85</v>
      </c>
      <c r="N3319" s="18">
        <v>0.15</v>
      </c>
      <c r="O3319" s="19">
        <f>Ugovori_OPULJP[[#This Row],[Bespovratna sredstva - Ukupno (EU+Nac) HRK
= Ukupna ugovorena vrijednost bespovratnih sredstava]]*Ugovori_OPULJP[[#This Row],[EU STOPA SUFINANCIRANJA %
EU CO-FINANCING RATE %]]</f>
        <v>1071853.2895</v>
      </c>
      <c r="P3319" s="20">
        <f>Ugovori_OPULJP[[#This Row],[Bespovratna sredstva - EU dio - HRK]]/7.5345</f>
        <v>142259.37879089519</v>
      </c>
      <c r="Q3319" s="19">
        <f>Ugovori_OPULJP[[#This Row],[Bespovratna sredstva - Ukupno (EU+Nac) HRK
= Ukupna ugovorena vrijednost bespovratnih sredstava]]*Ugovori_OPULJP[[#This Row],[STOPA NACIONALNOG SUFINANCIRANJA %]]</f>
        <v>189150.58050000001</v>
      </c>
      <c r="R3319" s="20">
        <f>Ugovori_OPULJP[[#This Row],[Bespovratna sredstva - Nacionalni dio - HRK]]/7.5345</f>
        <v>25104.596257216803</v>
      </c>
      <c r="S3319" s="19">
        <v>1261003.8700000001</v>
      </c>
      <c r="T3319" s="20">
        <f>Ugovori_OPULJP[[#This Row],[Bespovratna sredstva - Ukupno (EU+Nac) HRK
= Ukupna ugovorena vrijednost bespovratnih sredstava]]/7.5345</f>
        <v>167363.97504811201</v>
      </c>
      <c r="U3319" s="19">
        <v>0</v>
      </c>
      <c r="V3319" s="20">
        <f>Ugovori_OPULJP[[#This Row],[Javni doprinos korisnika - HRK]]/7.5345</f>
        <v>0</v>
      </c>
      <c r="W3319" s="19">
        <v>0</v>
      </c>
      <c r="X3319" s="20">
        <f>Ugovori_OPULJP[[#This Row],[Privatni doprinos korisnika - HRK]]/7.5345</f>
        <v>0</v>
      </c>
      <c r="Y3319" s="21">
        <f>Ugovori_OPULJP[[#This Row],[Bespovratna sredstva - Ukupno (EU+Nac) HRK
= Ukupna ugovorena vrijednost bespovratnih sredstava]]+Ugovori_OPULJP[[#This Row],[Javni doprinos korisnika - HRK]]+Ugovori_OPULJP[[#This Row],[Privatni doprinos korisnika - HRK]]</f>
        <v>1261003.8700000001</v>
      </c>
      <c r="Z3319" s="22">
        <f>Ugovori_OPULJP[[#This Row],[UKUPNI PRIHVATLJIVI IZDACI
TOTAL ELIGIBLE EXPENDITURE
= Bespovratna sredstva ukupno + doprinos korisnika
= Ukupni prihvatljivi troškovi
= Ukupna ugovorena vrijednost projekta HRK]]/7.5345</f>
        <v>167363.97504811201</v>
      </c>
      <c r="AA3319" s="13" t="s">
        <v>10676</v>
      </c>
      <c r="AB3319" s="13" t="s">
        <v>10677</v>
      </c>
      <c r="AC3319" s="98" t="s">
        <v>11985</v>
      </c>
      <c r="AD3319" s="12" t="s">
        <v>11033</v>
      </c>
    </row>
    <row r="3320" spans="1:30" ht="66.75" customHeight="1" x14ac:dyDescent="0.3">
      <c r="A3320" s="10" t="s">
        <v>11986</v>
      </c>
      <c r="B3320" s="11" t="s">
        <v>10671</v>
      </c>
      <c r="C3320" s="12" t="s">
        <v>11926</v>
      </c>
      <c r="D3320" s="12" t="s">
        <v>11934</v>
      </c>
      <c r="E3320" s="13" t="s">
        <v>223</v>
      </c>
      <c r="F3320" s="14" t="s">
        <v>2539</v>
      </c>
      <c r="G3320" s="14" t="s">
        <v>7756</v>
      </c>
      <c r="H3320" s="16">
        <v>43125</v>
      </c>
      <c r="I3320" s="16">
        <v>43490</v>
      </c>
      <c r="J3320" s="17" t="str">
        <f>IF(Ugovori_OPULJP[[#This Row],[DATUM ZAVRŠETKA OPERACIJE]]&gt;DATE(2023,12,31),"u provedbi","završen")</f>
        <v>završen</v>
      </c>
      <c r="K3320" s="15" t="s">
        <v>262</v>
      </c>
      <c r="L3320" s="15" t="s">
        <v>117</v>
      </c>
      <c r="M3320" s="18">
        <v>0.85</v>
      </c>
      <c r="N3320" s="18">
        <v>0.15</v>
      </c>
      <c r="O3320" s="19">
        <f>Ugovori_OPULJP[[#This Row],[Bespovratna sredstva - Ukupno (EU+Nac) HRK
= Ukupna ugovorena vrijednost bespovratnih sredstava]]*Ugovori_OPULJP[[#This Row],[EU STOPA SUFINANCIRANJA %
EU CO-FINANCING RATE %]]</f>
        <v>798417.29949999996</v>
      </c>
      <c r="P3320" s="20">
        <f>Ugovori_OPULJP[[#This Row],[Bespovratna sredstva - EU dio - HRK]]/7.5345</f>
        <v>105968.18627646159</v>
      </c>
      <c r="Q3320" s="19">
        <f>Ugovori_OPULJP[[#This Row],[Bespovratna sredstva - Ukupno (EU+Nac) HRK
= Ukupna ugovorena vrijednost bespovratnih sredstava]]*Ugovori_OPULJP[[#This Row],[STOPA NACIONALNOG SUFINANCIRANJA %]]</f>
        <v>140897.17049999998</v>
      </c>
      <c r="R3320" s="20">
        <f>Ugovori_OPULJP[[#This Row],[Bespovratna sredstva - Nacionalni dio - HRK]]/7.5345</f>
        <v>18700.268166434398</v>
      </c>
      <c r="S3320" s="19">
        <v>939314.47</v>
      </c>
      <c r="T3320" s="20">
        <f>Ugovori_OPULJP[[#This Row],[Bespovratna sredstva - Ukupno (EU+Nac) HRK
= Ukupna ugovorena vrijednost bespovratnih sredstava]]/7.5345</f>
        <v>124668.45444289601</v>
      </c>
      <c r="U3320" s="19">
        <v>0</v>
      </c>
      <c r="V3320" s="20">
        <f>Ugovori_OPULJP[[#This Row],[Javni doprinos korisnika - HRK]]/7.5345</f>
        <v>0</v>
      </c>
      <c r="W3320" s="19">
        <v>0</v>
      </c>
      <c r="X3320" s="20">
        <f>Ugovori_OPULJP[[#This Row],[Privatni doprinos korisnika - HRK]]/7.5345</f>
        <v>0</v>
      </c>
      <c r="Y3320" s="21">
        <f>Ugovori_OPULJP[[#This Row],[Bespovratna sredstva - Ukupno (EU+Nac) HRK
= Ukupna ugovorena vrijednost bespovratnih sredstava]]+Ugovori_OPULJP[[#This Row],[Javni doprinos korisnika - HRK]]+Ugovori_OPULJP[[#This Row],[Privatni doprinos korisnika - HRK]]</f>
        <v>939314.47</v>
      </c>
      <c r="Z3320" s="22">
        <f>Ugovori_OPULJP[[#This Row],[UKUPNI PRIHVATLJIVI IZDACI
TOTAL ELIGIBLE EXPENDITURE
= Bespovratna sredstva ukupno + doprinos korisnika
= Ukupni prihvatljivi troškovi
= Ukupna ugovorena vrijednost projekta HRK]]/7.5345</f>
        <v>124668.45444289601</v>
      </c>
      <c r="AA3320" s="13" t="s">
        <v>10676</v>
      </c>
      <c r="AB3320" s="13" t="s">
        <v>10677</v>
      </c>
      <c r="AC3320" s="98" t="s">
        <v>11987</v>
      </c>
      <c r="AD3320" s="12" t="s">
        <v>11033</v>
      </c>
    </row>
    <row r="3321" spans="1:30" ht="66.75" customHeight="1" x14ac:dyDescent="0.3">
      <c r="A3321" s="10" t="s">
        <v>11988</v>
      </c>
      <c r="B3321" s="11" t="s">
        <v>10671</v>
      </c>
      <c r="C3321" s="12" t="s">
        <v>11926</v>
      </c>
      <c r="D3321" s="12" t="s">
        <v>11934</v>
      </c>
      <c r="E3321" s="13" t="s">
        <v>223</v>
      </c>
      <c r="F3321" s="14" t="s">
        <v>11989</v>
      </c>
      <c r="G3321" s="14" t="s">
        <v>416</v>
      </c>
      <c r="H3321" s="16">
        <v>43125</v>
      </c>
      <c r="I3321" s="16">
        <v>44221</v>
      </c>
      <c r="J3321" s="17" t="str">
        <f>IF(Ugovori_OPULJP[[#This Row],[DATUM ZAVRŠETKA OPERACIJE]]&gt;DATE(2023,12,31),"u provedbi","završen")</f>
        <v>završen</v>
      </c>
      <c r="K3321" s="15" t="s">
        <v>11990</v>
      </c>
      <c r="L3321" s="15" t="s">
        <v>21</v>
      </c>
      <c r="M3321" s="18">
        <v>0.85</v>
      </c>
      <c r="N3321" s="18">
        <v>0.15</v>
      </c>
      <c r="O3321" s="19">
        <f>Ugovori_OPULJP[[#This Row],[Bespovratna sredstva - Ukupno (EU+Nac) HRK
= Ukupna ugovorena vrijednost bespovratnih sredstava]]*Ugovori_OPULJP[[#This Row],[EU STOPA SUFINANCIRANJA %
EU CO-FINANCING RATE %]]</f>
        <v>1133045.325</v>
      </c>
      <c r="P3321" s="20">
        <f>Ugovori_OPULJP[[#This Row],[Bespovratna sredstva - EU dio - HRK]]/7.5345</f>
        <v>150380.9575950627</v>
      </c>
      <c r="Q3321" s="19">
        <f>Ugovori_OPULJP[[#This Row],[Bespovratna sredstva - Ukupno (EU+Nac) HRK
= Ukupna ugovorena vrijednost bespovratnih sredstava]]*Ugovori_OPULJP[[#This Row],[STOPA NACIONALNOG SUFINANCIRANJA %]]</f>
        <v>199949.17499999999</v>
      </c>
      <c r="R3321" s="20">
        <f>Ugovori_OPULJP[[#This Row],[Bespovratna sredstva - Nacionalni dio - HRK]]/7.5345</f>
        <v>26537.816046187534</v>
      </c>
      <c r="S3321" s="19">
        <v>1332994.5</v>
      </c>
      <c r="T3321" s="20">
        <f>Ugovori_OPULJP[[#This Row],[Bespovratna sredstva - Ukupno (EU+Nac) HRK
= Ukupna ugovorena vrijednost bespovratnih sredstava]]/7.5345</f>
        <v>176918.77364125024</v>
      </c>
      <c r="U3321" s="19">
        <v>0</v>
      </c>
      <c r="V3321" s="20">
        <f>Ugovori_OPULJP[[#This Row],[Javni doprinos korisnika - HRK]]/7.5345</f>
        <v>0</v>
      </c>
      <c r="W3321" s="19">
        <v>0</v>
      </c>
      <c r="X3321" s="20">
        <f>Ugovori_OPULJP[[#This Row],[Privatni doprinos korisnika - HRK]]/7.5345</f>
        <v>0</v>
      </c>
      <c r="Y3321" s="21">
        <f>Ugovori_OPULJP[[#This Row],[Bespovratna sredstva - Ukupno (EU+Nac) HRK
= Ukupna ugovorena vrijednost bespovratnih sredstava]]+Ugovori_OPULJP[[#This Row],[Javni doprinos korisnika - HRK]]+Ugovori_OPULJP[[#This Row],[Privatni doprinos korisnika - HRK]]</f>
        <v>1332994.5</v>
      </c>
      <c r="Z3321" s="22">
        <f>Ugovori_OPULJP[[#This Row],[UKUPNI PRIHVATLJIVI IZDACI
TOTAL ELIGIBLE EXPENDITURE
= Bespovratna sredstva ukupno + doprinos korisnika
= Ukupni prihvatljivi troškovi
= Ukupna ugovorena vrijednost projekta HRK]]/7.5345</f>
        <v>176918.77364125024</v>
      </c>
      <c r="AA3321" s="13" t="s">
        <v>10676</v>
      </c>
      <c r="AB3321" s="13" t="s">
        <v>10677</v>
      </c>
      <c r="AC3321" s="98" t="s">
        <v>11991</v>
      </c>
      <c r="AD3321" s="12" t="s">
        <v>11033</v>
      </c>
    </row>
    <row r="3322" spans="1:30" ht="66.75" customHeight="1" x14ac:dyDescent="0.3">
      <c r="A3322" s="10" t="s">
        <v>11992</v>
      </c>
      <c r="B3322" s="11" t="s">
        <v>10671</v>
      </c>
      <c r="C3322" s="12" t="s">
        <v>11926</v>
      </c>
      <c r="D3322" s="12" t="s">
        <v>11934</v>
      </c>
      <c r="E3322" s="13" t="s">
        <v>223</v>
      </c>
      <c r="F3322" s="14" t="s">
        <v>11993</v>
      </c>
      <c r="G3322" s="14" t="s">
        <v>299</v>
      </c>
      <c r="H3322" s="16">
        <v>43125</v>
      </c>
      <c r="I3322" s="16">
        <v>44221</v>
      </c>
      <c r="J3322" s="17" t="str">
        <f>IF(Ugovori_OPULJP[[#This Row],[DATUM ZAVRŠETKA OPERACIJE]]&gt;DATE(2023,12,31),"u provedbi","završen")</f>
        <v>završen</v>
      </c>
      <c r="K3322" s="15" t="s">
        <v>21</v>
      </c>
      <c r="L3322" s="15" t="s">
        <v>21</v>
      </c>
      <c r="M3322" s="18">
        <v>0.85</v>
      </c>
      <c r="N3322" s="18">
        <v>0.15</v>
      </c>
      <c r="O3322" s="19">
        <f>Ugovori_OPULJP[[#This Row],[Bespovratna sredstva - Ukupno (EU+Nac) HRK
= Ukupna ugovorena vrijednost bespovratnih sredstava]]*Ugovori_OPULJP[[#This Row],[EU STOPA SUFINANCIRANJA %
EU CO-FINANCING RATE %]]</f>
        <v>1273043.8694999998</v>
      </c>
      <c r="P3322" s="20">
        <f>Ugovori_OPULJP[[#This Row],[Bespovratna sredstva - EU dio - HRK]]/7.5345</f>
        <v>168961.95759506267</v>
      </c>
      <c r="Q3322" s="19">
        <f>Ugovori_OPULJP[[#This Row],[Bespovratna sredstva - Ukupno (EU+Nac) HRK
= Ukupna ugovorena vrijednost bespovratnih sredstava]]*Ugovori_OPULJP[[#This Row],[STOPA NACIONALNOG SUFINANCIRANJA %]]</f>
        <v>224654.80049999998</v>
      </c>
      <c r="R3322" s="20">
        <f>Ugovori_OPULJP[[#This Row],[Bespovratna sredstva - Nacionalni dio - HRK]]/7.5345</f>
        <v>29816.816046187534</v>
      </c>
      <c r="S3322" s="19">
        <v>1497698.67</v>
      </c>
      <c r="T3322" s="20">
        <f>Ugovori_OPULJP[[#This Row],[Bespovratna sredstva - Ukupno (EU+Nac) HRK
= Ukupna ugovorena vrijednost bespovratnih sredstava]]/7.5345</f>
        <v>198778.77364125024</v>
      </c>
      <c r="U3322" s="19">
        <v>0</v>
      </c>
      <c r="V3322" s="20">
        <f>Ugovori_OPULJP[[#This Row],[Javni doprinos korisnika - HRK]]/7.5345</f>
        <v>0</v>
      </c>
      <c r="W3322" s="19">
        <v>0</v>
      </c>
      <c r="X3322" s="20">
        <f>Ugovori_OPULJP[[#This Row],[Privatni doprinos korisnika - HRK]]/7.5345</f>
        <v>0</v>
      </c>
      <c r="Y3322" s="21">
        <f>Ugovori_OPULJP[[#This Row],[Bespovratna sredstva - Ukupno (EU+Nac) HRK
= Ukupna ugovorena vrijednost bespovratnih sredstava]]+Ugovori_OPULJP[[#This Row],[Javni doprinos korisnika - HRK]]+Ugovori_OPULJP[[#This Row],[Privatni doprinos korisnika - HRK]]</f>
        <v>1497698.67</v>
      </c>
      <c r="Z3322" s="22">
        <f>Ugovori_OPULJP[[#This Row],[UKUPNI PRIHVATLJIVI IZDACI
TOTAL ELIGIBLE EXPENDITURE
= Bespovratna sredstva ukupno + doprinos korisnika
= Ukupni prihvatljivi troškovi
= Ukupna ugovorena vrijednost projekta HRK]]/7.5345</f>
        <v>198778.77364125024</v>
      </c>
      <c r="AA3322" s="13" t="s">
        <v>10676</v>
      </c>
      <c r="AB3322" s="13" t="s">
        <v>10677</v>
      </c>
      <c r="AC3322" s="98" t="s">
        <v>11994</v>
      </c>
      <c r="AD3322" s="12" t="s">
        <v>11033</v>
      </c>
    </row>
    <row r="3323" spans="1:30" ht="66.75" customHeight="1" x14ac:dyDescent="0.3">
      <c r="A3323" s="10" t="s">
        <v>11995</v>
      </c>
      <c r="B3323" s="11" t="s">
        <v>10671</v>
      </c>
      <c r="C3323" s="12" t="s">
        <v>11926</v>
      </c>
      <c r="D3323" s="12" t="s">
        <v>11934</v>
      </c>
      <c r="E3323" s="13" t="s">
        <v>223</v>
      </c>
      <c r="F3323" s="14" t="s">
        <v>11996</v>
      </c>
      <c r="G3323" s="14" t="s">
        <v>11997</v>
      </c>
      <c r="H3323" s="16">
        <v>43125</v>
      </c>
      <c r="I3323" s="16">
        <v>44221</v>
      </c>
      <c r="J3323" s="17" t="str">
        <f>IF(Ugovori_OPULJP[[#This Row],[DATUM ZAVRŠETKA OPERACIJE]]&gt;DATE(2023,12,31),"u provedbi","završen")</f>
        <v>završen</v>
      </c>
      <c r="K3323" s="15" t="s">
        <v>240</v>
      </c>
      <c r="L3323" s="15" t="s">
        <v>240</v>
      </c>
      <c r="M3323" s="18">
        <v>0.85</v>
      </c>
      <c r="N3323" s="18">
        <v>0.15</v>
      </c>
      <c r="O3323" s="19">
        <f>Ugovori_OPULJP[[#This Row],[Bespovratna sredstva - Ukupno (EU+Nac) HRK
= Ukupna ugovorena vrijednost bespovratnih sredstava]]*Ugovori_OPULJP[[#This Row],[EU STOPA SUFINANCIRANJA %
EU CO-FINANCING RATE %]]</f>
        <v>1149637.7585</v>
      </c>
      <c r="P3323" s="20">
        <f>Ugovori_OPULJP[[#This Row],[Bespovratna sredstva - EU dio - HRK]]/7.5345</f>
        <v>152583.15196761562</v>
      </c>
      <c r="Q3323" s="19">
        <f>Ugovori_OPULJP[[#This Row],[Bespovratna sredstva - Ukupno (EU+Nac) HRK
= Ukupna ugovorena vrijednost bespovratnih sredstava]]*Ugovori_OPULJP[[#This Row],[STOPA NACIONALNOG SUFINANCIRANJA %]]</f>
        <v>202877.25149999998</v>
      </c>
      <c r="R3323" s="20">
        <f>Ugovori_OPULJP[[#This Row],[Bespovratna sredstva - Nacionalni dio - HRK]]/7.5345</f>
        <v>26926.438582520401</v>
      </c>
      <c r="S3323" s="19">
        <v>1352515.01</v>
      </c>
      <c r="T3323" s="20">
        <f>Ugovori_OPULJP[[#This Row],[Bespovratna sredstva - Ukupno (EU+Nac) HRK
= Ukupna ugovorena vrijednost bespovratnih sredstava]]/7.5345</f>
        <v>179509.59055013602</v>
      </c>
      <c r="U3323" s="19">
        <v>0</v>
      </c>
      <c r="V3323" s="20">
        <f>Ugovori_OPULJP[[#This Row],[Javni doprinos korisnika - HRK]]/7.5345</f>
        <v>0</v>
      </c>
      <c r="W3323" s="19">
        <v>0</v>
      </c>
      <c r="X3323" s="20">
        <f>Ugovori_OPULJP[[#This Row],[Privatni doprinos korisnika - HRK]]/7.5345</f>
        <v>0</v>
      </c>
      <c r="Y3323" s="21">
        <f>Ugovori_OPULJP[[#This Row],[Bespovratna sredstva - Ukupno (EU+Nac) HRK
= Ukupna ugovorena vrijednost bespovratnih sredstava]]+Ugovori_OPULJP[[#This Row],[Javni doprinos korisnika - HRK]]+Ugovori_OPULJP[[#This Row],[Privatni doprinos korisnika - HRK]]</f>
        <v>1352515.01</v>
      </c>
      <c r="Z3323" s="22">
        <f>Ugovori_OPULJP[[#This Row],[UKUPNI PRIHVATLJIVI IZDACI
TOTAL ELIGIBLE EXPENDITURE
= Bespovratna sredstva ukupno + doprinos korisnika
= Ukupni prihvatljivi troškovi
= Ukupna ugovorena vrijednost projekta HRK]]/7.5345</f>
        <v>179509.59055013602</v>
      </c>
      <c r="AA3323" s="13" t="s">
        <v>10676</v>
      </c>
      <c r="AB3323" s="13" t="s">
        <v>10677</v>
      </c>
      <c r="AC3323" s="98" t="s">
        <v>11998</v>
      </c>
      <c r="AD3323" s="12" t="s">
        <v>11033</v>
      </c>
    </row>
    <row r="3324" spans="1:30" ht="66.75" customHeight="1" x14ac:dyDescent="0.3">
      <c r="A3324" s="10" t="s">
        <v>11999</v>
      </c>
      <c r="B3324" s="11" t="s">
        <v>10671</v>
      </c>
      <c r="C3324" s="12" t="s">
        <v>11926</v>
      </c>
      <c r="D3324" s="12" t="s">
        <v>11934</v>
      </c>
      <c r="E3324" s="13" t="s">
        <v>223</v>
      </c>
      <c r="F3324" s="14" t="s">
        <v>12000</v>
      </c>
      <c r="G3324" s="14" t="s">
        <v>7769</v>
      </c>
      <c r="H3324" s="16">
        <v>43125</v>
      </c>
      <c r="I3324" s="16">
        <v>44221</v>
      </c>
      <c r="J3324" s="17" t="str">
        <f>IF(Ugovori_OPULJP[[#This Row],[DATUM ZAVRŠETKA OPERACIJE]]&gt;DATE(2023,12,31),"u provedbi","završen")</f>
        <v>završen</v>
      </c>
      <c r="K3324" s="15" t="s">
        <v>86</v>
      </c>
      <c r="L3324" s="15" t="s">
        <v>86</v>
      </c>
      <c r="M3324" s="18">
        <v>0.85</v>
      </c>
      <c r="N3324" s="18">
        <v>0.15</v>
      </c>
      <c r="O3324" s="19">
        <f>Ugovori_OPULJP[[#This Row],[Bespovratna sredstva - Ukupno (EU+Nac) HRK
= Ukupna ugovorena vrijednost bespovratnih sredstava]]*Ugovori_OPULJP[[#This Row],[EU STOPA SUFINANCIRANJA %
EU CO-FINANCING RATE %]]</f>
        <v>1266479.94</v>
      </c>
      <c r="P3324" s="20">
        <f>Ugovori_OPULJP[[#This Row],[Bespovratna sredstva - EU dio - HRK]]/7.5345</f>
        <v>168090.7744375871</v>
      </c>
      <c r="Q3324" s="19">
        <f>Ugovori_OPULJP[[#This Row],[Bespovratna sredstva - Ukupno (EU+Nac) HRK
= Ukupna ugovorena vrijednost bespovratnih sredstava]]*Ugovori_OPULJP[[#This Row],[STOPA NACIONALNOG SUFINANCIRANJA %]]</f>
        <v>223496.46</v>
      </c>
      <c r="R3324" s="20">
        <f>Ugovori_OPULJP[[#This Row],[Bespovratna sredstva - Nacionalni dio - HRK]]/7.5345</f>
        <v>29663.077841927134</v>
      </c>
      <c r="S3324" s="19">
        <v>1489976.4</v>
      </c>
      <c r="T3324" s="20">
        <f>Ugovori_OPULJP[[#This Row],[Bespovratna sredstva - Ukupno (EU+Nac) HRK
= Ukupna ugovorena vrijednost bespovratnih sredstava]]/7.5345</f>
        <v>197753.85227951422</v>
      </c>
      <c r="U3324" s="19">
        <v>0</v>
      </c>
      <c r="V3324" s="20">
        <f>Ugovori_OPULJP[[#This Row],[Javni doprinos korisnika - HRK]]/7.5345</f>
        <v>0</v>
      </c>
      <c r="W3324" s="19">
        <v>0</v>
      </c>
      <c r="X3324" s="20">
        <f>Ugovori_OPULJP[[#This Row],[Privatni doprinos korisnika - HRK]]/7.5345</f>
        <v>0</v>
      </c>
      <c r="Y3324" s="21">
        <f>Ugovori_OPULJP[[#This Row],[Bespovratna sredstva - Ukupno (EU+Nac) HRK
= Ukupna ugovorena vrijednost bespovratnih sredstava]]+Ugovori_OPULJP[[#This Row],[Javni doprinos korisnika - HRK]]+Ugovori_OPULJP[[#This Row],[Privatni doprinos korisnika - HRK]]</f>
        <v>1489976.4</v>
      </c>
      <c r="Z3324" s="22">
        <f>Ugovori_OPULJP[[#This Row],[UKUPNI PRIHVATLJIVI IZDACI
TOTAL ELIGIBLE EXPENDITURE
= Bespovratna sredstva ukupno + doprinos korisnika
= Ukupni prihvatljivi troškovi
= Ukupna ugovorena vrijednost projekta HRK]]/7.5345</f>
        <v>197753.85227951422</v>
      </c>
      <c r="AA3324" s="13" t="s">
        <v>10676</v>
      </c>
      <c r="AB3324" s="13" t="s">
        <v>10677</v>
      </c>
      <c r="AC3324" s="98" t="s">
        <v>12001</v>
      </c>
      <c r="AD3324" s="12" t="s">
        <v>11033</v>
      </c>
    </row>
    <row r="3325" spans="1:30" ht="66.75" customHeight="1" x14ac:dyDescent="0.3">
      <c r="A3325" s="10" t="s">
        <v>12002</v>
      </c>
      <c r="B3325" s="11" t="s">
        <v>10671</v>
      </c>
      <c r="C3325" s="12" t="s">
        <v>11926</v>
      </c>
      <c r="D3325" s="12" t="s">
        <v>11934</v>
      </c>
      <c r="E3325" s="13" t="s">
        <v>223</v>
      </c>
      <c r="F3325" s="14" t="s">
        <v>12003</v>
      </c>
      <c r="G3325" s="14" t="s">
        <v>7717</v>
      </c>
      <c r="H3325" s="16">
        <v>43125</v>
      </c>
      <c r="I3325" s="16">
        <v>44221</v>
      </c>
      <c r="J3325" s="17" t="str">
        <f>IF(Ugovori_OPULJP[[#This Row],[DATUM ZAVRŠETKA OPERACIJE]]&gt;DATE(2023,12,31),"u provedbi","završen")</f>
        <v>završen</v>
      </c>
      <c r="K3325" s="15" t="s">
        <v>91</v>
      </c>
      <c r="L3325" s="15" t="s">
        <v>91</v>
      </c>
      <c r="M3325" s="18">
        <v>0.85</v>
      </c>
      <c r="N3325" s="18">
        <v>0.15</v>
      </c>
      <c r="O3325" s="19">
        <f>Ugovori_OPULJP[[#This Row],[Bespovratna sredstva - Ukupno (EU+Nac) HRK
= Ukupna ugovorena vrijednost bespovratnih sredstava]]*Ugovori_OPULJP[[#This Row],[EU STOPA SUFINANCIRANJA %
EU CO-FINANCING RATE %]]</f>
        <v>796728.8764999999</v>
      </c>
      <c r="P3325" s="20">
        <f>Ugovori_OPULJP[[#This Row],[Bespovratna sredstva - EU dio - HRK]]/7.5345</f>
        <v>105744.09403410974</v>
      </c>
      <c r="Q3325" s="19">
        <f>Ugovori_OPULJP[[#This Row],[Bespovratna sredstva - Ukupno (EU+Nac) HRK
= Ukupna ugovorena vrijednost bespovratnih sredstava]]*Ugovori_OPULJP[[#This Row],[STOPA NACIONALNOG SUFINANCIRANJA %]]</f>
        <v>140599.21349999998</v>
      </c>
      <c r="R3325" s="20">
        <f>Ugovori_OPULJP[[#This Row],[Bespovratna sredstva - Nacionalni dio - HRK]]/7.5345</f>
        <v>18660.722476607603</v>
      </c>
      <c r="S3325" s="19">
        <v>937328.09</v>
      </c>
      <c r="T3325" s="20">
        <f>Ugovori_OPULJP[[#This Row],[Bespovratna sredstva - Ukupno (EU+Nac) HRK
= Ukupna ugovorena vrijednost bespovratnih sredstava]]/7.5345</f>
        <v>124404.81651071736</v>
      </c>
      <c r="U3325" s="19">
        <v>0</v>
      </c>
      <c r="V3325" s="20">
        <f>Ugovori_OPULJP[[#This Row],[Javni doprinos korisnika - HRK]]/7.5345</f>
        <v>0</v>
      </c>
      <c r="W3325" s="19">
        <v>0</v>
      </c>
      <c r="X3325" s="20">
        <f>Ugovori_OPULJP[[#This Row],[Privatni doprinos korisnika - HRK]]/7.5345</f>
        <v>0</v>
      </c>
      <c r="Y3325" s="21">
        <f>Ugovori_OPULJP[[#This Row],[Bespovratna sredstva - Ukupno (EU+Nac) HRK
= Ukupna ugovorena vrijednost bespovratnih sredstava]]+Ugovori_OPULJP[[#This Row],[Javni doprinos korisnika - HRK]]+Ugovori_OPULJP[[#This Row],[Privatni doprinos korisnika - HRK]]</f>
        <v>937328.09</v>
      </c>
      <c r="Z3325" s="22">
        <f>Ugovori_OPULJP[[#This Row],[UKUPNI PRIHVATLJIVI IZDACI
TOTAL ELIGIBLE EXPENDITURE
= Bespovratna sredstva ukupno + doprinos korisnika
= Ukupni prihvatljivi troškovi
= Ukupna ugovorena vrijednost projekta HRK]]/7.5345</f>
        <v>124404.81651071736</v>
      </c>
      <c r="AA3325" s="13" t="s">
        <v>10676</v>
      </c>
      <c r="AB3325" s="13" t="s">
        <v>10677</v>
      </c>
      <c r="AC3325" s="98" t="s">
        <v>12004</v>
      </c>
      <c r="AD3325" s="12" t="s">
        <v>11033</v>
      </c>
    </row>
    <row r="3326" spans="1:30" ht="66.75" customHeight="1" x14ac:dyDescent="0.3">
      <c r="A3326" s="10" t="s">
        <v>12005</v>
      </c>
      <c r="B3326" s="11" t="s">
        <v>10671</v>
      </c>
      <c r="C3326" s="12" t="s">
        <v>11926</v>
      </c>
      <c r="D3326" s="12" t="s">
        <v>11934</v>
      </c>
      <c r="E3326" s="13" t="s">
        <v>223</v>
      </c>
      <c r="F3326" s="14" t="s">
        <v>12006</v>
      </c>
      <c r="G3326" s="14" t="s">
        <v>665</v>
      </c>
      <c r="H3326" s="16">
        <v>43125</v>
      </c>
      <c r="I3326" s="16">
        <v>44221</v>
      </c>
      <c r="J3326" s="17" t="str">
        <f>IF(Ugovori_OPULJP[[#This Row],[DATUM ZAVRŠETKA OPERACIJE]]&gt;DATE(2023,12,31),"u provedbi","završen")</f>
        <v>završen</v>
      </c>
      <c r="K3326" s="15" t="s">
        <v>96</v>
      </c>
      <c r="L3326" s="15" t="s">
        <v>91</v>
      </c>
      <c r="M3326" s="18">
        <v>0.85</v>
      </c>
      <c r="N3326" s="18">
        <v>0.15</v>
      </c>
      <c r="O3326" s="19">
        <f>Ugovori_OPULJP[[#This Row],[Bespovratna sredstva - Ukupno (EU+Nac) HRK
= Ukupna ugovorena vrijednost bespovratnih sredstava]]*Ugovori_OPULJP[[#This Row],[EU STOPA SUFINANCIRANJA %
EU CO-FINANCING RATE %]]</f>
        <v>1261923.9739999999</v>
      </c>
      <c r="P3326" s="20">
        <f>Ugovori_OPULJP[[#This Row],[Bespovratna sredstva - EU dio - HRK]]/7.5345</f>
        <v>167486.09383502553</v>
      </c>
      <c r="Q3326" s="19">
        <f>Ugovori_OPULJP[[#This Row],[Bespovratna sredstva - Ukupno (EU+Nac) HRK
= Ukupna ugovorena vrijednost bespovratnih sredstava]]*Ugovori_OPULJP[[#This Row],[STOPA NACIONALNOG SUFINANCIRANJA %]]</f>
        <v>222692.46599999999</v>
      </c>
      <c r="R3326" s="20">
        <f>Ugovori_OPULJP[[#This Row],[Bespovratna sredstva - Nacionalni dio - HRK]]/7.5345</f>
        <v>29556.369500298624</v>
      </c>
      <c r="S3326" s="19">
        <v>1484616.44</v>
      </c>
      <c r="T3326" s="20">
        <f>Ugovori_OPULJP[[#This Row],[Bespovratna sredstva - Ukupno (EU+Nac) HRK
= Ukupna ugovorena vrijednost bespovratnih sredstava]]/7.5345</f>
        <v>197042.46333532417</v>
      </c>
      <c r="U3326" s="19">
        <v>0</v>
      </c>
      <c r="V3326" s="20">
        <f>Ugovori_OPULJP[[#This Row],[Javni doprinos korisnika - HRK]]/7.5345</f>
        <v>0</v>
      </c>
      <c r="W3326" s="19">
        <v>0</v>
      </c>
      <c r="X3326" s="20">
        <f>Ugovori_OPULJP[[#This Row],[Privatni doprinos korisnika - HRK]]/7.5345</f>
        <v>0</v>
      </c>
      <c r="Y3326" s="21">
        <f>Ugovori_OPULJP[[#This Row],[Bespovratna sredstva - Ukupno (EU+Nac) HRK
= Ukupna ugovorena vrijednost bespovratnih sredstava]]+Ugovori_OPULJP[[#This Row],[Javni doprinos korisnika - HRK]]+Ugovori_OPULJP[[#This Row],[Privatni doprinos korisnika - HRK]]</f>
        <v>1484616.44</v>
      </c>
      <c r="Z3326" s="22">
        <f>Ugovori_OPULJP[[#This Row],[UKUPNI PRIHVATLJIVI IZDACI
TOTAL ELIGIBLE EXPENDITURE
= Bespovratna sredstva ukupno + doprinos korisnika
= Ukupni prihvatljivi troškovi
= Ukupna ugovorena vrijednost projekta HRK]]/7.5345</f>
        <v>197042.46333532417</v>
      </c>
      <c r="AA3326" s="13" t="s">
        <v>10676</v>
      </c>
      <c r="AB3326" s="13" t="s">
        <v>10677</v>
      </c>
      <c r="AC3326" s="98" t="s">
        <v>12007</v>
      </c>
      <c r="AD3326" s="12" t="s">
        <v>11033</v>
      </c>
    </row>
    <row r="3327" spans="1:30" ht="66.75" customHeight="1" x14ac:dyDescent="0.3">
      <c r="A3327" s="10" t="s">
        <v>12008</v>
      </c>
      <c r="B3327" s="11" t="s">
        <v>10671</v>
      </c>
      <c r="C3327" s="12" t="s">
        <v>11926</v>
      </c>
      <c r="D3327" s="12" t="s">
        <v>11934</v>
      </c>
      <c r="E3327" s="13" t="s">
        <v>223</v>
      </c>
      <c r="F3327" s="14" t="s">
        <v>12009</v>
      </c>
      <c r="G3327" s="14" t="s">
        <v>7760</v>
      </c>
      <c r="H3327" s="16">
        <v>43125</v>
      </c>
      <c r="I3327" s="16">
        <v>44221</v>
      </c>
      <c r="J3327" s="17" t="str">
        <f>IF(Ugovori_OPULJP[[#This Row],[DATUM ZAVRŠETKA OPERACIJE]]&gt;DATE(2023,12,31),"u provedbi","završen")</f>
        <v>završen</v>
      </c>
      <c r="K3327" s="15" t="s">
        <v>96</v>
      </c>
      <c r="L3327" s="15" t="s">
        <v>91</v>
      </c>
      <c r="M3327" s="18">
        <v>0.85</v>
      </c>
      <c r="N3327" s="18">
        <v>0.15</v>
      </c>
      <c r="O3327" s="19">
        <f>Ugovori_OPULJP[[#This Row],[Bespovratna sredstva - Ukupno (EU+Nac) HRK
= Ukupna ugovorena vrijednost bespovratnih sredstava]]*Ugovori_OPULJP[[#This Row],[EU STOPA SUFINANCIRANJA %
EU CO-FINANCING RATE %]]</f>
        <v>1242809.9645</v>
      </c>
      <c r="P3327" s="20">
        <f>Ugovori_OPULJP[[#This Row],[Bespovratna sredstva - EU dio - HRK]]/7.5345</f>
        <v>164949.22881412168</v>
      </c>
      <c r="Q3327" s="19">
        <f>Ugovori_OPULJP[[#This Row],[Bespovratna sredstva - Ukupno (EU+Nac) HRK
= Ukupna ugovorena vrijednost bespovratnih sredstava]]*Ugovori_OPULJP[[#This Row],[STOPA NACIONALNOG SUFINANCIRANJA %]]</f>
        <v>219319.40550000002</v>
      </c>
      <c r="R3327" s="20">
        <f>Ugovori_OPULJP[[#This Row],[Bespovratna sredstva - Nacionalni dio - HRK]]/7.5345</f>
        <v>29108.687437786186</v>
      </c>
      <c r="S3327" s="19">
        <v>1462129.37</v>
      </c>
      <c r="T3327" s="20">
        <f>Ugovori_OPULJP[[#This Row],[Bespovratna sredstva - Ukupno (EU+Nac) HRK
= Ukupna ugovorena vrijednost bespovratnih sredstava]]/7.5345</f>
        <v>194057.91625190788</v>
      </c>
      <c r="U3327" s="19">
        <v>0</v>
      </c>
      <c r="V3327" s="20">
        <f>Ugovori_OPULJP[[#This Row],[Javni doprinos korisnika - HRK]]/7.5345</f>
        <v>0</v>
      </c>
      <c r="W3327" s="19">
        <v>0</v>
      </c>
      <c r="X3327" s="20">
        <f>Ugovori_OPULJP[[#This Row],[Privatni doprinos korisnika - HRK]]/7.5345</f>
        <v>0</v>
      </c>
      <c r="Y3327" s="21">
        <f>Ugovori_OPULJP[[#This Row],[Bespovratna sredstva - Ukupno (EU+Nac) HRK
= Ukupna ugovorena vrijednost bespovratnih sredstava]]+Ugovori_OPULJP[[#This Row],[Javni doprinos korisnika - HRK]]+Ugovori_OPULJP[[#This Row],[Privatni doprinos korisnika - HRK]]</f>
        <v>1462129.37</v>
      </c>
      <c r="Z3327" s="22">
        <f>Ugovori_OPULJP[[#This Row],[UKUPNI PRIHVATLJIVI IZDACI
TOTAL ELIGIBLE EXPENDITURE
= Bespovratna sredstva ukupno + doprinos korisnika
= Ukupni prihvatljivi troškovi
= Ukupna ugovorena vrijednost projekta HRK]]/7.5345</f>
        <v>194057.91625190788</v>
      </c>
      <c r="AA3327" s="13" t="s">
        <v>10676</v>
      </c>
      <c r="AB3327" s="13" t="s">
        <v>10677</v>
      </c>
      <c r="AC3327" s="98" t="s">
        <v>12010</v>
      </c>
      <c r="AD3327" s="12" t="s">
        <v>11033</v>
      </c>
    </row>
    <row r="3328" spans="1:30" ht="66.75" customHeight="1" x14ac:dyDescent="0.3">
      <c r="A3328" s="10" t="s">
        <v>12011</v>
      </c>
      <c r="B3328" s="11" t="s">
        <v>10671</v>
      </c>
      <c r="C3328" s="12" t="s">
        <v>11926</v>
      </c>
      <c r="D3328" s="12" t="s">
        <v>12012</v>
      </c>
      <c r="E3328" s="13" t="s">
        <v>18</v>
      </c>
      <c r="F3328" s="14" t="s">
        <v>12012</v>
      </c>
      <c r="G3328" s="14" t="s">
        <v>10677</v>
      </c>
      <c r="H3328" s="16">
        <v>43466</v>
      </c>
      <c r="I3328" s="16">
        <v>45107</v>
      </c>
      <c r="J3328" s="17" t="str">
        <f>IF(Ugovori_OPULJP[[#This Row],[DATUM ZAVRŠETKA OPERACIJE]]&gt;DATE(2023,12,31),"u provedbi","završen")</f>
        <v>završen</v>
      </c>
      <c r="K3328" s="15" t="s">
        <v>20</v>
      </c>
      <c r="L3328" s="15" t="s">
        <v>21</v>
      </c>
      <c r="M3328" s="18">
        <v>0.85</v>
      </c>
      <c r="N3328" s="18">
        <v>0.15</v>
      </c>
      <c r="O3328" s="19">
        <f>Ugovori_OPULJP[[#This Row],[Bespovratna sredstva - Ukupno (EU+Nac) HRK
= Ukupna ugovorena vrijednost bespovratnih sredstava]]*Ugovori_OPULJP[[#This Row],[EU STOPA SUFINANCIRANJA %
EU CO-FINANCING RATE %]]</f>
        <v>15162384.710999999</v>
      </c>
      <c r="P3328" s="20">
        <f>Ugovori_OPULJP[[#This Row],[Bespovratna sredstva - EU dio - HRK]]/7.5345</f>
        <v>2012394.2811069081</v>
      </c>
      <c r="Q3328" s="19">
        <f>Ugovori_OPULJP[[#This Row],[Bespovratna sredstva - Ukupno (EU+Nac) HRK
= Ukupna ugovorena vrijednost bespovratnih sredstava]]*Ugovori_OPULJP[[#This Row],[STOPA NACIONALNOG SUFINANCIRANJA %]]</f>
        <v>2675714.949</v>
      </c>
      <c r="R3328" s="20">
        <f>Ugovori_OPULJP[[#This Row],[Bespovratna sredstva - Nacionalni dio - HRK]]/7.5345</f>
        <v>355128.40254827793</v>
      </c>
      <c r="S3328" s="19">
        <v>17838099.66</v>
      </c>
      <c r="T3328" s="20">
        <f>Ugovori_OPULJP[[#This Row],[Bespovratna sredstva - Ukupno (EU+Nac) HRK
= Ukupna ugovorena vrijednost bespovratnih sredstava]]/7.5345</f>
        <v>2367522.6836551861</v>
      </c>
      <c r="U3328" s="19">
        <v>0</v>
      </c>
      <c r="V3328" s="20">
        <f>Ugovori_OPULJP[[#This Row],[Javni doprinos korisnika - HRK]]/7.5345</f>
        <v>0</v>
      </c>
      <c r="W3328" s="19">
        <v>0</v>
      </c>
      <c r="X3328" s="20">
        <f>Ugovori_OPULJP[[#This Row],[Privatni doprinos korisnika - HRK]]/7.5345</f>
        <v>0</v>
      </c>
      <c r="Y3328" s="21">
        <f>Ugovori_OPULJP[[#This Row],[Bespovratna sredstva - Ukupno (EU+Nac) HRK
= Ukupna ugovorena vrijednost bespovratnih sredstava]]+Ugovori_OPULJP[[#This Row],[Javni doprinos korisnika - HRK]]+Ugovori_OPULJP[[#This Row],[Privatni doprinos korisnika - HRK]]</f>
        <v>17838099.66</v>
      </c>
      <c r="Z3328" s="22">
        <f>Ugovori_OPULJP[[#This Row],[UKUPNI PRIHVATLJIVI IZDACI
TOTAL ELIGIBLE EXPENDITURE
= Bespovratna sredstva ukupno + doprinos korisnika
= Ukupni prihvatljivi troškovi
= Ukupna ugovorena vrijednost projekta HRK]]/7.5345</f>
        <v>2367522.6836551861</v>
      </c>
      <c r="AA3328" s="13" t="s">
        <v>10676</v>
      </c>
      <c r="AB3328" s="13" t="s">
        <v>10677</v>
      </c>
      <c r="AC3328" s="98" t="s">
        <v>12013</v>
      </c>
      <c r="AD3328" s="12" t="s">
        <v>11033</v>
      </c>
    </row>
    <row r="3329" spans="1:30" ht="66.75" customHeight="1" x14ac:dyDescent="0.3">
      <c r="A3329" s="31" t="s">
        <v>12014</v>
      </c>
      <c r="B3329" s="25" t="s">
        <v>10671</v>
      </c>
      <c r="C3329" s="26" t="s">
        <v>11926</v>
      </c>
      <c r="D3329" s="26" t="s">
        <v>12015</v>
      </c>
      <c r="E3329" s="27" t="s">
        <v>18</v>
      </c>
      <c r="F3329" s="32" t="s">
        <v>12015</v>
      </c>
      <c r="G3329" s="14" t="s">
        <v>10677</v>
      </c>
      <c r="H3329" s="29">
        <v>43983</v>
      </c>
      <c r="I3329" s="29">
        <v>45078</v>
      </c>
      <c r="J3329" s="17" t="str">
        <f>IF(Ugovori_OPULJP[[#This Row],[DATUM ZAVRŠETKA OPERACIJE]]&gt;DATE(2023,12,31),"u provedbi","završen")</f>
        <v>završen</v>
      </c>
      <c r="K3329" s="28" t="s">
        <v>20</v>
      </c>
      <c r="L3329" s="28" t="s">
        <v>21</v>
      </c>
      <c r="M3329" s="18">
        <v>0.85</v>
      </c>
      <c r="N3329" s="18">
        <v>0.15</v>
      </c>
      <c r="O3329" s="19">
        <f>Ugovori_OPULJP[[#This Row],[Bespovratna sredstva - Ukupno (EU+Nac) HRK
= Ukupna ugovorena vrijednost bespovratnih sredstava]]*Ugovori_OPULJP[[#This Row],[EU STOPA SUFINANCIRANJA %
EU CO-FINANCING RATE %]]</f>
        <v>10064680</v>
      </c>
      <c r="P3329" s="20">
        <f>Ugovori_OPULJP[[#This Row],[Bespovratna sredstva - EU dio - HRK]]/7.5345</f>
        <v>1335812.5953945185</v>
      </c>
      <c r="Q3329" s="19">
        <f>Ugovori_OPULJP[[#This Row],[Bespovratna sredstva - Ukupno (EU+Nac) HRK
= Ukupna ugovorena vrijednost bespovratnih sredstava]]*Ugovori_OPULJP[[#This Row],[STOPA NACIONALNOG SUFINANCIRANJA %]]</f>
        <v>1776120</v>
      </c>
      <c r="R3329" s="20">
        <f>Ugovori_OPULJP[[#This Row],[Bespovratna sredstva - Nacionalni dio - HRK]]/7.5345</f>
        <v>235731.63448138561</v>
      </c>
      <c r="S3329" s="21">
        <v>11840800</v>
      </c>
      <c r="T3329" s="22">
        <f>Ugovori_OPULJP[[#This Row],[Bespovratna sredstva - Ukupno (EU+Nac) HRK
= Ukupna ugovorena vrijednost bespovratnih sredstava]]/7.5345</f>
        <v>1571544.229875904</v>
      </c>
      <c r="U3329" s="19">
        <v>0</v>
      </c>
      <c r="V3329" s="20">
        <f>Ugovori_OPULJP[[#This Row],[Javni doprinos korisnika - HRK]]/7.5345</f>
        <v>0</v>
      </c>
      <c r="W3329" s="19">
        <v>0</v>
      </c>
      <c r="X3329" s="20">
        <f>Ugovori_OPULJP[[#This Row],[Privatni doprinos korisnika - HRK]]/7.5345</f>
        <v>0</v>
      </c>
      <c r="Y3329" s="21">
        <f>Ugovori_OPULJP[[#This Row],[Bespovratna sredstva - Ukupno (EU+Nac) HRK
= Ukupna ugovorena vrijednost bespovratnih sredstava]]+Ugovori_OPULJP[[#This Row],[Javni doprinos korisnika - HRK]]+Ugovori_OPULJP[[#This Row],[Privatni doprinos korisnika - HRK]]</f>
        <v>11840800</v>
      </c>
      <c r="Z3329" s="22">
        <f>Ugovori_OPULJP[[#This Row],[UKUPNI PRIHVATLJIVI IZDACI
TOTAL ELIGIBLE EXPENDITURE
= Bespovratna sredstva ukupno + doprinos korisnika
= Ukupni prihvatljivi troškovi
= Ukupna ugovorena vrijednost projekta HRK]]/7.5345</f>
        <v>1571544.229875904</v>
      </c>
      <c r="AA3329" s="27" t="s">
        <v>10676</v>
      </c>
      <c r="AB3329" s="27" t="s">
        <v>10677</v>
      </c>
      <c r="AC3329" s="91" t="s">
        <v>12016</v>
      </c>
      <c r="AD3329" s="33" t="s">
        <v>11033</v>
      </c>
    </row>
    <row r="3330" spans="1:30" ht="66.75" customHeight="1" x14ac:dyDescent="0.3">
      <c r="A3330" s="10" t="s">
        <v>12017</v>
      </c>
      <c r="B3330" s="11" t="s">
        <v>10671</v>
      </c>
      <c r="C3330" s="12" t="s">
        <v>12018</v>
      </c>
      <c r="D3330" s="12" t="s">
        <v>12019</v>
      </c>
      <c r="E3330" s="13" t="s">
        <v>18</v>
      </c>
      <c r="F3330" s="14" t="s">
        <v>12019</v>
      </c>
      <c r="G3330" s="14" t="s">
        <v>10677</v>
      </c>
      <c r="H3330" s="16">
        <v>42856</v>
      </c>
      <c r="I3330" s="16">
        <v>44469</v>
      </c>
      <c r="J3330" s="17" t="str">
        <f>IF(Ugovori_OPULJP[[#This Row],[DATUM ZAVRŠETKA OPERACIJE]]&gt;DATE(2023,12,31),"u provedbi","završen")</f>
        <v>završen</v>
      </c>
      <c r="K3330" s="15" t="s">
        <v>20</v>
      </c>
      <c r="L3330" s="15" t="s">
        <v>21</v>
      </c>
      <c r="M3330" s="18">
        <v>0.85</v>
      </c>
      <c r="N3330" s="18">
        <v>0.15</v>
      </c>
      <c r="O3330" s="19">
        <f>Ugovori_OPULJP[[#This Row],[Bespovratna sredstva - Ukupno (EU+Nac) HRK
= Ukupna ugovorena vrijednost bespovratnih sredstava]]*Ugovori_OPULJP[[#This Row],[EU STOPA SUFINANCIRANJA %
EU CO-FINANCING RATE %]]</f>
        <v>10053985.98</v>
      </c>
      <c r="P3330" s="20">
        <f>Ugovori_OPULJP[[#This Row],[Bespovratna sredstva - EU dio - HRK]]/7.5345</f>
        <v>1334393.2550268765</v>
      </c>
      <c r="Q3330" s="19">
        <f>Ugovori_OPULJP[[#This Row],[Bespovratna sredstva - Ukupno (EU+Nac) HRK
= Ukupna ugovorena vrijednost bespovratnih sredstava]]*Ugovori_OPULJP[[#This Row],[STOPA NACIONALNOG SUFINANCIRANJA %]]</f>
        <v>1774232.82</v>
      </c>
      <c r="R3330" s="20">
        <f>Ugovori_OPULJP[[#This Row],[Bespovratna sredstva - Nacionalni dio - HRK]]/7.5345</f>
        <v>235481.16265180171</v>
      </c>
      <c r="S3330" s="19">
        <v>11828218.800000001</v>
      </c>
      <c r="T3330" s="20">
        <f>Ugovori_OPULJP[[#This Row],[Bespovratna sredstva - Ukupno (EU+Nac) HRK
= Ukupna ugovorena vrijednost bespovratnih sredstava]]/7.5345</f>
        <v>1569874.4176786782</v>
      </c>
      <c r="U3330" s="19">
        <v>0</v>
      </c>
      <c r="V3330" s="20">
        <f>Ugovori_OPULJP[[#This Row],[Javni doprinos korisnika - HRK]]/7.5345</f>
        <v>0</v>
      </c>
      <c r="W3330" s="19">
        <v>0</v>
      </c>
      <c r="X3330" s="20">
        <f>Ugovori_OPULJP[[#This Row],[Privatni doprinos korisnika - HRK]]/7.5345</f>
        <v>0</v>
      </c>
      <c r="Y3330" s="21">
        <f>Ugovori_OPULJP[[#This Row],[Bespovratna sredstva - Ukupno (EU+Nac) HRK
= Ukupna ugovorena vrijednost bespovratnih sredstava]]+Ugovori_OPULJP[[#This Row],[Javni doprinos korisnika - HRK]]+Ugovori_OPULJP[[#This Row],[Privatni doprinos korisnika - HRK]]</f>
        <v>11828218.800000001</v>
      </c>
      <c r="Z3330" s="22">
        <f>Ugovori_OPULJP[[#This Row],[UKUPNI PRIHVATLJIVI IZDACI
TOTAL ELIGIBLE EXPENDITURE
= Bespovratna sredstva ukupno + doprinos korisnika
= Ukupni prihvatljivi troškovi
= Ukupna ugovorena vrijednost projekta HRK]]/7.5345</f>
        <v>1569874.4176786782</v>
      </c>
      <c r="AA3330" s="13" t="s">
        <v>10676</v>
      </c>
      <c r="AB3330" s="13" t="s">
        <v>10677</v>
      </c>
      <c r="AC3330" s="98" t="s">
        <v>12020</v>
      </c>
      <c r="AD3330" s="12" t="s">
        <v>12021</v>
      </c>
    </row>
    <row r="3331" spans="1:30" ht="66.75" customHeight="1" x14ac:dyDescent="0.3">
      <c r="A3331" s="10" t="s">
        <v>12022</v>
      </c>
      <c r="B3331" s="11" t="s">
        <v>10671</v>
      </c>
      <c r="C3331" s="12" t="s">
        <v>12018</v>
      </c>
      <c r="D3331" s="12" t="s">
        <v>12023</v>
      </c>
      <c r="E3331" s="13" t="s">
        <v>18</v>
      </c>
      <c r="F3331" s="14" t="s">
        <v>12023</v>
      </c>
      <c r="G3331" s="14" t="s">
        <v>10677</v>
      </c>
      <c r="H3331" s="16">
        <v>42736</v>
      </c>
      <c r="I3331" s="16">
        <v>45199</v>
      </c>
      <c r="J3331" s="17" t="str">
        <f>IF(Ugovori_OPULJP[[#This Row],[DATUM ZAVRŠETKA OPERACIJE]]&gt;DATE(2023,12,31),"u provedbi","završen")</f>
        <v>završen</v>
      </c>
      <c r="K3331" s="15" t="s">
        <v>20</v>
      </c>
      <c r="L3331" s="15" t="s">
        <v>21</v>
      </c>
      <c r="M3331" s="18">
        <v>0.85</v>
      </c>
      <c r="N3331" s="18">
        <v>0.15</v>
      </c>
      <c r="O3331" s="19">
        <f>Ugovori_OPULJP[[#This Row],[Bespovratna sredstva - Ukupno (EU+Nac) HRK
= Ukupna ugovorena vrijednost bespovratnih sredstava]]*Ugovori_OPULJP[[#This Row],[EU STOPA SUFINANCIRANJA %
EU CO-FINANCING RATE %]]</f>
        <v>42431866.839000002</v>
      </c>
      <c r="P3331" s="20">
        <f>Ugovori_OPULJP[[#This Row],[Bespovratna sredstva - EU dio - HRK]]/7.5345</f>
        <v>5631676.5331475213</v>
      </c>
      <c r="Q3331" s="19">
        <f>Ugovori_OPULJP[[#This Row],[Bespovratna sredstva - Ukupno (EU+Nac) HRK
= Ukupna ugovorena vrijednost bespovratnih sredstava]]*Ugovori_OPULJP[[#This Row],[STOPA NACIONALNOG SUFINANCIRANJA %]]</f>
        <v>7487976.5010000002</v>
      </c>
      <c r="R3331" s="20">
        <f>Ugovori_OPULJP[[#This Row],[Bespovratna sredstva - Nacionalni dio - HRK]]/7.5345</f>
        <v>993825.27055544488</v>
      </c>
      <c r="S3331" s="19">
        <v>49919843.340000004</v>
      </c>
      <c r="T3331" s="20">
        <f>Ugovori_OPULJP[[#This Row],[Bespovratna sredstva - Ukupno (EU+Nac) HRK
= Ukupna ugovorena vrijednost bespovratnih sredstava]]/7.5345</f>
        <v>6625501.8037029663</v>
      </c>
      <c r="U3331" s="19">
        <v>0</v>
      </c>
      <c r="V3331" s="20">
        <f>Ugovori_OPULJP[[#This Row],[Javni doprinos korisnika - HRK]]/7.5345</f>
        <v>0</v>
      </c>
      <c r="W3331" s="19">
        <v>0</v>
      </c>
      <c r="X3331" s="20">
        <f>Ugovori_OPULJP[[#This Row],[Privatni doprinos korisnika - HRK]]/7.5345</f>
        <v>0</v>
      </c>
      <c r="Y3331" s="21">
        <f>Ugovori_OPULJP[[#This Row],[Bespovratna sredstva - Ukupno (EU+Nac) HRK
= Ukupna ugovorena vrijednost bespovratnih sredstava]]+Ugovori_OPULJP[[#This Row],[Javni doprinos korisnika - HRK]]+Ugovori_OPULJP[[#This Row],[Privatni doprinos korisnika - HRK]]</f>
        <v>49919843.340000004</v>
      </c>
      <c r="Z3331" s="22">
        <f>Ugovori_OPULJP[[#This Row],[UKUPNI PRIHVATLJIVI IZDACI
TOTAL ELIGIBLE EXPENDITURE
= Bespovratna sredstva ukupno + doprinos korisnika
= Ukupni prihvatljivi troškovi
= Ukupna ugovorena vrijednost projekta HRK]]/7.5345</f>
        <v>6625501.8037029663</v>
      </c>
      <c r="AA3331" s="13" t="s">
        <v>10676</v>
      </c>
      <c r="AB3331" s="13" t="s">
        <v>10677</v>
      </c>
      <c r="AC3331" s="98" t="s">
        <v>12024</v>
      </c>
      <c r="AD3331" s="12" t="s">
        <v>12021</v>
      </c>
    </row>
    <row r="3332" spans="1:30" ht="66.75" customHeight="1" x14ac:dyDescent="0.3">
      <c r="A3332" s="10" t="s">
        <v>12025</v>
      </c>
      <c r="B3332" s="11" t="s">
        <v>10671</v>
      </c>
      <c r="C3332" s="12" t="s">
        <v>12018</v>
      </c>
      <c r="D3332" s="12" t="s">
        <v>12026</v>
      </c>
      <c r="E3332" s="13" t="s">
        <v>18</v>
      </c>
      <c r="F3332" s="14" t="s">
        <v>12026</v>
      </c>
      <c r="G3332" s="14" t="s">
        <v>10677</v>
      </c>
      <c r="H3332" s="16">
        <v>43041</v>
      </c>
      <c r="I3332" s="16">
        <v>45260</v>
      </c>
      <c r="J3332" s="17" t="str">
        <f>IF(Ugovori_OPULJP[[#This Row],[DATUM ZAVRŠETKA OPERACIJE]]&gt;DATE(2023,12,31),"u provedbi","završen")</f>
        <v>završen</v>
      </c>
      <c r="K3332" s="15" t="s">
        <v>20</v>
      </c>
      <c r="L3332" s="15" t="s">
        <v>21</v>
      </c>
      <c r="M3332" s="18">
        <v>0.85</v>
      </c>
      <c r="N3332" s="18">
        <v>0.15</v>
      </c>
      <c r="O3332" s="19">
        <f>Ugovori_OPULJP[[#This Row],[Bespovratna sredstva - Ukupno (EU+Nac) HRK
= Ukupna ugovorena vrijednost bespovratnih sredstava]]*Ugovori_OPULJP[[#This Row],[EU STOPA SUFINANCIRANJA %
EU CO-FINANCING RATE %]]</f>
        <v>113317171.7025</v>
      </c>
      <c r="P3332" s="20">
        <f>Ugovori_OPULJP[[#This Row],[Bespovratna sredstva - EU dio - HRK]]/7.5345</f>
        <v>15039773.269958192</v>
      </c>
      <c r="Q3332" s="19">
        <f>Ugovori_OPULJP[[#This Row],[Bespovratna sredstva - Ukupno (EU+Nac) HRK
= Ukupna ugovorena vrijednost bespovratnih sredstava]]*Ugovori_OPULJP[[#This Row],[STOPA NACIONALNOG SUFINANCIRANJA %]]</f>
        <v>19997147.947500002</v>
      </c>
      <c r="R3332" s="20">
        <f>Ugovori_OPULJP[[#This Row],[Bespovratna sredstva - Nacionalni dio - HRK]]/7.5345</f>
        <v>2654077.635874975</v>
      </c>
      <c r="S3332" s="19">
        <v>133314319.65000001</v>
      </c>
      <c r="T3332" s="20">
        <f>Ugovori_OPULJP[[#This Row],[Bespovratna sredstva - Ukupno (EU+Nac) HRK
= Ukupna ugovorena vrijednost bespovratnih sredstava]]/7.5345</f>
        <v>17693850.905833166</v>
      </c>
      <c r="U3332" s="19">
        <v>0</v>
      </c>
      <c r="V3332" s="20">
        <f>Ugovori_OPULJP[[#This Row],[Javni doprinos korisnika - HRK]]/7.5345</f>
        <v>0</v>
      </c>
      <c r="W3332" s="19">
        <v>0</v>
      </c>
      <c r="X3332" s="20">
        <f>Ugovori_OPULJP[[#This Row],[Privatni doprinos korisnika - HRK]]/7.5345</f>
        <v>0</v>
      </c>
      <c r="Y3332" s="21">
        <f>Ugovori_OPULJP[[#This Row],[Bespovratna sredstva - Ukupno (EU+Nac) HRK
= Ukupna ugovorena vrijednost bespovratnih sredstava]]+Ugovori_OPULJP[[#This Row],[Javni doprinos korisnika - HRK]]+Ugovori_OPULJP[[#This Row],[Privatni doprinos korisnika - HRK]]</f>
        <v>133314319.65000001</v>
      </c>
      <c r="Z3332" s="22">
        <f>Ugovori_OPULJP[[#This Row],[UKUPNI PRIHVATLJIVI IZDACI
TOTAL ELIGIBLE EXPENDITURE
= Bespovratna sredstva ukupno + doprinos korisnika
= Ukupni prihvatljivi troškovi
= Ukupna ugovorena vrijednost projekta HRK]]/7.5345</f>
        <v>17693850.905833166</v>
      </c>
      <c r="AA3332" s="13" t="s">
        <v>10676</v>
      </c>
      <c r="AB3332" s="13" t="s">
        <v>10677</v>
      </c>
      <c r="AC3332" s="98" t="s">
        <v>12027</v>
      </c>
      <c r="AD3332" s="12" t="s">
        <v>12021</v>
      </c>
    </row>
    <row r="3333" spans="1:30" ht="66.75" customHeight="1" x14ac:dyDescent="0.3">
      <c r="A3333" s="10" t="s">
        <v>12028</v>
      </c>
      <c r="B3333" s="11" t="s">
        <v>10671</v>
      </c>
      <c r="C3333" s="12" t="s">
        <v>12018</v>
      </c>
      <c r="D3333" s="12" t="s">
        <v>12029</v>
      </c>
      <c r="E3333" s="13" t="s">
        <v>12030</v>
      </c>
      <c r="F3333" s="14" t="s">
        <v>12031</v>
      </c>
      <c r="G3333" s="14" t="s">
        <v>12032</v>
      </c>
      <c r="H3333" s="16">
        <v>43828</v>
      </c>
      <c r="I3333" s="16">
        <v>45289</v>
      </c>
      <c r="J3333" s="17" t="str">
        <f>IF(Ugovori_OPULJP[[#This Row],[DATUM ZAVRŠETKA OPERACIJE]]&gt;DATE(2023,12,31),"u provedbi","završen")</f>
        <v>završen</v>
      </c>
      <c r="K3333" s="15" t="s">
        <v>880</v>
      </c>
      <c r="L3333" s="15" t="s">
        <v>380</v>
      </c>
      <c r="M3333" s="18">
        <v>0.85</v>
      </c>
      <c r="N3333" s="18">
        <v>0.15</v>
      </c>
      <c r="O3333" s="19">
        <f>Ugovori_OPULJP[[#This Row],[Bespovratna sredstva - Ukupno (EU+Nac) HRK
= Ukupna ugovorena vrijednost bespovratnih sredstava]]*Ugovori_OPULJP[[#This Row],[EU STOPA SUFINANCIRANJA %
EU CO-FINANCING RATE %]]</f>
        <v>42189398.550499998</v>
      </c>
      <c r="P3333" s="20">
        <f>Ugovori_OPULJP[[#This Row],[Bespovratna sredstva - EU dio - HRK]]/7.5345</f>
        <v>5599495.4609463131</v>
      </c>
      <c r="Q3333" s="19">
        <f>Ugovori_OPULJP[[#This Row],[Bespovratna sredstva - Ukupno (EU+Nac) HRK
= Ukupna ugovorena vrijednost bespovratnih sredstava]]*Ugovori_OPULJP[[#This Row],[STOPA NACIONALNOG SUFINANCIRANJA %]]</f>
        <v>7445187.9795000004</v>
      </c>
      <c r="R3333" s="20">
        <f>Ugovori_OPULJP[[#This Row],[Bespovratna sredstva - Nacionalni dio - HRK]]/7.5345</f>
        <v>988146.25781405531</v>
      </c>
      <c r="S3333" s="19">
        <v>49634586.530000001</v>
      </c>
      <c r="T3333" s="20">
        <f>Ugovori_OPULJP[[#This Row],[Bespovratna sredstva - Ukupno (EU+Nac) HRK
= Ukupna ugovorena vrijednost bespovratnih sredstava]]/7.5345</f>
        <v>6587641.7187603684</v>
      </c>
      <c r="U3333" s="19">
        <v>0</v>
      </c>
      <c r="V3333" s="20">
        <f>Ugovori_OPULJP[[#This Row],[Javni doprinos korisnika - HRK]]/7.5345</f>
        <v>0</v>
      </c>
      <c r="W3333" s="19">
        <v>0</v>
      </c>
      <c r="X3333" s="20">
        <f>Ugovori_OPULJP[[#This Row],[Privatni doprinos korisnika - HRK]]/7.5345</f>
        <v>0</v>
      </c>
      <c r="Y3333" s="21">
        <f>Ugovori_OPULJP[[#This Row],[Bespovratna sredstva - Ukupno (EU+Nac) HRK
= Ukupna ugovorena vrijednost bespovratnih sredstava]]+Ugovori_OPULJP[[#This Row],[Javni doprinos korisnika - HRK]]+Ugovori_OPULJP[[#This Row],[Privatni doprinos korisnika - HRK]]</f>
        <v>49634586.530000001</v>
      </c>
      <c r="Z3333" s="22">
        <f>Ugovori_OPULJP[[#This Row],[UKUPNI PRIHVATLJIVI IZDACI
TOTAL ELIGIBLE EXPENDITURE
= Bespovratna sredstva ukupno + doprinos korisnika
= Ukupni prihvatljivi troškovi
= Ukupna ugovorena vrijednost projekta HRK]]/7.5345</f>
        <v>6587641.7187603684</v>
      </c>
      <c r="AA3333" s="13" t="s">
        <v>10676</v>
      </c>
      <c r="AB3333" s="13" t="s">
        <v>10677</v>
      </c>
      <c r="AC3333" s="98" t="s">
        <v>12033</v>
      </c>
      <c r="AD3333" s="12" t="s">
        <v>12021</v>
      </c>
    </row>
    <row r="3334" spans="1:30" ht="66.75" customHeight="1" x14ac:dyDescent="0.3">
      <c r="A3334" s="10" t="s">
        <v>12034</v>
      </c>
      <c r="B3334" s="11" t="s">
        <v>10671</v>
      </c>
      <c r="C3334" s="12" t="s">
        <v>12018</v>
      </c>
      <c r="D3334" s="12" t="s">
        <v>12029</v>
      </c>
      <c r="E3334" s="13" t="s">
        <v>12030</v>
      </c>
      <c r="F3334" s="14" t="s">
        <v>12035</v>
      </c>
      <c r="G3334" s="14" t="s">
        <v>12036</v>
      </c>
      <c r="H3334" s="16">
        <v>43828</v>
      </c>
      <c r="I3334" s="16">
        <v>45289</v>
      </c>
      <c r="J3334" s="17" t="str">
        <f>IF(Ugovori_OPULJP[[#This Row],[DATUM ZAVRŠETKA OPERACIJE]]&gt;DATE(2023,12,31),"u provedbi","završen")</f>
        <v>završen</v>
      </c>
      <c r="K3334" s="15" t="s">
        <v>329</v>
      </c>
      <c r="L3334" s="15" t="s">
        <v>329</v>
      </c>
      <c r="M3334" s="18">
        <v>0.85</v>
      </c>
      <c r="N3334" s="18">
        <v>0.15</v>
      </c>
      <c r="O3334" s="19">
        <f>Ugovori_OPULJP[[#This Row],[Bespovratna sredstva - Ukupno (EU+Nac) HRK
= Ukupna ugovorena vrijednost bespovratnih sredstava]]*Ugovori_OPULJP[[#This Row],[EU STOPA SUFINANCIRANJA %
EU CO-FINANCING RATE %]]</f>
        <v>25523562.7225</v>
      </c>
      <c r="P3334" s="20">
        <f>Ugovori_OPULJP[[#This Row],[Bespovratna sredstva - EU dio - HRK]]/7.5345</f>
        <v>3387558.9252770585</v>
      </c>
      <c r="Q3334" s="19">
        <f>Ugovori_OPULJP[[#This Row],[Bespovratna sredstva - Ukupno (EU+Nac) HRK
= Ukupna ugovorena vrijednost bespovratnih sredstava]]*Ugovori_OPULJP[[#This Row],[STOPA NACIONALNOG SUFINANCIRANJA %]]</f>
        <v>4504158.1275000004</v>
      </c>
      <c r="R3334" s="20">
        <f>Ugovori_OPULJP[[#This Row],[Bespovratna sredstva - Nacionalni dio - HRK]]/7.5345</f>
        <v>597804.51622536336</v>
      </c>
      <c r="S3334" s="19">
        <v>30027720.850000001</v>
      </c>
      <c r="T3334" s="20">
        <f>Ugovori_OPULJP[[#This Row],[Bespovratna sredstva - Ukupno (EU+Nac) HRK
= Ukupna ugovorena vrijednost bespovratnih sredstava]]/7.5345</f>
        <v>3985363.4415024221</v>
      </c>
      <c r="U3334" s="19">
        <v>0</v>
      </c>
      <c r="V3334" s="20">
        <f>Ugovori_OPULJP[[#This Row],[Javni doprinos korisnika - HRK]]/7.5345</f>
        <v>0</v>
      </c>
      <c r="W3334" s="19">
        <v>0</v>
      </c>
      <c r="X3334" s="20">
        <f>Ugovori_OPULJP[[#This Row],[Privatni doprinos korisnika - HRK]]/7.5345</f>
        <v>0</v>
      </c>
      <c r="Y3334" s="21">
        <f>Ugovori_OPULJP[[#This Row],[Bespovratna sredstva - Ukupno (EU+Nac) HRK
= Ukupna ugovorena vrijednost bespovratnih sredstava]]+Ugovori_OPULJP[[#This Row],[Javni doprinos korisnika - HRK]]+Ugovori_OPULJP[[#This Row],[Privatni doprinos korisnika - HRK]]</f>
        <v>30027720.850000001</v>
      </c>
      <c r="Z3334" s="22">
        <f>Ugovori_OPULJP[[#This Row],[UKUPNI PRIHVATLJIVI IZDACI
TOTAL ELIGIBLE EXPENDITURE
= Bespovratna sredstva ukupno + doprinos korisnika
= Ukupni prihvatljivi troškovi
= Ukupna ugovorena vrijednost projekta HRK]]/7.5345</f>
        <v>3985363.4415024221</v>
      </c>
      <c r="AA3334" s="13" t="s">
        <v>10676</v>
      </c>
      <c r="AB3334" s="13" t="s">
        <v>10677</v>
      </c>
      <c r="AC3334" s="98" t="s">
        <v>12037</v>
      </c>
      <c r="AD3334" s="12" t="s">
        <v>12021</v>
      </c>
    </row>
    <row r="3335" spans="1:30" ht="66.75" customHeight="1" x14ac:dyDescent="0.3">
      <c r="A3335" s="10" t="s">
        <v>12038</v>
      </c>
      <c r="B3335" s="11" t="s">
        <v>10671</v>
      </c>
      <c r="C3335" s="12" t="s">
        <v>12018</v>
      </c>
      <c r="D3335" s="12" t="s">
        <v>12029</v>
      </c>
      <c r="E3335" s="13" t="s">
        <v>12030</v>
      </c>
      <c r="F3335" s="14" t="s">
        <v>12039</v>
      </c>
      <c r="G3335" s="14" t="s">
        <v>11833</v>
      </c>
      <c r="H3335" s="16">
        <v>43980</v>
      </c>
      <c r="I3335" s="16">
        <v>45289</v>
      </c>
      <c r="J3335" s="17" t="str">
        <f>IF(Ugovori_OPULJP[[#This Row],[DATUM ZAVRŠETKA OPERACIJE]]&gt;DATE(2023,12,31),"u provedbi","završen")</f>
        <v>završen</v>
      </c>
      <c r="K3335" s="15" t="s">
        <v>12040</v>
      </c>
      <c r="L3335" s="15" t="s">
        <v>417</v>
      </c>
      <c r="M3335" s="18">
        <v>0.85</v>
      </c>
      <c r="N3335" s="18">
        <v>0.15</v>
      </c>
      <c r="O3335" s="19">
        <f>Ugovori_OPULJP[[#This Row],[Bespovratna sredstva - Ukupno (EU+Nac) HRK
= Ukupna ugovorena vrijednost bespovratnih sredstava]]*Ugovori_OPULJP[[#This Row],[EU STOPA SUFINANCIRANJA %
EU CO-FINANCING RATE %]]</f>
        <v>28639204.844500002</v>
      </c>
      <c r="P3335" s="20">
        <f>Ugovori_OPULJP[[#This Row],[Bespovratna sredstva - EU dio - HRK]]/7.5345</f>
        <v>3801075.697723804</v>
      </c>
      <c r="Q3335" s="19">
        <f>Ugovori_OPULJP[[#This Row],[Bespovratna sredstva - Ukupno (EU+Nac) HRK
= Ukupna ugovorena vrijednost bespovratnih sredstava]]*Ugovori_OPULJP[[#This Row],[STOPA NACIONALNOG SUFINANCIRANJA %]]</f>
        <v>5053977.3255000003</v>
      </c>
      <c r="R3335" s="20">
        <f>Ugovori_OPULJP[[#This Row],[Bespovratna sredstva - Nacionalni dio - HRK]]/7.5345</f>
        <v>670778.0643042007</v>
      </c>
      <c r="S3335" s="19">
        <v>33693182.170000002</v>
      </c>
      <c r="T3335" s="20">
        <f>Ugovori_OPULJP[[#This Row],[Bespovratna sredstva - Ukupno (EU+Nac) HRK
= Ukupna ugovorena vrijednost bespovratnih sredstava]]/7.5345</f>
        <v>4471853.762028004</v>
      </c>
      <c r="U3335" s="19">
        <v>0</v>
      </c>
      <c r="V3335" s="20">
        <f>Ugovori_OPULJP[[#This Row],[Javni doprinos korisnika - HRK]]/7.5345</f>
        <v>0</v>
      </c>
      <c r="W3335" s="19">
        <v>0</v>
      </c>
      <c r="X3335" s="20">
        <f>Ugovori_OPULJP[[#This Row],[Privatni doprinos korisnika - HRK]]/7.5345</f>
        <v>0</v>
      </c>
      <c r="Y3335" s="21">
        <f>Ugovori_OPULJP[[#This Row],[Bespovratna sredstva - Ukupno (EU+Nac) HRK
= Ukupna ugovorena vrijednost bespovratnih sredstava]]+Ugovori_OPULJP[[#This Row],[Javni doprinos korisnika - HRK]]+Ugovori_OPULJP[[#This Row],[Privatni doprinos korisnika - HRK]]</f>
        <v>33693182.170000002</v>
      </c>
      <c r="Z3335" s="22">
        <f>Ugovori_OPULJP[[#This Row],[UKUPNI PRIHVATLJIVI IZDACI
TOTAL ELIGIBLE EXPENDITURE
= Bespovratna sredstva ukupno + doprinos korisnika
= Ukupni prihvatljivi troškovi
= Ukupna ugovorena vrijednost projekta HRK]]/7.5345</f>
        <v>4471853.762028004</v>
      </c>
      <c r="AA3335" s="13" t="s">
        <v>10676</v>
      </c>
      <c r="AB3335" s="13" t="s">
        <v>10677</v>
      </c>
      <c r="AC3335" s="98" t="s">
        <v>12041</v>
      </c>
      <c r="AD3335" s="12" t="s">
        <v>12021</v>
      </c>
    </row>
    <row r="3336" spans="1:30" ht="66.75" customHeight="1" x14ac:dyDescent="0.3">
      <c r="A3336" s="10" t="s">
        <v>12042</v>
      </c>
      <c r="B3336" s="11" t="s">
        <v>10671</v>
      </c>
      <c r="C3336" s="12" t="s">
        <v>12018</v>
      </c>
      <c r="D3336" s="12" t="s">
        <v>12029</v>
      </c>
      <c r="E3336" s="13" t="s">
        <v>12030</v>
      </c>
      <c r="F3336" s="14" t="s">
        <v>12043</v>
      </c>
      <c r="G3336" s="14" t="s">
        <v>12044</v>
      </c>
      <c r="H3336" s="16">
        <v>43889</v>
      </c>
      <c r="I3336" s="16">
        <v>45288</v>
      </c>
      <c r="J3336" s="17" t="str">
        <f>IF(Ugovori_OPULJP[[#This Row],[DATUM ZAVRŠETKA OPERACIJE]]&gt;DATE(2023,12,31),"u provedbi","završen")</f>
        <v>završen</v>
      </c>
      <c r="K3336" s="15" t="s">
        <v>12045</v>
      </c>
      <c r="L3336" s="15" t="s">
        <v>117</v>
      </c>
      <c r="M3336" s="18">
        <v>0.85</v>
      </c>
      <c r="N3336" s="18">
        <v>0.15</v>
      </c>
      <c r="O3336" s="19">
        <f>Ugovori_OPULJP[[#This Row],[Bespovratna sredstva - Ukupno (EU+Nac) HRK
= Ukupna ugovorena vrijednost bespovratnih sredstava]]*Ugovori_OPULJP[[#This Row],[EU STOPA SUFINANCIRANJA %
EU CO-FINANCING RATE %]]</f>
        <v>41479896.325499997</v>
      </c>
      <c r="P3336" s="20">
        <f>Ugovori_OPULJP[[#This Row],[Bespovratna sredstva - EU dio - HRK]]/7.5345</f>
        <v>5505328.3330678865</v>
      </c>
      <c r="Q3336" s="19">
        <f>Ugovori_OPULJP[[#This Row],[Bespovratna sredstva - Ukupno (EU+Nac) HRK
= Ukupna ugovorena vrijednost bespovratnih sredstava]]*Ugovori_OPULJP[[#This Row],[STOPA NACIONALNOG SUFINANCIRANJA %]]</f>
        <v>7319981.7045</v>
      </c>
      <c r="R3336" s="20">
        <f>Ugovori_OPULJP[[#This Row],[Bespovratna sredstva - Nacionalni dio - HRK]]/7.5345</f>
        <v>971528.52936492127</v>
      </c>
      <c r="S3336" s="19">
        <v>48799878.030000001</v>
      </c>
      <c r="T3336" s="20">
        <f>Ugovori_OPULJP[[#This Row],[Bespovratna sredstva - Ukupno (EU+Nac) HRK
= Ukupna ugovorena vrijednost bespovratnih sredstava]]/7.5345</f>
        <v>6476856.8624328086</v>
      </c>
      <c r="U3336" s="19">
        <v>0</v>
      </c>
      <c r="V3336" s="20">
        <f>Ugovori_OPULJP[[#This Row],[Javni doprinos korisnika - HRK]]/7.5345</f>
        <v>0</v>
      </c>
      <c r="W3336" s="19">
        <v>0</v>
      </c>
      <c r="X3336" s="20">
        <f>Ugovori_OPULJP[[#This Row],[Privatni doprinos korisnika - HRK]]/7.5345</f>
        <v>0</v>
      </c>
      <c r="Y3336" s="21">
        <f>Ugovori_OPULJP[[#This Row],[Bespovratna sredstva - Ukupno (EU+Nac) HRK
= Ukupna ugovorena vrijednost bespovratnih sredstava]]+Ugovori_OPULJP[[#This Row],[Javni doprinos korisnika - HRK]]+Ugovori_OPULJP[[#This Row],[Privatni doprinos korisnika - HRK]]</f>
        <v>48799878.030000001</v>
      </c>
      <c r="Z3336" s="22">
        <f>Ugovori_OPULJP[[#This Row],[UKUPNI PRIHVATLJIVI IZDACI
TOTAL ELIGIBLE EXPENDITURE
= Bespovratna sredstva ukupno + doprinos korisnika
= Ukupni prihvatljivi troškovi
= Ukupna ugovorena vrijednost projekta HRK]]/7.5345</f>
        <v>6476856.8624328086</v>
      </c>
      <c r="AA3336" s="13" t="s">
        <v>10676</v>
      </c>
      <c r="AB3336" s="13" t="s">
        <v>10677</v>
      </c>
      <c r="AC3336" s="98" t="s">
        <v>12046</v>
      </c>
      <c r="AD3336" s="12" t="s">
        <v>12021</v>
      </c>
    </row>
    <row r="3337" spans="1:30" ht="66.75" customHeight="1" x14ac:dyDescent="0.3">
      <c r="A3337" s="10" t="s">
        <v>12047</v>
      </c>
      <c r="B3337" s="11" t="s">
        <v>10671</v>
      </c>
      <c r="C3337" s="12" t="s">
        <v>12018</v>
      </c>
      <c r="D3337" s="12" t="s">
        <v>12029</v>
      </c>
      <c r="E3337" s="13" t="s">
        <v>12030</v>
      </c>
      <c r="F3337" s="14" t="s">
        <v>12048</v>
      </c>
      <c r="G3337" s="14" t="s">
        <v>12049</v>
      </c>
      <c r="H3337" s="16">
        <v>44011</v>
      </c>
      <c r="I3337" s="16">
        <v>45289</v>
      </c>
      <c r="J3337" s="17" t="str">
        <f>IF(Ugovori_OPULJP[[#This Row],[DATUM ZAVRŠETKA OPERACIJE]]&gt;DATE(2023,12,31),"u provedbi","završen")</f>
        <v>završen</v>
      </c>
      <c r="K3337" s="15" t="s">
        <v>12050</v>
      </c>
      <c r="L3337" s="15" t="s">
        <v>117</v>
      </c>
      <c r="M3337" s="18">
        <v>0.85</v>
      </c>
      <c r="N3337" s="18">
        <v>0.15</v>
      </c>
      <c r="O3337" s="19">
        <f>Ugovori_OPULJP[[#This Row],[Bespovratna sredstva - Ukupno (EU+Nac) HRK
= Ukupna ugovorena vrijednost bespovratnih sredstava]]*Ugovori_OPULJP[[#This Row],[EU STOPA SUFINANCIRANJA %
EU CO-FINANCING RATE %]]</f>
        <v>41959166.173499994</v>
      </c>
      <c r="P3337" s="20">
        <f>Ugovori_OPULJP[[#This Row],[Bespovratna sredstva - EU dio - HRK]]/7.5345</f>
        <v>5568938.3732828973</v>
      </c>
      <c r="Q3337" s="19">
        <f>Ugovori_OPULJP[[#This Row],[Bespovratna sredstva - Ukupno (EU+Nac) HRK
= Ukupna ugovorena vrijednost bespovratnih sredstava]]*Ugovori_OPULJP[[#This Row],[STOPA NACIONALNOG SUFINANCIRANJA %]]</f>
        <v>7404558.7364999996</v>
      </c>
      <c r="R3337" s="20">
        <f>Ugovori_OPULJP[[#This Row],[Bespovratna sredstva - Nacionalni dio - HRK]]/7.5345</f>
        <v>982753.83057933499</v>
      </c>
      <c r="S3337" s="19">
        <v>49363724.909999996</v>
      </c>
      <c r="T3337" s="20">
        <f>Ugovori_OPULJP[[#This Row],[Bespovratna sredstva - Ukupno (EU+Nac) HRK
= Ukupna ugovorena vrijednost bespovratnih sredstava]]/7.5345</f>
        <v>6551692.2038622331</v>
      </c>
      <c r="U3337" s="19">
        <v>0</v>
      </c>
      <c r="V3337" s="20">
        <f>Ugovori_OPULJP[[#This Row],[Javni doprinos korisnika - HRK]]/7.5345</f>
        <v>0</v>
      </c>
      <c r="W3337" s="19">
        <v>0</v>
      </c>
      <c r="X3337" s="20">
        <f>Ugovori_OPULJP[[#This Row],[Privatni doprinos korisnika - HRK]]/7.5345</f>
        <v>0</v>
      </c>
      <c r="Y3337" s="21">
        <f>Ugovori_OPULJP[[#This Row],[Bespovratna sredstva - Ukupno (EU+Nac) HRK
= Ukupna ugovorena vrijednost bespovratnih sredstava]]+Ugovori_OPULJP[[#This Row],[Javni doprinos korisnika - HRK]]+Ugovori_OPULJP[[#This Row],[Privatni doprinos korisnika - HRK]]</f>
        <v>49363724.909999996</v>
      </c>
      <c r="Z3337" s="22">
        <f>Ugovori_OPULJP[[#This Row],[UKUPNI PRIHVATLJIVI IZDACI
TOTAL ELIGIBLE EXPENDITURE
= Bespovratna sredstva ukupno + doprinos korisnika
= Ukupni prihvatljivi troškovi
= Ukupna ugovorena vrijednost projekta HRK]]/7.5345</f>
        <v>6551692.2038622331</v>
      </c>
      <c r="AA3337" s="13" t="s">
        <v>10676</v>
      </c>
      <c r="AB3337" s="13" t="s">
        <v>10677</v>
      </c>
      <c r="AC3337" s="98" t="s">
        <v>12051</v>
      </c>
      <c r="AD3337" s="12" t="s">
        <v>12021</v>
      </c>
    </row>
    <row r="3338" spans="1:30" ht="66.75" customHeight="1" x14ac:dyDescent="0.3">
      <c r="A3338" s="10" t="s">
        <v>12052</v>
      </c>
      <c r="B3338" s="11" t="s">
        <v>10671</v>
      </c>
      <c r="C3338" s="12" t="s">
        <v>12018</v>
      </c>
      <c r="D3338" s="12" t="s">
        <v>12029</v>
      </c>
      <c r="E3338" s="13" t="s">
        <v>12030</v>
      </c>
      <c r="F3338" s="14" t="s">
        <v>12053</v>
      </c>
      <c r="G3338" s="14" t="s">
        <v>12054</v>
      </c>
      <c r="H3338" s="16">
        <v>43891</v>
      </c>
      <c r="I3338" s="16">
        <v>45264</v>
      </c>
      <c r="J3338" s="17" t="str">
        <f>IF(Ugovori_OPULJP[[#This Row],[DATUM ZAVRŠETKA OPERACIJE]]&gt;DATE(2023,12,31),"u provedbi","završen")</f>
        <v>završen</v>
      </c>
      <c r="K3338" s="15" t="s">
        <v>586</v>
      </c>
      <c r="L3338" s="15" t="s">
        <v>586</v>
      </c>
      <c r="M3338" s="18">
        <v>0.85</v>
      </c>
      <c r="N3338" s="18">
        <v>0.15</v>
      </c>
      <c r="O3338" s="19">
        <f>Ugovori_OPULJP[[#This Row],[Bespovratna sredstva - Ukupno (EU+Nac) HRK
= Ukupna ugovorena vrijednost bespovratnih sredstava]]*Ugovori_OPULJP[[#This Row],[EU STOPA SUFINANCIRANJA %
EU CO-FINANCING RATE %]]</f>
        <v>22262816.4375</v>
      </c>
      <c r="P3338" s="20">
        <f>Ugovori_OPULJP[[#This Row],[Bespovratna sredstva - EU dio - HRK]]/7.5345</f>
        <v>2954783.5208043</v>
      </c>
      <c r="Q3338" s="19">
        <f>Ugovori_OPULJP[[#This Row],[Bespovratna sredstva - Ukupno (EU+Nac) HRK
= Ukupna ugovorena vrijednost bespovratnih sredstava]]*Ugovori_OPULJP[[#This Row],[STOPA NACIONALNOG SUFINANCIRANJA %]]</f>
        <v>3928732.3125</v>
      </c>
      <c r="R3338" s="20">
        <f>Ugovori_OPULJP[[#This Row],[Bespovratna sredstva - Nacionalni dio - HRK]]/7.5345</f>
        <v>521432.38602428825</v>
      </c>
      <c r="S3338" s="19">
        <v>26191548.75</v>
      </c>
      <c r="T3338" s="20">
        <f>Ugovori_OPULJP[[#This Row],[Bespovratna sredstva - Ukupno (EU+Nac) HRK
= Ukupna ugovorena vrijednost bespovratnih sredstava]]/7.5345</f>
        <v>3476215.9068285883</v>
      </c>
      <c r="U3338" s="19">
        <v>0</v>
      </c>
      <c r="V3338" s="20">
        <f>Ugovori_OPULJP[[#This Row],[Javni doprinos korisnika - HRK]]/7.5345</f>
        <v>0</v>
      </c>
      <c r="W3338" s="19">
        <v>0</v>
      </c>
      <c r="X3338" s="20">
        <f>Ugovori_OPULJP[[#This Row],[Privatni doprinos korisnika - HRK]]/7.5345</f>
        <v>0</v>
      </c>
      <c r="Y3338" s="21">
        <f>Ugovori_OPULJP[[#This Row],[Bespovratna sredstva - Ukupno (EU+Nac) HRK
= Ukupna ugovorena vrijednost bespovratnih sredstava]]+Ugovori_OPULJP[[#This Row],[Javni doprinos korisnika - HRK]]+Ugovori_OPULJP[[#This Row],[Privatni doprinos korisnika - HRK]]</f>
        <v>26191548.75</v>
      </c>
      <c r="Z3338" s="22">
        <f>Ugovori_OPULJP[[#This Row],[UKUPNI PRIHVATLJIVI IZDACI
TOTAL ELIGIBLE EXPENDITURE
= Bespovratna sredstva ukupno + doprinos korisnika
= Ukupni prihvatljivi troškovi
= Ukupna ugovorena vrijednost projekta HRK]]/7.5345</f>
        <v>3476215.9068285883</v>
      </c>
      <c r="AA3338" s="13" t="s">
        <v>10676</v>
      </c>
      <c r="AB3338" s="13" t="s">
        <v>10677</v>
      </c>
      <c r="AC3338" s="98" t="s">
        <v>12055</v>
      </c>
      <c r="AD3338" s="12" t="s">
        <v>12021</v>
      </c>
    </row>
    <row r="3339" spans="1:30" ht="66.75" customHeight="1" x14ac:dyDescent="0.3">
      <c r="A3339" s="10" t="s">
        <v>12056</v>
      </c>
      <c r="B3339" s="11" t="s">
        <v>10671</v>
      </c>
      <c r="C3339" s="12" t="s">
        <v>12018</v>
      </c>
      <c r="D3339" s="12" t="s">
        <v>12029</v>
      </c>
      <c r="E3339" s="13" t="s">
        <v>12030</v>
      </c>
      <c r="F3339" s="14" t="s">
        <v>12057</v>
      </c>
      <c r="G3339" s="14" t="s">
        <v>12058</v>
      </c>
      <c r="H3339" s="16">
        <v>43887</v>
      </c>
      <c r="I3339" s="16">
        <v>45287</v>
      </c>
      <c r="J3339" s="17" t="str">
        <f>IF(Ugovori_OPULJP[[#This Row],[DATUM ZAVRŠETKA OPERACIJE]]&gt;DATE(2023,12,31),"u provedbi","završen")</f>
        <v>završen</v>
      </c>
      <c r="K3339" s="15" t="s">
        <v>12059</v>
      </c>
      <c r="L3339" s="15" t="s">
        <v>262</v>
      </c>
      <c r="M3339" s="18">
        <v>0.85</v>
      </c>
      <c r="N3339" s="18">
        <v>0.15</v>
      </c>
      <c r="O3339" s="19">
        <f>Ugovori_OPULJP[[#This Row],[Bespovratna sredstva - Ukupno (EU+Nac) HRK
= Ukupna ugovorena vrijednost bespovratnih sredstava]]*Ugovori_OPULJP[[#This Row],[EU STOPA SUFINANCIRANJA %
EU CO-FINANCING RATE %]]</f>
        <v>27023802.853999998</v>
      </c>
      <c r="P3339" s="20">
        <f>Ugovori_OPULJP[[#This Row],[Bespovratna sredstva - EU dio - HRK]]/7.5345</f>
        <v>3586675.0088260663</v>
      </c>
      <c r="Q3339" s="19">
        <f>Ugovori_OPULJP[[#This Row],[Bespovratna sredstva - Ukupno (EU+Nac) HRK
= Ukupna ugovorena vrijednost bespovratnih sredstava]]*Ugovori_OPULJP[[#This Row],[STOPA NACIONALNOG SUFINANCIRANJA %]]</f>
        <v>4768906.3859999999</v>
      </c>
      <c r="R3339" s="20">
        <f>Ugovori_OPULJP[[#This Row],[Bespovratna sredstva - Nacionalni dio - HRK]]/7.5345</f>
        <v>632942.64861636469</v>
      </c>
      <c r="S3339" s="19">
        <v>31792709.239999998</v>
      </c>
      <c r="T3339" s="20">
        <f>Ugovori_OPULJP[[#This Row],[Bespovratna sredstva - Ukupno (EU+Nac) HRK
= Ukupna ugovorena vrijednost bespovratnih sredstava]]/7.5345</f>
        <v>4219617.657442431</v>
      </c>
      <c r="U3339" s="19">
        <v>0</v>
      </c>
      <c r="V3339" s="20">
        <f>Ugovori_OPULJP[[#This Row],[Javni doprinos korisnika - HRK]]/7.5345</f>
        <v>0</v>
      </c>
      <c r="W3339" s="19">
        <v>0</v>
      </c>
      <c r="X3339" s="20">
        <f>Ugovori_OPULJP[[#This Row],[Privatni doprinos korisnika - HRK]]/7.5345</f>
        <v>0</v>
      </c>
      <c r="Y3339" s="21">
        <f>Ugovori_OPULJP[[#This Row],[Bespovratna sredstva - Ukupno (EU+Nac) HRK
= Ukupna ugovorena vrijednost bespovratnih sredstava]]+Ugovori_OPULJP[[#This Row],[Javni doprinos korisnika - HRK]]+Ugovori_OPULJP[[#This Row],[Privatni doprinos korisnika - HRK]]</f>
        <v>31792709.239999998</v>
      </c>
      <c r="Z3339" s="22">
        <f>Ugovori_OPULJP[[#This Row],[UKUPNI PRIHVATLJIVI IZDACI
TOTAL ELIGIBLE EXPENDITURE
= Bespovratna sredstva ukupno + doprinos korisnika
= Ukupni prihvatljivi troškovi
= Ukupna ugovorena vrijednost projekta HRK]]/7.5345</f>
        <v>4219617.657442431</v>
      </c>
      <c r="AA3339" s="13" t="s">
        <v>10676</v>
      </c>
      <c r="AB3339" s="13" t="s">
        <v>10677</v>
      </c>
      <c r="AC3339" s="98" t="s">
        <v>12060</v>
      </c>
      <c r="AD3339" s="12" t="s">
        <v>12021</v>
      </c>
    </row>
    <row r="3340" spans="1:30" ht="66.75" customHeight="1" x14ac:dyDescent="0.3">
      <c r="A3340" s="10" t="s">
        <v>12061</v>
      </c>
      <c r="B3340" s="11" t="s">
        <v>10671</v>
      </c>
      <c r="C3340" s="12" t="s">
        <v>12018</v>
      </c>
      <c r="D3340" s="12" t="s">
        <v>12029</v>
      </c>
      <c r="E3340" s="13" t="s">
        <v>12030</v>
      </c>
      <c r="F3340" s="14" t="s">
        <v>12062</v>
      </c>
      <c r="G3340" s="14" t="s">
        <v>12058</v>
      </c>
      <c r="H3340" s="16">
        <v>43887</v>
      </c>
      <c r="I3340" s="16">
        <v>45287</v>
      </c>
      <c r="J3340" s="17" t="str">
        <f>IF(Ugovori_OPULJP[[#This Row],[DATUM ZAVRŠETKA OPERACIJE]]&gt;DATE(2023,12,31),"u provedbi","završen")</f>
        <v>završen</v>
      </c>
      <c r="K3340" s="15" t="s">
        <v>12063</v>
      </c>
      <c r="L3340" s="15" t="s">
        <v>262</v>
      </c>
      <c r="M3340" s="18">
        <v>0.85</v>
      </c>
      <c r="N3340" s="18">
        <v>0.15</v>
      </c>
      <c r="O3340" s="19">
        <f>Ugovori_OPULJP[[#This Row],[Bespovratna sredstva - Ukupno (EU+Nac) HRK
= Ukupna ugovorena vrijednost bespovratnih sredstava]]*Ugovori_OPULJP[[#This Row],[EU STOPA SUFINANCIRANJA %
EU CO-FINANCING RATE %]]</f>
        <v>23479969.126499999</v>
      </c>
      <c r="P3340" s="20">
        <f>Ugovori_OPULJP[[#This Row],[Bespovratna sredstva - EU dio - HRK]]/7.5345</f>
        <v>3116327.443957794</v>
      </c>
      <c r="Q3340" s="19">
        <f>Ugovori_OPULJP[[#This Row],[Bespovratna sredstva - Ukupno (EU+Nac) HRK
= Ukupna ugovorena vrijednost bespovratnih sredstava]]*Ugovori_OPULJP[[#This Row],[STOPA NACIONALNOG SUFINANCIRANJA %]]</f>
        <v>4143523.9634999996</v>
      </c>
      <c r="R3340" s="20">
        <f>Ugovori_OPULJP[[#This Row],[Bespovratna sredstva - Nacionalni dio - HRK]]/7.5345</f>
        <v>549940.13716902246</v>
      </c>
      <c r="S3340" s="19">
        <v>27623493.09</v>
      </c>
      <c r="T3340" s="20">
        <f>Ugovori_OPULJP[[#This Row],[Bespovratna sredstva - Ukupno (EU+Nac) HRK
= Ukupna ugovorena vrijednost bespovratnih sredstava]]/7.5345</f>
        <v>3666267.5811268166</v>
      </c>
      <c r="U3340" s="19">
        <v>0</v>
      </c>
      <c r="V3340" s="20">
        <f>Ugovori_OPULJP[[#This Row],[Javni doprinos korisnika - HRK]]/7.5345</f>
        <v>0</v>
      </c>
      <c r="W3340" s="19">
        <v>0</v>
      </c>
      <c r="X3340" s="20">
        <f>Ugovori_OPULJP[[#This Row],[Privatni doprinos korisnika - HRK]]/7.5345</f>
        <v>0</v>
      </c>
      <c r="Y3340" s="21">
        <f>Ugovori_OPULJP[[#This Row],[Bespovratna sredstva - Ukupno (EU+Nac) HRK
= Ukupna ugovorena vrijednost bespovratnih sredstava]]+Ugovori_OPULJP[[#This Row],[Javni doprinos korisnika - HRK]]+Ugovori_OPULJP[[#This Row],[Privatni doprinos korisnika - HRK]]</f>
        <v>27623493.09</v>
      </c>
      <c r="Z3340" s="22">
        <f>Ugovori_OPULJP[[#This Row],[UKUPNI PRIHVATLJIVI IZDACI
TOTAL ELIGIBLE EXPENDITURE
= Bespovratna sredstva ukupno + doprinos korisnika
= Ukupni prihvatljivi troškovi
= Ukupna ugovorena vrijednost projekta HRK]]/7.5345</f>
        <v>3666267.5811268166</v>
      </c>
      <c r="AA3340" s="13" t="s">
        <v>10676</v>
      </c>
      <c r="AB3340" s="13" t="s">
        <v>10677</v>
      </c>
      <c r="AC3340" s="98" t="s">
        <v>12064</v>
      </c>
      <c r="AD3340" s="12" t="s">
        <v>12021</v>
      </c>
    </row>
    <row r="3341" spans="1:30" ht="66.75" customHeight="1" x14ac:dyDescent="0.3">
      <c r="A3341" s="10" t="s">
        <v>12065</v>
      </c>
      <c r="B3341" s="11" t="s">
        <v>10671</v>
      </c>
      <c r="C3341" s="12" t="s">
        <v>12018</v>
      </c>
      <c r="D3341" s="12" t="s">
        <v>12029</v>
      </c>
      <c r="E3341" s="13" t="s">
        <v>12030</v>
      </c>
      <c r="F3341" s="14" t="s">
        <v>12066</v>
      </c>
      <c r="G3341" s="14" t="s">
        <v>12067</v>
      </c>
      <c r="H3341" s="16">
        <v>43828</v>
      </c>
      <c r="I3341" s="16">
        <v>45289</v>
      </c>
      <c r="J3341" s="17" t="str">
        <f>IF(Ugovori_OPULJP[[#This Row],[DATUM ZAVRŠETKA OPERACIJE]]&gt;DATE(2023,12,31),"u provedbi","završen")</f>
        <v>završen</v>
      </c>
      <c r="K3341" s="15" t="s">
        <v>12068</v>
      </c>
      <c r="L3341" s="15" t="s">
        <v>324</v>
      </c>
      <c r="M3341" s="18">
        <v>0.85</v>
      </c>
      <c r="N3341" s="18">
        <v>0.15</v>
      </c>
      <c r="O3341" s="19">
        <f>Ugovori_OPULJP[[#This Row],[Bespovratna sredstva - Ukupno (EU+Nac) HRK
= Ukupna ugovorena vrijednost bespovratnih sredstava]]*Ugovori_OPULJP[[#This Row],[EU STOPA SUFINANCIRANJA %
EU CO-FINANCING RATE %]]</f>
        <v>41943569.735999994</v>
      </c>
      <c r="P3341" s="20">
        <f>Ugovori_OPULJP[[#This Row],[Bespovratna sredstva - EU dio - HRK]]/7.5345</f>
        <v>5566868.3702966347</v>
      </c>
      <c r="Q3341" s="19">
        <f>Ugovori_OPULJP[[#This Row],[Bespovratna sredstva - Ukupno (EU+Nac) HRK
= Ukupna ugovorena vrijednost bespovratnih sredstava]]*Ugovori_OPULJP[[#This Row],[STOPA NACIONALNOG SUFINANCIRANJA %]]</f>
        <v>7401806.4239999996</v>
      </c>
      <c r="R3341" s="20">
        <f>Ugovori_OPULJP[[#This Row],[Bespovratna sredstva - Nacionalni dio - HRK]]/7.5345</f>
        <v>982388.53593470028</v>
      </c>
      <c r="S3341" s="19">
        <v>49345376.159999996</v>
      </c>
      <c r="T3341" s="20">
        <f>Ugovori_OPULJP[[#This Row],[Bespovratna sredstva - Ukupno (EU+Nac) HRK
= Ukupna ugovorena vrijednost bespovratnih sredstava]]/7.5345</f>
        <v>6549256.9062313354</v>
      </c>
      <c r="U3341" s="19">
        <v>0</v>
      </c>
      <c r="V3341" s="20">
        <f>Ugovori_OPULJP[[#This Row],[Javni doprinos korisnika - HRK]]/7.5345</f>
        <v>0</v>
      </c>
      <c r="W3341" s="19">
        <v>0</v>
      </c>
      <c r="X3341" s="20">
        <f>Ugovori_OPULJP[[#This Row],[Privatni doprinos korisnika - HRK]]/7.5345</f>
        <v>0</v>
      </c>
      <c r="Y3341" s="21">
        <f>Ugovori_OPULJP[[#This Row],[Bespovratna sredstva - Ukupno (EU+Nac) HRK
= Ukupna ugovorena vrijednost bespovratnih sredstava]]+Ugovori_OPULJP[[#This Row],[Javni doprinos korisnika - HRK]]+Ugovori_OPULJP[[#This Row],[Privatni doprinos korisnika - HRK]]</f>
        <v>49345376.159999996</v>
      </c>
      <c r="Z3341" s="22">
        <f>Ugovori_OPULJP[[#This Row],[UKUPNI PRIHVATLJIVI IZDACI
TOTAL ELIGIBLE EXPENDITURE
= Bespovratna sredstva ukupno + doprinos korisnika
= Ukupni prihvatljivi troškovi
= Ukupna ugovorena vrijednost projekta HRK]]/7.5345</f>
        <v>6549256.9062313354</v>
      </c>
      <c r="AA3341" s="13" t="s">
        <v>10676</v>
      </c>
      <c r="AB3341" s="13" t="s">
        <v>10677</v>
      </c>
      <c r="AC3341" s="98" t="s">
        <v>12069</v>
      </c>
      <c r="AD3341" s="12" t="s">
        <v>12021</v>
      </c>
    </row>
    <row r="3342" spans="1:30" ht="66.75" customHeight="1" x14ac:dyDescent="0.3">
      <c r="A3342" s="10" t="s">
        <v>12070</v>
      </c>
      <c r="B3342" s="11" t="s">
        <v>10671</v>
      </c>
      <c r="C3342" s="12" t="s">
        <v>12018</v>
      </c>
      <c r="D3342" s="12" t="s">
        <v>12029</v>
      </c>
      <c r="E3342" s="13" t="s">
        <v>12030</v>
      </c>
      <c r="F3342" s="14" t="s">
        <v>12071</v>
      </c>
      <c r="G3342" s="14" t="s">
        <v>12072</v>
      </c>
      <c r="H3342" s="16">
        <v>43862</v>
      </c>
      <c r="I3342" s="16">
        <v>45289</v>
      </c>
      <c r="J3342" s="17" t="str">
        <f>IF(Ugovori_OPULJP[[#This Row],[DATUM ZAVRŠETKA OPERACIJE]]&gt;DATE(2023,12,31),"u provedbi","završen")</f>
        <v>završen</v>
      </c>
      <c r="K3342" s="15" t="s">
        <v>144</v>
      </c>
      <c r="L3342" s="15" t="s">
        <v>144</v>
      </c>
      <c r="M3342" s="18">
        <v>0.85</v>
      </c>
      <c r="N3342" s="18">
        <v>0.15</v>
      </c>
      <c r="O3342" s="19">
        <f>Ugovori_OPULJP[[#This Row],[Bespovratna sredstva - Ukupno (EU+Nac) HRK
= Ukupna ugovorena vrijednost bespovratnih sredstava]]*Ugovori_OPULJP[[#This Row],[EU STOPA SUFINANCIRANJA %
EU CO-FINANCING RATE %]]</f>
        <v>40871280.515500002</v>
      </c>
      <c r="P3342" s="20">
        <f>Ugovori_OPULJP[[#This Row],[Bespovratna sredstva - EU dio - HRK]]/7.5345</f>
        <v>5424551.1335191447</v>
      </c>
      <c r="Q3342" s="19">
        <f>Ugovori_OPULJP[[#This Row],[Bespovratna sredstva - Ukupno (EU+Nac) HRK
= Ukupna ugovorena vrijednost bespovratnih sredstava]]*Ugovori_OPULJP[[#This Row],[STOPA NACIONALNOG SUFINANCIRANJA %]]</f>
        <v>7212578.9145</v>
      </c>
      <c r="R3342" s="20">
        <f>Ugovori_OPULJP[[#This Row],[Bespovratna sredstva - Nacionalni dio - HRK]]/7.5345</f>
        <v>957273.72944455501</v>
      </c>
      <c r="S3342" s="19">
        <v>48083859.43</v>
      </c>
      <c r="T3342" s="20">
        <f>Ugovori_OPULJP[[#This Row],[Bespovratna sredstva - Ukupno (EU+Nac) HRK
= Ukupna ugovorena vrijednost bespovratnih sredstava]]/7.5345</f>
        <v>6381824.8629636997</v>
      </c>
      <c r="U3342" s="19">
        <v>0</v>
      </c>
      <c r="V3342" s="20">
        <f>Ugovori_OPULJP[[#This Row],[Javni doprinos korisnika - HRK]]/7.5345</f>
        <v>0</v>
      </c>
      <c r="W3342" s="19">
        <v>0</v>
      </c>
      <c r="X3342" s="20">
        <f>Ugovori_OPULJP[[#This Row],[Privatni doprinos korisnika - HRK]]/7.5345</f>
        <v>0</v>
      </c>
      <c r="Y3342" s="21">
        <f>Ugovori_OPULJP[[#This Row],[Bespovratna sredstva - Ukupno (EU+Nac) HRK
= Ukupna ugovorena vrijednost bespovratnih sredstava]]+Ugovori_OPULJP[[#This Row],[Javni doprinos korisnika - HRK]]+Ugovori_OPULJP[[#This Row],[Privatni doprinos korisnika - HRK]]</f>
        <v>48083859.43</v>
      </c>
      <c r="Z3342" s="22">
        <f>Ugovori_OPULJP[[#This Row],[UKUPNI PRIHVATLJIVI IZDACI
TOTAL ELIGIBLE EXPENDITURE
= Bespovratna sredstva ukupno + doprinos korisnika
= Ukupni prihvatljivi troškovi
= Ukupna ugovorena vrijednost projekta HRK]]/7.5345</f>
        <v>6381824.8629636997</v>
      </c>
      <c r="AA3342" s="13" t="s">
        <v>10676</v>
      </c>
      <c r="AB3342" s="13" t="s">
        <v>10677</v>
      </c>
      <c r="AC3342" s="98" t="s">
        <v>12073</v>
      </c>
      <c r="AD3342" s="12" t="s">
        <v>12021</v>
      </c>
    </row>
    <row r="3343" spans="1:30" ht="66.75" customHeight="1" x14ac:dyDescent="0.3">
      <c r="A3343" s="10" t="s">
        <v>12074</v>
      </c>
      <c r="B3343" s="11" t="s">
        <v>10671</v>
      </c>
      <c r="C3343" s="12" t="s">
        <v>12018</v>
      </c>
      <c r="D3343" s="12" t="s">
        <v>12029</v>
      </c>
      <c r="E3343" s="13" t="s">
        <v>12030</v>
      </c>
      <c r="F3343" s="14" t="s">
        <v>12075</v>
      </c>
      <c r="G3343" s="14" t="s">
        <v>12076</v>
      </c>
      <c r="H3343" s="16">
        <v>43879</v>
      </c>
      <c r="I3343" s="16">
        <v>45278</v>
      </c>
      <c r="J3343" s="17" t="str">
        <f>IF(Ugovori_OPULJP[[#This Row],[DATUM ZAVRŠETKA OPERACIJE]]&gt;DATE(2023,12,31),"u provedbi","završen")</f>
        <v>završen</v>
      </c>
      <c r="K3343" s="15" t="s">
        <v>178</v>
      </c>
      <c r="L3343" s="15" t="s">
        <v>178</v>
      </c>
      <c r="M3343" s="18">
        <v>0.85</v>
      </c>
      <c r="N3343" s="18">
        <v>0.15</v>
      </c>
      <c r="O3343" s="19">
        <f>Ugovori_OPULJP[[#This Row],[Bespovratna sredstva - Ukupno (EU+Nac) HRK
= Ukupna ugovorena vrijednost bespovratnih sredstava]]*Ugovori_OPULJP[[#This Row],[EU STOPA SUFINANCIRANJA %
EU CO-FINANCING RATE %]]</f>
        <v>24524579.7885</v>
      </c>
      <c r="P3343" s="20">
        <f>Ugovori_OPULJP[[#This Row],[Bespovratna sredstva - EU dio - HRK]]/7.5345</f>
        <v>3254971.1047182959</v>
      </c>
      <c r="Q3343" s="19">
        <f>Ugovori_OPULJP[[#This Row],[Bespovratna sredstva - Ukupno (EU+Nac) HRK
= Ukupna ugovorena vrijednost bespovratnih sredstava]]*Ugovori_OPULJP[[#This Row],[STOPA NACIONALNOG SUFINANCIRANJA %]]</f>
        <v>4327867.0214999998</v>
      </c>
      <c r="R3343" s="20">
        <f>Ugovori_OPULJP[[#This Row],[Bespovratna sredstva - Nacionalni dio - HRK]]/7.5345</f>
        <v>574406.66553852276</v>
      </c>
      <c r="S3343" s="19">
        <v>28852446.809999999</v>
      </c>
      <c r="T3343" s="20">
        <f>Ugovori_OPULJP[[#This Row],[Bespovratna sredstva - Ukupno (EU+Nac) HRK
= Ukupna ugovorena vrijednost bespovratnih sredstava]]/7.5345</f>
        <v>3829377.7702568183</v>
      </c>
      <c r="U3343" s="19">
        <v>0</v>
      </c>
      <c r="V3343" s="20">
        <f>Ugovori_OPULJP[[#This Row],[Javni doprinos korisnika - HRK]]/7.5345</f>
        <v>0</v>
      </c>
      <c r="W3343" s="19">
        <v>0</v>
      </c>
      <c r="X3343" s="20">
        <f>Ugovori_OPULJP[[#This Row],[Privatni doprinos korisnika - HRK]]/7.5345</f>
        <v>0</v>
      </c>
      <c r="Y3343" s="21">
        <f>Ugovori_OPULJP[[#This Row],[Bespovratna sredstva - Ukupno (EU+Nac) HRK
= Ukupna ugovorena vrijednost bespovratnih sredstava]]+Ugovori_OPULJP[[#This Row],[Javni doprinos korisnika - HRK]]+Ugovori_OPULJP[[#This Row],[Privatni doprinos korisnika - HRK]]</f>
        <v>28852446.809999999</v>
      </c>
      <c r="Z3343" s="22">
        <f>Ugovori_OPULJP[[#This Row],[UKUPNI PRIHVATLJIVI IZDACI
TOTAL ELIGIBLE EXPENDITURE
= Bespovratna sredstva ukupno + doprinos korisnika
= Ukupni prihvatljivi troškovi
= Ukupna ugovorena vrijednost projekta HRK]]/7.5345</f>
        <v>3829377.7702568183</v>
      </c>
      <c r="AA3343" s="13" t="s">
        <v>10676</v>
      </c>
      <c r="AB3343" s="13" t="s">
        <v>10677</v>
      </c>
      <c r="AC3343" s="98" t="s">
        <v>12077</v>
      </c>
      <c r="AD3343" s="12" t="s">
        <v>12021</v>
      </c>
    </row>
    <row r="3344" spans="1:30" ht="66.75" customHeight="1" x14ac:dyDescent="0.3">
      <c r="A3344" s="10" t="s">
        <v>12078</v>
      </c>
      <c r="B3344" s="11" t="s">
        <v>10671</v>
      </c>
      <c r="C3344" s="12" t="s">
        <v>12018</v>
      </c>
      <c r="D3344" s="12" t="s">
        <v>12029</v>
      </c>
      <c r="E3344" s="13" t="s">
        <v>12030</v>
      </c>
      <c r="F3344" s="14" t="s">
        <v>12079</v>
      </c>
      <c r="G3344" s="14" t="s">
        <v>12080</v>
      </c>
      <c r="H3344" s="16">
        <v>43919</v>
      </c>
      <c r="I3344" s="16">
        <v>45289</v>
      </c>
      <c r="J3344" s="17" t="str">
        <f>IF(Ugovori_OPULJP[[#This Row],[DATUM ZAVRŠETKA OPERACIJE]]&gt;DATE(2023,12,31),"u provedbi","završen")</f>
        <v>završen</v>
      </c>
      <c r="K3344" s="15" t="s">
        <v>21</v>
      </c>
      <c r="L3344" s="15" t="s">
        <v>21</v>
      </c>
      <c r="M3344" s="18">
        <v>0.85</v>
      </c>
      <c r="N3344" s="18">
        <v>0.15</v>
      </c>
      <c r="O3344" s="19">
        <f>Ugovori_OPULJP[[#This Row],[Bespovratna sredstva - Ukupno (EU+Nac) HRK
= Ukupna ugovorena vrijednost bespovratnih sredstava]]*Ugovori_OPULJP[[#This Row],[EU STOPA SUFINANCIRANJA %
EU CO-FINANCING RATE %]]</f>
        <v>42082393.155499995</v>
      </c>
      <c r="P3344" s="20">
        <f>Ugovori_OPULJP[[#This Row],[Bespovratna sredstva - EU dio - HRK]]/7.5345</f>
        <v>5585293.4044063967</v>
      </c>
      <c r="Q3344" s="19">
        <f>Ugovori_OPULJP[[#This Row],[Bespovratna sredstva - Ukupno (EU+Nac) HRK
= Ukupna ugovorena vrijednost bespovratnih sredstava]]*Ugovori_OPULJP[[#This Row],[STOPA NACIONALNOG SUFINANCIRANJA %]]</f>
        <v>7426304.6744999997</v>
      </c>
      <c r="R3344" s="20">
        <f>Ugovori_OPULJP[[#This Row],[Bespovratna sredstva - Nacionalni dio - HRK]]/7.5345</f>
        <v>985640.01254230528</v>
      </c>
      <c r="S3344" s="19">
        <v>49508697.829999998</v>
      </c>
      <c r="T3344" s="20">
        <f>Ugovori_OPULJP[[#This Row],[Bespovratna sredstva - Ukupno (EU+Nac) HRK
= Ukupna ugovorena vrijednost bespovratnih sredstava]]/7.5345</f>
        <v>6570933.4169487022</v>
      </c>
      <c r="U3344" s="19">
        <v>0</v>
      </c>
      <c r="V3344" s="20">
        <f>Ugovori_OPULJP[[#This Row],[Javni doprinos korisnika - HRK]]/7.5345</f>
        <v>0</v>
      </c>
      <c r="W3344" s="19">
        <v>0</v>
      </c>
      <c r="X3344" s="20">
        <f>Ugovori_OPULJP[[#This Row],[Privatni doprinos korisnika - HRK]]/7.5345</f>
        <v>0</v>
      </c>
      <c r="Y3344" s="21">
        <f>Ugovori_OPULJP[[#This Row],[Bespovratna sredstva - Ukupno (EU+Nac) HRK
= Ukupna ugovorena vrijednost bespovratnih sredstava]]+Ugovori_OPULJP[[#This Row],[Javni doprinos korisnika - HRK]]+Ugovori_OPULJP[[#This Row],[Privatni doprinos korisnika - HRK]]</f>
        <v>49508697.829999998</v>
      </c>
      <c r="Z3344" s="22">
        <f>Ugovori_OPULJP[[#This Row],[UKUPNI PRIHVATLJIVI IZDACI
TOTAL ELIGIBLE EXPENDITURE
= Bespovratna sredstva ukupno + doprinos korisnika
= Ukupni prihvatljivi troškovi
= Ukupna ugovorena vrijednost projekta HRK]]/7.5345</f>
        <v>6570933.4169487022</v>
      </c>
      <c r="AA3344" s="13" t="s">
        <v>10676</v>
      </c>
      <c r="AB3344" s="13" t="s">
        <v>10677</v>
      </c>
      <c r="AC3344" s="98" t="s">
        <v>12081</v>
      </c>
      <c r="AD3344" s="12" t="s">
        <v>12021</v>
      </c>
    </row>
    <row r="3345" spans="1:30" ht="66.75" customHeight="1" x14ac:dyDescent="0.3">
      <c r="A3345" s="10" t="s">
        <v>12082</v>
      </c>
      <c r="B3345" s="11" t="s">
        <v>10671</v>
      </c>
      <c r="C3345" s="12" t="s">
        <v>12018</v>
      </c>
      <c r="D3345" s="12" t="s">
        <v>12029</v>
      </c>
      <c r="E3345" s="13" t="s">
        <v>12030</v>
      </c>
      <c r="F3345" s="14" t="s">
        <v>12083</v>
      </c>
      <c r="G3345" s="14" t="s">
        <v>12084</v>
      </c>
      <c r="H3345" s="16">
        <v>43828</v>
      </c>
      <c r="I3345" s="16">
        <v>45289</v>
      </c>
      <c r="J3345" s="17" t="str">
        <f>IF(Ugovori_OPULJP[[#This Row],[DATUM ZAVRŠETKA OPERACIJE]]&gt;DATE(2023,12,31),"u provedbi","završen")</f>
        <v>završen</v>
      </c>
      <c r="K3345" s="15" t="s">
        <v>21</v>
      </c>
      <c r="L3345" s="15" t="s">
        <v>21</v>
      </c>
      <c r="M3345" s="18">
        <v>0.85</v>
      </c>
      <c r="N3345" s="18">
        <v>0.15</v>
      </c>
      <c r="O3345" s="19">
        <f>Ugovori_OPULJP[[#This Row],[Bespovratna sredstva - Ukupno (EU+Nac) HRK
= Ukupna ugovorena vrijednost bespovratnih sredstava]]*Ugovori_OPULJP[[#This Row],[EU STOPA SUFINANCIRANJA %
EU CO-FINANCING RATE %]]</f>
        <v>41076923.8715</v>
      </c>
      <c r="P3345" s="20">
        <f>Ugovori_OPULJP[[#This Row],[Bespovratna sredstva - EU dio - HRK]]/7.5345</f>
        <v>5451844.6972592734</v>
      </c>
      <c r="Q3345" s="19">
        <f>Ugovori_OPULJP[[#This Row],[Bespovratna sredstva - Ukupno (EU+Nac) HRK
= Ukupna ugovorena vrijednost bespovratnih sredstava]]*Ugovori_OPULJP[[#This Row],[STOPA NACIONALNOG SUFINANCIRANJA %]]</f>
        <v>7248868.9184999997</v>
      </c>
      <c r="R3345" s="20">
        <f>Ugovori_OPULJP[[#This Row],[Bespovratna sredstva - Nacionalni dio - HRK]]/7.5345</f>
        <v>962090.24069281295</v>
      </c>
      <c r="S3345" s="19">
        <v>48325792.789999999</v>
      </c>
      <c r="T3345" s="20">
        <f>Ugovori_OPULJP[[#This Row],[Bespovratna sredstva - Ukupno (EU+Nac) HRK
= Ukupna ugovorena vrijednost bespovratnih sredstava]]/7.5345</f>
        <v>6413934.9379520863</v>
      </c>
      <c r="U3345" s="19">
        <v>0</v>
      </c>
      <c r="V3345" s="20">
        <f>Ugovori_OPULJP[[#This Row],[Javni doprinos korisnika - HRK]]/7.5345</f>
        <v>0</v>
      </c>
      <c r="W3345" s="19">
        <v>0</v>
      </c>
      <c r="X3345" s="20">
        <f>Ugovori_OPULJP[[#This Row],[Privatni doprinos korisnika - HRK]]/7.5345</f>
        <v>0</v>
      </c>
      <c r="Y3345" s="21">
        <f>Ugovori_OPULJP[[#This Row],[Bespovratna sredstva - Ukupno (EU+Nac) HRK
= Ukupna ugovorena vrijednost bespovratnih sredstava]]+Ugovori_OPULJP[[#This Row],[Javni doprinos korisnika - HRK]]+Ugovori_OPULJP[[#This Row],[Privatni doprinos korisnika - HRK]]</f>
        <v>48325792.789999999</v>
      </c>
      <c r="Z3345" s="22">
        <f>Ugovori_OPULJP[[#This Row],[UKUPNI PRIHVATLJIVI IZDACI
TOTAL ELIGIBLE EXPENDITURE
= Bespovratna sredstva ukupno + doprinos korisnika
= Ukupni prihvatljivi troškovi
= Ukupna ugovorena vrijednost projekta HRK]]/7.5345</f>
        <v>6413934.9379520863</v>
      </c>
      <c r="AA3345" s="13" t="s">
        <v>10676</v>
      </c>
      <c r="AB3345" s="13" t="s">
        <v>10677</v>
      </c>
      <c r="AC3345" s="98" t="s">
        <v>12085</v>
      </c>
      <c r="AD3345" s="12" t="s">
        <v>12021</v>
      </c>
    </row>
    <row r="3346" spans="1:30" ht="66.75" customHeight="1" x14ac:dyDescent="0.3">
      <c r="A3346" s="10" t="s">
        <v>12086</v>
      </c>
      <c r="B3346" s="11" t="s">
        <v>10671</v>
      </c>
      <c r="C3346" s="12" t="s">
        <v>12018</v>
      </c>
      <c r="D3346" s="12" t="s">
        <v>12029</v>
      </c>
      <c r="E3346" s="13" t="s">
        <v>12030</v>
      </c>
      <c r="F3346" s="14" t="s">
        <v>12087</v>
      </c>
      <c r="G3346" s="14" t="s">
        <v>12088</v>
      </c>
      <c r="H3346" s="16">
        <v>43831</v>
      </c>
      <c r="I3346" s="16">
        <v>45231</v>
      </c>
      <c r="J3346" s="17" t="str">
        <f>IF(Ugovori_OPULJP[[#This Row],[DATUM ZAVRŠETKA OPERACIJE]]&gt;DATE(2023,12,31),"u provedbi","završen")</f>
        <v>završen</v>
      </c>
      <c r="K3346" s="15" t="s">
        <v>71</v>
      </c>
      <c r="L3346" s="15" t="s">
        <v>71</v>
      </c>
      <c r="M3346" s="18">
        <v>0.85</v>
      </c>
      <c r="N3346" s="18">
        <v>0.15</v>
      </c>
      <c r="O3346" s="19">
        <f>Ugovori_OPULJP[[#This Row],[Bespovratna sredstva - Ukupno (EU+Nac) HRK
= Ukupna ugovorena vrijednost bespovratnih sredstava]]*Ugovori_OPULJP[[#This Row],[EU STOPA SUFINANCIRANJA %
EU CO-FINANCING RATE %]]</f>
        <v>26086413.716499999</v>
      </c>
      <c r="P3346" s="20">
        <f>Ugovori_OPULJP[[#This Row],[Bespovratna sredstva - EU dio - HRK]]/7.5345</f>
        <v>3462262.0899197026</v>
      </c>
      <c r="Q3346" s="19">
        <f>Ugovori_OPULJP[[#This Row],[Bespovratna sredstva - Ukupno (EU+Nac) HRK
= Ukupna ugovorena vrijednost bespovratnih sredstava]]*Ugovori_OPULJP[[#This Row],[STOPA NACIONALNOG SUFINANCIRANJA %]]</f>
        <v>4603484.7734999992</v>
      </c>
      <c r="R3346" s="20">
        <f>Ugovori_OPULJP[[#This Row],[Bespovratna sredstva - Nacionalni dio - HRK]]/7.5345</f>
        <v>610987.42763288855</v>
      </c>
      <c r="S3346" s="19">
        <v>30689898.489999998</v>
      </c>
      <c r="T3346" s="20">
        <f>Ugovori_OPULJP[[#This Row],[Bespovratna sredstva - Ukupno (EU+Nac) HRK
= Ukupna ugovorena vrijednost bespovratnih sredstava]]/7.5345</f>
        <v>4073249.5175525909</v>
      </c>
      <c r="U3346" s="19">
        <v>0</v>
      </c>
      <c r="V3346" s="20">
        <f>Ugovori_OPULJP[[#This Row],[Javni doprinos korisnika - HRK]]/7.5345</f>
        <v>0</v>
      </c>
      <c r="W3346" s="19">
        <v>0</v>
      </c>
      <c r="X3346" s="20">
        <f>Ugovori_OPULJP[[#This Row],[Privatni doprinos korisnika - HRK]]/7.5345</f>
        <v>0</v>
      </c>
      <c r="Y3346" s="21">
        <f>Ugovori_OPULJP[[#This Row],[Bespovratna sredstva - Ukupno (EU+Nac) HRK
= Ukupna ugovorena vrijednost bespovratnih sredstava]]+Ugovori_OPULJP[[#This Row],[Javni doprinos korisnika - HRK]]+Ugovori_OPULJP[[#This Row],[Privatni doprinos korisnika - HRK]]</f>
        <v>30689898.489999998</v>
      </c>
      <c r="Z3346" s="22">
        <f>Ugovori_OPULJP[[#This Row],[UKUPNI PRIHVATLJIVI IZDACI
TOTAL ELIGIBLE EXPENDITURE
= Bespovratna sredstva ukupno + doprinos korisnika
= Ukupni prihvatljivi troškovi
= Ukupna ugovorena vrijednost projekta HRK]]/7.5345</f>
        <v>4073249.5175525909</v>
      </c>
      <c r="AA3346" s="13" t="s">
        <v>10676</v>
      </c>
      <c r="AB3346" s="13" t="s">
        <v>10677</v>
      </c>
      <c r="AC3346" s="98" t="s">
        <v>12089</v>
      </c>
      <c r="AD3346" s="12" t="s">
        <v>12021</v>
      </c>
    </row>
    <row r="3347" spans="1:30" ht="66.75" customHeight="1" x14ac:dyDescent="0.3">
      <c r="A3347" s="10" t="s">
        <v>12090</v>
      </c>
      <c r="B3347" s="11" t="s">
        <v>10671</v>
      </c>
      <c r="C3347" s="12" t="s">
        <v>12018</v>
      </c>
      <c r="D3347" s="12" t="s">
        <v>12029</v>
      </c>
      <c r="E3347" s="13" t="s">
        <v>12030</v>
      </c>
      <c r="F3347" s="14" t="s">
        <v>12091</v>
      </c>
      <c r="G3347" s="14" t="s">
        <v>11878</v>
      </c>
      <c r="H3347" s="16">
        <v>43896</v>
      </c>
      <c r="I3347" s="16">
        <v>45266</v>
      </c>
      <c r="J3347" s="17" t="str">
        <f>IF(Ugovori_OPULJP[[#This Row],[DATUM ZAVRŠETKA OPERACIJE]]&gt;DATE(2023,12,31),"u provedbi","završen")</f>
        <v>završen</v>
      </c>
      <c r="K3347" s="15" t="s">
        <v>2824</v>
      </c>
      <c r="L3347" s="15" t="s">
        <v>86</v>
      </c>
      <c r="M3347" s="18">
        <v>0.85</v>
      </c>
      <c r="N3347" s="18">
        <v>0.15</v>
      </c>
      <c r="O3347" s="19">
        <f>Ugovori_OPULJP[[#This Row],[Bespovratna sredstva - Ukupno (EU+Nac) HRK
= Ukupna ugovorena vrijednost bespovratnih sredstava]]*Ugovori_OPULJP[[#This Row],[EU STOPA SUFINANCIRANJA %
EU CO-FINANCING RATE %]]</f>
        <v>36637177.589499995</v>
      </c>
      <c r="P3347" s="20">
        <f>Ugovori_OPULJP[[#This Row],[Bespovratna sredstva - EU dio - HRK]]/7.5345</f>
        <v>4862589.1020638384</v>
      </c>
      <c r="Q3347" s="19">
        <f>Ugovori_OPULJP[[#This Row],[Bespovratna sredstva - Ukupno (EU+Nac) HRK
= Ukupna ugovorena vrijednost bespovratnih sredstava]]*Ugovori_OPULJP[[#This Row],[STOPA NACIONALNOG SUFINANCIRANJA %]]</f>
        <v>6465384.2804999994</v>
      </c>
      <c r="R3347" s="20">
        <f>Ugovori_OPULJP[[#This Row],[Bespovratna sredstva - Nacionalni dio - HRK]]/7.5345</f>
        <v>858103.95918773627</v>
      </c>
      <c r="S3347" s="19">
        <v>43102561.869999997</v>
      </c>
      <c r="T3347" s="20">
        <f>Ugovori_OPULJP[[#This Row],[Bespovratna sredstva - Ukupno (EU+Nac) HRK
= Ukupna ugovorena vrijednost bespovratnih sredstava]]/7.5345</f>
        <v>5720693.0612515751</v>
      </c>
      <c r="U3347" s="19">
        <v>0</v>
      </c>
      <c r="V3347" s="20">
        <f>Ugovori_OPULJP[[#This Row],[Javni doprinos korisnika - HRK]]/7.5345</f>
        <v>0</v>
      </c>
      <c r="W3347" s="19">
        <v>0</v>
      </c>
      <c r="X3347" s="20">
        <f>Ugovori_OPULJP[[#This Row],[Privatni doprinos korisnika - HRK]]/7.5345</f>
        <v>0</v>
      </c>
      <c r="Y3347" s="21">
        <f>Ugovori_OPULJP[[#This Row],[Bespovratna sredstva - Ukupno (EU+Nac) HRK
= Ukupna ugovorena vrijednost bespovratnih sredstava]]+Ugovori_OPULJP[[#This Row],[Javni doprinos korisnika - HRK]]+Ugovori_OPULJP[[#This Row],[Privatni doprinos korisnika - HRK]]</f>
        <v>43102561.869999997</v>
      </c>
      <c r="Z3347" s="22">
        <f>Ugovori_OPULJP[[#This Row],[UKUPNI PRIHVATLJIVI IZDACI
TOTAL ELIGIBLE EXPENDITURE
= Bespovratna sredstva ukupno + doprinos korisnika
= Ukupni prihvatljivi troškovi
= Ukupna ugovorena vrijednost projekta HRK]]/7.5345</f>
        <v>5720693.0612515751</v>
      </c>
      <c r="AA3347" s="13" t="s">
        <v>10676</v>
      </c>
      <c r="AB3347" s="13" t="s">
        <v>10677</v>
      </c>
      <c r="AC3347" s="98" t="s">
        <v>12092</v>
      </c>
      <c r="AD3347" s="12" t="s">
        <v>12021</v>
      </c>
    </row>
    <row r="3348" spans="1:30" ht="66.75" customHeight="1" x14ac:dyDescent="0.3">
      <c r="A3348" s="10" t="s">
        <v>12093</v>
      </c>
      <c r="B3348" s="11" t="s">
        <v>10671</v>
      </c>
      <c r="C3348" s="12" t="s">
        <v>12018</v>
      </c>
      <c r="D3348" s="12" t="s">
        <v>12029</v>
      </c>
      <c r="E3348" s="13" t="s">
        <v>12030</v>
      </c>
      <c r="F3348" s="14" t="s">
        <v>12094</v>
      </c>
      <c r="G3348" s="14" t="s">
        <v>12095</v>
      </c>
      <c r="H3348" s="16">
        <v>43828</v>
      </c>
      <c r="I3348" s="16">
        <v>45289</v>
      </c>
      <c r="J3348" s="17" t="str">
        <f>IF(Ugovori_OPULJP[[#This Row],[DATUM ZAVRŠETKA OPERACIJE]]&gt;DATE(2023,12,31),"u provedbi","završen")</f>
        <v>završen</v>
      </c>
      <c r="K3348" s="15" t="s">
        <v>12096</v>
      </c>
      <c r="L3348" s="15" t="s">
        <v>417</v>
      </c>
      <c r="M3348" s="18">
        <v>0.85</v>
      </c>
      <c r="N3348" s="18">
        <v>0.15</v>
      </c>
      <c r="O3348" s="19">
        <f>Ugovori_OPULJP[[#This Row],[Bespovratna sredstva - Ukupno (EU+Nac) HRK
= Ukupna ugovorena vrijednost bespovratnih sredstava]]*Ugovori_OPULJP[[#This Row],[EU STOPA SUFINANCIRANJA %
EU CO-FINANCING RATE %]]</f>
        <v>36747469.033500001</v>
      </c>
      <c r="P3348" s="20">
        <f>Ugovori_OPULJP[[#This Row],[Bespovratna sredstva - EU dio - HRK]]/7.5345</f>
        <v>4877227.2922556242</v>
      </c>
      <c r="Q3348" s="19">
        <f>Ugovori_OPULJP[[#This Row],[Bespovratna sredstva - Ukupno (EU+Nac) HRK
= Ukupna ugovorena vrijednost bespovratnih sredstava]]*Ugovori_OPULJP[[#This Row],[STOPA NACIONALNOG SUFINANCIRANJA %]]</f>
        <v>6484847.4764999999</v>
      </c>
      <c r="R3348" s="20">
        <f>Ugovori_OPULJP[[#This Row],[Bespovratna sredstva - Nacionalni dio - HRK]]/7.5345</f>
        <v>860687.16922158061</v>
      </c>
      <c r="S3348" s="19">
        <v>43232316.509999998</v>
      </c>
      <c r="T3348" s="20">
        <f>Ugovori_OPULJP[[#This Row],[Bespovratna sredstva - Ukupno (EU+Nac) HRK
= Ukupna ugovorena vrijednost bespovratnih sredstava]]/7.5345</f>
        <v>5737914.4614772042</v>
      </c>
      <c r="U3348" s="19">
        <v>0</v>
      </c>
      <c r="V3348" s="20">
        <f>Ugovori_OPULJP[[#This Row],[Javni doprinos korisnika - HRK]]/7.5345</f>
        <v>0</v>
      </c>
      <c r="W3348" s="19">
        <v>0</v>
      </c>
      <c r="X3348" s="20">
        <f>Ugovori_OPULJP[[#This Row],[Privatni doprinos korisnika - HRK]]/7.5345</f>
        <v>0</v>
      </c>
      <c r="Y3348" s="21">
        <f>Ugovori_OPULJP[[#This Row],[Bespovratna sredstva - Ukupno (EU+Nac) HRK
= Ukupna ugovorena vrijednost bespovratnih sredstava]]+Ugovori_OPULJP[[#This Row],[Javni doprinos korisnika - HRK]]+Ugovori_OPULJP[[#This Row],[Privatni doprinos korisnika - HRK]]</f>
        <v>43232316.509999998</v>
      </c>
      <c r="Z3348" s="22">
        <f>Ugovori_OPULJP[[#This Row],[UKUPNI PRIHVATLJIVI IZDACI
TOTAL ELIGIBLE EXPENDITURE
= Bespovratna sredstva ukupno + doprinos korisnika
= Ukupni prihvatljivi troškovi
= Ukupna ugovorena vrijednost projekta HRK]]/7.5345</f>
        <v>5737914.4614772042</v>
      </c>
      <c r="AA3348" s="13" t="s">
        <v>10676</v>
      </c>
      <c r="AB3348" s="13" t="s">
        <v>10677</v>
      </c>
      <c r="AC3348" s="98" t="s">
        <v>12097</v>
      </c>
      <c r="AD3348" s="12" t="s">
        <v>12021</v>
      </c>
    </row>
    <row r="3349" spans="1:30" ht="66.75" customHeight="1" x14ac:dyDescent="0.3">
      <c r="A3349" s="10" t="s">
        <v>12098</v>
      </c>
      <c r="B3349" s="11" t="s">
        <v>10671</v>
      </c>
      <c r="C3349" s="12" t="s">
        <v>12018</v>
      </c>
      <c r="D3349" s="12" t="s">
        <v>12029</v>
      </c>
      <c r="E3349" s="13" t="s">
        <v>12030</v>
      </c>
      <c r="F3349" s="14" t="s">
        <v>12099</v>
      </c>
      <c r="G3349" s="14" t="s">
        <v>11997</v>
      </c>
      <c r="H3349" s="16">
        <v>43828</v>
      </c>
      <c r="I3349" s="16">
        <v>45289</v>
      </c>
      <c r="J3349" s="17" t="str">
        <f>IF(Ugovori_OPULJP[[#This Row],[DATUM ZAVRŠETKA OPERACIJE]]&gt;DATE(2023,12,31),"u provedbi","završen")</f>
        <v>završen</v>
      </c>
      <c r="K3349" s="15" t="s">
        <v>755</v>
      </c>
      <c r="L3349" s="15" t="s">
        <v>240</v>
      </c>
      <c r="M3349" s="18">
        <v>0.85</v>
      </c>
      <c r="N3349" s="18">
        <v>0.15</v>
      </c>
      <c r="O3349" s="19">
        <f>Ugovori_OPULJP[[#This Row],[Bespovratna sredstva - Ukupno (EU+Nac) HRK
= Ukupna ugovorena vrijednost bespovratnih sredstava]]*Ugovori_OPULJP[[#This Row],[EU STOPA SUFINANCIRANJA %
EU CO-FINANCING RATE %]]</f>
        <v>42481396.4155</v>
      </c>
      <c r="P3349" s="20">
        <f>Ugovori_OPULJP[[#This Row],[Bespovratna sredstva - EU dio - HRK]]/7.5345</f>
        <v>5638250.2376401881</v>
      </c>
      <c r="Q3349" s="19">
        <f>Ugovori_OPULJP[[#This Row],[Bespovratna sredstva - Ukupno (EU+Nac) HRK
= Ukupna ugovorena vrijednost bespovratnih sredstava]]*Ugovori_OPULJP[[#This Row],[STOPA NACIONALNOG SUFINANCIRANJA %]]</f>
        <v>7496717.0144999996</v>
      </c>
      <c r="R3349" s="20">
        <f>Ugovori_OPULJP[[#This Row],[Bespovratna sredstva - Nacionalni dio - HRK]]/7.5345</f>
        <v>994985.33605415083</v>
      </c>
      <c r="S3349" s="19">
        <v>49978113.43</v>
      </c>
      <c r="T3349" s="20">
        <f>Ugovori_OPULJP[[#This Row],[Bespovratna sredstva - Ukupno (EU+Nac) HRK
= Ukupna ugovorena vrijednost bespovratnih sredstava]]/7.5345</f>
        <v>6633235.573694339</v>
      </c>
      <c r="U3349" s="19">
        <v>0</v>
      </c>
      <c r="V3349" s="20">
        <f>Ugovori_OPULJP[[#This Row],[Javni doprinos korisnika - HRK]]/7.5345</f>
        <v>0</v>
      </c>
      <c r="W3349" s="19">
        <v>0</v>
      </c>
      <c r="X3349" s="20">
        <f>Ugovori_OPULJP[[#This Row],[Privatni doprinos korisnika - HRK]]/7.5345</f>
        <v>0</v>
      </c>
      <c r="Y3349" s="21">
        <f>Ugovori_OPULJP[[#This Row],[Bespovratna sredstva - Ukupno (EU+Nac) HRK
= Ukupna ugovorena vrijednost bespovratnih sredstava]]+Ugovori_OPULJP[[#This Row],[Javni doprinos korisnika - HRK]]+Ugovori_OPULJP[[#This Row],[Privatni doprinos korisnika - HRK]]</f>
        <v>49978113.43</v>
      </c>
      <c r="Z3349" s="22">
        <f>Ugovori_OPULJP[[#This Row],[UKUPNI PRIHVATLJIVI IZDACI
TOTAL ELIGIBLE EXPENDITURE
= Bespovratna sredstva ukupno + doprinos korisnika
= Ukupni prihvatljivi troškovi
= Ukupna ugovorena vrijednost projekta HRK]]/7.5345</f>
        <v>6633235.573694339</v>
      </c>
      <c r="AA3349" s="13" t="s">
        <v>10676</v>
      </c>
      <c r="AB3349" s="13" t="s">
        <v>10677</v>
      </c>
      <c r="AC3349" s="98" t="s">
        <v>12100</v>
      </c>
      <c r="AD3349" s="12" t="s">
        <v>12021</v>
      </c>
    </row>
    <row r="3350" spans="1:30" ht="66.75" customHeight="1" x14ac:dyDescent="0.3">
      <c r="A3350" s="10" t="s">
        <v>12101</v>
      </c>
      <c r="B3350" s="11" t="s">
        <v>10671</v>
      </c>
      <c r="C3350" s="12" t="s">
        <v>12018</v>
      </c>
      <c r="D3350" s="12" t="s">
        <v>12029</v>
      </c>
      <c r="E3350" s="13" t="s">
        <v>12030</v>
      </c>
      <c r="F3350" s="14" t="s">
        <v>12102</v>
      </c>
      <c r="G3350" s="14" t="s">
        <v>12103</v>
      </c>
      <c r="H3350" s="16">
        <v>43800</v>
      </c>
      <c r="I3350" s="16">
        <v>45261</v>
      </c>
      <c r="J3350" s="17" t="str">
        <f>IF(Ugovori_OPULJP[[#This Row],[DATUM ZAVRŠETKA OPERACIJE]]&gt;DATE(2023,12,31),"u provedbi","završen")</f>
        <v>završen</v>
      </c>
      <c r="K3350" s="15" t="s">
        <v>12104</v>
      </c>
      <c r="L3350" s="15" t="s">
        <v>81</v>
      </c>
      <c r="M3350" s="18">
        <v>0.85</v>
      </c>
      <c r="N3350" s="18">
        <v>0.15</v>
      </c>
      <c r="O3350" s="19">
        <f>Ugovori_OPULJP[[#This Row],[Bespovratna sredstva - Ukupno (EU+Nac) HRK
= Ukupna ugovorena vrijednost bespovratnih sredstava]]*Ugovori_OPULJP[[#This Row],[EU STOPA SUFINANCIRANJA %
EU CO-FINANCING RATE %]]</f>
        <v>41483415.3935</v>
      </c>
      <c r="P3350" s="20">
        <f>Ugovori_OPULJP[[#This Row],[Bespovratna sredstva - EU dio - HRK]]/7.5345</f>
        <v>5505795.3936558496</v>
      </c>
      <c r="Q3350" s="19">
        <f>Ugovori_OPULJP[[#This Row],[Bespovratna sredstva - Ukupno (EU+Nac) HRK
= Ukupna ugovorena vrijednost bespovratnih sredstava]]*Ugovori_OPULJP[[#This Row],[STOPA NACIONALNOG SUFINANCIRANJA %]]</f>
        <v>7320602.7165000001</v>
      </c>
      <c r="R3350" s="20">
        <f>Ugovori_OPULJP[[#This Row],[Bespovratna sredstva - Nacionalni dio - HRK]]/7.5345</f>
        <v>971610.95182162046</v>
      </c>
      <c r="S3350" s="19">
        <v>48804018.109999999</v>
      </c>
      <c r="T3350" s="20">
        <f>Ugovori_OPULJP[[#This Row],[Bespovratna sredstva - Ukupno (EU+Nac) HRK
= Ukupna ugovorena vrijednost bespovratnih sredstava]]/7.5345</f>
        <v>6477406.3454774702</v>
      </c>
      <c r="U3350" s="19">
        <v>0</v>
      </c>
      <c r="V3350" s="20">
        <f>Ugovori_OPULJP[[#This Row],[Javni doprinos korisnika - HRK]]/7.5345</f>
        <v>0</v>
      </c>
      <c r="W3350" s="19">
        <v>0</v>
      </c>
      <c r="X3350" s="20">
        <f>Ugovori_OPULJP[[#This Row],[Privatni doprinos korisnika - HRK]]/7.5345</f>
        <v>0</v>
      </c>
      <c r="Y3350" s="21">
        <f>Ugovori_OPULJP[[#This Row],[Bespovratna sredstva - Ukupno (EU+Nac) HRK
= Ukupna ugovorena vrijednost bespovratnih sredstava]]+Ugovori_OPULJP[[#This Row],[Javni doprinos korisnika - HRK]]+Ugovori_OPULJP[[#This Row],[Privatni doprinos korisnika - HRK]]</f>
        <v>48804018.109999999</v>
      </c>
      <c r="Z3350" s="22">
        <f>Ugovori_OPULJP[[#This Row],[UKUPNI PRIHVATLJIVI IZDACI
TOTAL ELIGIBLE EXPENDITURE
= Bespovratna sredstva ukupno + doprinos korisnika
= Ukupni prihvatljivi troškovi
= Ukupna ugovorena vrijednost projekta HRK]]/7.5345</f>
        <v>6477406.3454774702</v>
      </c>
      <c r="AA3350" s="13" t="s">
        <v>10676</v>
      </c>
      <c r="AB3350" s="13" t="s">
        <v>10677</v>
      </c>
      <c r="AC3350" s="12" t="s">
        <v>12105</v>
      </c>
      <c r="AD3350" s="12" t="s">
        <v>12021</v>
      </c>
    </row>
    <row r="3351" spans="1:30" ht="66.75" customHeight="1" x14ac:dyDescent="0.3">
      <c r="A3351" s="10" t="s">
        <v>12106</v>
      </c>
      <c r="B3351" s="11" t="s">
        <v>10671</v>
      </c>
      <c r="C3351" s="12" t="s">
        <v>12018</v>
      </c>
      <c r="D3351" s="12" t="s">
        <v>12029</v>
      </c>
      <c r="E3351" s="13" t="s">
        <v>12030</v>
      </c>
      <c r="F3351" s="14" t="s">
        <v>12107</v>
      </c>
      <c r="G3351" s="14" t="s">
        <v>12108</v>
      </c>
      <c r="H3351" s="16">
        <v>44011</v>
      </c>
      <c r="I3351" s="16">
        <v>45289</v>
      </c>
      <c r="J3351" s="17" t="str">
        <f>IF(Ugovori_OPULJP[[#This Row],[DATUM ZAVRŠETKA OPERACIJE]]&gt;DATE(2023,12,31),"u provedbi","završen")</f>
        <v>završen</v>
      </c>
      <c r="K3351" s="15" t="s">
        <v>91</v>
      </c>
      <c r="L3351" s="15" t="s">
        <v>91</v>
      </c>
      <c r="M3351" s="18">
        <v>0.85</v>
      </c>
      <c r="N3351" s="18">
        <v>0.15</v>
      </c>
      <c r="O3351" s="19">
        <f>Ugovori_OPULJP[[#This Row],[Bespovratna sredstva - Ukupno (EU+Nac) HRK
= Ukupna ugovorena vrijednost bespovratnih sredstava]]*Ugovori_OPULJP[[#This Row],[EU STOPA SUFINANCIRANJA %
EU CO-FINANCING RATE %]]</f>
        <v>30523836.208999999</v>
      </c>
      <c r="P3351" s="20">
        <f>Ugovori_OPULJP[[#This Row],[Bespovratna sredstva - EU dio - HRK]]/7.5345</f>
        <v>4051209.2652465324</v>
      </c>
      <c r="Q3351" s="19">
        <f>Ugovori_OPULJP[[#This Row],[Bespovratna sredstva - Ukupno (EU+Nac) HRK
= Ukupna ugovorena vrijednost bespovratnih sredstava]]*Ugovori_OPULJP[[#This Row],[STOPA NACIONALNOG SUFINANCIRANJA %]]</f>
        <v>5386559.3309999993</v>
      </c>
      <c r="R3351" s="20">
        <f>Ugovori_OPULJP[[#This Row],[Bespovratna sredstva - Nacionalni dio - HRK]]/7.5345</f>
        <v>714919.28210232919</v>
      </c>
      <c r="S3351" s="19">
        <v>35910395.539999999</v>
      </c>
      <c r="T3351" s="20">
        <f>Ugovori_OPULJP[[#This Row],[Bespovratna sredstva - Ukupno (EU+Nac) HRK
= Ukupna ugovorena vrijednost bespovratnih sredstava]]/7.5345</f>
        <v>4766128.5473488616</v>
      </c>
      <c r="U3351" s="19">
        <v>0</v>
      </c>
      <c r="V3351" s="20">
        <f>Ugovori_OPULJP[[#This Row],[Javni doprinos korisnika - HRK]]/7.5345</f>
        <v>0</v>
      </c>
      <c r="W3351" s="19">
        <v>0</v>
      </c>
      <c r="X3351" s="20">
        <f>Ugovori_OPULJP[[#This Row],[Privatni doprinos korisnika - HRK]]/7.5345</f>
        <v>0</v>
      </c>
      <c r="Y3351" s="21">
        <f>Ugovori_OPULJP[[#This Row],[Bespovratna sredstva - Ukupno (EU+Nac) HRK
= Ukupna ugovorena vrijednost bespovratnih sredstava]]+Ugovori_OPULJP[[#This Row],[Javni doprinos korisnika - HRK]]+Ugovori_OPULJP[[#This Row],[Privatni doprinos korisnika - HRK]]</f>
        <v>35910395.539999999</v>
      </c>
      <c r="Z3351" s="22">
        <f>Ugovori_OPULJP[[#This Row],[UKUPNI PRIHVATLJIVI IZDACI
TOTAL ELIGIBLE EXPENDITURE
= Bespovratna sredstva ukupno + doprinos korisnika
= Ukupni prihvatljivi troškovi
= Ukupna ugovorena vrijednost projekta HRK]]/7.5345</f>
        <v>4766128.5473488616</v>
      </c>
      <c r="AA3351" s="13" t="s">
        <v>10676</v>
      </c>
      <c r="AB3351" s="13" t="s">
        <v>10677</v>
      </c>
      <c r="AC3351" s="12" t="s">
        <v>12109</v>
      </c>
      <c r="AD3351" s="12" t="s">
        <v>12021</v>
      </c>
    </row>
    <row r="3352" spans="1:30" ht="66.75" customHeight="1" x14ac:dyDescent="0.3">
      <c r="A3352" s="10" t="s">
        <v>12110</v>
      </c>
      <c r="B3352" s="11" t="s">
        <v>10671</v>
      </c>
      <c r="C3352" s="12" t="s">
        <v>12018</v>
      </c>
      <c r="D3352" s="12" t="s">
        <v>12029</v>
      </c>
      <c r="E3352" s="13" t="s">
        <v>12030</v>
      </c>
      <c r="F3352" s="14" t="s">
        <v>12111</v>
      </c>
      <c r="G3352" s="14" t="s">
        <v>12112</v>
      </c>
      <c r="H3352" s="16">
        <v>43800</v>
      </c>
      <c r="I3352" s="16">
        <v>45261</v>
      </c>
      <c r="J3352" s="17" t="str">
        <f>IF(Ugovori_OPULJP[[#This Row],[DATUM ZAVRŠETKA OPERACIJE]]&gt;DATE(2023,12,31),"u provedbi","završen")</f>
        <v>završen</v>
      </c>
      <c r="K3352" s="15" t="s">
        <v>12113</v>
      </c>
      <c r="L3352" s="15" t="s">
        <v>21</v>
      </c>
      <c r="M3352" s="18">
        <v>0.85</v>
      </c>
      <c r="N3352" s="18">
        <v>0.15</v>
      </c>
      <c r="O3352" s="19">
        <f>Ugovori_OPULJP[[#This Row],[Bespovratna sredstva - Ukupno (EU+Nac) HRK
= Ukupna ugovorena vrijednost bespovratnih sredstava]]*Ugovori_OPULJP[[#This Row],[EU STOPA SUFINANCIRANJA %
EU CO-FINANCING RATE %]]</f>
        <v>39571890.955499999</v>
      </c>
      <c r="P3352" s="20">
        <f>Ugovori_OPULJP[[#This Row],[Bespovratna sredstva - EU dio - HRK]]/7.5345</f>
        <v>5252092.5018913001</v>
      </c>
      <c r="Q3352" s="19">
        <f>Ugovori_OPULJP[[#This Row],[Bespovratna sredstva - Ukupno (EU+Nac) HRK
= Ukupna ugovorena vrijednost bespovratnih sredstava]]*Ugovori_OPULJP[[#This Row],[STOPA NACIONALNOG SUFINANCIRANJA %]]</f>
        <v>6983274.8744999999</v>
      </c>
      <c r="R3352" s="20">
        <f>Ugovori_OPULJP[[#This Row],[Bespovratna sredstva - Nacionalni dio - HRK]]/7.5345</f>
        <v>926839.85327493527</v>
      </c>
      <c r="S3352" s="19">
        <v>46555165.829999998</v>
      </c>
      <c r="T3352" s="20">
        <f>Ugovori_OPULJP[[#This Row],[Bespovratna sredstva - Ukupno (EU+Nac) HRK
= Ukupna ugovorena vrijednost bespovratnih sredstava]]/7.5345</f>
        <v>6178932.355166235</v>
      </c>
      <c r="U3352" s="19">
        <v>0</v>
      </c>
      <c r="V3352" s="20">
        <f>Ugovori_OPULJP[[#This Row],[Javni doprinos korisnika - HRK]]/7.5345</f>
        <v>0</v>
      </c>
      <c r="W3352" s="19">
        <v>0</v>
      </c>
      <c r="X3352" s="20">
        <f>Ugovori_OPULJP[[#This Row],[Privatni doprinos korisnika - HRK]]/7.5345</f>
        <v>0</v>
      </c>
      <c r="Y3352" s="21">
        <f>Ugovori_OPULJP[[#This Row],[Bespovratna sredstva - Ukupno (EU+Nac) HRK
= Ukupna ugovorena vrijednost bespovratnih sredstava]]+Ugovori_OPULJP[[#This Row],[Javni doprinos korisnika - HRK]]+Ugovori_OPULJP[[#This Row],[Privatni doprinos korisnika - HRK]]</f>
        <v>46555165.829999998</v>
      </c>
      <c r="Z3352" s="22">
        <f>Ugovori_OPULJP[[#This Row],[UKUPNI PRIHVATLJIVI IZDACI
TOTAL ELIGIBLE EXPENDITURE
= Bespovratna sredstva ukupno + doprinos korisnika
= Ukupni prihvatljivi troškovi
= Ukupna ugovorena vrijednost projekta HRK]]/7.5345</f>
        <v>6178932.355166235</v>
      </c>
      <c r="AA3352" s="13" t="s">
        <v>10676</v>
      </c>
      <c r="AB3352" s="13" t="s">
        <v>10677</v>
      </c>
      <c r="AC3352" s="12" t="s">
        <v>12114</v>
      </c>
      <c r="AD3352" s="12" t="s">
        <v>12021</v>
      </c>
    </row>
    <row r="3353" spans="1:30" ht="66.75" customHeight="1" x14ac:dyDescent="0.3">
      <c r="A3353" s="10" t="s">
        <v>12115</v>
      </c>
      <c r="B3353" s="11" t="s">
        <v>10671</v>
      </c>
      <c r="C3353" s="12" t="s">
        <v>12018</v>
      </c>
      <c r="D3353" s="12" t="s">
        <v>12116</v>
      </c>
      <c r="E3353" s="13" t="s">
        <v>12030</v>
      </c>
      <c r="F3353" s="14" t="s">
        <v>12117</v>
      </c>
      <c r="G3353" s="14" t="s">
        <v>12118</v>
      </c>
      <c r="H3353" s="16">
        <v>43889</v>
      </c>
      <c r="I3353" s="16">
        <v>45288</v>
      </c>
      <c r="J3353" s="17" t="str">
        <f>IF(Ugovori_OPULJP[[#This Row],[DATUM ZAVRŠETKA OPERACIJE]]&gt;DATE(2023,12,31),"u provedbi","završen")</f>
        <v>završen</v>
      </c>
      <c r="K3353" s="15" t="s">
        <v>12119</v>
      </c>
      <c r="L3353" s="15" t="s">
        <v>164</v>
      </c>
      <c r="M3353" s="18">
        <v>0.85</v>
      </c>
      <c r="N3353" s="18">
        <v>0.15</v>
      </c>
      <c r="O3353" s="19">
        <f>Ugovori_OPULJP[[#This Row],[Bespovratna sredstva - Ukupno (EU+Nac) HRK
= Ukupna ugovorena vrijednost bespovratnih sredstava]]*Ugovori_OPULJP[[#This Row],[EU STOPA SUFINANCIRANJA %
EU CO-FINANCING RATE %]]</f>
        <v>56689294.706500001</v>
      </c>
      <c r="P3353" s="20">
        <f>Ugovori_OPULJP[[#This Row],[Bespovratna sredstva - EU dio - HRK]]/7.5345</f>
        <v>7523962.4004910737</v>
      </c>
      <c r="Q3353" s="19">
        <f>Ugovori_OPULJP[[#This Row],[Bespovratna sredstva - Ukupno (EU+Nac) HRK
= Ukupna ugovorena vrijednost bespovratnih sredstava]]*Ugovori_OPULJP[[#This Row],[STOPA NACIONALNOG SUFINANCIRANJA %]]</f>
        <v>10003993.183499999</v>
      </c>
      <c r="R3353" s="20">
        <f>Ugovori_OPULJP[[#This Row],[Bespovratna sredstva - Nacionalni dio - HRK]]/7.5345</f>
        <v>1327758.0706748953</v>
      </c>
      <c r="S3353" s="19">
        <v>66693287.890000001</v>
      </c>
      <c r="T3353" s="20">
        <f>Ugovori_OPULJP[[#This Row],[Bespovratna sredstva - Ukupno (EU+Nac) HRK
= Ukupna ugovorena vrijednost bespovratnih sredstava]]/7.5345</f>
        <v>8851720.47116597</v>
      </c>
      <c r="U3353" s="19">
        <v>0</v>
      </c>
      <c r="V3353" s="20">
        <f>Ugovori_OPULJP[[#This Row],[Javni doprinos korisnika - HRK]]/7.5345</f>
        <v>0</v>
      </c>
      <c r="W3353" s="19">
        <v>0</v>
      </c>
      <c r="X3353" s="20">
        <f>Ugovori_OPULJP[[#This Row],[Privatni doprinos korisnika - HRK]]/7.5345</f>
        <v>0</v>
      </c>
      <c r="Y3353" s="21">
        <f>Ugovori_OPULJP[[#This Row],[Bespovratna sredstva - Ukupno (EU+Nac) HRK
= Ukupna ugovorena vrijednost bespovratnih sredstava]]+Ugovori_OPULJP[[#This Row],[Javni doprinos korisnika - HRK]]+Ugovori_OPULJP[[#This Row],[Privatni doprinos korisnika - HRK]]</f>
        <v>66693287.890000001</v>
      </c>
      <c r="Z3353" s="22">
        <f>Ugovori_OPULJP[[#This Row],[UKUPNI PRIHVATLJIVI IZDACI
TOTAL ELIGIBLE EXPENDITURE
= Bespovratna sredstva ukupno + doprinos korisnika
= Ukupni prihvatljivi troškovi
= Ukupna ugovorena vrijednost projekta HRK]]/7.5345</f>
        <v>8851720.47116597</v>
      </c>
      <c r="AA3353" s="13" t="s">
        <v>7642</v>
      </c>
      <c r="AB3353" s="13" t="s">
        <v>10677</v>
      </c>
      <c r="AC3353" s="12" t="s">
        <v>12120</v>
      </c>
      <c r="AD3353" s="12" t="s">
        <v>12021</v>
      </c>
    </row>
    <row r="3354" spans="1:30" ht="66.75" customHeight="1" x14ac:dyDescent="0.3">
      <c r="A3354" s="10" t="s">
        <v>12121</v>
      </c>
      <c r="B3354" s="11" t="s">
        <v>10671</v>
      </c>
      <c r="C3354" s="12" t="s">
        <v>12018</v>
      </c>
      <c r="D3354" s="12" t="s">
        <v>12116</v>
      </c>
      <c r="E3354" s="13" t="s">
        <v>12030</v>
      </c>
      <c r="F3354" s="14" t="s">
        <v>12122</v>
      </c>
      <c r="G3354" s="14" t="s">
        <v>7709</v>
      </c>
      <c r="H3354" s="16">
        <v>43828</v>
      </c>
      <c r="I3354" s="16">
        <v>45289</v>
      </c>
      <c r="J3354" s="17" t="str">
        <f>IF(Ugovori_OPULJP[[#This Row],[DATUM ZAVRŠETKA OPERACIJE]]&gt;DATE(2023,12,31),"u provedbi","završen")</f>
        <v>završen</v>
      </c>
      <c r="K3354" s="15" t="s">
        <v>240</v>
      </c>
      <c r="L3354" s="15" t="s">
        <v>240</v>
      </c>
      <c r="M3354" s="18">
        <v>0.85</v>
      </c>
      <c r="N3354" s="18">
        <v>0.15</v>
      </c>
      <c r="O3354" s="19">
        <f>Ugovori_OPULJP[[#This Row],[Bespovratna sredstva - Ukupno (EU+Nac) HRK
= Ukupna ugovorena vrijednost bespovratnih sredstava]]*Ugovori_OPULJP[[#This Row],[EU STOPA SUFINANCIRANJA %
EU CO-FINANCING RATE %]]</f>
        <v>63176678.714500003</v>
      </c>
      <c r="P3354" s="20">
        <f>Ugovori_OPULJP[[#This Row],[Bespovratna sredstva - EU dio - HRK]]/7.5345</f>
        <v>8384986.2252969667</v>
      </c>
      <c r="Q3354" s="19">
        <f>Ugovori_OPULJP[[#This Row],[Bespovratna sredstva - Ukupno (EU+Nac) HRK
= Ukupna ugovorena vrijednost bespovratnih sredstava]]*Ugovori_OPULJP[[#This Row],[STOPA NACIONALNOG SUFINANCIRANJA %]]</f>
        <v>11148825.6555</v>
      </c>
      <c r="R3354" s="20">
        <f>Ugovori_OPULJP[[#This Row],[Bespovratna sredstva - Nacionalni dio - HRK]]/7.5345</f>
        <v>1479703.4515229941</v>
      </c>
      <c r="S3354" s="19">
        <v>74325504.370000005</v>
      </c>
      <c r="T3354" s="20">
        <f>Ugovori_OPULJP[[#This Row],[Bespovratna sredstva - Ukupno (EU+Nac) HRK
= Ukupna ugovorena vrijednost bespovratnih sredstava]]/7.5345</f>
        <v>9864689.6768199615</v>
      </c>
      <c r="U3354" s="19">
        <v>0</v>
      </c>
      <c r="V3354" s="20">
        <f>Ugovori_OPULJP[[#This Row],[Javni doprinos korisnika - HRK]]/7.5345</f>
        <v>0</v>
      </c>
      <c r="W3354" s="19">
        <v>0</v>
      </c>
      <c r="X3354" s="20">
        <f>Ugovori_OPULJP[[#This Row],[Privatni doprinos korisnika - HRK]]/7.5345</f>
        <v>0</v>
      </c>
      <c r="Y3354" s="21">
        <f>Ugovori_OPULJP[[#This Row],[Bespovratna sredstva - Ukupno (EU+Nac) HRK
= Ukupna ugovorena vrijednost bespovratnih sredstava]]+Ugovori_OPULJP[[#This Row],[Javni doprinos korisnika - HRK]]+Ugovori_OPULJP[[#This Row],[Privatni doprinos korisnika - HRK]]</f>
        <v>74325504.370000005</v>
      </c>
      <c r="Z3354" s="22">
        <f>Ugovori_OPULJP[[#This Row],[UKUPNI PRIHVATLJIVI IZDACI
TOTAL ELIGIBLE EXPENDITURE
= Bespovratna sredstva ukupno + doprinos korisnika
= Ukupni prihvatljivi troškovi
= Ukupna ugovorena vrijednost projekta HRK]]/7.5345</f>
        <v>9864689.6768199615</v>
      </c>
      <c r="AA3354" s="13" t="s">
        <v>7642</v>
      </c>
      <c r="AB3354" s="13" t="s">
        <v>10677</v>
      </c>
      <c r="AC3354" s="12" t="s">
        <v>12123</v>
      </c>
      <c r="AD3354" s="12" t="s">
        <v>12021</v>
      </c>
    </row>
    <row r="3355" spans="1:30" ht="66.75" customHeight="1" x14ac:dyDescent="0.3">
      <c r="A3355" s="10" t="s">
        <v>12124</v>
      </c>
      <c r="B3355" s="11" t="s">
        <v>10671</v>
      </c>
      <c r="C3355" s="12" t="s">
        <v>12018</v>
      </c>
      <c r="D3355" s="12" t="s">
        <v>12116</v>
      </c>
      <c r="E3355" s="13" t="s">
        <v>12030</v>
      </c>
      <c r="F3355" s="14" t="s">
        <v>12125</v>
      </c>
      <c r="G3355" s="14" t="s">
        <v>12126</v>
      </c>
      <c r="H3355" s="16">
        <v>43922</v>
      </c>
      <c r="I3355" s="16">
        <v>45291</v>
      </c>
      <c r="J3355" s="17" t="str">
        <f>IF(Ugovori_OPULJP[[#This Row],[DATUM ZAVRŠETKA OPERACIJE]]&gt;DATE(2023,12,31),"u provedbi","završen")</f>
        <v>završen</v>
      </c>
      <c r="K3355" s="15" t="s">
        <v>12127</v>
      </c>
      <c r="L3355" s="15" t="s">
        <v>66</v>
      </c>
      <c r="M3355" s="18">
        <v>0.85</v>
      </c>
      <c r="N3355" s="18">
        <v>0.15</v>
      </c>
      <c r="O3355" s="19">
        <f>Ugovori_OPULJP[[#This Row],[Bespovratna sredstva - Ukupno (EU+Nac) HRK
= Ukupna ugovorena vrijednost bespovratnih sredstava]]*Ugovori_OPULJP[[#This Row],[EU STOPA SUFINANCIRANJA %
EU CO-FINANCING RATE %]]</f>
        <v>49880651.898000002</v>
      </c>
      <c r="P3355" s="20">
        <f>Ugovori_OPULJP[[#This Row],[Bespovratna sredstva - EU dio - HRK]]/7.5345</f>
        <v>6620300.2054549074</v>
      </c>
      <c r="Q3355" s="19">
        <f>Ugovori_OPULJP[[#This Row],[Bespovratna sredstva - Ukupno (EU+Nac) HRK
= Ukupna ugovorena vrijednost bespovratnih sredstava]]*Ugovori_OPULJP[[#This Row],[STOPA NACIONALNOG SUFINANCIRANJA %]]</f>
        <v>8802467.9820000008</v>
      </c>
      <c r="R3355" s="20">
        <f>Ugovori_OPULJP[[#This Row],[Bespovratna sredstva - Nacionalni dio - HRK]]/7.5345</f>
        <v>1168288.2715508661</v>
      </c>
      <c r="S3355" s="19">
        <v>58683119.880000003</v>
      </c>
      <c r="T3355" s="20">
        <f>Ugovori_OPULJP[[#This Row],[Bespovratna sredstva - Ukupno (EU+Nac) HRK
= Ukupna ugovorena vrijednost bespovratnih sredstava]]/7.5345</f>
        <v>7788588.4770057732</v>
      </c>
      <c r="U3355" s="19">
        <v>0</v>
      </c>
      <c r="V3355" s="20">
        <f>Ugovori_OPULJP[[#This Row],[Javni doprinos korisnika - HRK]]/7.5345</f>
        <v>0</v>
      </c>
      <c r="W3355" s="19">
        <v>0</v>
      </c>
      <c r="X3355" s="20">
        <f>Ugovori_OPULJP[[#This Row],[Privatni doprinos korisnika - HRK]]/7.5345</f>
        <v>0</v>
      </c>
      <c r="Y3355" s="21">
        <f>Ugovori_OPULJP[[#This Row],[Bespovratna sredstva - Ukupno (EU+Nac) HRK
= Ukupna ugovorena vrijednost bespovratnih sredstava]]+Ugovori_OPULJP[[#This Row],[Javni doprinos korisnika - HRK]]+Ugovori_OPULJP[[#This Row],[Privatni doprinos korisnika - HRK]]</f>
        <v>58683119.880000003</v>
      </c>
      <c r="Z3355" s="22">
        <f>Ugovori_OPULJP[[#This Row],[UKUPNI PRIHVATLJIVI IZDACI
TOTAL ELIGIBLE EXPENDITURE
= Bespovratna sredstva ukupno + doprinos korisnika
= Ukupni prihvatljivi troškovi
= Ukupna ugovorena vrijednost projekta HRK]]/7.5345</f>
        <v>7788588.4770057732</v>
      </c>
      <c r="AA3355" s="13" t="s">
        <v>7642</v>
      </c>
      <c r="AB3355" s="13" t="s">
        <v>10677</v>
      </c>
      <c r="AC3355" s="12" t="s">
        <v>12128</v>
      </c>
      <c r="AD3355" s="12" t="s">
        <v>12021</v>
      </c>
    </row>
    <row r="3356" spans="1:30" ht="66.75" customHeight="1" x14ac:dyDescent="0.3">
      <c r="A3356" s="10" t="s">
        <v>12129</v>
      </c>
      <c r="B3356" s="11" t="s">
        <v>10671</v>
      </c>
      <c r="C3356" s="12" t="s">
        <v>12018</v>
      </c>
      <c r="D3356" s="12" t="s">
        <v>12116</v>
      </c>
      <c r="E3356" s="13" t="s">
        <v>12030</v>
      </c>
      <c r="F3356" s="14" t="s">
        <v>12130</v>
      </c>
      <c r="G3356" s="14" t="s">
        <v>10191</v>
      </c>
      <c r="H3356" s="16">
        <v>43831</v>
      </c>
      <c r="I3356" s="16">
        <v>45291</v>
      </c>
      <c r="J3356" s="17" t="str">
        <f>IF(Ugovori_OPULJP[[#This Row],[DATUM ZAVRŠETKA OPERACIJE]]&gt;DATE(2023,12,31),"u provedbi","završen")</f>
        <v>završen</v>
      </c>
      <c r="K3356" s="15" t="s">
        <v>12131</v>
      </c>
      <c r="L3356" s="15" t="s">
        <v>235</v>
      </c>
      <c r="M3356" s="18">
        <v>0.85</v>
      </c>
      <c r="N3356" s="18">
        <v>0.15</v>
      </c>
      <c r="O3356" s="19">
        <f>Ugovori_OPULJP[[#This Row],[Bespovratna sredstva - Ukupno (EU+Nac) HRK
= Ukupna ugovorena vrijednost bespovratnih sredstava]]*Ugovori_OPULJP[[#This Row],[EU STOPA SUFINANCIRANJA %
EU CO-FINANCING RATE %]]</f>
        <v>61539208.896500006</v>
      </c>
      <c r="P3356" s="20">
        <f>Ugovori_OPULJP[[#This Row],[Bespovratna sredstva - EU dio - HRK]]/7.5345</f>
        <v>8167656.6323578209</v>
      </c>
      <c r="Q3356" s="19">
        <f>Ugovori_OPULJP[[#This Row],[Bespovratna sredstva - Ukupno (EU+Nac) HRK
= Ukupna ugovorena vrijednost bespovratnih sredstava]]*Ugovori_OPULJP[[#This Row],[STOPA NACIONALNOG SUFINANCIRANJA %]]</f>
        <v>10859860.3935</v>
      </c>
      <c r="R3356" s="20">
        <f>Ugovori_OPULJP[[#This Row],[Bespovratna sredstva - Nacionalni dio - HRK]]/7.5345</f>
        <v>1441351.170416086</v>
      </c>
      <c r="S3356" s="19">
        <v>72399069.290000007</v>
      </c>
      <c r="T3356" s="20">
        <f>Ugovori_OPULJP[[#This Row],[Bespovratna sredstva - Ukupno (EU+Nac) HRK
= Ukupna ugovorena vrijednost bespovratnih sredstava]]/7.5345</f>
        <v>9609007.8027739078</v>
      </c>
      <c r="U3356" s="19">
        <v>0</v>
      </c>
      <c r="V3356" s="20">
        <f>Ugovori_OPULJP[[#This Row],[Javni doprinos korisnika - HRK]]/7.5345</f>
        <v>0</v>
      </c>
      <c r="W3356" s="19">
        <v>0</v>
      </c>
      <c r="X3356" s="20">
        <f>Ugovori_OPULJP[[#This Row],[Privatni doprinos korisnika - HRK]]/7.5345</f>
        <v>0</v>
      </c>
      <c r="Y3356" s="21">
        <f>Ugovori_OPULJP[[#This Row],[Bespovratna sredstva - Ukupno (EU+Nac) HRK
= Ukupna ugovorena vrijednost bespovratnih sredstava]]+Ugovori_OPULJP[[#This Row],[Javni doprinos korisnika - HRK]]+Ugovori_OPULJP[[#This Row],[Privatni doprinos korisnika - HRK]]</f>
        <v>72399069.290000007</v>
      </c>
      <c r="Z3356" s="22">
        <f>Ugovori_OPULJP[[#This Row],[UKUPNI PRIHVATLJIVI IZDACI
TOTAL ELIGIBLE EXPENDITURE
= Bespovratna sredstva ukupno + doprinos korisnika
= Ukupni prihvatljivi troškovi
= Ukupna ugovorena vrijednost projekta HRK]]/7.5345</f>
        <v>9609007.8027739078</v>
      </c>
      <c r="AA3356" s="13" t="s">
        <v>7642</v>
      </c>
      <c r="AB3356" s="13" t="s">
        <v>10677</v>
      </c>
      <c r="AC3356" s="98" t="s">
        <v>12132</v>
      </c>
      <c r="AD3356" s="12" t="s">
        <v>12021</v>
      </c>
    </row>
    <row r="3357" spans="1:30" ht="66.75" customHeight="1" x14ac:dyDescent="0.3">
      <c r="A3357" s="10" t="s">
        <v>12133</v>
      </c>
      <c r="B3357" s="11" t="s">
        <v>10671</v>
      </c>
      <c r="C3357" s="12" t="s">
        <v>12018</v>
      </c>
      <c r="D3357" s="12" t="s">
        <v>12116</v>
      </c>
      <c r="E3357" s="13" t="s">
        <v>12030</v>
      </c>
      <c r="F3357" s="14" t="s">
        <v>12134</v>
      </c>
      <c r="G3357" s="14" t="s">
        <v>12135</v>
      </c>
      <c r="H3357" s="16">
        <v>43917</v>
      </c>
      <c r="I3357" s="16">
        <v>45287</v>
      </c>
      <c r="J3357" s="17" t="str">
        <f>IF(Ugovori_OPULJP[[#This Row],[DATUM ZAVRŠETKA OPERACIJE]]&gt;DATE(2023,12,31),"u provedbi","završen")</f>
        <v>završen</v>
      </c>
      <c r="K3357" s="15" t="s">
        <v>192</v>
      </c>
      <c r="L3357" s="15" t="s">
        <v>192</v>
      </c>
      <c r="M3357" s="18">
        <v>0.85</v>
      </c>
      <c r="N3357" s="18">
        <v>0.15</v>
      </c>
      <c r="O3357" s="19">
        <f>Ugovori_OPULJP[[#This Row],[Bespovratna sredstva - Ukupno (EU+Nac) HRK
= Ukupna ugovorena vrijednost bespovratnih sredstava]]*Ugovori_OPULJP[[#This Row],[EU STOPA SUFINANCIRANJA %
EU CO-FINANCING RATE %]]</f>
        <v>37988272.063000001</v>
      </c>
      <c r="P3357" s="20">
        <f>Ugovori_OPULJP[[#This Row],[Bespovratna sredstva - EU dio - HRK]]/7.5345</f>
        <v>5041910.1550202398</v>
      </c>
      <c r="Q3357" s="19">
        <f>Ugovori_OPULJP[[#This Row],[Bespovratna sredstva - Ukupno (EU+Nac) HRK
= Ukupna ugovorena vrijednost bespovratnih sredstava]]*Ugovori_OPULJP[[#This Row],[STOPA NACIONALNOG SUFINANCIRANJA %]]</f>
        <v>6703812.7170000002</v>
      </c>
      <c r="R3357" s="20">
        <f>Ugovori_OPULJP[[#This Row],[Bespovratna sredstva - Nacionalni dio - HRK]]/7.5345</f>
        <v>889748.85088592477</v>
      </c>
      <c r="S3357" s="19">
        <v>44692084.780000001</v>
      </c>
      <c r="T3357" s="20">
        <f>Ugovori_OPULJP[[#This Row],[Bespovratna sredstva - Ukupno (EU+Nac) HRK
= Ukupna ugovorena vrijednost bespovratnih sredstava]]/7.5345</f>
        <v>5931659.0059061646</v>
      </c>
      <c r="U3357" s="19">
        <v>0</v>
      </c>
      <c r="V3357" s="20">
        <f>Ugovori_OPULJP[[#This Row],[Javni doprinos korisnika - HRK]]/7.5345</f>
        <v>0</v>
      </c>
      <c r="W3357" s="19">
        <v>0</v>
      </c>
      <c r="X3357" s="20">
        <f>Ugovori_OPULJP[[#This Row],[Privatni doprinos korisnika - HRK]]/7.5345</f>
        <v>0</v>
      </c>
      <c r="Y3357" s="21">
        <f>Ugovori_OPULJP[[#This Row],[Bespovratna sredstva - Ukupno (EU+Nac) HRK
= Ukupna ugovorena vrijednost bespovratnih sredstava]]+Ugovori_OPULJP[[#This Row],[Javni doprinos korisnika - HRK]]+Ugovori_OPULJP[[#This Row],[Privatni doprinos korisnika - HRK]]</f>
        <v>44692084.780000001</v>
      </c>
      <c r="Z3357" s="22">
        <f>Ugovori_OPULJP[[#This Row],[UKUPNI PRIHVATLJIVI IZDACI
TOTAL ELIGIBLE EXPENDITURE
= Bespovratna sredstva ukupno + doprinos korisnika
= Ukupni prihvatljivi troškovi
= Ukupna ugovorena vrijednost projekta HRK]]/7.5345</f>
        <v>5931659.0059061646</v>
      </c>
      <c r="AA3357" s="13" t="s">
        <v>7642</v>
      </c>
      <c r="AB3357" s="13" t="s">
        <v>10677</v>
      </c>
      <c r="AC3357" s="98" t="s">
        <v>12136</v>
      </c>
      <c r="AD3357" s="12" t="s">
        <v>12021</v>
      </c>
    </row>
    <row r="3358" spans="1:30" ht="66.75" customHeight="1" x14ac:dyDescent="0.3">
      <c r="A3358" s="10" t="s">
        <v>12137</v>
      </c>
      <c r="B3358" s="11" t="s">
        <v>10671</v>
      </c>
      <c r="C3358" s="12" t="s">
        <v>12018</v>
      </c>
      <c r="D3358" s="12" t="s">
        <v>12116</v>
      </c>
      <c r="E3358" s="13" t="s">
        <v>12030</v>
      </c>
      <c r="F3358" s="14" t="s">
        <v>12138</v>
      </c>
      <c r="G3358" s="14" t="s">
        <v>12139</v>
      </c>
      <c r="H3358" s="16">
        <v>43917</v>
      </c>
      <c r="I3358" s="16">
        <v>45287</v>
      </c>
      <c r="J3358" s="17" t="str">
        <f>IF(Ugovori_OPULJP[[#This Row],[DATUM ZAVRŠETKA OPERACIJE]]&gt;DATE(2023,12,31),"u provedbi","završen")</f>
        <v>završen</v>
      </c>
      <c r="K3358" s="15" t="s">
        <v>12140</v>
      </c>
      <c r="L3358" s="15" t="s">
        <v>86</v>
      </c>
      <c r="M3358" s="18">
        <v>0.85</v>
      </c>
      <c r="N3358" s="18">
        <v>0.15</v>
      </c>
      <c r="O3358" s="19">
        <f>Ugovori_OPULJP[[#This Row],[Bespovratna sredstva - Ukupno (EU+Nac) HRK
= Ukupna ugovorena vrijednost bespovratnih sredstava]]*Ugovori_OPULJP[[#This Row],[EU STOPA SUFINANCIRANJA %
EU CO-FINANCING RATE %]]</f>
        <v>60740046.402000003</v>
      </c>
      <c r="P3358" s="20">
        <f>Ugovori_OPULJP[[#This Row],[Bespovratna sredstva - EU dio - HRK]]/7.5345</f>
        <v>8061589.5417081425</v>
      </c>
      <c r="Q3358" s="19">
        <f>Ugovori_OPULJP[[#This Row],[Bespovratna sredstva - Ukupno (EU+Nac) HRK
= Ukupna ugovorena vrijednost bespovratnih sredstava]]*Ugovori_OPULJP[[#This Row],[STOPA NACIONALNOG SUFINANCIRANJA %]]</f>
        <v>10718831.718</v>
      </c>
      <c r="R3358" s="20">
        <f>Ugovori_OPULJP[[#This Row],[Bespovratna sredstva - Nacionalni dio - HRK]]/7.5345</f>
        <v>1422633.4485367311</v>
      </c>
      <c r="S3358" s="19">
        <v>71458878.120000005</v>
      </c>
      <c r="T3358" s="20">
        <f>Ugovori_OPULJP[[#This Row],[Bespovratna sredstva - Ukupno (EU+Nac) HRK
= Ukupna ugovorena vrijednost bespovratnih sredstava]]/7.5345</f>
        <v>9484222.9902448729</v>
      </c>
      <c r="U3358" s="19">
        <v>0</v>
      </c>
      <c r="V3358" s="20">
        <f>Ugovori_OPULJP[[#This Row],[Javni doprinos korisnika - HRK]]/7.5345</f>
        <v>0</v>
      </c>
      <c r="W3358" s="19">
        <v>0</v>
      </c>
      <c r="X3358" s="20">
        <f>Ugovori_OPULJP[[#This Row],[Privatni doprinos korisnika - HRK]]/7.5345</f>
        <v>0</v>
      </c>
      <c r="Y3358" s="21">
        <f>Ugovori_OPULJP[[#This Row],[Bespovratna sredstva - Ukupno (EU+Nac) HRK
= Ukupna ugovorena vrijednost bespovratnih sredstava]]+Ugovori_OPULJP[[#This Row],[Javni doprinos korisnika - HRK]]+Ugovori_OPULJP[[#This Row],[Privatni doprinos korisnika - HRK]]</f>
        <v>71458878.120000005</v>
      </c>
      <c r="Z3358" s="22">
        <f>Ugovori_OPULJP[[#This Row],[UKUPNI PRIHVATLJIVI IZDACI
TOTAL ELIGIBLE EXPENDITURE
= Bespovratna sredstva ukupno + doprinos korisnika
= Ukupni prihvatljivi troškovi
= Ukupna ugovorena vrijednost projekta HRK]]/7.5345</f>
        <v>9484222.9902448729</v>
      </c>
      <c r="AA3358" s="13" t="s">
        <v>7642</v>
      </c>
      <c r="AB3358" s="13" t="s">
        <v>10677</v>
      </c>
      <c r="AC3358" s="98" t="s">
        <v>12141</v>
      </c>
      <c r="AD3358" s="12" t="s">
        <v>12021</v>
      </c>
    </row>
    <row r="3359" spans="1:30" ht="66.75" customHeight="1" x14ac:dyDescent="0.3">
      <c r="A3359" s="10" t="s">
        <v>12142</v>
      </c>
      <c r="B3359" s="11" t="s">
        <v>2787</v>
      </c>
      <c r="C3359" s="12" t="s">
        <v>12143</v>
      </c>
      <c r="D3359" s="12" t="s">
        <v>12144</v>
      </c>
      <c r="E3359" s="13" t="s">
        <v>18</v>
      </c>
      <c r="F3359" s="14" t="s">
        <v>12145</v>
      </c>
      <c r="G3359" s="14" t="s">
        <v>12146</v>
      </c>
      <c r="H3359" s="16">
        <v>43091</v>
      </c>
      <c r="I3359" s="16">
        <v>45282</v>
      </c>
      <c r="J3359" s="17" t="str">
        <f>IF(Ugovori_OPULJP[[#This Row],[DATUM ZAVRŠETKA OPERACIJE]]&gt;DATE(2023,12,31),"u provedbi","završen")</f>
        <v>završen</v>
      </c>
      <c r="K3359" s="15" t="s">
        <v>20</v>
      </c>
      <c r="L3359" s="15" t="s">
        <v>21</v>
      </c>
      <c r="M3359" s="18">
        <v>0.85</v>
      </c>
      <c r="N3359" s="18">
        <v>0.15</v>
      </c>
      <c r="O3359" s="19">
        <f>Ugovori_OPULJP[[#This Row],[Bespovratna sredstva - Ukupno (EU+Nac) HRK
= Ukupna ugovorena vrijednost bespovratnih sredstava]]*Ugovori_OPULJP[[#This Row],[EU STOPA SUFINANCIRANJA %
EU CO-FINANCING RATE %]]</f>
        <v>8416392.1384999994</v>
      </c>
      <c r="P3359" s="20">
        <f>Ugovori_OPULJP[[#This Row],[Bespovratna sredstva - EU dio - HRK]]/7.5345</f>
        <v>1117047.2013405003</v>
      </c>
      <c r="Q3359" s="19">
        <f>Ugovori_OPULJP[[#This Row],[Bespovratna sredstva - Ukupno (EU+Nac) HRK
= Ukupna ugovorena vrijednost bespovratnih sredstava]]*Ugovori_OPULJP[[#This Row],[STOPA NACIONALNOG SUFINANCIRANJA %]]</f>
        <v>1485245.6714999999</v>
      </c>
      <c r="R3359" s="20">
        <f>Ugovori_OPULJP[[#This Row],[Bespovratna sredstva - Nacionalni dio - HRK]]/7.5345</f>
        <v>197125.97670714711</v>
      </c>
      <c r="S3359" s="19">
        <v>9901637.8100000005</v>
      </c>
      <c r="T3359" s="20">
        <f>Ugovori_OPULJP[[#This Row],[Bespovratna sredstva - Ukupno (EU+Nac) HRK
= Ukupna ugovorena vrijednost bespovratnih sredstava]]/7.5345</f>
        <v>1314173.1780476475</v>
      </c>
      <c r="U3359" s="19">
        <v>0</v>
      </c>
      <c r="V3359" s="20">
        <f>Ugovori_OPULJP[[#This Row],[Javni doprinos korisnika - HRK]]/7.5345</f>
        <v>0</v>
      </c>
      <c r="W3359" s="19">
        <v>0</v>
      </c>
      <c r="X3359" s="20">
        <f>Ugovori_OPULJP[[#This Row],[Privatni doprinos korisnika - HRK]]/7.5345</f>
        <v>0</v>
      </c>
      <c r="Y3359" s="21">
        <f>Ugovori_OPULJP[[#This Row],[Bespovratna sredstva - Ukupno (EU+Nac) HRK
= Ukupna ugovorena vrijednost bespovratnih sredstava]]+Ugovori_OPULJP[[#This Row],[Javni doprinos korisnika - HRK]]+Ugovori_OPULJP[[#This Row],[Privatni doprinos korisnika - HRK]]</f>
        <v>9901637.8100000005</v>
      </c>
      <c r="Z3359" s="22">
        <f>Ugovori_OPULJP[[#This Row],[UKUPNI PRIHVATLJIVI IZDACI
TOTAL ELIGIBLE EXPENDITURE
= Bespovratna sredstva ukupno + doprinos korisnika
= Ukupni prihvatljivi troškovi
= Ukupna ugovorena vrijednost projekta HRK]]/7.5345</f>
        <v>1314173.1780476475</v>
      </c>
      <c r="AA3359" s="13" t="s">
        <v>22</v>
      </c>
      <c r="AB3359" s="13" t="s">
        <v>19</v>
      </c>
      <c r="AC3359" s="98" t="s">
        <v>12147</v>
      </c>
      <c r="AD3359" s="12" t="s">
        <v>12148</v>
      </c>
    </row>
    <row r="3360" spans="1:30" ht="66.75" customHeight="1" x14ac:dyDescent="0.3">
      <c r="A3360" s="10" t="s">
        <v>12149</v>
      </c>
      <c r="B3360" s="11" t="s">
        <v>2787</v>
      </c>
      <c r="C3360" s="12" t="s">
        <v>12143</v>
      </c>
      <c r="D3360" s="12" t="s">
        <v>12150</v>
      </c>
      <c r="E3360" s="13" t="s">
        <v>18</v>
      </c>
      <c r="F3360" s="14" t="s">
        <v>12150</v>
      </c>
      <c r="G3360" s="14" t="s">
        <v>12151</v>
      </c>
      <c r="H3360" s="16">
        <v>43164</v>
      </c>
      <c r="I3360" s="16">
        <v>44291</v>
      </c>
      <c r="J3360" s="17" t="str">
        <f>IF(Ugovori_OPULJP[[#This Row],[DATUM ZAVRŠETKA OPERACIJE]]&gt;DATE(2023,12,31),"u provedbi","završen")</f>
        <v>završen</v>
      </c>
      <c r="K3360" s="15" t="s">
        <v>20</v>
      </c>
      <c r="L3360" s="15" t="s">
        <v>21</v>
      </c>
      <c r="M3360" s="18">
        <v>0.85</v>
      </c>
      <c r="N3360" s="18">
        <v>0.15</v>
      </c>
      <c r="O3360" s="19">
        <f>Ugovori_OPULJP[[#This Row],[Bespovratna sredstva - Ukupno (EU+Nac) HRK
= Ukupna ugovorena vrijednost bespovratnih sredstava]]*Ugovori_OPULJP[[#This Row],[EU STOPA SUFINANCIRANJA %
EU CO-FINANCING RATE %]]</f>
        <v>12241388.049999999</v>
      </c>
      <c r="P3360" s="20">
        <f>Ugovori_OPULJP[[#This Row],[Bespovratna sredstva - EU dio - HRK]]/7.5345</f>
        <v>1624711.4008892425</v>
      </c>
      <c r="Q3360" s="19">
        <f>Ugovori_OPULJP[[#This Row],[Bespovratna sredstva - Ukupno (EU+Nac) HRK
= Ukupna ugovorena vrijednost bespovratnih sredstava]]*Ugovori_OPULJP[[#This Row],[STOPA NACIONALNOG SUFINANCIRANJA %]]</f>
        <v>2160244.9499999997</v>
      </c>
      <c r="R3360" s="20">
        <f>Ugovori_OPULJP[[#This Row],[Bespovratna sredstva - Nacionalni dio - HRK]]/7.5345</f>
        <v>286713.77662751341</v>
      </c>
      <c r="S3360" s="19">
        <v>14401633</v>
      </c>
      <c r="T3360" s="20">
        <f>Ugovori_OPULJP[[#This Row],[Bespovratna sredstva - Ukupno (EU+Nac) HRK
= Ukupna ugovorena vrijednost bespovratnih sredstava]]/7.5345</f>
        <v>1911425.1775167561</v>
      </c>
      <c r="U3360" s="19">
        <v>0</v>
      </c>
      <c r="V3360" s="20">
        <f>Ugovori_OPULJP[[#This Row],[Javni doprinos korisnika - HRK]]/7.5345</f>
        <v>0</v>
      </c>
      <c r="W3360" s="19">
        <v>0</v>
      </c>
      <c r="X3360" s="20">
        <f>Ugovori_OPULJP[[#This Row],[Privatni doprinos korisnika - HRK]]/7.5345</f>
        <v>0</v>
      </c>
      <c r="Y3360" s="21">
        <f>Ugovori_OPULJP[[#This Row],[Bespovratna sredstva - Ukupno (EU+Nac) HRK
= Ukupna ugovorena vrijednost bespovratnih sredstava]]+Ugovori_OPULJP[[#This Row],[Javni doprinos korisnika - HRK]]+Ugovori_OPULJP[[#This Row],[Privatni doprinos korisnika - HRK]]</f>
        <v>14401633</v>
      </c>
      <c r="Z3360" s="22">
        <f>Ugovori_OPULJP[[#This Row],[UKUPNI PRIHVATLJIVI IZDACI
TOTAL ELIGIBLE EXPENDITURE
= Bespovratna sredstva ukupno + doprinos korisnika
= Ukupni prihvatljivi troškovi
= Ukupna ugovorena vrijednost projekta HRK]]/7.5345</f>
        <v>1911425.1775167561</v>
      </c>
      <c r="AA3360" s="13" t="s">
        <v>22</v>
      </c>
      <c r="AB3360" s="13" t="s">
        <v>19</v>
      </c>
      <c r="AC3360" s="98" t="s">
        <v>12152</v>
      </c>
      <c r="AD3360" s="12" t="s">
        <v>12148</v>
      </c>
    </row>
    <row r="3361" spans="1:30" ht="66.75" customHeight="1" x14ac:dyDescent="0.3">
      <c r="A3361" s="10" t="s">
        <v>12153</v>
      </c>
      <c r="B3361" s="11" t="s">
        <v>2787</v>
      </c>
      <c r="C3361" s="12" t="s">
        <v>12143</v>
      </c>
      <c r="D3361" s="12" t="s">
        <v>12154</v>
      </c>
      <c r="E3361" s="13" t="s">
        <v>18</v>
      </c>
      <c r="F3361" s="14" t="s">
        <v>12154</v>
      </c>
      <c r="G3361" s="14" t="s">
        <v>12155</v>
      </c>
      <c r="H3361" s="16">
        <v>43280</v>
      </c>
      <c r="I3361" s="16">
        <v>44164</v>
      </c>
      <c r="J3361" s="17" t="str">
        <f>IF(Ugovori_OPULJP[[#This Row],[DATUM ZAVRŠETKA OPERACIJE]]&gt;DATE(2023,12,31),"u provedbi","završen")</f>
        <v>završen</v>
      </c>
      <c r="K3361" s="15" t="s">
        <v>20</v>
      </c>
      <c r="L3361" s="15" t="s">
        <v>21</v>
      </c>
      <c r="M3361" s="18">
        <v>0.85</v>
      </c>
      <c r="N3361" s="18">
        <v>0.15</v>
      </c>
      <c r="O3361" s="19">
        <f>Ugovori_OPULJP[[#This Row],[Bespovratna sredstva - Ukupno (EU+Nac) HRK
= Ukupna ugovorena vrijednost bespovratnih sredstava]]*Ugovori_OPULJP[[#This Row],[EU STOPA SUFINANCIRANJA %
EU CO-FINANCING RATE %]]</f>
        <v>5819807.2000000002</v>
      </c>
      <c r="P3361" s="20">
        <f>Ugovori_OPULJP[[#This Row],[Bespovratna sredstva - EU dio - HRK]]/7.5345</f>
        <v>772421.15601566131</v>
      </c>
      <c r="Q3361" s="19">
        <f>Ugovori_OPULJP[[#This Row],[Bespovratna sredstva - Ukupno (EU+Nac) HRK
= Ukupna ugovorena vrijednost bespovratnih sredstava]]*Ugovori_OPULJP[[#This Row],[STOPA NACIONALNOG SUFINANCIRANJA %]]</f>
        <v>1027024.7999999999</v>
      </c>
      <c r="R3361" s="20">
        <f>Ugovori_OPULJP[[#This Row],[Bespovratna sredstva - Nacionalni dio - HRK]]/7.5345</f>
        <v>136309.61576746963</v>
      </c>
      <c r="S3361" s="19">
        <v>6846832</v>
      </c>
      <c r="T3361" s="20">
        <f>Ugovori_OPULJP[[#This Row],[Bespovratna sredstva - Ukupno (EU+Nac) HRK
= Ukupna ugovorena vrijednost bespovratnih sredstava]]/7.5345</f>
        <v>908730.77178313083</v>
      </c>
      <c r="U3361" s="19">
        <v>0</v>
      </c>
      <c r="V3361" s="20">
        <f>Ugovori_OPULJP[[#This Row],[Javni doprinos korisnika - HRK]]/7.5345</f>
        <v>0</v>
      </c>
      <c r="W3361" s="19">
        <v>0</v>
      </c>
      <c r="X3361" s="20">
        <f>Ugovori_OPULJP[[#This Row],[Privatni doprinos korisnika - HRK]]/7.5345</f>
        <v>0</v>
      </c>
      <c r="Y3361" s="21">
        <f>Ugovori_OPULJP[[#This Row],[Bespovratna sredstva - Ukupno (EU+Nac) HRK
= Ukupna ugovorena vrijednost bespovratnih sredstava]]+Ugovori_OPULJP[[#This Row],[Javni doprinos korisnika - HRK]]+Ugovori_OPULJP[[#This Row],[Privatni doprinos korisnika - HRK]]</f>
        <v>6846832</v>
      </c>
      <c r="Z3361" s="22">
        <f>Ugovori_OPULJP[[#This Row],[UKUPNI PRIHVATLJIVI IZDACI
TOTAL ELIGIBLE EXPENDITURE
= Bespovratna sredstva ukupno + doprinos korisnika
= Ukupni prihvatljivi troškovi
= Ukupna ugovorena vrijednost projekta HRK]]/7.5345</f>
        <v>908730.77178313083</v>
      </c>
      <c r="AA3361" s="13" t="s">
        <v>22</v>
      </c>
      <c r="AB3361" s="13" t="s">
        <v>19</v>
      </c>
      <c r="AC3361" s="98" t="s">
        <v>12156</v>
      </c>
      <c r="AD3361" s="12" t="s">
        <v>12148</v>
      </c>
    </row>
    <row r="3362" spans="1:30" ht="66.75" customHeight="1" x14ac:dyDescent="0.3">
      <c r="A3362" s="10" t="s">
        <v>12157</v>
      </c>
      <c r="B3362" s="11" t="s">
        <v>2787</v>
      </c>
      <c r="C3362" s="12" t="s">
        <v>12143</v>
      </c>
      <c r="D3362" s="12" t="s">
        <v>12158</v>
      </c>
      <c r="E3362" s="13" t="s">
        <v>18</v>
      </c>
      <c r="F3362" s="14" t="s">
        <v>12158</v>
      </c>
      <c r="G3362" s="14" t="s">
        <v>12159</v>
      </c>
      <c r="H3362" s="16">
        <v>42920</v>
      </c>
      <c r="I3362" s="16">
        <v>44659</v>
      </c>
      <c r="J3362" s="17" t="str">
        <f>IF(Ugovori_OPULJP[[#This Row],[DATUM ZAVRŠETKA OPERACIJE]]&gt;DATE(2023,12,31),"u provedbi","završen")</f>
        <v>završen</v>
      </c>
      <c r="K3362" s="15" t="s">
        <v>20</v>
      </c>
      <c r="L3362" s="15" t="s">
        <v>21</v>
      </c>
      <c r="M3362" s="18">
        <v>0.85</v>
      </c>
      <c r="N3362" s="18">
        <v>0.15</v>
      </c>
      <c r="O3362" s="19">
        <f>Ugovori_OPULJP[[#This Row],[Bespovratna sredstva - Ukupno (EU+Nac) HRK
= Ukupna ugovorena vrijednost bespovratnih sredstava]]*Ugovori_OPULJP[[#This Row],[EU STOPA SUFINANCIRANJA %
EU CO-FINANCING RATE %]]</f>
        <v>1542146.602</v>
      </c>
      <c r="P3362" s="20">
        <f>Ugovori_OPULJP[[#This Row],[Bespovratna sredstva - EU dio - HRK]]/7.5345</f>
        <v>204678.02800451257</v>
      </c>
      <c r="Q3362" s="19">
        <f>Ugovori_OPULJP[[#This Row],[Bespovratna sredstva - Ukupno (EU+Nac) HRK
= Ukupna ugovorena vrijednost bespovratnih sredstava]]*Ugovori_OPULJP[[#This Row],[STOPA NACIONALNOG SUFINANCIRANJA %]]</f>
        <v>272143.51799999998</v>
      </c>
      <c r="R3362" s="20">
        <f>Ugovori_OPULJP[[#This Row],[Bespovratna sredstva - Nacionalni dio - HRK]]/7.5345</f>
        <v>36119.652000796334</v>
      </c>
      <c r="S3362" s="19">
        <v>1814290.12</v>
      </c>
      <c r="T3362" s="20">
        <f>Ugovori_OPULJP[[#This Row],[Bespovratna sredstva - Ukupno (EU+Nac) HRK
= Ukupna ugovorena vrijednost bespovratnih sredstava]]/7.5345</f>
        <v>240797.68000530891</v>
      </c>
      <c r="U3362" s="19">
        <v>0</v>
      </c>
      <c r="V3362" s="20">
        <f>Ugovori_OPULJP[[#This Row],[Javni doprinos korisnika - HRK]]/7.5345</f>
        <v>0</v>
      </c>
      <c r="W3362" s="19">
        <v>0</v>
      </c>
      <c r="X3362" s="20">
        <f>Ugovori_OPULJP[[#This Row],[Privatni doprinos korisnika - HRK]]/7.5345</f>
        <v>0</v>
      </c>
      <c r="Y3362" s="21">
        <f>Ugovori_OPULJP[[#This Row],[Bespovratna sredstva - Ukupno (EU+Nac) HRK
= Ukupna ugovorena vrijednost bespovratnih sredstava]]+Ugovori_OPULJP[[#This Row],[Javni doprinos korisnika - HRK]]+Ugovori_OPULJP[[#This Row],[Privatni doprinos korisnika - HRK]]</f>
        <v>1814290.12</v>
      </c>
      <c r="Z3362" s="22">
        <f>Ugovori_OPULJP[[#This Row],[UKUPNI PRIHVATLJIVI IZDACI
TOTAL ELIGIBLE EXPENDITURE
= Bespovratna sredstva ukupno + doprinos korisnika
= Ukupni prihvatljivi troškovi
= Ukupna ugovorena vrijednost projekta HRK]]/7.5345</f>
        <v>240797.68000530891</v>
      </c>
      <c r="AA3362" s="13" t="s">
        <v>22</v>
      </c>
      <c r="AB3362" s="13" t="s">
        <v>19</v>
      </c>
      <c r="AC3362" s="98" t="s">
        <v>12160</v>
      </c>
      <c r="AD3362" s="12" t="s">
        <v>12148</v>
      </c>
    </row>
    <row r="3363" spans="1:30" ht="66.75" customHeight="1" x14ac:dyDescent="0.3">
      <c r="A3363" s="10" t="s">
        <v>12161</v>
      </c>
      <c r="B3363" s="11" t="s">
        <v>2787</v>
      </c>
      <c r="C3363" s="12" t="s">
        <v>12143</v>
      </c>
      <c r="D3363" s="12" t="s">
        <v>12162</v>
      </c>
      <c r="E3363" s="13" t="s">
        <v>18</v>
      </c>
      <c r="F3363" s="14" t="s">
        <v>12162</v>
      </c>
      <c r="G3363" s="14" t="s">
        <v>12159</v>
      </c>
      <c r="H3363" s="16">
        <v>43132</v>
      </c>
      <c r="I3363" s="16">
        <v>44628</v>
      </c>
      <c r="J3363" s="17" t="str">
        <f>IF(Ugovori_OPULJP[[#This Row],[DATUM ZAVRŠETKA OPERACIJE]]&gt;DATE(2023,12,31),"u provedbi","završen")</f>
        <v>završen</v>
      </c>
      <c r="K3363" s="15" t="s">
        <v>20</v>
      </c>
      <c r="L3363" s="15" t="s">
        <v>21</v>
      </c>
      <c r="M3363" s="18">
        <v>0.85</v>
      </c>
      <c r="N3363" s="18">
        <v>0.15</v>
      </c>
      <c r="O3363" s="19">
        <f>Ugovori_OPULJP[[#This Row],[Bespovratna sredstva - Ukupno (EU+Nac) HRK
= Ukupna ugovorena vrijednost bespovratnih sredstava]]*Ugovori_OPULJP[[#This Row],[EU STOPA SUFINANCIRANJA %
EU CO-FINANCING RATE %]]</f>
        <v>1510810.077</v>
      </c>
      <c r="P3363" s="20">
        <f>Ugovori_OPULJP[[#This Row],[Bespovratna sredstva - EU dio - HRK]]/7.5345</f>
        <v>200518.95640055742</v>
      </c>
      <c r="Q3363" s="19">
        <f>Ugovori_OPULJP[[#This Row],[Bespovratna sredstva - Ukupno (EU+Nac) HRK
= Ukupna ugovorena vrijednost bespovratnih sredstava]]*Ugovori_OPULJP[[#This Row],[STOPA NACIONALNOG SUFINANCIRANJA %]]</f>
        <v>266613.54300000001</v>
      </c>
      <c r="R3363" s="20">
        <f>Ugovori_OPULJP[[#This Row],[Bespovratna sredstva - Nacionalni dio - HRK]]/7.5345</f>
        <v>35385.698188333663</v>
      </c>
      <c r="S3363" s="19">
        <v>1777423.62</v>
      </c>
      <c r="T3363" s="20">
        <f>Ugovori_OPULJP[[#This Row],[Bespovratna sredstva - Ukupno (EU+Nac) HRK
= Ukupna ugovorena vrijednost bespovratnih sredstava]]/7.5345</f>
        <v>235904.65458889111</v>
      </c>
      <c r="U3363" s="19">
        <v>0</v>
      </c>
      <c r="V3363" s="20">
        <f>Ugovori_OPULJP[[#This Row],[Javni doprinos korisnika - HRK]]/7.5345</f>
        <v>0</v>
      </c>
      <c r="W3363" s="19">
        <v>0</v>
      </c>
      <c r="X3363" s="20">
        <f>Ugovori_OPULJP[[#This Row],[Privatni doprinos korisnika - HRK]]/7.5345</f>
        <v>0</v>
      </c>
      <c r="Y3363" s="21">
        <f>Ugovori_OPULJP[[#This Row],[Bespovratna sredstva - Ukupno (EU+Nac) HRK
= Ukupna ugovorena vrijednost bespovratnih sredstava]]+Ugovori_OPULJP[[#This Row],[Javni doprinos korisnika - HRK]]+Ugovori_OPULJP[[#This Row],[Privatni doprinos korisnika - HRK]]</f>
        <v>1777423.62</v>
      </c>
      <c r="Z3363" s="22">
        <f>Ugovori_OPULJP[[#This Row],[UKUPNI PRIHVATLJIVI IZDACI
TOTAL ELIGIBLE EXPENDITURE
= Bespovratna sredstva ukupno + doprinos korisnika
= Ukupni prihvatljivi troškovi
= Ukupna ugovorena vrijednost projekta HRK]]/7.5345</f>
        <v>235904.65458889111</v>
      </c>
      <c r="AA3363" s="13" t="s">
        <v>22</v>
      </c>
      <c r="AB3363" s="13" t="s">
        <v>19</v>
      </c>
      <c r="AC3363" s="98" t="s">
        <v>12163</v>
      </c>
      <c r="AD3363" s="12" t="s">
        <v>12148</v>
      </c>
    </row>
    <row r="3364" spans="1:30" ht="66.75" customHeight="1" x14ac:dyDescent="0.3">
      <c r="A3364" s="10" t="s">
        <v>12164</v>
      </c>
      <c r="B3364" s="11" t="s">
        <v>2787</v>
      </c>
      <c r="C3364" s="12" t="s">
        <v>12143</v>
      </c>
      <c r="D3364" s="12" t="s">
        <v>12165</v>
      </c>
      <c r="E3364" s="13" t="s">
        <v>18</v>
      </c>
      <c r="F3364" s="14" t="s">
        <v>12166</v>
      </c>
      <c r="G3364" s="14" t="s">
        <v>12167</v>
      </c>
      <c r="H3364" s="16">
        <v>43122</v>
      </c>
      <c r="I3364" s="16">
        <v>45129</v>
      </c>
      <c r="J3364" s="17" t="str">
        <f>IF(Ugovori_OPULJP[[#This Row],[DATUM ZAVRŠETKA OPERACIJE]]&gt;DATE(2023,12,31),"u provedbi","završen")</f>
        <v>završen</v>
      </c>
      <c r="K3364" s="15" t="s">
        <v>20</v>
      </c>
      <c r="L3364" s="15" t="s">
        <v>21</v>
      </c>
      <c r="M3364" s="18">
        <v>0.85</v>
      </c>
      <c r="N3364" s="18">
        <v>0.15</v>
      </c>
      <c r="O3364" s="19">
        <f>Ugovori_OPULJP[[#This Row],[Bespovratna sredstva - Ukupno (EU+Nac) HRK
= Ukupna ugovorena vrijednost bespovratnih sredstava]]*Ugovori_OPULJP[[#This Row],[EU STOPA SUFINANCIRANJA %
EU CO-FINANCING RATE %]]</f>
        <v>10927706.190499999</v>
      </c>
      <c r="P3364" s="20">
        <f>Ugovori_OPULJP[[#This Row],[Bespovratna sredstva - EU dio - HRK]]/7.5345</f>
        <v>1450355.8551330543</v>
      </c>
      <c r="Q3364" s="19">
        <f>Ugovori_OPULJP[[#This Row],[Bespovratna sredstva - Ukupno (EU+Nac) HRK
= Ukupna ugovorena vrijednost bespovratnih sredstava]]*Ugovori_OPULJP[[#This Row],[STOPA NACIONALNOG SUFINANCIRANJA %]]</f>
        <v>1928418.7394999999</v>
      </c>
      <c r="R3364" s="20">
        <f>Ugovori_OPULJP[[#This Row],[Bespovratna sredstva - Nacionalni dio - HRK]]/7.5345</f>
        <v>255945.15090583314</v>
      </c>
      <c r="S3364" s="19">
        <v>12856124.93</v>
      </c>
      <c r="T3364" s="20">
        <f>Ugovori_OPULJP[[#This Row],[Bespovratna sredstva - Ukupno (EU+Nac) HRK
= Ukupna ugovorena vrijednost bespovratnih sredstava]]/7.5345</f>
        <v>1706301.0060388877</v>
      </c>
      <c r="U3364" s="19">
        <v>0</v>
      </c>
      <c r="V3364" s="20">
        <f>Ugovori_OPULJP[[#This Row],[Javni doprinos korisnika - HRK]]/7.5345</f>
        <v>0</v>
      </c>
      <c r="W3364" s="19">
        <v>0</v>
      </c>
      <c r="X3364" s="20">
        <f>Ugovori_OPULJP[[#This Row],[Privatni doprinos korisnika - HRK]]/7.5345</f>
        <v>0</v>
      </c>
      <c r="Y3364" s="21">
        <f>Ugovori_OPULJP[[#This Row],[Bespovratna sredstva - Ukupno (EU+Nac) HRK
= Ukupna ugovorena vrijednost bespovratnih sredstava]]+Ugovori_OPULJP[[#This Row],[Javni doprinos korisnika - HRK]]+Ugovori_OPULJP[[#This Row],[Privatni doprinos korisnika - HRK]]</f>
        <v>12856124.93</v>
      </c>
      <c r="Z3364" s="22">
        <f>Ugovori_OPULJP[[#This Row],[UKUPNI PRIHVATLJIVI IZDACI
TOTAL ELIGIBLE EXPENDITURE
= Bespovratna sredstva ukupno + doprinos korisnika
= Ukupni prihvatljivi troškovi
= Ukupna ugovorena vrijednost projekta HRK]]/7.5345</f>
        <v>1706301.0060388877</v>
      </c>
      <c r="AA3364" s="13" t="s">
        <v>22</v>
      </c>
      <c r="AB3364" s="13" t="s">
        <v>19</v>
      </c>
      <c r="AC3364" s="98" t="s">
        <v>12168</v>
      </c>
      <c r="AD3364" s="12" t="s">
        <v>12148</v>
      </c>
    </row>
    <row r="3365" spans="1:30" ht="66.75" customHeight="1" x14ac:dyDescent="0.3">
      <c r="A3365" s="10" t="s">
        <v>12169</v>
      </c>
      <c r="B3365" s="11" t="s">
        <v>2787</v>
      </c>
      <c r="C3365" s="12" t="s">
        <v>12143</v>
      </c>
      <c r="D3365" s="12" t="s">
        <v>12170</v>
      </c>
      <c r="E3365" s="13" t="s">
        <v>18</v>
      </c>
      <c r="F3365" s="14" t="s">
        <v>12170</v>
      </c>
      <c r="G3365" s="14" t="s">
        <v>12171</v>
      </c>
      <c r="H3365" s="16">
        <v>43151</v>
      </c>
      <c r="I3365" s="16">
        <v>45097</v>
      </c>
      <c r="J3365" s="17" t="str">
        <f>IF(Ugovori_OPULJP[[#This Row],[DATUM ZAVRŠETKA OPERACIJE]]&gt;DATE(2023,12,31),"u provedbi","završen")</f>
        <v>završen</v>
      </c>
      <c r="K3365" s="15" t="s">
        <v>20</v>
      </c>
      <c r="L3365" s="15" t="s">
        <v>21</v>
      </c>
      <c r="M3365" s="18">
        <v>0.85</v>
      </c>
      <c r="N3365" s="18">
        <v>0.15</v>
      </c>
      <c r="O3365" s="19">
        <f>Ugovori_OPULJP[[#This Row],[Bespovratna sredstva - Ukupno (EU+Nac) HRK
= Ukupna ugovorena vrijednost bespovratnih sredstava]]*Ugovori_OPULJP[[#This Row],[EU STOPA SUFINANCIRANJA %
EU CO-FINANCING RATE %]]</f>
        <v>34445572.167499997</v>
      </c>
      <c r="P3365" s="20">
        <f>Ugovori_OPULJP[[#This Row],[Bespovratna sredstva - EU dio - HRK]]/7.5345</f>
        <v>4571713.0755192777</v>
      </c>
      <c r="Q3365" s="19">
        <f>Ugovori_OPULJP[[#This Row],[Bespovratna sredstva - Ukupno (EU+Nac) HRK
= Ukupna ugovorena vrijednost bespovratnih sredstava]]*Ugovori_OPULJP[[#This Row],[STOPA NACIONALNOG SUFINANCIRANJA %]]</f>
        <v>6078630.3824999994</v>
      </c>
      <c r="R3365" s="20">
        <f>Ugovori_OPULJP[[#This Row],[Bespovratna sredstva - Nacionalni dio - HRK]]/7.5345</f>
        <v>806772.89567987248</v>
      </c>
      <c r="S3365" s="19">
        <v>40524202.549999997</v>
      </c>
      <c r="T3365" s="20">
        <f>Ugovori_OPULJP[[#This Row],[Bespovratna sredstva - Ukupno (EU+Nac) HRK
= Ukupna ugovorena vrijednost bespovratnih sredstava]]/7.5345</f>
        <v>5378485.9711991502</v>
      </c>
      <c r="U3365" s="19">
        <v>0</v>
      </c>
      <c r="V3365" s="20">
        <f>Ugovori_OPULJP[[#This Row],[Javni doprinos korisnika - HRK]]/7.5345</f>
        <v>0</v>
      </c>
      <c r="W3365" s="19">
        <v>0</v>
      </c>
      <c r="X3365" s="20">
        <f>Ugovori_OPULJP[[#This Row],[Privatni doprinos korisnika - HRK]]/7.5345</f>
        <v>0</v>
      </c>
      <c r="Y3365" s="21">
        <f>Ugovori_OPULJP[[#This Row],[Bespovratna sredstva - Ukupno (EU+Nac) HRK
= Ukupna ugovorena vrijednost bespovratnih sredstava]]+Ugovori_OPULJP[[#This Row],[Javni doprinos korisnika - HRK]]+Ugovori_OPULJP[[#This Row],[Privatni doprinos korisnika - HRK]]</f>
        <v>40524202.549999997</v>
      </c>
      <c r="Z3365" s="22">
        <f>Ugovori_OPULJP[[#This Row],[UKUPNI PRIHVATLJIVI IZDACI
TOTAL ELIGIBLE EXPENDITURE
= Bespovratna sredstva ukupno + doprinos korisnika
= Ukupni prihvatljivi troškovi
= Ukupna ugovorena vrijednost projekta HRK]]/7.5345</f>
        <v>5378485.9711991502</v>
      </c>
      <c r="AA3365" s="13" t="s">
        <v>22</v>
      </c>
      <c r="AB3365" s="13" t="s">
        <v>19</v>
      </c>
      <c r="AC3365" s="98" t="s">
        <v>12172</v>
      </c>
      <c r="AD3365" s="12" t="s">
        <v>12148</v>
      </c>
    </row>
    <row r="3366" spans="1:30" ht="75" customHeight="1" x14ac:dyDescent="0.3">
      <c r="A3366" s="10" t="s">
        <v>12173</v>
      </c>
      <c r="B3366" s="11" t="s">
        <v>2787</v>
      </c>
      <c r="C3366" s="12" t="s">
        <v>12143</v>
      </c>
      <c r="D3366" s="12" t="s">
        <v>12174</v>
      </c>
      <c r="E3366" s="13" t="s">
        <v>18</v>
      </c>
      <c r="F3366" s="14" t="s">
        <v>12174</v>
      </c>
      <c r="G3366" s="14" t="s">
        <v>12171</v>
      </c>
      <c r="H3366" s="16">
        <v>43151</v>
      </c>
      <c r="I3366" s="16">
        <v>44977</v>
      </c>
      <c r="J3366" s="17" t="str">
        <f>IF(Ugovori_OPULJP[[#This Row],[DATUM ZAVRŠETKA OPERACIJE]]&gt;DATE(2023,12,31),"u provedbi","završen")</f>
        <v>završen</v>
      </c>
      <c r="K3366" s="15" t="s">
        <v>20</v>
      </c>
      <c r="L3366" s="15" t="s">
        <v>21</v>
      </c>
      <c r="M3366" s="18">
        <v>0.85</v>
      </c>
      <c r="N3366" s="18">
        <v>0.15</v>
      </c>
      <c r="O3366" s="19">
        <f>Ugovori_OPULJP[[#This Row],[Bespovratna sredstva - Ukupno (EU+Nac) HRK
= Ukupna ugovorena vrijednost bespovratnih sredstava]]*Ugovori_OPULJP[[#This Row],[EU STOPA SUFINANCIRANJA %
EU CO-FINANCING RATE %]]</f>
        <v>11128213.523499999</v>
      </c>
      <c r="P3366" s="20">
        <f>Ugovori_OPULJP[[#This Row],[Bespovratna sredstva - EU dio - HRK]]/7.5345</f>
        <v>1476967.7514765412</v>
      </c>
      <c r="Q3366" s="19">
        <f>Ugovori_OPULJP[[#This Row],[Bespovratna sredstva - Ukupno (EU+Nac) HRK
= Ukupna ugovorena vrijednost bespovratnih sredstava]]*Ugovori_OPULJP[[#This Row],[STOPA NACIONALNOG SUFINANCIRANJA %]]</f>
        <v>1963802.3865</v>
      </c>
      <c r="R3366" s="20">
        <f>Ugovori_OPULJP[[#This Row],[Bespovratna sredstva - Nacionalni dio - HRK]]/7.5345</f>
        <v>260641.36790762492</v>
      </c>
      <c r="S3366" s="19">
        <v>13092015.91</v>
      </c>
      <c r="T3366" s="20">
        <f>Ugovori_OPULJP[[#This Row],[Bespovratna sredstva - Ukupno (EU+Nac) HRK
= Ukupna ugovorena vrijednost bespovratnih sredstava]]/7.5345</f>
        <v>1737609.1193841661</v>
      </c>
      <c r="U3366" s="19">
        <v>0</v>
      </c>
      <c r="V3366" s="20">
        <f>Ugovori_OPULJP[[#This Row],[Javni doprinos korisnika - HRK]]/7.5345</f>
        <v>0</v>
      </c>
      <c r="W3366" s="19">
        <v>0</v>
      </c>
      <c r="X3366" s="20">
        <f>Ugovori_OPULJP[[#This Row],[Privatni doprinos korisnika - HRK]]/7.5345</f>
        <v>0</v>
      </c>
      <c r="Y3366" s="21">
        <f>Ugovori_OPULJP[[#This Row],[Bespovratna sredstva - Ukupno (EU+Nac) HRK
= Ukupna ugovorena vrijednost bespovratnih sredstava]]+Ugovori_OPULJP[[#This Row],[Javni doprinos korisnika - HRK]]+Ugovori_OPULJP[[#This Row],[Privatni doprinos korisnika - HRK]]</f>
        <v>13092015.91</v>
      </c>
      <c r="Z3366" s="22">
        <f>Ugovori_OPULJP[[#This Row],[UKUPNI PRIHVATLJIVI IZDACI
TOTAL ELIGIBLE EXPENDITURE
= Bespovratna sredstva ukupno + doprinos korisnika
= Ukupni prihvatljivi troškovi
= Ukupna ugovorena vrijednost projekta HRK]]/7.5345</f>
        <v>1737609.1193841661</v>
      </c>
      <c r="AA3366" s="13" t="s">
        <v>22</v>
      </c>
      <c r="AB3366" s="13" t="s">
        <v>19</v>
      </c>
      <c r="AC3366" s="98" t="s">
        <v>12175</v>
      </c>
      <c r="AD3366" s="12" t="s">
        <v>12148</v>
      </c>
    </row>
    <row r="3367" spans="1:30" ht="66.75" customHeight="1" x14ac:dyDescent="0.3">
      <c r="A3367" s="10" t="s">
        <v>12176</v>
      </c>
      <c r="B3367" s="11" t="s">
        <v>2787</v>
      </c>
      <c r="C3367" s="12" t="s">
        <v>12143</v>
      </c>
      <c r="D3367" s="12" t="s">
        <v>12177</v>
      </c>
      <c r="E3367" s="13" t="s">
        <v>18</v>
      </c>
      <c r="F3367" s="14" t="s">
        <v>12177</v>
      </c>
      <c r="G3367" s="14" t="s">
        <v>12178</v>
      </c>
      <c r="H3367" s="16">
        <v>43178</v>
      </c>
      <c r="I3367" s="16">
        <v>43543</v>
      </c>
      <c r="J3367" s="17" t="str">
        <f>IF(Ugovori_OPULJP[[#This Row],[DATUM ZAVRŠETKA OPERACIJE]]&gt;DATE(2023,12,31),"u provedbi","završen")</f>
        <v>završen</v>
      </c>
      <c r="K3367" s="15" t="s">
        <v>20</v>
      </c>
      <c r="L3367" s="15" t="s">
        <v>21</v>
      </c>
      <c r="M3367" s="18">
        <v>0.85</v>
      </c>
      <c r="N3367" s="18">
        <v>0.15</v>
      </c>
      <c r="O3367" s="19">
        <f>Ugovori_OPULJP[[#This Row],[Bespovratna sredstva - Ukupno (EU+Nac) HRK
= Ukupna ugovorena vrijednost bespovratnih sredstava]]*Ugovori_OPULJP[[#This Row],[EU STOPA SUFINANCIRANJA %
EU CO-FINANCING RATE %]]</f>
        <v>509933.7</v>
      </c>
      <c r="P3367" s="20">
        <f>Ugovori_OPULJP[[#This Row],[Bespovratna sredstva - EU dio - HRK]]/7.5345</f>
        <v>67679.832769261397</v>
      </c>
      <c r="Q3367" s="19">
        <f>Ugovori_OPULJP[[#This Row],[Bespovratna sredstva - Ukupno (EU+Nac) HRK
= Ukupna ugovorena vrijednost bespovratnih sredstava]]*Ugovori_OPULJP[[#This Row],[STOPA NACIONALNOG SUFINANCIRANJA %]]</f>
        <v>89988.3</v>
      </c>
      <c r="R3367" s="20">
        <f>Ugovori_OPULJP[[#This Row],[Bespovratna sredstva - Nacionalni dio - HRK]]/7.5345</f>
        <v>11943.499900457893</v>
      </c>
      <c r="S3367" s="19">
        <v>599922</v>
      </c>
      <c r="T3367" s="20">
        <f>Ugovori_OPULJP[[#This Row],[Bespovratna sredstva - Ukupno (EU+Nac) HRK
= Ukupna ugovorena vrijednost bespovratnih sredstava]]/7.5345</f>
        <v>79623.332669719282</v>
      </c>
      <c r="U3367" s="19">
        <v>0</v>
      </c>
      <c r="V3367" s="20">
        <f>Ugovori_OPULJP[[#This Row],[Javni doprinos korisnika - HRK]]/7.5345</f>
        <v>0</v>
      </c>
      <c r="W3367" s="19">
        <v>0</v>
      </c>
      <c r="X3367" s="20">
        <f>Ugovori_OPULJP[[#This Row],[Privatni doprinos korisnika - HRK]]/7.5345</f>
        <v>0</v>
      </c>
      <c r="Y3367" s="21">
        <f>Ugovori_OPULJP[[#This Row],[Bespovratna sredstva - Ukupno (EU+Nac) HRK
= Ukupna ugovorena vrijednost bespovratnih sredstava]]+Ugovori_OPULJP[[#This Row],[Javni doprinos korisnika - HRK]]+Ugovori_OPULJP[[#This Row],[Privatni doprinos korisnika - HRK]]</f>
        <v>599922</v>
      </c>
      <c r="Z3367" s="22">
        <f>Ugovori_OPULJP[[#This Row],[UKUPNI PRIHVATLJIVI IZDACI
TOTAL ELIGIBLE EXPENDITURE
= Bespovratna sredstva ukupno + doprinos korisnika
= Ukupni prihvatljivi troškovi
= Ukupna ugovorena vrijednost projekta HRK]]/7.5345</f>
        <v>79623.332669719282</v>
      </c>
      <c r="AA3367" s="13" t="s">
        <v>22</v>
      </c>
      <c r="AB3367" s="13" t="s">
        <v>19</v>
      </c>
      <c r="AC3367" s="98" t="s">
        <v>12179</v>
      </c>
      <c r="AD3367" s="12" t="s">
        <v>12148</v>
      </c>
    </row>
    <row r="3368" spans="1:30" ht="66.75" customHeight="1" x14ac:dyDescent="0.3">
      <c r="A3368" s="10" t="s">
        <v>12180</v>
      </c>
      <c r="B3368" s="11" t="s">
        <v>2787</v>
      </c>
      <c r="C3368" s="12" t="s">
        <v>12143</v>
      </c>
      <c r="D3368" s="12" t="s">
        <v>12181</v>
      </c>
      <c r="E3368" s="13" t="s">
        <v>18</v>
      </c>
      <c r="F3368" s="14" t="s">
        <v>12181</v>
      </c>
      <c r="G3368" s="14" t="s">
        <v>12182</v>
      </c>
      <c r="H3368" s="16">
        <v>43173</v>
      </c>
      <c r="I3368" s="16">
        <v>44453</v>
      </c>
      <c r="J3368" s="17" t="str">
        <f>IF(Ugovori_OPULJP[[#This Row],[DATUM ZAVRŠETKA OPERACIJE]]&gt;DATE(2023,12,31),"u provedbi","završen")</f>
        <v>završen</v>
      </c>
      <c r="K3368" s="15" t="s">
        <v>20</v>
      </c>
      <c r="L3368" s="15" t="s">
        <v>21</v>
      </c>
      <c r="M3368" s="18">
        <v>0.85</v>
      </c>
      <c r="N3368" s="18">
        <v>0.15</v>
      </c>
      <c r="O3368" s="19">
        <f>Ugovori_OPULJP[[#This Row],[Bespovratna sredstva - Ukupno (EU+Nac) HRK
= Ukupna ugovorena vrijednost bespovratnih sredstava]]*Ugovori_OPULJP[[#This Row],[EU STOPA SUFINANCIRANJA %
EU CO-FINANCING RATE %]]</f>
        <v>3374186.0694999998</v>
      </c>
      <c r="P3368" s="20">
        <f>Ugovori_OPULJP[[#This Row],[Bespovratna sredstva - EU dio - HRK]]/7.5345</f>
        <v>447831.45125754853</v>
      </c>
      <c r="Q3368" s="19">
        <f>Ugovori_OPULJP[[#This Row],[Bespovratna sredstva - Ukupno (EU+Nac) HRK
= Ukupna ugovorena vrijednost bespovratnih sredstava]]*Ugovori_OPULJP[[#This Row],[STOPA NACIONALNOG SUFINANCIRANJA %]]</f>
        <v>595444.60049999994</v>
      </c>
      <c r="R3368" s="20">
        <f>Ugovori_OPULJP[[#This Row],[Bespovratna sredstva - Nacionalni dio - HRK]]/7.5345</f>
        <v>79029.079633685033</v>
      </c>
      <c r="S3368" s="19">
        <v>3969630.67</v>
      </c>
      <c r="T3368" s="20">
        <f>Ugovori_OPULJP[[#This Row],[Bespovratna sredstva - Ukupno (EU+Nac) HRK
= Ukupna ugovorena vrijednost bespovratnih sredstava]]/7.5345</f>
        <v>526860.53089123359</v>
      </c>
      <c r="U3368" s="19">
        <v>0</v>
      </c>
      <c r="V3368" s="20">
        <f>Ugovori_OPULJP[[#This Row],[Javni doprinos korisnika - HRK]]/7.5345</f>
        <v>0</v>
      </c>
      <c r="W3368" s="19">
        <v>0</v>
      </c>
      <c r="X3368" s="20">
        <f>Ugovori_OPULJP[[#This Row],[Privatni doprinos korisnika - HRK]]/7.5345</f>
        <v>0</v>
      </c>
      <c r="Y3368" s="21">
        <f>Ugovori_OPULJP[[#This Row],[Bespovratna sredstva - Ukupno (EU+Nac) HRK
= Ukupna ugovorena vrijednost bespovratnih sredstava]]+Ugovori_OPULJP[[#This Row],[Javni doprinos korisnika - HRK]]+Ugovori_OPULJP[[#This Row],[Privatni doprinos korisnika - HRK]]</f>
        <v>3969630.67</v>
      </c>
      <c r="Z3368" s="22">
        <f>Ugovori_OPULJP[[#This Row],[UKUPNI PRIHVATLJIVI IZDACI
TOTAL ELIGIBLE EXPENDITURE
= Bespovratna sredstva ukupno + doprinos korisnika
= Ukupni prihvatljivi troškovi
= Ukupna ugovorena vrijednost projekta HRK]]/7.5345</f>
        <v>526860.53089123359</v>
      </c>
      <c r="AA3368" s="13" t="s">
        <v>22</v>
      </c>
      <c r="AB3368" s="13" t="s">
        <v>19</v>
      </c>
      <c r="AC3368" s="98" t="s">
        <v>12183</v>
      </c>
      <c r="AD3368" s="12" t="s">
        <v>12148</v>
      </c>
    </row>
    <row r="3369" spans="1:30" ht="66.75" customHeight="1" x14ac:dyDescent="0.3">
      <c r="A3369" s="10" t="s">
        <v>12184</v>
      </c>
      <c r="B3369" s="11" t="s">
        <v>2787</v>
      </c>
      <c r="C3369" s="12" t="s">
        <v>12143</v>
      </c>
      <c r="D3369" s="12" t="s">
        <v>12185</v>
      </c>
      <c r="E3369" s="13" t="s">
        <v>18</v>
      </c>
      <c r="F3369" s="14" t="s">
        <v>12185</v>
      </c>
      <c r="G3369" s="14" t="s">
        <v>12182</v>
      </c>
      <c r="H3369" s="16">
        <v>43173</v>
      </c>
      <c r="I3369" s="16">
        <v>45260</v>
      </c>
      <c r="J3369" s="17" t="str">
        <f>IF(Ugovori_OPULJP[[#This Row],[DATUM ZAVRŠETKA OPERACIJE]]&gt;DATE(2023,12,31),"u provedbi","završen")</f>
        <v>završen</v>
      </c>
      <c r="K3369" s="15" t="s">
        <v>20</v>
      </c>
      <c r="L3369" s="15" t="s">
        <v>21</v>
      </c>
      <c r="M3369" s="18">
        <v>0.85</v>
      </c>
      <c r="N3369" s="18">
        <v>0.15</v>
      </c>
      <c r="O3369" s="19">
        <f>Ugovori_OPULJP[[#This Row],[Bespovratna sredstva - Ukupno (EU+Nac) HRK
= Ukupna ugovorena vrijednost bespovratnih sredstava]]*Ugovori_OPULJP[[#This Row],[EU STOPA SUFINANCIRANJA %
EU CO-FINANCING RATE %]]</f>
        <v>920047.75200000009</v>
      </c>
      <c r="P3369" s="20">
        <f>Ugovori_OPULJP[[#This Row],[Bespovratna sredstva - EU dio - HRK]]/7.5345</f>
        <v>122111.3215210034</v>
      </c>
      <c r="Q3369" s="19">
        <f>Ugovori_OPULJP[[#This Row],[Bespovratna sredstva - Ukupno (EU+Nac) HRK
= Ukupna ugovorena vrijednost bespovratnih sredstava]]*Ugovori_OPULJP[[#This Row],[STOPA NACIONALNOG SUFINANCIRANJA %]]</f>
        <v>162361.36800000002</v>
      </c>
      <c r="R3369" s="20">
        <f>Ugovori_OPULJP[[#This Row],[Bespovratna sredstva - Nacionalni dio - HRK]]/7.5345</f>
        <v>21549.0567390006</v>
      </c>
      <c r="S3369" s="19">
        <v>1082409.1200000001</v>
      </c>
      <c r="T3369" s="20">
        <f>Ugovori_OPULJP[[#This Row],[Bespovratna sredstva - Ukupno (EU+Nac) HRK
= Ukupna ugovorena vrijednost bespovratnih sredstava]]/7.5345</f>
        <v>143660.37826000398</v>
      </c>
      <c r="U3369" s="19">
        <v>0</v>
      </c>
      <c r="V3369" s="20">
        <f>Ugovori_OPULJP[[#This Row],[Javni doprinos korisnika - HRK]]/7.5345</f>
        <v>0</v>
      </c>
      <c r="W3369" s="19">
        <v>0</v>
      </c>
      <c r="X3369" s="20">
        <f>Ugovori_OPULJP[[#This Row],[Privatni doprinos korisnika - HRK]]/7.5345</f>
        <v>0</v>
      </c>
      <c r="Y3369" s="21">
        <f>Ugovori_OPULJP[[#This Row],[Bespovratna sredstva - Ukupno (EU+Nac) HRK
= Ukupna ugovorena vrijednost bespovratnih sredstava]]+Ugovori_OPULJP[[#This Row],[Javni doprinos korisnika - HRK]]+Ugovori_OPULJP[[#This Row],[Privatni doprinos korisnika - HRK]]</f>
        <v>1082409.1200000001</v>
      </c>
      <c r="Z3369" s="22">
        <f>Ugovori_OPULJP[[#This Row],[UKUPNI PRIHVATLJIVI IZDACI
TOTAL ELIGIBLE EXPENDITURE
= Bespovratna sredstva ukupno + doprinos korisnika
= Ukupni prihvatljivi troškovi
= Ukupna ugovorena vrijednost projekta HRK]]/7.5345</f>
        <v>143660.37826000398</v>
      </c>
      <c r="AA3369" s="13" t="s">
        <v>22</v>
      </c>
      <c r="AB3369" s="13" t="s">
        <v>19</v>
      </c>
      <c r="AC3369" s="98" t="s">
        <v>12186</v>
      </c>
      <c r="AD3369" s="12" t="s">
        <v>12148</v>
      </c>
    </row>
    <row r="3370" spans="1:30" ht="66.75" customHeight="1" x14ac:dyDescent="0.3">
      <c r="A3370" s="10" t="s">
        <v>12187</v>
      </c>
      <c r="B3370" s="11" t="s">
        <v>2787</v>
      </c>
      <c r="C3370" s="12" t="s">
        <v>12143</v>
      </c>
      <c r="D3370" s="12" t="s">
        <v>12188</v>
      </c>
      <c r="E3370" s="13" t="s">
        <v>18</v>
      </c>
      <c r="F3370" s="14" t="s">
        <v>12188</v>
      </c>
      <c r="G3370" s="14" t="s">
        <v>12151</v>
      </c>
      <c r="H3370" s="16">
        <v>41640</v>
      </c>
      <c r="I3370" s="16">
        <v>43374</v>
      </c>
      <c r="J3370" s="17" t="str">
        <f>IF(Ugovori_OPULJP[[#This Row],[DATUM ZAVRŠETKA OPERACIJE]]&gt;DATE(2023,12,31),"u provedbi","završen")</f>
        <v>završen</v>
      </c>
      <c r="K3370" s="15" t="s">
        <v>20</v>
      </c>
      <c r="L3370" s="15" t="s">
        <v>21</v>
      </c>
      <c r="M3370" s="18">
        <v>0.85</v>
      </c>
      <c r="N3370" s="18">
        <v>0.15</v>
      </c>
      <c r="O3370" s="19">
        <f>Ugovori_OPULJP[[#This Row],[Bespovratna sredstva - Ukupno (EU+Nac) HRK
= Ukupna ugovorena vrijednost bespovratnih sredstava]]*Ugovori_OPULJP[[#This Row],[EU STOPA SUFINANCIRANJA %
EU CO-FINANCING RATE %]]</f>
        <v>19706399.600499999</v>
      </c>
      <c r="P3370" s="20">
        <f>Ugovori_OPULJP[[#This Row],[Bespovratna sredstva - EU dio - HRK]]/7.5345</f>
        <v>2615488.6987192244</v>
      </c>
      <c r="Q3370" s="19">
        <f>Ugovori_OPULJP[[#This Row],[Bespovratna sredstva - Ukupno (EU+Nac) HRK
= Ukupna ugovorena vrijednost bespovratnih sredstava]]*Ugovori_OPULJP[[#This Row],[STOPA NACIONALNOG SUFINANCIRANJA %]]</f>
        <v>3477599.9295000001</v>
      </c>
      <c r="R3370" s="20">
        <f>Ugovori_OPULJP[[#This Row],[Bespovratna sredstva - Nacionalni dio - HRK]]/7.5345</f>
        <v>461556.82918574556</v>
      </c>
      <c r="S3370" s="19">
        <v>23183999.530000001</v>
      </c>
      <c r="T3370" s="20">
        <f>Ugovori_OPULJP[[#This Row],[Bespovratna sredstva - Ukupno (EU+Nac) HRK
= Ukupna ugovorena vrijednost bespovratnih sredstava]]/7.5345</f>
        <v>3077045.5279049706</v>
      </c>
      <c r="U3370" s="19">
        <v>0</v>
      </c>
      <c r="V3370" s="20">
        <f>Ugovori_OPULJP[[#This Row],[Javni doprinos korisnika - HRK]]/7.5345</f>
        <v>0</v>
      </c>
      <c r="W3370" s="19">
        <v>0</v>
      </c>
      <c r="X3370" s="20">
        <f>Ugovori_OPULJP[[#This Row],[Privatni doprinos korisnika - HRK]]/7.5345</f>
        <v>0</v>
      </c>
      <c r="Y3370" s="21">
        <f>Ugovori_OPULJP[[#This Row],[Bespovratna sredstva - Ukupno (EU+Nac) HRK
= Ukupna ugovorena vrijednost bespovratnih sredstava]]+Ugovori_OPULJP[[#This Row],[Javni doprinos korisnika - HRK]]+Ugovori_OPULJP[[#This Row],[Privatni doprinos korisnika - HRK]]</f>
        <v>23183999.530000001</v>
      </c>
      <c r="Z3370" s="22">
        <f>Ugovori_OPULJP[[#This Row],[UKUPNI PRIHVATLJIVI IZDACI
TOTAL ELIGIBLE EXPENDITURE
= Bespovratna sredstva ukupno + doprinos korisnika
= Ukupni prihvatljivi troškovi
= Ukupna ugovorena vrijednost projekta HRK]]/7.5345</f>
        <v>3077045.5279049706</v>
      </c>
      <c r="AA3370" s="13" t="s">
        <v>22</v>
      </c>
      <c r="AB3370" s="13" t="s">
        <v>19</v>
      </c>
      <c r="AC3370" s="98" t="s">
        <v>12189</v>
      </c>
      <c r="AD3370" s="12" t="s">
        <v>12148</v>
      </c>
    </row>
    <row r="3371" spans="1:30" ht="66.75" customHeight="1" x14ac:dyDescent="0.3">
      <c r="A3371" s="10" t="s">
        <v>12190</v>
      </c>
      <c r="B3371" s="11" t="s">
        <v>2787</v>
      </c>
      <c r="C3371" s="12" t="s">
        <v>12143</v>
      </c>
      <c r="D3371" s="12" t="s">
        <v>12191</v>
      </c>
      <c r="E3371" s="13" t="s">
        <v>18</v>
      </c>
      <c r="F3371" s="14" t="s">
        <v>12191</v>
      </c>
      <c r="G3371" s="14" t="s">
        <v>12192</v>
      </c>
      <c r="H3371" s="16">
        <v>43626</v>
      </c>
      <c r="I3371" s="16">
        <v>44237</v>
      </c>
      <c r="J3371" s="17" t="str">
        <f>IF(Ugovori_OPULJP[[#This Row],[DATUM ZAVRŠETKA OPERACIJE]]&gt;DATE(2023,12,31),"u provedbi","završen")</f>
        <v>završen</v>
      </c>
      <c r="K3371" s="15" t="s">
        <v>12193</v>
      </c>
      <c r="L3371" s="15" t="s">
        <v>21</v>
      </c>
      <c r="M3371" s="18">
        <v>0.85</v>
      </c>
      <c r="N3371" s="18">
        <v>0.15</v>
      </c>
      <c r="O3371" s="19">
        <f>Ugovori_OPULJP[[#This Row],[Bespovratna sredstva - Ukupno (EU+Nac) HRK
= Ukupna ugovorena vrijednost bespovratnih sredstava]]*Ugovori_OPULJP[[#This Row],[EU STOPA SUFINANCIRANJA %
EU CO-FINANCING RATE %]]</f>
        <v>3211657.8584999996</v>
      </c>
      <c r="P3371" s="20">
        <f>Ugovori_OPULJP[[#This Row],[Bespovratna sredstva - EU dio - HRK]]/7.5345</f>
        <v>426260.25064702361</v>
      </c>
      <c r="Q3371" s="19">
        <f>Ugovori_OPULJP[[#This Row],[Bespovratna sredstva - Ukupno (EU+Nac) HRK
= Ukupna ugovorena vrijednost bespovratnih sredstava]]*Ugovori_OPULJP[[#This Row],[STOPA NACIONALNOG SUFINANCIRANJA %]]</f>
        <v>566763.15149999992</v>
      </c>
      <c r="R3371" s="20">
        <f>Ugovori_OPULJP[[#This Row],[Bespovratna sredstva - Nacionalni dio - HRK]]/7.5345</f>
        <v>75222.397173004167</v>
      </c>
      <c r="S3371" s="19">
        <v>3778421.01</v>
      </c>
      <c r="T3371" s="20">
        <f>Ugovori_OPULJP[[#This Row],[Bespovratna sredstva - Ukupno (EU+Nac) HRK
= Ukupna ugovorena vrijednost bespovratnih sredstava]]/7.5345</f>
        <v>501482.64782002784</v>
      </c>
      <c r="U3371" s="19">
        <v>0</v>
      </c>
      <c r="V3371" s="20">
        <f>Ugovori_OPULJP[[#This Row],[Javni doprinos korisnika - HRK]]/7.5345</f>
        <v>0</v>
      </c>
      <c r="W3371" s="19">
        <v>0</v>
      </c>
      <c r="X3371" s="20">
        <f>Ugovori_OPULJP[[#This Row],[Privatni doprinos korisnika - HRK]]/7.5345</f>
        <v>0</v>
      </c>
      <c r="Y3371" s="21">
        <f>Ugovori_OPULJP[[#This Row],[Bespovratna sredstva - Ukupno (EU+Nac) HRK
= Ukupna ugovorena vrijednost bespovratnih sredstava]]+Ugovori_OPULJP[[#This Row],[Javni doprinos korisnika - HRK]]+Ugovori_OPULJP[[#This Row],[Privatni doprinos korisnika - HRK]]</f>
        <v>3778421.01</v>
      </c>
      <c r="Z3371" s="22">
        <f>Ugovori_OPULJP[[#This Row],[UKUPNI PRIHVATLJIVI IZDACI
TOTAL ELIGIBLE EXPENDITURE
= Bespovratna sredstva ukupno + doprinos korisnika
= Ukupni prihvatljivi troškovi
= Ukupna ugovorena vrijednost projekta HRK]]/7.5345</f>
        <v>501482.64782002784</v>
      </c>
      <c r="AA3371" s="13" t="s">
        <v>22</v>
      </c>
      <c r="AB3371" s="13" t="s">
        <v>19</v>
      </c>
      <c r="AC3371" s="98" t="s">
        <v>12194</v>
      </c>
      <c r="AD3371" s="12" t="s">
        <v>12148</v>
      </c>
    </row>
    <row r="3372" spans="1:30" ht="66.75" customHeight="1" x14ac:dyDescent="0.3">
      <c r="A3372" s="10" t="s">
        <v>12195</v>
      </c>
      <c r="B3372" s="11" t="s">
        <v>2787</v>
      </c>
      <c r="C3372" s="12" t="s">
        <v>12143</v>
      </c>
      <c r="D3372" s="12" t="s">
        <v>12196</v>
      </c>
      <c r="E3372" s="13" t="s">
        <v>18</v>
      </c>
      <c r="F3372" s="14" t="s">
        <v>12196</v>
      </c>
      <c r="G3372" s="14" t="s">
        <v>12192</v>
      </c>
      <c r="H3372" s="16">
        <v>43508</v>
      </c>
      <c r="I3372" s="16">
        <v>43873</v>
      </c>
      <c r="J3372" s="17" t="str">
        <f>IF(Ugovori_OPULJP[[#This Row],[DATUM ZAVRŠETKA OPERACIJE]]&gt;DATE(2023,12,31),"u provedbi","završen")</f>
        <v>završen</v>
      </c>
      <c r="K3372" s="15" t="s">
        <v>21</v>
      </c>
      <c r="L3372" s="15" t="s">
        <v>21</v>
      </c>
      <c r="M3372" s="18">
        <v>0.85</v>
      </c>
      <c r="N3372" s="18">
        <v>0.15</v>
      </c>
      <c r="O3372" s="19">
        <f>Ugovori_OPULJP[[#This Row],[Bespovratna sredstva - Ukupno (EU+Nac) HRK
= Ukupna ugovorena vrijednost bespovratnih sredstava]]*Ugovori_OPULJP[[#This Row],[EU STOPA SUFINANCIRANJA %
EU CO-FINANCING RATE %]]</f>
        <v>969000</v>
      </c>
      <c r="P3372" s="20">
        <f>Ugovori_OPULJP[[#This Row],[Bespovratna sredstva - EU dio - HRK]]/7.5345</f>
        <v>128608.40135377264</v>
      </c>
      <c r="Q3372" s="19">
        <f>Ugovori_OPULJP[[#This Row],[Bespovratna sredstva - Ukupno (EU+Nac) HRK
= Ukupna ugovorena vrijednost bespovratnih sredstava]]*Ugovori_OPULJP[[#This Row],[STOPA NACIONALNOG SUFINANCIRANJA %]]</f>
        <v>171000</v>
      </c>
      <c r="R3372" s="20">
        <f>Ugovori_OPULJP[[#This Row],[Bespovratna sredstva - Nacionalni dio - HRK]]/7.5345</f>
        <v>22695.600238901054</v>
      </c>
      <c r="S3372" s="19">
        <v>1140000</v>
      </c>
      <c r="T3372" s="20">
        <f>Ugovori_OPULJP[[#This Row],[Bespovratna sredstva - Ukupno (EU+Nac) HRK
= Ukupna ugovorena vrijednost bespovratnih sredstava]]/7.5345</f>
        <v>151304.00159267368</v>
      </c>
      <c r="U3372" s="19">
        <v>0</v>
      </c>
      <c r="V3372" s="20">
        <f>Ugovori_OPULJP[[#This Row],[Javni doprinos korisnika - HRK]]/7.5345</f>
        <v>0</v>
      </c>
      <c r="W3372" s="19">
        <v>0</v>
      </c>
      <c r="X3372" s="20">
        <f>Ugovori_OPULJP[[#This Row],[Privatni doprinos korisnika - HRK]]/7.5345</f>
        <v>0</v>
      </c>
      <c r="Y3372" s="21">
        <f>Ugovori_OPULJP[[#This Row],[Bespovratna sredstva - Ukupno (EU+Nac) HRK
= Ukupna ugovorena vrijednost bespovratnih sredstava]]+Ugovori_OPULJP[[#This Row],[Javni doprinos korisnika - HRK]]+Ugovori_OPULJP[[#This Row],[Privatni doprinos korisnika - HRK]]</f>
        <v>1140000</v>
      </c>
      <c r="Z3372" s="22">
        <f>Ugovori_OPULJP[[#This Row],[UKUPNI PRIHVATLJIVI IZDACI
TOTAL ELIGIBLE EXPENDITURE
= Bespovratna sredstva ukupno + doprinos korisnika
= Ukupni prihvatljivi troškovi
= Ukupna ugovorena vrijednost projekta HRK]]/7.5345</f>
        <v>151304.00159267368</v>
      </c>
      <c r="AA3372" s="13" t="s">
        <v>22</v>
      </c>
      <c r="AB3372" s="13" t="s">
        <v>19</v>
      </c>
      <c r="AC3372" s="98" t="s">
        <v>12197</v>
      </c>
      <c r="AD3372" s="12" t="s">
        <v>12148</v>
      </c>
    </row>
    <row r="3373" spans="1:30" ht="66.75" customHeight="1" x14ac:dyDescent="0.3">
      <c r="A3373" s="10" t="s">
        <v>12198</v>
      </c>
      <c r="B3373" s="11" t="s">
        <v>2787</v>
      </c>
      <c r="C3373" s="12" t="s">
        <v>12143</v>
      </c>
      <c r="D3373" s="12" t="s">
        <v>12199</v>
      </c>
      <c r="E3373" s="13" t="s">
        <v>18</v>
      </c>
      <c r="F3373" s="14" t="s">
        <v>12199</v>
      </c>
      <c r="G3373" s="14" t="s">
        <v>12192</v>
      </c>
      <c r="H3373" s="16">
        <v>43508</v>
      </c>
      <c r="I3373" s="35">
        <v>44359</v>
      </c>
      <c r="J3373" s="17" t="str">
        <f>IF(Ugovori_OPULJP[[#This Row],[DATUM ZAVRŠETKA OPERACIJE]]&gt;DATE(2023,12,31),"u provedbi","završen")</f>
        <v>završen</v>
      </c>
      <c r="K3373" s="15" t="s">
        <v>708</v>
      </c>
      <c r="L3373" s="15" t="s">
        <v>21</v>
      </c>
      <c r="M3373" s="18">
        <v>0.85</v>
      </c>
      <c r="N3373" s="18">
        <v>0.15</v>
      </c>
      <c r="O3373" s="19">
        <f>Ugovori_OPULJP[[#This Row],[Bespovratna sredstva - Ukupno (EU+Nac) HRK
= Ukupna ugovorena vrijednost bespovratnih sredstava]]*Ugovori_OPULJP[[#This Row],[EU STOPA SUFINANCIRANJA %
EU CO-FINANCING RATE %]]</f>
        <v>590089.24399999995</v>
      </c>
      <c r="P3373" s="20">
        <f>Ugovori_OPULJP[[#This Row],[Bespovratna sredstva - EU dio - HRK]]/7.5345</f>
        <v>78318.301678943521</v>
      </c>
      <c r="Q3373" s="19">
        <f>Ugovori_OPULJP[[#This Row],[Bespovratna sredstva - Ukupno (EU+Nac) HRK
= Ukupna ugovorena vrijednost bespovratnih sredstava]]*Ugovori_OPULJP[[#This Row],[STOPA NACIONALNOG SUFINANCIRANJA %]]</f>
        <v>104133.39599999999</v>
      </c>
      <c r="R3373" s="20">
        <f>Ugovori_OPULJP[[#This Row],[Bespovratna sredstva - Nacionalni dio - HRK]]/7.5345</f>
        <v>13820.876766872385</v>
      </c>
      <c r="S3373" s="19">
        <v>694222.64</v>
      </c>
      <c r="T3373" s="20">
        <f>Ugovori_OPULJP[[#This Row],[Bespovratna sredstva - Ukupno (EU+Nac) HRK
= Ukupna ugovorena vrijednost bespovratnih sredstava]]/7.5345</f>
        <v>92139.178445815909</v>
      </c>
      <c r="U3373" s="19">
        <v>0</v>
      </c>
      <c r="V3373" s="20">
        <f>Ugovori_OPULJP[[#This Row],[Javni doprinos korisnika - HRK]]/7.5345</f>
        <v>0</v>
      </c>
      <c r="W3373" s="19">
        <v>0</v>
      </c>
      <c r="X3373" s="20">
        <f>Ugovori_OPULJP[[#This Row],[Privatni doprinos korisnika - HRK]]/7.5345</f>
        <v>0</v>
      </c>
      <c r="Y3373" s="21">
        <f>Ugovori_OPULJP[[#This Row],[Bespovratna sredstva - Ukupno (EU+Nac) HRK
= Ukupna ugovorena vrijednost bespovratnih sredstava]]+Ugovori_OPULJP[[#This Row],[Javni doprinos korisnika - HRK]]+Ugovori_OPULJP[[#This Row],[Privatni doprinos korisnika - HRK]]</f>
        <v>694222.64</v>
      </c>
      <c r="Z3373" s="22">
        <f>Ugovori_OPULJP[[#This Row],[UKUPNI PRIHVATLJIVI IZDACI
TOTAL ELIGIBLE EXPENDITURE
= Bespovratna sredstva ukupno + doprinos korisnika
= Ukupni prihvatljivi troškovi
= Ukupna ugovorena vrijednost projekta HRK]]/7.5345</f>
        <v>92139.178445815909</v>
      </c>
      <c r="AA3373" s="13" t="s">
        <v>22</v>
      </c>
      <c r="AB3373" s="13" t="s">
        <v>19</v>
      </c>
      <c r="AC3373" s="98" t="s">
        <v>12200</v>
      </c>
      <c r="AD3373" s="12" t="s">
        <v>12148</v>
      </c>
    </row>
    <row r="3374" spans="1:30" ht="66.75" customHeight="1" x14ac:dyDescent="0.3">
      <c r="A3374" s="10" t="s">
        <v>12201</v>
      </c>
      <c r="B3374" s="11" t="s">
        <v>2787</v>
      </c>
      <c r="C3374" s="12" t="s">
        <v>12143</v>
      </c>
      <c r="D3374" s="12" t="s">
        <v>12202</v>
      </c>
      <c r="E3374" s="13" t="s">
        <v>18</v>
      </c>
      <c r="F3374" s="14" t="s">
        <v>12202</v>
      </c>
      <c r="G3374" s="14" t="s">
        <v>12203</v>
      </c>
      <c r="H3374" s="16">
        <v>43447</v>
      </c>
      <c r="I3374" s="16">
        <v>43995</v>
      </c>
      <c r="J3374" s="17" t="str">
        <f>IF(Ugovori_OPULJP[[#This Row],[DATUM ZAVRŠETKA OPERACIJE]]&gt;DATE(2023,12,31),"u provedbi","završen")</f>
        <v>završen</v>
      </c>
      <c r="K3374" s="15" t="s">
        <v>21</v>
      </c>
      <c r="L3374" s="15" t="s">
        <v>21</v>
      </c>
      <c r="M3374" s="18">
        <v>0.85</v>
      </c>
      <c r="N3374" s="18">
        <v>0.15</v>
      </c>
      <c r="O3374" s="19">
        <f>Ugovori_OPULJP[[#This Row],[Bespovratna sredstva - Ukupno (EU+Nac) HRK
= Ukupna ugovorena vrijednost bespovratnih sredstava]]*Ugovori_OPULJP[[#This Row],[EU STOPA SUFINANCIRANJA %
EU CO-FINANCING RATE %]]</f>
        <v>6228174.4424999999</v>
      </c>
      <c r="P3374" s="20">
        <f>Ugovori_OPULJP[[#This Row],[Bespovratna sredstva - EU dio - HRK]]/7.5345</f>
        <v>826620.80330479785</v>
      </c>
      <c r="Q3374" s="19">
        <f>Ugovori_OPULJP[[#This Row],[Bespovratna sredstva - Ukupno (EU+Nac) HRK
= Ukupna ugovorena vrijednost bespovratnih sredstava]]*Ugovori_OPULJP[[#This Row],[STOPA NACIONALNOG SUFINANCIRANJA %]]</f>
        <v>1099089.6074999999</v>
      </c>
      <c r="R3374" s="20">
        <f>Ugovori_OPULJP[[#This Row],[Bespovratna sredstva - Nacionalni dio - HRK]]/7.5345</f>
        <v>145874.25940672902</v>
      </c>
      <c r="S3374" s="19">
        <v>7327264.0499999998</v>
      </c>
      <c r="T3374" s="20">
        <f>Ugovori_OPULJP[[#This Row],[Bespovratna sredstva - Ukupno (EU+Nac) HRK
= Ukupna ugovorena vrijednost bespovratnih sredstava]]/7.5345</f>
        <v>972495.06271152687</v>
      </c>
      <c r="U3374" s="19">
        <v>0</v>
      </c>
      <c r="V3374" s="20">
        <f>Ugovori_OPULJP[[#This Row],[Javni doprinos korisnika - HRK]]/7.5345</f>
        <v>0</v>
      </c>
      <c r="W3374" s="19">
        <v>0</v>
      </c>
      <c r="X3374" s="20">
        <f>Ugovori_OPULJP[[#This Row],[Privatni doprinos korisnika - HRK]]/7.5345</f>
        <v>0</v>
      </c>
      <c r="Y3374" s="21">
        <f>Ugovori_OPULJP[[#This Row],[Bespovratna sredstva - Ukupno (EU+Nac) HRK
= Ukupna ugovorena vrijednost bespovratnih sredstava]]+Ugovori_OPULJP[[#This Row],[Javni doprinos korisnika - HRK]]+Ugovori_OPULJP[[#This Row],[Privatni doprinos korisnika - HRK]]</f>
        <v>7327264.0499999998</v>
      </c>
      <c r="Z3374" s="22">
        <f>Ugovori_OPULJP[[#This Row],[UKUPNI PRIHVATLJIVI IZDACI
TOTAL ELIGIBLE EXPENDITURE
= Bespovratna sredstva ukupno + doprinos korisnika
= Ukupni prihvatljivi troškovi
= Ukupna ugovorena vrijednost projekta HRK]]/7.5345</f>
        <v>972495.06271152687</v>
      </c>
      <c r="AA3374" s="13" t="s">
        <v>22</v>
      </c>
      <c r="AB3374" s="13" t="s">
        <v>19</v>
      </c>
      <c r="AC3374" s="12" t="s">
        <v>12204</v>
      </c>
      <c r="AD3374" s="12" t="s">
        <v>12148</v>
      </c>
    </row>
    <row r="3375" spans="1:30" ht="88.5" customHeight="1" x14ac:dyDescent="0.3">
      <c r="A3375" s="10" t="s">
        <v>12205</v>
      </c>
      <c r="B3375" s="11" t="s">
        <v>2787</v>
      </c>
      <c r="C3375" s="12" t="s">
        <v>12143</v>
      </c>
      <c r="D3375" s="12" t="s">
        <v>12206</v>
      </c>
      <c r="E3375" s="13" t="s">
        <v>18</v>
      </c>
      <c r="F3375" s="14" t="s">
        <v>12206</v>
      </c>
      <c r="G3375" s="14" t="s">
        <v>7642</v>
      </c>
      <c r="H3375" s="16">
        <v>43437</v>
      </c>
      <c r="I3375" s="16">
        <v>45291</v>
      </c>
      <c r="J3375" s="17" t="str">
        <f>IF(Ugovori_OPULJP[[#This Row],[DATUM ZAVRŠETKA OPERACIJE]]&gt;DATE(2023,12,31),"u provedbi","završen")</f>
        <v>završen</v>
      </c>
      <c r="K3375" s="15" t="s">
        <v>21</v>
      </c>
      <c r="L3375" s="15" t="s">
        <v>21</v>
      </c>
      <c r="M3375" s="18">
        <v>0.85</v>
      </c>
      <c r="N3375" s="18">
        <v>0.15</v>
      </c>
      <c r="O3375" s="19">
        <f>Ugovori_OPULJP[[#This Row],[Bespovratna sredstva - Ukupno (EU+Nac) HRK
= Ukupna ugovorena vrijednost bespovratnih sredstava]]*Ugovori_OPULJP[[#This Row],[EU STOPA SUFINANCIRANJA %
EU CO-FINANCING RATE %]]</f>
        <v>12208054.2205</v>
      </c>
      <c r="P3375" s="20">
        <f>Ugovori_OPULJP[[#This Row],[Bespovratna sredstva - EU dio - HRK]]/7.5345</f>
        <v>1620287.2414227885</v>
      </c>
      <c r="Q3375" s="19">
        <f>Ugovori_OPULJP[[#This Row],[Bespovratna sredstva - Ukupno (EU+Nac) HRK
= Ukupna ugovorena vrijednost bespovratnih sredstava]]*Ugovori_OPULJP[[#This Row],[STOPA NACIONALNOG SUFINANCIRANJA %]]</f>
        <v>2154362.5095000002</v>
      </c>
      <c r="R3375" s="20">
        <f>Ugovori_OPULJP[[#This Row],[Bespovratna sredstva - Nacionalni dio - HRK]]/7.5345</f>
        <v>285933.0426040215</v>
      </c>
      <c r="S3375" s="19">
        <v>14362416.73</v>
      </c>
      <c r="T3375" s="20">
        <f>Ugovori_OPULJP[[#This Row],[Bespovratna sredstva - Ukupno (EU+Nac) HRK
= Ukupna ugovorena vrijednost bespovratnih sredstava]]/7.5345</f>
        <v>1906220.28402681</v>
      </c>
      <c r="U3375" s="19">
        <v>0</v>
      </c>
      <c r="V3375" s="20">
        <f>Ugovori_OPULJP[[#This Row],[Javni doprinos korisnika - HRK]]/7.5345</f>
        <v>0</v>
      </c>
      <c r="W3375" s="19">
        <v>0</v>
      </c>
      <c r="X3375" s="20">
        <f>Ugovori_OPULJP[[#This Row],[Privatni doprinos korisnika - HRK]]/7.5345</f>
        <v>0</v>
      </c>
      <c r="Y3375" s="21">
        <f>Ugovori_OPULJP[[#This Row],[Bespovratna sredstva - Ukupno (EU+Nac) HRK
= Ukupna ugovorena vrijednost bespovratnih sredstava]]+Ugovori_OPULJP[[#This Row],[Javni doprinos korisnika - HRK]]+Ugovori_OPULJP[[#This Row],[Privatni doprinos korisnika - HRK]]</f>
        <v>14362416.73</v>
      </c>
      <c r="Z3375" s="22">
        <f>Ugovori_OPULJP[[#This Row],[UKUPNI PRIHVATLJIVI IZDACI
TOTAL ELIGIBLE EXPENDITURE
= Bespovratna sredstva ukupno + doprinos korisnika
= Ukupni prihvatljivi troškovi
= Ukupna ugovorena vrijednost projekta HRK]]/7.5345</f>
        <v>1906220.28402681</v>
      </c>
      <c r="AA3375" s="13" t="s">
        <v>22</v>
      </c>
      <c r="AB3375" s="13" t="s">
        <v>19</v>
      </c>
      <c r="AC3375" s="98" t="s">
        <v>12207</v>
      </c>
      <c r="AD3375" s="12" t="s">
        <v>12148</v>
      </c>
    </row>
    <row r="3376" spans="1:30" ht="88.5" customHeight="1" x14ac:dyDescent="0.3">
      <c r="A3376" s="10" t="s">
        <v>12208</v>
      </c>
      <c r="B3376" s="11" t="s">
        <v>2787</v>
      </c>
      <c r="C3376" s="12" t="s">
        <v>12143</v>
      </c>
      <c r="D3376" s="12" t="s">
        <v>12209</v>
      </c>
      <c r="E3376" s="13" t="s">
        <v>18</v>
      </c>
      <c r="F3376" s="14" t="s">
        <v>12209</v>
      </c>
      <c r="G3376" s="14" t="s">
        <v>12210</v>
      </c>
      <c r="H3376" s="16">
        <v>43508</v>
      </c>
      <c r="I3376" s="16">
        <v>44055</v>
      </c>
      <c r="J3376" s="17" t="str">
        <f>IF(Ugovori_OPULJP[[#This Row],[DATUM ZAVRŠETKA OPERACIJE]]&gt;DATE(2023,12,31),"u provedbi","završen")</f>
        <v>završen</v>
      </c>
      <c r="K3376" s="15" t="s">
        <v>21</v>
      </c>
      <c r="L3376" s="15" t="s">
        <v>21</v>
      </c>
      <c r="M3376" s="18">
        <v>0.85</v>
      </c>
      <c r="N3376" s="18">
        <v>0.15</v>
      </c>
      <c r="O3376" s="19">
        <f>Ugovori_OPULJP[[#This Row],[Bespovratna sredstva - Ukupno (EU+Nac) HRK
= Ukupna ugovorena vrijednost bespovratnih sredstava]]*Ugovori_OPULJP[[#This Row],[EU STOPA SUFINANCIRANJA %
EU CO-FINANCING RATE %]]</f>
        <v>2337849.8939999999</v>
      </c>
      <c r="P3376" s="20">
        <f>Ugovori_OPULJP[[#This Row],[Bespovratna sredstva - EU dio - HRK]]/7.5345</f>
        <v>310286.00358351582</v>
      </c>
      <c r="Q3376" s="19">
        <f>Ugovori_OPULJP[[#This Row],[Bespovratna sredstva - Ukupno (EU+Nac) HRK
= Ukupna ugovorena vrijednost bespovratnih sredstava]]*Ugovori_OPULJP[[#This Row],[STOPA NACIONALNOG SUFINANCIRANJA %]]</f>
        <v>412561.74599999998</v>
      </c>
      <c r="R3376" s="20">
        <f>Ugovori_OPULJP[[#This Row],[Bespovratna sredstva - Nacionalni dio - HRK]]/7.5345</f>
        <v>54756.35357356161</v>
      </c>
      <c r="S3376" s="19">
        <v>2750411.64</v>
      </c>
      <c r="T3376" s="20">
        <f>Ugovori_OPULJP[[#This Row],[Bespovratna sredstva - Ukupno (EU+Nac) HRK
= Ukupna ugovorena vrijednost bespovratnih sredstava]]/7.5345</f>
        <v>365042.35715707747</v>
      </c>
      <c r="U3376" s="19">
        <v>0</v>
      </c>
      <c r="V3376" s="20">
        <f>Ugovori_OPULJP[[#This Row],[Javni doprinos korisnika - HRK]]/7.5345</f>
        <v>0</v>
      </c>
      <c r="W3376" s="19">
        <v>0</v>
      </c>
      <c r="X3376" s="20">
        <f>Ugovori_OPULJP[[#This Row],[Privatni doprinos korisnika - HRK]]/7.5345</f>
        <v>0</v>
      </c>
      <c r="Y3376" s="21">
        <f>Ugovori_OPULJP[[#This Row],[Bespovratna sredstva - Ukupno (EU+Nac) HRK
= Ukupna ugovorena vrijednost bespovratnih sredstava]]+Ugovori_OPULJP[[#This Row],[Javni doprinos korisnika - HRK]]+Ugovori_OPULJP[[#This Row],[Privatni doprinos korisnika - HRK]]</f>
        <v>2750411.64</v>
      </c>
      <c r="Z3376" s="22">
        <f>Ugovori_OPULJP[[#This Row],[UKUPNI PRIHVATLJIVI IZDACI
TOTAL ELIGIBLE EXPENDITURE
= Bespovratna sredstva ukupno + doprinos korisnika
= Ukupni prihvatljivi troškovi
= Ukupna ugovorena vrijednost projekta HRK]]/7.5345</f>
        <v>365042.35715707747</v>
      </c>
      <c r="AA3376" s="13" t="s">
        <v>22</v>
      </c>
      <c r="AB3376" s="13" t="s">
        <v>19</v>
      </c>
      <c r="AC3376" s="98" t="s">
        <v>12211</v>
      </c>
      <c r="AD3376" s="12" t="s">
        <v>12148</v>
      </c>
    </row>
    <row r="3377" spans="1:30" ht="88.5" customHeight="1" x14ac:dyDescent="0.3">
      <c r="A3377" s="10" t="s">
        <v>12212</v>
      </c>
      <c r="B3377" s="11" t="s">
        <v>2787</v>
      </c>
      <c r="C3377" s="12" t="s">
        <v>12143</v>
      </c>
      <c r="D3377" s="12" t="s">
        <v>12213</v>
      </c>
      <c r="E3377" s="13" t="s">
        <v>18</v>
      </c>
      <c r="F3377" s="14" t="s">
        <v>12213</v>
      </c>
      <c r="G3377" s="14" t="s">
        <v>12167</v>
      </c>
      <c r="H3377" s="16">
        <v>43010</v>
      </c>
      <c r="I3377" s="16">
        <v>44921</v>
      </c>
      <c r="J3377" s="17" t="str">
        <f>IF(Ugovori_OPULJP[[#This Row],[DATUM ZAVRŠETKA OPERACIJE]]&gt;DATE(2023,12,31),"u provedbi","završen")</f>
        <v>završen</v>
      </c>
      <c r="K3377" s="15" t="s">
        <v>20</v>
      </c>
      <c r="L3377" s="15" t="s">
        <v>21</v>
      </c>
      <c r="M3377" s="18">
        <v>0.85</v>
      </c>
      <c r="N3377" s="18">
        <v>0.15</v>
      </c>
      <c r="O3377" s="19">
        <f>Ugovori_OPULJP[[#This Row],[Bespovratna sredstva - Ukupno (EU+Nac) HRK
= Ukupna ugovorena vrijednost bespovratnih sredstava]]*Ugovori_OPULJP[[#This Row],[EU STOPA SUFINANCIRANJA %
EU CO-FINANCING RATE %]]</f>
        <v>42945278.832500003</v>
      </c>
      <c r="P3377" s="20">
        <f>Ugovori_OPULJP[[#This Row],[Bespovratna sredstva - EU dio - HRK]]/7.5345</f>
        <v>5699818.0147985937</v>
      </c>
      <c r="Q3377" s="19">
        <f>Ugovori_OPULJP[[#This Row],[Bespovratna sredstva - Ukupno (EU+Nac) HRK
= Ukupna ugovorena vrijednost bespovratnih sredstava]]*Ugovori_OPULJP[[#This Row],[STOPA NACIONALNOG SUFINANCIRANJA %]]</f>
        <v>7578578.6174999997</v>
      </c>
      <c r="R3377" s="20">
        <f>Ugovori_OPULJP[[#This Row],[Bespovratna sredstva - Nacionalni dio - HRK]]/7.5345</f>
        <v>1005850.237905634</v>
      </c>
      <c r="S3377" s="19">
        <v>50523857.450000003</v>
      </c>
      <c r="T3377" s="20">
        <f>Ugovori_OPULJP[[#This Row],[Bespovratna sredstva - Ukupno (EU+Nac) HRK
= Ukupna ugovorena vrijednost bespovratnih sredstava]]/7.5345</f>
        <v>6705668.2527042273</v>
      </c>
      <c r="U3377" s="19">
        <v>0</v>
      </c>
      <c r="V3377" s="20">
        <f>Ugovori_OPULJP[[#This Row],[Javni doprinos korisnika - HRK]]/7.5345</f>
        <v>0</v>
      </c>
      <c r="W3377" s="19">
        <v>0</v>
      </c>
      <c r="X3377" s="20">
        <f>Ugovori_OPULJP[[#This Row],[Privatni doprinos korisnika - HRK]]/7.5345</f>
        <v>0</v>
      </c>
      <c r="Y3377" s="21">
        <f>Ugovori_OPULJP[[#This Row],[Bespovratna sredstva - Ukupno (EU+Nac) HRK
= Ukupna ugovorena vrijednost bespovratnih sredstava]]+Ugovori_OPULJP[[#This Row],[Javni doprinos korisnika - HRK]]+Ugovori_OPULJP[[#This Row],[Privatni doprinos korisnika - HRK]]</f>
        <v>50523857.450000003</v>
      </c>
      <c r="Z3377" s="22">
        <f>Ugovori_OPULJP[[#This Row],[UKUPNI PRIHVATLJIVI IZDACI
TOTAL ELIGIBLE EXPENDITURE
= Bespovratna sredstva ukupno + doprinos korisnika
= Ukupni prihvatljivi troškovi
= Ukupna ugovorena vrijednost projekta HRK]]/7.5345</f>
        <v>6705668.2527042273</v>
      </c>
      <c r="AA3377" s="13" t="s">
        <v>22</v>
      </c>
      <c r="AB3377" s="13" t="s">
        <v>19</v>
      </c>
      <c r="AC3377" s="98" t="s">
        <v>12214</v>
      </c>
      <c r="AD3377" s="12" t="s">
        <v>12148</v>
      </c>
    </row>
    <row r="3378" spans="1:30" ht="88.5" customHeight="1" x14ac:dyDescent="0.3">
      <c r="A3378" s="10" t="s">
        <v>12215</v>
      </c>
      <c r="B3378" s="11" t="s">
        <v>2787</v>
      </c>
      <c r="C3378" s="12" t="s">
        <v>12143</v>
      </c>
      <c r="D3378" s="12" t="s">
        <v>12216</v>
      </c>
      <c r="E3378" s="13" t="s">
        <v>18</v>
      </c>
      <c r="F3378" s="14" t="s">
        <v>12216</v>
      </c>
      <c r="G3378" s="14" t="s">
        <v>12167</v>
      </c>
      <c r="H3378" s="16">
        <v>43508</v>
      </c>
      <c r="I3378" s="16">
        <v>44239</v>
      </c>
      <c r="J3378" s="17" t="str">
        <f>IF(Ugovori_OPULJP[[#This Row],[DATUM ZAVRŠETKA OPERACIJE]]&gt;DATE(2023,12,31),"u provedbi","završen")</f>
        <v>završen</v>
      </c>
      <c r="K3378" s="15" t="s">
        <v>21</v>
      </c>
      <c r="L3378" s="15" t="s">
        <v>21</v>
      </c>
      <c r="M3378" s="18">
        <v>0.85</v>
      </c>
      <c r="N3378" s="18">
        <v>0.15</v>
      </c>
      <c r="O3378" s="19">
        <f>Ugovori_OPULJP[[#This Row],[Bespovratna sredstva - Ukupno (EU+Nac) HRK
= Ukupna ugovorena vrijednost bespovratnih sredstava]]*Ugovori_OPULJP[[#This Row],[EU STOPA SUFINANCIRANJA %
EU CO-FINANCING RATE %]]</f>
        <v>1530000</v>
      </c>
      <c r="P3378" s="20">
        <f>Ugovori_OPULJP[[#This Row],[Bespovratna sredstva - EU dio - HRK]]/7.5345</f>
        <v>203065.89687437785</v>
      </c>
      <c r="Q3378" s="19">
        <f>Ugovori_OPULJP[[#This Row],[Bespovratna sredstva - Ukupno (EU+Nac) HRK
= Ukupna ugovorena vrijednost bespovratnih sredstava]]*Ugovori_OPULJP[[#This Row],[STOPA NACIONALNOG SUFINANCIRANJA %]]</f>
        <v>270000</v>
      </c>
      <c r="R3378" s="20">
        <f>Ugovori_OPULJP[[#This Row],[Bespovratna sredstva - Nacionalni dio - HRK]]/7.5345</f>
        <v>35835.158271949032</v>
      </c>
      <c r="S3378" s="19">
        <v>1800000</v>
      </c>
      <c r="T3378" s="20">
        <f>Ugovori_OPULJP[[#This Row],[Bespovratna sredstva - Ukupno (EU+Nac) HRK
= Ukupna ugovorena vrijednost bespovratnih sredstava]]/7.5345</f>
        <v>238901.05514632689</v>
      </c>
      <c r="U3378" s="19">
        <v>0</v>
      </c>
      <c r="V3378" s="20">
        <f>Ugovori_OPULJP[[#This Row],[Javni doprinos korisnika - HRK]]/7.5345</f>
        <v>0</v>
      </c>
      <c r="W3378" s="19">
        <v>0</v>
      </c>
      <c r="X3378" s="20">
        <f>Ugovori_OPULJP[[#This Row],[Privatni doprinos korisnika - HRK]]/7.5345</f>
        <v>0</v>
      </c>
      <c r="Y3378" s="21">
        <f>Ugovori_OPULJP[[#This Row],[Bespovratna sredstva - Ukupno (EU+Nac) HRK
= Ukupna ugovorena vrijednost bespovratnih sredstava]]+Ugovori_OPULJP[[#This Row],[Javni doprinos korisnika - HRK]]+Ugovori_OPULJP[[#This Row],[Privatni doprinos korisnika - HRK]]</f>
        <v>1800000</v>
      </c>
      <c r="Z3378" s="22">
        <f>Ugovori_OPULJP[[#This Row],[UKUPNI PRIHVATLJIVI IZDACI
TOTAL ELIGIBLE EXPENDITURE
= Bespovratna sredstva ukupno + doprinos korisnika
= Ukupni prihvatljivi troškovi
= Ukupna ugovorena vrijednost projekta HRK]]/7.5345</f>
        <v>238901.05514632689</v>
      </c>
      <c r="AA3378" s="13" t="s">
        <v>22</v>
      </c>
      <c r="AB3378" s="13" t="s">
        <v>19</v>
      </c>
      <c r="AC3378" s="98" t="s">
        <v>12217</v>
      </c>
      <c r="AD3378" s="12" t="s">
        <v>12148</v>
      </c>
    </row>
    <row r="3379" spans="1:30" ht="88.5" customHeight="1" x14ac:dyDescent="0.3">
      <c r="A3379" s="10" t="s">
        <v>12218</v>
      </c>
      <c r="B3379" s="11" t="s">
        <v>2787</v>
      </c>
      <c r="C3379" s="12" t="s">
        <v>12143</v>
      </c>
      <c r="D3379" s="12" t="s">
        <v>12219</v>
      </c>
      <c r="E3379" s="13" t="s">
        <v>18</v>
      </c>
      <c r="F3379" s="14" t="s">
        <v>12219</v>
      </c>
      <c r="G3379" s="14" t="s">
        <v>12167</v>
      </c>
      <c r="H3379" s="16">
        <v>42737</v>
      </c>
      <c r="I3379" s="16">
        <v>44857</v>
      </c>
      <c r="J3379" s="17" t="str">
        <f>IF(Ugovori_OPULJP[[#This Row],[DATUM ZAVRŠETKA OPERACIJE]]&gt;DATE(2023,12,31),"u provedbi","završen")</f>
        <v>završen</v>
      </c>
      <c r="K3379" s="15" t="s">
        <v>20</v>
      </c>
      <c r="L3379" s="15" t="s">
        <v>21</v>
      </c>
      <c r="M3379" s="18">
        <v>0.85</v>
      </c>
      <c r="N3379" s="18">
        <v>0.15</v>
      </c>
      <c r="O3379" s="19">
        <f>Ugovori_OPULJP[[#This Row],[Bespovratna sredstva - Ukupno (EU+Nac) HRK
= Ukupna ugovorena vrijednost bespovratnih sredstava]]*Ugovori_OPULJP[[#This Row],[EU STOPA SUFINANCIRANJA %
EU CO-FINANCING RATE %]]</f>
        <v>43336391.414999999</v>
      </c>
      <c r="P3379" s="20">
        <f>Ugovori_OPULJP[[#This Row],[Bespovratna sredstva - EU dio - HRK]]/7.5345</f>
        <v>5751727.5751542896</v>
      </c>
      <c r="Q3379" s="19">
        <f>Ugovori_OPULJP[[#This Row],[Bespovratna sredstva - Ukupno (EU+Nac) HRK
= Ukupna ugovorena vrijednost bespovratnih sredstava]]*Ugovori_OPULJP[[#This Row],[STOPA NACIONALNOG SUFINANCIRANJA %]]</f>
        <v>7647598.4849999994</v>
      </c>
      <c r="R3379" s="20">
        <f>Ugovori_OPULJP[[#This Row],[Bespovratna sredstva - Nacionalni dio - HRK]]/7.5345</f>
        <v>1015010.7485566393</v>
      </c>
      <c r="S3379" s="19">
        <v>50983989.899999999</v>
      </c>
      <c r="T3379" s="20">
        <f>Ugovori_OPULJP[[#This Row],[Bespovratna sredstva - Ukupno (EU+Nac) HRK
= Ukupna ugovorena vrijednost bespovratnih sredstava]]/7.5345</f>
        <v>6766738.3237109296</v>
      </c>
      <c r="U3379" s="19">
        <v>0</v>
      </c>
      <c r="V3379" s="20">
        <f>Ugovori_OPULJP[[#This Row],[Javni doprinos korisnika - HRK]]/7.5345</f>
        <v>0</v>
      </c>
      <c r="W3379" s="19">
        <v>0</v>
      </c>
      <c r="X3379" s="20">
        <f>Ugovori_OPULJP[[#This Row],[Privatni doprinos korisnika - HRK]]/7.5345</f>
        <v>0</v>
      </c>
      <c r="Y3379" s="21">
        <f>Ugovori_OPULJP[[#This Row],[Bespovratna sredstva - Ukupno (EU+Nac) HRK
= Ukupna ugovorena vrijednost bespovratnih sredstava]]+Ugovori_OPULJP[[#This Row],[Javni doprinos korisnika - HRK]]+Ugovori_OPULJP[[#This Row],[Privatni doprinos korisnika - HRK]]</f>
        <v>50983989.899999999</v>
      </c>
      <c r="Z3379" s="22">
        <f>Ugovori_OPULJP[[#This Row],[UKUPNI PRIHVATLJIVI IZDACI
TOTAL ELIGIBLE EXPENDITURE
= Bespovratna sredstva ukupno + doprinos korisnika
= Ukupni prihvatljivi troškovi
= Ukupna ugovorena vrijednost projekta HRK]]/7.5345</f>
        <v>6766738.3237109296</v>
      </c>
      <c r="AA3379" s="13" t="s">
        <v>22</v>
      </c>
      <c r="AB3379" s="13" t="s">
        <v>19</v>
      </c>
      <c r="AC3379" s="98" t="s">
        <v>12220</v>
      </c>
      <c r="AD3379" s="12" t="s">
        <v>12148</v>
      </c>
    </row>
    <row r="3380" spans="1:30" ht="88.5" customHeight="1" x14ac:dyDescent="0.3">
      <c r="A3380" s="10" t="s">
        <v>12221</v>
      </c>
      <c r="B3380" s="11" t="s">
        <v>2787</v>
      </c>
      <c r="C3380" s="12" t="s">
        <v>12143</v>
      </c>
      <c r="D3380" s="12" t="s">
        <v>12222</v>
      </c>
      <c r="E3380" s="13" t="s">
        <v>18</v>
      </c>
      <c r="F3380" s="14" t="s">
        <v>12222</v>
      </c>
      <c r="G3380" s="14" t="s">
        <v>12167</v>
      </c>
      <c r="H3380" s="16">
        <v>43424</v>
      </c>
      <c r="I3380" s="16">
        <v>45005</v>
      </c>
      <c r="J3380" s="17" t="str">
        <f>IF(Ugovori_OPULJP[[#This Row],[DATUM ZAVRŠETKA OPERACIJE]]&gt;DATE(2023,12,31),"u provedbi","završen")</f>
        <v>završen</v>
      </c>
      <c r="K3380" s="15" t="s">
        <v>20</v>
      </c>
      <c r="L3380" s="15" t="s">
        <v>21</v>
      </c>
      <c r="M3380" s="18">
        <v>0.85</v>
      </c>
      <c r="N3380" s="18">
        <v>0.15</v>
      </c>
      <c r="O3380" s="19">
        <f>Ugovori_OPULJP[[#This Row],[Bespovratna sredstva - Ukupno (EU+Nac) HRK
= Ukupna ugovorena vrijednost bespovratnih sredstava]]*Ugovori_OPULJP[[#This Row],[EU STOPA SUFINANCIRANJA %
EU CO-FINANCING RATE %]]</f>
        <v>19096016.173</v>
      </c>
      <c r="P3380" s="20">
        <f>Ugovori_OPULJP[[#This Row],[Bespovratna sredstva - EU dio - HRK]]/7.5345</f>
        <v>2534476.8960116794</v>
      </c>
      <c r="Q3380" s="19">
        <f>Ugovori_OPULJP[[#This Row],[Bespovratna sredstva - Ukupno (EU+Nac) HRK
= Ukupna ugovorena vrijednost bespovratnih sredstava]]*Ugovori_OPULJP[[#This Row],[STOPA NACIONALNOG SUFINANCIRANJA %]]</f>
        <v>3369885.2069999999</v>
      </c>
      <c r="R3380" s="20">
        <f>Ugovori_OPULJP[[#This Row],[Bespovratna sredstva - Nacionalni dio - HRK]]/7.5345</f>
        <v>447260.62870794343</v>
      </c>
      <c r="S3380" s="19">
        <v>22465901.379999999</v>
      </c>
      <c r="T3380" s="20">
        <f>Ugovori_OPULJP[[#This Row],[Bespovratna sredstva - Ukupno (EU+Nac) HRK
= Ukupna ugovorena vrijednost bespovratnih sredstava]]/7.5345</f>
        <v>2981737.5247196229</v>
      </c>
      <c r="U3380" s="19">
        <v>0</v>
      </c>
      <c r="V3380" s="20">
        <f>Ugovori_OPULJP[[#This Row],[Javni doprinos korisnika - HRK]]/7.5345</f>
        <v>0</v>
      </c>
      <c r="W3380" s="19">
        <v>0</v>
      </c>
      <c r="X3380" s="20">
        <f>Ugovori_OPULJP[[#This Row],[Privatni doprinos korisnika - HRK]]/7.5345</f>
        <v>0</v>
      </c>
      <c r="Y3380" s="21">
        <f>Ugovori_OPULJP[[#This Row],[Bespovratna sredstva - Ukupno (EU+Nac) HRK
= Ukupna ugovorena vrijednost bespovratnih sredstava]]+Ugovori_OPULJP[[#This Row],[Javni doprinos korisnika - HRK]]+Ugovori_OPULJP[[#This Row],[Privatni doprinos korisnika - HRK]]</f>
        <v>22465901.379999999</v>
      </c>
      <c r="Z3380" s="22">
        <f>Ugovori_OPULJP[[#This Row],[UKUPNI PRIHVATLJIVI IZDACI
TOTAL ELIGIBLE EXPENDITURE
= Bespovratna sredstva ukupno + doprinos korisnika
= Ukupni prihvatljivi troškovi
= Ukupna ugovorena vrijednost projekta HRK]]/7.5345</f>
        <v>2981737.5247196229</v>
      </c>
      <c r="AA3380" s="13" t="s">
        <v>22</v>
      </c>
      <c r="AB3380" s="13" t="s">
        <v>19</v>
      </c>
      <c r="AC3380" s="98" t="s">
        <v>12223</v>
      </c>
      <c r="AD3380" s="12" t="s">
        <v>12148</v>
      </c>
    </row>
    <row r="3381" spans="1:30" ht="88.5" customHeight="1" x14ac:dyDescent="0.3">
      <c r="A3381" s="10" t="s">
        <v>12224</v>
      </c>
      <c r="B3381" s="11" t="s">
        <v>2787</v>
      </c>
      <c r="C3381" s="12" t="s">
        <v>12143</v>
      </c>
      <c r="D3381" s="12" t="s">
        <v>12225</v>
      </c>
      <c r="E3381" s="13" t="s">
        <v>18</v>
      </c>
      <c r="F3381" s="14" t="s">
        <v>12225</v>
      </c>
      <c r="G3381" s="14" t="s">
        <v>12167</v>
      </c>
      <c r="H3381" s="16">
        <v>43406</v>
      </c>
      <c r="I3381" s="16">
        <v>44997</v>
      </c>
      <c r="J3381" s="17" t="str">
        <f>IF(Ugovori_OPULJP[[#This Row],[DATUM ZAVRŠETKA OPERACIJE]]&gt;DATE(2023,12,31),"u provedbi","završen")</f>
        <v>završen</v>
      </c>
      <c r="K3381" s="15" t="s">
        <v>20</v>
      </c>
      <c r="L3381" s="15" t="s">
        <v>21</v>
      </c>
      <c r="M3381" s="18">
        <v>0.85</v>
      </c>
      <c r="N3381" s="18">
        <v>0.15</v>
      </c>
      <c r="O3381" s="19">
        <f>Ugovori_OPULJP[[#This Row],[Bespovratna sredstva - Ukupno (EU+Nac) HRK
= Ukupna ugovorena vrijednost bespovratnih sredstava]]*Ugovori_OPULJP[[#This Row],[EU STOPA SUFINANCIRANJA %
EU CO-FINANCING RATE %]]</f>
        <v>34001716.693999998</v>
      </c>
      <c r="P3381" s="20">
        <f>Ugovori_OPULJP[[#This Row],[Bespovratna sredstva - EU dio - HRK]]/7.5345</f>
        <v>4512803.3305461537</v>
      </c>
      <c r="Q3381" s="19">
        <f>Ugovori_OPULJP[[#This Row],[Bespovratna sredstva - Ukupno (EU+Nac) HRK
= Ukupna ugovorena vrijednost bespovratnih sredstava]]*Ugovori_OPULJP[[#This Row],[STOPA NACIONALNOG SUFINANCIRANJA %]]</f>
        <v>6000302.9459999995</v>
      </c>
      <c r="R3381" s="20">
        <f>Ugovori_OPULJP[[#This Row],[Bespovratna sredstva - Nacionalni dio - HRK]]/7.5345</f>
        <v>796377.0583316742</v>
      </c>
      <c r="S3381" s="19">
        <v>40002019.640000001</v>
      </c>
      <c r="T3381" s="20">
        <f>Ugovori_OPULJP[[#This Row],[Bespovratna sredstva - Ukupno (EU+Nac) HRK
= Ukupna ugovorena vrijednost bespovratnih sredstava]]/7.5345</f>
        <v>5309180.3888778286</v>
      </c>
      <c r="U3381" s="19">
        <v>0</v>
      </c>
      <c r="V3381" s="20">
        <f>Ugovori_OPULJP[[#This Row],[Javni doprinos korisnika - HRK]]/7.5345</f>
        <v>0</v>
      </c>
      <c r="W3381" s="19">
        <v>0</v>
      </c>
      <c r="X3381" s="20">
        <f>Ugovori_OPULJP[[#This Row],[Privatni doprinos korisnika - HRK]]/7.5345</f>
        <v>0</v>
      </c>
      <c r="Y3381" s="21">
        <f>Ugovori_OPULJP[[#This Row],[Bespovratna sredstva - Ukupno (EU+Nac) HRK
= Ukupna ugovorena vrijednost bespovratnih sredstava]]+Ugovori_OPULJP[[#This Row],[Javni doprinos korisnika - HRK]]+Ugovori_OPULJP[[#This Row],[Privatni doprinos korisnika - HRK]]</f>
        <v>40002019.640000001</v>
      </c>
      <c r="Z3381" s="22">
        <f>Ugovori_OPULJP[[#This Row],[UKUPNI PRIHVATLJIVI IZDACI
TOTAL ELIGIBLE EXPENDITURE
= Bespovratna sredstva ukupno + doprinos korisnika
= Ukupni prihvatljivi troškovi
= Ukupna ugovorena vrijednost projekta HRK]]/7.5345</f>
        <v>5309180.3888778286</v>
      </c>
      <c r="AA3381" s="13" t="s">
        <v>22</v>
      </c>
      <c r="AB3381" s="13" t="s">
        <v>19</v>
      </c>
      <c r="AC3381" s="98" t="s">
        <v>12226</v>
      </c>
      <c r="AD3381" s="12" t="s">
        <v>12148</v>
      </c>
    </row>
    <row r="3382" spans="1:30" ht="88.5" customHeight="1" x14ac:dyDescent="0.3">
      <c r="A3382" s="10" t="s">
        <v>12227</v>
      </c>
      <c r="B3382" s="11" t="s">
        <v>2787</v>
      </c>
      <c r="C3382" s="12" t="s">
        <v>12143</v>
      </c>
      <c r="D3382" s="12" t="s">
        <v>12228</v>
      </c>
      <c r="E3382" s="13" t="s">
        <v>18</v>
      </c>
      <c r="F3382" s="14" t="s">
        <v>12228</v>
      </c>
      <c r="G3382" s="14" t="s">
        <v>12167</v>
      </c>
      <c r="H3382" s="16">
        <v>43613</v>
      </c>
      <c r="I3382" s="16">
        <v>45291</v>
      </c>
      <c r="J3382" s="17" t="str">
        <f>IF(Ugovori_OPULJP[[#This Row],[DATUM ZAVRŠETKA OPERACIJE]]&gt;DATE(2023,12,31),"u provedbi","završen")</f>
        <v>završen</v>
      </c>
      <c r="K3382" s="15" t="s">
        <v>20</v>
      </c>
      <c r="L3382" s="15" t="s">
        <v>21</v>
      </c>
      <c r="M3382" s="18">
        <v>0.85</v>
      </c>
      <c r="N3382" s="18">
        <v>0.15</v>
      </c>
      <c r="O3382" s="19">
        <f>Ugovori_OPULJP[[#This Row],[Bespovratna sredstva - Ukupno (EU+Nac) HRK
= Ukupna ugovorena vrijednost bespovratnih sredstava]]*Ugovori_OPULJP[[#This Row],[EU STOPA SUFINANCIRANJA %
EU CO-FINANCING RATE %]]</f>
        <v>5778300</v>
      </c>
      <c r="P3382" s="20">
        <f>Ugovori_OPULJP[[#This Row],[Bespovratna sredstva - EU dio - HRK]]/7.5345</f>
        <v>766912.20386223367</v>
      </c>
      <c r="Q3382" s="19">
        <f>Ugovori_OPULJP[[#This Row],[Bespovratna sredstva - Ukupno (EU+Nac) HRK
= Ukupna ugovorena vrijednost bespovratnih sredstava]]*Ugovori_OPULJP[[#This Row],[STOPA NACIONALNOG SUFINANCIRANJA %]]</f>
        <v>1019700</v>
      </c>
      <c r="R3382" s="20">
        <f>Ugovori_OPULJP[[#This Row],[Bespovratna sredstva - Nacionalni dio - HRK]]/7.5345</f>
        <v>135337.44774039419</v>
      </c>
      <c r="S3382" s="19">
        <v>6798000</v>
      </c>
      <c r="T3382" s="20">
        <f>Ugovori_OPULJP[[#This Row],[Bespovratna sredstva - Ukupno (EU+Nac) HRK
= Ukupna ugovorena vrijednost bespovratnih sredstava]]/7.5345</f>
        <v>902249.65160262783</v>
      </c>
      <c r="U3382" s="19">
        <v>0</v>
      </c>
      <c r="V3382" s="20">
        <f>Ugovori_OPULJP[[#This Row],[Javni doprinos korisnika - HRK]]/7.5345</f>
        <v>0</v>
      </c>
      <c r="W3382" s="19">
        <v>0</v>
      </c>
      <c r="X3382" s="20">
        <f>Ugovori_OPULJP[[#This Row],[Privatni doprinos korisnika - HRK]]/7.5345</f>
        <v>0</v>
      </c>
      <c r="Y3382" s="21">
        <f>Ugovori_OPULJP[[#This Row],[Bespovratna sredstva - Ukupno (EU+Nac) HRK
= Ukupna ugovorena vrijednost bespovratnih sredstava]]+Ugovori_OPULJP[[#This Row],[Javni doprinos korisnika - HRK]]+Ugovori_OPULJP[[#This Row],[Privatni doprinos korisnika - HRK]]</f>
        <v>6798000</v>
      </c>
      <c r="Z3382" s="22">
        <f>Ugovori_OPULJP[[#This Row],[UKUPNI PRIHVATLJIVI IZDACI
TOTAL ELIGIBLE EXPENDITURE
= Bespovratna sredstva ukupno + doprinos korisnika
= Ukupni prihvatljivi troškovi
= Ukupna ugovorena vrijednost projekta HRK]]/7.5345</f>
        <v>902249.65160262783</v>
      </c>
      <c r="AA3382" s="13" t="s">
        <v>22</v>
      </c>
      <c r="AB3382" s="13" t="s">
        <v>19</v>
      </c>
      <c r="AC3382" s="98" t="s">
        <v>12229</v>
      </c>
      <c r="AD3382" s="12" t="s">
        <v>12148</v>
      </c>
    </row>
    <row r="3383" spans="1:30" ht="88.5" customHeight="1" x14ac:dyDescent="0.3">
      <c r="A3383" s="10" t="s">
        <v>12230</v>
      </c>
      <c r="B3383" s="11" t="s">
        <v>2787</v>
      </c>
      <c r="C3383" s="12" t="s">
        <v>12143</v>
      </c>
      <c r="D3383" s="12" t="s">
        <v>12231</v>
      </c>
      <c r="E3383" s="13" t="s">
        <v>18</v>
      </c>
      <c r="F3383" s="14" t="s">
        <v>12231</v>
      </c>
      <c r="G3383" s="14" t="s">
        <v>12171</v>
      </c>
      <c r="H3383" s="16">
        <v>43445</v>
      </c>
      <c r="I3383" s="16">
        <v>45027</v>
      </c>
      <c r="J3383" s="17" t="str">
        <f>IF(Ugovori_OPULJP[[#This Row],[DATUM ZAVRŠETKA OPERACIJE]]&gt;DATE(2023,12,31),"u provedbi","završen")</f>
        <v>završen</v>
      </c>
      <c r="K3383" s="15" t="s">
        <v>20</v>
      </c>
      <c r="L3383" s="15" t="s">
        <v>21</v>
      </c>
      <c r="M3383" s="18">
        <v>0.85</v>
      </c>
      <c r="N3383" s="18">
        <v>0.15</v>
      </c>
      <c r="O3383" s="19">
        <f>Ugovori_OPULJP[[#This Row],[Bespovratna sredstva - Ukupno (EU+Nac) HRK
= Ukupna ugovorena vrijednost bespovratnih sredstava]]*Ugovori_OPULJP[[#This Row],[EU STOPA SUFINANCIRANJA %
EU CO-FINANCING RATE %]]</f>
        <v>17064890.818999998</v>
      </c>
      <c r="P3383" s="20">
        <f>Ugovori_OPULJP[[#This Row],[Bespovratna sredstva - EU dio - HRK]]/7.5345</f>
        <v>2264900.2347866478</v>
      </c>
      <c r="Q3383" s="19">
        <f>Ugovori_OPULJP[[#This Row],[Bespovratna sredstva - Ukupno (EU+Nac) HRK
= Ukupna ugovorena vrijednost bespovratnih sredstava]]*Ugovori_OPULJP[[#This Row],[STOPA NACIONALNOG SUFINANCIRANJA %]]</f>
        <v>3011451.321</v>
      </c>
      <c r="R3383" s="20">
        <f>Ugovori_OPULJP[[#This Row],[Bespovratna sredstva - Nacionalni dio - HRK]]/7.5345</f>
        <v>399688.27672705555</v>
      </c>
      <c r="S3383" s="19">
        <v>20076342.140000001</v>
      </c>
      <c r="T3383" s="20">
        <f>Ugovori_OPULJP[[#This Row],[Bespovratna sredstva - Ukupno (EU+Nac) HRK
= Ukupna ugovorena vrijednost bespovratnih sredstava]]/7.5345</f>
        <v>2664588.5115137035</v>
      </c>
      <c r="U3383" s="19">
        <v>0</v>
      </c>
      <c r="V3383" s="20">
        <f>Ugovori_OPULJP[[#This Row],[Javni doprinos korisnika - HRK]]/7.5345</f>
        <v>0</v>
      </c>
      <c r="W3383" s="19">
        <v>0</v>
      </c>
      <c r="X3383" s="20">
        <f>Ugovori_OPULJP[[#This Row],[Privatni doprinos korisnika - HRK]]/7.5345</f>
        <v>0</v>
      </c>
      <c r="Y3383" s="21">
        <f>Ugovori_OPULJP[[#This Row],[Bespovratna sredstva - Ukupno (EU+Nac) HRK
= Ukupna ugovorena vrijednost bespovratnih sredstava]]+Ugovori_OPULJP[[#This Row],[Javni doprinos korisnika - HRK]]+Ugovori_OPULJP[[#This Row],[Privatni doprinos korisnika - HRK]]</f>
        <v>20076342.140000001</v>
      </c>
      <c r="Z3383" s="22">
        <f>Ugovori_OPULJP[[#This Row],[UKUPNI PRIHVATLJIVI IZDACI
TOTAL ELIGIBLE EXPENDITURE
= Bespovratna sredstva ukupno + doprinos korisnika
= Ukupni prihvatljivi troškovi
= Ukupna ugovorena vrijednost projekta HRK]]/7.5345</f>
        <v>2664588.5115137035</v>
      </c>
      <c r="AA3383" s="13" t="s">
        <v>22</v>
      </c>
      <c r="AB3383" s="13" t="s">
        <v>19</v>
      </c>
      <c r="AC3383" s="98" t="s">
        <v>12232</v>
      </c>
      <c r="AD3383" s="12" t="s">
        <v>12148</v>
      </c>
    </row>
    <row r="3384" spans="1:30" ht="88.5" customHeight="1" x14ac:dyDescent="0.3">
      <c r="A3384" s="10" t="s">
        <v>12233</v>
      </c>
      <c r="B3384" s="11" t="s">
        <v>2787</v>
      </c>
      <c r="C3384" s="12" t="s">
        <v>12143</v>
      </c>
      <c r="D3384" s="12" t="s">
        <v>12234</v>
      </c>
      <c r="E3384" s="13" t="s">
        <v>18</v>
      </c>
      <c r="F3384" s="14" t="s">
        <v>12234</v>
      </c>
      <c r="G3384" s="14" t="s">
        <v>12192</v>
      </c>
      <c r="H3384" s="16">
        <v>43672</v>
      </c>
      <c r="I3384" s="16">
        <v>44921</v>
      </c>
      <c r="J3384" s="17" t="str">
        <f>IF(Ugovori_OPULJP[[#This Row],[DATUM ZAVRŠETKA OPERACIJE]]&gt;DATE(2023,12,31),"u provedbi","završen")</f>
        <v>završen</v>
      </c>
      <c r="K3384" s="15" t="s">
        <v>20</v>
      </c>
      <c r="L3384" s="15" t="s">
        <v>21</v>
      </c>
      <c r="M3384" s="18">
        <v>0.85</v>
      </c>
      <c r="N3384" s="18">
        <v>0.15</v>
      </c>
      <c r="O3384" s="19">
        <f>Ugovori_OPULJP[[#This Row],[Bespovratna sredstva - Ukupno (EU+Nac) HRK
= Ukupna ugovorena vrijednost bespovratnih sredstava]]*Ugovori_OPULJP[[#This Row],[EU STOPA SUFINANCIRANJA %
EU CO-FINANCING RATE %]]</f>
        <v>4091899.9404999996</v>
      </c>
      <c r="P3384" s="20">
        <f>Ugovori_OPULJP[[#This Row],[Bespovratna sredstva - EU dio - HRK]]/7.5345</f>
        <v>543088.45185480115</v>
      </c>
      <c r="Q3384" s="19">
        <f>Ugovori_OPULJP[[#This Row],[Bespovratna sredstva - Ukupno (EU+Nac) HRK
= Ukupna ugovorena vrijednost bespovratnih sredstava]]*Ugovori_OPULJP[[#This Row],[STOPA NACIONALNOG SUFINANCIRANJA %]]</f>
        <v>722099.98949999991</v>
      </c>
      <c r="R3384" s="20">
        <f>Ugovori_OPULJP[[#This Row],[Bespovratna sredstva - Nacionalni dio - HRK]]/7.5345</f>
        <v>95839.138562611974</v>
      </c>
      <c r="S3384" s="19">
        <v>4813999.93</v>
      </c>
      <c r="T3384" s="20">
        <f>Ugovori_OPULJP[[#This Row],[Bespovratna sredstva - Ukupno (EU+Nac) HRK
= Ukupna ugovorena vrijednost bespovratnih sredstava]]/7.5345</f>
        <v>638927.59041741316</v>
      </c>
      <c r="U3384" s="19">
        <v>0</v>
      </c>
      <c r="V3384" s="20">
        <f>Ugovori_OPULJP[[#This Row],[Javni doprinos korisnika - HRK]]/7.5345</f>
        <v>0</v>
      </c>
      <c r="W3384" s="19">
        <v>0</v>
      </c>
      <c r="X3384" s="20">
        <f>Ugovori_OPULJP[[#This Row],[Privatni doprinos korisnika - HRK]]/7.5345</f>
        <v>0</v>
      </c>
      <c r="Y3384" s="21">
        <f>Ugovori_OPULJP[[#This Row],[Bespovratna sredstva - Ukupno (EU+Nac) HRK
= Ukupna ugovorena vrijednost bespovratnih sredstava]]+Ugovori_OPULJP[[#This Row],[Javni doprinos korisnika - HRK]]+Ugovori_OPULJP[[#This Row],[Privatni doprinos korisnika - HRK]]</f>
        <v>4813999.93</v>
      </c>
      <c r="Z3384" s="22">
        <f>Ugovori_OPULJP[[#This Row],[UKUPNI PRIHVATLJIVI IZDACI
TOTAL ELIGIBLE EXPENDITURE
= Bespovratna sredstva ukupno + doprinos korisnika
= Ukupni prihvatljivi troškovi
= Ukupna ugovorena vrijednost projekta HRK]]/7.5345</f>
        <v>638927.59041741316</v>
      </c>
      <c r="AA3384" s="13" t="s">
        <v>22</v>
      </c>
      <c r="AB3384" s="13" t="s">
        <v>19</v>
      </c>
      <c r="AC3384" s="98" t="s">
        <v>12235</v>
      </c>
      <c r="AD3384" s="12" t="s">
        <v>12148</v>
      </c>
    </row>
    <row r="3385" spans="1:30" ht="88.5" customHeight="1" x14ac:dyDescent="0.3">
      <c r="A3385" s="10" t="s">
        <v>12236</v>
      </c>
      <c r="B3385" s="11" t="s">
        <v>2787</v>
      </c>
      <c r="C3385" s="12" t="s">
        <v>12143</v>
      </c>
      <c r="D3385" s="12" t="s">
        <v>12237</v>
      </c>
      <c r="E3385" s="13" t="s">
        <v>18</v>
      </c>
      <c r="F3385" s="14" t="s">
        <v>12237</v>
      </c>
      <c r="G3385" s="14" t="s">
        <v>12151</v>
      </c>
      <c r="H3385" s="16">
        <v>42736</v>
      </c>
      <c r="I3385" s="16">
        <v>45291</v>
      </c>
      <c r="J3385" s="17" t="str">
        <f>IF(Ugovori_OPULJP[[#This Row],[DATUM ZAVRŠETKA OPERACIJE]]&gt;DATE(2023,12,31),"u provedbi","završen")</f>
        <v>završen</v>
      </c>
      <c r="K3385" s="15" t="s">
        <v>20</v>
      </c>
      <c r="L3385" s="15" t="s">
        <v>21</v>
      </c>
      <c r="M3385" s="18">
        <v>0.85</v>
      </c>
      <c r="N3385" s="18">
        <v>0.15</v>
      </c>
      <c r="O3385" s="19">
        <f>Ugovori_OPULJP[[#This Row],[Bespovratna sredstva - Ukupno (EU+Nac) HRK
= Ukupna ugovorena vrijednost bespovratnih sredstava]]*Ugovori_OPULJP[[#This Row],[EU STOPA SUFINANCIRANJA %
EU CO-FINANCING RATE %]]</f>
        <v>42181250</v>
      </c>
      <c r="P3385" s="20">
        <f>Ugovori_OPULJP[[#This Row],[Bespovratna sredstva - EU dio - HRK]]/7.5345</f>
        <v>5598413.9624394448</v>
      </c>
      <c r="Q3385" s="19">
        <f>Ugovori_OPULJP[[#This Row],[Bespovratna sredstva - Ukupno (EU+Nac) HRK
= Ukupna ugovorena vrijednost bespovratnih sredstava]]*Ugovori_OPULJP[[#This Row],[STOPA NACIONALNOG SUFINANCIRANJA %]]</f>
        <v>7443750</v>
      </c>
      <c r="R3385" s="20">
        <f>Ugovori_OPULJP[[#This Row],[Bespovratna sredstva - Nacionalni dio - HRK]]/7.5345</f>
        <v>987955.40513637266</v>
      </c>
      <c r="S3385" s="19">
        <v>49625000</v>
      </c>
      <c r="T3385" s="20">
        <f>Ugovori_OPULJP[[#This Row],[Bespovratna sredstva - Ukupno (EU+Nac) HRK
= Ukupna ugovorena vrijednost bespovratnih sredstava]]/7.5345</f>
        <v>6586369.3675758177</v>
      </c>
      <c r="U3385" s="19">
        <v>0</v>
      </c>
      <c r="V3385" s="20">
        <f>Ugovori_OPULJP[[#This Row],[Javni doprinos korisnika - HRK]]/7.5345</f>
        <v>0</v>
      </c>
      <c r="W3385" s="19">
        <v>0</v>
      </c>
      <c r="X3385" s="20">
        <f>Ugovori_OPULJP[[#This Row],[Privatni doprinos korisnika - HRK]]/7.5345</f>
        <v>0</v>
      </c>
      <c r="Y3385" s="21">
        <f>Ugovori_OPULJP[[#This Row],[Bespovratna sredstva - Ukupno (EU+Nac) HRK
= Ukupna ugovorena vrijednost bespovratnih sredstava]]+Ugovori_OPULJP[[#This Row],[Javni doprinos korisnika - HRK]]+Ugovori_OPULJP[[#This Row],[Privatni doprinos korisnika - HRK]]</f>
        <v>49625000</v>
      </c>
      <c r="Z3385" s="22">
        <f>Ugovori_OPULJP[[#This Row],[UKUPNI PRIHVATLJIVI IZDACI
TOTAL ELIGIBLE EXPENDITURE
= Bespovratna sredstva ukupno + doprinos korisnika
= Ukupni prihvatljivi troškovi
= Ukupna ugovorena vrijednost projekta HRK]]/7.5345</f>
        <v>6586369.3675758177</v>
      </c>
      <c r="AA3385" s="13" t="s">
        <v>22</v>
      </c>
      <c r="AB3385" s="13" t="s">
        <v>19</v>
      </c>
      <c r="AC3385" s="98" t="s">
        <v>12238</v>
      </c>
      <c r="AD3385" s="12" t="s">
        <v>12148</v>
      </c>
    </row>
    <row r="3386" spans="1:30" ht="88.5" customHeight="1" x14ac:dyDescent="0.3">
      <c r="A3386" s="10" t="s">
        <v>12239</v>
      </c>
      <c r="B3386" s="11" t="s">
        <v>2787</v>
      </c>
      <c r="C3386" s="12" t="s">
        <v>12143</v>
      </c>
      <c r="D3386" s="12" t="s">
        <v>12240</v>
      </c>
      <c r="E3386" s="13" t="s">
        <v>18</v>
      </c>
      <c r="F3386" s="14" t="s">
        <v>12240</v>
      </c>
      <c r="G3386" s="14" t="s">
        <v>12151</v>
      </c>
      <c r="H3386" s="16">
        <v>43191</v>
      </c>
      <c r="I3386" s="16">
        <v>44742</v>
      </c>
      <c r="J3386" s="17" t="str">
        <f>IF(Ugovori_OPULJP[[#This Row],[DATUM ZAVRŠETKA OPERACIJE]]&gt;DATE(2023,12,31),"u provedbi","završen")</f>
        <v>završen</v>
      </c>
      <c r="K3386" s="15" t="s">
        <v>20</v>
      </c>
      <c r="L3386" s="15" t="s">
        <v>21</v>
      </c>
      <c r="M3386" s="18">
        <v>0.85</v>
      </c>
      <c r="N3386" s="18">
        <v>0.15</v>
      </c>
      <c r="O3386" s="19">
        <f>Ugovori_OPULJP[[#This Row],[Bespovratna sredstva - Ukupno (EU+Nac) HRK
= Ukupna ugovorena vrijednost bespovratnih sredstava]]*Ugovori_OPULJP[[#This Row],[EU STOPA SUFINANCIRANJA %
EU CO-FINANCING RATE %]]</f>
        <v>12648000</v>
      </c>
      <c r="P3386" s="20">
        <f>Ugovori_OPULJP[[#This Row],[Bespovratna sredstva - EU dio - HRK]]/7.5345</f>
        <v>1678678.0808281903</v>
      </c>
      <c r="Q3386" s="19">
        <f>Ugovori_OPULJP[[#This Row],[Bespovratna sredstva - Ukupno (EU+Nac) HRK
= Ukupna ugovorena vrijednost bespovratnih sredstava]]*Ugovori_OPULJP[[#This Row],[STOPA NACIONALNOG SUFINANCIRANJA %]]</f>
        <v>2232000</v>
      </c>
      <c r="R3386" s="20">
        <f>Ugovori_OPULJP[[#This Row],[Bespovratna sredstva - Nacionalni dio - HRK]]/7.5345</f>
        <v>296237.30838144536</v>
      </c>
      <c r="S3386" s="19">
        <v>14880000</v>
      </c>
      <c r="T3386" s="20">
        <f>Ugovori_OPULJP[[#This Row],[Bespovratna sredstva - Ukupno (EU+Nac) HRK
= Ukupna ugovorena vrijednost bespovratnih sredstava]]/7.5345</f>
        <v>1974915.3892096356</v>
      </c>
      <c r="U3386" s="19">
        <v>0</v>
      </c>
      <c r="V3386" s="20">
        <f>Ugovori_OPULJP[[#This Row],[Javni doprinos korisnika - HRK]]/7.5345</f>
        <v>0</v>
      </c>
      <c r="W3386" s="19">
        <v>0</v>
      </c>
      <c r="X3386" s="20">
        <f>Ugovori_OPULJP[[#This Row],[Privatni doprinos korisnika - HRK]]/7.5345</f>
        <v>0</v>
      </c>
      <c r="Y3386" s="21">
        <f>Ugovori_OPULJP[[#This Row],[Bespovratna sredstva - Ukupno (EU+Nac) HRK
= Ukupna ugovorena vrijednost bespovratnih sredstava]]+Ugovori_OPULJP[[#This Row],[Javni doprinos korisnika - HRK]]+Ugovori_OPULJP[[#This Row],[Privatni doprinos korisnika - HRK]]</f>
        <v>14880000</v>
      </c>
      <c r="Z3386" s="22">
        <f>Ugovori_OPULJP[[#This Row],[UKUPNI PRIHVATLJIVI IZDACI
TOTAL ELIGIBLE EXPENDITURE
= Bespovratna sredstva ukupno + doprinos korisnika
= Ukupni prihvatljivi troškovi
= Ukupna ugovorena vrijednost projekta HRK]]/7.5345</f>
        <v>1974915.3892096356</v>
      </c>
      <c r="AA3386" s="13" t="s">
        <v>22</v>
      </c>
      <c r="AB3386" s="13" t="s">
        <v>19</v>
      </c>
      <c r="AC3386" s="98" t="s">
        <v>12241</v>
      </c>
      <c r="AD3386" s="12" t="s">
        <v>12148</v>
      </c>
    </row>
    <row r="3387" spans="1:30" ht="88.5" customHeight="1" x14ac:dyDescent="0.3">
      <c r="A3387" s="10" t="s">
        <v>12242</v>
      </c>
      <c r="B3387" s="11" t="s">
        <v>2787</v>
      </c>
      <c r="C3387" s="12" t="s">
        <v>12143</v>
      </c>
      <c r="D3387" s="12" t="s">
        <v>12243</v>
      </c>
      <c r="E3387" s="13" t="s">
        <v>18</v>
      </c>
      <c r="F3387" s="14" t="s">
        <v>12243</v>
      </c>
      <c r="G3387" s="14" t="s">
        <v>12151</v>
      </c>
      <c r="H3387" s="16">
        <v>43101</v>
      </c>
      <c r="I3387" s="16">
        <v>44377</v>
      </c>
      <c r="J3387" s="17" t="str">
        <f>IF(Ugovori_OPULJP[[#This Row],[DATUM ZAVRŠETKA OPERACIJE]]&gt;DATE(2023,12,31),"u provedbi","završen")</f>
        <v>završen</v>
      </c>
      <c r="K3387" s="15" t="s">
        <v>20</v>
      </c>
      <c r="L3387" s="15" t="s">
        <v>21</v>
      </c>
      <c r="M3387" s="18">
        <v>0.85</v>
      </c>
      <c r="N3387" s="18">
        <v>0.15</v>
      </c>
      <c r="O3387" s="19">
        <f>Ugovori_OPULJP[[#This Row],[Bespovratna sredstva - Ukupno (EU+Nac) HRK
= Ukupna ugovorena vrijednost bespovratnih sredstava]]*Ugovori_OPULJP[[#This Row],[EU STOPA SUFINANCIRANJA %
EU CO-FINANCING RATE %]]</f>
        <v>22213050</v>
      </c>
      <c r="P3387" s="20">
        <f>Ugovori_OPULJP[[#This Row],[Bespovratna sredstva - EU dio - HRK]]/7.5345</f>
        <v>2948178.3794545089</v>
      </c>
      <c r="Q3387" s="19">
        <f>Ugovori_OPULJP[[#This Row],[Bespovratna sredstva - Ukupno (EU+Nac) HRK
= Ukupna ugovorena vrijednost bespovratnih sredstava]]*Ugovori_OPULJP[[#This Row],[STOPA NACIONALNOG SUFINANCIRANJA %]]</f>
        <v>3919950</v>
      </c>
      <c r="R3387" s="20">
        <f>Ugovori_OPULJP[[#This Row],[Bespovratna sredstva - Nacionalni dio - HRK]]/7.5345</f>
        <v>520266.77284491336</v>
      </c>
      <c r="S3387" s="19">
        <v>26133000</v>
      </c>
      <c r="T3387" s="20">
        <f>Ugovori_OPULJP[[#This Row],[Bespovratna sredstva - Ukupno (EU+Nac) HRK
= Ukupna ugovorena vrijednost bespovratnih sredstava]]/7.5345</f>
        <v>3468445.1522994223</v>
      </c>
      <c r="U3387" s="19">
        <v>0</v>
      </c>
      <c r="V3387" s="20">
        <f>Ugovori_OPULJP[[#This Row],[Javni doprinos korisnika - HRK]]/7.5345</f>
        <v>0</v>
      </c>
      <c r="W3387" s="19">
        <v>0</v>
      </c>
      <c r="X3387" s="20">
        <f>Ugovori_OPULJP[[#This Row],[Privatni doprinos korisnika - HRK]]/7.5345</f>
        <v>0</v>
      </c>
      <c r="Y3387" s="21">
        <f>Ugovori_OPULJP[[#This Row],[Bespovratna sredstva - Ukupno (EU+Nac) HRK
= Ukupna ugovorena vrijednost bespovratnih sredstava]]+Ugovori_OPULJP[[#This Row],[Javni doprinos korisnika - HRK]]+Ugovori_OPULJP[[#This Row],[Privatni doprinos korisnika - HRK]]</f>
        <v>26133000</v>
      </c>
      <c r="Z3387" s="22">
        <f>Ugovori_OPULJP[[#This Row],[UKUPNI PRIHVATLJIVI IZDACI
TOTAL ELIGIBLE EXPENDITURE
= Bespovratna sredstva ukupno + doprinos korisnika
= Ukupni prihvatljivi troškovi
= Ukupna ugovorena vrijednost projekta HRK]]/7.5345</f>
        <v>3468445.1522994223</v>
      </c>
      <c r="AA3387" s="13" t="s">
        <v>22</v>
      </c>
      <c r="AB3387" s="13" t="s">
        <v>19</v>
      </c>
      <c r="AC3387" s="98" t="s">
        <v>12244</v>
      </c>
      <c r="AD3387" s="12" t="s">
        <v>12148</v>
      </c>
    </row>
    <row r="3388" spans="1:30" ht="88.5" customHeight="1" x14ac:dyDescent="0.3">
      <c r="A3388" s="10" t="s">
        <v>12245</v>
      </c>
      <c r="B3388" s="11" t="s">
        <v>2787</v>
      </c>
      <c r="C3388" s="12" t="s">
        <v>12143</v>
      </c>
      <c r="D3388" s="12" t="s">
        <v>12246</v>
      </c>
      <c r="E3388" s="13" t="s">
        <v>18</v>
      </c>
      <c r="F3388" s="14" t="s">
        <v>12246</v>
      </c>
      <c r="G3388" s="14" t="s">
        <v>12210</v>
      </c>
      <c r="H3388" s="16">
        <v>43900</v>
      </c>
      <c r="I3388" s="16">
        <v>45270</v>
      </c>
      <c r="J3388" s="17" t="str">
        <f>IF(Ugovori_OPULJP[[#This Row],[DATUM ZAVRŠETKA OPERACIJE]]&gt;DATE(2023,12,31),"u provedbi","završen")</f>
        <v>završen</v>
      </c>
      <c r="K3388" s="15" t="s">
        <v>21</v>
      </c>
      <c r="L3388" s="15" t="s">
        <v>21</v>
      </c>
      <c r="M3388" s="18">
        <v>0.85</v>
      </c>
      <c r="N3388" s="18">
        <v>0.15</v>
      </c>
      <c r="O3388" s="19">
        <f>Ugovori_OPULJP[[#This Row],[Bespovratna sredstva - Ukupno (EU+Nac) HRK
= Ukupna ugovorena vrijednost bespovratnih sredstava]]*Ugovori_OPULJP[[#This Row],[EU STOPA SUFINANCIRANJA %
EU CO-FINANCING RATE %]]</f>
        <v>12497210</v>
      </c>
      <c r="P3388" s="20">
        <f>Ugovori_OPULJP[[#This Row],[Bespovratna sredstva - EU dio - HRK]]/7.5345</f>
        <v>1658664.8085473487</v>
      </c>
      <c r="Q3388" s="19">
        <f>Ugovori_OPULJP[[#This Row],[Bespovratna sredstva - Ukupno (EU+Nac) HRK
= Ukupna ugovorena vrijednost bespovratnih sredstava]]*Ugovori_OPULJP[[#This Row],[STOPA NACIONALNOG SUFINANCIRANJA %]]</f>
        <v>2205390</v>
      </c>
      <c r="R3388" s="20">
        <f>Ugovori_OPULJP[[#This Row],[Bespovratna sredstva - Nacionalni dio - HRK]]/7.5345</f>
        <v>292705.55444953212</v>
      </c>
      <c r="S3388" s="19">
        <v>14702600</v>
      </c>
      <c r="T3388" s="20">
        <f>Ugovori_OPULJP[[#This Row],[Bespovratna sredstva - Ukupno (EU+Nac) HRK
= Ukupna ugovorena vrijednost bespovratnih sredstava]]/7.5345</f>
        <v>1951370.3629968809</v>
      </c>
      <c r="U3388" s="19">
        <v>0</v>
      </c>
      <c r="V3388" s="20">
        <f>Ugovori_OPULJP[[#This Row],[Javni doprinos korisnika - HRK]]/7.5345</f>
        <v>0</v>
      </c>
      <c r="W3388" s="19">
        <v>0</v>
      </c>
      <c r="X3388" s="20">
        <f>Ugovori_OPULJP[[#This Row],[Privatni doprinos korisnika - HRK]]/7.5345</f>
        <v>0</v>
      </c>
      <c r="Y3388" s="21">
        <f>Ugovori_OPULJP[[#This Row],[Bespovratna sredstva - Ukupno (EU+Nac) HRK
= Ukupna ugovorena vrijednost bespovratnih sredstava]]+Ugovori_OPULJP[[#This Row],[Javni doprinos korisnika - HRK]]+Ugovori_OPULJP[[#This Row],[Privatni doprinos korisnika - HRK]]</f>
        <v>14702600</v>
      </c>
      <c r="Z3388" s="22">
        <f>Ugovori_OPULJP[[#This Row],[UKUPNI PRIHVATLJIVI IZDACI
TOTAL ELIGIBLE EXPENDITURE
= Bespovratna sredstva ukupno + doprinos korisnika
= Ukupni prihvatljivi troškovi
= Ukupna ugovorena vrijednost projekta HRK]]/7.5345</f>
        <v>1951370.3629968809</v>
      </c>
      <c r="AA3388" s="13" t="s">
        <v>22</v>
      </c>
      <c r="AB3388" s="13" t="s">
        <v>19</v>
      </c>
      <c r="AC3388" s="98" t="s">
        <v>12246</v>
      </c>
      <c r="AD3388" s="12" t="s">
        <v>12148</v>
      </c>
    </row>
    <row r="3389" spans="1:30" ht="88.5" customHeight="1" x14ac:dyDescent="0.3">
      <c r="A3389" s="10" t="s">
        <v>12247</v>
      </c>
      <c r="B3389" s="11" t="s">
        <v>2787</v>
      </c>
      <c r="C3389" s="12" t="s">
        <v>12143</v>
      </c>
      <c r="D3389" s="12" t="s">
        <v>12248</v>
      </c>
      <c r="E3389" s="13" t="s">
        <v>18</v>
      </c>
      <c r="F3389" s="14" t="s">
        <v>12248</v>
      </c>
      <c r="G3389" s="14" t="s">
        <v>7642</v>
      </c>
      <c r="H3389" s="16">
        <v>43922</v>
      </c>
      <c r="I3389" s="16">
        <v>44685</v>
      </c>
      <c r="J3389" s="17" t="str">
        <f>IF(Ugovori_OPULJP[[#This Row],[DATUM ZAVRŠETKA OPERACIJE]]&gt;DATE(2023,12,31),"u provedbi","završen")</f>
        <v>završen</v>
      </c>
      <c r="K3389" s="15" t="s">
        <v>21</v>
      </c>
      <c r="L3389" s="15" t="s">
        <v>21</v>
      </c>
      <c r="M3389" s="18">
        <v>0.85</v>
      </c>
      <c r="N3389" s="18">
        <v>0.15</v>
      </c>
      <c r="O3389" s="19">
        <f>Ugovori_OPULJP[[#This Row],[Bespovratna sredstva - Ukupno (EU+Nac) HRK
= Ukupna ugovorena vrijednost bespovratnih sredstava]]*Ugovori_OPULJP[[#This Row],[EU STOPA SUFINANCIRANJA %
EU CO-FINANCING RATE %]]</f>
        <v>4847099.5</v>
      </c>
      <c r="P3389" s="20">
        <f>Ugovori_OPULJP[[#This Row],[Bespovratna sredstva - EU dio - HRK]]/7.5345</f>
        <v>643320.65830512973</v>
      </c>
      <c r="Q3389" s="19">
        <f>Ugovori_OPULJP[[#This Row],[Bespovratna sredstva - Ukupno (EU+Nac) HRK
= Ukupna ugovorena vrijednost bespovratnih sredstava]]*Ugovori_OPULJP[[#This Row],[STOPA NACIONALNOG SUFINANCIRANJA %]]</f>
        <v>855370.5</v>
      </c>
      <c r="R3389" s="20">
        <f>Ugovori_OPULJP[[#This Row],[Bespovratna sredstva - Nacionalni dio - HRK]]/7.5345</f>
        <v>113527.17499502288</v>
      </c>
      <c r="S3389" s="19">
        <v>5702470</v>
      </c>
      <c r="T3389" s="20">
        <f>Ugovori_OPULJP[[#This Row],[Bespovratna sredstva - Ukupno (EU+Nac) HRK
= Ukupna ugovorena vrijednost bespovratnih sredstava]]/7.5345</f>
        <v>756847.83330015256</v>
      </c>
      <c r="U3389" s="19">
        <v>0</v>
      </c>
      <c r="V3389" s="20">
        <f>Ugovori_OPULJP[[#This Row],[Javni doprinos korisnika - HRK]]/7.5345</f>
        <v>0</v>
      </c>
      <c r="W3389" s="19">
        <v>0</v>
      </c>
      <c r="X3389" s="20">
        <f>Ugovori_OPULJP[[#This Row],[Privatni doprinos korisnika - HRK]]/7.5345</f>
        <v>0</v>
      </c>
      <c r="Y3389" s="21">
        <f>Ugovori_OPULJP[[#This Row],[Bespovratna sredstva - Ukupno (EU+Nac) HRK
= Ukupna ugovorena vrijednost bespovratnih sredstava]]+Ugovori_OPULJP[[#This Row],[Javni doprinos korisnika - HRK]]+Ugovori_OPULJP[[#This Row],[Privatni doprinos korisnika - HRK]]</f>
        <v>5702470</v>
      </c>
      <c r="Z3389" s="22">
        <f>Ugovori_OPULJP[[#This Row],[UKUPNI PRIHVATLJIVI IZDACI
TOTAL ELIGIBLE EXPENDITURE
= Bespovratna sredstva ukupno + doprinos korisnika
= Ukupni prihvatljivi troškovi
= Ukupna ugovorena vrijednost projekta HRK]]/7.5345</f>
        <v>756847.83330015256</v>
      </c>
      <c r="AA3389" s="13" t="s">
        <v>22</v>
      </c>
      <c r="AB3389" s="13" t="s">
        <v>19</v>
      </c>
      <c r="AC3389" s="98" t="s">
        <v>12249</v>
      </c>
      <c r="AD3389" s="12" t="s">
        <v>12148</v>
      </c>
    </row>
    <row r="3390" spans="1:30" ht="88.5" customHeight="1" x14ac:dyDescent="0.3">
      <c r="A3390" s="10" t="s">
        <v>12250</v>
      </c>
      <c r="B3390" s="11" t="s">
        <v>2787</v>
      </c>
      <c r="C3390" s="12" t="s">
        <v>12143</v>
      </c>
      <c r="D3390" s="102" t="s">
        <v>12251</v>
      </c>
      <c r="E3390" s="13" t="s">
        <v>18</v>
      </c>
      <c r="F3390" s="14" t="s">
        <v>12251</v>
      </c>
      <c r="G3390" s="14" t="s">
        <v>2662</v>
      </c>
      <c r="H3390" s="16">
        <v>44036</v>
      </c>
      <c r="I3390" s="16">
        <v>45131</v>
      </c>
      <c r="J3390" s="17" t="str">
        <f>IF(Ugovori_OPULJP[[#This Row],[DATUM ZAVRŠETKA OPERACIJE]]&gt;DATE(2023,12,31),"u provedbi","završen")</f>
        <v>završen</v>
      </c>
      <c r="K3390" s="15" t="s">
        <v>20</v>
      </c>
      <c r="L3390" s="15" t="s">
        <v>21</v>
      </c>
      <c r="M3390" s="18">
        <v>0.85</v>
      </c>
      <c r="N3390" s="18">
        <v>0.15</v>
      </c>
      <c r="O3390" s="19">
        <f>Ugovori_OPULJP[[#This Row],[Bespovratna sredstva - Ukupno (EU+Nac) HRK
= Ukupna ugovorena vrijednost bespovratnih sredstava]]*Ugovori_OPULJP[[#This Row],[EU STOPA SUFINANCIRANJA %
EU CO-FINANCING RATE %]]</f>
        <v>12556200</v>
      </c>
      <c r="P3390" s="20">
        <f>Ugovori_OPULJP[[#This Row],[Bespovratna sredstva - EU dio - HRK]]/7.5345</f>
        <v>1666494.1270157276</v>
      </c>
      <c r="Q3390" s="19">
        <f>Ugovori_OPULJP[[#This Row],[Bespovratna sredstva - Ukupno (EU+Nac) HRK
= Ukupna ugovorena vrijednost bespovratnih sredstava]]*Ugovori_OPULJP[[#This Row],[STOPA NACIONALNOG SUFINANCIRANJA %]]</f>
        <v>2215800</v>
      </c>
      <c r="R3390" s="20">
        <f>Ugovori_OPULJP[[#This Row],[Bespovratna sredstva - Nacionalni dio - HRK]]/7.5345</f>
        <v>294087.19888512837</v>
      </c>
      <c r="S3390" s="19">
        <v>14772000</v>
      </c>
      <c r="T3390" s="20">
        <f>Ugovori_OPULJP[[#This Row],[Bespovratna sredstva - Ukupno (EU+Nac) HRK
= Ukupna ugovorena vrijednost bespovratnih sredstava]]/7.5345</f>
        <v>1960581.3259008559</v>
      </c>
      <c r="U3390" s="19">
        <v>0</v>
      </c>
      <c r="V3390" s="20">
        <f>Ugovori_OPULJP[[#This Row],[Javni doprinos korisnika - HRK]]/7.5345</f>
        <v>0</v>
      </c>
      <c r="W3390" s="19">
        <v>0</v>
      </c>
      <c r="X3390" s="20">
        <f>Ugovori_OPULJP[[#This Row],[Privatni doprinos korisnika - HRK]]/7.5345</f>
        <v>0</v>
      </c>
      <c r="Y3390" s="21">
        <f>Ugovori_OPULJP[[#This Row],[Bespovratna sredstva - Ukupno (EU+Nac) HRK
= Ukupna ugovorena vrijednost bespovratnih sredstava]]+Ugovori_OPULJP[[#This Row],[Javni doprinos korisnika - HRK]]+Ugovori_OPULJP[[#This Row],[Privatni doprinos korisnika - HRK]]</f>
        <v>14772000</v>
      </c>
      <c r="Z3390" s="22">
        <f>Ugovori_OPULJP[[#This Row],[UKUPNI PRIHVATLJIVI IZDACI
TOTAL ELIGIBLE EXPENDITURE
= Bespovratna sredstva ukupno + doprinos korisnika
= Ukupni prihvatljivi troškovi
= Ukupna ugovorena vrijednost projekta HRK]]/7.5345</f>
        <v>1960581.3259008559</v>
      </c>
      <c r="AA3390" s="13" t="s">
        <v>22</v>
      </c>
      <c r="AB3390" s="13" t="s">
        <v>19</v>
      </c>
      <c r="AC3390" s="98" t="s">
        <v>12252</v>
      </c>
      <c r="AD3390" s="12" t="s">
        <v>12148</v>
      </c>
    </row>
    <row r="3391" spans="1:30" ht="88.5" customHeight="1" x14ac:dyDescent="0.3">
      <c r="A3391" s="10" t="s">
        <v>12253</v>
      </c>
      <c r="B3391" s="11" t="s">
        <v>2787</v>
      </c>
      <c r="C3391" s="12" t="s">
        <v>12143</v>
      </c>
      <c r="D3391" s="12" t="s">
        <v>12254</v>
      </c>
      <c r="E3391" s="13" t="s">
        <v>18</v>
      </c>
      <c r="F3391" s="14" t="s">
        <v>12254</v>
      </c>
      <c r="G3391" s="14" t="s">
        <v>12167</v>
      </c>
      <c r="H3391" s="16">
        <v>43997</v>
      </c>
      <c r="I3391" s="16">
        <v>45275</v>
      </c>
      <c r="J3391" s="17" t="str">
        <f>IF(Ugovori_OPULJP[[#This Row],[DATUM ZAVRŠETKA OPERACIJE]]&gt;DATE(2023,12,31),"u provedbi","završen")</f>
        <v>završen</v>
      </c>
      <c r="K3391" s="15" t="s">
        <v>20</v>
      </c>
      <c r="L3391" s="15" t="s">
        <v>21</v>
      </c>
      <c r="M3391" s="18">
        <v>0.85</v>
      </c>
      <c r="N3391" s="18">
        <v>0.15</v>
      </c>
      <c r="O3391" s="19">
        <f>Ugovori_OPULJP[[#This Row],[Bespovratna sredstva - Ukupno (EU+Nac) HRK
= Ukupna ugovorena vrijednost bespovratnih sredstava]]*Ugovori_OPULJP[[#This Row],[EU STOPA SUFINANCIRANJA %
EU CO-FINANCING RATE %]]</f>
        <v>9358500</v>
      </c>
      <c r="P3391" s="20">
        <f>Ugovori_OPULJP[[#This Row],[Bespovratna sredstva - EU dio - HRK]]/7.5345</f>
        <v>1242086.4025482778</v>
      </c>
      <c r="Q3391" s="19">
        <f>Ugovori_OPULJP[[#This Row],[Bespovratna sredstva - Ukupno (EU+Nac) HRK
= Ukupna ugovorena vrijednost bespovratnih sredstava]]*Ugovori_OPULJP[[#This Row],[STOPA NACIONALNOG SUFINANCIRANJA %]]</f>
        <v>1651500</v>
      </c>
      <c r="R3391" s="20">
        <f>Ugovori_OPULJP[[#This Row],[Bespovratna sredstva - Nacionalni dio - HRK]]/7.5345</f>
        <v>219191.71809675492</v>
      </c>
      <c r="S3391" s="19">
        <v>11010000</v>
      </c>
      <c r="T3391" s="20">
        <f>Ugovori_OPULJP[[#This Row],[Bespovratna sredstva - Ukupno (EU+Nac) HRK
= Ukupna ugovorena vrijednost bespovratnih sredstava]]/7.5345</f>
        <v>1461278.1206450327</v>
      </c>
      <c r="U3391" s="19">
        <v>0</v>
      </c>
      <c r="V3391" s="20">
        <f>Ugovori_OPULJP[[#This Row],[Javni doprinos korisnika - HRK]]/7.5345</f>
        <v>0</v>
      </c>
      <c r="W3391" s="19">
        <v>0</v>
      </c>
      <c r="X3391" s="20">
        <f>Ugovori_OPULJP[[#This Row],[Privatni doprinos korisnika - HRK]]/7.5345</f>
        <v>0</v>
      </c>
      <c r="Y3391" s="21">
        <f>Ugovori_OPULJP[[#This Row],[Bespovratna sredstva - Ukupno (EU+Nac) HRK
= Ukupna ugovorena vrijednost bespovratnih sredstava]]+Ugovori_OPULJP[[#This Row],[Javni doprinos korisnika - HRK]]+Ugovori_OPULJP[[#This Row],[Privatni doprinos korisnika - HRK]]</f>
        <v>11010000</v>
      </c>
      <c r="Z3391" s="22">
        <f>Ugovori_OPULJP[[#This Row],[UKUPNI PRIHVATLJIVI IZDACI
TOTAL ELIGIBLE EXPENDITURE
= Bespovratna sredstva ukupno + doprinos korisnika
= Ukupni prihvatljivi troškovi
= Ukupna ugovorena vrijednost projekta HRK]]/7.5345</f>
        <v>1461278.1206450327</v>
      </c>
      <c r="AA3391" s="13" t="s">
        <v>22</v>
      </c>
      <c r="AB3391" s="13" t="s">
        <v>19</v>
      </c>
      <c r="AC3391" s="98" t="s">
        <v>12255</v>
      </c>
      <c r="AD3391" s="12" t="s">
        <v>12148</v>
      </c>
    </row>
    <row r="3392" spans="1:30" ht="88.5" customHeight="1" x14ac:dyDescent="0.3">
      <c r="A3392" s="31" t="s">
        <v>12256</v>
      </c>
      <c r="B3392" s="25" t="s">
        <v>2787</v>
      </c>
      <c r="C3392" s="26" t="s">
        <v>12143</v>
      </c>
      <c r="D3392" s="26" t="s">
        <v>12257</v>
      </c>
      <c r="E3392" s="27" t="s">
        <v>18</v>
      </c>
      <c r="F3392" s="25" t="s">
        <v>12257</v>
      </c>
      <c r="G3392" s="25" t="s">
        <v>40</v>
      </c>
      <c r="H3392" s="29">
        <v>44152</v>
      </c>
      <c r="I3392" s="29">
        <v>45291</v>
      </c>
      <c r="J3392" s="17" t="str">
        <f>IF(Ugovori_OPULJP[[#This Row],[DATUM ZAVRŠETKA OPERACIJE]]&gt;DATE(2023,12,31),"u provedbi","završen")</f>
        <v>završen</v>
      </c>
      <c r="K3392" s="37" t="s">
        <v>12258</v>
      </c>
      <c r="L3392" s="37" t="s">
        <v>21</v>
      </c>
      <c r="M3392" s="18">
        <v>0.85</v>
      </c>
      <c r="N3392" s="18">
        <v>0.15</v>
      </c>
      <c r="O3392" s="19">
        <f>Ugovori_OPULJP[[#This Row],[Bespovratna sredstva - Ukupno (EU+Nac) HRK
= Ukupna ugovorena vrijednost bespovratnih sredstava]]*Ugovori_OPULJP[[#This Row],[EU STOPA SUFINANCIRANJA %
EU CO-FINANCING RATE %]]</f>
        <v>69315458.835499987</v>
      </c>
      <c r="P3392" s="20">
        <f>Ugovori_OPULJP[[#This Row],[Bespovratna sredstva - EU dio - HRK]]/7.5345</f>
        <v>9199742.3631959632</v>
      </c>
      <c r="Q3392" s="19">
        <f>Ugovori_OPULJP[[#This Row],[Bespovratna sredstva - Ukupno (EU+Nac) HRK
= Ukupna ugovorena vrijednost bespovratnih sredstava]]*Ugovori_OPULJP[[#This Row],[STOPA NACIONALNOG SUFINANCIRANJA %]]</f>
        <v>12232139.794499999</v>
      </c>
      <c r="R3392" s="20">
        <f>Ugovori_OPULJP[[#This Row],[Bespovratna sredstva - Nacionalni dio - HRK]]/7.5345</f>
        <v>1623483.9464463466</v>
      </c>
      <c r="S3392" s="21">
        <v>81547598.629999995</v>
      </c>
      <c r="T3392" s="22">
        <f>Ugovori_OPULJP[[#This Row],[Bespovratna sredstva - Ukupno (EU+Nac) HRK
= Ukupna ugovorena vrijednost bespovratnih sredstava]]/7.5345</f>
        <v>10823226.309642311</v>
      </c>
      <c r="U3392" s="19">
        <v>0</v>
      </c>
      <c r="V3392" s="20">
        <f>Ugovori_OPULJP[[#This Row],[Javni doprinos korisnika - HRK]]/7.5345</f>
        <v>0</v>
      </c>
      <c r="W3392" s="19">
        <v>0</v>
      </c>
      <c r="X3392" s="20">
        <f>Ugovori_OPULJP[[#This Row],[Privatni doprinos korisnika - HRK]]/7.5345</f>
        <v>0</v>
      </c>
      <c r="Y3392" s="21">
        <f>Ugovori_OPULJP[[#This Row],[Bespovratna sredstva - Ukupno (EU+Nac) HRK
= Ukupna ugovorena vrijednost bespovratnih sredstava]]+Ugovori_OPULJP[[#This Row],[Javni doprinos korisnika - HRK]]+Ugovori_OPULJP[[#This Row],[Privatni doprinos korisnika - HRK]]</f>
        <v>81547598.629999995</v>
      </c>
      <c r="Z3392" s="22">
        <f>Ugovori_OPULJP[[#This Row],[UKUPNI PRIHVATLJIVI IZDACI
TOTAL ELIGIBLE EXPENDITURE
= Bespovratna sredstva ukupno + doprinos korisnika
= Ukupni prihvatljivi troškovi
= Ukupna ugovorena vrijednost projekta HRK]]/7.5345</f>
        <v>10823226.309642311</v>
      </c>
      <c r="AA3392" s="27" t="s">
        <v>22</v>
      </c>
      <c r="AB3392" s="27" t="s">
        <v>19</v>
      </c>
      <c r="AC3392" s="91" t="s">
        <v>12259</v>
      </c>
      <c r="AD3392" s="12" t="s">
        <v>12148</v>
      </c>
    </row>
    <row r="3393" spans="1:30" ht="88.5" customHeight="1" x14ac:dyDescent="0.3">
      <c r="A3393" s="31" t="s">
        <v>12260</v>
      </c>
      <c r="B3393" s="25" t="s">
        <v>2787</v>
      </c>
      <c r="C3393" s="26" t="s">
        <v>12143</v>
      </c>
      <c r="D3393" s="26" t="s">
        <v>12261</v>
      </c>
      <c r="E3393" s="27" t="s">
        <v>18</v>
      </c>
      <c r="F3393" s="32" t="s">
        <v>12262</v>
      </c>
      <c r="G3393" s="14" t="s">
        <v>12182</v>
      </c>
      <c r="H3393" s="29">
        <v>44358</v>
      </c>
      <c r="I3393" s="29">
        <v>45260</v>
      </c>
      <c r="J3393" s="17" t="str">
        <f>IF(Ugovori_OPULJP[[#This Row],[DATUM ZAVRŠETKA OPERACIJE]]&gt;DATE(2023,12,31),"u provedbi","završen")</f>
        <v>završen</v>
      </c>
      <c r="K3393" s="28" t="s">
        <v>20</v>
      </c>
      <c r="L3393" s="37" t="s">
        <v>21</v>
      </c>
      <c r="M3393" s="46" t="s">
        <v>3114</v>
      </c>
      <c r="N3393" s="18">
        <v>0.15</v>
      </c>
      <c r="O3393" s="19">
        <f>Ugovori_OPULJP[[#This Row],[Bespovratna sredstva - Ukupno (EU+Nac) HRK
= Ukupna ugovorena vrijednost bespovratnih sredstava]]*Ugovori_OPULJP[[#This Row],[EU STOPA SUFINANCIRANJA %
EU CO-FINANCING RATE %]]</f>
        <v>3285966.6944999998</v>
      </c>
      <c r="P3393" s="20">
        <f>Ugovori_OPULJP[[#This Row],[Bespovratna sredstva - EU dio - HRK]]/7.5345</f>
        <v>436122.72805096552</v>
      </c>
      <c r="Q3393" s="19">
        <f>Ugovori_OPULJP[[#This Row],[Bespovratna sredstva - Ukupno (EU+Nac) HRK
= Ukupna ugovorena vrijednost bespovratnih sredstava]]*Ugovori_OPULJP[[#This Row],[STOPA NACIONALNOG SUFINANCIRANJA %]]</f>
        <v>579876.47549999994</v>
      </c>
      <c r="R3393" s="20">
        <f>Ugovori_OPULJP[[#This Row],[Bespovratna sredstva - Nacionalni dio - HRK]]/7.5345</f>
        <v>76962.834361935093</v>
      </c>
      <c r="S3393" s="21">
        <v>3865843.17</v>
      </c>
      <c r="T3393" s="22">
        <f>Ugovori_OPULJP[[#This Row],[Bespovratna sredstva - Ukupno (EU+Nac) HRK
= Ukupna ugovorena vrijednost bespovratnih sredstava]]/7.5345</f>
        <v>513085.56241290062</v>
      </c>
      <c r="U3393" s="19">
        <v>0</v>
      </c>
      <c r="V3393" s="20">
        <f>Ugovori_OPULJP[[#This Row],[Javni doprinos korisnika - HRK]]/7.5345</f>
        <v>0</v>
      </c>
      <c r="W3393" s="19">
        <v>0</v>
      </c>
      <c r="X3393" s="20">
        <f>Ugovori_OPULJP[[#This Row],[Privatni doprinos korisnika - HRK]]/7.5345</f>
        <v>0</v>
      </c>
      <c r="Y3393" s="21">
        <f>Ugovori_OPULJP[[#This Row],[Bespovratna sredstva - Ukupno (EU+Nac) HRK
= Ukupna ugovorena vrijednost bespovratnih sredstava]]+Ugovori_OPULJP[[#This Row],[Javni doprinos korisnika - HRK]]+Ugovori_OPULJP[[#This Row],[Privatni doprinos korisnika - HRK]]</f>
        <v>3865843.17</v>
      </c>
      <c r="Z3393" s="22">
        <f>Ugovori_OPULJP[[#This Row],[UKUPNI PRIHVATLJIVI IZDACI
TOTAL ELIGIBLE EXPENDITURE
= Bespovratna sredstva ukupno + doprinos korisnika
= Ukupni prihvatljivi troškovi
= Ukupna ugovorena vrijednost projekta HRK]]/7.5345</f>
        <v>513085.56241290062</v>
      </c>
      <c r="AA3393" s="27" t="s">
        <v>22</v>
      </c>
      <c r="AB3393" s="27" t="s">
        <v>19</v>
      </c>
      <c r="AC3393" s="91" t="s">
        <v>12263</v>
      </c>
      <c r="AD3393" s="33" t="s">
        <v>12148</v>
      </c>
    </row>
    <row r="3394" spans="1:30" ht="88.5" customHeight="1" x14ac:dyDescent="0.3">
      <c r="A3394" s="60" t="s">
        <v>12264</v>
      </c>
      <c r="B3394" s="25" t="s">
        <v>2787</v>
      </c>
      <c r="C3394" s="26" t="s">
        <v>12143</v>
      </c>
      <c r="D3394" s="40" t="s">
        <v>12265</v>
      </c>
      <c r="E3394" s="27" t="s">
        <v>18</v>
      </c>
      <c r="F3394" s="44" t="s">
        <v>12265</v>
      </c>
      <c r="G3394" s="14" t="s">
        <v>12155</v>
      </c>
      <c r="H3394" s="61">
        <v>43739</v>
      </c>
      <c r="I3394" s="61">
        <v>45016</v>
      </c>
      <c r="J3394" s="17" t="str">
        <f>IF(Ugovori_OPULJP[[#This Row],[DATUM ZAVRŠETKA OPERACIJE]]&gt;DATE(2023,12,31),"u provedbi","završen")</f>
        <v>završen</v>
      </c>
      <c r="K3394" s="37" t="s">
        <v>20</v>
      </c>
      <c r="L3394" s="37" t="s">
        <v>21</v>
      </c>
      <c r="M3394" s="18">
        <v>0.85</v>
      </c>
      <c r="N3394" s="18">
        <v>0.15</v>
      </c>
      <c r="O3394" s="62">
        <f>Ugovori_OPULJP[[#This Row],[Bespovratna sredstva - Ukupno (EU+Nac) HRK
= Ukupna ugovorena vrijednost bespovratnih sredstava]]*Ugovori_OPULJP[[#This Row],[EU STOPA SUFINANCIRANJA %
EU CO-FINANCING RATE %]]</f>
        <v>15997000</v>
      </c>
      <c r="P3394" s="63">
        <f>Ugovori_OPULJP[[#This Row],[Bespovratna sredstva - EU dio - HRK]]/7.5345</f>
        <v>2123166.766208773</v>
      </c>
      <c r="Q3394" s="62">
        <f>Ugovori_OPULJP[[#This Row],[Bespovratna sredstva - Ukupno (EU+Nac) HRK
= Ukupna ugovorena vrijednost bespovratnih sredstava]]*Ugovori_OPULJP[[#This Row],[STOPA NACIONALNOG SUFINANCIRANJA %]]</f>
        <v>2823000</v>
      </c>
      <c r="R3394" s="63">
        <f>Ugovori_OPULJP[[#This Row],[Bespovratna sredstva - Nacionalni dio - HRK]]/7.5345</f>
        <v>374676.48815448931</v>
      </c>
      <c r="S3394" s="64">
        <v>18820000</v>
      </c>
      <c r="T3394" s="65">
        <f>Ugovori_OPULJP[[#This Row],[Bespovratna sredstva - Ukupno (EU+Nac) HRK
= Ukupna ugovorena vrijednost bespovratnih sredstava]]/7.5345</f>
        <v>2497843.2543632621</v>
      </c>
      <c r="U3394" s="19">
        <v>0</v>
      </c>
      <c r="V3394" s="20">
        <f>Ugovori_OPULJP[[#This Row],[Javni doprinos korisnika - HRK]]/7.5345</f>
        <v>0</v>
      </c>
      <c r="W3394" s="19">
        <v>0</v>
      </c>
      <c r="X3394" s="20">
        <f>Ugovori_OPULJP[[#This Row],[Privatni doprinos korisnika - HRK]]/7.5345</f>
        <v>0</v>
      </c>
      <c r="Y3394" s="64">
        <f>Ugovori_OPULJP[[#This Row],[Bespovratna sredstva - Ukupno (EU+Nac) HRK
= Ukupna ugovorena vrijednost bespovratnih sredstava]]+Ugovori_OPULJP[[#This Row],[Javni doprinos korisnika - HRK]]+Ugovori_OPULJP[[#This Row],[Privatni doprinos korisnika - HRK]]</f>
        <v>18820000</v>
      </c>
      <c r="Z3394" s="65">
        <f>Ugovori_OPULJP[[#This Row],[UKUPNI PRIHVATLJIVI IZDACI
TOTAL ELIGIBLE EXPENDITURE
= Bespovratna sredstva ukupno + doprinos korisnika
= Ukupni prihvatljivi troškovi
= Ukupna ugovorena vrijednost projekta HRK]]/7.5345</f>
        <v>2497843.2543632621</v>
      </c>
      <c r="AA3394" s="27" t="s">
        <v>22</v>
      </c>
      <c r="AB3394" s="27" t="s">
        <v>19</v>
      </c>
      <c r="AC3394" s="92" t="s">
        <v>12266</v>
      </c>
      <c r="AD3394" s="12" t="s">
        <v>12148</v>
      </c>
    </row>
    <row r="3395" spans="1:30" ht="88.5" customHeight="1" x14ac:dyDescent="0.3">
      <c r="A3395" s="36" t="s">
        <v>12267</v>
      </c>
      <c r="B3395" s="112" t="s">
        <v>2787</v>
      </c>
      <c r="C3395" s="40" t="s">
        <v>12143</v>
      </c>
      <c r="D3395" s="40" t="s">
        <v>12268</v>
      </c>
      <c r="E3395" s="27" t="s">
        <v>18</v>
      </c>
      <c r="F3395" s="32" t="s">
        <v>12268</v>
      </c>
      <c r="G3395" s="32" t="s">
        <v>712</v>
      </c>
      <c r="H3395" s="61">
        <v>44013</v>
      </c>
      <c r="I3395" s="61">
        <v>44926</v>
      </c>
      <c r="J3395" s="17" t="str">
        <f>IF(Ugovori_OPULJP[[#This Row],[DATUM ZAVRŠETKA OPERACIJE]]&gt;DATE(2023,12,31),"u provedbi","završen")</f>
        <v>završen</v>
      </c>
      <c r="K3395" s="37" t="s">
        <v>20</v>
      </c>
      <c r="L3395" s="37" t="s">
        <v>21</v>
      </c>
      <c r="M3395" s="18">
        <v>0.85</v>
      </c>
      <c r="N3395" s="38">
        <v>0.15</v>
      </c>
      <c r="O3395" s="62">
        <v>10217959.352500001</v>
      </c>
      <c r="P3395" s="63">
        <f>Ugovori_OPULJP[[#This Row],[Bespovratna sredstva - EU dio - HRK]]/7.5345</f>
        <v>1356156.2615302941</v>
      </c>
      <c r="Q3395" s="62">
        <v>1803169.2975000001</v>
      </c>
      <c r="R3395" s="63">
        <f>Ugovori_OPULJP[[#This Row],[Bespovratna sredstva - Nacionalni dio - HRK]]/7.5345</f>
        <v>239321.69321122835</v>
      </c>
      <c r="S3395" s="64">
        <v>12021128.65</v>
      </c>
      <c r="T3395" s="65">
        <f>Ugovori_OPULJP[[#This Row],[Bespovratna sredstva - Ukupno (EU+Nac) HRK
= Ukupna ugovorena vrijednost bespovratnih sredstava]]/7.5345</f>
        <v>1595477.9547415222</v>
      </c>
      <c r="U3395" s="19">
        <v>0</v>
      </c>
      <c r="V3395" s="20">
        <f>Ugovori_OPULJP[[#This Row],[Javni doprinos korisnika - HRK]]/7.5345</f>
        <v>0</v>
      </c>
      <c r="W3395" s="19">
        <v>0</v>
      </c>
      <c r="X3395" s="20">
        <f>Ugovori_OPULJP[[#This Row],[Privatni doprinos korisnika - HRK]]/7.5345</f>
        <v>0</v>
      </c>
      <c r="Y3395" s="64">
        <v>12021128.65</v>
      </c>
      <c r="Z3395" s="65">
        <f>Ugovori_OPULJP[[#This Row],[UKUPNI PRIHVATLJIVI IZDACI
TOTAL ELIGIBLE EXPENDITURE
= Bespovratna sredstva ukupno + doprinos korisnika
= Ukupni prihvatljivi troškovi
= Ukupna ugovorena vrijednost projekta HRK]]/7.5345</f>
        <v>1595477.9547415222</v>
      </c>
      <c r="AA3395" s="27" t="s">
        <v>22</v>
      </c>
      <c r="AB3395" s="66" t="s">
        <v>19</v>
      </c>
      <c r="AC3395" s="92" t="s">
        <v>12269</v>
      </c>
      <c r="AD3395" s="26" t="s">
        <v>12148</v>
      </c>
    </row>
    <row r="3396" spans="1:30" ht="88.5" customHeight="1" x14ac:dyDescent="0.3">
      <c r="A3396" s="31" t="s">
        <v>12270</v>
      </c>
      <c r="B3396" s="25" t="s">
        <v>2787</v>
      </c>
      <c r="C3396" s="26" t="s">
        <v>12143</v>
      </c>
      <c r="D3396" s="26" t="s">
        <v>12271</v>
      </c>
      <c r="E3396" s="27" t="s">
        <v>18</v>
      </c>
      <c r="F3396" s="113" t="s">
        <v>12271</v>
      </c>
      <c r="G3396" s="113" t="s">
        <v>12171</v>
      </c>
      <c r="H3396" s="114">
        <v>44136</v>
      </c>
      <c r="I3396" s="29">
        <v>45046</v>
      </c>
      <c r="J3396" s="17" t="str">
        <f>IF(Ugovori_OPULJP[[#This Row],[DATUM ZAVRŠETKA OPERACIJE]]&gt;DATE(2023,12,31),"u provedbi","završen")</f>
        <v>završen</v>
      </c>
      <c r="K3396" s="28" t="s">
        <v>20</v>
      </c>
      <c r="L3396" s="28" t="s">
        <v>21</v>
      </c>
      <c r="M3396" s="18">
        <v>0.85</v>
      </c>
      <c r="N3396" s="18">
        <v>0.15</v>
      </c>
      <c r="O3396" s="19">
        <f>Ugovori_OPULJP[[#This Row],[Bespovratna sredstva - Ukupno (EU+Nac) HRK
= Ukupna ugovorena vrijednost bespovratnih sredstava]]*Ugovori_OPULJP[[#This Row],[EU STOPA SUFINANCIRANJA %
EU CO-FINANCING RATE %]]</f>
        <v>3554036.3370000003</v>
      </c>
      <c r="P3396" s="20">
        <f>Ugovori_OPULJP[[#This Row],[Bespovratna sredstva - EU dio - HRK]]/7.5345</f>
        <v>471701.68385427038</v>
      </c>
      <c r="Q3396" s="19">
        <f>Ugovori_OPULJP[[#This Row],[Bespovratna sredstva - Ukupno (EU+Nac) HRK
= Ukupna ugovorena vrijednost bespovratnih sredstava]]*Ugovori_OPULJP[[#This Row],[STOPA NACIONALNOG SUFINANCIRANJA %]]</f>
        <v>627182.88300000003</v>
      </c>
      <c r="R3396" s="20">
        <f>Ugovori_OPULJP[[#This Row],[Bespovratna sredstva - Nacionalni dio - HRK]]/7.5345</f>
        <v>83241.473621341822</v>
      </c>
      <c r="S3396" s="21">
        <v>4181219.22</v>
      </c>
      <c r="T3396" s="22">
        <f>Ugovori_OPULJP[[#This Row],[Bespovratna sredstva - Ukupno (EU+Nac) HRK
= Ukupna ugovorena vrijednost bespovratnih sredstava]]/7.5345</f>
        <v>554943.15747561213</v>
      </c>
      <c r="U3396" s="19">
        <v>0</v>
      </c>
      <c r="V3396" s="20">
        <f>Ugovori_OPULJP[[#This Row],[Javni doprinos korisnika - HRK]]/7.5345</f>
        <v>0</v>
      </c>
      <c r="W3396" s="19">
        <v>0</v>
      </c>
      <c r="X3396" s="20">
        <f>Ugovori_OPULJP[[#This Row],[Privatni doprinos korisnika - HRK]]/7.5345</f>
        <v>0</v>
      </c>
      <c r="Y3396" s="21">
        <f>Ugovori_OPULJP[[#This Row],[Bespovratna sredstva - Ukupno (EU+Nac) HRK
= Ukupna ugovorena vrijednost bespovratnih sredstava]]+Ugovori_OPULJP[[#This Row],[Javni doprinos korisnika - HRK]]+Ugovori_OPULJP[[#This Row],[Privatni doprinos korisnika - HRK]]</f>
        <v>4181219.22</v>
      </c>
      <c r="Z3396" s="22">
        <f>Ugovori_OPULJP[[#This Row],[UKUPNI PRIHVATLJIVI IZDACI
TOTAL ELIGIBLE EXPENDITURE
= Bespovratna sredstva ukupno + doprinos korisnika
= Ukupni prihvatljivi troškovi
= Ukupna ugovorena vrijednost projekta HRK]]/7.5345</f>
        <v>554943.15747561213</v>
      </c>
      <c r="AA3396" s="27" t="s">
        <v>22</v>
      </c>
      <c r="AB3396" s="27" t="s">
        <v>19</v>
      </c>
      <c r="AC3396" s="91" t="s">
        <v>12272</v>
      </c>
      <c r="AD3396" s="12" t="s">
        <v>12148</v>
      </c>
    </row>
    <row r="3397" spans="1:30" ht="88.5" customHeight="1" x14ac:dyDescent="0.3">
      <c r="A3397" s="31" t="s">
        <v>12273</v>
      </c>
      <c r="B3397" s="25" t="s">
        <v>2787</v>
      </c>
      <c r="C3397" s="26" t="s">
        <v>12143</v>
      </c>
      <c r="D3397" s="40" t="s">
        <v>12274</v>
      </c>
      <c r="E3397" s="27" t="s">
        <v>18</v>
      </c>
      <c r="F3397" s="112" t="s">
        <v>12274</v>
      </c>
      <c r="G3397" s="14" t="s">
        <v>12151</v>
      </c>
      <c r="H3397" s="29">
        <v>43831</v>
      </c>
      <c r="I3397" s="29">
        <v>45107</v>
      </c>
      <c r="J3397" s="17" t="str">
        <f>IF(Ugovori_OPULJP[[#This Row],[DATUM ZAVRŠETKA OPERACIJE]]&gt;DATE(2023,12,31),"u provedbi","završen")</f>
        <v>završen</v>
      </c>
      <c r="K3397" s="37" t="s">
        <v>20</v>
      </c>
      <c r="L3397" s="28" t="s">
        <v>21</v>
      </c>
      <c r="M3397" s="18">
        <v>0.85</v>
      </c>
      <c r="N3397" s="18">
        <v>0.15</v>
      </c>
      <c r="O3397" s="19">
        <f>Ugovori_OPULJP[[#This Row],[Bespovratna sredstva - Ukupno (EU+Nac) HRK
= Ukupna ugovorena vrijednost bespovratnih sredstava]]*Ugovori_OPULJP[[#This Row],[EU STOPA SUFINANCIRANJA %
EU CO-FINANCING RATE %]]</f>
        <v>12750000</v>
      </c>
      <c r="P3397" s="20">
        <f>Ugovori_OPULJP[[#This Row],[Bespovratna sredstva - EU dio - HRK]]/7.5345</f>
        <v>1692215.8072864821</v>
      </c>
      <c r="Q3397" s="19">
        <f>Ugovori_OPULJP[[#This Row],[Bespovratna sredstva - Ukupno (EU+Nac) HRK
= Ukupna ugovorena vrijednost bespovratnih sredstava]]*Ugovori_OPULJP[[#This Row],[STOPA NACIONALNOG SUFINANCIRANJA %]]</f>
        <v>2250000</v>
      </c>
      <c r="R3397" s="20">
        <f>Ugovori_OPULJP[[#This Row],[Bespovratna sredstva - Nacionalni dio - HRK]]/7.5345</f>
        <v>298626.31893290859</v>
      </c>
      <c r="S3397" s="21">
        <v>15000000</v>
      </c>
      <c r="T3397" s="22">
        <f>Ugovori_OPULJP[[#This Row],[Bespovratna sredstva - Ukupno (EU+Nac) HRK
= Ukupna ugovorena vrijednost bespovratnih sredstava]]/7.5345</f>
        <v>1990842.1262193907</v>
      </c>
      <c r="U3397" s="19">
        <v>0</v>
      </c>
      <c r="V3397" s="20">
        <f>Ugovori_OPULJP[[#This Row],[Javni doprinos korisnika - HRK]]/7.5345</f>
        <v>0</v>
      </c>
      <c r="W3397" s="19">
        <v>0</v>
      </c>
      <c r="X3397" s="20">
        <f>Ugovori_OPULJP[[#This Row],[Privatni doprinos korisnika - HRK]]/7.5345</f>
        <v>0</v>
      </c>
      <c r="Y3397" s="21">
        <f>Ugovori_OPULJP[[#This Row],[Bespovratna sredstva - Ukupno (EU+Nac) HRK
= Ukupna ugovorena vrijednost bespovratnih sredstava]]+Ugovori_OPULJP[[#This Row],[Javni doprinos korisnika - HRK]]+Ugovori_OPULJP[[#This Row],[Privatni doprinos korisnika - HRK]]</f>
        <v>15000000</v>
      </c>
      <c r="Z3397" s="22">
        <f>Ugovori_OPULJP[[#This Row],[UKUPNI PRIHVATLJIVI IZDACI
TOTAL ELIGIBLE EXPENDITURE
= Bespovratna sredstva ukupno + doprinos korisnika
= Ukupni prihvatljivi troškovi
= Ukupna ugovorena vrijednost projekta HRK]]/7.5345</f>
        <v>1990842.1262193907</v>
      </c>
      <c r="AA3397" s="27" t="s">
        <v>22</v>
      </c>
      <c r="AB3397" s="27" t="s">
        <v>19</v>
      </c>
      <c r="AC3397" s="92" t="s">
        <v>12275</v>
      </c>
      <c r="AD3397" s="12" t="s">
        <v>12148</v>
      </c>
    </row>
    <row r="3398" spans="1:30" ht="88.5" customHeight="1" x14ac:dyDescent="0.3">
      <c r="A3398" s="36" t="s">
        <v>12276</v>
      </c>
      <c r="B3398" s="25" t="s">
        <v>2787</v>
      </c>
      <c r="C3398" s="26" t="s">
        <v>12143</v>
      </c>
      <c r="D3398" s="26" t="s">
        <v>12277</v>
      </c>
      <c r="E3398" s="27" t="s">
        <v>18</v>
      </c>
      <c r="F3398" s="25" t="s">
        <v>12277</v>
      </c>
      <c r="G3398" s="14" t="s">
        <v>12151</v>
      </c>
      <c r="H3398" s="29">
        <v>43739</v>
      </c>
      <c r="I3398" s="29">
        <v>45107</v>
      </c>
      <c r="J3398" s="17" t="str">
        <f>IF(Ugovori_OPULJP[[#This Row],[DATUM ZAVRŠETKA OPERACIJE]]&gt;DATE(2023,12,31),"u provedbi","završen")</f>
        <v>završen</v>
      </c>
      <c r="K3398" s="37" t="s">
        <v>20</v>
      </c>
      <c r="L3398" s="28" t="s">
        <v>21</v>
      </c>
      <c r="M3398" s="18">
        <v>0.85</v>
      </c>
      <c r="N3398" s="18">
        <v>0.15</v>
      </c>
      <c r="O3398" s="19">
        <f>Ugovori_OPULJP[[#This Row],[Bespovratna sredstva - Ukupno (EU+Nac) HRK
= Ukupna ugovorena vrijednost bespovratnih sredstava]]*Ugovori_OPULJP[[#This Row],[EU STOPA SUFINANCIRANJA %
EU CO-FINANCING RATE %]]</f>
        <v>10200000</v>
      </c>
      <c r="P3398" s="20">
        <f>Ugovori_OPULJP[[#This Row],[Bespovratna sredstva - EU dio - HRK]]/7.5345</f>
        <v>1353772.6458291856</v>
      </c>
      <c r="Q3398" s="19">
        <f>Ugovori_OPULJP[[#This Row],[Bespovratna sredstva - Ukupno (EU+Nac) HRK
= Ukupna ugovorena vrijednost bespovratnih sredstava]]*Ugovori_OPULJP[[#This Row],[STOPA NACIONALNOG SUFINANCIRANJA %]]</f>
        <v>1800000</v>
      </c>
      <c r="R3398" s="20">
        <f>Ugovori_OPULJP[[#This Row],[Bespovratna sredstva - Nacionalni dio - HRK]]/7.5345</f>
        <v>238901.05514632689</v>
      </c>
      <c r="S3398" s="21">
        <v>12000000</v>
      </c>
      <c r="T3398" s="22">
        <f>Ugovori_OPULJP[[#This Row],[Bespovratna sredstva - Ukupno (EU+Nac) HRK
= Ukupna ugovorena vrijednost bespovratnih sredstava]]/7.5345</f>
        <v>1592673.7009755126</v>
      </c>
      <c r="U3398" s="19">
        <v>0</v>
      </c>
      <c r="V3398" s="20">
        <f>Ugovori_OPULJP[[#This Row],[Javni doprinos korisnika - HRK]]/7.5345</f>
        <v>0</v>
      </c>
      <c r="W3398" s="19">
        <v>0</v>
      </c>
      <c r="X3398" s="20">
        <f>Ugovori_OPULJP[[#This Row],[Privatni doprinos korisnika - HRK]]/7.5345</f>
        <v>0</v>
      </c>
      <c r="Y3398" s="21">
        <f>Ugovori_OPULJP[[#This Row],[Bespovratna sredstva - Ukupno (EU+Nac) HRK
= Ukupna ugovorena vrijednost bespovratnih sredstava]]+Ugovori_OPULJP[[#This Row],[Javni doprinos korisnika - HRK]]+Ugovori_OPULJP[[#This Row],[Privatni doprinos korisnika - HRK]]</f>
        <v>12000000</v>
      </c>
      <c r="Z3398" s="22">
        <f>Ugovori_OPULJP[[#This Row],[UKUPNI PRIHVATLJIVI IZDACI
TOTAL ELIGIBLE EXPENDITURE
= Bespovratna sredstva ukupno + doprinos korisnika
= Ukupni prihvatljivi troškovi
= Ukupna ugovorena vrijednost projekta HRK]]/7.5345</f>
        <v>1592673.7009755126</v>
      </c>
      <c r="AA3398" s="27" t="s">
        <v>22</v>
      </c>
      <c r="AB3398" s="27" t="s">
        <v>19</v>
      </c>
      <c r="AC3398" s="91" t="s">
        <v>12278</v>
      </c>
      <c r="AD3398" s="12" t="s">
        <v>12148</v>
      </c>
    </row>
    <row r="3399" spans="1:30" ht="88.5" customHeight="1" x14ac:dyDescent="0.3">
      <c r="A3399" s="31" t="s">
        <v>12279</v>
      </c>
      <c r="B3399" s="25" t="s">
        <v>2787</v>
      </c>
      <c r="C3399" s="26" t="s">
        <v>12143</v>
      </c>
      <c r="D3399" s="102" t="s">
        <v>12280</v>
      </c>
      <c r="E3399" s="27" t="s">
        <v>18</v>
      </c>
      <c r="F3399" s="14" t="s">
        <v>12280</v>
      </c>
      <c r="G3399" s="14" t="s">
        <v>12151</v>
      </c>
      <c r="H3399" s="29">
        <v>43922</v>
      </c>
      <c r="I3399" s="61">
        <v>44834</v>
      </c>
      <c r="J3399" s="17" t="str">
        <f>IF(Ugovori_OPULJP[[#This Row],[DATUM ZAVRŠETKA OPERACIJE]]&gt;DATE(2023,12,31),"u provedbi","završen")</f>
        <v>završen</v>
      </c>
      <c r="K3399" s="28" t="s">
        <v>20</v>
      </c>
      <c r="L3399" s="28" t="s">
        <v>21</v>
      </c>
      <c r="M3399" s="18">
        <v>0.85</v>
      </c>
      <c r="N3399" s="18">
        <v>0.15</v>
      </c>
      <c r="O3399" s="19">
        <f>Ugovori_OPULJP[[#This Row],[Bespovratna sredstva - Ukupno (EU+Nac) HRK
= Ukupna ugovorena vrijednost bespovratnih sredstava]]*Ugovori_OPULJP[[#This Row],[EU STOPA SUFINANCIRANJA %
EU CO-FINANCING RATE %]]</f>
        <v>5610000</v>
      </c>
      <c r="P3399" s="20">
        <f>Ugovori_OPULJP[[#This Row],[Bespovratna sredstva - EU dio - HRK]]/7.5345</f>
        <v>744574.95520605217</v>
      </c>
      <c r="Q3399" s="19">
        <f>Ugovori_OPULJP[[#This Row],[Bespovratna sredstva - Ukupno (EU+Nac) HRK
= Ukupna ugovorena vrijednost bespovratnih sredstava]]*Ugovori_OPULJP[[#This Row],[STOPA NACIONALNOG SUFINANCIRANJA %]]</f>
        <v>990000</v>
      </c>
      <c r="R3399" s="20">
        <f>Ugovori_OPULJP[[#This Row],[Bespovratna sredstva - Nacionalni dio - HRK]]/7.5345</f>
        <v>131395.58033047977</v>
      </c>
      <c r="S3399" s="21">
        <v>6600000</v>
      </c>
      <c r="T3399" s="22">
        <f>Ugovori_OPULJP[[#This Row],[Bespovratna sredstva - Ukupno (EU+Nac) HRK
= Ukupna ugovorena vrijednost bespovratnih sredstava]]/7.5345</f>
        <v>875970.53553653194</v>
      </c>
      <c r="U3399" s="19">
        <v>0</v>
      </c>
      <c r="V3399" s="20">
        <f>Ugovori_OPULJP[[#This Row],[Javni doprinos korisnika - HRK]]/7.5345</f>
        <v>0</v>
      </c>
      <c r="W3399" s="19">
        <v>0</v>
      </c>
      <c r="X3399" s="20">
        <f>Ugovori_OPULJP[[#This Row],[Privatni doprinos korisnika - HRK]]/7.5345</f>
        <v>0</v>
      </c>
      <c r="Y3399" s="21">
        <f>Ugovori_OPULJP[[#This Row],[Bespovratna sredstva - Ukupno (EU+Nac) HRK
= Ukupna ugovorena vrijednost bespovratnih sredstava]]+Ugovori_OPULJP[[#This Row],[Javni doprinos korisnika - HRK]]+Ugovori_OPULJP[[#This Row],[Privatni doprinos korisnika - HRK]]</f>
        <v>6600000</v>
      </c>
      <c r="Z3399" s="22">
        <f>Ugovori_OPULJP[[#This Row],[UKUPNI PRIHVATLJIVI IZDACI
TOTAL ELIGIBLE EXPENDITURE
= Bespovratna sredstva ukupno + doprinos korisnika
= Ukupni prihvatljivi troškovi
= Ukupna ugovorena vrijednost projekta HRK]]/7.5345</f>
        <v>875970.53553653194</v>
      </c>
      <c r="AA3399" s="40" t="s">
        <v>22</v>
      </c>
      <c r="AB3399" s="27" t="s">
        <v>19</v>
      </c>
      <c r="AC3399" s="92" t="s">
        <v>12281</v>
      </c>
      <c r="AD3399" s="12" t="s">
        <v>12148</v>
      </c>
    </row>
    <row r="3400" spans="1:30" ht="88.5" customHeight="1" x14ac:dyDescent="0.3">
      <c r="A3400" s="36" t="s">
        <v>12282</v>
      </c>
      <c r="B3400" s="25" t="s">
        <v>2787</v>
      </c>
      <c r="C3400" s="26" t="s">
        <v>12143</v>
      </c>
      <c r="D3400" s="26" t="s">
        <v>12283</v>
      </c>
      <c r="E3400" s="27" t="s">
        <v>18</v>
      </c>
      <c r="F3400" s="25" t="s">
        <v>12283</v>
      </c>
      <c r="G3400" s="14" t="s">
        <v>12151</v>
      </c>
      <c r="H3400" s="29">
        <v>43556</v>
      </c>
      <c r="I3400" s="29">
        <v>44377</v>
      </c>
      <c r="J3400" s="17" t="str">
        <f>IF(Ugovori_OPULJP[[#This Row],[DATUM ZAVRŠETKA OPERACIJE]]&gt;DATE(2023,12,31),"u provedbi","završen")</f>
        <v>završen</v>
      </c>
      <c r="K3400" s="37" t="s">
        <v>20</v>
      </c>
      <c r="L3400" s="28" t="s">
        <v>21</v>
      </c>
      <c r="M3400" s="18">
        <v>0.85</v>
      </c>
      <c r="N3400" s="18">
        <v>0.15</v>
      </c>
      <c r="O3400" s="19">
        <f>Ugovori_OPULJP[[#This Row],[Bespovratna sredstva - Ukupno (EU+Nac) HRK
= Ukupna ugovorena vrijednost bespovratnih sredstava]]*Ugovori_OPULJP[[#This Row],[EU STOPA SUFINANCIRANJA %
EU CO-FINANCING RATE %]]</f>
        <v>2040000</v>
      </c>
      <c r="P3400" s="20">
        <f>Ugovori_OPULJP[[#This Row],[Bespovratna sredstva - EU dio - HRK]]/7.5345</f>
        <v>270754.52916583716</v>
      </c>
      <c r="Q3400" s="19">
        <f>Ugovori_OPULJP[[#This Row],[Bespovratna sredstva - Ukupno (EU+Nac) HRK
= Ukupna ugovorena vrijednost bespovratnih sredstava]]*Ugovori_OPULJP[[#This Row],[STOPA NACIONALNOG SUFINANCIRANJA %]]</f>
        <v>360000</v>
      </c>
      <c r="R3400" s="20">
        <f>Ugovori_OPULJP[[#This Row],[Bespovratna sredstva - Nacionalni dio - HRK]]/7.5345</f>
        <v>47780.211029265374</v>
      </c>
      <c r="S3400" s="21">
        <v>2400000</v>
      </c>
      <c r="T3400" s="22">
        <f>Ugovori_OPULJP[[#This Row],[Bespovratna sredstva - Ukupno (EU+Nac) HRK
= Ukupna ugovorena vrijednost bespovratnih sredstava]]/7.5345</f>
        <v>318534.74019510252</v>
      </c>
      <c r="U3400" s="19">
        <v>0</v>
      </c>
      <c r="V3400" s="20">
        <f>Ugovori_OPULJP[[#This Row],[Javni doprinos korisnika - HRK]]/7.5345</f>
        <v>0</v>
      </c>
      <c r="W3400" s="19">
        <v>0</v>
      </c>
      <c r="X3400" s="20">
        <f>Ugovori_OPULJP[[#This Row],[Privatni doprinos korisnika - HRK]]/7.5345</f>
        <v>0</v>
      </c>
      <c r="Y3400" s="21">
        <f>Ugovori_OPULJP[[#This Row],[Bespovratna sredstva - Ukupno (EU+Nac) HRK
= Ukupna ugovorena vrijednost bespovratnih sredstava]]+Ugovori_OPULJP[[#This Row],[Javni doprinos korisnika - HRK]]+Ugovori_OPULJP[[#This Row],[Privatni doprinos korisnika - HRK]]</f>
        <v>2400000</v>
      </c>
      <c r="Z3400" s="22">
        <f>Ugovori_OPULJP[[#This Row],[UKUPNI PRIHVATLJIVI IZDACI
TOTAL ELIGIBLE EXPENDITURE
= Bespovratna sredstva ukupno + doprinos korisnika
= Ukupni prihvatljivi troškovi
= Ukupna ugovorena vrijednost projekta HRK]]/7.5345</f>
        <v>318534.74019510252</v>
      </c>
      <c r="AA3400" s="27" t="s">
        <v>22</v>
      </c>
      <c r="AB3400" s="27" t="s">
        <v>19</v>
      </c>
      <c r="AC3400" s="91" t="s">
        <v>12284</v>
      </c>
      <c r="AD3400" s="12" t="s">
        <v>12148</v>
      </c>
    </row>
    <row r="3401" spans="1:30" ht="88.5" customHeight="1" x14ac:dyDescent="0.3">
      <c r="A3401" s="31" t="s">
        <v>12285</v>
      </c>
      <c r="B3401" s="25" t="s">
        <v>2787</v>
      </c>
      <c r="C3401" s="26" t="s">
        <v>12143</v>
      </c>
      <c r="D3401" s="26" t="s">
        <v>12286</v>
      </c>
      <c r="E3401" s="27" t="s">
        <v>18</v>
      </c>
      <c r="F3401" s="32" t="s">
        <v>12286</v>
      </c>
      <c r="G3401" s="14" t="s">
        <v>12155</v>
      </c>
      <c r="H3401" s="29">
        <v>44197</v>
      </c>
      <c r="I3401" s="29">
        <v>44895</v>
      </c>
      <c r="J3401" s="17" t="str">
        <f>IF(Ugovori_OPULJP[[#This Row],[DATUM ZAVRŠETKA OPERACIJE]]&gt;DATE(2023,12,31),"u provedbi","završen")</f>
        <v>završen</v>
      </c>
      <c r="K3401" s="28" t="s">
        <v>20</v>
      </c>
      <c r="L3401" s="28" t="s">
        <v>21</v>
      </c>
      <c r="M3401" s="18">
        <v>0.85</v>
      </c>
      <c r="N3401" s="18">
        <v>0.15</v>
      </c>
      <c r="O3401" s="19">
        <f>Ugovori_OPULJP[[#This Row],[Bespovratna sredstva - Ukupno (EU+Nac) HRK
= Ukupna ugovorena vrijednost bespovratnih sredstava]]*Ugovori_OPULJP[[#This Row],[EU STOPA SUFINANCIRANJA %
EU CO-FINANCING RATE %]]</f>
        <v>1124542.9194999998</v>
      </c>
      <c r="P3401" s="20">
        <f>Ugovori_OPULJP[[#This Row],[Bespovratna sredstva - EU dio - HRK]]/7.5345</f>
        <v>149252.49445882271</v>
      </c>
      <c r="Q3401" s="19">
        <f>Ugovori_OPULJP[[#This Row],[Bespovratna sredstva - Ukupno (EU+Nac) HRK
= Ukupna ugovorena vrijednost bespovratnih sredstava]]*Ugovori_OPULJP[[#This Row],[STOPA NACIONALNOG SUFINANCIRANJA %]]</f>
        <v>198448.75049999999</v>
      </c>
      <c r="R3401" s="20">
        <f>Ugovori_OPULJP[[#This Row],[Bespovratna sredstva - Nacionalni dio - HRK]]/7.5345</f>
        <v>26338.675492733422</v>
      </c>
      <c r="S3401" s="21">
        <v>1322991.67</v>
      </c>
      <c r="T3401" s="22">
        <f>Ugovori_OPULJP[[#This Row],[Bespovratna sredstva - Ukupno (EU+Nac) HRK
= Ukupna ugovorena vrijednost bespovratnih sredstava]]/7.5345</f>
        <v>175591.16995155616</v>
      </c>
      <c r="U3401" s="19">
        <v>0</v>
      </c>
      <c r="V3401" s="20">
        <f>Ugovori_OPULJP[[#This Row],[Javni doprinos korisnika - HRK]]/7.5345</f>
        <v>0</v>
      </c>
      <c r="W3401" s="19">
        <v>0</v>
      </c>
      <c r="X3401" s="20">
        <f>Ugovori_OPULJP[[#This Row],[Privatni doprinos korisnika - HRK]]/7.5345</f>
        <v>0</v>
      </c>
      <c r="Y3401" s="21">
        <f>Ugovori_OPULJP[[#This Row],[Bespovratna sredstva - Ukupno (EU+Nac) HRK
= Ukupna ugovorena vrijednost bespovratnih sredstava]]+Ugovori_OPULJP[[#This Row],[Javni doprinos korisnika - HRK]]+Ugovori_OPULJP[[#This Row],[Privatni doprinos korisnika - HRK]]</f>
        <v>1322991.67</v>
      </c>
      <c r="Z3401" s="22">
        <f>Ugovori_OPULJP[[#This Row],[UKUPNI PRIHVATLJIVI IZDACI
TOTAL ELIGIBLE EXPENDITURE
= Bespovratna sredstva ukupno + doprinos korisnika
= Ukupni prihvatljivi troškovi
= Ukupna ugovorena vrijednost projekta HRK]]/7.5345</f>
        <v>175591.16995155616</v>
      </c>
      <c r="AA3401" s="27" t="s">
        <v>22</v>
      </c>
      <c r="AB3401" s="27" t="s">
        <v>19</v>
      </c>
      <c r="AC3401" s="91" t="s">
        <v>12287</v>
      </c>
      <c r="AD3401" s="26" t="s">
        <v>12148</v>
      </c>
    </row>
    <row r="3402" spans="1:30" ht="88.5" customHeight="1" x14ac:dyDescent="0.3">
      <c r="A3402" s="31" t="s">
        <v>12288</v>
      </c>
      <c r="B3402" s="25" t="s">
        <v>2787</v>
      </c>
      <c r="C3402" s="26" t="s">
        <v>12143</v>
      </c>
      <c r="D3402" s="26" t="s">
        <v>12289</v>
      </c>
      <c r="E3402" s="27" t="s">
        <v>18</v>
      </c>
      <c r="F3402" s="32" t="s">
        <v>12290</v>
      </c>
      <c r="G3402" s="14" t="s">
        <v>12192</v>
      </c>
      <c r="H3402" s="29">
        <v>44166</v>
      </c>
      <c r="I3402" s="29">
        <v>45291</v>
      </c>
      <c r="J3402" s="17" t="str">
        <f>IF(Ugovori_OPULJP[[#This Row],[DATUM ZAVRŠETKA OPERACIJE]]&gt;DATE(2023,12,31),"u provedbi","završen")</f>
        <v>završen</v>
      </c>
      <c r="K3402" s="28" t="s">
        <v>21</v>
      </c>
      <c r="L3402" s="28" t="s">
        <v>21</v>
      </c>
      <c r="M3402" s="18">
        <v>0.85</v>
      </c>
      <c r="N3402" s="18">
        <v>0.15</v>
      </c>
      <c r="O3402" s="19">
        <f>Ugovori_OPULJP[[#This Row],[Bespovratna sredstva - Ukupno (EU+Nac) HRK
= Ukupna ugovorena vrijednost bespovratnih sredstava]]*Ugovori_OPULJP[[#This Row],[EU STOPA SUFINANCIRANJA %
EU CO-FINANCING RATE %]]</f>
        <v>3589151.1290000002</v>
      </c>
      <c r="P3402" s="20">
        <f>Ugovori_OPULJP[[#This Row],[Bespovratna sredstva - EU dio - HRK]]/7.5345</f>
        <v>476362.21766540583</v>
      </c>
      <c r="Q3402" s="19">
        <f>Ugovori_OPULJP[[#This Row],[Bespovratna sredstva - Ukupno (EU+Nac) HRK
= Ukupna ugovorena vrijednost bespovratnih sredstava]]*Ugovori_OPULJP[[#This Row],[STOPA NACIONALNOG SUFINANCIRANJA %]]</f>
        <v>633379.61100000003</v>
      </c>
      <c r="R3402" s="20">
        <f>Ugovori_OPULJP[[#This Row],[Bespovratna sredstva - Nacionalni dio - HRK]]/7.5345</f>
        <v>84063.92076448338</v>
      </c>
      <c r="S3402" s="19">
        <v>4222530.74</v>
      </c>
      <c r="T3402" s="20">
        <f>Ugovori_OPULJP[[#This Row],[Bespovratna sredstva - Ukupno (EU+Nac) HRK
= Ukupna ugovorena vrijednost bespovratnih sredstava]]/7.5345</f>
        <v>560426.13842988922</v>
      </c>
      <c r="U3402" s="19">
        <v>0</v>
      </c>
      <c r="V3402" s="20">
        <f>Ugovori_OPULJP[[#This Row],[Javni doprinos korisnika - HRK]]/7.5345</f>
        <v>0</v>
      </c>
      <c r="W3402" s="19">
        <v>0</v>
      </c>
      <c r="X3402" s="20">
        <f>Ugovori_OPULJP[[#This Row],[Privatni doprinos korisnika - HRK]]/7.5345</f>
        <v>0</v>
      </c>
      <c r="Y3402" s="21">
        <f>Ugovori_OPULJP[[#This Row],[Bespovratna sredstva - Ukupno (EU+Nac) HRK
= Ukupna ugovorena vrijednost bespovratnih sredstava]]+Ugovori_OPULJP[[#This Row],[Javni doprinos korisnika - HRK]]+Ugovori_OPULJP[[#This Row],[Privatni doprinos korisnika - HRK]]</f>
        <v>4222530.74</v>
      </c>
      <c r="Z3402" s="22">
        <f>Ugovori_OPULJP[[#This Row],[UKUPNI PRIHVATLJIVI IZDACI
TOTAL ELIGIBLE EXPENDITURE
= Bespovratna sredstva ukupno + doprinos korisnika
= Ukupni prihvatljivi troškovi
= Ukupna ugovorena vrijednost projekta HRK]]/7.5345</f>
        <v>560426.13842988922</v>
      </c>
      <c r="AA3402" s="27" t="s">
        <v>22</v>
      </c>
      <c r="AB3402" s="27" t="s">
        <v>19</v>
      </c>
      <c r="AC3402" s="91" t="s">
        <v>12291</v>
      </c>
      <c r="AD3402" s="12" t="s">
        <v>12148</v>
      </c>
    </row>
    <row r="3403" spans="1:30" ht="88.5" customHeight="1" x14ac:dyDescent="0.3">
      <c r="A3403" s="36" t="s">
        <v>12292</v>
      </c>
      <c r="B3403" s="25" t="s">
        <v>2787</v>
      </c>
      <c r="C3403" s="26" t="s">
        <v>12143</v>
      </c>
      <c r="D3403" s="26" t="s">
        <v>12293</v>
      </c>
      <c r="E3403" s="27" t="s">
        <v>18</v>
      </c>
      <c r="F3403" s="32" t="s">
        <v>12294</v>
      </c>
      <c r="G3403" s="14" t="s">
        <v>12167</v>
      </c>
      <c r="H3403" s="29">
        <v>44410</v>
      </c>
      <c r="I3403" s="29">
        <v>45262</v>
      </c>
      <c r="J3403" s="17" t="str">
        <f>IF(Ugovori_OPULJP[[#This Row],[DATUM ZAVRŠETKA OPERACIJE]]&gt;DATE(2023,12,31),"u provedbi","završen")</f>
        <v>završen</v>
      </c>
      <c r="K3403" s="28" t="s">
        <v>21</v>
      </c>
      <c r="L3403" s="15" t="s">
        <v>21</v>
      </c>
      <c r="M3403" s="18">
        <v>0.85</v>
      </c>
      <c r="N3403" s="18">
        <v>0.15</v>
      </c>
      <c r="O3403" s="55">
        <f>Ugovori_OPULJP[[#This Row],[Bespovratna sredstva - Ukupno (EU+Nac) HRK
= Ukupna ugovorena vrijednost bespovratnih sredstava]]*Ugovori_OPULJP[[#This Row],[EU STOPA SUFINANCIRANJA %
EU CO-FINANCING RATE %]]</f>
        <v>7564911.1749999998</v>
      </c>
      <c r="P3403" s="56">
        <f>Ugovori_OPULJP[[#This Row],[Bespovratna sredstva - EU dio - HRK]]/7.5345</f>
        <v>1004036.2565531885</v>
      </c>
      <c r="Q3403" s="55">
        <f>Ugovori_OPULJP[[#This Row],[Bespovratna sredstva - Ukupno (EU+Nac) HRK
= Ukupna ugovorena vrijednost bespovratnih sredstava]]*Ugovori_OPULJP[[#This Row],[STOPA NACIONALNOG SUFINANCIRANJA %]]</f>
        <v>1334984.325</v>
      </c>
      <c r="R3403" s="56">
        <f>Ugovori_OPULJP[[#This Row],[Bespovratna sredstva - Nacionalni dio - HRK]]/7.5345</f>
        <v>177182.86880350386</v>
      </c>
      <c r="S3403" s="57">
        <v>8899895.5</v>
      </c>
      <c r="T3403" s="58">
        <f>Ugovori_OPULJP[[#This Row],[Bespovratna sredstva - Ukupno (EU+Nac) HRK
= Ukupna ugovorena vrijednost bespovratnih sredstava]]/7.5345</f>
        <v>1181219.1253566926</v>
      </c>
      <c r="U3403" s="19">
        <v>0</v>
      </c>
      <c r="V3403" s="20">
        <f>Ugovori_OPULJP[[#This Row],[Javni doprinos korisnika - HRK]]/7.5345</f>
        <v>0</v>
      </c>
      <c r="W3403" s="19">
        <v>0</v>
      </c>
      <c r="X3403" s="20">
        <f>Ugovori_OPULJP[[#This Row],[Privatni doprinos korisnika - HRK]]/7.5345</f>
        <v>0</v>
      </c>
      <c r="Y3403" s="57">
        <f>Ugovori_OPULJP[[#This Row],[Bespovratna sredstva - Ukupno (EU+Nac) HRK
= Ukupna ugovorena vrijednost bespovratnih sredstava]]+Ugovori_OPULJP[[#This Row],[Javni doprinos korisnika - HRK]]+Ugovori_OPULJP[[#This Row],[Privatni doprinos korisnika - HRK]]</f>
        <v>8899895.5</v>
      </c>
      <c r="Z3403" s="58">
        <f>Ugovori_OPULJP[[#This Row],[UKUPNI PRIHVATLJIVI IZDACI
TOTAL ELIGIBLE EXPENDITURE
= Bespovratna sredstva ukupno + doprinos korisnika
= Ukupni prihvatljivi troškovi
= Ukupna ugovorena vrijednost projekta HRK]]/7.5345</f>
        <v>1181219.1253566926</v>
      </c>
      <c r="AA3403" s="13" t="s">
        <v>22</v>
      </c>
      <c r="AB3403" s="13" t="s">
        <v>19</v>
      </c>
      <c r="AC3403" s="91" t="s">
        <v>12295</v>
      </c>
      <c r="AD3403" s="12" t="s">
        <v>12148</v>
      </c>
    </row>
    <row r="3404" spans="1:30" ht="88.5" customHeight="1" x14ac:dyDescent="0.3">
      <c r="A3404" s="17" t="s">
        <v>12296</v>
      </c>
      <c r="B3404" s="11" t="s">
        <v>2787</v>
      </c>
      <c r="C3404" s="12" t="s">
        <v>12143</v>
      </c>
      <c r="D3404" s="26" t="s">
        <v>12297</v>
      </c>
      <c r="E3404" s="13" t="s">
        <v>18</v>
      </c>
      <c r="F3404" s="14" t="s">
        <v>12298</v>
      </c>
      <c r="G3404" s="14" t="s">
        <v>12159</v>
      </c>
      <c r="H3404" s="29">
        <v>44411</v>
      </c>
      <c r="I3404" s="29">
        <v>45291</v>
      </c>
      <c r="J3404" s="17" t="str">
        <f>IF(Ugovori_OPULJP[[#This Row],[DATUM ZAVRŠETKA OPERACIJE]]&gt;DATE(2023,12,31),"u provedbi","završen")</f>
        <v>završen</v>
      </c>
      <c r="K3404" s="15" t="s">
        <v>21</v>
      </c>
      <c r="L3404" s="15" t="s">
        <v>21</v>
      </c>
      <c r="M3404" s="18">
        <v>0.85</v>
      </c>
      <c r="N3404" s="18">
        <v>0.15</v>
      </c>
      <c r="O3404" s="19">
        <f>Ugovori_OPULJP[[#This Row],[Bespovratna sredstva - Ukupno (EU+Nac) HRK
= Ukupna ugovorena vrijednost bespovratnih sredstava]]*Ugovori_OPULJP[[#This Row],[EU STOPA SUFINANCIRANJA %
EU CO-FINANCING RATE %]]</f>
        <v>2410472.5</v>
      </c>
      <c r="P3404" s="20">
        <f>Ugovori_OPULJP[[#This Row],[Bespovratna sredstva - EU dio - HRK]]/7.5345</f>
        <v>319924.67980622471</v>
      </c>
      <c r="Q3404" s="19">
        <f>Ugovori_OPULJP[[#This Row],[Bespovratna sredstva - Ukupno (EU+Nac) HRK
= Ukupna ugovorena vrijednost bespovratnih sredstava]]*Ugovori_OPULJP[[#This Row],[STOPA NACIONALNOG SUFINANCIRANJA %]]</f>
        <v>425377.5</v>
      </c>
      <c r="R3404" s="20">
        <f>Ugovori_OPULJP[[#This Row],[Bespovratna sredstva - Nacionalni dio - HRK]]/7.5345</f>
        <v>56457.296436392593</v>
      </c>
      <c r="S3404" s="21">
        <v>2835850</v>
      </c>
      <c r="T3404" s="22">
        <f>Ugovori_OPULJP[[#This Row],[Bespovratna sredstva - Ukupno (EU+Nac) HRK
= Ukupna ugovorena vrijednost bespovratnih sredstava]]/7.5345</f>
        <v>376381.9762426173</v>
      </c>
      <c r="U3404" s="19">
        <v>0</v>
      </c>
      <c r="V3404" s="20">
        <f>Ugovori_OPULJP[[#This Row],[Javni doprinos korisnika - HRK]]/7.5345</f>
        <v>0</v>
      </c>
      <c r="W3404" s="19">
        <v>0</v>
      </c>
      <c r="X3404" s="20">
        <f>Ugovori_OPULJP[[#This Row],[Privatni doprinos korisnika - HRK]]/7.5345</f>
        <v>0</v>
      </c>
      <c r="Y3404" s="21">
        <f>Ugovori_OPULJP[[#This Row],[Bespovratna sredstva - Ukupno (EU+Nac) HRK
= Ukupna ugovorena vrijednost bespovratnih sredstava]]+Ugovori_OPULJP[[#This Row],[Javni doprinos korisnika - HRK]]+Ugovori_OPULJP[[#This Row],[Privatni doprinos korisnika - HRK]]</f>
        <v>2835850</v>
      </c>
      <c r="Z3404" s="22">
        <f>Ugovori_OPULJP[[#This Row],[UKUPNI PRIHVATLJIVI IZDACI
TOTAL ELIGIBLE EXPENDITURE
= Bespovratna sredstva ukupno + doprinos korisnika
= Ukupni prihvatljivi troškovi
= Ukupna ugovorena vrijednost projekta HRK]]/7.5345</f>
        <v>376381.9762426173</v>
      </c>
      <c r="AA3404" s="13" t="s">
        <v>22</v>
      </c>
      <c r="AB3404" s="13" t="s">
        <v>19</v>
      </c>
      <c r="AC3404" s="91" t="s">
        <v>12299</v>
      </c>
      <c r="AD3404" s="12" t="s">
        <v>12148</v>
      </c>
    </row>
    <row r="3405" spans="1:30" ht="88.5" customHeight="1" x14ac:dyDescent="0.3">
      <c r="A3405" s="36" t="s">
        <v>12300</v>
      </c>
      <c r="B3405" s="25" t="s">
        <v>2787</v>
      </c>
      <c r="C3405" s="26" t="s">
        <v>12143</v>
      </c>
      <c r="D3405" s="26" t="s">
        <v>12301</v>
      </c>
      <c r="E3405" s="27" t="s">
        <v>18</v>
      </c>
      <c r="F3405" s="32" t="s">
        <v>12302</v>
      </c>
      <c r="G3405" s="14" t="s">
        <v>12167</v>
      </c>
      <c r="H3405" s="16">
        <v>44424</v>
      </c>
      <c r="I3405" s="16">
        <v>45291</v>
      </c>
      <c r="J3405" s="17" t="str">
        <f>IF(Ugovori_OPULJP[[#This Row],[DATUM ZAVRŠETKA OPERACIJE]]&gt;DATE(2023,12,31),"u provedbi","završen")</f>
        <v>završen</v>
      </c>
      <c r="K3405" s="28" t="s">
        <v>20</v>
      </c>
      <c r="L3405" s="15" t="s">
        <v>21</v>
      </c>
      <c r="M3405" s="18">
        <v>0.85</v>
      </c>
      <c r="N3405" s="18">
        <v>0.15</v>
      </c>
      <c r="O3405" s="55">
        <f>Ugovori_OPULJP[[#This Row],[Bespovratna sredstva - Ukupno (EU+Nac) HRK
= Ukupna ugovorena vrijednost bespovratnih sredstava]]*Ugovori_OPULJP[[#This Row],[EU STOPA SUFINANCIRANJA %
EU CO-FINANCING RATE %]]</f>
        <v>3187485.55</v>
      </c>
      <c r="P3405" s="56">
        <f>Ugovori_OPULJP[[#This Row],[Bespovratna sredstva - EU dio - HRK]]/7.5345</f>
        <v>423052.03397703893</v>
      </c>
      <c r="Q3405" s="55">
        <f>Ugovori_OPULJP[[#This Row],[Bespovratna sredstva - Ukupno (EU+Nac) HRK
= Ukupna ugovorena vrijednost bespovratnih sredstava]]*Ugovori_OPULJP[[#This Row],[STOPA NACIONALNOG SUFINANCIRANJA %]]</f>
        <v>562497.44999999995</v>
      </c>
      <c r="R3405" s="56">
        <f>Ugovori_OPULJP[[#This Row],[Bespovratna sredstva - Nacionalni dio - HRK]]/7.5345</f>
        <v>74656.241290065693</v>
      </c>
      <c r="S3405" s="57">
        <v>3749983</v>
      </c>
      <c r="T3405" s="58">
        <f>Ugovori_OPULJP[[#This Row],[Bespovratna sredstva - Ukupno (EU+Nac) HRK
= Ukupna ugovorena vrijednost bespovratnih sredstava]]/7.5345</f>
        <v>497708.27526710462</v>
      </c>
      <c r="U3405" s="55">
        <v>0</v>
      </c>
      <c r="V3405" s="56">
        <f>Ugovori_OPULJP[[#This Row],[Javni doprinos korisnika - HRK]]/7.5345</f>
        <v>0</v>
      </c>
      <c r="W3405" s="55">
        <v>0</v>
      </c>
      <c r="X3405" s="56">
        <f>Ugovori_OPULJP[[#This Row],[Privatni doprinos korisnika - HRK]]/7.5345</f>
        <v>0</v>
      </c>
      <c r="Y3405" s="57">
        <f>Ugovori_OPULJP[[#This Row],[Bespovratna sredstva - Ukupno (EU+Nac) HRK
= Ukupna ugovorena vrijednost bespovratnih sredstava]]+Ugovori_OPULJP[[#This Row],[Javni doprinos korisnika - HRK]]+Ugovori_OPULJP[[#This Row],[Privatni doprinos korisnika - HRK]]</f>
        <v>3749983</v>
      </c>
      <c r="Z3405" s="58">
        <f>Ugovori_OPULJP[[#This Row],[UKUPNI PRIHVATLJIVI IZDACI
TOTAL ELIGIBLE EXPENDITURE
= Bespovratna sredstva ukupno + doprinos korisnika
= Ukupni prihvatljivi troškovi
= Ukupna ugovorena vrijednost projekta HRK]]/7.5345</f>
        <v>497708.27526710462</v>
      </c>
      <c r="AA3405" s="13" t="s">
        <v>22</v>
      </c>
      <c r="AB3405" s="13" t="s">
        <v>19</v>
      </c>
      <c r="AC3405" s="91" t="s">
        <v>12303</v>
      </c>
      <c r="AD3405" s="12" t="s">
        <v>12148</v>
      </c>
    </row>
    <row r="3406" spans="1:30" ht="88.5" customHeight="1" x14ac:dyDescent="0.3">
      <c r="A3406" s="10" t="s">
        <v>12304</v>
      </c>
      <c r="B3406" s="25" t="s">
        <v>2787</v>
      </c>
      <c r="C3406" s="26" t="s">
        <v>12143</v>
      </c>
      <c r="D3406" s="115" t="s">
        <v>12305</v>
      </c>
      <c r="E3406" s="27" t="s">
        <v>18</v>
      </c>
      <c r="F3406" s="32" t="s">
        <v>12306</v>
      </c>
      <c r="G3406" s="14" t="s">
        <v>12155</v>
      </c>
      <c r="H3406" s="29">
        <v>44497</v>
      </c>
      <c r="I3406" s="29">
        <v>45044</v>
      </c>
      <c r="J3406" s="17" t="str">
        <f>IF(Ugovori_OPULJP[[#This Row],[DATUM ZAVRŠETKA OPERACIJE]]&gt;DATE(2023,12,31),"u provedbi","završen")</f>
        <v>završen</v>
      </c>
      <c r="K3406" s="37" t="s">
        <v>20</v>
      </c>
      <c r="L3406" s="28" t="s">
        <v>21</v>
      </c>
      <c r="M3406" s="18">
        <v>0.85</v>
      </c>
      <c r="N3406" s="18">
        <v>0.15</v>
      </c>
      <c r="O3406" s="19">
        <f>Ugovori_OPULJP[[#This Row],[Bespovratna sredstva - Ukupno (EU+Nac) HRK
= Ukupna ugovorena vrijednost bespovratnih sredstava]]*Ugovori_OPULJP[[#This Row],[EU STOPA SUFINANCIRANJA %
EU CO-FINANCING RATE %]]</f>
        <v>968952.4</v>
      </c>
      <c r="P3406" s="20">
        <f>Ugovori_OPULJP[[#This Row],[Bespovratna sredstva - EU dio - HRK]]/7.5345</f>
        <v>128602.0837480921</v>
      </c>
      <c r="Q3406" s="19">
        <f>Ugovori_OPULJP[[#This Row],[Bespovratna sredstva - Ukupno (EU+Nac) HRK
= Ukupna ugovorena vrijednost bespovratnih sredstava]]*Ugovori_OPULJP[[#This Row],[STOPA NACIONALNOG SUFINANCIRANJA %]]</f>
        <v>170991.6</v>
      </c>
      <c r="R3406" s="20">
        <f>Ugovori_OPULJP[[#This Row],[Bespovratna sredstva - Nacionalni dio - HRK]]/7.5345</f>
        <v>22694.485367310372</v>
      </c>
      <c r="S3406" s="21">
        <v>1139944</v>
      </c>
      <c r="T3406" s="22">
        <f>Ugovori_OPULJP[[#This Row],[Bespovratna sredstva - Ukupno (EU+Nac) HRK
= Ukupna ugovorena vrijednost bespovratnih sredstava]]/7.5345</f>
        <v>151296.56911540247</v>
      </c>
      <c r="U3406" s="19">
        <v>0</v>
      </c>
      <c r="V3406" s="20">
        <f>Ugovori_OPULJP[[#This Row],[Javni doprinos korisnika - HRK]]/7.5345</f>
        <v>0</v>
      </c>
      <c r="W3406" s="19">
        <v>0</v>
      </c>
      <c r="X3406" s="20">
        <f>Ugovori_OPULJP[[#This Row],[Privatni doprinos korisnika - HRK]]/7.5345</f>
        <v>0</v>
      </c>
      <c r="Y3406" s="21">
        <f>Ugovori_OPULJP[[#This Row],[Bespovratna sredstva - Ukupno (EU+Nac) HRK
= Ukupna ugovorena vrijednost bespovratnih sredstava]]+Ugovori_OPULJP[[#This Row],[Javni doprinos korisnika - HRK]]+Ugovori_OPULJP[[#This Row],[Privatni doprinos korisnika - HRK]]</f>
        <v>1139944</v>
      </c>
      <c r="Z3406" s="22">
        <f>Ugovori_OPULJP[[#This Row],[UKUPNI PRIHVATLJIVI IZDACI
TOTAL ELIGIBLE EXPENDITURE
= Bespovratna sredstva ukupno + doprinos korisnika
= Ukupni prihvatljivi troškovi
= Ukupna ugovorena vrijednost projekta HRK]]/7.5345</f>
        <v>151296.56911540247</v>
      </c>
      <c r="AA3406" s="27" t="s">
        <v>22</v>
      </c>
      <c r="AB3406" s="27" t="s">
        <v>19</v>
      </c>
      <c r="AC3406" s="91" t="s">
        <v>12307</v>
      </c>
      <c r="AD3406" s="33" t="s">
        <v>12148</v>
      </c>
    </row>
    <row r="3407" spans="1:30" ht="88.5" customHeight="1" x14ac:dyDescent="0.3">
      <c r="A3407" s="10" t="s">
        <v>12308</v>
      </c>
      <c r="B3407" s="11" t="s">
        <v>2787</v>
      </c>
      <c r="C3407" s="12" t="s">
        <v>12309</v>
      </c>
      <c r="D3407" s="12" t="s">
        <v>12310</v>
      </c>
      <c r="E3407" s="13" t="s">
        <v>18</v>
      </c>
      <c r="F3407" s="14" t="s">
        <v>12310</v>
      </c>
      <c r="G3407" s="14" t="s">
        <v>12311</v>
      </c>
      <c r="H3407" s="16">
        <v>42984</v>
      </c>
      <c r="I3407" s="16">
        <v>44748</v>
      </c>
      <c r="J3407" s="17" t="str">
        <f>IF(Ugovori_OPULJP[[#This Row],[DATUM ZAVRŠETKA OPERACIJE]]&gt;DATE(2023,12,31),"u provedbi","završen")</f>
        <v>završen</v>
      </c>
      <c r="K3407" s="15" t="s">
        <v>20</v>
      </c>
      <c r="L3407" s="15" t="s">
        <v>21</v>
      </c>
      <c r="M3407" s="18">
        <v>0.85</v>
      </c>
      <c r="N3407" s="18">
        <v>0.15</v>
      </c>
      <c r="O3407" s="19">
        <f>Ugovori_OPULJP[[#This Row],[Bespovratna sredstva - Ukupno (EU+Nac) HRK
= Ukupna ugovorena vrijednost bespovratnih sredstava]]*Ugovori_OPULJP[[#This Row],[EU STOPA SUFINANCIRANJA %
EU CO-FINANCING RATE %]]</f>
        <v>4027576.25</v>
      </c>
      <c r="P3407" s="20">
        <f>Ugovori_OPULJP[[#This Row],[Bespovratna sredstva - EU dio - HRK]]/7.5345</f>
        <v>534551.23100404802</v>
      </c>
      <c r="Q3407" s="19">
        <f>Ugovori_OPULJP[[#This Row],[Bespovratna sredstva - Ukupno (EU+Nac) HRK
= Ukupna ugovorena vrijednost bespovratnih sredstava]]*Ugovori_OPULJP[[#This Row],[STOPA NACIONALNOG SUFINANCIRANJA %]]</f>
        <v>710748.75</v>
      </c>
      <c r="R3407" s="20">
        <f>Ugovori_OPULJP[[#This Row],[Bespovratna sredstva - Nacionalni dio - HRK]]/7.5345</f>
        <v>94332.570177184942</v>
      </c>
      <c r="S3407" s="19">
        <v>4738325</v>
      </c>
      <c r="T3407" s="20">
        <f>Ugovori_OPULJP[[#This Row],[Bespovratna sredstva - Ukupno (EU+Nac) HRK
= Ukupna ugovorena vrijednost bespovratnih sredstava]]/7.5345</f>
        <v>628883.80118123291</v>
      </c>
      <c r="U3407" s="19">
        <v>0</v>
      </c>
      <c r="V3407" s="20">
        <f>Ugovori_OPULJP[[#This Row],[Javni doprinos korisnika - HRK]]/7.5345</f>
        <v>0</v>
      </c>
      <c r="W3407" s="19">
        <v>0</v>
      </c>
      <c r="X3407" s="20">
        <f>Ugovori_OPULJP[[#This Row],[Privatni doprinos korisnika - HRK]]/7.5345</f>
        <v>0</v>
      </c>
      <c r="Y3407" s="21">
        <f>Ugovori_OPULJP[[#This Row],[Bespovratna sredstva - Ukupno (EU+Nac) HRK
= Ukupna ugovorena vrijednost bespovratnih sredstava]]+Ugovori_OPULJP[[#This Row],[Javni doprinos korisnika - HRK]]+Ugovori_OPULJP[[#This Row],[Privatni doprinos korisnika - HRK]]</f>
        <v>4738325</v>
      </c>
      <c r="Z3407" s="22">
        <f>Ugovori_OPULJP[[#This Row],[UKUPNI PRIHVATLJIVI IZDACI
TOTAL ELIGIBLE EXPENDITURE
= Bespovratna sredstva ukupno + doprinos korisnika
= Ukupni prihvatljivi troškovi
= Ukupna ugovorena vrijednost projekta HRK]]/7.5345</f>
        <v>628883.80118123291</v>
      </c>
      <c r="AA3407" s="13" t="s">
        <v>22</v>
      </c>
      <c r="AB3407" s="13" t="s">
        <v>19</v>
      </c>
      <c r="AC3407" s="98" t="s">
        <v>12312</v>
      </c>
      <c r="AD3407" s="12" t="s">
        <v>12148</v>
      </c>
    </row>
    <row r="3408" spans="1:30" ht="88.5" customHeight="1" x14ac:dyDescent="0.3">
      <c r="A3408" s="10" t="s">
        <v>12313</v>
      </c>
      <c r="B3408" s="11" t="s">
        <v>2787</v>
      </c>
      <c r="C3408" s="12" t="s">
        <v>12309</v>
      </c>
      <c r="D3408" s="12" t="s">
        <v>12314</v>
      </c>
      <c r="E3408" s="13" t="s">
        <v>18</v>
      </c>
      <c r="F3408" s="14" t="s">
        <v>12314</v>
      </c>
      <c r="G3408" s="14" t="s">
        <v>12171</v>
      </c>
      <c r="H3408" s="16">
        <v>43311</v>
      </c>
      <c r="I3408" s="16">
        <v>45076</v>
      </c>
      <c r="J3408" s="17" t="str">
        <f>IF(Ugovori_OPULJP[[#This Row],[DATUM ZAVRŠETKA OPERACIJE]]&gt;DATE(2023,12,31),"u provedbi","završen")</f>
        <v>završen</v>
      </c>
      <c r="K3408" s="15" t="s">
        <v>20</v>
      </c>
      <c r="L3408" s="15" t="s">
        <v>21</v>
      </c>
      <c r="M3408" s="18">
        <v>0.85</v>
      </c>
      <c r="N3408" s="18">
        <v>0.15</v>
      </c>
      <c r="O3408" s="19">
        <f>Ugovori_OPULJP[[#This Row],[Bespovratna sredstva - Ukupno (EU+Nac) HRK
= Ukupna ugovorena vrijednost bespovratnih sredstava]]*Ugovori_OPULJP[[#This Row],[EU STOPA SUFINANCIRANJA %
EU CO-FINANCING RATE %]]</f>
        <v>77413962.5</v>
      </c>
      <c r="P3408" s="20">
        <f>Ugovori_OPULJP[[#This Row],[Bespovratna sredstva - EU dio - HRK]]/7.5345</f>
        <v>10274598.513504544</v>
      </c>
      <c r="Q3408" s="19">
        <f>Ugovori_OPULJP[[#This Row],[Bespovratna sredstva - Ukupno (EU+Nac) HRK
= Ukupna ugovorena vrijednost bespovratnih sredstava]]*Ugovori_OPULJP[[#This Row],[STOPA NACIONALNOG SUFINANCIRANJA %]]</f>
        <v>13661287.5</v>
      </c>
      <c r="R3408" s="20">
        <f>Ugovori_OPULJP[[#This Row],[Bespovratna sredstva - Nacionalni dio - HRK]]/7.5345</f>
        <v>1813164.4435596257</v>
      </c>
      <c r="S3408" s="19">
        <v>91075250</v>
      </c>
      <c r="T3408" s="20">
        <f>Ugovori_OPULJP[[#This Row],[Bespovratna sredstva - Ukupno (EU+Nac) HRK
= Ukupna ugovorena vrijednost bespovratnih sredstava]]/7.5345</f>
        <v>12087762.95706417</v>
      </c>
      <c r="U3408" s="19">
        <v>0</v>
      </c>
      <c r="V3408" s="20">
        <f>Ugovori_OPULJP[[#This Row],[Javni doprinos korisnika - HRK]]/7.5345</f>
        <v>0</v>
      </c>
      <c r="W3408" s="19">
        <v>0</v>
      </c>
      <c r="X3408" s="20">
        <f>Ugovori_OPULJP[[#This Row],[Privatni doprinos korisnika - HRK]]/7.5345</f>
        <v>0</v>
      </c>
      <c r="Y3408" s="21">
        <f>Ugovori_OPULJP[[#This Row],[Bespovratna sredstva - Ukupno (EU+Nac) HRK
= Ukupna ugovorena vrijednost bespovratnih sredstava]]+Ugovori_OPULJP[[#This Row],[Javni doprinos korisnika - HRK]]+Ugovori_OPULJP[[#This Row],[Privatni doprinos korisnika - HRK]]</f>
        <v>91075250</v>
      </c>
      <c r="Z3408" s="22">
        <f>Ugovori_OPULJP[[#This Row],[UKUPNI PRIHVATLJIVI IZDACI
TOTAL ELIGIBLE EXPENDITURE
= Bespovratna sredstva ukupno + doprinos korisnika
= Ukupni prihvatljivi troškovi
= Ukupna ugovorena vrijednost projekta HRK]]/7.5345</f>
        <v>12087762.95706417</v>
      </c>
      <c r="AA3408" s="13" t="s">
        <v>22</v>
      </c>
      <c r="AB3408" s="13" t="s">
        <v>19</v>
      </c>
      <c r="AC3408" s="98" t="s">
        <v>12315</v>
      </c>
      <c r="AD3408" s="12" t="s">
        <v>12148</v>
      </c>
    </row>
    <row r="3409" spans="1:30" ht="88.5" customHeight="1" x14ac:dyDescent="0.3">
      <c r="A3409" s="10" t="s">
        <v>12316</v>
      </c>
      <c r="B3409" s="11" t="s">
        <v>2787</v>
      </c>
      <c r="C3409" s="12" t="s">
        <v>12309</v>
      </c>
      <c r="D3409" s="12" t="s">
        <v>12317</v>
      </c>
      <c r="E3409" s="13" t="s">
        <v>18</v>
      </c>
      <c r="F3409" s="14" t="s">
        <v>12317</v>
      </c>
      <c r="G3409" s="14" t="s">
        <v>12311</v>
      </c>
      <c r="H3409" s="16">
        <v>43689</v>
      </c>
      <c r="I3409" s="16">
        <v>44877</v>
      </c>
      <c r="J3409" s="17" t="str">
        <f>IF(Ugovori_OPULJP[[#This Row],[DATUM ZAVRŠETKA OPERACIJE]]&gt;DATE(2023,12,31),"u provedbi","završen")</f>
        <v>završen</v>
      </c>
      <c r="K3409" s="15" t="s">
        <v>20</v>
      </c>
      <c r="L3409" s="15" t="s">
        <v>21</v>
      </c>
      <c r="M3409" s="18">
        <v>0.85</v>
      </c>
      <c r="N3409" s="18">
        <v>0.15</v>
      </c>
      <c r="O3409" s="19">
        <f>Ugovori_OPULJP[[#This Row],[Bespovratna sredstva - Ukupno (EU+Nac) HRK
= Ukupna ugovorena vrijednost bespovratnih sredstava]]*Ugovori_OPULJP[[#This Row],[EU STOPA SUFINANCIRANJA %
EU CO-FINANCING RATE %]]</f>
        <v>1927380.1340000001</v>
      </c>
      <c r="P3409" s="20">
        <f>Ugovori_OPULJP[[#This Row],[Bespovratna sredstva - EU dio - HRK]]/7.5345</f>
        <v>255807.3042670383</v>
      </c>
      <c r="Q3409" s="19">
        <f>Ugovori_OPULJP[[#This Row],[Bespovratna sredstva - Ukupno (EU+Nac) HRK
= Ukupna ugovorena vrijednost bespovratnih sredstava]]*Ugovori_OPULJP[[#This Row],[STOPA NACIONALNOG SUFINANCIRANJA %]]</f>
        <v>340125.90600000002</v>
      </c>
      <c r="R3409" s="20">
        <f>Ugovori_OPULJP[[#This Row],[Bespovratna sredstva - Nacionalni dio - HRK]]/7.5345</f>
        <v>45142.465458889114</v>
      </c>
      <c r="S3409" s="19">
        <v>2267506.04</v>
      </c>
      <c r="T3409" s="20">
        <f>Ugovori_OPULJP[[#This Row],[Bespovratna sredstva - Ukupno (EU+Nac) HRK
= Ukupna ugovorena vrijednost bespovratnih sredstava]]/7.5345</f>
        <v>300949.76972592738</v>
      </c>
      <c r="U3409" s="19">
        <v>0</v>
      </c>
      <c r="V3409" s="20">
        <f>Ugovori_OPULJP[[#This Row],[Javni doprinos korisnika - HRK]]/7.5345</f>
        <v>0</v>
      </c>
      <c r="W3409" s="19">
        <v>0</v>
      </c>
      <c r="X3409" s="20">
        <f>Ugovori_OPULJP[[#This Row],[Privatni doprinos korisnika - HRK]]/7.5345</f>
        <v>0</v>
      </c>
      <c r="Y3409" s="21">
        <f>Ugovori_OPULJP[[#This Row],[Bespovratna sredstva - Ukupno (EU+Nac) HRK
= Ukupna ugovorena vrijednost bespovratnih sredstava]]+Ugovori_OPULJP[[#This Row],[Javni doprinos korisnika - HRK]]+Ugovori_OPULJP[[#This Row],[Privatni doprinos korisnika - HRK]]</f>
        <v>2267506.04</v>
      </c>
      <c r="Z3409" s="22">
        <f>Ugovori_OPULJP[[#This Row],[UKUPNI PRIHVATLJIVI IZDACI
TOTAL ELIGIBLE EXPENDITURE
= Bespovratna sredstva ukupno + doprinos korisnika
= Ukupni prihvatljivi troškovi
= Ukupna ugovorena vrijednost projekta HRK]]/7.5345</f>
        <v>300949.76972592738</v>
      </c>
      <c r="AA3409" s="13" t="s">
        <v>22</v>
      </c>
      <c r="AB3409" s="13" t="s">
        <v>19</v>
      </c>
      <c r="AC3409" s="98" t="s">
        <v>12318</v>
      </c>
      <c r="AD3409" s="12" t="s">
        <v>12148</v>
      </c>
    </row>
    <row r="3410" spans="1:30" ht="88.5" customHeight="1" x14ac:dyDescent="0.3">
      <c r="A3410" s="10" t="s">
        <v>12319</v>
      </c>
      <c r="B3410" s="11" t="s">
        <v>2787</v>
      </c>
      <c r="C3410" s="12" t="s">
        <v>12309</v>
      </c>
      <c r="D3410" s="12" t="s">
        <v>12320</v>
      </c>
      <c r="E3410" s="13" t="s">
        <v>18</v>
      </c>
      <c r="F3410" s="14" t="s">
        <v>12320</v>
      </c>
      <c r="G3410" s="14" t="s">
        <v>12171</v>
      </c>
      <c r="H3410" s="16">
        <v>43447</v>
      </c>
      <c r="I3410" s="16">
        <v>45059</v>
      </c>
      <c r="J3410" s="17" t="str">
        <f>IF(Ugovori_OPULJP[[#This Row],[DATUM ZAVRŠETKA OPERACIJE]]&gt;DATE(2023,12,31),"u provedbi","završen")</f>
        <v>završen</v>
      </c>
      <c r="K3410" s="15" t="s">
        <v>20</v>
      </c>
      <c r="L3410" s="15" t="s">
        <v>21</v>
      </c>
      <c r="M3410" s="18">
        <v>0.85</v>
      </c>
      <c r="N3410" s="18">
        <v>0.15</v>
      </c>
      <c r="O3410" s="19">
        <f>Ugovori_OPULJP[[#This Row],[Bespovratna sredstva - Ukupno (EU+Nac) HRK
= Ukupna ugovorena vrijednost bespovratnih sredstava]]*Ugovori_OPULJP[[#This Row],[EU STOPA SUFINANCIRANJA %
EU CO-FINANCING RATE %]]</f>
        <v>32204120</v>
      </c>
      <c r="P3410" s="20">
        <f>Ugovori_OPULJP[[#This Row],[Bespovratna sredstva - EU dio - HRK]]/7.5345</f>
        <v>4274221.2489216272</v>
      </c>
      <c r="Q3410" s="19">
        <f>Ugovori_OPULJP[[#This Row],[Bespovratna sredstva - Ukupno (EU+Nac) HRK
= Ukupna ugovorena vrijednost bespovratnih sredstava]]*Ugovori_OPULJP[[#This Row],[STOPA NACIONALNOG SUFINANCIRANJA %]]</f>
        <v>5683080</v>
      </c>
      <c r="R3410" s="20">
        <f>Ugovori_OPULJP[[#This Row],[Bespovratna sredstva - Nacionalni dio - HRK]]/7.5345</f>
        <v>754274.338044993</v>
      </c>
      <c r="S3410" s="19">
        <v>37887200</v>
      </c>
      <c r="T3410" s="20">
        <f>Ugovori_OPULJP[[#This Row],[Bespovratna sredstva - Ukupno (EU+Nac) HRK
= Ukupna ugovorena vrijednost bespovratnih sredstava]]/7.5345</f>
        <v>5028495.5869666198</v>
      </c>
      <c r="U3410" s="19">
        <v>0</v>
      </c>
      <c r="V3410" s="20">
        <f>Ugovori_OPULJP[[#This Row],[Javni doprinos korisnika - HRK]]/7.5345</f>
        <v>0</v>
      </c>
      <c r="W3410" s="19">
        <v>0</v>
      </c>
      <c r="X3410" s="20">
        <f>Ugovori_OPULJP[[#This Row],[Privatni doprinos korisnika - HRK]]/7.5345</f>
        <v>0</v>
      </c>
      <c r="Y3410" s="21">
        <f>Ugovori_OPULJP[[#This Row],[Bespovratna sredstva - Ukupno (EU+Nac) HRK
= Ukupna ugovorena vrijednost bespovratnih sredstava]]+Ugovori_OPULJP[[#This Row],[Javni doprinos korisnika - HRK]]+Ugovori_OPULJP[[#This Row],[Privatni doprinos korisnika - HRK]]</f>
        <v>37887200</v>
      </c>
      <c r="Z3410" s="22">
        <f>Ugovori_OPULJP[[#This Row],[UKUPNI PRIHVATLJIVI IZDACI
TOTAL ELIGIBLE EXPENDITURE
= Bespovratna sredstva ukupno + doprinos korisnika
= Ukupni prihvatljivi troškovi
= Ukupna ugovorena vrijednost projekta HRK]]/7.5345</f>
        <v>5028495.5869666198</v>
      </c>
      <c r="AA3410" s="13" t="s">
        <v>22</v>
      </c>
      <c r="AB3410" s="13" t="s">
        <v>19</v>
      </c>
      <c r="AC3410" s="98" t="s">
        <v>12321</v>
      </c>
      <c r="AD3410" s="12" t="s">
        <v>12148</v>
      </c>
    </row>
    <row r="3411" spans="1:30" ht="88.5" customHeight="1" x14ac:dyDescent="0.3">
      <c r="A3411" s="10" t="s">
        <v>12322</v>
      </c>
      <c r="B3411" s="11" t="s">
        <v>2787</v>
      </c>
      <c r="C3411" s="12" t="s">
        <v>12309</v>
      </c>
      <c r="D3411" s="12" t="s">
        <v>12323</v>
      </c>
      <c r="E3411" s="13" t="s">
        <v>18</v>
      </c>
      <c r="F3411" s="14" t="s">
        <v>12323</v>
      </c>
      <c r="G3411" s="14" t="s">
        <v>12171</v>
      </c>
      <c r="H3411" s="16">
        <v>43502</v>
      </c>
      <c r="I3411" s="16">
        <v>45103</v>
      </c>
      <c r="J3411" s="17" t="str">
        <f>IF(Ugovori_OPULJP[[#This Row],[DATUM ZAVRŠETKA OPERACIJE]]&gt;DATE(2023,12,31),"u provedbi","završen")</f>
        <v>završen</v>
      </c>
      <c r="K3411" s="15" t="s">
        <v>20</v>
      </c>
      <c r="L3411" s="15" t="s">
        <v>21</v>
      </c>
      <c r="M3411" s="18">
        <v>0.85</v>
      </c>
      <c r="N3411" s="18">
        <v>0.15</v>
      </c>
      <c r="O3411" s="19">
        <f>Ugovori_OPULJP[[#This Row],[Bespovratna sredstva - Ukupno (EU+Nac) HRK
= Ukupna ugovorena vrijednost bespovratnih sredstava]]*Ugovori_OPULJP[[#This Row],[EU STOPA SUFINANCIRANJA %
EU CO-FINANCING RATE %]]</f>
        <v>7796982</v>
      </c>
      <c r="P3411" s="20">
        <f>Ugovori_OPULJP[[#This Row],[Bespovratna sredstva - EU dio - HRK]]/7.5345</f>
        <v>1034837.3481982878</v>
      </c>
      <c r="Q3411" s="19">
        <f>Ugovori_OPULJP[[#This Row],[Bespovratna sredstva - Ukupno (EU+Nac) HRK
= Ukupna ugovorena vrijednost bespovratnih sredstava]]*Ugovori_OPULJP[[#This Row],[STOPA NACIONALNOG SUFINANCIRANJA %]]</f>
        <v>1375938</v>
      </c>
      <c r="R3411" s="20">
        <f>Ugovori_OPULJP[[#This Row],[Bespovratna sredstva - Nacionalni dio - HRK]]/7.5345</f>
        <v>182618.35556440373</v>
      </c>
      <c r="S3411" s="19">
        <v>9172920</v>
      </c>
      <c r="T3411" s="20">
        <f>Ugovori_OPULJP[[#This Row],[Bespovratna sredstva - Ukupno (EU+Nac) HRK
= Ukupna ugovorena vrijednost bespovratnih sredstava]]/7.5345</f>
        <v>1217455.7037626915</v>
      </c>
      <c r="U3411" s="19">
        <v>0</v>
      </c>
      <c r="V3411" s="20">
        <f>Ugovori_OPULJP[[#This Row],[Javni doprinos korisnika - HRK]]/7.5345</f>
        <v>0</v>
      </c>
      <c r="W3411" s="19">
        <v>0</v>
      </c>
      <c r="X3411" s="20">
        <f>Ugovori_OPULJP[[#This Row],[Privatni doprinos korisnika - HRK]]/7.5345</f>
        <v>0</v>
      </c>
      <c r="Y3411" s="21">
        <f>Ugovori_OPULJP[[#This Row],[Bespovratna sredstva - Ukupno (EU+Nac) HRK
= Ukupna ugovorena vrijednost bespovratnih sredstava]]+Ugovori_OPULJP[[#This Row],[Javni doprinos korisnika - HRK]]+Ugovori_OPULJP[[#This Row],[Privatni doprinos korisnika - HRK]]</f>
        <v>9172920</v>
      </c>
      <c r="Z3411" s="22">
        <f>Ugovori_OPULJP[[#This Row],[UKUPNI PRIHVATLJIVI IZDACI
TOTAL ELIGIBLE EXPENDITURE
= Bespovratna sredstva ukupno + doprinos korisnika
= Ukupni prihvatljivi troškovi
= Ukupna ugovorena vrijednost projekta HRK]]/7.5345</f>
        <v>1217455.7037626915</v>
      </c>
      <c r="AA3411" s="13" t="s">
        <v>22</v>
      </c>
      <c r="AB3411" s="13" t="s">
        <v>19</v>
      </c>
      <c r="AC3411" s="12" t="s">
        <v>12324</v>
      </c>
      <c r="AD3411" s="12" t="s">
        <v>12148</v>
      </c>
    </row>
    <row r="3412" spans="1:30" ht="88.5" customHeight="1" x14ac:dyDescent="0.3">
      <c r="A3412" s="36" t="s">
        <v>12325</v>
      </c>
      <c r="B3412" s="25" t="s">
        <v>2787</v>
      </c>
      <c r="C3412" s="26" t="s">
        <v>12309</v>
      </c>
      <c r="D3412" s="40" t="s">
        <v>12326</v>
      </c>
      <c r="E3412" s="73" t="s">
        <v>18</v>
      </c>
      <c r="F3412" s="32" t="s">
        <v>12326</v>
      </c>
      <c r="G3412" s="32" t="s">
        <v>12171</v>
      </c>
      <c r="H3412" s="29">
        <v>43983</v>
      </c>
      <c r="I3412" s="29">
        <v>45260</v>
      </c>
      <c r="J3412" s="17" t="str">
        <f>IF(Ugovori_OPULJP[[#This Row],[DATUM ZAVRŠETKA OPERACIJE]]&gt;DATE(2023,12,31),"u provedbi","završen")</f>
        <v>završen</v>
      </c>
      <c r="K3412" s="37" t="s">
        <v>20</v>
      </c>
      <c r="L3412" s="28" t="s">
        <v>21</v>
      </c>
      <c r="M3412" s="18">
        <v>0.85</v>
      </c>
      <c r="N3412" s="18">
        <v>0.15</v>
      </c>
      <c r="O3412" s="19">
        <f>Ugovori_OPULJP[[#This Row],[Bespovratna sredstva - Ukupno (EU+Nac) HRK
= Ukupna ugovorena vrijednost bespovratnih sredstava]]*Ugovori_OPULJP[[#This Row],[EU STOPA SUFINANCIRANJA %
EU CO-FINANCING RATE %]]</f>
        <v>41395450.364</v>
      </c>
      <c r="P3412" s="20">
        <f>Ugovori_OPULJP[[#This Row],[Bespovratna sredstva - EU dio - HRK]]/7.5345</f>
        <v>5494120.4278983343</v>
      </c>
      <c r="Q3412" s="19">
        <f>Ugovori_OPULJP[[#This Row],[Bespovratna sredstva - Ukupno (EU+Nac) HRK
= Ukupna ugovorena vrijednost bespovratnih sredstava]]*Ugovori_OPULJP[[#This Row],[STOPA NACIONALNOG SUFINANCIRANJA %]]</f>
        <v>7305079.4760000007</v>
      </c>
      <c r="R3412" s="20">
        <f>Ugovori_OPULJP[[#This Row],[Bespovratna sredstva - Nacionalni dio - HRK]]/7.5345</f>
        <v>969550.66374676488</v>
      </c>
      <c r="S3412" s="21">
        <v>48700529.840000004</v>
      </c>
      <c r="T3412" s="22">
        <f>Ugovori_OPULJP[[#This Row],[Bespovratna sredstva - Ukupno (EU+Nac) HRK
= Ukupna ugovorena vrijednost bespovratnih sredstava]]/7.5345</f>
        <v>6463671.0916450992</v>
      </c>
      <c r="U3412" s="19">
        <v>0</v>
      </c>
      <c r="V3412" s="20">
        <f>Ugovori_OPULJP[[#This Row],[Javni doprinos korisnika - HRK]]/7.5345</f>
        <v>0</v>
      </c>
      <c r="W3412" s="19">
        <v>0</v>
      </c>
      <c r="X3412" s="20">
        <f>Ugovori_OPULJP[[#This Row],[Privatni doprinos korisnika - HRK]]/7.5345</f>
        <v>0</v>
      </c>
      <c r="Y3412" s="21">
        <f>Ugovori_OPULJP[[#This Row],[Bespovratna sredstva - Ukupno (EU+Nac) HRK
= Ukupna ugovorena vrijednost bespovratnih sredstava]]+Ugovori_OPULJP[[#This Row],[Javni doprinos korisnika - HRK]]+Ugovori_OPULJP[[#This Row],[Privatni doprinos korisnika - HRK]]</f>
        <v>48700529.840000004</v>
      </c>
      <c r="Z3412" s="22">
        <f>Ugovori_OPULJP[[#This Row],[UKUPNI PRIHVATLJIVI IZDACI
TOTAL ELIGIBLE EXPENDITURE
= Bespovratna sredstva ukupno + doprinos korisnika
= Ukupni prihvatljivi troškovi
= Ukupna ugovorena vrijednost projekta HRK]]/7.5345</f>
        <v>6463671.0916450992</v>
      </c>
      <c r="AA3412" s="27" t="s">
        <v>22</v>
      </c>
      <c r="AB3412" s="27" t="s">
        <v>19</v>
      </c>
      <c r="AC3412" s="40" t="s">
        <v>12327</v>
      </c>
      <c r="AD3412" s="12" t="s">
        <v>12148</v>
      </c>
    </row>
    <row r="3413" spans="1:30" ht="88.5" customHeight="1" x14ac:dyDescent="0.3">
      <c r="A3413" s="10" t="s">
        <v>12328</v>
      </c>
      <c r="B3413" s="11" t="s">
        <v>2787</v>
      </c>
      <c r="C3413" s="12" t="s">
        <v>2788</v>
      </c>
      <c r="D3413" s="12" t="s">
        <v>12329</v>
      </c>
      <c r="E3413" s="13" t="s">
        <v>223</v>
      </c>
      <c r="F3413" s="14" t="s">
        <v>12330</v>
      </c>
      <c r="G3413" s="14" t="s">
        <v>1202</v>
      </c>
      <c r="H3413" s="16">
        <v>42948</v>
      </c>
      <c r="I3413" s="16">
        <v>43677</v>
      </c>
      <c r="J3413" s="17" t="str">
        <f>IF(Ugovori_OPULJP[[#This Row],[DATUM ZAVRŠETKA OPERACIJE]]&gt;DATE(2023,12,31),"u provedbi","završen")</f>
        <v>završen</v>
      </c>
      <c r="K3413" s="15" t="s">
        <v>362</v>
      </c>
      <c r="L3413" s="15" t="s">
        <v>362</v>
      </c>
      <c r="M3413" s="18">
        <v>0.85</v>
      </c>
      <c r="N3413" s="18">
        <v>0.15</v>
      </c>
      <c r="O3413" s="19">
        <f>Ugovori_OPULJP[[#This Row],[Bespovratna sredstva - Ukupno (EU+Nac) HRK
= Ukupna ugovorena vrijednost bespovratnih sredstava]]*Ugovori_OPULJP[[#This Row],[EU STOPA SUFINANCIRANJA %
EU CO-FINANCING RATE %]]</f>
        <v>843691.50399999996</v>
      </c>
      <c r="P3413" s="20">
        <f>Ugovori_OPULJP[[#This Row],[Bespovratna sredstva - EU dio - HRK]]/7.5345</f>
        <v>111977.10584643969</v>
      </c>
      <c r="Q3413" s="19">
        <f>Ugovori_OPULJP[[#This Row],[Bespovratna sredstva - Ukupno (EU+Nac) HRK
= Ukupna ugovorena vrijednost bespovratnih sredstava]]*Ugovori_OPULJP[[#This Row],[STOPA NACIONALNOG SUFINANCIRANJA %]]</f>
        <v>148886.736</v>
      </c>
      <c r="R3413" s="20">
        <f>Ugovori_OPULJP[[#This Row],[Bespovratna sredstva - Nacionalni dio - HRK]]/7.5345</f>
        <v>19760.665737607007</v>
      </c>
      <c r="S3413" s="19">
        <v>992578.24</v>
      </c>
      <c r="T3413" s="20">
        <f>Ugovori_OPULJP[[#This Row],[Bespovratna sredstva - Ukupno (EU+Nac) HRK
= Ukupna ugovorena vrijednost bespovratnih sredstava]]/7.5345</f>
        <v>131737.77158404671</v>
      </c>
      <c r="U3413" s="19">
        <v>0</v>
      </c>
      <c r="V3413" s="20">
        <f>Ugovori_OPULJP[[#This Row],[Javni doprinos korisnika - HRK]]/7.5345</f>
        <v>0</v>
      </c>
      <c r="W3413" s="19">
        <v>0</v>
      </c>
      <c r="X3413" s="20">
        <f>Ugovori_OPULJP[[#This Row],[Privatni doprinos korisnika - HRK]]/7.5345</f>
        <v>0</v>
      </c>
      <c r="Y3413" s="21">
        <f>Ugovori_OPULJP[[#This Row],[Bespovratna sredstva - Ukupno (EU+Nac) HRK
= Ukupna ugovorena vrijednost bespovratnih sredstava]]+Ugovori_OPULJP[[#This Row],[Javni doprinos korisnika - HRK]]+Ugovori_OPULJP[[#This Row],[Privatni doprinos korisnika - HRK]]</f>
        <v>992578.24</v>
      </c>
      <c r="Z3413" s="22">
        <f>Ugovori_OPULJP[[#This Row],[UKUPNI PRIHVATLJIVI IZDACI
TOTAL ELIGIBLE EXPENDITURE
= Bespovratna sredstva ukupno + doprinos korisnika
= Ukupni prihvatljivi troškovi
= Ukupna ugovorena vrijednost projekta HRK]]/7.5345</f>
        <v>131737.77158404671</v>
      </c>
      <c r="AA3413" s="13" t="s">
        <v>2792</v>
      </c>
      <c r="AB3413" s="13" t="s">
        <v>145</v>
      </c>
      <c r="AC3413" s="12" t="s">
        <v>12331</v>
      </c>
      <c r="AD3413" s="12" t="s">
        <v>2794</v>
      </c>
    </row>
    <row r="3414" spans="1:30" ht="88.5" customHeight="1" x14ac:dyDescent="0.3">
      <c r="A3414" s="10" t="s">
        <v>12332</v>
      </c>
      <c r="B3414" s="11" t="s">
        <v>2787</v>
      </c>
      <c r="C3414" s="12" t="s">
        <v>2788</v>
      </c>
      <c r="D3414" s="12" t="s">
        <v>12329</v>
      </c>
      <c r="E3414" s="13" t="s">
        <v>223</v>
      </c>
      <c r="F3414" s="14" t="s">
        <v>12333</v>
      </c>
      <c r="G3414" s="14" t="s">
        <v>12334</v>
      </c>
      <c r="H3414" s="16">
        <v>42887</v>
      </c>
      <c r="I3414" s="16">
        <v>43616</v>
      </c>
      <c r="J3414" s="17" t="str">
        <f>IF(Ugovori_OPULJP[[#This Row],[DATUM ZAVRŠETKA OPERACIJE]]&gt;DATE(2023,12,31),"u provedbi","završen")</f>
        <v>završen</v>
      </c>
      <c r="K3414" s="15" t="s">
        <v>12335</v>
      </c>
      <c r="L3414" s="15" t="s">
        <v>21</v>
      </c>
      <c r="M3414" s="18">
        <v>0.85</v>
      </c>
      <c r="N3414" s="18">
        <v>0.15</v>
      </c>
      <c r="O3414" s="19">
        <f>Ugovori_OPULJP[[#This Row],[Bespovratna sredstva - Ukupno (EU+Nac) HRK
= Ukupna ugovorena vrijednost bespovratnih sredstava]]*Ugovori_OPULJP[[#This Row],[EU STOPA SUFINANCIRANJA %
EU CO-FINANCING RATE %]]</f>
        <v>1003610.2149999999</v>
      </c>
      <c r="P3414" s="20">
        <f>Ugovori_OPULJP[[#This Row],[Bespovratna sredstva - EU dio - HRK]]/7.5345</f>
        <v>133201.96628840663</v>
      </c>
      <c r="Q3414" s="19">
        <f>Ugovori_OPULJP[[#This Row],[Bespovratna sredstva - Ukupno (EU+Nac) HRK
= Ukupna ugovorena vrijednost bespovratnih sredstava]]*Ugovori_OPULJP[[#This Row],[STOPA NACIONALNOG SUFINANCIRANJA %]]</f>
        <v>177107.68499999997</v>
      </c>
      <c r="R3414" s="20">
        <f>Ugovori_OPULJP[[#This Row],[Bespovratna sredstva - Nacionalni dio - HRK]]/7.5345</f>
        <v>23506.229345012936</v>
      </c>
      <c r="S3414" s="19">
        <v>1180717.8999999999</v>
      </c>
      <c r="T3414" s="20">
        <f>Ugovori_OPULJP[[#This Row],[Bespovratna sredstva - Ukupno (EU+Nac) HRK
= Ukupna ugovorena vrijednost bespovratnih sredstava]]/7.5345</f>
        <v>156708.19563341959</v>
      </c>
      <c r="U3414" s="19">
        <v>0</v>
      </c>
      <c r="V3414" s="20">
        <f>Ugovori_OPULJP[[#This Row],[Javni doprinos korisnika - HRK]]/7.5345</f>
        <v>0</v>
      </c>
      <c r="W3414" s="19">
        <v>0</v>
      </c>
      <c r="X3414" s="20">
        <f>Ugovori_OPULJP[[#This Row],[Privatni doprinos korisnika - HRK]]/7.5345</f>
        <v>0</v>
      </c>
      <c r="Y3414" s="21">
        <f>Ugovori_OPULJP[[#This Row],[Bespovratna sredstva - Ukupno (EU+Nac) HRK
= Ukupna ugovorena vrijednost bespovratnih sredstava]]+Ugovori_OPULJP[[#This Row],[Javni doprinos korisnika - HRK]]+Ugovori_OPULJP[[#This Row],[Privatni doprinos korisnika - HRK]]</f>
        <v>1180717.8999999999</v>
      </c>
      <c r="Z3414" s="22">
        <f>Ugovori_OPULJP[[#This Row],[UKUPNI PRIHVATLJIVI IZDACI
TOTAL ELIGIBLE EXPENDITURE
= Bespovratna sredstva ukupno + doprinos korisnika
= Ukupni prihvatljivi troškovi
= Ukupna ugovorena vrijednost projekta HRK]]/7.5345</f>
        <v>156708.19563341959</v>
      </c>
      <c r="AA3414" s="13" t="s">
        <v>2792</v>
      </c>
      <c r="AB3414" s="13" t="s">
        <v>145</v>
      </c>
      <c r="AC3414" s="12" t="s">
        <v>12336</v>
      </c>
      <c r="AD3414" s="12" t="s">
        <v>2794</v>
      </c>
    </row>
    <row r="3415" spans="1:30" ht="88.5" customHeight="1" x14ac:dyDescent="0.3">
      <c r="A3415" s="10" t="s">
        <v>12337</v>
      </c>
      <c r="B3415" s="11" t="s">
        <v>2787</v>
      </c>
      <c r="C3415" s="12" t="s">
        <v>2788</v>
      </c>
      <c r="D3415" s="12" t="s">
        <v>12329</v>
      </c>
      <c r="E3415" s="13" t="s">
        <v>223</v>
      </c>
      <c r="F3415" s="14" t="s">
        <v>12338</v>
      </c>
      <c r="G3415" s="14" t="s">
        <v>8165</v>
      </c>
      <c r="H3415" s="16">
        <v>42948</v>
      </c>
      <c r="I3415" s="16">
        <v>43404</v>
      </c>
      <c r="J3415" s="17" t="str">
        <f>IF(Ugovori_OPULJP[[#This Row],[DATUM ZAVRŠETKA OPERACIJE]]&gt;DATE(2023,12,31),"u provedbi","završen")</f>
        <v>završen</v>
      </c>
      <c r="K3415" s="15" t="s">
        <v>91</v>
      </c>
      <c r="L3415" s="15" t="s">
        <v>21</v>
      </c>
      <c r="M3415" s="18">
        <v>0.85</v>
      </c>
      <c r="N3415" s="18">
        <v>0.15</v>
      </c>
      <c r="O3415" s="19">
        <f>Ugovori_OPULJP[[#This Row],[Bespovratna sredstva - Ukupno (EU+Nac) HRK
= Ukupna ugovorena vrijednost bespovratnih sredstava]]*Ugovori_OPULJP[[#This Row],[EU STOPA SUFINANCIRANJA %
EU CO-FINANCING RATE %]]</f>
        <v>436164.01049999997</v>
      </c>
      <c r="P3415" s="20">
        <f>Ugovori_OPULJP[[#This Row],[Bespovratna sredstva - EU dio - HRK]]/7.5345</f>
        <v>57888.912402946436</v>
      </c>
      <c r="Q3415" s="19">
        <f>Ugovori_OPULJP[[#This Row],[Bespovratna sredstva - Ukupno (EU+Nac) HRK
= Ukupna ugovorena vrijednost bespovratnih sredstava]]*Ugovori_OPULJP[[#This Row],[STOPA NACIONALNOG SUFINANCIRANJA %]]</f>
        <v>76970.119500000001</v>
      </c>
      <c r="R3415" s="20">
        <f>Ugovori_OPULJP[[#This Row],[Bespovratna sredstva - Nacionalni dio - HRK]]/7.5345</f>
        <v>10215.690424049373</v>
      </c>
      <c r="S3415" s="19">
        <v>513134.13</v>
      </c>
      <c r="T3415" s="20">
        <f>Ugovori_OPULJP[[#This Row],[Bespovratna sredstva - Ukupno (EU+Nac) HRK
= Ukupna ugovorena vrijednost bespovratnih sredstava]]/7.5345</f>
        <v>68104.602826995819</v>
      </c>
      <c r="U3415" s="19">
        <v>0</v>
      </c>
      <c r="V3415" s="20">
        <f>Ugovori_OPULJP[[#This Row],[Javni doprinos korisnika - HRK]]/7.5345</f>
        <v>0</v>
      </c>
      <c r="W3415" s="19">
        <v>0</v>
      </c>
      <c r="X3415" s="20">
        <f>Ugovori_OPULJP[[#This Row],[Privatni doprinos korisnika - HRK]]/7.5345</f>
        <v>0</v>
      </c>
      <c r="Y3415" s="21">
        <f>Ugovori_OPULJP[[#This Row],[Bespovratna sredstva - Ukupno (EU+Nac) HRK
= Ukupna ugovorena vrijednost bespovratnih sredstava]]+Ugovori_OPULJP[[#This Row],[Javni doprinos korisnika - HRK]]+Ugovori_OPULJP[[#This Row],[Privatni doprinos korisnika - HRK]]</f>
        <v>513134.13</v>
      </c>
      <c r="Z3415" s="22">
        <f>Ugovori_OPULJP[[#This Row],[UKUPNI PRIHVATLJIVI IZDACI
TOTAL ELIGIBLE EXPENDITURE
= Bespovratna sredstva ukupno + doprinos korisnika
= Ukupni prihvatljivi troškovi
= Ukupna ugovorena vrijednost projekta HRK]]/7.5345</f>
        <v>68104.602826995819</v>
      </c>
      <c r="AA3415" s="13" t="s">
        <v>2792</v>
      </c>
      <c r="AB3415" s="13" t="s">
        <v>145</v>
      </c>
      <c r="AC3415" s="12" t="s">
        <v>12339</v>
      </c>
      <c r="AD3415" s="12" t="s">
        <v>2794</v>
      </c>
    </row>
    <row r="3416" spans="1:30" ht="88.5" customHeight="1" x14ac:dyDescent="0.3">
      <c r="A3416" s="10" t="s">
        <v>12340</v>
      </c>
      <c r="B3416" s="11" t="s">
        <v>2787</v>
      </c>
      <c r="C3416" s="12" t="s">
        <v>2788</v>
      </c>
      <c r="D3416" s="12" t="s">
        <v>12329</v>
      </c>
      <c r="E3416" s="13" t="s">
        <v>223</v>
      </c>
      <c r="F3416" s="14" t="s">
        <v>12341</v>
      </c>
      <c r="G3416" s="14" t="s">
        <v>10533</v>
      </c>
      <c r="H3416" s="16">
        <v>42948</v>
      </c>
      <c r="I3416" s="16">
        <v>43677</v>
      </c>
      <c r="J3416" s="17" t="str">
        <f>IF(Ugovori_OPULJP[[#This Row],[DATUM ZAVRŠETKA OPERACIJE]]&gt;DATE(2023,12,31),"u provedbi","završen")</f>
        <v>završen</v>
      </c>
      <c r="K3416" s="15" t="s">
        <v>12342</v>
      </c>
      <c r="L3416" s="15" t="s">
        <v>21</v>
      </c>
      <c r="M3416" s="18">
        <v>0.85</v>
      </c>
      <c r="N3416" s="18">
        <v>0.15</v>
      </c>
      <c r="O3416" s="19">
        <f>Ugovori_OPULJP[[#This Row],[Bespovratna sredstva - Ukupno (EU+Nac) HRK
= Ukupna ugovorena vrijednost bespovratnih sredstava]]*Ugovori_OPULJP[[#This Row],[EU STOPA SUFINANCIRANJA %
EU CO-FINANCING RATE %]]</f>
        <v>969180.9310000001</v>
      </c>
      <c r="P3416" s="20">
        <f>Ugovori_OPULJP[[#This Row],[Bespovratna sredstva - EU dio - HRK]]/7.5345</f>
        <v>128632.41502422192</v>
      </c>
      <c r="Q3416" s="19">
        <f>Ugovori_OPULJP[[#This Row],[Bespovratna sredstva - Ukupno (EU+Nac) HRK
= Ukupna ugovorena vrijednost bespovratnih sredstava]]*Ugovori_OPULJP[[#This Row],[STOPA NACIONALNOG SUFINANCIRANJA %]]</f>
        <v>171031.929</v>
      </c>
      <c r="R3416" s="20">
        <f>Ugovori_OPULJP[[#This Row],[Bespovratna sredstva - Nacionalni dio - HRK]]/7.5345</f>
        <v>22699.837945450927</v>
      </c>
      <c r="S3416" s="19">
        <v>1140212.8600000001</v>
      </c>
      <c r="T3416" s="20">
        <f>Ugovori_OPULJP[[#This Row],[Bespovratna sredstva - Ukupno (EU+Nac) HRK
= Ukupna ugovorena vrijednost bespovratnih sredstava]]/7.5345</f>
        <v>151332.25296967285</v>
      </c>
      <c r="U3416" s="19">
        <v>0</v>
      </c>
      <c r="V3416" s="20">
        <f>Ugovori_OPULJP[[#This Row],[Javni doprinos korisnika - HRK]]/7.5345</f>
        <v>0</v>
      </c>
      <c r="W3416" s="19">
        <v>0</v>
      </c>
      <c r="X3416" s="20">
        <f>Ugovori_OPULJP[[#This Row],[Privatni doprinos korisnika - HRK]]/7.5345</f>
        <v>0</v>
      </c>
      <c r="Y3416" s="21">
        <f>Ugovori_OPULJP[[#This Row],[Bespovratna sredstva - Ukupno (EU+Nac) HRK
= Ukupna ugovorena vrijednost bespovratnih sredstava]]+Ugovori_OPULJP[[#This Row],[Javni doprinos korisnika - HRK]]+Ugovori_OPULJP[[#This Row],[Privatni doprinos korisnika - HRK]]</f>
        <v>1140212.8600000001</v>
      </c>
      <c r="Z3416" s="22">
        <f>Ugovori_OPULJP[[#This Row],[UKUPNI PRIHVATLJIVI IZDACI
TOTAL ELIGIBLE EXPENDITURE
= Bespovratna sredstva ukupno + doprinos korisnika
= Ukupni prihvatljivi troškovi
= Ukupna ugovorena vrijednost projekta HRK]]/7.5345</f>
        <v>151332.25296967285</v>
      </c>
      <c r="AA3416" s="13" t="s">
        <v>2792</v>
      </c>
      <c r="AB3416" s="13" t="s">
        <v>145</v>
      </c>
      <c r="AC3416" s="12" t="s">
        <v>12343</v>
      </c>
      <c r="AD3416" s="12" t="s">
        <v>2794</v>
      </c>
    </row>
    <row r="3417" spans="1:30" ht="88.5" customHeight="1" x14ac:dyDescent="0.3">
      <c r="A3417" s="10" t="s">
        <v>12344</v>
      </c>
      <c r="B3417" s="11" t="s">
        <v>2787</v>
      </c>
      <c r="C3417" s="12" t="s">
        <v>2788</v>
      </c>
      <c r="D3417" s="12" t="s">
        <v>12329</v>
      </c>
      <c r="E3417" s="13" t="s">
        <v>223</v>
      </c>
      <c r="F3417" s="14" t="s">
        <v>12345</v>
      </c>
      <c r="G3417" s="14" t="s">
        <v>12346</v>
      </c>
      <c r="H3417" s="16">
        <v>42887</v>
      </c>
      <c r="I3417" s="16">
        <v>43616</v>
      </c>
      <c r="J3417" s="17" t="str">
        <f>IF(Ugovori_OPULJP[[#This Row],[DATUM ZAVRŠETKA OPERACIJE]]&gt;DATE(2023,12,31),"u provedbi","završen")</f>
        <v>završen</v>
      </c>
      <c r="K3417" s="15" t="s">
        <v>12347</v>
      </c>
      <c r="L3417" s="15" t="s">
        <v>66</v>
      </c>
      <c r="M3417" s="18">
        <v>0.85</v>
      </c>
      <c r="N3417" s="18">
        <v>0.15</v>
      </c>
      <c r="O3417" s="19">
        <f>Ugovori_OPULJP[[#This Row],[Bespovratna sredstva - Ukupno (EU+Nac) HRK
= Ukupna ugovorena vrijednost bespovratnih sredstava]]*Ugovori_OPULJP[[#This Row],[EU STOPA SUFINANCIRANJA %
EU CO-FINANCING RATE %]]</f>
        <v>991229.16599999997</v>
      </c>
      <c r="P3417" s="20">
        <f>Ugovori_OPULJP[[#This Row],[Bespovratna sredstva - EU dio - HRK]]/7.5345</f>
        <v>131558.71869400755</v>
      </c>
      <c r="Q3417" s="19">
        <f>Ugovori_OPULJP[[#This Row],[Bespovratna sredstva - Ukupno (EU+Nac) HRK
= Ukupna ugovorena vrijednost bespovratnih sredstava]]*Ugovori_OPULJP[[#This Row],[STOPA NACIONALNOG SUFINANCIRANJA %]]</f>
        <v>174922.79399999999</v>
      </c>
      <c r="R3417" s="20">
        <f>Ugovori_OPULJP[[#This Row],[Bespovratna sredstva - Nacionalni dio - HRK]]/7.5345</f>
        <v>23216.244475413099</v>
      </c>
      <c r="S3417" s="19">
        <v>1166151.96</v>
      </c>
      <c r="T3417" s="20">
        <f>Ugovori_OPULJP[[#This Row],[Bespovratna sredstva - Ukupno (EU+Nac) HRK
= Ukupna ugovorena vrijednost bespovratnih sredstava]]/7.5345</f>
        <v>154774.96316942066</v>
      </c>
      <c r="U3417" s="19">
        <v>0</v>
      </c>
      <c r="V3417" s="20">
        <f>Ugovori_OPULJP[[#This Row],[Javni doprinos korisnika - HRK]]/7.5345</f>
        <v>0</v>
      </c>
      <c r="W3417" s="19">
        <v>0</v>
      </c>
      <c r="X3417" s="20">
        <f>Ugovori_OPULJP[[#This Row],[Privatni doprinos korisnika - HRK]]/7.5345</f>
        <v>0</v>
      </c>
      <c r="Y3417" s="21">
        <f>Ugovori_OPULJP[[#This Row],[Bespovratna sredstva - Ukupno (EU+Nac) HRK
= Ukupna ugovorena vrijednost bespovratnih sredstava]]+Ugovori_OPULJP[[#This Row],[Javni doprinos korisnika - HRK]]+Ugovori_OPULJP[[#This Row],[Privatni doprinos korisnika - HRK]]</f>
        <v>1166151.96</v>
      </c>
      <c r="Z3417" s="22">
        <f>Ugovori_OPULJP[[#This Row],[UKUPNI PRIHVATLJIVI IZDACI
TOTAL ELIGIBLE EXPENDITURE
= Bespovratna sredstva ukupno + doprinos korisnika
= Ukupni prihvatljivi troškovi
= Ukupna ugovorena vrijednost projekta HRK]]/7.5345</f>
        <v>154774.96316942066</v>
      </c>
      <c r="AA3417" s="13" t="s">
        <v>2792</v>
      </c>
      <c r="AB3417" s="13" t="s">
        <v>145</v>
      </c>
      <c r="AC3417" s="12" t="s">
        <v>12348</v>
      </c>
      <c r="AD3417" s="12" t="s">
        <v>2794</v>
      </c>
    </row>
    <row r="3418" spans="1:30" ht="88.5" customHeight="1" x14ac:dyDescent="0.3">
      <c r="A3418" s="10" t="s">
        <v>12349</v>
      </c>
      <c r="B3418" s="11" t="s">
        <v>2787</v>
      </c>
      <c r="C3418" s="12" t="s">
        <v>2788</v>
      </c>
      <c r="D3418" s="12" t="s">
        <v>12329</v>
      </c>
      <c r="E3418" s="13" t="s">
        <v>223</v>
      </c>
      <c r="F3418" s="14" t="s">
        <v>12350</v>
      </c>
      <c r="G3418" s="14" t="s">
        <v>12351</v>
      </c>
      <c r="H3418" s="16">
        <v>42979</v>
      </c>
      <c r="I3418" s="16">
        <v>43434</v>
      </c>
      <c r="J3418" s="17" t="str">
        <f>IF(Ugovori_OPULJP[[#This Row],[DATUM ZAVRŠETKA OPERACIJE]]&gt;DATE(2023,12,31),"u provedbi","završen")</f>
        <v>završen</v>
      </c>
      <c r="K3418" s="15" t="s">
        <v>12352</v>
      </c>
      <c r="L3418" s="15" t="s">
        <v>21</v>
      </c>
      <c r="M3418" s="18">
        <v>0.85</v>
      </c>
      <c r="N3418" s="18">
        <v>0.15</v>
      </c>
      <c r="O3418" s="19">
        <f>Ugovori_OPULJP[[#This Row],[Bespovratna sredstva - Ukupno (EU+Nac) HRK
= Ukupna ugovorena vrijednost bespovratnih sredstava]]*Ugovori_OPULJP[[#This Row],[EU STOPA SUFINANCIRANJA %
EU CO-FINANCING RATE %]]</f>
        <v>593235.98649999988</v>
      </c>
      <c r="P3418" s="20">
        <f>Ugovori_OPULJP[[#This Row],[Bespovratna sredstva - EU dio - HRK]]/7.5345</f>
        <v>78735.94618090117</v>
      </c>
      <c r="Q3418" s="19">
        <f>Ugovori_OPULJP[[#This Row],[Bespovratna sredstva - Ukupno (EU+Nac) HRK
= Ukupna ugovorena vrijednost bespovratnih sredstava]]*Ugovori_OPULJP[[#This Row],[STOPA NACIONALNOG SUFINANCIRANJA %]]</f>
        <v>104688.70349999999</v>
      </c>
      <c r="R3418" s="20">
        <f>Ugovori_OPULJP[[#This Row],[Bespovratna sredstva - Nacionalni dio - HRK]]/7.5345</f>
        <v>13894.57873780609</v>
      </c>
      <c r="S3418" s="19">
        <v>697924.69</v>
      </c>
      <c r="T3418" s="20">
        <f>Ugovori_OPULJP[[#This Row],[Bespovratna sredstva - Ukupno (EU+Nac) HRK
= Ukupna ugovorena vrijednost bespovratnih sredstava]]/7.5345</f>
        <v>92630.524918707262</v>
      </c>
      <c r="U3418" s="19">
        <v>0</v>
      </c>
      <c r="V3418" s="20">
        <f>Ugovori_OPULJP[[#This Row],[Javni doprinos korisnika - HRK]]/7.5345</f>
        <v>0</v>
      </c>
      <c r="W3418" s="19">
        <v>0</v>
      </c>
      <c r="X3418" s="20">
        <f>Ugovori_OPULJP[[#This Row],[Privatni doprinos korisnika - HRK]]/7.5345</f>
        <v>0</v>
      </c>
      <c r="Y3418" s="21">
        <f>Ugovori_OPULJP[[#This Row],[Bespovratna sredstva - Ukupno (EU+Nac) HRK
= Ukupna ugovorena vrijednost bespovratnih sredstava]]+Ugovori_OPULJP[[#This Row],[Javni doprinos korisnika - HRK]]+Ugovori_OPULJP[[#This Row],[Privatni doprinos korisnika - HRK]]</f>
        <v>697924.69</v>
      </c>
      <c r="Z3418" s="22">
        <f>Ugovori_OPULJP[[#This Row],[UKUPNI PRIHVATLJIVI IZDACI
TOTAL ELIGIBLE EXPENDITURE
= Bespovratna sredstva ukupno + doprinos korisnika
= Ukupni prihvatljivi troškovi
= Ukupna ugovorena vrijednost projekta HRK]]/7.5345</f>
        <v>92630.524918707262</v>
      </c>
      <c r="AA3418" s="13" t="s">
        <v>2792</v>
      </c>
      <c r="AB3418" s="13" t="s">
        <v>145</v>
      </c>
      <c r="AC3418" s="12" t="s">
        <v>12353</v>
      </c>
      <c r="AD3418" s="12" t="s">
        <v>2794</v>
      </c>
    </row>
    <row r="3419" spans="1:30" ht="88.5" customHeight="1" x14ac:dyDescent="0.3">
      <c r="A3419" s="10" t="s">
        <v>12354</v>
      </c>
      <c r="B3419" s="11" t="s">
        <v>2787</v>
      </c>
      <c r="C3419" s="12" t="s">
        <v>2788</v>
      </c>
      <c r="D3419" s="12" t="s">
        <v>12329</v>
      </c>
      <c r="E3419" s="13" t="s">
        <v>223</v>
      </c>
      <c r="F3419" s="14" t="s">
        <v>12355</v>
      </c>
      <c r="G3419" s="14" t="s">
        <v>12356</v>
      </c>
      <c r="H3419" s="16">
        <v>42948</v>
      </c>
      <c r="I3419" s="16">
        <v>43343</v>
      </c>
      <c r="J3419" s="17" t="str">
        <f>IF(Ugovori_OPULJP[[#This Row],[DATUM ZAVRŠETKA OPERACIJE]]&gt;DATE(2023,12,31),"u provedbi","završen")</f>
        <v>završen</v>
      </c>
      <c r="K3419" s="15" t="s">
        <v>12357</v>
      </c>
      <c r="L3419" s="15" t="s">
        <v>91</v>
      </c>
      <c r="M3419" s="18">
        <v>0.85</v>
      </c>
      <c r="N3419" s="18">
        <v>0.15</v>
      </c>
      <c r="O3419" s="19">
        <f>Ugovori_OPULJP[[#This Row],[Bespovratna sredstva - Ukupno (EU+Nac) HRK
= Ukupna ugovorena vrijednost bespovratnih sredstava]]*Ugovori_OPULJP[[#This Row],[EU STOPA SUFINANCIRANJA %
EU CO-FINANCING RATE %]]</f>
        <v>478139.0675</v>
      </c>
      <c r="P3419" s="20">
        <f>Ugovori_OPULJP[[#This Row],[Bespovratna sredstva - EU dio - HRK]]/7.5345</f>
        <v>63459.959851350453</v>
      </c>
      <c r="Q3419" s="19">
        <f>Ugovori_OPULJP[[#This Row],[Bespovratna sredstva - Ukupno (EU+Nac) HRK
= Ukupna ugovorena vrijednost bespovratnih sredstava]]*Ugovori_OPULJP[[#This Row],[STOPA NACIONALNOG SUFINANCIRANJA %]]</f>
        <v>84377.482499999998</v>
      </c>
      <c r="R3419" s="20">
        <f>Ugovori_OPULJP[[#This Row],[Bespovratna sredstva - Nacionalni dio - HRK]]/7.5345</f>
        <v>11198.816444355962</v>
      </c>
      <c r="S3419" s="19">
        <v>562516.55000000005</v>
      </c>
      <c r="T3419" s="20">
        <f>Ugovori_OPULJP[[#This Row],[Bespovratna sredstva - Ukupno (EU+Nac) HRK
= Ukupna ugovorena vrijednost bespovratnih sredstava]]/7.5345</f>
        <v>74658.776295706426</v>
      </c>
      <c r="U3419" s="19">
        <v>0</v>
      </c>
      <c r="V3419" s="20">
        <f>Ugovori_OPULJP[[#This Row],[Javni doprinos korisnika - HRK]]/7.5345</f>
        <v>0</v>
      </c>
      <c r="W3419" s="19">
        <v>0</v>
      </c>
      <c r="X3419" s="20">
        <f>Ugovori_OPULJP[[#This Row],[Privatni doprinos korisnika - HRK]]/7.5345</f>
        <v>0</v>
      </c>
      <c r="Y3419" s="21">
        <f>Ugovori_OPULJP[[#This Row],[Bespovratna sredstva - Ukupno (EU+Nac) HRK
= Ukupna ugovorena vrijednost bespovratnih sredstava]]+Ugovori_OPULJP[[#This Row],[Javni doprinos korisnika - HRK]]+Ugovori_OPULJP[[#This Row],[Privatni doprinos korisnika - HRK]]</f>
        <v>562516.55000000005</v>
      </c>
      <c r="Z3419" s="22">
        <f>Ugovori_OPULJP[[#This Row],[UKUPNI PRIHVATLJIVI IZDACI
TOTAL ELIGIBLE EXPENDITURE
= Bespovratna sredstva ukupno + doprinos korisnika
= Ukupni prihvatljivi troškovi
= Ukupna ugovorena vrijednost projekta HRK]]/7.5345</f>
        <v>74658.776295706426</v>
      </c>
      <c r="AA3419" s="13" t="s">
        <v>2792</v>
      </c>
      <c r="AB3419" s="13" t="s">
        <v>145</v>
      </c>
      <c r="AC3419" s="12" t="s">
        <v>12358</v>
      </c>
      <c r="AD3419" s="12" t="s">
        <v>2794</v>
      </c>
    </row>
    <row r="3420" spans="1:30" ht="88.5" customHeight="1" x14ac:dyDescent="0.3">
      <c r="A3420" s="10" t="s">
        <v>12359</v>
      </c>
      <c r="B3420" s="11" t="s">
        <v>2787</v>
      </c>
      <c r="C3420" s="12" t="s">
        <v>2788</v>
      </c>
      <c r="D3420" s="12" t="s">
        <v>12329</v>
      </c>
      <c r="E3420" s="13" t="s">
        <v>223</v>
      </c>
      <c r="F3420" s="14" t="s">
        <v>12360</v>
      </c>
      <c r="G3420" s="14" t="s">
        <v>12361</v>
      </c>
      <c r="H3420" s="16">
        <v>42948</v>
      </c>
      <c r="I3420" s="16">
        <v>43646</v>
      </c>
      <c r="J3420" s="17" t="str">
        <f>IF(Ugovori_OPULJP[[#This Row],[DATUM ZAVRŠETKA OPERACIJE]]&gt;DATE(2023,12,31),"u provedbi","završen")</f>
        <v>završen</v>
      </c>
      <c r="K3420" s="15" t="s">
        <v>12362</v>
      </c>
      <c r="L3420" s="15" t="s">
        <v>66</v>
      </c>
      <c r="M3420" s="18">
        <v>0.85</v>
      </c>
      <c r="N3420" s="18">
        <v>0.15</v>
      </c>
      <c r="O3420" s="19">
        <f>Ugovori_OPULJP[[#This Row],[Bespovratna sredstva - Ukupno (EU+Nac) HRK
= Ukupna ugovorena vrijednost bespovratnih sredstava]]*Ugovori_OPULJP[[#This Row],[EU STOPA SUFINANCIRANJA %
EU CO-FINANCING RATE %]]</f>
        <v>594997.03350000002</v>
      </c>
      <c r="P3420" s="20">
        <f>Ugovori_OPULJP[[#This Row],[Bespovratna sredstva - EU dio - HRK]]/7.5345</f>
        <v>78969.677284491336</v>
      </c>
      <c r="Q3420" s="19">
        <f>Ugovori_OPULJP[[#This Row],[Bespovratna sredstva - Ukupno (EU+Nac) HRK
= Ukupna ugovorena vrijednost bespovratnih sredstava]]*Ugovori_OPULJP[[#This Row],[STOPA NACIONALNOG SUFINANCIRANJA %]]</f>
        <v>104999.4765</v>
      </c>
      <c r="R3420" s="20">
        <f>Ugovori_OPULJP[[#This Row],[Bespovratna sredstva - Nacionalni dio - HRK]]/7.5345</f>
        <v>13935.825403145531</v>
      </c>
      <c r="S3420" s="19">
        <v>699996.51</v>
      </c>
      <c r="T3420" s="20">
        <f>Ugovori_OPULJP[[#This Row],[Bespovratna sredstva - Ukupno (EU+Nac) HRK
= Ukupna ugovorena vrijednost bespovratnih sredstava]]/7.5345</f>
        <v>92905.502687636865</v>
      </c>
      <c r="U3420" s="19">
        <v>0</v>
      </c>
      <c r="V3420" s="20">
        <f>Ugovori_OPULJP[[#This Row],[Javni doprinos korisnika - HRK]]/7.5345</f>
        <v>0</v>
      </c>
      <c r="W3420" s="19">
        <v>0</v>
      </c>
      <c r="X3420" s="20">
        <f>Ugovori_OPULJP[[#This Row],[Privatni doprinos korisnika - HRK]]/7.5345</f>
        <v>0</v>
      </c>
      <c r="Y3420" s="21">
        <f>Ugovori_OPULJP[[#This Row],[Bespovratna sredstva - Ukupno (EU+Nac) HRK
= Ukupna ugovorena vrijednost bespovratnih sredstava]]+Ugovori_OPULJP[[#This Row],[Javni doprinos korisnika - HRK]]+Ugovori_OPULJP[[#This Row],[Privatni doprinos korisnika - HRK]]</f>
        <v>699996.51</v>
      </c>
      <c r="Z3420" s="22">
        <f>Ugovori_OPULJP[[#This Row],[UKUPNI PRIHVATLJIVI IZDACI
TOTAL ELIGIBLE EXPENDITURE
= Bespovratna sredstva ukupno + doprinos korisnika
= Ukupni prihvatljivi troškovi
= Ukupna ugovorena vrijednost projekta HRK]]/7.5345</f>
        <v>92905.502687636865</v>
      </c>
      <c r="AA3420" s="13" t="s">
        <v>2792</v>
      </c>
      <c r="AB3420" s="13" t="s">
        <v>145</v>
      </c>
      <c r="AC3420" s="12" t="s">
        <v>12363</v>
      </c>
      <c r="AD3420" s="12" t="s">
        <v>2794</v>
      </c>
    </row>
    <row r="3421" spans="1:30" ht="88.5" customHeight="1" x14ac:dyDescent="0.3">
      <c r="A3421" s="10" t="s">
        <v>12364</v>
      </c>
      <c r="B3421" s="11" t="s">
        <v>2787</v>
      </c>
      <c r="C3421" s="12" t="s">
        <v>2788</v>
      </c>
      <c r="D3421" s="12" t="s">
        <v>12329</v>
      </c>
      <c r="E3421" s="13" t="s">
        <v>223</v>
      </c>
      <c r="F3421" s="14" t="s">
        <v>12365</v>
      </c>
      <c r="G3421" s="14" t="s">
        <v>12366</v>
      </c>
      <c r="H3421" s="16">
        <v>42979</v>
      </c>
      <c r="I3421" s="16">
        <v>43616</v>
      </c>
      <c r="J3421" s="17" t="str">
        <f>IF(Ugovori_OPULJP[[#This Row],[DATUM ZAVRŠETKA OPERACIJE]]&gt;DATE(2023,12,31),"u provedbi","završen")</f>
        <v>završen</v>
      </c>
      <c r="K3421" s="15" t="s">
        <v>12367</v>
      </c>
      <c r="L3421" s="15" t="s">
        <v>21</v>
      </c>
      <c r="M3421" s="18">
        <v>0.85</v>
      </c>
      <c r="N3421" s="18">
        <v>0.15</v>
      </c>
      <c r="O3421" s="19">
        <f>Ugovori_OPULJP[[#This Row],[Bespovratna sredstva - Ukupno (EU+Nac) HRK
= Ukupna ugovorena vrijednost bespovratnih sredstava]]*Ugovori_OPULJP[[#This Row],[EU STOPA SUFINANCIRANJA %
EU CO-FINANCING RATE %]]</f>
        <v>720921.59249999991</v>
      </c>
      <c r="P3421" s="20">
        <f>Ugovori_OPULJP[[#This Row],[Bespovratna sredstva - EU dio - HRK]]/7.5345</f>
        <v>95682.7384033446</v>
      </c>
      <c r="Q3421" s="19">
        <f>Ugovori_OPULJP[[#This Row],[Bespovratna sredstva - Ukupno (EU+Nac) HRK
= Ukupna ugovorena vrijednost bespovratnih sredstava]]*Ugovori_OPULJP[[#This Row],[STOPA NACIONALNOG SUFINANCIRANJA %]]</f>
        <v>127221.45749999999</v>
      </c>
      <c r="R3421" s="20">
        <f>Ugovori_OPULJP[[#This Row],[Bespovratna sredstva - Nacionalni dio - HRK]]/7.5345</f>
        <v>16885.189130001989</v>
      </c>
      <c r="S3421" s="19">
        <v>848143.04999999993</v>
      </c>
      <c r="T3421" s="20">
        <f>Ugovori_OPULJP[[#This Row],[Bespovratna sredstva - Ukupno (EU+Nac) HRK
= Ukupna ugovorena vrijednost bespovratnih sredstava]]/7.5345</f>
        <v>112567.92753334659</v>
      </c>
      <c r="U3421" s="19">
        <v>0</v>
      </c>
      <c r="V3421" s="20">
        <f>Ugovori_OPULJP[[#This Row],[Javni doprinos korisnika - HRK]]/7.5345</f>
        <v>0</v>
      </c>
      <c r="W3421" s="19">
        <v>0</v>
      </c>
      <c r="X3421" s="20">
        <f>Ugovori_OPULJP[[#This Row],[Privatni doprinos korisnika - HRK]]/7.5345</f>
        <v>0</v>
      </c>
      <c r="Y3421" s="21">
        <f>Ugovori_OPULJP[[#This Row],[Bespovratna sredstva - Ukupno (EU+Nac) HRK
= Ukupna ugovorena vrijednost bespovratnih sredstava]]+Ugovori_OPULJP[[#This Row],[Javni doprinos korisnika - HRK]]+Ugovori_OPULJP[[#This Row],[Privatni doprinos korisnika - HRK]]</f>
        <v>848143.04999999993</v>
      </c>
      <c r="Z3421" s="22">
        <f>Ugovori_OPULJP[[#This Row],[UKUPNI PRIHVATLJIVI IZDACI
TOTAL ELIGIBLE EXPENDITURE
= Bespovratna sredstva ukupno + doprinos korisnika
= Ukupni prihvatljivi troškovi
= Ukupna ugovorena vrijednost projekta HRK]]/7.5345</f>
        <v>112567.92753334659</v>
      </c>
      <c r="AA3421" s="13" t="s">
        <v>2792</v>
      </c>
      <c r="AB3421" s="13" t="s">
        <v>145</v>
      </c>
      <c r="AC3421" s="12" t="s">
        <v>12368</v>
      </c>
      <c r="AD3421" s="12" t="s">
        <v>2794</v>
      </c>
    </row>
    <row r="3422" spans="1:30" ht="88.5" customHeight="1" x14ac:dyDescent="0.3">
      <c r="A3422" s="10" t="s">
        <v>12369</v>
      </c>
      <c r="B3422" s="11" t="s">
        <v>2787</v>
      </c>
      <c r="C3422" s="12" t="s">
        <v>2788</v>
      </c>
      <c r="D3422" s="12" t="s">
        <v>12329</v>
      </c>
      <c r="E3422" s="13" t="s">
        <v>223</v>
      </c>
      <c r="F3422" s="14" t="s">
        <v>12370</v>
      </c>
      <c r="G3422" s="14" t="s">
        <v>1088</v>
      </c>
      <c r="H3422" s="16">
        <v>42887</v>
      </c>
      <c r="I3422" s="16">
        <v>43434</v>
      </c>
      <c r="J3422" s="17" t="str">
        <f>IF(Ugovori_OPULJP[[#This Row],[DATUM ZAVRŠETKA OPERACIJE]]&gt;DATE(2023,12,31),"u provedbi","završen")</f>
        <v>završen</v>
      </c>
      <c r="K3422" s="15" t="s">
        <v>164</v>
      </c>
      <c r="L3422" s="15" t="s">
        <v>164</v>
      </c>
      <c r="M3422" s="18">
        <v>0.85</v>
      </c>
      <c r="N3422" s="18">
        <v>0.15</v>
      </c>
      <c r="O3422" s="19">
        <f>Ugovori_OPULJP[[#This Row],[Bespovratna sredstva - Ukupno (EU+Nac) HRK
= Ukupna ugovorena vrijednost bespovratnih sredstava]]*Ugovori_OPULJP[[#This Row],[EU STOPA SUFINANCIRANJA %
EU CO-FINANCING RATE %]]</f>
        <v>598802.28800000006</v>
      </c>
      <c r="P3422" s="20">
        <f>Ugovori_OPULJP[[#This Row],[Bespovratna sredstva - EU dio - HRK]]/7.5345</f>
        <v>79474.721348463732</v>
      </c>
      <c r="Q3422" s="19">
        <f>Ugovori_OPULJP[[#This Row],[Bespovratna sredstva - Ukupno (EU+Nac) HRK
= Ukupna ugovorena vrijednost bespovratnih sredstava]]*Ugovori_OPULJP[[#This Row],[STOPA NACIONALNOG SUFINANCIRANJA %]]</f>
        <v>105670.992</v>
      </c>
      <c r="R3422" s="20">
        <f>Ugovori_OPULJP[[#This Row],[Bespovratna sredstva - Nacionalni dio - HRK]]/7.5345</f>
        <v>14024.950826199482</v>
      </c>
      <c r="S3422" s="19">
        <v>704473.28</v>
      </c>
      <c r="T3422" s="20">
        <f>Ugovori_OPULJP[[#This Row],[Bespovratna sredstva - Ukupno (EU+Nac) HRK
= Ukupna ugovorena vrijednost bespovratnih sredstava]]/7.5345</f>
        <v>93499.67217466321</v>
      </c>
      <c r="U3422" s="19">
        <v>0</v>
      </c>
      <c r="V3422" s="20">
        <f>Ugovori_OPULJP[[#This Row],[Javni doprinos korisnika - HRK]]/7.5345</f>
        <v>0</v>
      </c>
      <c r="W3422" s="19">
        <v>0</v>
      </c>
      <c r="X3422" s="20">
        <f>Ugovori_OPULJP[[#This Row],[Privatni doprinos korisnika - HRK]]/7.5345</f>
        <v>0</v>
      </c>
      <c r="Y3422" s="21">
        <f>Ugovori_OPULJP[[#This Row],[Bespovratna sredstva - Ukupno (EU+Nac) HRK
= Ukupna ugovorena vrijednost bespovratnih sredstava]]+Ugovori_OPULJP[[#This Row],[Javni doprinos korisnika - HRK]]+Ugovori_OPULJP[[#This Row],[Privatni doprinos korisnika - HRK]]</f>
        <v>704473.28</v>
      </c>
      <c r="Z3422" s="22">
        <f>Ugovori_OPULJP[[#This Row],[UKUPNI PRIHVATLJIVI IZDACI
TOTAL ELIGIBLE EXPENDITURE
= Bespovratna sredstva ukupno + doprinos korisnika
= Ukupni prihvatljivi troškovi
= Ukupna ugovorena vrijednost projekta HRK]]/7.5345</f>
        <v>93499.67217466321</v>
      </c>
      <c r="AA3422" s="13" t="s">
        <v>2792</v>
      </c>
      <c r="AB3422" s="13" t="s">
        <v>145</v>
      </c>
      <c r="AC3422" s="12" t="s">
        <v>12371</v>
      </c>
      <c r="AD3422" s="12" t="s">
        <v>2794</v>
      </c>
    </row>
    <row r="3423" spans="1:30" ht="88.5" customHeight="1" x14ac:dyDescent="0.3">
      <c r="A3423" s="10" t="s">
        <v>12372</v>
      </c>
      <c r="B3423" s="11" t="s">
        <v>2787</v>
      </c>
      <c r="C3423" s="12" t="s">
        <v>2788</v>
      </c>
      <c r="D3423" s="12" t="s">
        <v>12329</v>
      </c>
      <c r="E3423" s="13" t="s">
        <v>223</v>
      </c>
      <c r="F3423" s="14" t="s">
        <v>12373</v>
      </c>
      <c r="G3423" s="14" t="s">
        <v>12374</v>
      </c>
      <c r="H3423" s="16">
        <v>42887</v>
      </c>
      <c r="I3423" s="16">
        <v>43616</v>
      </c>
      <c r="J3423" s="17" t="str">
        <f>IF(Ugovori_OPULJP[[#This Row],[DATUM ZAVRŠETKA OPERACIJE]]&gt;DATE(2023,12,31),"u provedbi","završen")</f>
        <v>završen</v>
      </c>
      <c r="K3423" s="15" t="s">
        <v>21</v>
      </c>
      <c r="L3423" s="15" t="s">
        <v>21</v>
      </c>
      <c r="M3423" s="18">
        <v>0.85</v>
      </c>
      <c r="N3423" s="18">
        <v>0.15</v>
      </c>
      <c r="O3423" s="19">
        <f>Ugovori_OPULJP[[#This Row],[Bespovratna sredstva - Ukupno (EU+Nac) HRK
= Ukupna ugovorena vrijednost bespovratnih sredstava]]*Ugovori_OPULJP[[#This Row],[EU STOPA SUFINANCIRANJA %
EU CO-FINANCING RATE %]]</f>
        <v>589038.68649999995</v>
      </c>
      <c r="P3423" s="20">
        <f>Ugovori_OPULJP[[#This Row],[Bespovratna sredstva - EU dio - HRK]]/7.5345</f>
        <v>78178.86873714246</v>
      </c>
      <c r="Q3423" s="19">
        <f>Ugovori_OPULJP[[#This Row],[Bespovratna sredstva - Ukupno (EU+Nac) HRK
= Ukupna ugovorena vrijednost bespovratnih sredstava]]*Ugovori_OPULJP[[#This Row],[STOPA NACIONALNOG SUFINANCIRANJA %]]</f>
        <v>103948.00349999999</v>
      </c>
      <c r="R3423" s="20">
        <f>Ugovori_OPULJP[[#This Row],[Bespovratna sredstva - Nacionalni dio - HRK]]/7.5345</f>
        <v>13796.270953613377</v>
      </c>
      <c r="S3423" s="19">
        <v>692986.69</v>
      </c>
      <c r="T3423" s="20">
        <f>Ugovori_OPULJP[[#This Row],[Bespovratna sredstva - Ukupno (EU+Nac) HRK
= Ukupna ugovorena vrijednost bespovratnih sredstava]]/7.5345</f>
        <v>91975.139690755837</v>
      </c>
      <c r="U3423" s="19">
        <v>0</v>
      </c>
      <c r="V3423" s="20">
        <f>Ugovori_OPULJP[[#This Row],[Javni doprinos korisnika - HRK]]/7.5345</f>
        <v>0</v>
      </c>
      <c r="W3423" s="19">
        <v>0</v>
      </c>
      <c r="X3423" s="20">
        <f>Ugovori_OPULJP[[#This Row],[Privatni doprinos korisnika - HRK]]/7.5345</f>
        <v>0</v>
      </c>
      <c r="Y3423" s="21">
        <f>Ugovori_OPULJP[[#This Row],[Bespovratna sredstva - Ukupno (EU+Nac) HRK
= Ukupna ugovorena vrijednost bespovratnih sredstava]]+Ugovori_OPULJP[[#This Row],[Javni doprinos korisnika - HRK]]+Ugovori_OPULJP[[#This Row],[Privatni doprinos korisnika - HRK]]</f>
        <v>692986.69</v>
      </c>
      <c r="Z3423" s="22">
        <f>Ugovori_OPULJP[[#This Row],[UKUPNI PRIHVATLJIVI IZDACI
TOTAL ELIGIBLE EXPENDITURE
= Bespovratna sredstva ukupno + doprinos korisnika
= Ukupni prihvatljivi troškovi
= Ukupna ugovorena vrijednost projekta HRK]]/7.5345</f>
        <v>91975.139690755837</v>
      </c>
      <c r="AA3423" s="13" t="s">
        <v>2792</v>
      </c>
      <c r="AB3423" s="13" t="s">
        <v>145</v>
      </c>
      <c r="AC3423" s="12" t="s">
        <v>12375</v>
      </c>
      <c r="AD3423" s="12" t="s">
        <v>2794</v>
      </c>
    </row>
    <row r="3424" spans="1:30" ht="88.5" customHeight="1" x14ac:dyDescent="0.3">
      <c r="A3424" s="10" t="s">
        <v>12376</v>
      </c>
      <c r="B3424" s="11" t="s">
        <v>2787</v>
      </c>
      <c r="C3424" s="12" t="s">
        <v>2788</v>
      </c>
      <c r="D3424" s="12" t="s">
        <v>12329</v>
      </c>
      <c r="E3424" s="13" t="s">
        <v>223</v>
      </c>
      <c r="F3424" s="14" t="s">
        <v>12377</v>
      </c>
      <c r="G3424" s="14" t="s">
        <v>12378</v>
      </c>
      <c r="H3424" s="16">
        <v>42887</v>
      </c>
      <c r="I3424" s="16">
        <v>43616</v>
      </c>
      <c r="J3424" s="17" t="str">
        <f>IF(Ugovori_OPULJP[[#This Row],[DATUM ZAVRŠETKA OPERACIJE]]&gt;DATE(2023,12,31),"u provedbi","završen")</f>
        <v>završen</v>
      </c>
      <c r="K3424" s="15" t="s">
        <v>12379</v>
      </c>
      <c r="L3424" s="15" t="s">
        <v>66</v>
      </c>
      <c r="M3424" s="18">
        <v>0.85</v>
      </c>
      <c r="N3424" s="18">
        <v>0.15</v>
      </c>
      <c r="O3424" s="19">
        <f>Ugovori_OPULJP[[#This Row],[Bespovratna sredstva - Ukupno (EU+Nac) HRK
= Ukupna ugovorena vrijednost bespovratnih sredstava]]*Ugovori_OPULJP[[#This Row],[EU STOPA SUFINANCIRANJA %
EU CO-FINANCING RATE %]]</f>
        <v>594193.14599999995</v>
      </c>
      <c r="P3424" s="20">
        <f>Ugovori_OPULJP[[#This Row],[Bespovratna sredstva - EU dio - HRK]]/7.5345</f>
        <v>78862.983077841913</v>
      </c>
      <c r="Q3424" s="19">
        <f>Ugovori_OPULJP[[#This Row],[Bespovratna sredstva - Ukupno (EU+Nac) HRK
= Ukupna ugovorena vrijednost bespovratnih sredstava]]*Ugovori_OPULJP[[#This Row],[STOPA NACIONALNOG SUFINANCIRANJA %]]</f>
        <v>104857.614</v>
      </c>
      <c r="R3424" s="20">
        <f>Ugovori_OPULJP[[#This Row],[Bespovratna sredstva - Nacionalni dio - HRK]]/7.5345</f>
        <v>13916.997013736811</v>
      </c>
      <c r="S3424" s="19">
        <v>699050.76</v>
      </c>
      <c r="T3424" s="20">
        <f>Ugovori_OPULJP[[#This Row],[Bespovratna sredstva - Ukupno (EU+Nac) HRK
= Ukupna ugovorena vrijednost bespovratnih sredstava]]/7.5345</f>
        <v>92779.980091578735</v>
      </c>
      <c r="U3424" s="19">
        <v>0</v>
      </c>
      <c r="V3424" s="20">
        <f>Ugovori_OPULJP[[#This Row],[Javni doprinos korisnika - HRK]]/7.5345</f>
        <v>0</v>
      </c>
      <c r="W3424" s="19">
        <v>0</v>
      </c>
      <c r="X3424" s="20">
        <f>Ugovori_OPULJP[[#This Row],[Privatni doprinos korisnika - HRK]]/7.5345</f>
        <v>0</v>
      </c>
      <c r="Y3424" s="21">
        <f>Ugovori_OPULJP[[#This Row],[Bespovratna sredstva - Ukupno (EU+Nac) HRK
= Ukupna ugovorena vrijednost bespovratnih sredstava]]+Ugovori_OPULJP[[#This Row],[Javni doprinos korisnika - HRK]]+Ugovori_OPULJP[[#This Row],[Privatni doprinos korisnika - HRK]]</f>
        <v>699050.76</v>
      </c>
      <c r="Z3424" s="22">
        <f>Ugovori_OPULJP[[#This Row],[UKUPNI PRIHVATLJIVI IZDACI
TOTAL ELIGIBLE EXPENDITURE
= Bespovratna sredstva ukupno + doprinos korisnika
= Ukupni prihvatljivi troškovi
= Ukupna ugovorena vrijednost projekta HRK]]/7.5345</f>
        <v>92779.980091578735</v>
      </c>
      <c r="AA3424" s="13" t="s">
        <v>2792</v>
      </c>
      <c r="AB3424" s="13" t="s">
        <v>145</v>
      </c>
      <c r="AC3424" s="12" t="s">
        <v>12380</v>
      </c>
      <c r="AD3424" s="12" t="s">
        <v>2794</v>
      </c>
    </row>
    <row r="3425" spans="1:30" ht="88.5" customHeight="1" x14ac:dyDescent="0.3">
      <c r="A3425" s="10" t="s">
        <v>12381</v>
      </c>
      <c r="B3425" s="11" t="s">
        <v>2787</v>
      </c>
      <c r="C3425" s="12" t="s">
        <v>2788</v>
      </c>
      <c r="D3425" s="12" t="s">
        <v>12329</v>
      </c>
      <c r="E3425" s="13" t="s">
        <v>223</v>
      </c>
      <c r="F3425" s="116" t="s">
        <v>12382</v>
      </c>
      <c r="G3425" s="14" t="s">
        <v>12383</v>
      </c>
      <c r="H3425" s="16">
        <v>42979</v>
      </c>
      <c r="I3425" s="16">
        <v>43708</v>
      </c>
      <c r="J3425" s="17" t="str">
        <f>IF(Ugovori_OPULJP[[#This Row],[DATUM ZAVRŠETKA OPERACIJE]]&gt;DATE(2023,12,31),"u provedbi","završen")</f>
        <v>završen</v>
      </c>
      <c r="K3425" s="15" t="s">
        <v>329</v>
      </c>
      <c r="L3425" s="15" t="s">
        <v>329</v>
      </c>
      <c r="M3425" s="18">
        <v>0.85</v>
      </c>
      <c r="N3425" s="18">
        <v>0.15</v>
      </c>
      <c r="O3425" s="19">
        <f>Ugovori_OPULJP[[#This Row],[Bespovratna sredstva - Ukupno (EU+Nac) HRK
= Ukupna ugovorena vrijednost bespovratnih sredstava]]*Ugovori_OPULJP[[#This Row],[EU STOPA SUFINANCIRANJA %
EU CO-FINANCING RATE %]]</f>
        <v>991410.28399999999</v>
      </c>
      <c r="P3425" s="20">
        <f>Ugovori_OPULJP[[#This Row],[Bespovratna sredstva - EU dio - HRK]]/7.5345</f>
        <v>131582.75718362199</v>
      </c>
      <c r="Q3425" s="19">
        <f>Ugovori_OPULJP[[#This Row],[Bespovratna sredstva - Ukupno (EU+Nac) HRK
= Ukupna ugovorena vrijednost bespovratnih sredstava]]*Ugovori_OPULJP[[#This Row],[STOPA NACIONALNOG SUFINANCIRANJA %]]</f>
        <v>174954.75599999999</v>
      </c>
      <c r="R3425" s="20">
        <f>Ugovori_OPULJP[[#This Row],[Bespovratna sredstva - Nacionalni dio - HRK]]/7.5345</f>
        <v>23220.486561815647</v>
      </c>
      <c r="S3425" s="19">
        <v>1166365.04</v>
      </c>
      <c r="T3425" s="20">
        <f>Ugovori_OPULJP[[#This Row],[Bespovratna sredstva - Ukupno (EU+Nac) HRK
= Ukupna ugovorena vrijednost bespovratnih sredstava]]/7.5345</f>
        <v>154803.24374543765</v>
      </c>
      <c r="U3425" s="19">
        <v>0</v>
      </c>
      <c r="V3425" s="20">
        <f>Ugovori_OPULJP[[#This Row],[Javni doprinos korisnika - HRK]]/7.5345</f>
        <v>0</v>
      </c>
      <c r="W3425" s="19">
        <v>0</v>
      </c>
      <c r="X3425" s="20">
        <f>Ugovori_OPULJP[[#This Row],[Privatni doprinos korisnika - HRK]]/7.5345</f>
        <v>0</v>
      </c>
      <c r="Y3425" s="21">
        <f>Ugovori_OPULJP[[#This Row],[Bespovratna sredstva - Ukupno (EU+Nac) HRK
= Ukupna ugovorena vrijednost bespovratnih sredstava]]+Ugovori_OPULJP[[#This Row],[Javni doprinos korisnika - HRK]]+Ugovori_OPULJP[[#This Row],[Privatni doprinos korisnika - HRK]]</f>
        <v>1166365.04</v>
      </c>
      <c r="Z3425" s="22">
        <f>Ugovori_OPULJP[[#This Row],[UKUPNI PRIHVATLJIVI IZDACI
TOTAL ELIGIBLE EXPENDITURE
= Bespovratna sredstva ukupno + doprinos korisnika
= Ukupni prihvatljivi troškovi
= Ukupna ugovorena vrijednost projekta HRK]]/7.5345</f>
        <v>154803.24374543765</v>
      </c>
      <c r="AA3425" s="13" t="s">
        <v>2792</v>
      </c>
      <c r="AB3425" s="13" t="s">
        <v>145</v>
      </c>
      <c r="AC3425" s="98" t="s">
        <v>12384</v>
      </c>
      <c r="AD3425" s="12" t="s">
        <v>2794</v>
      </c>
    </row>
    <row r="3426" spans="1:30" ht="88.5" customHeight="1" x14ac:dyDescent="0.3">
      <c r="A3426" s="10" t="s">
        <v>12385</v>
      </c>
      <c r="B3426" s="11" t="s">
        <v>2787</v>
      </c>
      <c r="C3426" s="12" t="s">
        <v>2788</v>
      </c>
      <c r="D3426" s="12" t="s">
        <v>12329</v>
      </c>
      <c r="E3426" s="13" t="s">
        <v>223</v>
      </c>
      <c r="F3426" s="14" t="s">
        <v>12386</v>
      </c>
      <c r="G3426" s="14" t="s">
        <v>12387</v>
      </c>
      <c r="H3426" s="16">
        <v>42887</v>
      </c>
      <c r="I3426" s="16">
        <v>43434</v>
      </c>
      <c r="J3426" s="17" t="str">
        <f>IF(Ugovori_OPULJP[[#This Row],[DATUM ZAVRŠETKA OPERACIJE]]&gt;DATE(2023,12,31),"u provedbi","završen")</f>
        <v>završen</v>
      </c>
      <c r="K3426" s="15" t="s">
        <v>12388</v>
      </c>
      <c r="L3426" s="15" t="s">
        <v>586</v>
      </c>
      <c r="M3426" s="18">
        <v>0.85</v>
      </c>
      <c r="N3426" s="18">
        <v>0.15</v>
      </c>
      <c r="O3426" s="19">
        <f>Ugovori_OPULJP[[#This Row],[Bespovratna sredstva - Ukupno (EU+Nac) HRK
= Ukupna ugovorena vrijednost bespovratnih sredstava]]*Ugovori_OPULJP[[#This Row],[EU STOPA SUFINANCIRANJA %
EU CO-FINANCING RATE %]]</f>
        <v>570446.73849999998</v>
      </c>
      <c r="P3426" s="20">
        <f>Ugovori_OPULJP[[#This Row],[Bespovratna sredstva - EU dio - HRK]]/7.5345</f>
        <v>75711.293184683775</v>
      </c>
      <c r="Q3426" s="19">
        <f>Ugovori_OPULJP[[#This Row],[Bespovratna sredstva - Ukupno (EU+Nac) HRK
= Ukupna ugovorena vrijednost bespovratnih sredstava]]*Ugovori_OPULJP[[#This Row],[STOPA NACIONALNOG SUFINANCIRANJA %]]</f>
        <v>100667.07150000001</v>
      </c>
      <c r="R3426" s="20">
        <f>Ugovori_OPULJP[[#This Row],[Bespovratna sredstva - Nacionalni dio - HRK]]/7.5345</f>
        <v>13360.816444355962</v>
      </c>
      <c r="S3426" s="19">
        <v>671113.81</v>
      </c>
      <c r="T3426" s="20">
        <f>Ugovori_OPULJP[[#This Row],[Bespovratna sredstva - Ukupno (EU+Nac) HRK
= Ukupna ugovorena vrijednost bespovratnih sredstava]]/7.5345</f>
        <v>89072.109629039755</v>
      </c>
      <c r="U3426" s="19">
        <v>0</v>
      </c>
      <c r="V3426" s="20">
        <f>Ugovori_OPULJP[[#This Row],[Javni doprinos korisnika - HRK]]/7.5345</f>
        <v>0</v>
      </c>
      <c r="W3426" s="19">
        <v>800</v>
      </c>
      <c r="X3426" s="20">
        <f>Ugovori_OPULJP[[#This Row],[Privatni doprinos korisnika - HRK]]/7.5345</f>
        <v>106.17824673170084</v>
      </c>
      <c r="Y3426" s="21">
        <f>Ugovori_OPULJP[[#This Row],[Bespovratna sredstva - Ukupno (EU+Nac) HRK
= Ukupna ugovorena vrijednost bespovratnih sredstava]]+Ugovori_OPULJP[[#This Row],[Javni doprinos korisnika - HRK]]+Ugovori_OPULJP[[#This Row],[Privatni doprinos korisnika - HRK]]</f>
        <v>671913.81</v>
      </c>
      <c r="Z3426" s="22">
        <f>Ugovori_OPULJP[[#This Row],[UKUPNI PRIHVATLJIVI IZDACI
TOTAL ELIGIBLE EXPENDITURE
= Bespovratna sredstva ukupno + doprinos korisnika
= Ukupni prihvatljivi troškovi
= Ukupna ugovorena vrijednost projekta HRK]]/7.5345</f>
        <v>89178.28787577145</v>
      </c>
      <c r="AA3426" s="13" t="s">
        <v>2792</v>
      </c>
      <c r="AB3426" s="13" t="s">
        <v>145</v>
      </c>
      <c r="AC3426" s="12" t="s">
        <v>12389</v>
      </c>
      <c r="AD3426" s="12" t="s">
        <v>2794</v>
      </c>
    </row>
    <row r="3427" spans="1:30" ht="88.5" customHeight="1" x14ac:dyDescent="0.3">
      <c r="A3427" s="10" t="s">
        <v>12390</v>
      </c>
      <c r="B3427" s="11" t="s">
        <v>2787</v>
      </c>
      <c r="C3427" s="12" t="s">
        <v>2788</v>
      </c>
      <c r="D3427" s="12" t="s">
        <v>12329</v>
      </c>
      <c r="E3427" s="13" t="s">
        <v>223</v>
      </c>
      <c r="F3427" s="14" t="s">
        <v>12391</v>
      </c>
      <c r="G3427" s="14" t="s">
        <v>12392</v>
      </c>
      <c r="H3427" s="16">
        <v>42887</v>
      </c>
      <c r="I3427" s="16">
        <v>43616</v>
      </c>
      <c r="J3427" s="17" t="str">
        <f>IF(Ugovori_OPULJP[[#This Row],[DATUM ZAVRŠETKA OPERACIJE]]&gt;DATE(2023,12,31),"u provedbi","završen")</f>
        <v>završen</v>
      </c>
      <c r="K3427" s="15" t="s">
        <v>66</v>
      </c>
      <c r="L3427" s="15" t="s">
        <v>66</v>
      </c>
      <c r="M3427" s="18">
        <v>0.85</v>
      </c>
      <c r="N3427" s="18">
        <v>0.15</v>
      </c>
      <c r="O3427" s="19">
        <f>Ugovori_OPULJP[[#This Row],[Bespovratna sredstva - Ukupno (EU+Nac) HRK
= Ukupna ugovorena vrijednost bespovratnih sredstava]]*Ugovori_OPULJP[[#This Row],[EU STOPA SUFINANCIRANJA %
EU CO-FINANCING RATE %]]</f>
        <v>1017414.9119999999</v>
      </c>
      <c r="P3427" s="20">
        <f>Ugovori_OPULJP[[#This Row],[Bespovratna sredstva - EU dio - HRK]]/7.5345</f>
        <v>135034.1644435596</v>
      </c>
      <c r="Q3427" s="19">
        <f>Ugovori_OPULJP[[#This Row],[Bespovratna sredstva - Ukupno (EU+Nac) HRK
= Ukupna ugovorena vrijednost bespovratnih sredstava]]*Ugovori_OPULJP[[#This Row],[STOPA NACIONALNOG SUFINANCIRANJA %]]</f>
        <v>179543.80799999999</v>
      </c>
      <c r="R3427" s="20">
        <f>Ugovori_OPULJP[[#This Row],[Bespovratna sredstva - Nacionalni dio - HRK]]/7.5345</f>
        <v>23829.558431216403</v>
      </c>
      <c r="S3427" s="19">
        <v>1196958.72</v>
      </c>
      <c r="T3427" s="20">
        <f>Ugovori_OPULJP[[#This Row],[Bespovratna sredstva - Ukupno (EU+Nac) HRK
= Ukupna ugovorena vrijednost bespovratnih sredstava]]/7.5345</f>
        <v>158863.72287477602</v>
      </c>
      <c r="U3427" s="19">
        <v>0</v>
      </c>
      <c r="V3427" s="20">
        <f>Ugovori_OPULJP[[#This Row],[Javni doprinos korisnika - HRK]]/7.5345</f>
        <v>0</v>
      </c>
      <c r="W3427" s="19">
        <v>0</v>
      </c>
      <c r="X3427" s="20">
        <f>Ugovori_OPULJP[[#This Row],[Privatni doprinos korisnika - HRK]]/7.5345</f>
        <v>0</v>
      </c>
      <c r="Y3427" s="21">
        <f>Ugovori_OPULJP[[#This Row],[Bespovratna sredstva - Ukupno (EU+Nac) HRK
= Ukupna ugovorena vrijednost bespovratnih sredstava]]+Ugovori_OPULJP[[#This Row],[Javni doprinos korisnika - HRK]]+Ugovori_OPULJP[[#This Row],[Privatni doprinos korisnika - HRK]]</f>
        <v>1196958.72</v>
      </c>
      <c r="Z3427" s="22">
        <f>Ugovori_OPULJP[[#This Row],[UKUPNI PRIHVATLJIVI IZDACI
TOTAL ELIGIBLE EXPENDITURE
= Bespovratna sredstva ukupno + doprinos korisnika
= Ukupni prihvatljivi troškovi
= Ukupna ugovorena vrijednost projekta HRK]]/7.5345</f>
        <v>158863.72287477602</v>
      </c>
      <c r="AA3427" s="13" t="s">
        <v>2792</v>
      </c>
      <c r="AB3427" s="13" t="s">
        <v>145</v>
      </c>
      <c r="AC3427" s="12" t="s">
        <v>12393</v>
      </c>
      <c r="AD3427" s="12" t="s">
        <v>2794</v>
      </c>
    </row>
    <row r="3428" spans="1:30" ht="88.5" customHeight="1" x14ac:dyDescent="0.3">
      <c r="A3428" s="10" t="s">
        <v>12394</v>
      </c>
      <c r="B3428" s="11" t="s">
        <v>2787</v>
      </c>
      <c r="C3428" s="12" t="s">
        <v>2788</v>
      </c>
      <c r="D3428" s="12" t="s">
        <v>12329</v>
      </c>
      <c r="E3428" s="13" t="s">
        <v>223</v>
      </c>
      <c r="F3428" s="14" t="s">
        <v>12395</v>
      </c>
      <c r="G3428" s="14" t="s">
        <v>8198</v>
      </c>
      <c r="H3428" s="16">
        <v>42948</v>
      </c>
      <c r="I3428" s="16">
        <v>43496</v>
      </c>
      <c r="J3428" s="17" t="str">
        <f>IF(Ugovori_OPULJP[[#This Row],[DATUM ZAVRŠETKA OPERACIJE]]&gt;DATE(2023,12,31),"u provedbi","završen")</f>
        <v>završen</v>
      </c>
      <c r="K3428" s="15" t="s">
        <v>12396</v>
      </c>
      <c r="L3428" s="15" t="s">
        <v>21</v>
      </c>
      <c r="M3428" s="18">
        <v>0.85</v>
      </c>
      <c r="N3428" s="18">
        <v>0.15</v>
      </c>
      <c r="O3428" s="19">
        <f>Ugovori_OPULJP[[#This Row],[Bespovratna sredstva - Ukupno (EU+Nac) HRK
= Ukupna ugovorena vrijednost bespovratnih sredstava]]*Ugovori_OPULJP[[#This Row],[EU STOPA SUFINANCIRANJA %
EU CO-FINANCING RATE %]]</f>
        <v>575338.05500000005</v>
      </c>
      <c r="P3428" s="20">
        <f>Ugovori_OPULJP[[#This Row],[Bespovratna sredstva - EU dio - HRK]]/7.5345</f>
        <v>76360.482447408591</v>
      </c>
      <c r="Q3428" s="19">
        <f>Ugovori_OPULJP[[#This Row],[Bespovratna sredstva - Ukupno (EU+Nac) HRK
= Ukupna ugovorena vrijednost bespovratnih sredstava]]*Ugovori_OPULJP[[#This Row],[STOPA NACIONALNOG SUFINANCIRANJA %]]</f>
        <v>101530.24500000001</v>
      </c>
      <c r="R3428" s="20">
        <f>Ugovori_OPULJP[[#This Row],[Bespovratna sredstva - Nacionalni dio - HRK]]/7.5345</f>
        <v>13475.379255425045</v>
      </c>
      <c r="S3428" s="19">
        <v>676868.3</v>
      </c>
      <c r="T3428" s="20">
        <f>Ugovori_OPULJP[[#This Row],[Bespovratna sredstva - Ukupno (EU+Nac) HRK
= Ukupna ugovorena vrijednost bespovratnih sredstava]]/7.5345</f>
        <v>89835.86170283363</v>
      </c>
      <c r="U3428" s="19">
        <v>0</v>
      </c>
      <c r="V3428" s="20">
        <f>Ugovori_OPULJP[[#This Row],[Javni doprinos korisnika - HRK]]/7.5345</f>
        <v>0</v>
      </c>
      <c r="W3428" s="19">
        <v>0</v>
      </c>
      <c r="X3428" s="20">
        <f>Ugovori_OPULJP[[#This Row],[Privatni doprinos korisnika - HRK]]/7.5345</f>
        <v>0</v>
      </c>
      <c r="Y3428" s="21">
        <f>Ugovori_OPULJP[[#This Row],[Bespovratna sredstva - Ukupno (EU+Nac) HRK
= Ukupna ugovorena vrijednost bespovratnih sredstava]]+Ugovori_OPULJP[[#This Row],[Javni doprinos korisnika - HRK]]+Ugovori_OPULJP[[#This Row],[Privatni doprinos korisnika - HRK]]</f>
        <v>676868.3</v>
      </c>
      <c r="Z3428" s="22">
        <f>Ugovori_OPULJP[[#This Row],[UKUPNI PRIHVATLJIVI IZDACI
TOTAL ELIGIBLE EXPENDITURE
= Bespovratna sredstva ukupno + doprinos korisnika
= Ukupni prihvatljivi troškovi
= Ukupna ugovorena vrijednost projekta HRK]]/7.5345</f>
        <v>89835.86170283363</v>
      </c>
      <c r="AA3428" s="13" t="s">
        <v>2792</v>
      </c>
      <c r="AB3428" s="13" t="s">
        <v>145</v>
      </c>
      <c r="AC3428" s="12" t="s">
        <v>12397</v>
      </c>
      <c r="AD3428" s="12" t="s">
        <v>2794</v>
      </c>
    </row>
    <row r="3429" spans="1:30" ht="88.5" customHeight="1" x14ac:dyDescent="0.3">
      <c r="A3429" s="10" t="s">
        <v>12398</v>
      </c>
      <c r="B3429" s="11" t="s">
        <v>2787</v>
      </c>
      <c r="C3429" s="12" t="s">
        <v>2788</v>
      </c>
      <c r="D3429" s="12" t="s">
        <v>12329</v>
      </c>
      <c r="E3429" s="13" t="s">
        <v>223</v>
      </c>
      <c r="F3429" s="14" t="s">
        <v>12399</v>
      </c>
      <c r="G3429" s="14" t="s">
        <v>108</v>
      </c>
      <c r="H3429" s="16">
        <v>42887</v>
      </c>
      <c r="I3429" s="16">
        <v>43616</v>
      </c>
      <c r="J3429" s="17" t="str">
        <f>IF(Ugovori_OPULJP[[#This Row],[DATUM ZAVRŠETKA OPERACIJE]]&gt;DATE(2023,12,31),"u provedbi","završen")</f>
        <v>završen</v>
      </c>
      <c r="K3429" s="15" t="s">
        <v>12400</v>
      </c>
      <c r="L3429" s="15" t="s">
        <v>86</v>
      </c>
      <c r="M3429" s="18">
        <v>0.85</v>
      </c>
      <c r="N3429" s="18">
        <v>0.15</v>
      </c>
      <c r="O3429" s="19">
        <f>Ugovori_OPULJP[[#This Row],[Bespovratna sredstva - Ukupno (EU+Nac) HRK
= Ukupna ugovorena vrijednost bespovratnih sredstava]]*Ugovori_OPULJP[[#This Row],[EU STOPA SUFINANCIRANJA %
EU CO-FINANCING RATE %]]</f>
        <v>911652.9310000001</v>
      </c>
      <c r="P3429" s="20">
        <f>Ugovori_OPULJP[[#This Row],[Bespovratna sredstva - EU dio - HRK]]/7.5345</f>
        <v>120997.13730174532</v>
      </c>
      <c r="Q3429" s="19">
        <f>Ugovori_OPULJP[[#This Row],[Bespovratna sredstva - Ukupno (EU+Nac) HRK
= Ukupna ugovorena vrijednost bespovratnih sredstava]]*Ugovori_OPULJP[[#This Row],[STOPA NACIONALNOG SUFINANCIRANJA %]]</f>
        <v>160879.929</v>
      </c>
      <c r="R3429" s="20">
        <f>Ugovori_OPULJP[[#This Row],[Bespovratna sredstva - Nacionalni dio - HRK]]/7.5345</f>
        <v>21352.435994425643</v>
      </c>
      <c r="S3429" s="19">
        <v>1072532.8600000001</v>
      </c>
      <c r="T3429" s="20">
        <f>Ugovori_OPULJP[[#This Row],[Bespovratna sredstva - Ukupno (EU+Nac) HRK
= Ukupna ugovorena vrijednost bespovratnih sredstava]]/7.5345</f>
        <v>142349.57329617094</v>
      </c>
      <c r="U3429" s="19">
        <v>61823.98</v>
      </c>
      <c r="V3429" s="20">
        <f>Ugovori_OPULJP[[#This Row],[Javni doprinos korisnika - HRK]]/7.5345</f>
        <v>8205.4522529696733</v>
      </c>
      <c r="W3429" s="19">
        <v>0</v>
      </c>
      <c r="X3429" s="20">
        <f>Ugovori_OPULJP[[#This Row],[Privatni doprinos korisnika - HRK]]/7.5345</f>
        <v>0</v>
      </c>
      <c r="Y3429" s="21">
        <f>Ugovori_OPULJP[[#This Row],[Bespovratna sredstva - Ukupno (EU+Nac) HRK
= Ukupna ugovorena vrijednost bespovratnih sredstava]]+Ugovori_OPULJP[[#This Row],[Javni doprinos korisnika - HRK]]+Ugovori_OPULJP[[#This Row],[Privatni doprinos korisnika - HRK]]</f>
        <v>1134356.8400000001</v>
      </c>
      <c r="Z3429" s="22">
        <f>Ugovori_OPULJP[[#This Row],[UKUPNI PRIHVATLJIVI IZDACI
TOTAL ELIGIBLE EXPENDITURE
= Bespovratna sredstva ukupno + doprinos korisnika
= Ukupni prihvatljivi troškovi
= Ukupna ugovorena vrijednost projekta HRK]]/7.5345</f>
        <v>150555.02554914061</v>
      </c>
      <c r="AA3429" s="13" t="s">
        <v>2792</v>
      </c>
      <c r="AB3429" s="13" t="s">
        <v>145</v>
      </c>
      <c r="AC3429" s="12" t="s">
        <v>12401</v>
      </c>
      <c r="AD3429" s="12" t="s">
        <v>2794</v>
      </c>
    </row>
    <row r="3430" spans="1:30" ht="88.5" customHeight="1" x14ac:dyDescent="0.3">
      <c r="A3430" s="10" t="s">
        <v>12402</v>
      </c>
      <c r="B3430" s="11" t="s">
        <v>2787</v>
      </c>
      <c r="C3430" s="12" t="s">
        <v>2788</v>
      </c>
      <c r="D3430" s="12" t="s">
        <v>12329</v>
      </c>
      <c r="E3430" s="13" t="s">
        <v>223</v>
      </c>
      <c r="F3430" s="14" t="s">
        <v>12403</v>
      </c>
      <c r="G3430" s="14" t="s">
        <v>12404</v>
      </c>
      <c r="H3430" s="16">
        <v>42887</v>
      </c>
      <c r="I3430" s="16">
        <v>43616</v>
      </c>
      <c r="J3430" s="17" t="str">
        <f>IF(Ugovori_OPULJP[[#This Row],[DATUM ZAVRŠETKA OPERACIJE]]&gt;DATE(2023,12,31),"u provedbi","završen")</f>
        <v>završen</v>
      </c>
      <c r="K3430" s="15" t="s">
        <v>12405</v>
      </c>
      <c r="L3430" s="15" t="s">
        <v>81</v>
      </c>
      <c r="M3430" s="18">
        <v>0.85</v>
      </c>
      <c r="N3430" s="18">
        <v>0.15</v>
      </c>
      <c r="O3430" s="19">
        <f>Ugovori_OPULJP[[#This Row],[Bespovratna sredstva - Ukupno (EU+Nac) HRK
= Ukupna ugovorena vrijednost bespovratnih sredstava]]*Ugovori_OPULJP[[#This Row],[EU STOPA SUFINANCIRANJA %
EU CO-FINANCING RATE %]]</f>
        <v>965494.71899999992</v>
      </c>
      <c r="P3430" s="20">
        <f>Ugovori_OPULJP[[#This Row],[Bespovratna sredstva - EU dio - HRK]]/7.5345</f>
        <v>128143.17061517019</v>
      </c>
      <c r="Q3430" s="19">
        <f>Ugovori_OPULJP[[#This Row],[Bespovratna sredstva - Ukupno (EU+Nac) HRK
= Ukupna ugovorena vrijednost bespovratnih sredstava]]*Ugovori_OPULJP[[#This Row],[STOPA NACIONALNOG SUFINANCIRANJA %]]</f>
        <v>170381.42099999997</v>
      </c>
      <c r="R3430" s="20">
        <f>Ugovori_OPULJP[[#This Row],[Bespovratna sredstva - Nacionalni dio - HRK]]/7.5345</f>
        <v>22613.500696794741</v>
      </c>
      <c r="S3430" s="19">
        <v>1135876.1399999999</v>
      </c>
      <c r="T3430" s="20">
        <f>Ugovori_OPULJP[[#This Row],[Bespovratna sredstva - Ukupno (EU+Nac) HRK
= Ukupna ugovorena vrijednost bespovratnih sredstava]]/7.5345</f>
        <v>150756.67131196495</v>
      </c>
      <c r="U3430" s="19">
        <v>0</v>
      </c>
      <c r="V3430" s="20">
        <f>Ugovori_OPULJP[[#This Row],[Javni doprinos korisnika - HRK]]/7.5345</f>
        <v>0</v>
      </c>
      <c r="W3430" s="19">
        <v>0</v>
      </c>
      <c r="X3430" s="20">
        <f>Ugovori_OPULJP[[#This Row],[Privatni doprinos korisnika - HRK]]/7.5345</f>
        <v>0</v>
      </c>
      <c r="Y3430" s="21">
        <f>Ugovori_OPULJP[[#This Row],[Bespovratna sredstva - Ukupno (EU+Nac) HRK
= Ukupna ugovorena vrijednost bespovratnih sredstava]]+Ugovori_OPULJP[[#This Row],[Javni doprinos korisnika - HRK]]+Ugovori_OPULJP[[#This Row],[Privatni doprinos korisnika - HRK]]</f>
        <v>1135876.1399999999</v>
      </c>
      <c r="Z3430" s="22">
        <f>Ugovori_OPULJP[[#This Row],[UKUPNI PRIHVATLJIVI IZDACI
TOTAL ELIGIBLE EXPENDITURE
= Bespovratna sredstva ukupno + doprinos korisnika
= Ukupni prihvatljivi troškovi
= Ukupna ugovorena vrijednost projekta HRK]]/7.5345</f>
        <v>150756.67131196495</v>
      </c>
      <c r="AA3430" s="13" t="s">
        <v>2792</v>
      </c>
      <c r="AB3430" s="13" t="s">
        <v>145</v>
      </c>
      <c r="AC3430" s="12" t="s">
        <v>12406</v>
      </c>
      <c r="AD3430" s="12" t="s">
        <v>2794</v>
      </c>
    </row>
    <row r="3431" spans="1:30" ht="88.5" customHeight="1" x14ac:dyDescent="0.3">
      <c r="A3431" s="10" t="s">
        <v>12407</v>
      </c>
      <c r="B3431" s="11" t="s">
        <v>2787</v>
      </c>
      <c r="C3431" s="12" t="s">
        <v>2788</v>
      </c>
      <c r="D3431" s="12" t="s">
        <v>12329</v>
      </c>
      <c r="E3431" s="13" t="s">
        <v>223</v>
      </c>
      <c r="F3431" s="14" t="s">
        <v>12408</v>
      </c>
      <c r="G3431" s="14" t="s">
        <v>1079</v>
      </c>
      <c r="H3431" s="16">
        <v>42887</v>
      </c>
      <c r="I3431" s="16">
        <v>43616</v>
      </c>
      <c r="J3431" s="17" t="str">
        <f>IF(Ugovori_OPULJP[[#This Row],[DATUM ZAVRŠETKA OPERACIJE]]&gt;DATE(2023,12,31),"u provedbi","završen")</f>
        <v>završen</v>
      </c>
      <c r="K3431" s="15" t="s">
        <v>71</v>
      </c>
      <c r="L3431" s="15" t="s">
        <v>71</v>
      </c>
      <c r="M3431" s="18">
        <v>0.85</v>
      </c>
      <c r="N3431" s="18">
        <v>0.15</v>
      </c>
      <c r="O3431" s="19">
        <f>Ugovori_OPULJP[[#This Row],[Bespovratna sredstva - Ukupno (EU+Nac) HRK
= Ukupna ugovorena vrijednost bespovratnih sredstava]]*Ugovori_OPULJP[[#This Row],[EU STOPA SUFINANCIRANJA %
EU CO-FINANCING RATE %]]</f>
        <v>583700.1</v>
      </c>
      <c r="P3431" s="20">
        <f>Ugovori_OPULJP[[#This Row],[Bespovratna sredstva - EU dio - HRK]]/7.5345</f>
        <v>77470.316543898065</v>
      </c>
      <c r="Q3431" s="19">
        <f>Ugovori_OPULJP[[#This Row],[Bespovratna sredstva - Ukupno (EU+Nac) HRK
= Ukupna ugovorena vrijednost bespovratnih sredstava]]*Ugovori_OPULJP[[#This Row],[STOPA NACIONALNOG SUFINANCIRANJA %]]</f>
        <v>103005.9</v>
      </c>
      <c r="R3431" s="20">
        <f>Ugovori_OPULJP[[#This Row],[Bespovratna sredstva - Nacionalni dio - HRK]]/7.5345</f>
        <v>13671.232331276129</v>
      </c>
      <c r="S3431" s="19">
        <v>686706</v>
      </c>
      <c r="T3431" s="20">
        <f>Ugovori_OPULJP[[#This Row],[Bespovratna sredstva - Ukupno (EU+Nac) HRK
= Ukupna ugovorena vrijednost bespovratnih sredstava]]/7.5345</f>
        <v>91141.548875174194</v>
      </c>
      <c r="U3431" s="19">
        <v>0</v>
      </c>
      <c r="V3431" s="20">
        <f>Ugovori_OPULJP[[#This Row],[Javni doprinos korisnika - HRK]]/7.5345</f>
        <v>0</v>
      </c>
      <c r="W3431" s="19">
        <v>0</v>
      </c>
      <c r="X3431" s="20">
        <f>Ugovori_OPULJP[[#This Row],[Privatni doprinos korisnika - HRK]]/7.5345</f>
        <v>0</v>
      </c>
      <c r="Y3431" s="21">
        <f>Ugovori_OPULJP[[#This Row],[Bespovratna sredstva - Ukupno (EU+Nac) HRK
= Ukupna ugovorena vrijednost bespovratnih sredstava]]+Ugovori_OPULJP[[#This Row],[Javni doprinos korisnika - HRK]]+Ugovori_OPULJP[[#This Row],[Privatni doprinos korisnika - HRK]]</f>
        <v>686706</v>
      </c>
      <c r="Z3431" s="22">
        <f>Ugovori_OPULJP[[#This Row],[UKUPNI PRIHVATLJIVI IZDACI
TOTAL ELIGIBLE EXPENDITURE
= Bespovratna sredstva ukupno + doprinos korisnika
= Ukupni prihvatljivi troškovi
= Ukupna ugovorena vrijednost projekta HRK]]/7.5345</f>
        <v>91141.548875174194</v>
      </c>
      <c r="AA3431" s="13" t="s">
        <v>2792</v>
      </c>
      <c r="AB3431" s="13" t="s">
        <v>145</v>
      </c>
      <c r="AC3431" s="12" t="s">
        <v>12409</v>
      </c>
      <c r="AD3431" s="12" t="s">
        <v>2794</v>
      </c>
    </row>
    <row r="3432" spans="1:30" ht="88.5" customHeight="1" x14ac:dyDescent="0.3">
      <c r="A3432" s="10" t="s">
        <v>12410</v>
      </c>
      <c r="B3432" s="11" t="s">
        <v>2787</v>
      </c>
      <c r="C3432" s="12" t="s">
        <v>2788</v>
      </c>
      <c r="D3432" s="12" t="s">
        <v>12329</v>
      </c>
      <c r="E3432" s="13" t="s">
        <v>223</v>
      </c>
      <c r="F3432" s="14" t="s">
        <v>12411</v>
      </c>
      <c r="G3432" s="14" t="s">
        <v>3573</v>
      </c>
      <c r="H3432" s="16">
        <v>42948</v>
      </c>
      <c r="I3432" s="16">
        <v>44043</v>
      </c>
      <c r="J3432" s="17" t="str">
        <f>IF(Ugovori_OPULJP[[#This Row],[DATUM ZAVRŠETKA OPERACIJE]]&gt;DATE(2023,12,31),"u provedbi","završen")</f>
        <v>završen</v>
      </c>
      <c r="K3432" s="15" t="s">
        <v>7988</v>
      </c>
      <c r="L3432" s="15" t="s">
        <v>86</v>
      </c>
      <c r="M3432" s="18">
        <v>0.85</v>
      </c>
      <c r="N3432" s="18">
        <v>0.15</v>
      </c>
      <c r="O3432" s="19">
        <f>Ugovori_OPULJP[[#This Row],[Bespovratna sredstva - Ukupno (EU+Nac) HRK
= Ukupna ugovorena vrijednost bespovratnih sredstava]]*Ugovori_OPULJP[[#This Row],[EU STOPA SUFINANCIRANJA %
EU CO-FINANCING RATE %]]</f>
        <v>996048.90399999998</v>
      </c>
      <c r="P3432" s="20">
        <f>Ugovori_OPULJP[[#This Row],[Bespovratna sredstva - EU dio - HRK]]/7.5345</f>
        <v>132198.40785719024</v>
      </c>
      <c r="Q3432" s="19">
        <f>Ugovori_OPULJP[[#This Row],[Bespovratna sredstva - Ukupno (EU+Nac) HRK
= Ukupna ugovorena vrijednost bespovratnih sredstava]]*Ugovori_OPULJP[[#This Row],[STOPA NACIONALNOG SUFINANCIRANJA %]]</f>
        <v>175773.33599999998</v>
      </c>
      <c r="R3432" s="20">
        <f>Ugovori_OPULJP[[#This Row],[Bespovratna sredstva - Nacionalni dio - HRK]]/7.5345</f>
        <v>23329.130798327689</v>
      </c>
      <c r="S3432" s="19">
        <v>1171822.24</v>
      </c>
      <c r="T3432" s="20">
        <f>Ugovori_OPULJP[[#This Row],[Bespovratna sredstva - Ukupno (EU+Nac) HRK
= Ukupna ugovorena vrijednost bespovratnih sredstava]]/7.5345</f>
        <v>155527.53865551794</v>
      </c>
      <c r="U3432" s="19">
        <v>0</v>
      </c>
      <c r="V3432" s="20">
        <f>Ugovori_OPULJP[[#This Row],[Javni doprinos korisnika - HRK]]/7.5345</f>
        <v>0</v>
      </c>
      <c r="W3432" s="19">
        <v>0</v>
      </c>
      <c r="X3432" s="20">
        <f>Ugovori_OPULJP[[#This Row],[Privatni doprinos korisnika - HRK]]/7.5345</f>
        <v>0</v>
      </c>
      <c r="Y3432" s="21">
        <f>Ugovori_OPULJP[[#This Row],[Bespovratna sredstva - Ukupno (EU+Nac) HRK
= Ukupna ugovorena vrijednost bespovratnih sredstava]]+Ugovori_OPULJP[[#This Row],[Javni doprinos korisnika - HRK]]+Ugovori_OPULJP[[#This Row],[Privatni doprinos korisnika - HRK]]</f>
        <v>1171822.24</v>
      </c>
      <c r="Z3432" s="22">
        <f>Ugovori_OPULJP[[#This Row],[UKUPNI PRIHVATLJIVI IZDACI
TOTAL ELIGIBLE EXPENDITURE
= Bespovratna sredstva ukupno + doprinos korisnika
= Ukupni prihvatljivi troškovi
= Ukupna ugovorena vrijednost projekta HRK]]/7.5345</f>
        <v>155527.53865551794</v>
      </c>
      <c r="AA3432" s="13" t="s">
        <v>2792</v>
      </c>
      <c r="AB3432" s="13" t="s">
        <v>145</v>
      </c>
      <c r="AC3432" s="12" t="s">
        <v>12412</v>
      </c>
      <c r="AD3432" s="12" t="s">
        <v>2794</v>
      </c>
    </row>
    <row r="3433" spans="1:30" ht="88.5" customHeight="1" x14ac:dyDescent="0.3">
      <c r="A3433" s="10" t="s">
        <v>12413</v>
      </c>
      <c r="B3433" s="11" t="s">
        <v>2787</v>
      </c>
      <c r="C3433" s="12" t="s">
        <v>2788</v>
      </c>
      <c r="D3433" s="12" t="s">
        <v>12329</v>
      </c>
      <c r="E3433" s="13" t="s">
        <v>223</v>
      </c>
      <c r="F3433" s="14" t="s">
        <v>12414</v>
      </c>
      <c r="G3433" s="14" t="s">
        <v>12415</v>
      </c>
      <c r="H3433" s="16">
        <v>42887</v>
      </c>
      <c r="I3433" s="16">
        <v>43343</v>
      </c>
      <c r="J3433" s="17" t="str">
        <f>IF(Ugovori_OPULJP[[#This Row],[DATUM ZAVRŠETKA OPERACIJE]]&gt;DATE(2023,12,31),"u provedbi","završen")</f>
        <v>završen</v>
      </c>
      <c r="K3433" s="15" t="s">
        <v>240</v>
      </c>
      <c r="L3433" s="15" t="s">
        <v>240</v>
      </c>
      <c r="M3433" s="18">
        <v>0.85</v>
      </c>
      <c r="N3433" s="18">
        <v>0.15</v>
      </c>
      <c r="O3433" s="19">
        <f>Ugovori_OPULJP[[#This Row],[Bespovratna sredstva - Ukupno (EU+Nac) HRK
= Ukupna ugovorena vrijednost bespovratnih sredstava]]*Ugovori_OPULJP[[#This Row],[EU STOPA SUFINANCIRANJA %
EU CO-FINANCING RATE %]]</f>
        <v>861516.07199999993</v>
      </c>
      <c r="P3433" s="20">
        <f>Ugovori_OPULJP[[#This Row],[Bespovratna sredstva - EU dio - HRK]]/7.5345</f>
        <v>114342.83257017717</v>
      </c>
      <c r="Q3433" s="19">
        <f>Ugovori_OPULJP[[#This Row],[Bespovratna sredstva - Ukupno (EU+Nac) HRK
= Ukupna ugovorena vrijednost bespovratnih sredstava]]*Ugovori_OPULJP[[#This Row],[STOPA NACIONALNOG SUFINANCIRANJA %]]</f>
        <v>152032.24799999999</v>
      </c>
      <c r="R3433" s="20">
        <f>Ugovori_OPULJP[[#This Row],[Bespovratna sredstva - Nacionalni dio - HRK]]/7.5345</f>
        <v>20178.146924148914</v>
      </c>
      <c r="S3433" s="19">
        <v>1013548.32</v>
      </c>
      <c r="T3433" s="20">
        <f>Ugovori_OPULJP[[#This Row],[Bespovratna sredstva - Ukupno (EU+Nac) HRK
= Ukupna ugovorena vrijednost bespovratnih sredstava]]/7.5345</f>
        <v>134520.97949432608</v>
      </c>
      <c r="U3433" s="19">
        <v>0</v>
      </c>
      <c r="V3433" s="20">
        <f>Ugovori_OPULJP[[#This Row],[Javni doprinos korisnika - HRK]]/7.5345</f>
        <v>0</v>
      </c>
      <c r="W3433" s="19">
        <v>0</v>
      </c>
      <c r="X3433" s="20">
        <f>Ugovori_OPULJP[[#This Row],[Privatni doprinos korisnika - HRK]]/7.5345</f>
        <v>0</v>
      </c>
      <c r="Y3433" s="21">
        <f>Ugovori_OPULJP[[#This Row],[Bespovratna sredstva - Ukupno (EU+Nac) HRK
= Ukupna ugovorena vrijednost bespovratnih sredstava]]+Ugovori_OPULJP[[#This Row],[Javni doprinos korisnika - HRK]]+Ugovori_OPULJP[[#This Row],[Privatni doprinos korisnika - HRK]]</f>
        <v>1013548.32</v>
      </c>
      <c r="Z3433" s="22">
        <f>Ugovori_OPULJP[[#This Row],[UKUPNI PRIHVATLJIVI IZDACI
TOTAL ELIGIBLE EXPENDITURE
= Bespovratna sredstva ukupno + doprinos korisnika
= Ukupni prihvatljivi troškovi
= Ukupna ugovorena vrijednost projekta HRK]]/7.5345</f>
        <v>134520.97949432608</v>
      </c>
      <c r="AA3433" s="13" t="s">
        <v>2792</v>
      </c>
      <c r="AB3433" s="13" t="s">
        <v>145</v>
      </c>
      <c r="AC3433" s="12" t="s">
        <v>12416</v>
      </c>
      <c r="AD3433" s="12" t="s">
        <v>2794</v>
      </c>
    </row>
    <row r="3434" spans="1:30" ht="88.5" customHeight="1" x14ac:dyDescent="0.3">
      <c r="A3434" s="10" t="s">
        <v>12417</v>
      </c>
      <c r="B3434" s="11" t="s">
        <v>2787</v>
      </c>
      <c r="C3434" s="12" t="s">
        <v>2788</v>
      </c>
      <c r="D3434" s="12" t="s">
        <v>12329</v>
      </c>
      <c r="E3434" s="13" t="s">
        <v>223</v>
      </c>
      <c r="F3434" s="14" t="s">
        <v>12418</v>
      </c>
      <c r="G3434" s="14" t="s">
        <v>8131</v>
      </c>
      <c r="H3434" s="16">
        <v>42887</v>
      </c>
      <c r="I3434" s="16">
        <v>43616</v>
      </c>
      <c r="J3434" s="17" t="str">
        <f>IF(Ugovori_OPULJP[[#This Row],[DATUM ZAVRŠETKA OPERACIJE]]&gt;DATE(2023,12,31),"u provedbi","završen")</f>
        <v>završen</v>
      </c>
      <c r="K3434" s="15" t="s">
        <v>12419</v>
      </c>
      <c r="L3434" s="15" t="s">
        <v>21</v>
      </c>
      <c r="M3434" s="18">
        <v>0.85</v>
      </c>
      <c r="N3434" s="18">
        <v>0.15</v>
      </c>
      <c r="O3434" s="19">
        <f>Ugovori_OPULJP[[#This Row],[Bespovratna sredstva - Ukupno (EU+Nac) HRK
= Ukupna ugovorena vrijednost bespovratnih sredstava]]*Ugovori_OPULJP[[#This Row],[EU STOPA SUFINANCIRANJA %
EU CO-FINANCING RATE %]]</f>
        <v>890312.71199999994</v>
      </c>
      <c r="P3434" s="20">
        <f>Ugovori_OPULJP[[#This Row],[Bespovratna sredstva - EU dio - HRK]]/7.5345</f>
        <v>118164.80350388213</v>
      </c>
      <c r="Q3434" s="19">
        <f>Ugovori_OPULJP[[#This Row],[Bespovratna sredstva - Ukupno (EU+Nac) HRK
= Ukupna ugovorena vrijednost bespovratnih sredstava]]*Ugovori_OPULJP[[#This Row],[STOPA NACIONALNOG SUFINANCIRANJA %]]</f>
        <v>157114.008</v>
      </c>
      <c r="R3434" s="20">
        <f>Ugovori_OPULJP[[#This Row],[Bespovratna sredstva - Nacionalni dio - HRK]]/7.5345</f>
        <v>20852.612383038024</v>
      </c>
      <c r="S3434" s="19">
        <v>1047426.72</v>
      </c>
      <c r="T3434" s="20">
        <f>Ugovori_OPULJP[[#This Row],[Bespovratna sredstva - Ukupno (EU+Nac) HRK
= Ukupna ugovorena vrijednost bespovratnih sredstava]]/7.5345</f>
        <v>139017.41588692015</v>
      </c>
      <c r="U3434" s="19">
        <v>0</v>
      </c>
      <c r="V3434" s="20">
        <f>Ugovori_OPULJP[[#This Row],[Javni doprinos korisnika - HRK]]/7.5345</f>
        <v>0</v>
      </c>
      <c r="W3434" s="19">
        <v>0</v>
      </c>
      <c r="X3434" s="20">
        <f>Ugovori_OPULJP[[#This Row],[Privatni doprinos korisnika - HRK]]/7.5345</f>
        <v>0</v>
      </c>
      <c r="Y3434" s="21">
        <f>Ugovori_OPULJP[[#This Row],[Bespovratna sredstva - Ukupno (EU+Nac) HRK
= Ukupna ugovorena vrijednost bespovratnih sredstava]]+Ugovori_OPULJP[[#This Row],[Javni doprinos korisnika - HRK]]+Ugovori_OPULJP[[#This Row],[Privatni doprinos korisnika - HRK]]</f>
        <v>1047426.72</v>
      </c>
      <c r="Z3434" s="22">
        <f>Ugovori_OPULJP[[#This Row],[UKUPNI PRIHVATLJIVI IZDACI
TOTAL ELIGIBLE EXPENDITURE
= Bespovratna sredstva ukupno + doprinos korisnika
= Ukupni prihvatljivi troškovi
= Ukupna ugovorena vrijednost projekta HRK]]/7.5345</f>
        <v>139017.41588692015</v>
      </c>
      <c r="AA3434" s="13" t="s">
        <v>2792</v>
      </c>
      <c r="AB3434" s="13" t="s">
        <v>145</v>
      </c>
      <c r="AC3434" s="12" t="s">
        <v>12420</v>
      </c>
      <c r="AD3434" s="12" t="s">
        <v>2794</v>
      </c>
    </row>
    <row r="3435" spans="1:30" ht="88.5" customHeight="1" x14ac:dyDescent="0.3">
      <c r="A3435" s="10" t="s">
        <v>12421</v>
      </c>
      <c r="B3435" s="11" t="s">
        <v>2787</v>
      </c>
      <c r="C3435" s="12" t="s">
        <v>2788</v>
      </c>
      <c r="D3435" s="12" t="s">
        <v>12329</v>
      </c>
      <c r="E3435" s="13" t="s">
        <v>223</v>
      </c>
      <c r="F3435" s="14" t="s">
        <v>12422</v>
      </c>
      <c r="G3435" s="14" t="s">
        <v>12423</v>
      </c>
      <c r="H3435" s="16">
        <v>42887</v>
      </c>
      <c r="I3435" s="16">
        <v>43616</v>
      </c>
      <c r="J3435" s="17" t="str">
        <f>IF(Ugovori_OPULJP[[#This Row],[DATUM ZAVRŠETKA OPERACIJE]]&gt;DATE(2023,12,31),"u provedbi","završen")</f>
        <v>završen</v>
      </c>
      <c r="K3435" s="15" t="s">
        <v>192</v>
      </c>
      <c r="L3435" s="15" t="s">
        <v>192</v>
      </c>
      <c r="M3435" s="18">
        <v>0.85</v>
      </c>
      <c r="N3435" s="18">
        <v>0.15</v>
      </c>
      <c r="O3435" s="19">
        <f>Ugovori_OPULJP[[#This Row],[Bespovratna sredstva - Ukupno (EU+Nac) HRK
= Ukupna ugovorena vrijednost bespovratnih sredstava]]*Ugovori_OPULJP[[#This Row],[EU STOPA SUFINANCIRANJA %
EU CO-FINANCING RATE %]]</f>
        <v>873636.60450000002</v>
      </c>
      <c r="P3435" s="20">
        <f>Ugovori_OPULJP[[#This Row],[Bespovratna sredstva - EU dio - HRK]]/7.5345</f>
        <v>115951.50368305793</v>
      </c>
      <c r="Q3435" s="19">
        <f>Ugovori_OPULJP[[#This Row],[Bespovratna sredstva - Ukupno (EU+Nac) HRK
= Ukupna ugovorena vrijednost bespovratnih sredstava]]*Ugovori_OPULJP[[#This Row],[STOPA NACIONALNOG SUFINANCIRANJA %]]</f>
        <v>154171.1655</v>
      </c>
      <c r="R3435" s="20">
        <f>Ugovori_OPULJP[[#This Row],[Bespovratna sredstva - Nacionalni dio - HRK]]/7.5345</f>
        <v>20462.030061716105</v>
      </c>
      <c r="S3435" s="19">
        <v>1027807.77</v>
      </c>
      <c r="T3435" s="20">
        <f>Ugovori_OPULJP[[#This Row],[Bespovratna sredstva - Ukupno (EU+Nac) HRK
= Ukupna ugovorena vrijednost bespovratnih sredstava]]/7.5345</f>
        <v>136413.53374477403</v>
      </c>
      <c r="U3435" s="19">
        <v>0</v>
      </c>
      <c r="V3435" s="20">
        <f>Ugovori_OPULJP[[#This Row],[Javni doprinos korisnika - HRK]]/7.5345</f>
        <v>0</v>
      </c>
      <c r="W3435" s="19">
        <v>0</v>
      </c>
      <c r="X3435" s="20">
        <f>Ugovori_OPULJP[[#This Row],[Privatni doprinos korisnika - HRK]]/7.5345</f>
        <v>0</v>
      </c>
      <c r="Y3435" s="21">
        <f>Ugovori_OPULJP[[#This Row],[Bespovratna sredstva - Ukupno (EU+Nac) HRK
= Ukupna ugovorena vrijednost bespovratnih sredstava]]+Ugovori_OPULJP[[#This Row],[Javni doprinos korisnika - HRK]]+Ugovori_OPULJP[[#This Row],[Privatni doprinos korisnika - HRK]]</f>
        <v>1027807.77</v>
      </c>
      <c r="Z3435" s="22">
        <f>Ugovori_OPULJP[[#This Row],[UKUPNI PRIHVATLJIVI IZDACI
TOTAL ELIGIBLE EXPENDITURE
= Bespovratna sredstva ukupno + doprinos korisnika
= Ukupni prihvatljivi troškovi
= Ukupna ugovorena vrijednost projekta HRK]]/7.5345</f>
        <v>136413.53374477403</v>
      </c>
      <c r="AA3435" s="13" t="s">
        <v>2792</v>
      </c>
      <c r="AB3435" s="13" t="s">
        <v>145</v>
      </c>
      <c r="AC3435" s="12" t="s">
        <v>12424</v>
      </c>
      <c r="AD3435" s="12" t="s">
        <v>2794</v>
      </c>
    </row>
    <row r="3436" spans="1:30" ht="88.5" customHeight="1" x14ac:dyDescent="0.3">
      <c r="A3436" s="10" t="s">
        <v>12425</v>
      </c>
      <c r="B3436" s="11" t="s">
        <v>2787</v>
      </c>
      <c r="C3436" s="12" t="s">
        <v>2788</v>
      </c>
      <c r="D3436" s="12" t="s">
        <v>12329</v>
      </c>
      <c r="E3436" s="13" t="s">
        <v>223</v>
      </c>
      <c r="F3436" s="14" t="s">
        <v>12426</v>
      </c>
      <c r="G3436" s="14" t="s">
        <v>12427</v>
      </c>
      <c r="H3436" s="16">
        <v>42948</v>
      </c>
      <c r="I3436" s="16">
        <v>43496</v>
      </c>
      <c r="J3436" s="17" t="str">
        <f>IF(Ugovori_OPULJP[[#This Row],[DATUM ZAVRŠETKA OPERACIJE]]&gt;DATE(2023,12,31),"u provedbi","završen")</f>
        <v>završen</v>
      </c>
      <c r="K3436" s="15" t="s">
        <v>586</v>
      </c>
      <c r="L3436" s="15" t="s">
        <v>586</v>
      </c>
      <c r="M3436" s="18">
        <v>0.85</v>
      </c>
      <c r="N3436" s="18">
        <v>0.15</v>
      </c>
      <c r="O3436" s="19">
        <f>Ugovori_OPULJP[[#This Row],[Bespovratna sredstva - Ukupno (EU+Nac) HRK
= Ukupna ugovorena vrijednost bespovratnih sredstava]]*Ugovori_OPULJP[[#This Row],[EU STOPA SUFINANCIRANJA %
EU CO-FINANCING RATE %]]</f>
        <v>789048.98199999996</v>
      </c>
      <c r="P3436" s="20">
        <f>Ugovori_OPULJP[[#This Row],[Bespovratna sredstva - EU dio - HRK]]/7.5345</f>
        <v>104724.79686774171</v>
      </c>
      <c r="Q3436" s="19">
        <f>Ugovori_OPULJP[[#This Row],[Bespovratna sredstva - Ukupno (EU+Nac) HRK
= Ukupna ugovorena vrijednost bespovratnih sredstava]]*Ugovori_OPULJP[[#This Row],[STOPA NACIONALNOG SUFINANCIRANJA %]]</f>
        <v>139243.93799999999</v>
      </c>
      <c r="R3436" s="20">
        <f>Ugovori_OPULJP[[#This Row],[Bespovratna sredstva - Nacionalni dio - HRK]]/7.5345</f>
        <v>18480.846506072066</v>
      </c>
      <c r="S3436" s="19">
        <v>928292.92</v>
      </c>
      <c r="T3436" s="20">
        <f>Ugovori_OPULJP[[#This Row],[Bespovratna sredstva - Ukupno (EU+Nac) HRK
= Ukupna ugovorena vrijednost bespovratnih sredstava]]/7.5345</f>
        <v>123205.64337381379</v>
      </c>
      <c r="U3436" s="19">
        <v>0</v>
      </c>
      <c r="V3436" s="20">
        <f>Ugovori_OPULJP[[#This Row],[Javni doprinos korisnika - HRK]]/7.5345</f>
        <v>0</v>
      </c>
      <c r="W3436" s="19">
        <v>0</v>
      </c>
      <c r="X3436" s="20">
        <f>Ugovori_OPULJP[[#This Row],[Privatni doprinos korisnika - HRK]]/7.5345</f>
        <v>0</v>
      </c>
      <c r="Y3436" s="21">
        <f>Ugovori_OPULJP[[#This Row],[Bespovratna sredstva - Ukupno (EU+Nac) HRK
= Ukupna ugovorena vrijednost bespovratnih sredstava]]+Ugovori_OPULJP[[#This Row],[Javni doprinos korisnika - HRK]]+Ugovori_OPULJP[[#This Row],[Privatni doprinos korisnika - HRK]]</f>
        <v>928292.92</v>
      </c>
      <c r="Z3436" s="22">
        <f>Ugovori_OPULJP[[#This Row],[UKUPNI PRIHVATLJIVI IZDACI
TOTAL ELIGIBLE EXPENDITURE
= Bespovratna sredstva ukupno + doprinos korisnika
= Ukupni prihvatljivi troškovi
= Ukupna ugovorena vrijednost projekta HRK]]/7.5345</f>
        <v>123205.64337381379</v>
      </c>
      <c r="AA3436" s="13" t="s">
        <v>2792</v>
      </c>
      <c r="AB3436" s="13" t="s">
        <v>145</v>
      </c>
      <c r="AC3436" s="12" t="s">
        <v>12428</v>
      </c>
      <c r="AD3436" s="12" t="s">
        <v>2794</v>
      </c>
    </row>
    <row r="3437" spans="1:30" ht="88.5" customHeight="1" x14ac:dyDescent="0.3">
      <c r="A3437" s="10" t="s">
        <v>12429</v>
      </c>
      <c r="B3437" s="11" t="s">
        <v>2787</v>
      </c>
      <c r="C3437" s="12" t="s">
        <v>2788</v>
      </c>
      <c r="D3437" s="12" t="s">
        <v>12329</v>
      </c>
      <c r="E3437" s="13" t="s">
        <v>223</v>
      </c>
      <c r="F3437" s="14" t="s">
        <v>12430</v>
      </c>
      <c r="G3437" s="14" t="s">
        <v>6513</v>
      </c>
      <c r="H3437" s="16">
        <v>42948</v>
      </c>
      <c r="I3437" s="16">
        <v>43677</v>
      </c>
      <c r="J3437" s="17" t="str">
        <f>IF(Ugovori_OPULJP[[#This Row],[DATUM ZAVRŠETKA OPERACIJE]]&gt;DATE(2023,12,31),"u provedbi","završen")</f>
        <v>završen</v>
      </c>
      <c r="K3437" s="15" t="s">
        <v>144</v>
      </c>
      <c r="L3437" s="15" t="s">
        <v>144</v>
      </c>
      <c r="M3437" s="18">
        <v>0.85</v>
      </c>
      <c r="N3437" s="18">
        <v>0.15</v>
      </c>
      <c r="O3437" s="19">
        <f>Ugovori_OPULJP[[#This Row],[Bespovratna sredstva - Ukupno (EU+Nac) HRK
= Ukupna ugovorena vrijednost bespovratnih sredstava]]*Ugovori_OPULJP[[#This Row],[EU STOPA SUFINANCIRANJA %
EU CO-FINANCING RATE %]]</f>
        <v>1019256.5645000001</v>
      </c>
      <c r="P3437" s="20">
        <f>Ugovori_OPULJP[[#This Row],[Bespovratna sredstva - EU dio - HRK]]/7.5345</f>
        <v>135278.59373548345</v>
      </c>
      <c r="Q3437" s="19">
        <f>Ugovori_OPULJP[[#This Row],[Bespovratna sredstva - Ukupno (EU+Nac) HRK
= Ukupna ugovorena vrijednost bespovratnih sredstava]]*Ugovori_OPULJP[[#This Row],[STOPA NACIONALNOG SUFINANCIRANJA %]]</f>
        <v>179868.80550000002</v>
      </c>
      <c r="R3437" s="20">
        <f>Ugovori_OPULJP[[#This Row],[Bespovratna sredstva - Nacionalni dio - HRK]]/7.5345</f>
        <v>23872.693012144136</v>
      </c>
      <c r="S3437" s="19">
        <v>1199125.3700000001</v>
      </c>
      <c r="T3437" s="20">
        <f>Ugovori_OPULJP[[#This Row],[Bespovratna sredstva - Ukupno (EU+Nac) HRK
= Ukupna ugovorena vrijednost bespovratnih sredstava]]/7.5345</f>
        <v>159151.28674762757</v>
      </c>
      <c r="U3437" s="19">
        <v>0</v>
      </c>
      <c r="V3437" s="20">
        <f>Ugovori_OPULJP[[#This Row],[Javni doprinos korisnika - HRK]]/7.5345</f>
        <v>0</v>
      </c>
      <c r="W3437" s="19">
        <v>0</v>
      </c>
      <c r="X3437" s="20">
        <f>Ugovori_OPULJP[[#This Row],[Privatni doprinos korisnika - HRK]]/7.5345</f>
        <v>0</v>
      </c>
      <c r="Y3437" s="21">
        <f>Ugovori_OPULJP[[#This Row],[Bespovratna sredstva - Ukupno (EU+Nac) HRK
= Ukupna ugovorena vrijednost bespovratnih sredstava]]+Ugovori_OPULJP[[#This Row],[Javni doprinos korisnika - HRK]]+Ugovori_OPULJP[[#This Row],[Privatni doprinos korisnika - HRK]]</f>
        <v>1199125.3700000001</v>
      </c>
      <c r="Z3437" s="22">
        <f>Ugovori_OPULJP[[#This Row],[UKUPNI PRIHVATLJIVI IZDACI
TOTAL ELIGIBLE EXPENDITURE
= Bespovratna sredstva ukupno + doprinos korisnika
= Ukupni prihvatljivi troškovi
= Ukupna ugovorena vrijednost projekta HRK]]/7.5345</f>
        <v>159151.28674762757</v>
      </c>
      <c r="AA3437" s="13" t="s">
        <v>2792</v>
      </c>
      <c r="AB3437" s="13" t="s">
        <v>145</v>
      </c>
      <c r="AC3437" s="12" t="s">
        <v>12431</v>
      </c>
      <c r="AD3437" s="12" t="s">
        <v>2794</v>
      </c>
    </row>
    <row r="3438" spans="1:30" ht="88.5" customHeight="1" x14ac:dyDescent="0.3">
      <c r="A3438" s="10" t="s">
        <v>12432</v>
      </c>
      <c r="B3438" s="11" t="s">
        <v>2787</v>
      </c>
      <c r="C3438" s="12" t="s">
        <v>2788</v>
      </c>
      <c r="D3438" s="12" t="s">
        <v>12329</v>
      </c>
      <c r="E3438" s="13" t="s">
        <v>223</v>
      </c>
      <c r="F3438" s="14" t="s">
        <v>12433</v>
      </c>
      <c r="G3438" s="14" t="s">
        <v>12434</v>
      </c>
      <c r="H3438" s="16">
        <v>42887</v>
      </c>
      <c r="I3438" s="16">
        <v>43404</v>
      </c>
      <c r="J3438" s="17" t="str">
        <f>IF(Ugovori_OPULJP[[#This Row],[DATUM ZAVRŠETKA OPERACIJE]]&gt;DATE(2023,12,31),"u provedbi","završen")</f>
        <v>završen</v>
      </c>
      <c r="K3438" s="15" t="s">
        <v>408</v>
      </c>
      <c r="L3438" s="15" t="s">
        <v>380</v>
      </c>
      <c r="M3438" s="18">
        <v>0.85</v>
      </c>
      <c r="N3438" s="18">
        <v>0.15</v>
      </c>
      <c r="O3438" s="19">
        <f>Ugovori_OPULJP[[#This Row],[Bespovratna sredstva - Ukupno (EU+Nac) HRK
= Ukupna ugovorena vrijednost bespovratnih sredstava]]*Ugovori_OPULJP[[#This Row],[EU STOPA SUFINANCIRANJA %
EU CO-FINANCING RATE %]]</f>
        <v>884328.15949999995</v>
      </c>
      <c r="P3438" s="20">
        <f>Ugovori_OPULJP[[#This Row],[Bespovratna sredstva - EU dio - HRK]]/7.5345</f>
        <v>117370.51688897736</v>
      </c>
      <c r="Q3438" s="19">
        <f>Ugovori_OPULJP[[#This Row],[Bespovratna sredstva - Ukupno (EU+Nac) HRK
= Ukupna ugovorena vrijednost bespovratnih sredstava]]*Ugovori_OPULJP[[#This Row],[STOPA NACIONALNOG SUFINANCIRANJA %]]</f>
        <v>156057.9105</v>
      </c>
      <c r="R3438" s="20">
        <f>Ugovori_OPULJP[[#This Row],[Bespovratna sredstva - Nacionalni dio - HRK]]/7.5345</f>
        <v>20712.444156878359</v>
      </c>
      <c r="S3438" s="19">
        <v>1040386.07</v>
      </c>
      <c r="T3438" s="20">
        <f>Ugovori_OPULJP[[#This Row],[Bespovratna sredstva - Ukupno (EU+Nac) HRK
= Ukupna ugovorena vrijednost bespovratnih sredstava]]/7.5345</f>
        <v>138082.96104585571</v>
      </c>
      <c r="U3438" s="19">
        <v>0</v>
      </c>
      <c r="V3438" s="20">
        <f>Ugovori_OPULJP[[#This Row],[Javni doprinos korisnika - HRK]]/7.5345</f>
        <v>0</v>
      </c>
      <c r="W3438" s="19">
        <v>0</v>
      </c>
      <c r="X3438" s="20">
        <f>Ugovori_OPULJP[[#This Row],[Privatni doprinos korisnika - HRK]]/7.5345</f>
        <v>0</v>
      </c>
      <c r="Y3438" s="21">
        <f>Ugovori_OPULJP[[#This Row],[Bespovratna sredstva - Ukupno (EU+Nac) HRK
= Ukupna ugovorena vrijednost bespovratnih sredstava]]+Ugovori_OPULJP[[#This Row],[Javni doprinos korisnika - HRK]]+Ugovori_OPULJP[[#This Row],[Privatni doprinos korisnika - HRK]]</f>
        <v>1040386.07</v>
      </c>
      <c r="Z3438" s="22">
        <f>Ugovori_OPULJP[[#This Row],[UKUPNI PRIHVATLJIVI IZDACI
TOTAL ELIGIBLE EXPENDITURE
= Bespovratna sredstva ukupno + doprinos korisnika
= Ukupni prihvatljivi troškovi
= Ukupna ugovorena vrijednost projekta HRK]]/7.5345</f>
        <v>138082.96104585571</v>
      </c>
      <c r="AA3438" s="13" t="s">
        <v>2792</v>
      </c>
      <c r="AB3438" s="13" t="s">
        <v>145</v>
      </c>
      <c r="AC3438" s="12" t="s">
        <v>12435</v>
      </c>
      <c r="AD3438" s="12" t="s">
        <v>2794</v>
      </c>
    </row>
    <row r="3439" spans="1:30" ht="88.5" customHeight="1" x14ac:dyDescent="0.3">
      <c r="A3439" s="10" t="s">
        <v>12436</v>
      </c>
      <c r="B3439" s="11" t="s">
        <v>2787</v>
      </c>
      <c r="C3439" s="12" t="s">
        <v>2788</v>
      </c>
      <c r="D3439" s="12" t="s">
        <v>12329</v>
      </c>
      <c r="E3439" s="13" t="s">
        <v>223</v>
      </c>
      <c r="F3439" s="14" t="s">
        <v>12437</v>
      </c>
      <c r="G3439" s="14" t="s">
        <v>454</v>
      </c>
      <c r="H3439" s="16">
        <v>42887</v>
      </c>
      <c r="I3439" s="16">
        <v>43434</v>
      </c>
      <c r="J3439" s="17" t="str">
        <f>IF(Ugovori_OPULJP[[#This Row],[DATUM ZAVRŠETKA OPERACIJE]]&gt;DATE(2023,12,31),"u provedbi","završen")</f>
        <v>završen</v>
      </c>
      <c r="K3439" s="15" t="s">
        <v>417</v>
      </c>
      <c r="L3439" s="15" t="s">
        <v>417</v>
      </c>
      <c r="M3439" s="18">
        <v>0.85</v>
      </c>
      <c r="N3439" s="18">
        <v>0.15</v>
      </c>
      <c r="O3439" s="19">
        <f>Ugovori_OPULJP[[#This Row],[Bespovratna sredstva - Ukupno (EU+Nac) HRK
= Ukupna ugovorena vrijednost bespovratnih sredstava]]*Ugovori_OPULJP[[#This Row],[EU STOPA SUFINANCIRANJA %
EU CO-FINANCING RATE %]]</f>
        <v>645878.66249999998</v>
      </c>
      <c r="P3439" s="20">
        <f>Ugovori_OPULJP[[#This Row],[Bespovratna sredstva - EU dio - HRK]]/7.5345</f>
        <v>85722.829982082418</v>
      </c>
      <c r="Q3439" s="19">
        <f>Ugovori_OPULJP[[#This Row],[Bespovratna sredstva - Ukupno (EU+Nac) HRK
= Ukupna ugovorena vrijednost bespovratnih sredstava]]*Ugovori_OPULJP[[#This Row],[STOPA NACIONALNOG SUFINANCIRANJA %]]</f>
        <v>113978.58749999999</v>
      </c>
      <c r="R3439" s="20">
        <f>Ugovori_OPULJP[[#This Row],[Bespovratna sredstva - Nacionalni dio - HRK]]/7.5345</f>
        <v>15127.558232132191</v>
      </c>
      <c r="S3439" s="19">
        <v>759857.25</v>
      </c>
      <c r="T3439" s="20">
        <f>Ugovori_OPULJP[[#This Row],[Bespovratna sredstva - Ukupno (EU+Nac) HRK
= Ukupna ugovorena vrijednost bespovratnih sredstava]]/7.5345</f>
        <v>100850.3882142146</v>
      </c>
      <c r="U3439" s="19">
        <v>0</v>
      </c>
      <c r="V3439" s="20">
        <f>Ugovori_OPULJP[[#This Row],[Javni doprinos korisnika - HRK]]/7.5345</f>
        <v>0</v>
      </c>
      <c r="W3439" s="19">
        <v>0</v>
      </c>
      <c r="X3439" s="20">
        <f>Ugovori_OPULJP[[#This Row],[Privatni doprinos korisnika - HRK]]/7.5345</f>
        <v>0</v>
      </c>
      <c r="Y3439" s="21">
        <f>Ugovori_OPULJP[[#This Row],[Bespovratna sredstva - Ukupno (EU+Nac) HRK
= Ukupna ugovorena vrijednost bespovratnih sredstava]]+Ugovori_OPULJP[[#This Row],[Javni doprinos korisnika - HRK]]+Ugovori_OPULJP[[#This Row],[Privatni doprinos korisnika - HRK]]</f>
        <v>759857.25</v>
      </c>
      <c r="Z3439" s="22">
        <f>Ugovori_OPULJP[[#This Row],[UKUPNI PRIHVATLJIVI IZDACI
TOTAL ELIGIBLE EXPENDITURE
= Bespovratna sredstva ukupno + doprinos korisnika
= Ukupni prihvatljivi troškovi
= Ukupna ugovorena vrijednost projekta HRK]]/7.5345</f>
        <v>100850.3882142146</v>
      </c>
      <c r="AA3439" s="13" t="s">
        <v>2792</v>
      </c>
      <c r="AB3439" s="13" t="s">
        <v>145</v>
      </c>
      <c r="AC3439" s="12" t="s">
        <v>12438</v>
      </c>
      <c r="AD3439" s="12" t="s">
        <v>2794</v>
      </c>
    </row>
    <row r="3440" spans="1:30" ht="88.5" customHeight="1" x14ac:dyDescent="0.3">
      <c r="A3440" s="10" t="s">
        <v>12439</v>
      </c>
      <c r="B3440" s="11" t="s">
        <v>2787</v>
      </c>
      <c r="C3440" s="12" t="s">
        <v>2788</v>
      </c>
      <c r="D3440" s="12" t="s">
        <v>12329</v>
      </c>
      <c r="E3440" s="13" t="s">
        <v>223</v>
      </c>
      <c r="F3440" s="14" t="s">
        <v>12440</v>
      </c>
      <c r="G3440" s="14" t="s">
        <v>1005</v>
      </c>
      <c r="H3440" s="16">
        <v>42887</v>
      </c>
      <c r="I3440" s="16">
        <v>43616</v>
      </c>
      <c r="J3440" s="17" t="str">
        <f>IF(Ugovori_OPULJP[[#This Row],[DATUM ZAVRŠETKA OPERACIJE]]&gt;DATE(2023,12,31),"u provedbi","završen")</f>
        <v>završen</v>
      </c>
      <c r="K3440" s="15" t="s">
        <v>21</v>
      </c>
      <c r="L3440" s="15" t="s">
        <v>21</v>
      </c>
      <c r="M3440" s="18">
        <v>0.85</v>
      </c>
      <c r="N3440" s="18">
        <v>0.15</v>
      </c>
      <c r="O3440" s="19">
        <f>Ugovori_OPULJP[[#This Row],[Bespovratna sredstva - Ukupno (EU+Nac) HRK
= Ukupna ugovorena vrijednost bespovratnih sredstava]]*Ugovori_OPULJP[[#This Row],[EU STOPA SUFINANCIRANJA %
EU CO-FINANCING RATE %]]</f>
        <v>777914.9</v>
      </c>
      <c r="P3440" s="20">
        <f>Ugovori_OPULJP[[#This Row],[Bespovratna sredstva - EU dio - HRK]]/7.5345</f>
        <v>103247.05023558298</v>
      </c>
      <c r="Q3440" s="19">
        <f>Ugovori_OPULJP[[#This Row],[Bespovratna sredstva - Ukupno (EU+Nac) HRK
= Ukupna ugovorena vrijednost bespovratnih sredstava]]*Ugovori_OPULJP[[#This Row],[STOPA NACIONALNOG SUFINANCIRANJA %]]</f>
        <v>137279.1</v>
      </c>
      <c r="R3440" s="20">
        <f>Ugovori_OPULJP[[#This Row],[Bespovratna sredstva - Nacionalni dio - HRK]]/7.5345</f>
        <v>18220.067688632291</v>
      </c>
      <c r="S3440" s="19">
        <v>915194</v>
      </c>
      <c r="T3440" s="20">
        <f>Ugovori_OPULJP[[#This Row],[Bespovratna sredstva - Ukupno (EU+Nac) HRK
= Ukupna ugovorena vrijednost bespovratnih sredstava]]/7.5345</f>
        <v>121467.11792421527</v>
      </c>
      <c r="U3440" s="19">
        <v>0</v>
      </c>
      <c r="V3440" s="20">
        <f>Ugovori_OPULJP[[#This Row],[Javni doprinos korisnika - HRK]]/7.5345</f>
        <v>0</v>
      </c>
      <c r="W3440" s="19">
        <v>0</v>
      </c>
      <c r="X3440" s="20">
        <f>Ugovori_OPULJP[[#This Row],[Privatni doprinos korisnika - HRK]]/7.5345</f>
        <v>0</v>
      </c>
      <c r="Y3440" s="21">
        <f>Ugovori_OPULJP[[#This Row],[Bespovratna sredstva - Ukupno (EU+Nac) HRK
= Ukupna ugovorena vrijednost bespovratnih sredstava]]+Ugovori_OPULJP[[#This Row],[Javni doprinos korisnika - HRK]]+Ugovori_OPULJP[[#This Row],[Privatni doprinos korisnika - HRK]]</f>
        <v>915194</v>
      </c>
      <c r="Z3440" s="22">
        <f>Ugovori_OPULJP[[#This Row],[UKUPNI PRIHVATLJIVI IZDACI
TOTAL ELIGIBLE EXPENDITURE
= Bespovratna sredstva ukupno + doprinos korisnika
= Ukupni prihvatljivi troškovi
= Ukupna ugovorena vrijednost projekta HRK]]/7.5345</f>
        <v>121467.11792421527</v>
      </c>
      <c r="AA3440" s="13" t="s">
        <v>2792</v>
      </c>
      <c r="AB3440" s="13" t="s">
        <v>145</v>
      </c>
      <c r="AC3440" s="12" t="s">
        <v>12441</v>
      </c>
      <c r="AD3440" s="12" t="s">
        <v>2794</v>
      </c>
    </row>
    <row r="3441" spans="1:30" ht="88.5" customHeight="1" x14ac:dyDescent="0.3">
      <c r="A3441" s="10" t="s">
        <v>12442</v>
      </c>
      <c r="B3441" s="11" t="s">
        <v>2787</v>
      </c>
      <c r="C3441" s="12" t="s">
        <v>2788</v>
      </c>
      <c r="D3441" s="12" t="s">
        <v>12329</v>
      </c>
      <c r="E3441" s="13" t="s">
        <v>223</v>
      </c>
      <c r="F3441" s="14" t="s">
        <v>12443</v>
      </c>
      <c r="G3441" s="14" t="s">
        <v>12444</v>
      </c>
      <c r="H3441" s="16">
        <v>42979</v>
      </c>
      <c r="I3441" s="16">
        <v>43708</v>
      </c>
      <c r="J3441" s="17" t="str">
        <f>IF(Ugovori_OPULJP[[#This Row],[DATUM ZAVRŠETKA OPERACIJE]]&gt;DATE(2023,12,31),"u provedbi","završen")</f>
        <v>završen</v>
      </c>
      <c r="K3441" s="15" t="s">
        <v>12445</v>
      </c>
      <c r="L3441" s="15" t="s">
        <v>240</v>
      </c>
      <c r="M3441" s="18">
        <v>0.85</v>
      </c>
      <c r="N3441" s="18">
        <v>0.15</v>
      </c>
      <c r="O3441" s="19">
        <f>Ugovori_OPULJP[[#This Row],[Bespovratna sredstva - Ukupno (EU+Nac) HRK
= Ukupna ugovorena vrijednost bespovratnih sredstava]]*Ugovori_OPULJP[[#This Row],[EU STOPA SUFINANCIRANJA %
EU CO-FINANCING RATE %]]</f>
        <v>883589.23749999993</v>
      </c>
      <c r="P3441" s="20">
        <f>Ugovori_OPULJP[[#This Row],[Bespovratna sredstva - EU dio - HRK]]/7.5345</f>
        <v>117272.445085938</v>
      </c>
      <c r="Q3441" s="19">
        <f>Ugovori_OPULJP[[#This Row],[Bespovratna sredstva - Ukupno (EU+Nac) HRK
= Ukupna ugovorena vrijednost bespovratnih sredstava]]*Ugovori_OPULJP[[#This Row],[STOPA NACIONALNOG SUFINANCIRANJA %]]</f>
        <v>155927.51249999998</v>
      </c>
      <c r="R3441" s="20">
        <f>Ugovori_OPULJP[[#This Row],[Bespovratna sredstva - Nacionalni dio - HRK]]/7.5345</f>
        <v>20695.137368106705</v>
      </c>
      <c r="S3441" s="19">
        <v>1039516.75</v>
      </c>
      <c r="T3441" s="20">
        <f>Ugovori_OPULJP[[#This Row],[Bespovratna sredstva - Ukupno (EU+Nac) HRK
= Ukupna ugovorena vrijednost bespovratnih sredstava]]/7.5345</f>
        <v>137967.58245404472</v>
      </c>
      <c r="U3441" s="19">
        <v>171956.5</v>
      </c>
      <c r="V3441" s="20">
        <f>Ugovori_OPULJP[[#This Row],[Javni doprinos korisnika - HRK]]/7.5345</f>
        <v>22822.549605149645</v>
      </c>
      <c r="W3441" s="19">
        <v>0</v>
      </c>
      <c r="X3441" s="20">
        <f>Ugovori_OPULJP[[#This Row],[Privatni doprinos korisnika - HRK]]/7.5345</f>
        <v>0</v>
      </c>
      <c r="Y3441" s="21">
        <f>Ugovori_OPULJP[[#This Row],[Bespovratna sredstva - Ukupno (EU+Nac) HRK
= Ukupna ugovorena vrijednost bespovratnih sredstava]]+Ugovori_OPULJP[[#This Row],[Javni doprinos korisnika - HRK]]+Ugovori_OPULJP[[#This Row],[Privatni doprinos korisnika - HRK]]</f>
        <v>1211473.25</v>
      </c>
      <c r="Z3441" s="22">
        <f>Ugovori_OPULJP[[#This Row],[UKUPNI PRIHVATLJIVI IZDACI
TOTAL ELIGIBLE EXPENDITURE
= Bespovratna sredstva ukupno + doprinos korisnika
= Ukupni prihvatljivi troškovi
= Ukupna ugovorena vrijednost projekta HRK]]/7.5345</f>
        <v>160790.13205919435</v>
      </c>
      <c r="AA3441" s="13" t="s">
        <v>2792</v>
      </c>
      <c r="AB3441" s="13" t="s">
        <v>145</v>
      </c>
      <c r="AC3441" s="12" t="s">
        <v>12446</v>
      </c>
      <c r="AD3441" s="12" t="s">
        <v>2794</v>
      </c>
    </row>
    <row r="3442" spans="1:30" ht="88.5" customHeight="1" x14ac:dyDescent="0.3">
      <c r="A3442" s="10" t="s">
        <v>12447</v>
      </c>
      <c r="B3442" s="11" t="s">
        <v>2787</v>
      </c>
      <c r="C3442" s="12" t="s">
        <v>2788</v>
      </c>
      <c r="D3442" s="12" t="s">
        <v>12329</v>
      </c>
      <c r="E3442" s="13" t="s">
        <v>223</v>
      </c>
      <c r="F3442" s="14" t="s">
        <v>12448</v>
      </c>
      <c r="G3442" s="14" t="s">
        <v>12449</v>
      </c>
      <c r="H3442" s="16">
        <v>42887</v>
      </c>
      <c r="I3442" s="16">
        <v>43251</v>
      </c>
      <c r="J3442" s="17" t="str">
        <f>IF(Ugovori_OPULJP[[#This Row],[DATUM ZAVRŠETKA OPERACIJE]]&gt;DATE(2023,12,31),"u provedbi","završen")</f>
        <v>završen</v>
      </c>
      <c r="K3442" s="15" t="s">
        <v>86</v>
      </c>
      <c r="L3442" s="15" t="s">
        <v>86</v>
      </c>
      <c r="M3442" s="18">
        <v>0.85</v>
      </c>
      <c r="N3442" s="18">
        <v>0.15</v>
      </c>
      <c r="O3442" s="19">
        <f>Ugovori_OPULJP[[#This Row],[Bespovratna sredstva - Ukupno (EU+Nac) HRK
= Ukupna ugovorena vrijednost bespovratnih sredstava]]*Ugovori_OPULJP[[#This Row],[EU STOPA SUFINANCIRANJA %
EU CO-FINANCING RATE %]]</f>
        <v>473194.22649999993</v>
      </c>
      <c r="P3442" s="20">
        <f>Ugovori_OPULJP[[#This Row],[Bespovratna sredstva - EU dio - HRK]]/7.5345</f>
        <v>62803.666666666657</v>
      </c>
      <c r="Q3442" s="19">
        <f>Ugovori_OPULJP[[#This Row],[Bespovratna sredstva - Ukupno (EU+Nac) HRK
= Ukupna ugovorena vrijednost bespovratnih sredstava]]*Ugovori_OPULJP[[#This Row],[STOPA NACIONALNOG SUFINANCIRANJA %]]</f>
        <v>83504.863499999992</v>
      </c>
      <c r="R3442" s="20">
        <f>Ugovori_OPULJP[[#This Row],[Bespovratna sredstva - Nacionalni dio - HRK]]/7.5345</f>
        <v>11082.999999999998</v>
      </c>
      <c r="S3442" s="19">
        <v>556699.09</v>
      </c>
      <c r="T3442" s="20">
        <f>Ugovori_OPULJP[[#This Row],[Bespovratna sredstva - Ukupno (EU+Nac) HRK
= Ukupna ugovorena vrijednost bespovratnih sredstava]]/7.5345</f>
        <v>73886.666666666657</v>
      </c>
      <c r="U3442" s="19">
        <v>0</v>
      </c>
      <c r="V3442" s="20">
        <f>Ugovori_OPULJP[[#This Row],[Javni doprinos korisnika - HRK]]/7.5345</f>
        <v>0</v>
      </c>
      <c r="W3442" s="19">
        <v>0</v>
      </c>
      <c r="X3442" s="20">
        <f>Ugovori_OPULJP[[#This Row],[Privatni doprinos korisnika - HRK]]/7.5345</f>
        <v>0</v>
      </c>
      <c r="Y3442" s="21">
        <f>Ugovori_OPULJP[[#This Row],[Bespovratna sredstva - Ukupno (EU+Nac) HRK
= Ukupna ugovorena vrijednost bespovratnih sredstava]]+Ugovori_OPULJP[[#This Row],[Javni doprinos korisnika - HRK]]+Ugovori_OPULJP[[#This Row],[Privatni doprinos korisnika - HRK]]</f>
        <v>556699.09</v>
      </c>
      <c r="Z3442" s="22">
        <f>Ugovori_OPULJP[[#This Row],[UKUPNI PRIHVATLJIVI IZDACI
TOTAL ELIGIBLE EXPENDITURE
= Bespovratna sredstva ukupno + doprinos korisnika
= Ukupni prihvatljivi troškovi
= Ukupna ugovorena vrijednost projekta HRK]]/7.5345</f>
        <v>73886.666666666657</v>
      </c>
      <c r="AA3442" s="13" t="s">
        <v>2792</v>
      </c>
      <c r="AB3442" s="13" t="s">
        <v>145</v>
      </c>
      <c r="AC3442" s="12" t="s">
        <v>12450</v>
      </c>
      <c r="AD3442" s="12" t="s">
        <v>2794</v>
      </c>
    </row>
    <row r="3443" spans="1:30" ht="88.5" customHeight="1" x14ac:dyDescent="0.3">
      <c r="A3443" s="10" t="s">
        <v>12451</v>
      </c>
      <c r="B3443" s="11" t="s">
        <v>2787</v>
      </c>
      <c r="C3443" s="12" t="s">
        <v>2788</v>
      </c>
      <c r="D3443" s="12" t="s">
        <v>12329</v>
      </c>
      <c r="E3443" s="13" t="s">
        <v>223</v>
      </c>
      <c r="F3443" s="14" t="s">
        <v>12452</v>
      </c>
      <c r="G3443" s="14" t="s">
        <v>8742</v>
      </c>
      <c r="H3443" s="16">
        <v>42887</v>
      </c>
      <c r="I3443" s="16">
        <v>43616</v>
      </c>
      <c r="J3443" s="17" t="str">
        <f>IF(Ugovori_OPULJP[[#This Row],[DATUM ZAVRŠETKA OPERACIJE]]&gt;DATE(2023,12,31),"u provedbi","završen")</f>
        <v>završen</v>
      </c>
      <c r="K3443" s="15" t="s">
        <v>12453</v>
      </c>
      <c r="L3443" s="15" t="s">
        <v>192</v>
      </c>
      <c r="M3443" s="18">
        <v>0.85</v>
      </c>
      <c r="N3443" s="18">
        <v>0.15</v>
      </c>
      <c r="O3443" s="19">
        <f>Ugovori_OPULJP[[#This Row],[Bespovratna sredstva - Ukupno (EU+Nac) HRK
= Ukupna ugovorena vrijednost bespovratnih sredstava]]*Ugovori_OPULJP[[#This Row],[EU STOPA SUFINANCIRANJA %
EU CO-FINANCING RATE %]]</f>
        <v>594077.85199999996</v>
      </c>
      <c r="P3443" s="20">
        <f>Ugovori_OPULJP[[#This Row],[Bespovratna sredstva - EU dio - HRK]]/7.5345</f>
        <v>78847.68093436856</v>
      </c>
      <c r="Q3443" s="19">
        <f>Ugovori_OPULJP[[#This Row],[Bespovratna sredstva - Ukupno (EU+Nac) HRK
= Ukupna ugovorena vrijednost bespovratnih sredstava]]*Ugovori_OPULJP[[#This Row],[STOPA NACIONALNOG SUFINANCIRANJA %]]</f>
        <v>104837.268</v>
      </c>
      <c r="R3443" s="20">
        <f>Ugovori_OPULJP[[#This Row],[Bespovratna sredstva - Nacionalni dio - HRK]]/7.5345</f>
        <v>13914.296635476805</v>
      </c>
      <c r="S3443" s="19">
        <v>698915.12</v>
      </c>
      <c r="T3443" s="20">
        <f>Ugovori_OPULJP[[#This Row],[Bespovratna sredstva - Ukupno (EU+Nac) HRK
= Ukupna ugovorena vrijednost bespovratnih sredstava]]/7.5345</f>
        <v>92761.977569845374</v>
      </c>
      <c r="U3443" s="19">
        <v>0</v>
      </c>
      <c r="V3443" s="20">
        <f>Ugovori_OPULJP[[#This Row],[Javni doprinos korisnika - HRK]]/7.5345</f>
        <v>0</v>
      </c>
      <c r="W3443" s="19">
        <v>0</v>
      </c>
      <c r="X3443" s="20">
        <f>Ugovori_OPULJP[[#This Row],[Privatni doprinos korisnika - HRK]]/7.5345</f>
        <v>0</v>
      </c>
      <c r="Y3443" s="21">
        <f>Ugovori_OPULJP[[#This Row],[Bespovratna sredstva - Ukupno (EU+Nac) HRK
= Ukupna ugovorena vrijednost bespovratnih sredstava]]+Ugovori_OPULJP[[#This Row],[Javni doprinos korisnika - HRK]]+Ugovori_OPULJP[[#This Row],[Privatni doprinos korisnika - HRK]]</f>
        <v>698915.12</v>
      </c>
      <c r="Z3443" s="22">
        <f>Ugovori_OPULJP[[#This Row],[UKUPNI PRIHVATLJIVI IZDACI
TOTAL ELIGIBLE EXPENDITURE
= Bespovratna sredstva ukupno + doprinos korisnika
= Ukupni prihvatljivi troškovi
= Ukupna ugovorena vrijednost projekta HRK]]/7.5345</f>
        <v>92761.977569845374</v>
      </c>
      <c r="AA3443" s="13" t="s">
        <v>2792</v>
      </c>
      <c r="AB3443" s="13" t="s">
        <v>145</v>
      </c>
      <c r="AC3443" s="12" t="s">
        <v>12454</v>
      </c>
      <c r="AD3443" s="12" t="s">
        <v>2794</v>
      </c>
    </row>
    <row r="3444" spans="1:30" ht="88.5" customHeight="1" x14ac:dyDescent="0.3">
      <c r="A3444" s="10" t="s">
        <v>12455</v>
      </c>
      <c r="B3444" s="11" t="s">
        <v>2787</v>
      </c>
      <c r="C3444" s="12" t="s">
        <v>2788</v>
      </c>
      <c r="D3444" s="12" t="s">
        <v>12329</v>
      </c>
      <c r="E3444" s="13" t="s">
        <v>223</v>
      </c>
      <c r="F3444" s="14" t="s">
        <v>12456</v>
      </c>
      <c r="G3444" s="14" t="s">
        <v>669</v>
      </c>
      <c r="H3444" s="16">
        <v>42887</v>
      </c>
      <c r="I3444" s="16">
        <v>43251</v>
      </c>
      <c r="J3444" s="17" t="str">
        <f>IF(Ugovori_OPULJP[[#This Row],[DATUM ZAVRŠETKA OPERACIJE]]&gt;DATE(2023,12,31),"u provedbi","završen")</f>
        <v>završen</v>
      </c>
      <c r="K3444" s="15" t="s">
        <v>235</v>
      </c>
      <c r="L3444" s="15" t="s">
        <v>235</v>
      </c>
      <c r="M3444" s="18">
        <v>0.85</v>
      </c>
      <c r="N3444" s="18">
        <v>0.15</v>
      </c>
      <c r="O3444" s="19">
        <f>Ugovori_OPULJP[[#This Row],[Bespovratna sredstva - Ukupno (EU+Nac) HRK
= Ukupna ugovorena vrijednost bespovratnih sredstava]]*Ugovori_OPULJP[[#This Row],[EU STOPA SUFINANCIRANJA %
EU CO-FINANCING RATE %]]</f>
        <v>428612.78899999999</v>
      </c>
      <c r="P3444" s="20">
        <f>Ugovori_OPULJP[[#This Row],[Bespovratna sredstva - EU dio - HRK]]/7.5345</f>
        <v>56886.693078505537</v>
      </c>
      <c r="Q3444" s="19">
        <f>Ugovori_OPULJP[[#This Row],[Bespovratna sredstva - Ukupno (EU+Nac) HRK
= Ukupna ugovorena vrijednost bespovratnih sredstava]]*Ugovori_OPULJP[[#This Row],[STOPA NACIONALNOG SUFINANCIRANJA %]]</f>
        <v>75637.551000000007</v>
      </c>
      <c r="R3444" s="20">
        <f>Ugovori_OPULJP[[#This Row],[Bespovratna sredstva - Nacionalni dio - HRK]]/7.5345</f>
        <v>10038.828190324508</v>
      </c>
      <c r="S3444" s="19">
        <v>504250.34</v>
      </c>
      <c r="T3444" s="20">
        <f>Ugovori_OPULJP[[#This Row],[Bespovratna sredstva - Ukupno (EU+Nac) HRK
= Ukupna ugovorena vrijednost bespovratnih sredstava]]/7.5345</f>
        <v>66925.521268830053</v>
      </c>
      <c r="U3444" s="19">
        <v>0</v>
      </c>
      <c r="V3444" s="20">
        <f>Ugovori_OPULJP[[#This Row],[Javni doprinos korisnika - HRK]]/7.5345</f>
        <v>0</v>
      </c>
      <c r="W3444" s="19">
        <v>0</v>
      </c>
      <c r="X3444" s="20">
        <f>Ugovori_OPULJP[[#This Row],[Privatni doprinos korisnika - HRK]]/7.5345</f>
        <v>0</v>
      </c>
      <c r="Y3444" s="21">
        <f>Ugovori_OPULJP[[#This Row],[Bespovratna sredstva - Ukupno (EU+Nac) HRK
= Ukupna ugovorena vrijednost bespovratnih sredstava]]+Ugovori_OPULJP[[#This Row],[Javni doprinos korisnika - HRK]]+Ugovori_OPULJP[[#This Row],[Privatni doprinos korisnika - HRK]]</f>
        <v>504250.34</v>
      </c>
      <c r="Z3444" s="22">
        <f>Ugovori_OPULJP[[#This Row],[UKUPNI PRIHVATLJIVI IZDACI
TOTAL ELIGIBLE EXPENDITURE
= Bespovratna sredstva ukupno + doprinos korisnika
= Ukupni prihvatljivi troškovi
= Ukupna ugovorena vrijednost projekta HRK]]/7.5345</f>
        <v>66925.521268830053</v>
      </c>
      <c r="AA3444" s="13" t="s">
        <v>2792</v>
      </c>
      <c r="AB3444" s="13" t="s">
        <v>145</v>
      </c>
      <c r="AC3444" s="12" t="s">
        <v>12457</v>
      </c>
      <c r="AD3444" s="12" t="s">
        <v>2794</v>
      </c>
    </row>
    <row r="3445" spans="1:30" ht="88.5" customHeight="1" x14ac:dyDescent="0.3">
      <c r="A3445" s="10" t="s">
        <v>12458</v>
      </c>
      <c r="B3445" s="11" t="s">
        <v>2787</v>
      </c>
      <c r="C3445" s="12" t="s">
        <v>2788</v>
      </c>
      <c r="D3445" s="12" t="s">
        <v>12329</v>
      </c>
      <c r="E3445" s="13" t="s">
        <v>223</v>
      </c>
      <c r="F3445" s="14" t="s">
        <v>12459</v>
      </c>
      <c r="G3445" s="14" t="s">
        <v>12460</v>
      </c>
      <c r="H3445" s="16">
        <v>42887</v>
      </c>
      <c r="I3445" s="16">
        <v>43434</v>
      </c>
      <c r="J3445" s="17" t="str">
        <f>IF(Ugovori_OPULJP[[#This Row],[DATUM ZAVRŠETKA OPERACIJE]]&gt;DATE(2023,12,31),"u provedbi","završen")</f>
        <v>završen</v>
      </c>
      <c r="K3445" s="15" t="s">
        <v>10253</v>
      </c>
      <c r="L3445" s="15" t="s">
        <v>21</v>
      </c>
      <c r="M3445" s="18">
        <v>0.85</v>
      </c>
      <c r="N3445" s="18">
        <v>0.15</v>
      </c>
      <c r="O3445" s="19">
        <f>Ugovori_OPULJP[[#This Row],[Bespovratna sredstva - Ukupno (EU+Nac) HRK
= Ukupna ugovorena vrijednost bespovratnih sredstava]]*Ugovori_OPULJP[[#This Row],[EU STOPA SUFINANCIRANJA %
EU CO-FINANCING RATE %]]</f>
        <v>771526.97149999999</v>
      </c>
      <c r="P3445" s="20">
        <f>Ugovori_OPULJP[[#This Row],[Bespovratna sredstva - EU dio - HRK]]/7.5345</f>
        <v>102399.22642511115</v>
      </c>
      <c r="Q3445" s="19">
        <f>Ugovori_OPULJP[[#This Row],[Bespovratna sredstva - Ukupno (EU+Nac) HRK
= Ukupna ugovorena vrijednost bespovratnih sredstava]]*Ugovori_OPULJP[[#This Row],[STOPA NACIONALNOG SUFINANCIRANJA %]]</f>
        <v>136151.81849999999</v>
      </c>
      <c r="R3445" s="20">
        <f>Ugovori_OPULJP[[#This Row],[Bespovratna sredstva - Nacionalni dio - HRK]]/7.5345</f>
        <v>18070.451722078436</v>
      </c>
      <c r="S3445" s="19">
        <v>907678.79</v>
      </c>
      <c r="T3445" s="20">
        <f>Ugovori_OPULJP[[#This Row],[Bespovratna sredstva - Ukupno (EU+Nac) HRK
= Ukupna ugovorena vrijednost bespovratnih sredstava]]/7.5345</f>
        <v>120469.6781471896</v>
      </c>
      <c r="U3445" s="19">
        <v>0</v>
      </c>
      <c r="V3445" s="20">
        <f>Ugovori_OPULJP[[#This Row],[Javni doprinos korisnika - HRK]]/7.5345</f>
        <v>0</v>
      </c>
      <c r="W3445" s="19">
        <v>0</v>
      </c>
      <c r="X3445" s="20">
        <f>Ugovori_OPULJP[[#This Row],[Privatni doprinos korisnika - HRK]]/7.5345</f>
        <v>0</v>
      </c>
      <c r="Y3445" s="21">
        <f>Ugovori_OPULJP[[#This Row],[Bespovratna sredstva - Ukupno (EU+Nac) HRK
= Ukupna ugovorena vrijednost bespovratnih sredstava]]+Ugovori_OPULJP[[#This Row],[Javni doprinos korisnika - HRK]]+Ugovori_OPULJP[[#This Row],[Privatni doprinos korisnika - HRK]]</f>
        <v>907678.79</v>
      </c>
      <c r="Z3445" s="22">
        <f>Ugovori_OPULJP[[#This Row],[UKUPNI PRIHVATLJIVI IZDACI
TOTAL ELIGIBLE EXPENDITURE
= Bespovratna sredstva ukupno + doprinos korisnika
= Ukupni prihvatljivi troškovi
= Ukupna ugovorena vrijednost projekta HRK]]/7.5345</f>
        <v>120469.6781471896</v>
      </c>
      <c r="AA3445" s="13" t="s">
        <v>2792</v>
      </c>
      <c r="AB3445" s="13" t="s">
        <v>145</v>
      </c>
      <c r="AC3445" s="12" t="s">
        <v>12461</v>
      </c>
      <c r="AD3445" s="12" t="s">
        <v>2794</v>
      </c>
    </row>
    <row r="3446" spans="1:30" ht="88.5" customHeight="1" x14ac:dyDescent="0.3">
      <c r="A3446" s="10" t="s">
        <v>12462</v>
      </c>
      <c r="B3446" s="11" t="s">
        <v>2787</v>
      </c>
      <c r="C3446" s="12" t="s">
        <v>2788</v>
      </c>
      <c r="D3446" s="12" t="s">
        <v>12329</v>
      </c>
      <c r="E3446" s="13" t="s">
        <v>223</v>
      </c>
      <c r="F3446" s="14" t="s">
        <v>12463</v>
      </c>
      <c r="G3446" s="14" t="s">
        <v>485</v>
      </c>
      <c r="H3446" s="16">
        <v>42887</v>
      </c>
      <c r="I3446" s="16">
        <v>43251</v>
      </c>
      <c r="J3446" s="17" t="str">
        <f>IF(Ugovori_OPULJP[[#This Row],[DATUM ZAVRŠETKA OPERACIJE]]&gt;DATE(2023,12,31),"u provedbi","završen")</f>
        <v>završen</v>
      </c>
      <c r="K3446" s="15" t="s">
        <v>12464</v>
      </c>
      <c r="L3446" s="15" t="s">
        <v>262</v>
      </c>
      <c r="M3446" s="18">
        <v>0.85</v>
      </c>
      <c r="N3446" s="18">
        <v>0.15</v>
      </c>
      <c r="O3446" s="19">
        <f>Ugovori_OPULJP[[#This Row],[Bespovratna sredstva - Ukupno (EU+Nac) HRK
= Ukupna ugovorena vrijednost bespovratnih sredstava]]*Ugovori_OPULJP[[#This Row],[EU STOPA SUFINANCIRANJA %
EU CO-FINANCING RATE %]]</f>
        <v>517589.10599999997</v>
      </c>
      <c r="P3446" s="20">
        <f>Ugovori_OPULJP[[#This Row],[Bespovratna sredstva - EU dio - HRK]]/7.5345</f>
        <v>68695.879753135567</v>
      </c>
      <c r="Q3446" s="19">
        <f>Ugovori_OPULJP[[#This Row],[Bespovratna sredstva - Ukupno (EU+Nac) HRK
= Ukupna ugovorena vrijednost bespovratnih sredstava]]*Ugovori_OPULJP[[#This Row],[STOPA NACIONALNOG SUFINANCIRANJA %]]</f>
        <v>91339.254000000001</v>
      </c>
      <c r="R3446" s="20">
        <f>Ugovori_OPULJP[[#This Row],[Bespovratna sredstva - Nacionalni dio - HRK]]/7.5345</f>
        <v>12122.802309376866</v>
      </c>
      <c r="S3446" s="19">
        <v>608928.36</v>
      </c>
      <c r="T3446" s="20">
        <f>Ugovori_OPULJP[[#This Row],[Bespovratna sredstva - Ukupno (EU+Nac) HRK
= Ukupna ugovorena vrijednost bespovratnih sredstava]]/7.5345</f>
        <v>80818.682062512438</v>
      </c>
      <c r="U3446" s="19">
        <v>0</v>
      </c>
      <c r="V3446" s="20">
        <f>Ugovori_OPULJP[[#This Row],[Javni doprinos korisnika - HRK]]/7.5345</f>
        <v>0</v>
      </c>
      <c r="W3446" s="19">
        <v>0</v>
      </c>
      <c r="X3446" s="20">
        <f>Ugovori_OPULJP[[#This Row],[Privatni doprinos korisnika - HRK]]/7.5345</f>
        <v>0</v>
      </c>
      <c r="Y3446" s="21">
        <f>Ugovori_OPULJP[[#This Row],[Bespovratna sredstva - Ukupno (EU+Nac) HRK
= Ukupna ugovorena vrijednost bespovratnih sredstava]]+Ugovori_OPULJP[[#This Row],[Javni doprinos korisnika - HRK]]+Ugovori_OPULJP[[#This Row],[Privatni doprinos korisnika - HRK]]</f>
        <v>608928.36</v>
      </c>
      <c r="Z3446" s="22">
        <f>Ugovori_OPULJP[[#This Row],[UKUPNI PRIHVATLJIVI IZDACI
TOTAL ELIGIBLE EXPENDITURE
= Bespovratna sredstva ukupno + doprinos korisnika
= Ukupni prihvatljivi troškovi
= Ukupna ugovorena vrijednost projekta HRK]]/7.5345</f>
        <v>80818.682062512438</v>
      </c>
      <c r="AA3446" s="13" t="s">
        <v>2792</v>
      </c>
      <c r="AB3446" s="13" t="s">
        <v>145</v>
      </c>
      <c r="AC3446" s="12" t="s">
        <v>12465</v>
      </c>
      <c r="AD3446" s="12" t="s">
        <v>2794</v>
      </c>
    </row>
    <row r="3447" spans="1:30" ht="88.5" customHeight="1" x14ac:dyDescent="0.3">
      <c r="A3447" s="10" t="s">
        <v>12466</v>
      </c>
      <c r="B3447" s="11" t="s">
        <v>2787</v>
      </c>
      <c r="C3447" s="12" t="s">
        <v>2788</v>
      </c>
      <c r="D3447" s="12" t="s">
        <v>12329</v>
      </c>
      <c r="E3447" s="13" t="s">
        <v>223</v>
      </c>
      <c r="F3447" s="14" t="s">
        <v>12467</v>
      </c>
      <c r="G3447" s="14" t="s">
        <v>1092</v>
      </c>
      <c r="H3447" s="16">
        <v>42887</v>
      </c>
      <c r="I3447" s="16">
        <v>43434</v>
      </c>
      <c r="J3447" s="17" t="str">
        <f>IF(Ugovori_OPULJP[[#This Row],[DATUM ZAVRŠETKA OPERACIJE]]&gt;DATE(2023,12,31),"u provedbi","završen")</f>
        <v>završen</v>
      </c>
      <c r="K3447" s="15" t="s">
        <v>12468</v>
      </c>
      <c r="L3447" s="15" t="s">
        <v>21</v>
      </c>
      <c r="M3447" s="18">
        <v>0.85</v>
      </c>
      <c r="N3447" s="18">
        <v>0.15</v>
      </c>
      <c r="O3447" s="19">
        <f>Ugovori_OPULJP[[#This Row],[Bespovratna sredstva - Ukupno (EU+Nac) HRK
= Ukupna ugovorena vrijednost bespovratnih sredstava]]*Ugovori_OPULJP[[#This Row],[EU STOPA SUFINANCIRANJA %
EU CO-FINANCING RATE %]]</f>
        <v>939033.49650000001</v>
      </c>
      <c r="P3447" s="20">
        <f>Ugovori_OPULJP[[#This Row],[Bespovratna sredstva - EU dio - HRK]]/7.5345</f>
        <v>124631.16285088591</v>
      </c>
      <c r="Q3447" s="19">
        <f>Ugovori_OPULJP[[#This Row],[Bespovratna sredstva - Ukupno (EU+Nac) HRK
= Ukupna ugovorena vrijednost bespovratnih sredstava]]*Ugovori_OPULJP[[#This Row],[STOPA NACIONALNOG SUFINANCIRANJA %]]</f>
        <v>165711.7935</v>
      </c>
      <c r="R3447" s="20">
        <f>Ugovori_OPULJP[[#This Row],[Bespovratna sredstva - Nacionalni dio - HRK]]/7.5345</f>
        <v>21993.734620744573</v>
      </c>
      <c r="S3447" s="19">
        <v>1104745.29</v>
      </c>
      <c r="T3447" s="20">
        <f>Ugovori_OPULJP[[#This Row],[Bespovratna sredstva - Ukupno (EU+Nac) HRK
= Ukupna ugovorena vrijednost bespovratnih sredstava]]/7.5345</f>
        <v>146624.89747163051</v>
      </c>
      <c r="U3447" s="19">
        <v>0</v>
      </c>
      <c r="V3447" s="20">
        <f>Ugovori_OPULJP[[#This Row],[Javni doprinos korisnika - HRK]]/7.5345</f>
        <v>0</v>
      </c>
      <c r="W3447" s="19">
        <v>0</v>
      </c>
      <c r="X3447" s="20">
        <f>Ugovori_OPULJP[[#This Row],[Privatni doprinos korisnika - HRK]]/7.5345</f>
        <v>0</v>
      </c>
      <c r="Y3447" s="21">
        <f>Ugovori_OPULJP[[#This Row],[Bespovratna sredstva - Ukupno (EU+Nac) HRK
= Ukupna ugovorena vrijednost bespovratnih sredstava]]+Ugovori_OPULJP[[#This Row],[Javni doprinos korisnika - HRK]]+Ugovori_OPULJP[[#This Row],[Privatni doprinos korisnika - HRK]]</f>
        <v>1104745.29</v>
      </c>
      <c r="Z3447" s="22">
        <f>Ugovori_OPULJP[[#This Row],[UKUPNI PRIHVATLJIVI IZDACI
TOTAL ELIGIBLE EXPENDITURE
= Bespovratna sredstva ukupno + doprinos korisnika
= Ukupni prihvatljivi troškovi
= Ukupna ugovorena vrijednost projekta HRK]]/7.5345</f>
        <v>146624.89747163051</v>
      </c>
      <c r="AA3447" s="13" t="s">
        <v>2792</v>
      </c>
      <c r="AB3447" s="13" t="s">
        <v>145</v>
      </c>
      <c r="AC3447" s="12" t="s">
        <v>12469</v>
      </c>
      <c r="AD3447" s="12" t="s">
        <v>2794</v>
      </c>
    </row>
    <row r="3448" spans="1:30" ht="88.5" customHeight="1" x14ac:dyDescent="0.3">
      <c r="A3448" s="10" t="s">
        <v>12470</v>
      </c>
      <c r="B3448" s="11" t="s">
        <v>2787</v>
      </c>
      <c r="C3448" s="12" t="s">
        <v>2788</v>
      </c>
      <c r="D3448" s="12" t="s">
        <v>12329</v>
      </c>
      <c r="E3448" s="13" t="s">
        <v>223</v>
      </c>
      <c r="F3448" s="14" t="s">
        <v>12471</v>
      </c>
      <c r="G3448" s="14" t="s">
        <v>1749</v>
      </c>
      <c r="H3448" s="16">
        <v>42948</v>
      </c>
      <c r="I3448" s="16">
        <v>43677</v>
      </c>
      <c r="J3448" s="17" t="str">
        <f>IF(Ugovori_OPULJP[[#This Row],[DATUM ZAVRŠETKA OPERACIJE]]&gt;DATE(2023,12,31),"u provedbi","završen")</f>
        <v>završen</v>
      </c>
      <c r="K3448" s="15" t="s">
        <v>86</v>
      </c>
      <c r="L3448" s="15" t="s">
        <v>86</v>
      </c>
      <c r="M3448" s="18">
        <v>0.85</v>
      </c>
      <c r="N3448" s="18">
        <v>0.15</v>
      </c>
      <c r="O3448" s="19">
        <f>Ugovori_OPULJP[[#This Row],[Bespovratna sredstva - Ukupno (EU+Nac) HRK
= Ukupna ugovorena vrijednost bespovratnih sredstava]]*Ugovori_OPULJP[[#This Row],[EU STOPA SUFINANCIRANJA %
EU CO-FINANCING RATE %]]</f>
        <v>995060.13299999991</v>
      </c>
      <c r="P3448" s="20">
        <f>Ugovori_OPULJP[[#This Row],[Bespovratna sredstva - EU dio - HRK]]/7.5345</f>
        <v>132067.17539319131</v>
      </c>
      <c r="Q3448" s="19">
        <f>Ugovori_OPULJP[[#This Row],[Bespovratna sredstva - Ukupno (EU+Nac) HRK
= Ukupna ugovorena vrijednost bespovratnih sredstava]]*Ugovori_OPULJP[[#This Row],[STOPA NACIONALNOG SUFINANCIRANJA %]]</f>
        <v>175598.84699999998</v>
      </c>
      <c r="R3448" s="20">
        <f>Ugovori_OPULJP[[#This Row],[Bespovratna sredstva - Nacionalni dio - HRK]]/7.5345</f>
        <v>23305.972128210229</v>
      </c>
      <c r="S3448" s="19">
        <v>1170658.98</v>
      </c>
      <c r="T3448" s="20">
        <f>Ugovori_OPULJP[[#This Row],[Bespovratna sredstva - Ukupno (EU+Nac) HRK
= Ukupna ugovorena vrijednost bespovratnih sredstava]]/7.5345</f>
        <v>155373.14752140155</v>
      </c>
      <c r="U3448" s="19">
        <v>0</v>
      </c>
      <c r="V3448" s="20">
        <f>Ugovori_OPULJP[[#This Row],[Javni doprinos korisnika - HRK]]/7.5345</f>
        <v>0</v>
      </c>
      <c r="W3448" s="19">
        <v>0</v>
      </c>
      <c r="X3448" s="20">
        <f>Ugovori_OPULJP[[#This Row],[Privatni doprinos korisnika - HRK]]/7.5345</f>
        <v>0</v>
      </c>
      <c r="Y3448" s="21">
        <f>Ugovori_OPULJP[[#This Row],[Bespovratna sredstva - Ukupno (EU+Nac) HRK
= Ukupna ugovorena vrijednost bespovratnih sredstava]]+Ugovori_OPULJP[[#This Row],[Javni doprinos korisnika - HRK]]+Ugovori_OPULJP[[#This Row],[Privatni doprinos korisnika - HRK]]</f>
        <v>1170658.98</v>
      </c>
      <c r="Z3448" s="22">
        <f>Ugovori_OPULJP[[#This Row],[UKUPNI PRIHVATLJIVI IZDACI
TOTAL ELIGIBLE EXPENDITURE
= Bespovratna sredstva ukupno + doprinos korisnika
= Ukupni prihvatljivi troškovi
= Ukupna ugovorena vrijednost projekta HRK]]/7.5345</f>
        <v>155373.14752140155</v>
      </c>
      <c r="AA3448" s="13" t="s">
        <v>2792</v>
      </c>
      <c r="AB3448" s="13" t="s">
        <v>145</v>
      </c>
      <c r="AC3448" s="12" t="s">
        <v>12472</v>
      </c>
      <c r="AD3448" s="12" t="s">
        <v>2794</v>
      </c>
    </row>
    <row r="3449" spans="1:30" ht="88.5" customHeight="1" x14ac:dyDescent="0.3">
      <c r="A3449" s="10" t="s">
        <v>12473</v>
      </c>
      <c r="B3449" s="11" t="s">
        <v>2787</v>
      </c>
      <c r="C3449" s="12" t="s">
        <v>2788</v>
      </c>
      <c r="D3449" s="12" t="s">
        <v>12329</v>
      </c>
      <c r="E3449" s="13" t="s">
        <v>223</v>
      </c>
      <c r="F3449" s="14" t="s">
        <v>12474</v>
      </c>
      <c r="G3449" s="14" t="s">
        <v>581</v>
      </c>
      <c r="H3449" s="16">
        <v>42887</v>
      </c>
      <c r="I3449" s="16">
        <v>43616</v>
      </c>
      <c r="J3449" s="17" t="str">
        <f>IF(Ugovori_OPULJP[[#This Row],[DATUM ZAVRŠETKA OPERACIJE]]&gt;DATE(2023,12,31),"u provedbi","završen")</f>
        <v>završen</v>
      </c>
      <c r="K3449" s="15" t="s">
        <v>1644</v>
      </c>
      <c r="L3449" s="15" t="s">
        <v>262</v>
      </c>
      <c r="M3449" s="18">
        <v>0.85</v>
      </c>
      <c r="N3449" s="18">
        <v>0.15</v>
      </c>
      <c r="O3449" s="19">
        <f>Ugovori_OPULJP[[#This Row],[Bespovratna sredstva - Ukupno (EU+Nac) HRK
= Ukupna ugovorena vrijednost bespovratnih sredstava]]*Ugovori_OPULJP[[#This Row],[EU STOPA SUFINANCIRANJA %
EU CO-FINANCING RATE %]]</f>
        <v>805873.15949999995</v>
      </c>
      <c r="P3449" s="20">
        <f>Ugovori_OPULJP[[#This Row],[Bespovratna sredstva - EU dio - HRK]]/7.5345</f>
        <v>106957.74895480787</v>
      </c>
      <c r="Q3449" s="19">
        <f>Ugovori_OPULJP[[#This Row],[Bespovratna sredstva - Ukupno (EU+Nac) HRK
= Ukupna ugovorena vrijednost bespovratnih sredstava]]*Ugovori_OPULJP[[#This Row],[STOPA NACIONALNOG SUFINANCIRANJA %]]</f>
        <v>142212.9105</v>
      </c>
      <c r="R3449" s="20">
        <f>Ugovori_OPULJP[[#This Row],[Bespovratna sredstva - Nacionalni dio - HRK]]/7.5345</f>
        <v>18874.896874377861</v>
      </c>
      <c r="S3449" s="19">
        <v>948086.07</v>
      </c>
      <c r="T3449" s="20">
        <f>Ugovori_OPULJP[[#This Row],[Bespovratna sredstva - Ukupno (EU+Nac) HRK
= Ukupna ugovorena vrijednost bespovratnih sredstava]]/7.5345</f>
        <v>125832.64582918573</v>
      </c>
      <c r="U3449" s="19">
        <v>0</v>
      </c>
      <c r="V3449" s="20">
        <f>Ugovori_OPULJP[[#This Row],[Javni doprinos korisnika - HRK]]/7.5345</f>
        <v>0</v>
      </c>
      <c r="W3449" s="19">
        <v>0</v>
      </c>
      <c r="X3449" s="20">
        <f>Ugovori_OPULJP[[#This Row],[Privatni doprinos korisnika - HRK]]/7.5345</f>
        <v>0</v>
      </c>
      <c r="Y3449" s="21">
        <f>Ugovori_OPULJP[[#This Row],[Bespovratna sredstva - Ukupno (EU+Nac) HRK
= Ukupna ugovorena vrijednost bespovratnih sredstava]]+Ugovori_OPULJP[[#This Row],[Javni doprinos korisnika - HRK]]+Ugovori_OPULJP[[#This Row],[Privatni doprinos korisnika - HRK]]</f>
        <v>948086.07</v>
      </c>
      <c r="Z3449" s="22">
        <f>Ugovori_OPULJP[[#This Row],[UKUPNI PRIHVATLJIVI IZDACI
TOTAL ELIGIBLE EXPENDITURE
= Bespovratna sredstva ukupno + doprinos korisnika
= Ukupni prihvatljivi troškovi
= Ukupna ugovorena vrijednost projekta HRK]]/7.5345</f>
        <v>125832.64582918573</v>
      </c>
      <c r="AA3449" s="13" t="s">
        <v>2792</v>
      </c>
      <c r="AB3449" s="13" t="s">
        <v>145</v>
      </c>
      <c r="AC3449" s="12" t="s">
        <v>12475</v>
      </c>
      <c r="AD3449" s="12" t="s">
        <v>2794</v>
      </c>
    </row>
    <row r="3450" spans="1:30" ht="88.5" customHeight="1" x14ac:dyDescent="0.3">
      <c r="A3450" s="10" t="s">
        <v>12476</v>
      </c>
      <c r="B3450" s="11" t="s">
        <v>2787</v>
      </c>
      <c r="C3450" s="12" t="s">
        <v>2788</v>
      </c>
      <c r="D3450" s="12" t="s">
        <v>12329</v>
      </c>
      <c r="E3450" s="13" t="s">
        <v>223</v>
      </c>
      <c r="F3450" s="14" t="s">
        <v>12477</v>
      </c>
      <c r="G3450" s="14" t="s">
        <v>12478</v>
      </c>
      <c r="H3450" s="16">
        <v>42887</v>
      </c>
      <c r="I3450" s="16">
        <v>43616</v>
      </c>
      <c r="J3450" s="17" t="str">
        <f>IF(Ugovori_OPULJP[[#This Row],[DATUM ZAVRŠETKA OPERACIJE]]&gt;DATE(2023,12,31),"u provedbi","završen")</f>
        <v>završen</v>
      </c>
      <c r="K3450" s="15" t="s">
        <v>192</v>
      </c>
      <c r="L3450" s="15" t="s">
        <v>192</v>
      </c>
      <c r="M3450" s="18">
        <v>0.85</v>
      </c>
      <c r="N3450" s="18">
        <v>0.15</v>
      </c>
      <c r="O3450" s="19">
        <f>Ugovori_OPULJP[[#This Row],[Bespovratna sredstva - Ukupno (EU+Nac) HRK
= Ukupna ugovorena vrijednost bespovratnih sredstava]]*Ugovori_OPULJP[[#This Row],[EU STOPA SUFINANCIRANJA %
EU CO-FINANCING RATE %]]</f>
        <v>575930.76</v>
      </c>
      <c r="P3450" s="20">
        <f>Ugovori_OPULJP[[#This Row],[Bespovratna sredstva - EU dio - HRK]]/7.5345</f>
        <v>76439.147919569979</v>
      </c>
      <c r="Q3450" s="19">
        <f>Ugovori_OPULJP[[#This Row],[Bespovratna sredstva - Ukupno (EU+Nac) HRK
= Ukupna ugovorena vrijednost bespovratnih sredstava]]*Ugovori_OPULJP[[#This Row],[STOPA NACIONALNOG SUFINANCIRANJA %]]</f>
        <v>101634.84</v>
      </c>
      <c r="R3450" s="20">
        <f>Ugovori_OPULJP[[#This Row],[Bespovratna sredstva - Nacionalni dio - HRK]]/7.5345</f>
        <v>13489.261397571172</v>
      </c>
      <c r="S3450" s="19">
        <v>677565.6</v>
      </c>
      <c r="T3450" s="20">
        <f>Ugovori_OPULJP[[#This Row],[Bespovratna sredstva - Ukupno (EU+Nac) HRK
= Ukupna ugovorena vrijednost bespovratnih sredstava]]/7.5345</f>
        <v>89928.409317141137</v>
      </c>
      <c r="U3450" s="19">
        <v>0</v>
      </c>
      <c r="V3450" s="20">
        <f>Ugovori_OPULJP[[#This Row],[Javni doprinos korisnika - HRK]]/7.5345</f>
        <v>0</v>
      </c>
      <c r="W3450" s="19">
        <v>0</v>
      </c>
      <c r="X3450" s="20">
        <f>Ugovori_OPULJP[[#This Row],[Privatni doprinos korisnika - HRK]]/7.5345</f>
        <v>0</v>
      </c>
      <c r="Y3450" s="21">
        <f>Ugovori_OPULJP[[#This Row],[Bespovratna sredstva - Ukupno (EU+Nac) HRK
= Ukupna ugovorena vrijednost bespovratnih sredstava]]+Ugovori_OPULJP[[#This Row],[Javni doprinos korisnika - HRK]]+Ugovori_OPULJP[[#This Row],[Privatni doprinos korisnika - HRK]]</f>
        <v>677565.6</v>
      </c>
      <c r="Z3450" s="22">
        <f>Ugovori_OPULJP[[#This Row],[UKUPNI PRIHVATLJIVI IZDACI
TOTAL ELIGIBLE EXPENDITURE
= Bespovratna sredstva ukupno + doprinos korisnika
= Ukupni prihvatljivi troškovi
= Ukupna ugovorena vrijednost projekta HRK]]/7.5345</f>
        <v>89928.409317141137</v>
      </c>
      <c r="AA3450" s="13" t="s">
        <v>2792</v>
      </c>
      <c r="AB3450" s="13" t="s">
        <v>145</v>
      </c>
      <c r="AC3450" s="12" t="s">
        <v>12479</v>
      </c>
      <c r="AD3450" s="12" t="s">
        <v>2794</v>
      </c>
    </row>
    <row r="3451" spans="1:30" ht="88.5" customHeight="1" x14ac:dyDescent="0.3">
      <c r="A3451" s="10" t="s">
        <v>12480</v>
      </c>
      <c r="B3451" s="11" t="s">
        <v>2787</v>
      </c>
      <c r="C3451" s="12" t="s">
        <v>2788</v>
      </c>
      <c r="D3451" s="12" t="s">
        <v>12481</v>
      </c>
      <c r="E3451" s="13" t="s">
        <v>223</v>
      </c>
      <c r="F3451" s="14" t="s">
        <v>12482</v>
      </c>
      <c r="G3451" s="14" t="s">
        <v>12483</v>
      </c>
      <c r="H3451" s="16">
        <v>43178</v>
      </c>
      <c r="I3451" s="16">
        <v>43787</v>
      </c>
      <c r="J3451" s="17" t="str">
        <f>IF(Ugovori_OPULJP[[#This Row],[DATUM ZAVRŠETKA OPERACIJE]]&gt;DATE(2023,12,31),"u provedbi","završen")</f>
        <v>završen</v>
      </c>
      <c r="K3451" s="15" t="s">
        <v>12484</v>
      </c>
      <c r="L3451" s="15" t="s">
        <v>86</v>
      </c>
      <c r="M3451" s="18">
        <v>0.85</v>
      </c>
      <c r="N3451" s="18">
        <v>0.15</v>
      </c>
      <c r="O3451" s="19">
        <f>Ugovori_OPULJP[[#This Row],[Bespovratna sredstva - Ukupno (EU+Nac) HRK
= Ukupna ugovorena vrijednost bespovratnih sredstava]]*Ugovori_OPULJP[[#This Row],[EU STOPA SUFINANCIRANJA %
EU CO-FINANCING RATE %]]</f>
        <v>1014315.7354999998</v>
      </c>
      <c r="P3451" s="20">
        <f>Ugovori_OPULJP[[#This Row],[Bespovratna sredstva - EU dio - HRK]]/7.5345</f>
        <v>134622.83303470697</v>
      </c>
      <c r="Q3451" s="19">
        <f>Ugovori_OPULJP[[#This Row],[Bespovratna sredstva - Ukupno (EU+Nac) HRK
= Ukupna ugovorena vrijednost bespovratnih sredstava]]*Ugovori_OPULJP[[#This Row],[STOPA NACIONALNOG SUFINANCIRANJA %]]</f>
        <v>178996.89449999997</v>
      </c>
      <c r="R3451" s="20">
        <f>Ugovori_OPULJP[[#This Row],[Bespovratna sredstva - Nacionalni dio - HRK]]/7.5345</f>
        <v>23756.970535536526</v>
      </c>
      <c r="S3451" s="19">
        <v>1193312.6299999999</v>
      </c>
      <c r="T3451" s="20">
        <f>Ugovori_OPULJP[[#This Row],[Bespovratna sredstva - Ukupno (EU+Nac) HRK
= Ukupna ugovorena vrijednost bespovratnih sredstava]]/7.5345</f>
        <v>158379.80357024353</v>
      </c>
      <c r="U3451" s="19">
        <v>0</v>
      </c>
      <c r="V3451" s="20">
        <f>Ugovori_OPULJP[[#This Row],[Javni doprinos korisnika - HRK]]/7.5345</f>
        <v>0</v>
      </c>
      <c r="W3451" s="19">
        <v>0</v>
      </c>
      <c r="X3451" s="20">
        <f>Ugovori_OPULJP[[#This Row],[Privatni doprinos korisnika - HRK]]/7.5345</f>
        <v>0</v>
      </c>
      <c r="Y3451" s="21">
        <f>Ugovori_OPULJP[[#This Row],[Bespovratna sredstva - Ukupno (EU+Nac) HRK
= Ukupna ugovorena vrijednost bespovratnih sredstava]]+Ugovori_OPULJP[[#This Row],[Javni doprinos korisnika - HRK]]+Ugovori_OPULJP[[#This Row],[Privatni doprinos korisnika - HRK]]</f>
        <v>1193312.6299999999</v>
      </c>
      <c r="Z3451" s="22">
        <f>Ugovori_OPULJP[[#This Row],[UKUPNI PRIHVATLJIVI IZDACI
TOTAL ELIGIBLE EXPENDITURE
= Bespovratna sredstva ukupno + doprinos korisnika
= Ukupni prihvatljivi troškovi
= Ukupna ugovorena vrijednost projekta HRK]]/7.5345</f>
        <v>158379.80357024353</v>
      </c>
      <c r="AA3451" s="13" t="s">
        <v>2792</v>
      </c>
      <c r="AB3451" s="13" t="s">
        <v>145</v>
      </c>
      <c r="AC3451" s="12" t="s">
        <v>12485</v>
      </c>
      <c r="AD3451" s="12" t="s">
        <v>2794</v>
      </c>
    </row>
    <row r="3452" spans="1:30" ht="88.5" customHeight="1" x14ac:dyDescent="0.3">
      <c r="A3452" s="10" t="s">
        <v>12486</v>
      </c>
      <c r="B3452" s="11" t="s">
        <v>2787</v>
      </c>
      <c r="C3452" s="12" t="s">
        <v>2788</v>
      </c>
      <c r="D3452" s="12" t="s">
        <v>12481</v>
      </c>
      <c r="E3452" s="13" t="s">
        <v>223</v>
      </c>
      <c r="F3452" s="14" t="s">
        <v>12487</v>
      </c>
      <c r="G3452" s="14" t="s">
        <v>874</v>
      </c>
      <c r="H3452" s="16">
        <v>43178</v>
      </c>
      <c r="I3452" s="16">
        <v>43695</v>
      </c>
      <c r="J3452" s="17" t="str">
        <f>IF(Ugovori_OPULJP[[#This Row],[DATUM ZAVRŠETKA OPERACIJE]]&gt;DATE(2023,12,31),"u provedbi","završen")</f>
        <v>završen</v>
      </c>
      <c r="K3452" s="15" t="s">
        <v>880</v>
      </c>
      <c r="L3452" s="15" t="s">
        <v>21</v>
      </c>
      <c r="M3452" s="18">
        <v>0.85</v>
      </c>
      <c r="N3452" s="18">
        <v>0.15</v>
      </c>
      <c r="O3452" s="19">
        <f>Ugovori_OPULJP[[#This Row],[Bespovratna sredstva - Ukupno (EU+Nac) HRK
= Ukupna ugovorena vrijednost bespovratnih sredstava]]*Ugovori_OPULJP[[#This Row],[EU STOPA SUFINANCIRANJA %
EU CO-FINANCING RATE %]]</f>
        <v>383768.04700000002</v>
      </c>
      <c r="P3452" s="20">
        <f>Ugovori_OPULJP[[#This Row],[Bespovratna sredstva - EU dio - HRK]]/7.5345</f>
        <v>50934.77297763621</v>
      </c>
      <c r="Q3452" s="19">
        <f>Ugovori_OPULJP[[#This Row],[Bespovratna sredstva - Ukupno (EU+Nac) HRK
= Ukupna ugovorena vrijednost bespovratnih sredstava]]*Ugovori_OPULJP[[#This Row],[STOPA NACIONALNOG SUFINANCIRANJA %]]</f>
        <v>67723.773000000001</v>
      </c>
      <c r="R3452" s="20">
        <f>Ugovori_OPULJP[[#This Row],[Bespovratna sredstva - Nacionalni dio - HRK]]/7.5345</f>
        <v>8988.4893489946244</v>
      </c>
      <c r="S3452" s="19">
        <v>451491.82</v>
      </c>
      <c r="T3452" s="20">
        <f>Ugovori_OPULJP[[#This Row],[Bespovratna sredstva - Ukupno (EU+Nac) HRK
= Ukupna ugovorena vrijednost bespovratnih sredstava]]/7.5345</f>
        <v>59923.262326630829</v>
      </c>
      <c r="U3452" s="19">
        <v>0</v>
      </c>
      <c r="V3452" s="20">
        <f>Ugovori_OPULJP[[#This Row],[Javni doprinos korisnika - HRK]]/7.5345</f>
        <v>0</v>
      </c>
      <c r="W3452" s="19">
        <v>0</v>
      </c>
      <c r="X3452" s="20">
        <f>Ugovori_OPULJP[[#This Row],[Privatni doprinos korisnika - HRK]]/7.5345</f>
        <v>0</v>
      </c>
      <c r="Y3452" s="21">
        <f>Ugovori_OPULJP[[#This Row],[Bespovratna sredstva - Ukupno (EU+Nac) HRK
= Ukupna ugovorena vrijednost bespovratnih sredstava]]+Ugovori_OPULJP[[#This Row],[Javni doprinos korisnika - HRK]]+Ugovori_OPULJP[[#This Row],[Privatni doprinos korisnika - HRK]]</f>
        <v>451491.82</v>
      </c>
      <c r="Z3452" s="22">
        <f>Ugovori_OPULJP[[#This Row],[UKUPNI PRIHVATLJIVI IZDACI
TOTAL ELIGIBLE EXPENDITURE
= Bespovratna sredstva ukupno + doprinos korisnika
= Ukupni prihvatljivi troškovi
= Ukupna ugovorena vrijednost projekta HRK]]/7.5345</f>
        <v>59923.262326630829</v>
      </c>
      <c r="AA3452" s="13" t="s">
        <v>2792</v>
      </c>
      <c r="AB3452" s="13" t="s">
        <v>145</v>
      </c>
      <c r="AC3452" s="12" t="s">
        <v>12488</v>
      </c>
      <c r="AD3452" s="12" t="s">
        <v>2794</v>
      </c>
    </row>
    <row r="3453" spans="1:30" ht="88.5" customHeight="1" x14ac:dyDescent="0.3">
      <c r="A3453" s="10" t="s">
        <v>12489</v>
      </c>
      <c r="B3453" s="11" t="s">
        <v>2787</v>
      </c>
      <c r="C3453" s="12" t="s">
        <v>2788</v>
      </c>
      <c r="D3453" s="12" t="s">
        <v>12481</v>
      </c>
      <c r="E3453" s="13" t="s">
        <v>223</v>
      </c>
      <c r="F3453" s="14" t="s">
        <v>12490</v>
      </c>
      <c r="G3453" s="14" t="s">
        <v>12491</v>
      </c>
      <c r="H3453" s="16">
        <v>43215</v>
      </c>
      <c r="I3453" s="16">
        <v>43763</v>
      </c>
      <c r="J3453" s="17" t="str">
        <f>IF(Ugovori_OPULJP[[#This Row],[DATUM ZAVRŠETKA OPERACIJE]]&gt;DATE(2023,12,31),"u provedbi","završen")</f>
        <v>završen</v>
      </c>
      <c r="K3453" s="15" t="s">
        <v>12492</v>
      </c>
      <c r="L3453" s="15" t="s">
        <v>240</v>
      </c>
      <c r="M3453" s="18">
        <v>0.85</v>
      </c>
      <c r="N3453" s="18">
        <v>0.15</v>
      </c>
      <c r="O3453" s="19">
        <f>Ugovori_OPULJP[[#This Row],[Bespovratna sredstva - Ukupno (EU+Nac) HRK
= Ukupna ugovorena vrijednost bespovratnih sredstava]]*Ugovori_OPULJP[[#This Row],[EU STOPA SUFINANCIRANJA %
EU CO-FINANCING RATE %]]</f>
        <v>937448.42499999993</v>
      </c>
      <c r="P3453" s="20">
        <f>Ugovori_OPULJP[[#This Row],[Bespovratna sredstva - EU dio - HRK]]/7.5345</f>
        <v>124420.78770986793</v>
      </c>
      <c r="Q3453" s="19">
        <f>Ugovori_OPULJP[[#This Row],[Bespovratna sredstva - Ukupno (EU+Nac) HRK
= Ukupna ugovorena vrijednost bespovratnih sredstava]]*Ugovori_OPULJP[[#This Row],[STOPA NACIONALNOG SUFINANCIRANJA %]]</f>
        <v>165432.07499999998</v>
      </c>
      <c r="R3453" s="20">
        <f>Ugovori_OPULJP[[#This Row],[Bespovratna sredstva - Nacionalni dio - HRK]]/7.5345</f>
        <v>21956.609595859045</v>
      </c>
      <c r="S3453" s="19">
        <v>1102880.5</v>
      </c>
      <c r="T3453" s="20">
        <f>Ugovori_OPULJP[[#This Row],[Bespovratna sredstva - Ukupno (EU+Nac) HRK
= Ukupna ugovorena vrijednost bespovratnih sredstava]]/7.5345</f>
        <v>146377.39730572698</v>
      </c>
      <c r="U3453" s="19">
        <v>0</v>
      </c>
      <c r="V3453" s="20">
        <f>Ugovori_OPULJP[[#This Row],[Javni doprinos korisnika - HRK]]/7.5345</f>
        <v>0</v>
      </c>
      <c r="W3453" s="19">
        <v>0</v>
      </c>
      <c r="X3453" s="20">
        <f>Ugovori_OPULJP[[#This Row],[Privatni doprinos korisnika - HRK]]/7.5345</f>
        <v>0</v>
      </c>
      <c r="Y3453" s="21">
        <f>Ugovori_OPULJP[[#This Row],[Bespovratna sredstva - Ukupno (EU+Nac) HRK
= Ukupna ugovorena vrijednost bespovratnih sredstava]]+Ugovori_OPULJP[[#This Row],[Javni doprinos korisnika - HRK]]+Ugovori_OPULJP[[#This Row],[Privatni doprinos korisnika - HRK]]</f>
        <v>1102880.5</v>
      </c>
      <c r="Z3453" s="22">
        <f>Ugovori_OPULJP[[#This Row],[UKUPNI PRIHVATLJIVI IZDACI
TOTAL ELIGIBLE EXPENDITURE
= Bespovratna sredstva ukupno + doprinos korisnika
= Ukupni prihvatljivi troškovi
= Ukupna ugovorena vrijednost projekta HRK]]/7.5345</f>
        <v>146377.39730572698</v>
      </c>
      <c r="AA3453" s="13" t="s">
        <v>2792</v>
      </c>
      <c r="AB3453" s="13" t="s">
        <v>145</v>
      </c>
      <c r="AC3453" s="12" t="s">
        <v>12493</v>
      </c>
      <c r="AD3453" s="12" t="s">
        <v>2794</v>
      </c>
    </row>
    <row r="3454" spans="1:30" ht="88.5" customHeight="1" x14ac:dyDescent="0.3">
      <c r="A3454" s="10" t="s">
        <v>12494</v>
      </c>
      <c r="B3454" s="11" t="s">
        <v>2787</v>
      </c>
      <c r="C3454" s="12" t="s">
        <v>2788</v>
      </c>
      <c r="D3454" s="12" t="s">
        <v>12481</v>
      </c>
      <c r="E3454" s="13" t="s">
        <v>223</v>
      </c>
      <c r="F3454" s="14" t="s">
        <v>12495</v>
      </c>
      <c r="G3454" s="14" t="s">
        <v>12496</v>
      </c>
      <c r="H3454" s="16">
        <v>43178</v>
      </c>
      <c r="I3454" s="16">
        <v>43788</v>
      </c>
      <c r="J3454" s="17" t="str">
        <f>IF(Ugovori_OPULJP[[#This Row],[DATUM ZAVRŠETKA OPERACIJE]]&gt;DATE(2023,12,31),"u provedbi","završen")</f>
        <v>završen</v>
      </c>
      <c r="K3454" s="15" t="s">
        <v>12497</v>
      </c>
      <c r="L3454" s="15" t="s">
        <v>21</v>
      </c>
      <c r="M3454" s="18">
        <v>0.85</v>
      </c>
      <c r="N3454" s="18">
        <v>0.15</v>
      </c>
      <c r="O3454" s="19">
        <f>Ugovori_OPULJP[[#This Row],[Bespovratna sredstva - Ukupno (EU+Nac) HRK
= Ukupna ugovorena vrijednost bespovratnih sredstava]]*Ugovori_OPULJP[[#This Row],[EU STOPA SUFINANCIRANJA %
EU CO-FINANCING RATE %]]</f>
        <v>1019783.6579999999</v>
      </c>
      <c r="P3454" s="20">
        <f>Ugovori_OPULJP[[#This Row],[Bespovratna sredstva - EU dio - HRK]]/7.5345</f>
        <v>135348.55106510053</v>
      </c>
      <c r="Q3454" s="19">
        <f>Ugovori_OPULJP[[#This Row],[Bespovratna sredstva - Ukupno (EU+Nac) HRK
= Ukupna ugovorena vrijednost bespovratnih sredstava]]*Ugovori_OPULJP[[#This Row],[STOPA NACIONALNOG SUFINANCIRANJA %]]</f>
        <v>179961.82199999999</v>
      </c>
      <c r="R3454" s="20">
        <f>Ugovori_OPULJP[[#This Row],[Bespovratna sredstva - Nacionalni dio - HRK]]/7.5345</f>
        <v>23885.038423253034</v>
      </c>
      <c r="S3454" s="19">
        <v>1199745.48</v>
      </c>
      <c r="T3454" s="20">
        <f>Ugovori_OPULJP[[#This Row],[Bespovratna sredstva - Ukupno (EU+Nac) HRK
= Ukupna ugovorena vrijednost bespovratnih sredstava]]/7.5345</f>
        <v>159233.58948835355</v>
      </c>
      <c r="U3454" s="19">
        <v>0</v>
      </c>
      <c r="V3454" s="20">
        <f>Ugovori_OPULJP[[#This Row],[Javni doprinos korisnika - HRK]]/7.5345</f>
        <v>0</v>
      </c>
      <c r="W3454" s="19">
        <v>0</v>
      </c>
      <c r="X3454" s="20">
        <f>Ugovori_OPULJP[[#This Row],[Privatni doprinos korisnika - HRK]]/7.5345</f>
        <v>0</v>
      </c>
      <c r="Y3454" s="21">
        <f>Ugovori_OPULJP[[#This Row],[Bespovratna sredstva - Ukupno (EU+Nac) HRK
= Ukupna ugovorena vrijednost bespovratnih sredstava]]+Ugovori_OPULJP[[#This Row],[Javni doprinos korisnika - HRK]]+Ugovori_OPULJP[[#This Row],[Privatni doprinos korisnika - HRK]]</f>
        <v>1199745.48</v>
      </c>
      <c r="Z3454" s="22">
        <f>Ugovori_OPULJP[[#This Row],[UKUPNI PRIHVATLJIVI IZDACI
TOTAL ELIGIBLE EXPENDITURE
= Bespovratna sredstva ukupno + doprinos korisnika
= Ukupni prihvatljivi troškovi
= Ukupna ugovorena vrijednost projekta HRK]]/7.5345</f>
        <v>159233.58948835355</v>
      </c>
      <c r="AA3454" s="13" t="s">
        <v>2792</v>
      </c>
      <c r="AB3454" s="13" t="s">
        <v>145</v>
      </c>
      <c r="AC3454" s="12" t="s">
        <v>12498</v>
      </c>
      <c r="AD3454" s="12" t="s">
        <v>2794</v>
      </c>
    </row>
    <row r="3455" spans="1:30" ht="88.5" customHeight="1" x14ac:dyDescent="0.3">
      <c r="A3455" s="10" t="s">
        <v>12499</v>
      </c>
      <c r="B3455" s="11" t="s">
        <v>2787</v>
      </c>
      <c r="C3455" s="12" t="s">
        <v>2788</v>
      </c>
      <c r="D3455" s="12" t="s">
        <v>12481</v>
      </c>
      <c r="E3455" s="13" t="s">
        <v>223</v>
      </c>
      <c r="F3455" s="14" t="s">
        <v>12500</v>
      </c>
      <c r="G3455" s="14" t="s">
        <v>10533</v>
      </c>
      <c r="H3455" s="16">
        <v>43178</v>
      </c>
      <c r="I3455" s="16">
        <v>43908</v>
      </c>
      <c r="J3455" s="17" t="str">
        <f>IF(Ugovori_OPULJP[[#This Row],[DATUM ZAVRŠETKA OPERACIJE]]&gt;DATE(2023,12,31),"u provedbi","završen")</f>
        <v>završen</v>
      </c>
      <c r="K3455" s="15" t="s">
        <v>21</v>
      </c>
      <c r="L3455" s="15" t="s">
        <v>21</v>
      </c>
      <c r="M3455" s="18">
        <v>0.85</v>
      </c>
      <c r="N3455" s="18">
        <v>0.15</v>
      </c>
      <c r="O3455" s="19">
        <f>Ugovori_OPULJP[[#This Row],[Bespovratna sredstva - Ukupno (EU+Nac) HRK
= Ukupna ugovorena vrijednost bespovratnih sredstava]]*Ugovori_OPULJP[[#This Row],[EU STOPA SUFINANCIRANJA %
EU CO-FINANCING RATE %]]</f>
        <v>992595.77049999998</v>
      </c>
      <c r="P3455" s="20">
        <f>Ugovori_OPULJP[[#This Row],[Bespovratna sredstva - EU dio - HRK]]/7.5345</f>
        <v>131740.09828123963</v>
      </c>
      <c r="Q3455" s="19">
        <f>Ugovori_OPULJP[[#This Row],[Bespovratna sredstva - Ukupno (EU+Nac) HRK
= Ukupna ugovorena vrijednost bespovratnih sredstava]]*Ugovori_OPULJP[[#This Row],[STOPA NACIONALNOG SUFINANCIRANJA %]]</f>
        <v>175163.9595</v>
      </c>
      <c r="R3455" s="20">
        <f>Ugovori_OPULJP[[#This Row],[Bespovratna sredstva - Nacionalni dio - HRK]]/7.5345</f>
        <v>23248.252637865815</v>
      </c>
      <c r="S3455" s="19">
        <v>1167759.73</v>
      </c>
      <c r="T3455" s="20">
        <f>Ugovori_OPULJP[[#This Row],[Bespovratna sredstva - Ukupno (EU+Nac) HRK
= Ukupna ugovorena vrijednost bespovratnih sredstava]]/7.5345</f>
        <v>154988.35091910543</v>
      </c>
      <c r="U3455" s="19">
        <v>0</v>
      </c>
      <c r="V3455" s="20">
        <f>Ugovori_OPULJP[[#This Row],[Javni doprinos korisnika - HRK]]/7.5345</f>
        <v>0</v>
      </c>
      <c r="W3455" s="19">
        <v>0</v>
      </c>
      <c r="X3455" s="20">
        <f>Ugovori_OPULJP[[#This Row],[Privatni doprinos korisnika - HRK]]/7.5345</f>
        <v>0</v>
      </c>
      <c r="Y3455" s="21">
        <f>Ugovori_OPULJP[[#This Row],[Bespovratna sredstva - Ukupno (EU+Nac) HRK
= Ukupna ugovorena vrijednost bespovratnih sredstava]]+Ugovori_OPULJP[[#This Row],[Javni doprinos korisnika - HRK]]+Ugovori_OPULJP[[#This Row],[Privatni doprinos korisnika - HRK]]</f>
        <v>1167759.73</v>
      </c>
      <c r="Z3455" s="22">
        <f>Ugovori_OPULJP[[#This Row],[UKUPNI PRIHVATLJIVI IZDACI
TOTAL ELIGIBLE EXPENDITURE
= Bespovratna sredstva ukupno + doprinos korisnika
= Ukupni prihvatljivi troškovi
= Ukupna ugovorena vrijednost projekta HRK]]/7.5345</f>
        <v>154988.35091910543</v>
      </c>
      <c r="AA3455" s="13" t="s">
        <v>2792</v>
      </c>
      <c r="AB3455" s="13" t="s">
        <v>145</v>
      </c>
      <c r="AC3455" s="12" t="s">
        <v>12501</v>
      </c>
      <c r="AD3455" s="12" t="s">
        <v>2794</v>
      </c>
    </row>
    <row r="3456" spans="1:30" ht="88.5" customHeight="1" x14ac:dyDescent="0.3">
      <c r="A3456" s="10" t="s">
        <v>12502</v>
      </c>
      <c r="B3456" s="11" t="s">
        <v>2787</v>
      </c>
      <c r="C3456" s="12" t="s">
        <v>2788</v>
      </c>
      <c r="D3456" s="12" t="s">
        <v>12481</v>
      </c>
      <c r="E3456" s="13" t="s">
        <v>223</v>
      </c>
      <c r="F3456" s="14" t="s">
        <v>12503</v>
      </c>
      <c r="G3456" s="14" t="s">
        <v>12504</v>
      </c>
      <c r="H3456" s="16">
        <v>43178</v>
      </c>
      <c r="I3456" s="16">
        <v>43908</v>
      </c>
      <c r="J3456" s="17" t="str">
        <f>IF(Ugovori_OPULJP[[#This Row],[DATUM ZAVRŠETKA OPERACIJE]]&gt;DATE(2023,12,31),"u provedbi","završen")</f>
        <v>završen</v>
      </c>
      <c r="K3456" s="15" t="s">
        <v>12505</v>
      </c>
      <c r="L3456" s="15" t="s">
        <v>21</v>
      </c>
      <c r="M3456" s="18">
        <v>0.85</v>
      </c>
      <c r="N3456" s="18">
        <v>0.15</v>
      </c>
      <c r="O3456" s="19">
        <f>Ugovori_OPULJP[[#This Row],[Bespovratna sredstva - Ukupno (EU+Nac) HRK
= Ukupna ugovorena vrijednost bespovratnih sredstava]]*Ugovori_OPULJP[[#This Row],[EU STOPA SUFINANCIRANJA %
EU CO-FINANCING RATE %]]</f>
        <v>733695.95349999995</v>
      </c>
      <c r="P3456" s="20">
        <f>Ugovori_OPULJP[[#This Row],[Bespovratna sredstva - EU dio - HRK]]/7.5345</f>
        <v>97378.187470966877</v>
      </c>
      <c r="Q3456" s="19">
        <f>Ugovori_OPULJP[[#This Row],[Bespovratna sredstva - Ukupno (EU+Nac) HRK
= Ukupna ugovorena vrijednost bespovratnih sredstava]]*Ugovori_OPULJP[[#This Row],[STOPA NACIONALNOG SUFINANCIRANJA %]]</f>
        <v>129475.75649999999</v>
      </c>
      <c r="R3456" s="20">
        <f>Ugovori_OPULJP[[#This Row],[Bespovratna sredstva - Nacionalni dio - HRK]]/7.5345</f>
        <v>17184.386024288273</v>
      </c>
      <c r="S3456" s="19">
        <v>863171.71</v>
      </c>
      <c r="T3456" s="20">
        <f>Ugovori_OPULJP[[#This Row],[Bespovratna sredstva - Ukupno (EU+Nac) HRK
= Ukupna ugovorena vrijednost bespovratnih sredstava]]/7.5345</f>
        <v>114562.57349525514</v>
      </c>
      <c r="U3456" s="19">
        <v>0</v>
      </c>
      <c r="V3456" s="20">
        <f>Ugovori_OPULJP[[#This Row],[Javni doprinos korisnika - HRK]]/7.5345</f>
        <v>0</v>
      </c>
      <c r="W3456" s="19">
        <v>0</v>
      </c>
      <c r="X3456" s="20">
        <f>Ugovori_OPULJP[[#This Row],[Privatni doprinos korisnika - HRK]]/7.5345</f>
        <v>0</v>
      </c>
      <c r="Y3456" s="21">
        <f>Ugovori_OPULJP[[#This Row],[Bespovratna sredstva - Ukupno (EU+Nac) HRK
= Ukupna ugovorena vrijednost bespovratnih sredstava]]+Ugovori_OPULJP[[#This Row],[Javni doprinos korisnika - HRK]]+Ugovori_OPULJP[[#This Row],[Privatni doprinos korisnika - HRK]]</f>
        <v>863171.71</v>
      </c>
      <c r="Z3456" s="22">
        <f>Ugovori_OPULJP[[#This Row],[UKUPNI PRIHVATLJIVI IZDACI
TOTAL ELIGIBLE EXPENDITURE
= Bespovratna sredstva ukupno + doprinos korisnika
= Ukupni prihvatljivi troškovi
= Ukupna ugovorena vrijednost projekta HRK]]/7.5345</f>
        <v>114562.57349525514</v>
      </c>
      <c r="AA3456" s="13" t="s">
        <v>2792</v>
      </c>
      <c r="AB3456" s="13" t="s">
        <v>145</v>
      </c>
      <c r="AC3456" s="12" t="s">
        <v>12506</v>
      </c>
      <c r="AD3456" s="12" t="s">
        <v>2794</v>
      </c>
    </row>
    <row r="3457" spans="1:30" ht="88.5" customHeight="1" x14ac:dyDescent="0.3">
      <c r="A3457" s="10" t="s">
        <v>12507</v>
      </c>
      <c r="B3457" s="11" t="s">
        <v>2787</v>
      </c>
      <c r="C3457" s="12" t="s">
        <v>2788</v>
      </c>
      <c r="D3457" s="12" t="s">
        <v>12481</v>
      </c>
      <c r="E3457" s="13" t="s">
        <v>223</v>
      </c>
      <c r="F3457" s="14" t="s">
        <v>12508</v>
      </c>
      <c r="G3457" s="14" t="s">
        <v>888</v>
      </c>
      <c r="H3457" s="16">
        <v>43178</v>
      </c>
      <c r="I3457" s="16">
        <v>43817</v>
      </c>
      <c r="J3457" s="17" t="str">
        <f>IF(Ugovori_OPULJP[[#This Row],[DATUM ZAVRŠETKA OPERACIJE]]&gt;DATE(2023,12,31),"u provedbi","završen")</f>
        <v>završen</v>
      </c>
      <c r="K3457" s="15" t="s">
        <v>262</v>
      </c>
      <c r="L3457" s="15" t="s">
        <v>262</v>
      </c>
      <c r="M3457" s="18">
        <v>0.85</v>
      </c>
      <c r="N3457" s="18">
        <v>0.15</v>
      </c>
      <c r="O3457" s="19">
        <f>Ugovori_OPULJP[[#This Row],[Bespovratna sredstva - Ukupno (EU+Nac) HRK
= Ukupna ugovorena vrijednost bespovratnih sredstava]]*Ugovori_OPULJP[[#This Row],[EU STOPA SUFINANCIRANJA %
EU CO-FINANCING RATE %]]</f>
        <v>648740.61249999993</v>
      </c>
      <c r="P3457" s="20">
        <f>Ugovori_OPULJP[[#This Row],[Bespovratna sredstva - EU dio - HRK]]/7.5345</f>
        <v>86102.676023624648</v>
      </c>
      <c r="Q3457" s="19">
        <f>Ugovori_OPULJP[[#This Row],[Bespovratna sredstva - Ukupno (EU+Nac) HRK
= Ukupna ugovorena vrijednost bespovratnih sredstava]]*Ugovori_OPULJP[[#This Row],[STOPA NACIONALNOG SUFINANCIRANJA %]]</f>
        <v>114483.6375</v>
      </c>
      <c r="R3457" s="20">
        <f>Ugovori_OPULJP[[#This Row],[Bespovratna sredstva - Nacionalni dio - HRK]]/7.5345</f>
        <v>15194.589886521997</v>
      </c>
      <c r="S3457" s="19">
        <v>763224.25</v>
      </c>
      <c r="T3457" s="20">
        <f>Ugovori_OPULJP[[#This Row],[Bespovratna sredstva - Ukupno (EU+Nac) HRK
= Ukupna ugovorena vrijednost bespovratnih sredstava]]/7.5345</f>
        <v>101297.26591014666</v>
      </c>
      <c r="U3457" s="19">
        <v>0</v>
      </c>
      <c r="V3457" s="20">
        <f>Ugovori_OPULJP[[#This Row],[Javni doprinos korisnika - HRK]]/7.5345</f>
        <v>0</v>
      </c>
      <c r="W3457" s="19">
        <v>0</v>
      </c>
      <c r="X3457" s="20">
        <f>Ugovori_OPULJP[[#This Row],[Privatni doprinos korisnika - HRK]]/7.5345</f>
        <v>0</v>
      </c>
      <c r="Y3457" s="21">
        <f>Ugovori_OPULJP[[#This Row],[Bespovratna sredstva - Ukupno (EU+Nac) HRK
= Ukupna ugovorena vrijednost bespovratnih sredstava]]+Ugovori_OPULJP[[#This Row],[Javni doprinos korisnika - HRK]]+Ugovori_OPULJP[[#This Row],[Privatni doprinos korisnika - HRK]]</f>
        <v>763224.25</v>
      </c>
      <c r="Z3457" s="22">
        <f>Ugovori_OPULJP[[#This Row],[UKUPNI PRIHVATLJIVI IZDACI
TOTAL ELIGIBLE EXPENDITURE
= Bespovratna sredstva ukupno + doprinos korisnika
= Ukupni prihvatljivi troškovi
= Ukupna ugovorena vrijednost projekta HRK]]/7.5345</f>
        <v>101297.26591014666</v>
      </c>
      <c r="AA3457" s="13" t="s">
        <v>2792</v>
      </c>
      <c r="AB3457" s="13" t="s">
        <v>145</v>
      </c>
      <c r="AC3457" s="98" t="s">
        <v>12509</v>
      </c>
      <c r="AD3457" s="12" t="s">
        <v>2794</v>
      </c>
    </row>
    <row r="3458" spans="1:30" ht="88.5" customHeight="1" x14ac:dyDescent="0.3">
      <c r="A3458" s="10" t="s">
        <v>12510</v>
      </c>
      <c r="B3458" s="11" t="s">
        <v>2787</v>
      </c>
      <c r="C3458" s="12" t="s">
        <v>2788</v>
      </c>
      <c r="D3458" s="12" t="s">
        <v>12481</v>
      </c>
      <c r="E3458" s="13" t="s">
        <v>223</v>
      </c>
      <c r="F3458" s="14" t="s">
        <v>12511</v>
      </c>
      <c r="G3458" s="14" t="s">
        <v>12512</v>
      </c>
      <c r="H3458" s="16">
        <v>43178</v>
      </c>
      <c r="I3458" s="16">
        <v>43726</v>
      </c>
      <c r="J3458" s="17" t="str">
        <f>IF(Ugovori_OPULJP[[#This Row],[DATUM ZAVRŠETKA OPERACIJE]]&gt;DATE(2023,12,31),"u provedbi","završen")</f>
        <v>završen</v>
      </c>
      <c r="K3458" s="15" t="s">
        <v>235</v>
      </c>
      <c r="L3458" s="15" t="s">
        <v>235</v>
      </c>
      <c r="M3458" s="18">
        <v>0.85</v>
      </c>
      <c r="N3458" s="18">
        <v>0.15</v>
      </c>
      <c r="O3458" s="19">
        <f>Ugovori_OPULJP[[#This Row],[Bespovratna sredstva - Ukupno (EU+Nac) HRK
= Ukupna ugovorena vrijednost bespovratnih sredstava]]*Ugovori_OPULJP[[#This Row],[EU STOPA SUFINANCIRANJA %
EU CO-FINANCING RATE %]]</f>
        <v>427749.70750000002</v>
      </c>
      <c r="P3458" s="20">
        <f>Ugovori_OPULJP[[#This Row],[Bespovratna sredstva - EU dio - HRK]]/7.5345</f>
        <v>56772.142477934831</v>
      </c>
      <c r="Q3458" s="19">
        <f>Ugovori_OPULJP[[#This Row],[Bespovratna sredstva - Ukupno (EU+Nac) HRK
= Ukupna ugovorena vrijednost bespovratnih sredstava]]*Ugovori_OPULJP[[#This Row],[STOPA NACIONALNOG SUFINANCIRANJA %]]</f>
        <v>75485.242499999993</v>
      </c>
      <c r="R3458" s="20">
        <f>Ugovori_OPULJP[[#This Row],[Bespovratna sredstva - Nacionalni dio - HRK]]/7.5345</f>
        <v>10018.613378459087</v>
      </c>
      <c r="S3458" s="19">
        <v>503234.95</v>
      </c>
      <c r="T3458" s="20">
        <f>Ugovori_OPULJP[[#This Row],[Bespovratna sredstva - Ukupno (EU+Nac) HRK
= Ukupna ugovorena vrijednost bespovratnih sredstava]]/7.5345</f>
        <v>66790.755856393924</v>
      </c>
      <c r="U3458" s="19">
        <v>0</v>
      </c>
      <c r="V3458" s="20">
        <f>Ugovori_OPULJP[[#This Row],[Javni doprinos korisnika - HRK]]/7.5345</f>
        <v>0</v>
      </c>
      <c r="W3458" s="19">
        <v>0</v>
      </c>
      <c r="X3458" s="20">
        <f>Ugovori_OPULJP[[#This Row],[Privatni doprinos korisnika - HRK]]/7.5345</f>
        <v>0</v>
      </c>
      <c r="Y3458" s="21">
        <f>Ugovori_OPULJP[[#This Row],[Bespovratna sredstva - Ukupno (EU+Nac) HRK
= Ukupna ugovorena vrijednost bespovratnih sredstava]]+Ugovori_OPULJP[[#This Row],[Javni doprinos korisnika - HRK]]+Ugovori_OPULJP[[#This Row],[Privatni doprinos korisnika - HRK]]</f>
        <v>503234.95</v>
      </c>
      <c r="Z3458" s="22">
        <f>Ugovori_OPULJP[[#This Row],[UKUPNI PRIHVATLJIVI IZDACI
TOTAL ELIGIBLE EXPENDITURE
= Bespovratna sredstva ukupno + doprinos korisnika
= Ukupni prihvatljivi troškovi
= Ukupna ugovorena vrijednost projekta HRK]]/7.5345</f>
        <v>66790.755856393924</v>
      </c>
      <c r="AA3458" s="13" t="s">
        <v>2792</v>
      </c>
      <c r="AB3458" s="13" t="s">
        <v>145</v>
      </c>
      <c r="AC3458" s="98" t="s">
        <v>12513</v>
      </c>
      <c r="AD3458" s="12" t="s">
        <v>2794</v>
      </c>
    </row>
    <row r="3459" spans="1:30" ht="88.5" customHeight="1" x14ac:dyDescent="0.3">
      <c r="A3459" s="10" t="s">
        <v>12514</v>
      </c>
      <c r="B3459" s="11" t="s">
        <v>2787</v>
      </c>
      <c r="C3459" s="12" t="s">
        <v>2788</v>
      </c>
      <c r="D3459" s="12" t="s">
        <v>12481</v>
      </c>
      <c r="E3459" s="13" t="s">
        <v>223</v>
      </c>
      <c r="F3459" s="14" t="s">
        <v>12515</v>
      </c>
      <c r="G3459" s="14" t="s">
        <v>12516</v>
      </c>
      <c r="H3459" s="16">
        <v>43178</v>
      </c>
      <c r="I3459" s="16">
        <v>43909</v>
      </c>
      <c r="J3459" s="17" t="str">
        <f>IF(Ugovori_OPULJP[[#This Row],[DATUM ZAVRŠETKA OPERACIJE]]&gt;DATE(2023,12,31),"u provedbi","završen")</f>
        <v>završen</v>
      </c>
      <c r="K3459" s="15" t="s">
        <v>12517</v>
      </c>
      <c r="L3459" s="15" t="s">
        <v>21</v>
      </c>
      <c r="M3459" s="18">
        <v>0.85</v>
      </c>
      <c r="N3459" s="18">
        <v>0.15</v>
      </c>
      <c r="O3459" s="19">
        <f>Ugovori_OPULJP[[#This Row],[Bespovratna sredstva - Ukupno (EU+Nac) HRK
= Ukupna ugovorena vrijednost bespovratnih sredstava]]*Ugovori_OPULJP[[#This Row],[EU STOPA SUFINANCIRANJA %
EU CO-FINANCING RATE %]]</f>
        <v>1002773.322</v>
      </c>
      <c r="P3459" s="20">
        <f>Ugovori_OPULJP[[#This Row],[Bespovratna sredstva - EU dio - HRK]]/7.5345</f>
        <v>133090.89149910412</v>
      </c>
      <c r="Q3459" s="19">
        <f>Ugovori_OPULJP[[#This Row],[Bespovratna sredstva - Ukupno (EU+Nac) HRK
= Ukupna ugovorena vrijednost bespovratnih sredstava]]*Ugovori_OPULJP[[#This Row],[STOPA NACIONALNOG SUFINANCIRANJA %]]</f>
        <v>176959.99799999999</v>
      </c>
      <c r="R3459" s="20">
        <f>Ugovori_OPULJP[[#This Row],[Bespovratna sredstva - Nacionalni dio - HRK]]/7.5345</f>
        <v>23486.627911606607</v>
      </c>
      <c r="S3459" s="19">
        <v>1179733.32</v>
      </c>
      <c r="T3459" s="20">
        <f>Ugovori_OPULJP[[#This Row],[Bespovratna sredstva - Ukupno (EU+Nac) HRK
= Ukupna ugovorena vrijednost bespovratnih sredstava]]/7.5345</f>
        <v>156577.51941071072</v>
      </c>
      <c r="U3459" s="19">
        <v>0</v>
      </c>
      <c r="V3459" s="20">
        <f>Ugovori_OPULJP[[#This Row],[Javni doprinos korisnika - HRK]]/7.5345</f>
        <v>0</v>
      </c>
      <c r="W3459" s="19">
        <v>0</v>
      </c>
      <c r="X3459" s="20">
        <f>Ugovori_OPULJP[[#This Row],[Privatni doprinos korisnika - HRK]]/7.5345</f>
        <v>0</v>
      </c>
      <c r="Y3459" s="21">
        <f>Ugovori_OPULJP[[#This Row],[Bespovratna sredstva - Ukupno (EU+Nac) HRK
= Ukupna ugovorena vrijednost bespovratnih sredstava]]+Ugovori_OPULJP[[#This Row],[Javni doprinos korisnika - HRK]]+Ugovori_OPULJP[[#This Row],[Privatni doprinos korisnika - HRK]]</f>
        <v>1179733.32</v>
      </c>
      <c r="Z3459" s="22">
        <f>Ugovori_OPULJP[[#This Row],[UKUPNI PRIHVATLJIVI IZDACI
TOTAL ELIGIBLE EXPENDITURE
= Bespovratna sredstva ukupno + doprinos korisnika
= Ukupni prihvatljivi troškovi
= Ukupna ugovorena vrijednost projekta HRK]]/7.5345</f>
        <v>156577.51941071072</v>
      </c>
      <c r="AA3459" s="13" t="s">
        <v>2792</v>
      </c>
      <c r="AB3459" s="13" t="s">
        <v>145</v>
      </c>
      <c r="AC3459" s="98" t="s">
        <v>12518</v>
      </c>
      <c r="AD3459" s="12" t="s">
        <v>2794</v>
      </c>
    </row>
    <row r="3460" spans="1:30" ht="88.5" customHeight="1" x14ac:dyDescent="0.3">
      <c r="A3460" s="10" t="s">
        <v>12519</v>
      </c>
      <c r="B3460" s="11" t="s">
        <v>2787</v>
      </c>
      <c r="C3460" s="12" t="s">
        <v>2788</v>
      </c>
      <c r="D3460" s="12" t="s">
        <v>12481</v>
      </c>
      <c r="E3460" s="13" t="s">
        <v>223</v>
      </c>
      <c r="F3460" s="14" t="s">
        <v>12520</v>
      </c>
      <c r="G3460" s="14" t="s">
        <v>12444</v>
      </c>
      <c r="H3460" s="16">
        <v>43178</v>
      </c>
      <c r="I3460" s="16">
        <v>44001</v>
      </c>
      <c r="J3460" s="17" t="str">
        <f>IF(Ugovori_OPULJP[[#This Row],[DATUM ZAVRŠETKA OPERACIJE]]&gt;DATE(2023,12,31),"u provedbi","završen")</f>
        <v>završen</v>
      </c>
      <c r="K3460" s="15" t="s">
        <v>240</v>
      </c>
      <c r="L3460" s="15" t="s">
        <v>240</v>
      </c>
      <c r="M3460" s="18">
        <v>0.85</v>
      </c>
      <c r="N3460" s="18">
        <v>0.15</v>
      </c>
      <c r="O3460" s="19">
        <f>Ugovori_OPULJP[[#This Row],[Bespovratna sredstva - Ukupno (EU+Nac) HRK
= Ukupna ugovorena vrijednost bespovratnih sredstava]]*Ugovori_OPULJP[[#This Row],[EU STOPA SUFINANCIRANJA %
EU CO-FINANCING RATE %]]</f>
        <v>871633.25650000002</v>
      </c>
      <c r="P3460" s="20">
        <f>Ugovori_OPULJP[[#This Row],[Bespovratna sredstva - EU dio - HRK]]/7.5345</f>
        <v>115685.6137102661</v>
      </c>
      <c r="Q3460" s="19">
        <f>Ugovori_OPULJP[[#This Row],[Bespovratna sredstva - Ukupno (EU+Nac) HRK
= Ukupna ugovorena vrijednost bespovratnih sredstava]]*Ugovori_OPULJP[[#This Row],[STOPA NACIONALNOG SUFINANCIRANJA %]]</f>
        <v>153817.6335</v>
      </c>
      <c r="R3460" s="20">
        <f>Ugovori_OPULJP[[#This Row],[Bespovratna sredstva - Nacionalni dio - HRK]]/7.5345</f>
        <v>20415.108301811666</v>
      </c>
      <c r="S3460" s="19">
        <v>1025450.89</v>
      </c>
      <c r="T3460" s="20">
        <f>Ugovori_OPULJP[[#This Row],[Bespovratna sredstva - Ukupno (EU+Nac) HRK
= Ukupna ugovorena vrijednost bespovratnih sredstava]]/7.5345</f>
        <v>136100.72201207778</v>
      </c>
      <c r="U3460" s="19">
        <v>246837.46000000008</v>
      </c>
      <c r="V3460" s="20">
        <f>Ugovori_OPULJP[[#This Row],[Javni doprinos korisnika - HRK]]/7.5345</f>
        <v>32760.960913132931</v>
      </c>
      <c r="W3460" s="19">
        <v>0</v>
      </c>
      <c r="X3460" s="20">
        <f>Ugovori_OPULJP[[#This Row],[Privatni doprinos korisnika - HRK]]/7.5345</f>
        <v>0</v>
      </c>
      <c r="Y3460" s="21">
        <f>Ugovori_OPULJP[[#This Row],[Bespovratna sredstva - Ukupno (EU+Nac) HRK
= Ukupna ugovorena vrijednost bespovratnih sredstava]]+Ugovori_OPULJP[[#This Row],[Javni doprinos korisnika - HRK]]+Ugovori_OPULJP[[#This Row],[Privatni doprinos korisnika - HRK]]</f>
        <v>1272288.3500000001</v>
      </c>
      <c r="Z3460" s="22">
        <f>Ugovori_OPULJP[[#This Row],[UKUPNI PRIHVATLJIVI IZDACI
TOTAL ELIGIBLE EXPENDITURE
= Bespovratna sredstva ukupno + doprinos korisnika
= Ukupni prihvatljivi troškovi
= Ukupna ugovorena vrijednost projekta HRK]]/7.5345</f>
        <v>168861.68292521071</v>
      </c>
      <c r="AA3460" s="13" t="s">
        <v>2792</v>
      </c>
      <c r="AB3460" s="13" t="s">
        <v>145</v>
      </c>
      <c r="AC3460" s="98" t="s">
        <v>12521</v>
      </c>
      <c r="AD3460" s="12" t="s">
        <v>2794</v>
      </c>
    </row>
    <row r="3461" spans="1:30" ht="88.5" customHeight="1" x14ac:dyDescent="0.3">
      <c r="A3461" s="10" t="s">
        <v>12522</v>
      </c>
      <c r="B3461" s="11" t="s">
        <v>2787</v>
      </c>
      <c r="C3461" s="12" t="s">
        <v>2788</v>
      </c>
      <c r="D3461" s="12" t="s">
        <v>12481</v>
      </c>
      <c r="E3461" s="13" t="s">
        <v>223</v>
      </c>
      <c r="F3461" s="14" t="s">
        <v>12523</v>
      </c>
      <c r="G3461" s="14" t="s">
        <v>206</v>
      </c>
      <c r="H3461" s="16">
        <v>43185</v>
      </c>
      <c r="I3461" s="16">
        <v>44008</v>
      </c>
      <c r="J3461" s="17" t="str">
        <f>IF(Ugovori_OPULJP[[#This Row],[DATUM ZAVRŠETKA OPERACIJE]]&gt;DATE(2023,12,31),"u provedbi","završen")</f>
        <v>završen</v>
      </c>
      <c r="K3461" s="15" t="s">
        <v>20</v>
      </c>
      <c r="L3461" s="15" t="s">
        <v>21</v>
      </c>
      <c r="M3461" s="18">
        <v>0.85</v>
      </c>
      <c r="N3461" s="18">
        <v>0.15</v>
      </c>
      <c r="O3461" s="19">
        <f>Ugovori_OPULJP[[#This Row],[Bespovratna sredstva - Ukupno (EU+Nac) HRK
= Ukupna ugovorena vrijednost bespovratnih sredstava]]*Ugovori_OPULJP[[#This Row],[EU STOPA SUFINANCIRANJA %
EU CO-FINANCING RATE %]]</f>
        <v>961712.17650000006</v>
      </c>
      <c r="P3461" s="20">
        <f>Ugovori_OPULJP[[#This Row],[Bespovratna sredstva - EU dio - HRK]]/7.5345</f>
        <v>127641.14095162254</v>
      </c>
      <c r="Q3461" s="19">
        <f>Ugovori_OPULJP[[#This Row],[Bespovratna sredstva - Ukupno (EU+Nac) HRK
= Ukupna ugovorena vrijednost bespovratnih sredstava]]*Ugovori_OPULJP[[#This Row],[STOPA NACIONALNOG SUFINANCIRANJA %]]</f>
        <v>169713.9135</v>
      </c>
      <c r="R3461" s="20">
        <f>Ugovori_OPULJP[[#This Row],[Bespovratna sredstva - Nacionalni dio - HRK]]/7.5345</f>
        <v>22524.907226756917</v>
      </c>
      <c r="S3461" s="19">
        <v>1131426.0900000001</v>
      </c>
      <c r="T3461" s="20">
        <f>Ugovori_OPULJP[[#This Row],[Bespovratna sredstva - Ukupno (EU+Nac) HRK
= Ukupna ugovorena vrijednost bespovratnih sredstava]]/7.5345</f>
        <v>150166.04817837945</v>
      </c>
      <c r="U3461" s="19">
        <v>0</v>
      </c>
      <c r="V3461" s="20">
        <f>Ugovori_OPULJP[[#This Row],[Javni doprinos korisnika - HRK]]/7.5345</f>
        <v>0</v>
      </c>
      <c r="W3461" s="19">
        <v>0</v>
      </c>
      <c r="X3461" s="20">
        <f>Ugovori_OPULJP[[#This Row],[Privatni doprinos korisnika - HRK]]/7.5345</f>
        <v>0</v>
      </c>
      <c r="Y3461" s="21">
        <f>Ugovori_OPULJP[[#This Row],[Bespovratna sredstva - Ukupno (EU+Nac) HRK
= Ukupna ugovorena vrijednost bespovratnih sredstava]]+Ugovori_OPULJP[[#This Row],[Javni doprinos korisnika - HRK]]+Ugovori_OPULJP[[#This Row],[Privatni doprinos korisnika - HRK]]</f>
        <v>1131426.0900000001</v>
      </c>
      <c r="Z3461" s="22">
        <f>Ugovori_OPULJP[[#This Row],[UKUPNI PRIHVATLJIVI IZDACI
TOTAL ELIGIBLE EXPENDITURE
= Bespovratna sredstva ukupno + doprinos korisnika
= Ukupni prihvatljivi troškovi
= Ukupna ugovorena vrijednost projekta HRK]]/7.5345</f>
        <v>150166.04817837945</v>
      </c>
      <c r="AA3461" s="13" t="s">
        <v>2792</v>
      </c>
      <c r="AB3461" s="13" t="s">
        <v>145</v>
      </c>
      <c r="AC3461" s="98" t="s">
        <v>12524</v>
      </c>
      <c r="AD3461" s="12" t="s">
        <v>2794</v>
      </c>
    </row>
    <row r="3462" spans="1:30" ht="88.5" customHeight="1" x14ac:dyDescent="0.3">
      <c r="A3462" s="10" t="s">
        <v>12525</v>
      </c>
      <c r="B3462" s="11" t="s">
        <v>2787</v>
      </c>
      <c r="C3462" s="12" t="s">
        <v>2788</v>
      </c>
      <c r="D3462" s="12" t="s">
        <v>12481</v>
      </c>
      <c r="E3462" s="13" t="s">
        <v>223</v>
      </c>
      <c r="F3462" s="14" t="s">
        <v>12526</v>
      </c>
      <c r="G3462" s="14" t="s">
        <v>12527</v>
      </c>
      <c r="H3462" s="16">
        <v>43178</v>
      </c>
      <c r="I3462" s="16">
        <v>43726</v>
      </c>
      <c r="J3462" s="17" t="str">
        <f>IF(Ugovori_OPULJP[[#This Row],[DATUM ZAVRŠETKA OPERACIJE]]&gt;DATE(2023,12,31),"u provedbi","završen")</f>
        <v>završen</v>
      </c>
      <c r="K3462" s="15" t="s">
        <v>12528</v>
      </c>
      <c r="L3462" s="15" t="s">
        <v>21</v>
      </c>
      <c r="M3462" s="18">
        <v>0.85</v>
      </c>
      <c r="N3462" s="18">
        <v>0.15</v>
      </c>
      <c r="O3462" s="19">
        <f>Ugovori_OPULJP[[#This Row],[Bespovratna sredstva - Ukupno (EU+Nac) HRK
= Ukupna ugovorena vrijednost bespovratnih sredstava]]*Ugovori_OPULJP[[#This Row],[EU STOPA SUFINANCIRANJA %
EU CO-FINANCING RATE %]]</f>
        <v>743932.29099999997</v>
      </c>
      <c r="P3462" s="20">
        <f>Ugovori_OPULJP[[#This Row],[Bespovratna sredstva - EU dio - HRK]]/7.5345</f>
        <v>98736.782931846828</v>
      </c>
      <c r="Q3462" s="19">
        <f>Ugovori_OPULJP[[#This Row],[Bespovratna sredstva - Ukupno (EU+Nac) HRK
= Ukupna ugovorena vrijednost bespovratnih sredstava]]*Ugovori_OPULJP[[#This Row],[STOPA NACIONALNOG SUFINANCIRANJA %]]</f>
        <v>131282.16899999999</v>
      </c>
      <c r="R3462" s="20">
        <f>Ugovori_OPULJP[[#This Row],[Bespovratna sredstva - Nacionalni dio - HRK]]/7.5345</f>
        <v>17424.138164443557</v>
      </c>
      <c r="S3462" s="19">
        <v>875214.46</v>
      </c>
      <c r="T3462" s="20">
        <f>Ugovori_OPULJP[[#This Row],[Bespovratna sredstva - Ukupno (EU+Nac) HRK
= Ukupna ugovorena vrijednost bespovratnih sredstava]]/7.5345</f>
        <v>116160.92109629039</v>
      </c>
      <c r="U3462" s="19">
        <v>0</v>
      </c>
      <c r="V3462" s="20">
        <f>Ugovori_OPULJP[[#This Row],[Javni doprinos korisnika - HRK]]/7.5345</f>
        <v>0</v>
      </c>
      <c r="W3462" s="19">
        <v>0</v>
      </c>
      <c r="X3462" s="20">
        <f>Ugovori_OPULJP[[#This Row],[Privatni doprinos korisnika - HRK]]/7.5345</f>
        <v>0</v>
      </c>
      <c r="Y3462" s="21">
        <f>Ugovori_OPULJP[[#This Row],[Bespovratna sredstva - Ukupno (EU+Nac) HRK
= Ukupna ugovorena vrijednost bespovratnih sredstava]]+Ugovori_OPULJP[[#This Row],[Javni doprinos korisnika - HRK]]+Ugovori_OPULJP[[#This Row],[Privatni doprinos korisnika - HRK]]</f>
        <v>875214.46</v>
      </c>
      <c r="Z3462" s="22">
        <f>Ugovori_OPULJP[[#This Row],[UKUPNI PRIHVATLJIVI IZDACI
TOTAL ELIGIBLE EXPENDITURE
= Bespovratna sredstva ukupno + doprinos korisnika
= Ukupni prihvatljivi troškovi
= Ukupna ugovorena vrijednost projekta HRK]]/7.5345</f>
        <v>116160.92109629039</v>
      </c>
      <c r="AA3462" s="13" t="s">
        <v>2792</v>
      </c>
      <c r="AB3462" s="13" t="s">
        <v>145</v>
      </c>
      <c r="AC3462" s="98" t="s">
        <v>12529</v>
      </c>
      <c r="AD3462" s="12" t="s">
        <v>2794</v>
      </c>
    </row>
    <row r="3463" spans="1:30" ht="88.5" customHeight="1" x14ac:dyDescent="0.3">
      <c r="A3463" s="10" t="s">
        <v>12530</v>
      </c>
      <c r="B3463" s="11" t="s">
        <v>2787</v>
      </c>
      <c r="C3463" s="12" t="s">
        <v>2788</v>
      </c>
      <c r="D3463" s="12" t="s">
        <v>12481</v>
      </c>
      <c r="E3463" s="13" t="s">
        <v>223</v>
      </c>
      <c r="F3463" s="14" t="s">
        <v>12531</v>
      </c>
      <c r="G3463" s="14" t="s">
        <v>196</v>
      </c>
      <c r="H3463" s="16">
        <v>43178</v>
      </c>
      <c r="I3463" s="16">
        <v>43738</v>
      </c>
      <c r="J3463" s="17" t="str">
        <f>IF(Ugovori_OPULJP[[#This Row],[DATUM ZAVRŠETKA OPERACIJE]]&gt;DATE(2023,12,31),"u provedbi","završen")</f>
        <v>završen</v>
      </c>
      <c r="K3463" s="15" t="s">
        <v>12532</v>
      </c>
      <c r="L3463" s="15" t="s">
        <v>21</v>
      </c>
      <c r="M3463" s="18">
        <v>0.85</v>
      </c>
      <c r="N3463" s="18">
        <v>0.15</v>
      </c>
      <c r="O3463" s="19">
        <f>Ugovori_OPULJP[[#This Row],[Bespovratna sredstva - Ukupno (EU+Nac) HRK
= Ukupna ugovorena vrijednost bespovratnih sredstava]]*Ugovori_OPULJP[[#This Row],[EU STOPA SUFINANCIRANJA %
EU CO-FINANCING RATE %]]</f>
        <v>571902.99250000005</v>
      </c>
      <c r="P3463" s="20">
        <f>Ugovori_OPULJP[[#This Row],[Bespovratna sredstva - EU dio - HRK]]/7.5345</f>
        <v>75904.57130532882</v>
      </c>
      <c r="Q3463" s="19">
        <f>Ugovori_OPULJP[[#This Row],[Bespovratna sredstva - Ukupno (EU+Nac) HRK
= Ukupna ugovorena vrijednost bespovratnih sredstava]]*Ugovori_OPULJP[[#This Row],[STOPA NACIONALNOG SUFINANCIRANJA %]]</f>
        <v>100924.05750000001</v>
      </c>
      <c r="R3463" s="20">
        <f>Ugovori_OPULJP[[#This Row],[Bespovratna sredstva - Nacionalni dio - HRK]]/7.5345</f>
        <v>13394.924347999204</v>
      </c>
      <c r="S3463" s="19">
        <v>672827.05</v>
      </c>
      <c r="T3463" s="20">
        <f>Ugovori_OPULJP[[#This Row],[Bespovratna sredstva - Ukupno (EU+Nac) HRK
= Ukupna ugovorena vrijednost bespovratnih sredstava]]/7.5345</f>
        <v>89299.49565332802</v>
      </c>
      <c r="U3463" s="19">
        <v>0</v>
      </c>
      <c r="V3463" s="20">
        <f>Ugovori_OPULJP[[#This Row],[Javni doprinos korisnika - HRK]]/7.5345</f>
        <v>0</v>
      </c>
      <c r="W3463" s="19">
        <v>0</v>
      </c>
      <c r="X3463" s="20">
        <f>Ugovori_OPULJP[[#This Row],[Privatni doprinos korisnika - HRK]]/7.5345</f>
        <v>0</v>
      </c>
      <c r="Y3463" s="21">
        <f>Ugovori_OPULJP[[#This Row],[Bespovratna sredstva - Ukupno (EU+Nac) HRK
= Ukupna ugovorena vrijednost bespovratnih sredstava]]+Ugovori_OPULJP[[#This Row],[Javni doprinos korisnika - HRK]]+Ugovori_OPULJP[[#This Row],[Privatni doprinos korisnika - HRK]]</f>
        <v>672827.05</v>
      </c>
      <c r="Z3463" s="22">
        <f>Ugovori_OPULJP[[#This Row],[UKUPNI PRIHVATLJIVI IZDACI
TOTAL ELIGIBLE EXPENDITURE
= Bespovratna sredstva ukupno + doprinos korisnika
= Ukupni prihvatljivi troškovi
= Ukupna ugovorena vrijednost projekta HRK]]/7.5345</f>
        <v>89299.49565332802</v>
      </c>
      <c r="AA3463" s="13" t="s">
        <v>2792</v>
      </c>
      <c r="AB3463" s="13" t="s">
        <v>145</v>
      </c>
      <c r="AC3463" s="98" t="s">
        <v>12533</v>
      </c>
      <c r="AD3463" s="12" t="s">
        <v>2794</v>
      </c>
    </row>
    <row r="3464" spans="1:30" ht="88.5" customHeight="1" x14ac:dyDescent="0.3">
      <c r="A3464" s="10" t="s">
        <v>12534</v>
      </c>
      <c r="B3464" s="11" t="s">
        <v>2787</v>
      </c>
      <c r="C3464" s="12" t="s">
        <v>2788</v>
      </c>
      <c r="D3464" s="12" t="s">
        <v>12481</v>
      </c>
      <c r="E3464" s="13" t="s">
        <v>223</v>
      </c>
      <c r="F3464" s="14" t="s">
        <v>12535</v>
      </c>
      <c r="G3464" s="14" t="s">
        <v>12536</v>
      </c>
      <c r="H3464" s="16">
        <v>43178</v>
      </c>
      <c r="I3464" s="16">
        <v>43908</v>
      </c>
      <c r="J3464" s="17" t="str">
        <f>IF(Ugovori_OPULJP[[#This Row],[DATUM ZAVRŠETKA OPERACIJE]]&gt;DATE(2023,12,31),"u provedbi","završen")</f>
        <v>završen</v>
      </c>
      <c r="K3464" s="15" t="s">
        <v>12537</v>
      </c>
      <c r="L3464" s="15" t="s">
        <v>586</v>
      </c>
      <c r="M3464" s="18">
        <v>0.85</v>
      </c>
      <c r="N3464" s="18">
        <v>0.15</v>
      </c>
      <c r="O3464" s="19">
        <f>Ugovori_OPULJP[[#This Row],[Bespovratna sredstva - Ukupno (EU+Nac) HRK
= Ukupna ugovorena vrijednost bespovratnih sredstava]]*Ugovori_OPULJP[[#This Row],[EU STOPA SUFINANCIRANJA %
EU CO-FINANCING RATE %]]</f>
        <v>1015621.5564999998</v>
      </c>
      <c r="P3464" s="20">
        <f>Ugovori_OPULJP[[#This Row],[Bespovratna sredstva - EU dio - HRK]]/7.5345</f>
        <v>134796.14526511377</v>
      </c>
      <c r="Q3464" s="19">
        <f>Ugovori_OPULJP[[#This Row],[Bespovratna sredstva - Ukupno (EU+Nac) HRK
= Ukupna ugovorena vrijednost bespovratnih sredstava]]*Ugovori_OPULJP[[#This Row],[STOPA NACIONALNOG SUFINANCIRANJA %]]</f>
        <v>179227.33349999998</v>
      </c>
      <c r="R3464" s="20">
        <f>Ugovori_OPULJP[[#This Row],[Bespovratna sredstva - Nacionalni dio - HRK]]/7.5345</f>
        <v>23787.555046784786</v>
      </c>
      <c r="S3464" s="19">
        <v>1194848.8899999999</v>
      </c>
      <c r="T3464" s="20">
        <f>Ugovori_OPULJP[[#This Row],[Bespovratna sredstva - Ukupno (EU+Nac) HRK
= Ukupna ugovorena vrijednost bespovratnih sredstava]]/7.5345</f>
        <v>158583.70031189857</v>
      </c>
      <c r="U3464" s="19">
        <v>0</v>
      </c>
      <c r="V3464" s="20">
        <f>Ugovori_OPULJP[[#This Row],[Javni doprinos korisnika - HRK]]/7.5345</f>
        <v>0</v>
      </c>
      <c r="W3464" s="19">
        <v>0</v>
      </c>
      <c r="X3464" s="20">
        <f>Ugovori_OPULJP[[#This Row],[Privatni doprinos korisnika - HRK]]/7.5345</f>
        <v>0</v>
      </c>
      <c r="Y3464" s="21">
        <f>Ugovori_OPULJP[[#This Row],[Bespovratna sredstva - Ukupno (EU+Nac) HRK
= Ukupna ugovorena vrijednost bespovratnih sredstava]]+Ugovori_OPULJP[[#This Row],[Javni doprinos korisnika - HRK]]+Ugovori_OPULJP[[#This Row],[Privatni doprinos korisnika - HRK]]</f>
        <v>1194848.8899999999</v>
      </c>
      <c r="Z3464" s="22">
        <f>Ugovori_OPULJP[[#This Row],[UKUPNI PRIHVATLJIVI IZDACI
TOTAL ELIGIBLE EXPENDITURE
= Bespovratna sredstva ukupno + doprinos korisnika
= Ukupni prihvatljivi troškovi
= Ukupna ugovorena vrijednost projekta HRK]]/7.5345</f>
        <v>158583.70031189857</v>
      </c>
      <c r="AA3464" s="13" t="s">
        <v>2792</v>
      </c>
      <c r="AB3464" s="13" t="s">
        <v>145</v>
      </c>
      <c r="AC3464" s="98" t="s">
        <v>12538</v>
      </c>
      <c r="AD3464" s="12" t="s">
        <v>2794</v>
      </c>
    </row>
    <row r="3465" spans="1:30" ht="88.5" customHeight="1" x14ac:dyDescent="0.3">
      <c r="A3465" s="10" t="s">
        <v>12539</v>
      </c>
      <c r="B3465" s="11" t="s">
        <v>2787</v>
      </c>
      <c r="C3465" s="12" t="s">
        <v>2788</v>
      </c>
      <c r="D3465" s="12" t="s">
        <v>12481</v>
      </c>
      <c r="E3465" s="13" t="s">
        <v>223</v>
      </c>
      <c r="F3465" s="14" t="s">
        <v>12540</v>
      </c>
      <c r="G3465" s="14" t="s">
        <v>12541</v>
      </c>
      <c r="H3465" s="16">
        <v>43178</v>
      </c>
      <c r="I3465" s="16">
        <v>43909</v>
      </c>
      <c r="J3465" s="17" t="str">
        <f>IF(Ugovori_OPULJP[[#This Row],[DATUM ZAVRŠETKA OPERACIJE]]&gt;DATE(2023,12,31),"u provedbi","završen")</f>
        <v>završen</v>
      </c>
      <c r="K3465" s="15" t="s">
        <v>12542</v>
      </c>
      <c r="L3465" s="15" t="s">
        <v>591</v>
      </c>
      <c r="M3465" s="18">
        <v>0.85</v>
      </c>
      <c r="N3465" s="18">
        <v>0.15</v>
      </c>
      <c r="O3465" s="19">
        <f>Ugovori_OPULJP[[#This Row],[Bespovratna sredstva - Ukupno (EU+Nac) HRK
= Ukupna ugovorena vrijednost bespovratnih sredstava]]*Ugovori_OPULJP[[#This Row],[EU STOPA SUFINANCIRANJA %
EU CO-FINANCING RATE %]]</f>
        <v>593881.64650000003</v>
      </c>
      <c r="P3465" s="20">
        <f>Ugovori_OPULJP[[#This Row],[Bespovratna sredstva - EU dio - HRK]]/7.5345</f>
        <v>78821.63998938218</v>
      </c>
      <c r="Q3465" s="19">
        <f>Ugovori_OPULJP[[#This Row],[Bespovratna sredstva - Ukupno (EU+Nac) HRK
= Ukupna ugovorena vrijednost bespovratnih sredstava]]*Ugovori_OPULJP[[#This Row],[STOPA NACIONALNOG SUFINANCIRANJA %]]</f>
        <v>104802.64350000001</v>
      </c>
      <c r="R3465" s="20">
        <f>Ugovori_OPULJP[[#This Row],[Bespovratna sredstva - Nacionalni dio - HRK]]/7.5345</f>
        <v>13909.701174596854</v>
      </c>
      <c r="S3465" s="19">
        <v>698684.29</v>
      </c>
      <c r="T3465" s="20">
        <f>Ugovori_OPULJP[[#This Row],[Bespovratna sredstva - Ukupno (EU+Nac) HRK
= Ukupna ugovorena vrijednost bespovratnih sredstava]]/7.5345</f>
        <v>92731.341163979028</v>
      </c>
      <c r="U3465" s="19">
        <v>164671.30999999994</v>
      </c>
      <c r="V3465" s="20">
        <f>Ugovori_OPULJP[[#This Row],[Javni doprinos korisnika - HRK]]/7.5345</f>
        <v>21855.638728515485</v>
      </c>
      <c r="W3465" s="19">
        <v>0</v>
      </c>
      <c r="X3465" s="20">
        <f>Ugovori_OPULJP[[#This Row],[Privatni doprinos korisnika - HRK]]/7.5345</f>
        <v>0</v>
      </c>
      <c r="Y3465" s="21">
        <f>Ugovori_OPULJP[[#This Row],[Bespovratna sredstva - Ukupno (EU+Nac) HRK
= Ukupna ugovorena vrijednost bespovratnih sredstava]]+Ugovori_OPULJP[[#This Row],[Javni doprinos korisnika - HRK]]+Ugovori_OPULJP[[#This Row],[Privatni doprinos korisnika - HRK]]</f>
        <v>863355.6</v>
      </c>
      <c r="Z3465" s="22">
        <f>Ugovori_OPULJP[[#This Row],[UKUPNI PRIHVATLJIVI IZDACI
TOTAL ELIGIBLE EXPENDITURE
= Bespovratna sredstva ukupno + doprinos korisnika
= Ukupni prihvatljivi troškovi
= Ukupna ugovorena vrijednost projekta HRK]]/7.5345</f>
        <v>114586.97989249452</v>
      </c>
      <c r="AA3465" s="13" t="s">
        <v>2792</v>
      </c>
      <c r="AB3465" s="13" t="s">
        <v>145</v>
      </c>
      <c r="AC3465" s="98" t="s">
        <v>12543</v>
      </c>
      <c r="AD3465" s="12" t="s">
        <v>2794</v>
      </c>
    </row>
    <row r="3466" spans="1:30" ht="88.5" customHeight="1" x14ac:dyDescent="0.3">
      <c r="A3466" s="10" t="s">
        <v>12544</v>
      </c>
      <c r="B3466" s="11" t="s">
        <v>2787</v>
      </c>
      <c r="C3466" s="12" t="s">
        <v>2788</v>
      </c>
      <c r="D3466" s="12" t="s">
        <v>12481</v>
      </c>
      <c r="E3466" s="13" t="s">
        <v>223</v>
      </c>
      <c r="F3466" s="14" t="s">
        <v>12545</v>
      </c>
      <c r="G3466" s="14" t="s">
        <v>12546</v>
      </c>
      <c r="H3466" s="16">
        <v>43178</v>
      </c>
      <c r="I3466" s="16">
        <v>43909</v>
      </c>
      <c r="J3466" s="17" t="str">
        <f>IF(Ugovori_OPULJP[[#This Row],[DATUM ZAVRŠETKA OPERACIJE]]&gt;DATE(2023,12,31),"u provedbi","završen")</f>
        <v>završen</v>
      </c>
      <c r="K3466" s="15" t="s">
        <v>66</v>
      </c>
      <c r="L3466" s="15" t="s">
        <v>66</v>
      </c>
      <c r="M3466" s="18">
        <v>0.85</v>
      </c>
      <c r="N3466" s="18">
        <v>0.15</v>
      </c>
      <c r="O3466" s="19">
        <f>Ugovori_OPULJP[[#This Row],[Bespovratna sredstva - Ukupno (EU+Nac) HRK
= Ukupna ugovorena vrijednost bespovratnih sredstava]]*Ugovori_OPULJP[[#This Row],[EU STOPA SUFINANCIRANJA %
EU CO-FINANCING RATE %]]</f>
        <v>897151.53999999992</v>
      </c>
      <c r="P3466" s="20">
        <f>Ugovori_OPULJP[[#This Row],[Bespovratna sredstva - EU dio - HRK]]/7.5345</f>
        <v>119072.47196230671</v>
      </c>
      <c r="Q3466" s="19">
        <f>Ugovori_OPULJP[[#This Row],[Bespovratna sredstva - Ukupno (EU+Nac) HRK
= Ukupna ugovorena vrijednost bespovratnih sredstava]]*Ugovori_OPULJP[[#This Row],[STOPA NACIONALNOG SUFINANCIRANJA %]]</f>
        <v>158320.85999999999</v>
      </c>
      <c r="R3466" s="20">
        <f>Ugovori_OPULJP[[#This Row],[Bespovratna sredstva - Nacionalni dio - HRK]]/7.5345</f>
        <v>21012.789169818829</v>
      </c>
      <c r="S3466" s="19">
        <v>1055472.3999999999</v>
      </c>
      <c r="T3466" s="20">
        <f>Ugovori_OPULJP[[#This Row],[Bespovratna sredstva - Ukupno (EU+Nac) HRK
= Ukupna ugovorena vrijednost bespovratnih sredstava]]/7.5345</f>
        <v>140085.26113212554</v>
      </c>
      <c r="U3466" s="19">
        <v>0</v>
      </c>
      <c r="V3466" s="20">
        <f>Ugovori_OPULJP[[#This Row],[Javni doprinos korisnika - HRK]]/7.5345</f>
        <v>0</v>
      </c>
      <c r="W3466" s="19">
        <v>0</v>
      </c>
      <c r="X3466" s="20">
        <f>Ugovori_OPULJP[[#This Row],[Privatni doprinos korisnika - HRK]]/7.5345</f>
        <v>0</v>
      </c>
      <c r="Y3466" s="21">
        <f>Ugovori_OPULJP[[#This Row],[Bespovratna sredstva - Ukupno (EU+Nac) HRK
= Ukupna ugovorena vrijednost bespovratnih sredstava]]+Ugovori_OPULJP[[#This Row],[Javni doprinos korisnika - HRK]]+Ugovori_OPULJP[[#This Row],[Privatni doprinos korisnika - HRK]]</f>
        <v>1055472.3999999999</v>
      </c>
      <c r="Z3466" s="22">
        <f>Ugovori_OPULJP[[#This Row],[UKUPNI PRIHVATLJIVI IZDACI
TOTAL ELIGIBLE EXPENDITURE
= Bespovratna sredstva ukupno + doprinos korisnika
= Ukupni prihvatljivi troškovi
= Ukupna ugovorena vrijednost projekta HRK]]/7.5345</f>
        <v>140085.26113212554</v>
      </c>
      <c r="AA3466" s="13" t="s">
        <v>2792</v>
      </c>
      <c r="AB3466" s="13" t="s">
        <v>145</v>
      </c>
      <c r="AC3466" s="98" t="s">
        <v>12547</v>
      </c>
      <c r="AD3466" s="12" t="s">
        <v>2794</v>
      </c>
    </row>
    <row r="3467" spans="1:30" ht="88.5" customHeight="1" x14ac:dyDescent="0.3">
      <c r="A3467" s="10" t="s">
        <v>12548</v>
      </c>
      <c r="B3467" s="11" t="s">
        <v>2787</v>
      </c>
      <c r="C3467" s="12" t="s">
        <v>2788</v>
      </c>
      <c r="D3467" s="12" t="s">
        <v>12481</v>
      </c>
      <c r="E3467" s="13" t="s">
        <v>223</v>
      </c>
      <c r="F3467" s="14" t="s">
        <v>12549</v>
      </c>
      <c r="G3467" s="14" t="s">
        <v>12550</v>
      </c>
      <c r="H3467" s="16">
        <v>43178</v>
      </c>
      <c r="I3467" s="16">
        <v>43787</v>
      </c>
      <c r="J3467" s="17" t="str">
        <f>IF(Ugovori_OPULJP[[#This Row],[DATUM ZAVRŠETKA OPERACIJE]]&gt;DATE(2023,12,31),"u provedbi","završen")</f>
        <v>završen</v>
      </c>
      <c r="K3467" s="15" t="s">
        <v>66</v>
      </c>
      <c r="L3467" s="15" t="s">
        <v>66</v>
      </c>
      <c r="M3467" s="18">
        <v>0.85</v>
      </c>
      <c r="N3467" s="18">
        <v>0.15</v>
      </c>
      <c r="O3467" s="19">
        <f>Ugovori_OPULJP[[#This Row],[Bespovratna sredstva - Ukupno (EU+Nac) HRK
= Ukupna ugovorena vrijednost bespovratnih sredstava]]*Ugovori_OPULJP[[#This Row],[EU STOPA SUFINANCIRANJA %
EU CO-FINANCING RATE %]]</f>
        <v>921770.10699999996</v>
      </c>
      <c r="P3467" s="20">
        <f>Ugovori_OPULJP[[#This Row],[Bespovratna sredstva - EU dio - HRK]]/7.5345</f>
        <v>122339.91731369034</v>
      </c>
      <c r="Q3467" s="19">
        <f>Ugovori_OPULJP[[#This Row],[Bespovratna sredstva - Ukupno (EU+Nac) HRK
= Ukupna ugovorena vrijednost bespovratnih sredstava]]*Ugovori_OPULJP[[#This Row],[STOPA NACIONALNOG SUFINANCIRANJA %]]</f>
        <v>162665.31299999999</v>
      </c>
      <c r="R3467" s="20">
        <f>Ugovori_OPULJP[[#This Row],[Bespovratna sredstva - Nacionalni dio - HRK]]/7.5345</f>
        <v>21589.397173004178</v>
      </c>
      <c r="S3467" s="19">
        <v>1084435.42</v>
      </c>
      <c r="T3467" s="20">
        <f>Ugovori_OPULJP[[#This Row],[Bespovratna sredstva - Ukupno (EU+Nac) HRK
= Ukupna ugovorena vrijednost bespovratnih sredstava]]/7.5345</f>
        <v>143929.31448669452</v>
      </c>
      <c r="U3467" s="19">
        <v>0</v>
      </c>
      <c r="V3467" s="20">
        <f>Ugovori_OPULJP[[#This Row],[Javni doprinos korisnika - HRK]]/7.5345</f>
        <v>0</v>
      </c>
      <c r="W3467" s="19">
        <v>0</v>
      </c>
      <c r="X3467" s="20">
        <f>Ugovori_OPULJP[[#This Row],[Privatni doprinos korisnika - HRK]]/7.5345</f>
        <v>0</v>
      </c>
      <c r="Y3467" s="21">
        <f>Ugovori_OPULJP[[#This Row],[Bespovratna sredstva - Ukupno (EU+Nac) HRK
= Ukupna ugovorena vrijednost bespovratnih sredstava]]+Ugovori_OPULJP[[#This Row],[Javni doprinos korisnika - HRK]]+Ugovori_OPULJP[[#This Row],[Privatni doprinos korisnika - HRK]]</f>
        <v>1084435.42</v>
      </c>
      <c r="Z3467" s="22">
        <f>Ugovori_OPULJP[[#This Row],[UKUPNI PRIHVATLJIVI IZDACI
TOTAL ELIGIBLE EXPENDITURE
= Bespovratna sredstva ukupno + doprinos korisnika
= Ukupni prihvatljivi troškovi
= Ukupna ugovorena vrijednost projekta HRK]]/7.5345</f>
        <v>143929.31448669452</v>
      </c>
      <c r="AA3467" s="13" t="s">
        <v>2792</v>
      </c>
      <c r="AB3467" s="13" t="s">
        <v>145</v>
      </c>
      <c r="AC3467" s="98" t="s">
        <v>12551</v>
      </c>
      <c r="AD3467" s="12" t="s">
        <v>2794</v>
      </c>
    </row>
    <row r="3468" spans="1:30" ht="88.5" customHeight="1" x14ac:dyDescent="0.3">
      <c r="A3468" s="10" t="s">
        <v>12552</v>
      </c>
      <c r="B3468" s="11" t="s">
        <v>2787</v>
      </c>
      <c r="C3468" s="12" t="s">
        <v>2788</v>
      </c>
      <c r="D3468" s="12" t="s">
        <v>12481</v>
      </c>
      <c r="E3468" s="13" t="s">
        <v>223</v>
      </c>
      <c r="F3468" s="14" t="s">
        <v>12553</v>
      </c>
      <c r="G3468" s="14" t="s">
        <v>12554</v>
      </c>
      <c r="H3468" s="16">
        <v>43344</v>
      </c>
      <c r="I3468" s="16">
        <v>44075</v>
      </c>
      <c r="J3468" s="17" t="str">
        <f>IF(Ugovori_OPULJP[[#This Row],[DATUM ZAVRŠETKA OPERACIJE]]&gt;DATE(2023,12,31),"u provedbi","završen")</f>
        <v>završen</v>
      </c>
      <c r="K3468" s="15" t="s">
        <v>240</v>
      </c>
      <c r="L3468" s="15" t="s">
        <v>240</v>
      </c>
      <c r="M3468" s="18">
        <v>0.85</v>
      </c>
      <c r="N3468" s="18">
        <v>0.15</v>
      </c>
      <c r="O3468" s="19">
        <f>Ugovori_OPULJP[[#This Row],[Bespovratna sredstva - Ukupno (EU+Nac) HRK
= Ukupna ugovorena vrijednost bespovratnih sredstava]]*Ugovori_OPULJP[[#This Row],[EU STOPA SUFINANCIRANJA %
EU CO-FINANCING RATE %]]</f>
        <v>1017786.9145000001</v>
      </c>
      <c r="P3468" s="20">
        <f>Ugovori_OPULJP[[#This Row],[Bespovratna sredstva - EU dio - HRK]]/7.5345</f>
        <v>135083.53766009689</v>
      </c>
      <c r="Q3468" s="19">
        <f>Ugovori_OPULJP[[#This Row],[Bespovratna sredstva - Ukupno (EU+Nac) HRK
= Ukupna ugovorena vrijednost bespovratnih sredstava]]*Ugovori_OPULJP[[#This Row],[STOPA NACIONALNOG SUFINANCIRANJA %]]</f>
        <v>179609.45550000001</v>
      </c>
      <c r="R3468" s="20">
        <f>Ugovori_OPULJP[[#This Row],[Bespovratna sredstva - Nacionalni dio - HRK]]/7.5345</f>
        <v>23838.271351781805</v>
      </c>
      <c r="S3468" s="19">
        <v>1197396.3700000001</v>
      </c>
      <c r="T3468" s="20">
        <f>Ugovori_OPULJP[[#This Row],[Bespovratna sredstva - Ukupno (EU+Nac) HRK
= Ukupna ugovorena vrijednost bespovratnih sredstava]]/7.5345</f>
        <v>158921.80901187871</v>
      </c>
      <c r="U3468" s="19">
        <v>0</v>
      </c>
      <c r="V3468" s="20">
        <f>Ugovori_OPULJP[[#This Row],[Javni doprinos korisnika - HRK]]/7.5345</f>
        <v>0</v>
      </c>
      <c r="W3468" s="19">
        <v>0</v>
      </c>
      <c r="X3468" s="20">
        <f>Ugovori_OPULJP[[#This Row],[Privatni doprinos korisnika - HRK]]/7.5345</f>
        <v>0</v>
      </c>
      <c r="Y3468" s="21">
        <f>Ugovori_OPULJP[[#This Row],[Bespovratna sredstva - Ukupno (EU+Nac) HRK
= Ukupna ugovorena vrijednost bespovratnih sredstava]]+Ugovori_OPULJP[[#This Row],[Javni doprinos korisnika - HRK]]+Ugovori_OPULJP[[#This Row],[Privatni doprinos korisnika - HRK]]</f>
        <v>1197396.3700000001</v>
      </c>
      <c r="Z3468" s="22">
        <f>Ugovori_OPULJP[[#This Row],[UKUPNI PRIHVATLJIVI IZDACI
TOTAL ELIGIBLE EXPENDITURE
= Bespovratna sredstva ukupno + doprinos korisnika
= Ukupni prihvatljivi troškovi
= Ukupna ugovorena vrijednost projekta HRK]]/7.5345</f>
        <v>158921.80901187871</v>
      </c>
      <c r="AA3468" s="13" t="s">
        <v>2792</v>
      </c>
      <c r="AB3468" s="13" t="s">
        <v>145</v>
      </c>
      <c r="AC3468" s="98" t="s">
        <v>12555</v>
      </c>
      <c r="AD3468" s="12" t="s">
        <v>2794</v>
      </c>
    </row>
    <row r="3469" spans="1:30" ht="88.5" customHeight="1" x14ac:dyDescent="0.3">
      <c r="A3469" s="10" t="s">
        <v>12556</v>
      </c>
      <c r="B3469" s="11" t="s">
        <v>2787</v>
      </c>
      <c r="C3469" s="12" t="s">
        <v>2788</v>
      </c>
      <c r="D3469" s="12" t="s">
        <v>12481</v>
      </c>
      <c r="E3469" s="13" t="s">
        <v>223</v>
      </c>
      <c r="F3469" s="14" t="s">
        <v>12557</v>
      </c>
      <c r="G3469" s="14" t="s">
        <v>1652</v>
      </c>
      <c r="H3469" s="16">
        <v>43178</v>
      </c>
      <c r="I3469" s="16">
        <v>43908</v>
      </c>
      <c r="J3469" s="17" t="str">
        <f>IF(Ugovori_OPULJP[[#This Row],[DATUM ZAVRŠETKA OPERACIJE]]&gt;DATE(2023,12,31),"u provedbi","završen")</f>
        <v>završen</v>
      </c>
      <c r="K3469" s="15" t="s">
        <v>6284</v>
      </c>
      <c r="L3469" s="15" t="s">
        <v>21</v>
      </c>
      <c r="M3469" s="18">
        <v>0.85</v>
      </c>
      <c r="N3469" s="18">
        <v>0.15</v>
      </c>
      <c r="O3469" s="19">
        <f>Ugovori_OPULJP[[#This Row],[Bespovratna sredstva - Ukupno (EU+Nac) HRK
= Ukupna ugovorena vrijednost bespovratnih sredstava]]*Ugovori_OPULJP[[#This Row],[EU STOPA SUFINANCIRANJA %
EU CO-FINANCING RATE %]]</f>
        <v>774890.76149999991</v>
      </c>
      <c r="P3469" s="20">
        <f>Ugovori_OPULJP[[#This Row],[Bespovratna sredstva - EU dio - HRK]]/7.5345</f>
        <v>102845.67808082818</v>
      </c>
      <c r="Q3469" s="19">
        <f>Ugovori_OPULJP[[#This Row],[Bespovratna sredstva - Ukupno (EU+Nac) HRK
= Ukupna ugovorena vrijednost bespovratnih sredstava]]*Ugovori_OPULJP[[#This Row],[STOPA NACIONALNOG SUFINANCIRANJA %]]</f>
        <v>136745.42849999998</v>
      </c>
      <c r="R3469" s="20">
        <f>Ugovori_OPULJP[[#This Row],[Bespovratna sredstva - Nacionalni dio - HRK]]/7.5345</f>
        <v>18149.237308381442</v>
      </c>
      <c r="S3469" s="19">
        <v>911636.19</v>
      </c>
      <c r="T3469" s="20">
        <f>Ugovori_OPULJP[[#This Row],[Bespovratna sredstva - Ukupno (EU+Nac) HRK
= Ukupna ugovorena vrijednost bespovratnih sredstava]]/7.5345</f>
        <v>120994.91538920962</v>
      </c>
      <c r="U3469" s="19">
        <v>0</v>
      </c>
      <c r="V3469" s="20">
        <f>Ugovori_OPULJP[[#This Row],[Javni doprinos korisnika - HRK]]/7.5345</f>
        <v>0</v>
      </c>
      <c r="W3469" s="19">
        <v>0</v>
      </c>
      <c r="X3469" s="20">
        <f>Ugovori_OPULJP[[#This Row],[Privatni doprinos korisnika - HRK]]/7.5345</f>
        <v>0</v>
      </c>
      <c r="Y3469" s="21">
        <f>Ugovori_OPULJP[[#This Row],[Bespovratna sredstva - Ukupno (EU+Nac) HRK
= Ukupna ugovorena vrijednost bespovratnih sredstava]]+Ugovori_OPULJP[[#This Row],[Javni doprinos korisnika - HRK]]+Ugovori_OPULJP[[#This Row],[Privatni doprinos korisnika - HRK]]</f>
        <v>911636.19</v>
      </c>
      <c r="Z3469" s="22">
        <f>Ugovori_OPULJP[[#This Row],[UKUPNI PRIHVATLJIVI IZDACI
TOTAL ELIGIBLE EXPENDITURE
= Bespovratna sredstva ukupno + doprinos korisnika
= Ukupni prihvatljivi troškovi
= Ukupna ugovorena vrijednost projekta HRK]]/7.5345</f>
        <v>120994.91538920962</v>
      </c>
      <c r="AA3469" s="13" t="s">
        <v>2792</v>
      </c>
      <c r="AB3469" s="13" t="s">
        <v>145</v>
      </c>
      <c r="AC3469" s="98" t="s">
        <v>12558</v>
      </c>
      <c r="AD3469" s="12" t="s">
        <v>2794</v>
      </c>
    </row>
    <row r="3470" spans="1:30" ht="88.5" customHeight="1" x14ac:dyDescent="0.3">
      <c r="A3470" s="10" t="s">
        <v>12559</v>
      </c>
      <c r="B3470" s="11" t="s">
        <v>2787</v>
      </c>
      <c r="C3470" s="12" t="s">
        <v>2788</v>
      </c>
      <c r="D3470" s="12" t="s">
        <v>12481</v>
      </c>
      <c r="E3470" s="13" t="s">
        <v>223</v>
      </c>
      <c r="F3470" s="14" t="s">
        <v>12560</v>
      </c>
      <c r="G3470" s="14" t="s">
        <v>12561</v>
      </c>
      <c r="H3470" s="16">
        <v>43178</v>
      </c>
      <c r="I3470" s="16">
        <v>43909</v>
      </c>
      <c r="J3470" s="17" t="str">
        <f>IF(Ugovori_OPULJP[[#This Row],[DATUM ZAVRŠETKA OPERACIJE]]&gt;DATE(2023,12,31),"u provedbi","završen")</f>
        <v>završen</v>
      </c>
      <c r="K3470" s="15" t="s">
        <v>21</v>
      </c>
      <c r="L3470" s="15" t="s">
        <v>21</v>
      </c>
      <c r="M3470" s="18">
        <v>0.85</v>
      </c>
      <c r="N3470" s="18">
        <v>0.15</v>
      </c>
      <c r="O3470" s="19">
        <f>Ugovori_OPULJP[[#This Row],[Bespovratna sredstva - Ukupno (EU+Nac) HRK
= Ukupna ugovorena vrijednost bespovratnih sredstava]]*Ugovori_OPULJP[[#This Row],[EU STOPA SUFINANCIRANJA %
EU CO-FINANCING RATE %]]</f>
        <v>986132.83799999999</v>
      </c>
      <c r="P3470" s="20">
        <f>Ugovori_OPULJP[[#This Row],[Bespovratna sredstva - EU dio - HRK]]/7.5345</f>
        <v>130882.31972924546</v>
      </c>
      <c r="Q3470" s="19">
        <f>Ugovori_OPULJP[[#This Row],[Bespovratna sredstva - Ukupno (EU+Nac) HRK
= Ukupna ugovorena vrijednost bespovratnih sredstava]]*Ugovori_OPULJP[[#This Row],[STOPA NACIONALNOG SUFINANCIRANJA %]]</f>
        <v>174023.44200000001</v>
      </c>
      <c r="R3470" s="20">
        <f>Ugovori_OPULJP[[#This Row],[Bespovratna sredstva - Nacionalni dio - HRK]]/7.5345</f>
        <v>23096.879952219788</v>
      </c>
      <c r="S3470" s="19">
        <v>1160156.28</v>
      </c>
      <c r="T3470" s="20">
        <f>Ugovori_OPULJP[[#This Row],[Bespovratna sredstva - Ukupno (EU+Nac) HRK
= Ukupna ugovorena vrijednost bespovratnih sredstava]]/7.5345</f>
        <v>153979.19968146525</v>
      </c>
      <c r="U3470" s="19">
        <v>0</v>
      </c>
      <c r="V3470" s="20">
        <f>Ugovori_OPULJP[[#This Row],[Javni doprinos korisnika - HRK]]/7.5345</f>
        <v>0</v>
      </c>
      <c r="W3470" s="19">
        <v>0</v>
      </c>
      <c r="X3470" s="20">
        <f>Ugovori_OPULJP[[#This Row],[Privatni doprinos korisnika - HRK]]/7.5345</f>
        <v>0</v>
      </c>
      <c r="Y3470" s="21">
        <f>Ugovori_OPULJP[[#This Row],[Bespovratna sredstva - Ukupno (EU+Nac) HRK
= Ukupna ugovorena vrijednost bespovratnih sredstava]]+Ugovori_OPULJP[[#This Row],[Javni doprinos korisnika - HRK]]+Ugovori_OPULJP[[#This Row],[Privatni doprinos korisnika - HRK]]</f>
        <v>1160156.28</v>
      </c>
      <c r="Z3470" s="22">
        <f>Ugovori_OPULJP[[#This Row],[UKUPNI PRIHVATLJIVI IZDACI
TOTAL ELIGIBLE EXPENDITURE
= Bespovratna sredstva ukupno + doprinos korisnika
= Ukupni prihvatljivi troškovi
= Ukupna ugovorena vrijednost projekta HRK]]/7.5345</f>
        <v>153979.19968146525</v>
      </c>
      <c r="AA3470" s="13" t="s">
        <v>2792</v>
      </c>
      <c r="AB3470" s="13" t="s">
        <v>145</v>
      </c>
      <c r="AC3470" s="98" t="s">
        <v>12562</v>
      </c>
      <c r="AD3470" s="12" t="s">
        <v>2794</v>
      </c>
    </row>
    <row r="3471" spans="1:30" ht="88.5" customHeight="1" x14ac:dyDescent="0.3">
      <c r="A3471" s="10" t="s">
        <v>12563</v>
      </c>
      <c r="B3471" s="11" t="s">
        <v>2787</v>
      </c>
      <c r="C3471" s="12" t="s">
        <v>2788</v>
      </c>
      <c r="D3471" s="12" t="s">
        <v>12481</v>
      </c>
      <c r="E3471" s="13" t="s">
        <v>223</v>
      </c>
      <c r="F3471" s="14" t="s">
        <v>12564</v>
      </c>
      <c r="G3471" s="14" t="s">
        <v>12565</v>
      </c>
      <c r="H3471" s="16">
        <v>43178</v>
      </c>
      <c r="I3471" s="16">
        <v>43908</v>
      </c>
      <c r="J3471" s="17" t="str">
        <f>IF(Ugovori_OPULJP[[#This Row],[DATUM ZAVRŠETKA OPERACIJE]]&gt;DATE(2023,12,31),"u provedbi","završen")</f>
        <v>završen</v>
      </c>
      <c r="K3471" s="15" t="s">
        <v>12566</v>
      </c>
      <c r="L3471" s="15" t="s">
        <v>21</v>
      </c>
      <c r="M3471" s="18">
        <v>0.85</v>
      </c>
      <c r="N3471" s="18">
        <v>0.15</v>
      </c>
      <c r="O3471" s="19">
        <f>Ugovori_OPULJP[[#This Row],[Bespovratna sredstva - Ukupno (EU+Nac) HRK
= Ukupna ugovorena vrijednost bespovratnih sredstava]]*Ugovori_OPULJP[[#This Row],[EU STOPA SUFINANCIRANJA %
EU CO-FINANCING RATE %]]</f>
        <v>936828.16299999994</v>
      </c>
      <c r="P3471" s="20">
        <f>Ugovori_OPULJP[[#This Row],[Bespovratna sredstva - EU dio - HRK]]/7.5345</f>
        <v>124338.46479527505</v>
      </c>
      <c r="Q3471" s="19">
        <f>Ugovori_OPULJP[[#This Row],[Bespovratna sredstva - Ukupno (EU+Nac) HRK
= Ukupna ugovorena vrijednost bespovratnih sredstava]]*Ugovori_OPULJP[[#This Row],[STOPA NACIONALNOG SUFINANCIRANJA %]]</f>
        <v>165322.617</v>
      </c>
      <c r="R3471" s="20">
        <f>Ugovori_OPULJP[[#This Row],[Bespovratna sredstva - Nacionalni dio - HRK]]/7.5345</f>
        <v>21942.082022695598</v>
      </c>
      <c r="S3471" s="19">
        <v>1102150.78</v>
      </c>
      <c r="T3471" s="20">
        <f>Ugovori_OPULJP[[#This Row],[Bespovratna sredstva - Ukupno (EU+Nac) HRK
= Ukupna ugovorena vrijednost bespovratnih sredstava]]/7.5345</f>
        <v>146280.54681797067</v>
      </c>
      <c r="U3471" s="19">
        <v>0</v>
      </c>
      <c r="V3471" s="20">
        <f>Ugovori_OPULJP[[#This Row],[Javni doprinos korisnika - HRK]]/7.5345</f>
        <v>0</v>
      </c>
      <c r="W3471" s="19">
        <v>0</v>
      </c>
      <c r="X3471" s="20">
        <f>Ugovori_OPULJP[[#This Row],[Privatni doprinos korisnika - HRK]]/7.5345</f>
        <v>0</v>
      </c>
      <c r="Y3471" s="21">
        <f>Ugovori_OPULJP[[#This Row],[Bespovratna sredstva - Ukupno (EU+Nac) HRK
= Ukupna ugovorena vrijednost bespovratnih sredstava]]+Ugovori_OPULJP[[#This Row],[Javni doprinos korisnika - HRK]]+Ugovori_OPULJP[[#This Row],[Privatni doprinos korisnika - HRK]]</f>
        <v>1102150.78</v>
      </c>
      <c r="Z3471" s="22">
        <f>Ugovori_OPULJP[[#This Row],[UKUPNI PRIHVATLJIVI IZDACI
TOTAL ELIGIBLE EXPENDITURE
= Bespovratna sredstva ukupno + doprinos korisnika
= Ukupni prihvatljivi troškovi
= Ukupna ugovorena vrijednost projekta HRK]]/7.5345</f>
        <v>146280.54681797067</v>
      </c>
      <c r="AA3471" s="13" t="s">
        <v>2792</v>
      </c>
      <c r="AB3471" s="13" t="s">
        <v>145</v>
      </c>
      <c r="AC3471" s="98" t="s">
        <v>12567</v>
      </c>
      <c r="AD3471" s="12" t="s">
        <v>2794</v>
      </c>
    </row>
    <row r="3472" spans="1:30" ht="88.5" customHeight="1" x14ac:dyDescent="0.3">
      <c r="A3472" s="10" t="s">
        <v>12568</v>
      </c>
      <c r="B3472" s="11" t="s">
        <v>2787</v>
      </c>
      <c r="C3472" s="12" t="s">
        <v>2788</v>
      </c>
      <c r="D3472" s="12" t="s">
        <v>12481</v>
      </c>
      <c r="E3472" s="13" t="s">
        <v>223</v>
      </c>
      <c r="F3472" s="14" t="s">
        <v>12569</v>
      </c>
      <c r="G3472" s="14" t="s">
        <v>12570</v>
      </c>
      <c r="H3472" s="16">
        <v>43178</v>
      </c>
      <c r="I3472" s="16">
        <v>43848</v>
      </c>
      <c r="J3472" s="17" t="str">
        <f>IF(Ugovori_OPULJP[[#This Row],[DATUM ZAVRŠETKA OPERACIJE]]&gt;DATE(2023,12,31),"u provedbi","završen")</f>
        <v>završen</v>
      </c>
      <c r="K3472" s="15" t="s">
        <v>2469</v>
      </c>
      <c r="L3472" s="15" t="s">
        <v>21</v>
      </c>
      <c r="M3472" s="18">
        <v>0.85</v>
      </c>
      <c r="N3472" s="18">
        <v>0.15</v>
      </c>
      <c r="O3472" s="19">
        <f>Ugovori_OPULJP[[#This Row],[Bespovratna sredstva - Ukupno (EU+Nac) HRK
= Ukupna ugovorena vrijednost bespovratnih sredstava]]*Ugovori_OPULJP[[#This Row],[EU STOPA SUFINANCIRANJA %
EU CO-FINANCING RATE %]]</f>
        <v>1004983.5430000001</v>
      </c>
      <c r="P3472" s="20">
        <f>Ugovori_OPULJP[[#This Row],[Bespovratna sredstva - EU dio - HRK]]/7.5345</f>
        <v>133384.23823744111</v>
      </c>
      <c r="Q3472" s="19">
        <f>Ugovori_OPULJP[[#This Row],[Bespovratna sredstva - Ukupno (EU+Nac) HRK
= Ukupna ugovorena vrijednost bespovratnih sredstava]]*Ugovori_OPULJP[[#This Row],[STOPA NACIONALNOG SUFINANCIRANJA %]]</f>
        <v>177350.03700000001</v>
      </c>
      <c r="R3472" s="20">
        <f>Ugovori_OPULJP[[#This Row],[Bespovratna sredstva - Nacionalni dio - HRK]]/7.5345</f>
        <v>23538.394983077844</v>
      </c>
      <c r="S3472" s="19">
        <v>1182333.58</v>
      </c>
      <c r="T3472" s="20">
        <f>Ugovori_OPULJP[[#This Row],[Bespovratna sredstva - Ukupno (EU+Nac) HRK
= Ukupna ugovorena vrijednost bespovratnih sredstava]]/7.5345</f>
        <v>156922.63322051894</v>
      </c>
      <c r="U3472" s="19">
        <v>0</v>
      </c>
      <c r="V3472" s="20">
        <f>Ugovori_OPULJP[[#This Row],[Javni doprinos korisnika - HRK]]/7.5345</f>
        <v>0</v>
      </c>
      <c r="W3472" s="19">
        <v>0</v>
      </c>
      <c r="X3472" s="20">
        <f>Ugovori_OPULJP[[#This Row],[Privatni doprinos korisnika - HRK]]/7.5345</f>
        <v>0</v>
      </c>
      <c r="Y3472" s="21">
        <f>Ugovori_OPULJP[[#This Row],[Bespovratna sredstva - Ukupno (EU+Nac) HRK
= Ukupna ugovorena vrijednost bespovratnih sredstava]]+Ugovori_OPULJP[[#This Row],[Javni doprinos korisnika - HRK]]+Ugovori_OPULJP[[#This Row],[Privatni doprinos korisnika - HRK]]</f>
        <v>1182333.58</v>
      </c>
      <c r="Z3472" s="22">
        <f>Ugovori_OPULJP[[#This Row],[UKUPNI PRIHVATLJIVI IZDACI
TOTAL ELIGIBLE EXPENDITURE
= Bespovratna sredstva ukupno + doprinos korisnika
= Ukupni prihvatljivi troškovi
= Ukupna ugovorena vrijednost projekta HRK]]/7.5345</f>
        <v>156922.63322051894</v>
      </c>
      <c r="AA3472" s="13" t="s">
        <v>2792</v>
      </c>
      <c r="AB3472" s="13" t="s">
        <v>145</v>
      </c>
      <c r="AC3472" s="98" t="s">
        <v>12571</v>
      </c>
      <c r="AD3472" s="12" t="s">
        <v>2794</v>
      </c>
    </row>
    <row r="3473" spans="1:30" ht="88.5" customHeight="1" x14ac:dyDescent="0.3">
      <c r="A3473" s="10" t="s">
        <v>12572</v>
      </c>
      <c r="B3473" s="11" t="s">
        <v>2787</v>
      </c>
      <c r="C3473" s="12" t="s">
        <v>2788</v>
      </c>
      <c r="D3473" s="12" t="s">
        <v>12481</v>
      </c>
      <c r="E3473" s="13" t="s">
        <v>223</v>
      </c>
      <c r="F3473" s="14" t="s">
        <v>12573</v>
      </c>
      <c r="G3473" s="14" t="s">
        <v>1092</v>
      </c>
      <c r="H3473" s="16">
        <v>43178</v>
      </c>
      <c r="I3473" s="16">
        <v>43908</v>
      </c>
      <c r="J3473" s="17" t="str">
        <f>IF(Ugovori_OPULJP[[#This Row],[DATUM ZAVRŠETKA OPERACIJE]]&gt;DATE(2023,12,31),"u provedbi","završen")</f>
        <v>završen</v>
      </c>
      <c r="K3473" s="15" t="s">
        <v>21</v>
      </c>
      <c r="L3473" s="15" t="s">
        <v>21</v>
      </c>
      <c r="M3473" s="18">
        <v>0.85</v>
      </c>
      <c r="N3473" s="18">
        <v>0.15</v>
      </c>
      <c r="O3473" s="19">
        <f>Ugovori_OPULJP[[#This Row],[Bespovratna sredstva - Ukupno (EU+Nac) HRK
= Ukupna ugovorena vrijednost bespovratnih sredstava]]*Ugovori_OPULJP[[#This Row],[EU STOPA SUFINANCIRANJA %
EU CO-FINANCING RATE %]]</f>
        <v>762485.42800000007</v>
      </c>
      <c r="P3473" s="20">
        <f>Ugovori_OPULJP[[#This Row],[Bespovratna sredstva - EU dio - HRK]]/7.5345</f>
        <v>101199.20737938816</v>
      </c>
      <c r="Q3473" s="19">
        <f>Ugovori_OPULJP[[#This Row],[Bespovratna sredstva - Ukupno (EU+Nac) HRK
= Ukupna ugovorena vrijednost bespovratnih sredstava]]*Ugovori_OPULJP[[#This Row],[STOPA NACIONALNOG SUFINANCIRANJA %]]</f>
        <v>134556.25200000001</v>
      </c>
      <c r="R3473" s="20">
        <f>Ugovori_OPULJP[[#This Row],[Bespovratna sredstva - Nacionalni dio - HRK]]/7.5345</f>
        <v>17858.683655186145</v>
      </c>
      <c r="S3473" s="19">
        <v>897041.68</v>
      </c>
      <c r="T3473" s="20">
        <f>Ugovori_OPULJP[[#This Row],[Bespovratna sredstva - Ukupno (EU+Nac) HRK
= Ukupna ugovorena vrijednost bespovratnih sredstava]]/7.5345</f>
        <v>119057.89103457429</v>
      </c>
      <c r="U3473" s="19">
        <v>0</v>
      </c>
      <c r="V3473" s="20">
        <f>Ugovori_OPULJP[[#This Row],[Javni doprinos korisnika - HRK]]/7.5345</f>
        <v>0</v>
      </c>
      <c r="W3473" s="19">
        <v>0</v>
      </c>
      <c r="X3473" s="20">
        <f>Ugovori_OPULJP[[#This Row],[Privatni doprinos korisnika - HRK]]/7.5345</f>
        <v>0</v>
      </c>
      <c r="Y3473" s="21">
        <f>Ugovori_OPULJP[[#This Row],[Bespovratna sredstva - Ukupno (EU+Nac) HRK
= Ukupna ugovorena vrijednost bespovratnih sredstava]]+Ugovori_OPULJP[[#This Row],[Javni doprinos korisnika - HRK]]+Ugovori_OPULJP[[#This Row],[Privatni doprinos korisnika - HRK]]</f>
        <v>897041.68</v>
      </c>
      <c r="Z3473" s="22">
        <f>Ugovori_OPULJP[[#This Row],[UKUPNI PRIHVATLJIVI IZDACI
TOTAL ELIGIBLE EXPENDITURE
= Bespovratna sredstva ukupno + doprinos korisnika
= Ukupni prihvatljivi troškovi
= Ukupna ugovorena vrijednost projekta HRK]]/7.5345</f>
        <v>119057.89103457429</v>
      </c>
      <c r="AA3473" s="13" t="s">
        <v>2792</v>
      </c>
      <c r="AB3473" s="13" t="s">
        <v>145</v>
      </c>
      <c r="AC3473" s="98" t="s">
        <v>12574</v>
      </c>
      <c r="AD3473" s="12" t="s">
        <v>2794</v>
      </c>
    </row>
    <row r="3474" spans="1:30" ht="88.5" customHeight="1" x14ac:dyDescent="0.3">
      <c r="A3474" s="10" t="s">
        <v>12575</v>
      </c>
      <c r="B3474" s="11" t="s">
        <v>2787</v>
      </c>
      <c r="C3474" s="12" t="s">
        <v>2788</v>
      </c>
      <c r="D3474" s="12" t="s">
        <v>12481</v>
      </c>
      <c r="E3474" s="13" t="s">
        <v>223</v>
      </c>
      <c r="F3474" s="14" t="s">
        <v>12576</v>
      </c>
      <c r="G3474" s="14" t="s">
        <v>12577</v>
      </c>
      <c r="H3474" s="16">
        <v>43178</v>
      </c>
      <c r="I3474" s="16">
        <v>43908</v>
      </c>
      <c r="J3474" s="17" t="str">
        <f>IF(Ugovori_OPULJP[[#This Row],[DATUM ZAVRŠETKA OPERACIJE]]&gt;DATE(2023,12,31),"u provedbi","završen")</f>
        <v>završen</v>
      </c>
      <c r="K3474" s="15" t="s">
        <v>12578</v>
      </c>
      <c r="L3474" s="15" t="s">
        <v>21</v>
      </c>
      <c r="M3474" s="18">
        <v>0.85</v>
      </c>
      <c r="N3474" s="18">
        <v>0.15</v>
      </c>
      <c r="O3474" s="19">
        <f>Ugovori_OPULJP[[#This Row],[Bespovratna sredstva - Ukupno (EU+Nac) HRK
= Ukupna ugovorena vrijednost bespovratnih sredstava]]*Ugovori_OPULJP[[#This Row],[EU STOPA SUFINANCIRANJA %
EU CO-FINANCING RATE %]]</f>
        <v>893956.85749999993</v>
      </c>
      <c r="P3474" s="20">
        <f>Ugovori_OPULJP[[#This Row],[Bespovratna sredstva - EU dio - HRK]]/7.5345</f>
        <v>118648.46472891365</v>
      </c>
      <c r="Q3474" s="19">
        <f>Ugovori_OPULJP[[#This Row],[Bespovratna sredstva - Ukupno (EU+Nac) HRK
= Ukupna ugovorena vrijednost bespovratnih sredstava]]*Ugovori_OPULJP[[#This Row],[STOPA NACIONALNOG SUFINANCIRANJA %]]</f>
        <v>157757.0925</v>
      </c>
      <c r="R3474" s="20">
        <f>Ugovori_OPULJP[[#This Row],[Bespovratna sredstva - Nacionalni dio - HRK]]/7.5345</f>
        <v>20937.964363925941</v>
      </c>
      <c r="S3474" s="19">
        <v>1051713.95</v>
      </c>
      <c r="T3474" s="20">
        <f>Ugovori_OPULJP[[#This Row],[Bespovratna sredstva - Ukupno (EU+Nac) HRK
= Ukupna ugovorena vrijednost bespovratnih sredstava]]/7.5345</f>
        <v>139586.42909283959</v>
      </c>
      <c r="U3474" s="19">
        <v>0</v>
      </c>
      <c r="V3474" s="20">
        <f>Ugovori_OPULJP[[#This Row],[Javni doprinos korisnika - HRK]]/7.5345</f>
        <v>0</v>
      </c>
      <c r="W3474" s="19">
        <v>0</v>
      </c>
      <c r="X3474" s="20">
        <f>Ugovori_OPULJP[[#This Row],[Privatni doprinos korisnika - HRK]]/7.5345</f>
        <v>0</v>
      </c>
      <c r="Y3474" s="21">
        <f>Ugovori_OPULJP[[#This Row],[Bespovratna sredstva - Ukupno (EU+Nac) HRK
= Ukupna ugovorena vrijednost bespovratnih sredstava]]+Ugovori_OPULJP[[#This Row],[Javni doprinos korisnika - HRK]]+Ugovori_OPULJP[[#This Row],[Privatni doprinos korisnika - HRK]]</f>
        <v>1051713.95</v>
      </c>
      <c r="Z3474" s="22">
        <f>Ugovori_OPULJP[[#This Row],[UKUPNI PRIHVATLJIVI IZDACI
TOTAL ELIGIBLE EXPENDITURE
= Bespovratna sredstva ukupno + doprinos korisnika
= Ukupni prihvatljivi troškovi
= Ukupna ugovorena vrijednost projekta HRK]]/7.5345</f>
        <v>139586.42909283959</v>
      </c>
      <c r="AA3474" s="13" t="s">
        <v>2792</v>
      </c>
      <c r="AB3474" s="13" t="s">
        <v>145</v>
      </c>
      <c r="AC3474" s="98" t="s">
        <v>12579</v>
      </c>
      <c r="AD3474" s="12" t="s">
        <v>2794</v>
      </c>
    </row>
    <row r="3475" spans="1:30" ht="88.5" customHeight="1" x14ac:dyDescent="0.3">
      <c r="A3475" s="10" t="s">
        <v>12580</v>
      </c>
      <c r="B3475" s="11" t="s">
        <v>2787</v>
      </c>
      <c r="C3475" s="12" t="s">
        <v>2788</v>
      </c>
      <c r="D3475" s="12" t="s">
        <v>12481</v>
      </c>
      <c r="E3475" s="13" t="s">
        <v>223</v>
      </c>
      <c r="F3475" s="14" t="s">
        <v>12581</v>
      </c>
      <c r="G3475" s="14" t="s">
        <v>12582</v>
      </c>
      <c r="H3475" s="16">
        <v>43215</v>
      </c>
      <c r="I3475" s="16">
        <v>43763</v>
      </c>
      <c r="J3475" s="17" t="str">
        <f>IF(Ugovori_OPULJP[[#This Row],[DATUM ZAVRŠETKA OPERACIJE]]&gt;DATE(2023,12,31),"u provedbi","završen")</f>
        <v>završen</v>
      </c>
      <c r="K3475" s="15" t="s">
        <v>12583</v>
      </c>
      <c r="L3475" s="15" t="s">
        <v>71</v>
      </c>
      <c r="M3475" s="18">
        <v>0.85</v>
      </c>
      <c r="N3475" s="18">
        <v>0.15</v>
      </c>
      <c r="O3475" s="19">
        <f>Ugovori_OPULJP[[#This Row],[Bespovratna sredstva - Ukupno (EU+Nac) HRK
= Ukupna ugovorena vrijednost bespovratnih sredstava]]*Ugovori_OPULJP[[#This Row],[EU STOPA SUFINANCIRANJA %
EU CO-FINANCING RATE %]]</f>
        <v>854018.21350000007</v>
      </c>
      <c r="P3475" s="20">
        <f>Ugovori_OPULJP[[#This Row],[Bespovratna sredstva - EU dio - HRK]]/7.5345</f>
        <v>113347.69573296171</v>
      </c>
      <c r="Q3475" s="19">
        <f>Ugovori_OPULJP[[#This Row],[Bespovratna sredstva - Ukupno (EU+Nac) HRK
= Ukupna ugovorena vrijednost bespovratnih sredstava]]*Ugovori_OPULJP[[#This Row],[STOPA NACIONALNOG SUFINANCIRANJA %]]</f>
        <v>150709.09650000001</v>
      </c>
      <c r="R3475" s="20">
        <f>Ugovori_OPULJP[[#This Row],[Bespovratna sredstva - Nacionalni dio - HRK]]/7.5345</f>
        <v>20002.53454111089</v>
      </c>
      <c r="S3475" s="19">
        <v>1004727.31</v>
      </c>
      <c r="T3475" s="20">
        <f>Ugovori_OPULJP[[#This Row],[Bespovratna sredstva - Ukupno (EU+Nac) HRK
= Ukupna ugovorena vrijednost bespovratnih sredstava]]/7.5345</f>
        <v>133350.23027407259</v>
      </c>
      <c r="U3475" s="19">
        <v>0</v>
      </c>
      <c r="V3475" s="20">
        <f>Ugovori_OPULJP[[#This Row],[Javni doprinos korisnika - HRK]]/7.5345</f>
        <v>0</v>
      </c>
      <c r="W3475" s="19">
        <v>0</v>
      </c>
      <c r="X3475" s="20">
        <f>Ugovori_OPULJP[[#This Row],[Privatni doprinos korisnika - HRK]]/7.5345</f>
        <v>0</v>
      </c>
      <c r="Y3475" s="21">
        <f>Ugovori_OPULJP[[#This Row],[Bespovratna sredstva - Ukupno (EU+Nac) HRK
= Ukupna ugovorena vrijednost bespovratnih sredstava]]+Ugovori_OPULJP[[#This Row],[Javni doprinos korisnika - HRK]]+Ugovori_OPULJP[[#This Row],[Privatni doprinos korisnika - HRK]]</f>
        <v>1004727.31</v>
      </c>
      <c r="Z3475" s="22">
        <f>Ugovori_OPULJP[[#This Row],[UKUPNI PRIHVATLJIVI IZDACI
TOTAL ELIGIBLE EXPENDITURE
= Bespovratna sredstva ukupno + doprinos korisnika
= Ukupni prihvatljivi troškovi
= Ukupna ugovorena vrijednost projekta HRK]]/7.5345</f>
        <v>133350.23027407259</v>
      </c>
      <c r="AA3475" s="13" t="s">
        <v>2792</v>
      </c>
      <c r="AB3475" s="13" t="s">
        <v>145</v>
      </c>
      <c r="AC3475" s="98" t="s">
        <v>12584</v>
      </c>
      <c r="AD3475" s="12" t="s">
        <v>2794</v>
      </c>
    </row>
    <row r="3476" spans="1:30" ht="88.5" customHeight="1" x14ac:dyDescent="0.3">
      <c r="A3476" s="10" t="s">
        <v>12585</v>
      </c>
      <c r="B3476" s="11" t="s">
        <v>2787</v>
      </c>
      <c r="C3476" s="12" t="s">
        <v>2788</v>
      </c>
      <c r="D3476" s="12" t="s">
        <v>12481</v>
      </c>
      <c r="E3476" s="13" t="s">
        <v>223</v>
      </c>
      <c r="F3476" s="14" t="s">
        <v>12586</v>
      </c>
      <c r="G3476" s="14" t="s">
        <v>645</v>
      </c>
      <c r="H3476" s="16">
        <v>43178</v>
      </c>
      <c r="I3476" s="16">
        <v>43726</v>
      </c>
      <c r="J3476" s="17" t="str">
        <f>IF(Ugovori_OPULJP[[#This Row],[DATUM ZAVRŠETKA OPERACIJE]]&gt;DATE(2023,12,31),"u provedbi","završen")</f>
        <v>završen</v>
      </c>
      <c r="K3476" s="15" t="s">
        <v>12587</v>
      </c>
      <c r="L3476" s="15" t="s">
        <v>71</v>
      </c>
      <c r="M3476" s="18">
        <v>0.85</v>
      </c>
      <c r="N3476" s="18">
        <v>0.15</v>
      </c>
      <c r="O3476" s="19">
        <f>Ugovori_OPULJP[[#This Row],[Bespovratna sredstva - Ukupno (EU+Nac) HRK
= Ukupna ugovorena vrijednost bespovratnih sredstava]]*Ugovori_OPULJP[[#This Row],[EU STOPA SUFINANCIRANJA %
EU CO-FINANCING RATE %]]</f>
        <v>764242.58200000005</v>
      </c>
      <c r="P3476" s="20">
        <f>Ugovori_OPULJP[[#This Row],[Bespovratna sredstva - EU dio - HRK]]/7.5345</f>
        <v>101432.42179308514</v>
      </c>
      <c r="Q3476" s="19">
        <f>Ugovori_OPULJP[[#This Row],[Bespovratna sredstva - Ukupno (EU+Nac) HRK
= Ukupna ugovorena vrijednost bespovratnih sredstava]]*Ugovori_OPULJP[[#This Row],[STOPA NACIONALNOG SUFINANCIRANJA %]]</f>
        <v>134866.33799999999</v>
      </c>
      <c r="R3476" s="20">
        <f>Ugovori_OPULJP[[#This Row],[Bespovratna sredstva - Nacionalni dio - HRK]]/7.5345</f>
        <v>17899.839139956199</v>
      </c>
      <c r="S3476" s="19">
        <v>899108.92</v>
      </c>
      <c r="T3476" s="20">
        <f>Ugovori_OPULJP[[#This Row],[Bespovratna sredstva - Ukupno (EU+Nac) HRK
= Ukupna ugovorena vrijednost bespovratnih sredstava]]/7.5345</f>
        <v>119332.26093304134</v>
      </c>
      <c r="U3476" s="19">
        <v>0</v>
      </c>
      <c r="V3476" s="20">
        <f>Ugovori_OPULJP[[#This Row],[Javni doprinos korisnika - HRK]]/7.5345</f>
        <v>0</v>
      </c>
      <c r="W3476" s="19">
        <v>0</v>
      </c>
      <c r="X3476" s="20">
        <f>Ugovori_OPULJP[[#This Row],[Privatni doprinos korisnika - HRK]]/7.5345</f>
        <v>0</v>
      </c>
      <c r="Y3476" s="21">
        <f>Ugovori_OPULJP[[#This Row],[Bespovratna sredstva - Ukupno (EU+Nac) HRK
= Ukupna ugovorena vrijednost bespovratnih sredstava]]+Ugovori_OPULJP[[#This Row],[Javni doprinos korisnika - HRK]]+Ugovori_OPULJP[[#This Row],[Privatni doprinos korisnika - HRK]]</f>
        <v>899108.92</v>
      </c>
      <c r="Z3476" s="22">
        <f>Ugovori_OPULJP[[#This Row],[UKUPNI PRIHVATLJIVI IZDACI
TOTAL ELIGIBLE EXPENDITURE
= Bespovratna sredstva ukupno + doprinos korisnika
= Ukupni prihvatljivi troškovi
= Ukupna ugovorena vrijednost projekta HRK]]/7.5345</f>
        <v>119332.26093304134</v>
      </c>
      <c r="AA3476" s="13" t="s">
        <v>2792</v>
      </c>
      <c r="AB3476" s="13" t="s">
        <v>145</v>
      </c>
      <c r="AC3476" s="98" t="s">
        <v>12588</v>
      </c>
      <c r="AD3476" s="12" t="s">
        <v>2794</v>
      </c>
    </row>
    <row r="3477" spans="1:30" ht="88.5" customHeight="1" x14ac:dyDescent="0.3">
      <c r="A3477" s="10" t="s">
        <v>12589</v>
      </c>
      <c r="B3477" s="11" t="s">
        <v>2787</v>
      </c>
      <c r="C3477" s="12" t="s">
        <v>2788</v>
      </c>
      <c r="D3477" s="12" t="s">
        <v>12481</v>
      </c>
      <c r="E3477" s="13" t="s">
        <v>223</v>
      </c>
      <c r="F3477" s="14" t="s">
        <v>12590</v>
      </c>
      <c r="G3477" s="14" t="s">
        <v>1059</v>
      </c>
      <c r="H3477" s="16">
        <v>43178</v>
      </c>
      <c r="I3477" s="16">
        <v>43817</v>
      </c>
      <c r="J3477" s="17" t="str">
        <f>IF(Ugovori_OPULJP[[#This Row],[DATUM ZAVRŠETKA OPERACIJE]]&gt;DATE(2023,12,31),"u provedbi","završen")</f>
        <v>završen</v>
      </c>
      <c r="K3477" s="15" t="s">
        <v>91</v>
      </c>
      <c r="L3477" s="15" t="s">
        <v>91</v>
      </c>
      <c r="M3477" s="18">
        <v>0.85</v>
      </c>
      <c r="N3477" s="18">
        <v>0.15</v>
      </c>
      <c r="O3477" s="19">
        <f>Ugovori_OPULJP[[#This Row],[Bespovratna sredstva - Ukupno (EU+Nac) HRK
= Ukupna ugovorena vrijednost bespovratnih sredstava]]*Ugovori_OPULJP[[#This Row],[EU STOPA SUFINANCIRANJA %
EU CO-FINANCING RATE %]]</f>
        <v>1011470.76</v>
      </c>
      <c r="P3477" s="20">
        <f>Ugovori_OPULJP[[#This Row],[Bespovratna sredstva - EU dio - HRK]]/7.5345</f>
        <v>134245.23989647621</v>
      </c>
      <c r="Q3477" s="19">
        <f>Ugovori_OPULJP[[#This Row],[Bespovratna sredstva - Ukupno (EU+Nac) HRK
= Ukupna ugovorena vrijednost bespovratnih sredstava]]*Ugovori_OPULJP[[#This Row],[STOPA NACIONALNOG SUFINANCIRANJA %]]</f>
        <v>178494.84</v>
      </c>
      <c r="R3477" s="20">
        <f>Ugovori_OPULJP[[#This Row],[Bespovratna sredstva - Nacionalni dio - HRK]]/7.5345</f>
        <v>23690.33645231933</v>
      </c>
      <c r="S3477" s="19">
        <v>1189965.6000000001</v>
      </c>
      <c r="T3477" s="20">
        <f>Ugovori_OPULJP[[#This Row],[Bespovratna sredstva - Ukupno (EU+Nac) HRK
= Ukupna ugovorena vrijednost bespovratnih sredstava]]/7.5345</f>
        <v>157935.57634879556</v>
      </c>
      <c r="U3477" s="19">
        <v>0</v>
      </c>
      <c r="V3477" s="20">
        <f>Ugovori_OPULJP[[#This Row],[Javni doprinos korisnika - HRK]]/7.5345</f>
        <v>0</v>
      </c>
      <c r="W3477" s="19">
        <v>0</v>
      </c>
      <c r="X3477" s="20">
        <f>Ugovori_OPULJP[[#This Row],[Privatni doprinos korisnika - HRK]]/7.5345</f>
        <v>0</v>
      </c>
      <c r="Y3477" s="21">
        <f>Ugovori_OPULJP[[#This Row],[Bespovratna sredstva - Ukupno (EU+Nac) HRK
= Ukupna ugovorena vrijednost bespovratnih sredstava]]+Ugovori_OPULJP[[#This Row],[Javni doprinos korisnika - HRK]]+Ugovori_OPULJP[[#This Row],[Privatni doprinos korisnika - HRK]]</f>
        <v>1189965.6000000001</v>
      </c>
      <c r="Z3477" s="22">
        <f>Ugovori_OPULJP[[#This Row],[UKUPNI PRIHVATLJIVI IZDACI
TOTAL ELIGIBLE EXPENDITURE
= Bespovratna sredstva ukupno + doprinos korisnika
= Ukupni prihvatljivi troškovi
= Ukupna ugovorena vrijednost projekta HRK]]/7.5345</f>
        <v>157935.57634879556</v>
      </c>
      <c r="AA3477" s="13" t="s">
        <v>2792</v>
      </c>
      <c r="AB3477" s="13" t="s">
        <v>145</v>
      </c>
      <c r="AC3477" s="98" t="s">
        <v>12591</v>
      </c>
      <c r="AD3477" s="12" t="s">
        <v>2794</v>
      </c>
    </row>
    <row r="3478" spans="1:30" ht="88.5" customHeight="1" x14ac:dyDescent="0.3">
      <c r="A3478" s="10" t="s">
        <v>12592</v>
      </c>
      <c r="B3478" s="11" t="s">
        <v>2787</v>
      </c>
      <c r="C3478" s="12" t="s">
        <v>2788</v>
      </c>
      <c r="D3478" s="12" t="s">
        <v>12593</v>
      </c>
      <c r="E3478" s="13" t="s">
        <v>223</v>
      </c>
      <c r="F3478" s="14" t="s">
        <v>12594</v>
      </c>
      <c r="G3478" s="14" t="s">
        <v>12595</v>
      </c>
      <c r="H3478" s="16">
        <v>43377</v>
      </c>
      <c r="I3478" s="16">
        <v>44016</v>
      </c>
      <c r="J3478" s="17" t="str">
        <f>IF(Ugovori_OPULJP[[#This Row],[DATUM ZAVRŠETKA OPERACIJE]]&gt;DATE(2023,12,31),"u provedbi","završen")</f>
        <v>završen</v>
      </c>
      <c r="K3478" s="15" t="s">
        <v>20</v>
      </c>
      <c r="L3478" s="15" t="s">
        <v>21</v>
      </c>
      <c r="M3478" s="18">
        <v>0.85</v>
      </c>
      <c r="N3478" s="18">
        <v>0.15</v>
      </c>
      <c r="O3478" s="19">
        <f>Ugovori_OPULJP[[#This Row],[Bespovratna sredstva - Ukupno (EU+Nac) HRK
= Ukupna ugovorena vrijednost bespovratnih sredstava]]*Ugovori_OPULJP[[#This Row],[EU STOPA SUFINANCIRANJA %
EU CO-FINANCING RATE %]]</f>
        <v>1273158.8319999999</v>
      </c>
      <c r="P3478" s="20">
        <f>Ugovori_OPULJP[[#This Row],[Bespovratna sredstva - EU dio - HRK]]/7.5345</f>
        <v>168977.21574092505</v>
      </c>
      <c r="Q3478" s="19">
        <f>Ugovori_OPULJP[[#This Row],[Bespovratna sredstva - Ukupno (EU+Nac) HRK
= Ukupna ugovorena vrijednost bespovratnih sredstava]]*Ugovori_OPULJP[[#This Row],[STOPA NACIONALNOG SUFINANCIRANJA %]]</f>
        <v>224675.08799999999</v>
      </c>
      <c r="R3478" s="20">
        <f>Ugovori_OPULJP[[#This Row],[Bespovratna sredstva - Nacionalni dio - HRK]]/7.5345</f>
        <v>29819.508660163247</v>
      </c>
      <c r="S3478" s="19">
        <v>1497833.92</v>
      </c>
      <c r="T3478" s="20">
        <f>Ugovori_OPULJP[[#This Row],[Bespovratna sredstva - Ukupno (EU+Nac) HRK
= Ukupna ugovorena vrijednost bespovratnih sredstava]]/7.5345</f>
        <v>198796.72440108832</v>
      </c>
      <c r="U3478" s="19">
        <v>0</v>
      </c>
      <c r="V3478" s="20">
        <f>Ugovori_OPULJP[[#This Row],[Javni doprinos korisnika - HRK]]/7.5345</f>
        <v>0</v>
      </c>
      <c r="W3478" s="19">
        <v>0</v>
      </c>
      <c r="X3478" s="20">
        <f>Ugovori_OPULJP[[#This Row],[Privatni doprinos korisnika - HRK]]/7.5345</f>
        <v>0</v>
      </c>
      <c r="Y3478" s="21">
        <f>Ugovori_OPULJP[[#This Row],[Bespovratna sredstva - Ukupno (EU+Nac) HRK
= Ukupna ugovorena vrijednost bespovratnih sredstava]]+Ugovori_OPULJP[[#This Row],[Javni doprinos korisnika - HRK]]+Ugovori_OPULJP[[#This Row],[Privatni doprinos korisnika - HRK]]</f>
        <v>1497833.92</v>
      </c>
      <c r="Z3478" s="22">
        <f>Ugovori_OPULJP[[#This Row],[UKUPNI PRIHVATLJIVI IZDACI
TOTAL ELIGIBLE EXPENDITURE
= Bespovratna sredstva ukupno + doprinos korisnika
= Ukupni prihvatljivi troškovi
= Ukupna ugovorena vrijednost projekta HRK]]/7.5345</f>
        <v>198796.72440108832</v>
      </c>
      <c r="AA3478" s="13" t="s">
        <v>22</v>
      </c>
      <c r="AB3478" s="13" t="s">
        <v>19</v>
      </c>
      <c r="AC3478" s="98" t="s">
        <v>12596</v>
      </c>
      <c r="AD3478" s="12" t="s">
        <v>2794</v>
      </c>
    </row>
    <row r="3479" spans="1:30" ht="88.5" customHeight="1" x14ac:dyDescent="0.3">
      <c r="A3479" s="10" t="s">
        <v>12597</v>
      </c>
      <c r="B3479" s="11" t="s">
        <v>2787</v>
      </c>
      <c r="C3479" s="12" t="s">
        <v>2788</v>
      </c>
      <c r="D3479" s="12" t="s">
        <v>12593</v>
      </c>
      <c r="E3479" s="13" t="s">
        <v>223</v>
      </c>
      <c r="F3479" s="14" t="s">
        <v>12598</v>
      </c>
      <c r="G3479" s="14" t="s">
        <v>12599</v>
      </c>
      <c r="H3479" s="16">
        <v>43188</v>
      </c>
      <c r="I3479" s="16">
        <v>43737</v>
      </c>
      <c r="J3479" s="17" t="str">
        <f>IF(Ugovori_OPULJP[[#This Row],[DATUM ZAVRŠETKA OPERACIJE]]&gt;DATE(2023,12,31),"u provedbi","završen")</f>
        <v>završen</v>
      </c>
      <c r="K3479" s="15" t="s">
        <v>20</v>
      </c>
      <c r="L3479" s="15" t="s">
        <v>21</v>
      </c>
      <c r="M3479" s="18">
        <v>0.85</v>
      </c>
      <c r="N3479" s="18">
        <v>0.15</v>
      </c>
      <c r="O3479" s="19">
        <f>Ugovori_OPULJP[[#This Row],[Bespovratna sredstva - Ukupno (EU+Nac) HRK
= Ukupna ugovorena vrijednost bespovratnih sredstava]]*Ugovori_OPULJP[[#This Row],[EU STOPA SUFINANCIRANJA %
EU CO-FINANCING RATE %]]</f>
        <v>967202.82799999986</v>
      </c>
      <c r="P3479" s="20">
        <f>Ugovori_OPULJP[[#This Row],[Bespovratna sredstva - EU dio - HRK]]/7.5345</f>
        <v>128369.8756387285</v>
      </c>
      <c r="Q3479" s="19">
        <f>Ugovori_OPULJP[[#This Row],[Bespovratna sredstva - Ukupno (EU+Nac) HRK
= Ukupna ugovorena vrijednost bespovratnih sredstava]]*Ugovori_OPULJP[[#This Row],[STOPA NACIONALNOG SUFINANCIRANJA %]]</f>
        <v>170682.85199999998</v>
      </c>
      <c r="R3479" s="20">
        <f>Ugovori_OPULJP[[#This Row],[Bespovratna sredstva - Nacionalni dio - HRK]]/7.5345</f>
        <v>22653.507465657971</v>
      </c>
      <c r="S3479" s="19">
        <v>1137885.68</v>
      </c>
      <c r="T3479" s="20">
        <f>Ugovori_OPULJP[[#This Row],[Bespovratna sredstva - Ukupno (EU+Nac) HRK
= Ukupna ugovorena vrijednost bespovratnih sredstava]]/7.5345</f>
        <v>151023.38310438648</v>
      </c>
      <c r="U3479" s="19">
        <v>0</v>
      </c>
      <c r="V3479" s="20">
        <f>Ugovori_OPULJP[[#This Row],[Javni doprinos korisnika - HRK]]/7.5345</f>
        <v>0</v>
      </c>
      <c r="W3479" s="19">
        <v>0</v>
      </c>
      <c r="X3479" s="20">
        <f>Ugovori_OPULJP[[#This Row],[Privatni doprinos korisnika - HRK]]/7.5345</f>
        <v>0</v>
      </c>
      <c r="Y3479" s="21">
        <f>Ugovori_OPULJP[[#This Row],[Bespovratna sredstva - Ukupno (EU+Nac) HRK
= Ukupna ugovorena vrijednost bespovratnih sredstava]]+Ugovori_OPULJP[[#This Row],[Javni doprinos korisnika - HRK]]+Ugovori_OPULJP[[#This Row],[Privatni doprinos korisnika - HRK]]</f>
        <v>1137885.68</v>
      </c>
      <c r="Z3479" s="22">
        <f>Ugovori_OPULJP[[#This Row],[UKUPNI PRIHVATLJIVI IZDACI
TOTAL ELIGIBLE EXPENDITURE
= Bespovratna sredstva ukupno + doprinos korisnika
= Ukupni prihvatljivi troškovi
= Ukupna ugovorena vrijednost projekta HRK]]/7.5345</f>
        <v>151023.38310438648</v>
      </c>
      <c r="AA3479" s="13" t="s">
        <v>22</v>
      </c>
      <c r="AB3479" s="13" t="s">
        <v>19</v>
      </c>
      <c r="AC3479" s="98" t="s">
        <v>12600</v>
      </c>
      <c r="AD3479" s="12" t="s">
        <v>2794</v>
      </c>
    </row>
    <row r="3480" spans="1:30" ht="88.5" customHeight="1" x14ac:dyDescent="0.3">
      <c r="A3480" s="10" t="s">
        <v>12601</v>
      </c>
      <c r="B3480" s="11" t="s">
        <v>2787</v>
      </c>
      <c r="C3480" s="12" t="s">
        <v>2788</v>
      </c>
      <c r="D3480" s="12" t="s">
        <v>12593</v>
      </c>
      <c r="E3480" s="13" t="s">
        <v>223</v>
      </c>
      <c r="F3480" s="14" t="s">
        <v>12602</v>
      </c>
      <c r="G3480" s="14" t="s">
        <v>12603</v>
      </c>
      <c r="H3480" s="16">
        <v>43188</v>
      </c>
      <c r="I3480" s="16">
        <v>43737</v>
      </c>
      <c r="J3480" s="17" t="str">
        <f>IF(Ugovori_OPULJP[[#This Row],[DATUM ZAVRŠETKA OPERACIJE]]&gt;DATE(2023,12,31),"u provedbi","završen")</f>
        <v>završen</v>
      </c>
      <c r="K3480" s="15" t="s">
        <v>20</v>
      </c>
      <c r="L3480" s="15" t="s">
        <v>21</v>
      </c>
      <c r="M3480" s="18">
        <v>0.85</v>
      </c>
      <c r="N3480" s="18">
        <v>0.15</v>
      </c>
      <c r="O3480" s="19">
        <f>Ugovori_OPULJP[[#This Row],[Bespovratna sredstva - Ukupno (EU+Nac) HRK
= Ukupna ugovorena vrijednost bespovratnih sredstava]]*Ugovori_OPULJP[[#This Row],[EU STOPA SUFINANCIRANJA %
EU CO-FINANCING RATE %]]</f>
        <v>1038041.063</v>
      </c>
      <c r="P3480" s="20">
        <f>Ugovori_OPULJP[[#This Row],[Bespovratna sredstva - EU dio - HRK]]/7.5345</f>
        <v>137771.72513106375</v>
      </c>
      <c r="Q3480" s="19">
        <f>Ugovori_OPULJP[[#This Row],[Bespovratna sredstva - Ukupno (EU+Nac) HRK
= Ukupna ugovorena vrijednost bespovratnih sredstava]]*Ugovori_OPULJP[[#This Row],[STOPA NACIONALNOG SUFINANCIRANJA %]]</f>
        <v>183183.717</v>
      </c>
      <c r="R3480" s="20">
        <f>Ugovori_OPULJP[[#This Row],[Bespovratna sredstva - Nacionalni dio - HRK]]/7.5345</f>
        <v>24312.657376070078</v>
      </c>
      <c r="S3480" s="19">
        <v>1221224.78</v>
      </c>
      <c r="T3480" s="20">
        <f>Ugovori_OPULJP[[#This Row],[Bespovratna sredstva - Ukupno (EU+Nac) HRK
= Ukupna ugovorena vrijednost bespovratnih sredstava]]/7.5345</f>
        <v>162084.38250713385</v>
      </c>
      <c r="U3480" s="19">
        <v>0</v>
      </c>
      <c r="V3480" s="20">
        <f>Ugovori_OPULJP[[#This Row],[Javni doprinos korisnika - HRK]]/7.5345</f>
        <v>0</v>
      </c>
      <c r="W3480" s="19">
        <v>0</v>
      </c>
      <c r="X3480" s="20">
        <f>Ugovori_OPULJP[[#This Row],[Privatni doprinos korisnika - HRK]]/7.5345</f>
        <v>0</v>
      </c>
      <c r="Y3480" s="21">
        <f>Ugovori_OPULJP[[#This Row],[Bespovratna sredstva - Ukupno (EU+Nac) HRK
= Ukupna ugovorena vrijednost bespovratnih sredstava]]+Ugovori_OPULJP[[#This Row],[Javni doprinos korisnika - HRK]]+Ugovori_OPULJP[[#This Row],[Privatni doprinos korisnika - HRK]]</f>
        <v>1221224.78</v>
      </c>
      <c r="Z3480" s="22">
        <f>Ugovori_OPULJP[[#This Row],[UKUPNI PRIHVATLJIVI IZDACI
TOTAL ELIGIBLE EXPENDITURE
= Bespovratna sredstva ukupno + doprinos korisnika
= Ukupni prihvatljivi troškovi
= Ukupna ugovorena vrijednost projekta HRK]]/7.5345</f>
        <v>162084.38250713385</v>
      </c>
      <c r="AA3480" s="13" t="s">
        <v>22</v>
      </c>
      <c r="AB3480" s="13" t="s">
        <v>19</v>
      </c>
      <c r="AC3480" s="98" t="s">
        <v>12604</v>
      </c>
      <c r="AD3480" s="12" t="s">
        <v>2794</v>
      </c>
    </row>
    <row r="3481" spans="1:30" ht="88.5" customHeight="1" x14ac:dyDescent="0.3">
      <c r="A3481" s="10" t="s">
        <v>12605</v>
      </c>
      <c r="B3481" s="11" t="s">
        <v>2787</v>
      </c>
      <c r="C3481" s="12" t="s">
        <v>2788</v>
      </c>
      <c r="D3481" s="12" t="s">
        <v>12593</v>
      </c>
      <c r="E3481" s="13" t="s">
        <v>223</v>
      </c>
      <c r="F3481" s="14" t="s">
        <v>12606</v>
      </c>
      <c r="G3481" s="14" t="s">
        <v>12607</v>
      </c>
      <c r="H3481" s="16">
        <v>43385</v>
      </c>
      <c r="I3481" s="16">
        <v>43811</v>
      </c>
      <c r="J3481" s="17" t="str">
        <f>IF(Ugovori_OPULJP[[#This Row],[DATUM ZAVRŠETKA OPERACIJE]]&gt;DATE(2023,12,31),"u provedbi","završen")</f>
        <v>završen</v>
      </c>
      <c r="K3481" s="15" t="s">
        <v>12608</v>
      </c>
      <c r="L3481" s="15" t="s">
        <v>21</v>
      </c>
      <c r="M3481" s="18">
        <v>0.85</v>
      </c>
      <c r="N3481" s="18">
        <v>0.15</v>
      </c>
      <c r="O3481" s="19">
        <f>Ugovori_OPULJP[[#This Row],[Bespovratna sredstva - Ukupno (EU+Nac) HRK
= Ukupna ugovorena vrijednost bespovratnih sredstava]]*Ugovori_OPULJP[[#This Row],[EU STOPA SUFINANCIRANJA %
EU CO-FINANCING RATE %]]</f>
        <v>455056.255</v>
      </c>
      <c r="P3481" s="20">
        <f>Ugovori_OPULJP[[#This Row],[Bespovratna sredstva - EU dio - HRK]]/7.5345</f>
        <v>60396.344150242214</v>
      </c>
      <c r="Q3481" s="19">
        <f>Ugovori_OPULJP[[#This Row],[Bespovratna sredstva - Ukupno (EU+Nac) HRK
= Ukupna ugovorena vrijednost bespovratnih sredstava]]*Ugovori_OPULJP[[#This Row],[STOPA NACIONALNOG SUFINANCIRANJA %]]</f>
        <v>80304.044999999998</v>
      </c>
      <c r="R3481" s="20">
        <f>Ugovori_OPULJP[[#This Row],[Bespovratna sredstva - Nacionalni dio - HRK]]/7.5345</f>
        <v>10658.178379454508</v>
      </c>
      <c r="S3481" s="19">
        <v>535360.30000000005</v>
      </c>
      <c r="T3481" s="20">
        <f>Ugovori_OPULJP[[#This Row],[Bespovratna sredstva - Ukupno (EU+Nac) HRK
= Ukupna ugovorena vrijednost bespovratnih sredstava]]/7.5345</f>
        <v>71054.522529696726</v>
      </c>
      <c r="U3481" s="19">
        <v>0</v>
      </c>
      <c r="V3481" s="20">
        <f>Ugovori_OPULJP[[#This Row],[Javni doprinos korisnika - HRK]]/7.5345</f>
        <v>0</v>
      </c>
      <c r="W3481" s="19">
        <v>0</v>
      </c>
      <c r="X3481" s="20">
        <f>Ugovori_OPULJP[[#This Row],[Privatni doprinos korisnika - HRK]]/7.5345</f>
        <v>0</v>
      </c>
      <c r="Y3481" s="21">
        <f>Ugovori_OPULJP[[#This Row],[Bespovratna sredstva - Ukupno (EU+Nac) HRK
= Ukupna ugovorena vrijednost bespovratnih sredstava]]+Ugovori_OPULJP[[#This Row],[Javni doprinos korisnika - HRK]]+Ugovori_OPULJP[[#This Row],[Privatni doprinos korisnika - HRK]]</f>
        <v>535360.30000000005</v>
      </c>
      <c r="Z3481" s="22">
        <f>Ugovori_OPULJP[[#This Row],[UKUPNI PRIHVATLJIVI IZDACI
TOTAL ELIGIBLE EXPENDITURE
= Bespovratna sredstva ukupno + doprinos korisnika
= Ukupni prihvatljivi troškovi
= Ukupna ugovorena vrijednost projekta HRK]]/7.5345</f>
        <v>71054.522529696726</v>
      </c>
      <c r="AA3481" s="13" t="s">
        <v>22</v>
      </c>
      <c r="AB3481" s="13" t="s">
        <v>19</v>
      </c>
      <c r="AC3481" s="98" t="s">
        <v>12609</v>
      </c>
      <c r="AD3481" s="12" t="s">
        <v>2794</v>
      </c>
    </row>
    <row r="3482" spans="1:30" ht="88.5" customHeight="1" x14ac:dyDescent="0.3">
      <c r="A3482" s="10" t="s">
        <v>12610</v>
      </c>
      <c r="B3482" s="11" t="s">
        <v>2787</v>
      </c>
      <c r="C3482" s="12" t="s">
        <v>2788</v>
      </c>
      <c r="D3482" s="12" t="s">
        <v>12593</v>
      </c>
      <c r="E3482" s="13" t="s">
        <v>223</v>
      </c>
      <c r="F3482" s="14" t="s">
        <v>12611</v>
      </c>
      <c r="G3482" s="14" t="s">
        <v>12612</v>
      </c>
      <c r="H3482" s="16">
        <v>43382</v>
      </c>
      <c r="I3482" s="16">
        <v>43991</v>
      </c>
      <c r="J3482" s="17" t="str">
        <f>IF(Ugovori_OPULJP[[#This Row],[DATUM ZAVRŠETKA OPERACIJE]]&gt;DATE(2023,12,31),"u provedbi","završen")</f>
        <v>završen</v>
      </c>
      <c r="K3482" s="15" t="s">
        <v>20</v>
      </c>
      <c r="L3482" s="15" t="s">
        <v>21</v>
      </c>
      <c r="M3482" s="18">
        <v>0.85</v>
      </c>
      <c r="N3482" s="18">
        <v>0.15</v>
      </c>
      <c r="O3482" s="19">
        <f>Ugovori_OPULJP[[#This Row],[Bespovratna sredstva - Ukupno (EU+Nac) HRK
= Ukupna ugovorena vrijednost bespovratnih sredstava]]*Ugovori_OPULJP[[#This Row],[EU STOPA SUFINANCIRANJA %
EU CO-FINANCING RATE %]]</f>
        <v>876124.36750000005</v>
      </c>
      <c r="P3482" s="20">
        <f>Ugovori_OPULJP[[#This Row],[Bespovratna sredstva - EU dio - HRK]]/7.5345</f>
        <v>116281.68657508792</v>
      </c>
      <c r="Q3482" s="19">
        <f>Ugovori_OPULJP[[#This Row],[Bespovratna sredstva - Ukupno (EU+Nac) HRK
= Ukupna ugovorena vrijednost bespovratnih sredstava]]*Ugovori_OPULJP[[#This Row],[STOPA NACIONALNOG SUFINANCIRANJA %]]</f>
        <v>154610.1825</v>
      </c>
      <c r="R3482" s="20">
        <f>Ugovori_OPULJP[[#This Row],[Bespovratna sredstva - Nacionalni dio - HRK]]/7.5345</f>
        <v>20520.297630897869</v>
      </c>
      <c r="S3482" s="19">
        <v>1030734.55</v>
      </c>
      <c r="T3482" s="20">
        <f>Ugovori_OPULJP[[#This Row],[Bespovratna sredstva - Ukupno (EU+Nac) HRK
= Ukupna ugovorena vrijednost bespovratnih sredstava]]/7.5345</f>
        <v>136801.98420598579</v>
      </c>
      <c r="U3482" s="19">
        <v>0</v>
      </c>
      <c r="V3482" s="20">
        <f>Ugovori_OPULJP[[#This Row],[Javni doprinos korisnika - HRK]]/7.5345</f>
        <v>0</v>
      </c>
      <c r="W3482" s="19">
        <v>0</v>
      </c>
      <c r="X3482" s="20">
        <f>Ugovori_OPULJP[[#This Row],[Privatni doprinos korisnika - HRK]]/7.5345</f>
        <v>0</v>
      </c>
      <c r="Y3482" s="21">
        <f>Ugovori_OPULJP[[#This Row],[Bespovratna sredstva - Ukupno (EU+Nac) HRK
= Ukupna ugovorena vrijednost bespovratnih sredstava]]+Ugovori_OPULJP[[#This Row],[Javni doprinos korisnika - HRK]]+Ugovori_OPULJP[[#This Row],[Privatni doprinos korisnika - HRK]]</f>
        <v>1030734.55</v>
      </c>
      <c r="Z3482" s="22">
        <f>Ugovori_OPULJP[[#This Row],[UKUPNI PRIHVATLJIVI IZDACI
TOTAL ELIGIBLE EXPENDITURE
= Bespovratna sredstva ukupno + doprinos korisnika
= Ukupni prihvatljivi troškovi
= Ukupna ugovorena vrijednost projekta HRK]]/7.5345</f>
        <v>136801.98420598579</v>
      </c>
      <c r="AA3482" s="13" t="s">
        <v>22</v>
      </c>
      <c r="AB3482" s="13" t="s">
        <v>19</v>
      </c>
      <c r="AC3482" s="98" t="s">
        <v>12613</v>
      </c>
      <c r="AD3482" s="12" t="s">
        <v>2794</v>
      </c>
    </row>
    <row r="3483" spans="1:30" ht="88.5" customHeight="1" x14ac:dyDescent="0.3">
      <c r="A3483" s="10" t="s">
        <v>12614</v>
      </c>
      <c r="B3483" s="11" t="s">
        <v>2787</v>
      </c>
      <c r="C3483" s="12" t="s">
        <v>2788</v>
      </c>
      <c r="D3483" s="12" t="s">
        <v>12593</v>
      </c>
      <c r="E3483" s="13" t="s">
        <v>223</v>
      </c>
      <c r="F3483" s="14" t="s">
        <v>12615</v>
      </c>
      <c r="G3483" s="14" t="s">
        <v>3565</v>
      </c>
      <c r="H3483" s="16">
        <v>43377</v>
      </c>
      <c r="I3483" s="16">
        <v>43742</v>
      </c>
      <c r="J3483" s="17" t="str">
        <f>IF(Ugovori_OPULJP[[#This Row],[DATUM ZAVRŠETKA OPERACIJE]]&gt;DATE(2023,12,31),"u provedbi","završen")</f>
        <v>završen</v>
      </c>
      <c r="K3483" s="15" t="s">
        <v>86</v>
      </c>
      <c r="L3483" s="15" t="s">
        <v>86</v>
      </c>
      <c r="M3483" s="18">
        <v>0.85</v>
      </c>
      <c r="N3483" s="18">
        <v>0.15</v>
      </c>
      <c r="O3483" s="19">
        <f>Ugovori_OPULJP[[#This Row],[Bespovratna sredstva - Ukupno (EU+Nac) HRK
= Ukupna ugovorena vrijednost bespovratnih sredstava]]*Ugovori_OPULJP[[#This Row],[EU STOPA SUFINANCIRANJA %
EU CO-FINANCING RATE %]]</f>
        <v>477687.25</v>
      </c>
      <c r="P3483" s="20">
        <f>Ugovori_OPULJP[[#This Row],[Bespovratna sredstva - EU dio - HRK]]/7.5345</f>
        <v>63399.993363859576</v>
      </c>
      <c r="Q3483" s="19">
        <f>Ugovori_OPULJP[[#This Row],[Bespovratna sredstva - Ukupno (EU+Nac) HRK
= Ukupna ugovorena vrijednost bespovratnih sredstava]]*Ugovori_OPULJP[[#This Row],[STOPA NACIONALNOG SUFINANCIRANJA %]]</f>
        <v>84297.75</v>
      </c>
      <c r="R3483" s="20">
        <f>Ugovori_OPULJP[[#This Row],[Bespovratna sredstva - Nacionalni dio - HRK]]/7.5345</f>
        <v>11188.234123034043</v>
      </c>
      <c r="S3483" s="19">
        <v>561985</v>
      </c>
      <c r="T3483" s="20">
        <f>Ugovori_OPULJP[[#This Row],[Bespovratna sredstva - Ukupno (EU+Nac) HRK
= Ukupna ugovorena vrijednost bespovratnih sredstava]]/7.5345</f>
        <v>74588.227486893622</v>
      </c>
      <c r="U3483" s="19">
        <v>0</v>
      </c>
      <c r="V3483" s="20">
        <f>Ugovori_OPULJP[[#This Row],[Javni doprinos korisnika - HRK]]/7.5345</f>
        <v>0</v>
      </c>
      <c r="W3483" s="19">
        <v>0</v>
      </c>
      <c r="X3483" s="20">
        <f>Ugovori_OPULJP[[#This Row],[Privatni doprinos korisnika - HRK]]/7.5345</f>
        <v>0</v>
      </c>
      <c r="Y3483" s="21">
        <f>Ugovori_OPULJP[[#This Row],[Bespovratna sredstva - Ukupno (EU+Nac) HRK
= Ukupna ugovorena vrijednost bespovratnih sredstava]]+Ugovori_OPULJP[[#This Row],[Javni doprinos korisnika - HRK]]+Ugovori_OPULJP[[#This Row],[Privatni doprinos korisnika - HRK]]</f>
        <v>561985</v>
      </c>
      <c r="Z3483" s="22">
        <f>Ugovori_OPULJP[[#This Row],[UKUPNI PRIHVATLJIVI IZDACI
TOTAL ELIGIBLE EXPENDITURE
= Bespovratna sredstva ukupno + doprinos korisnika
= Ukupni prihvatljivi troškovi
= Ukupna ugovorena vrijednost projekta HRK]]/7.5345</f>
        <v>74588.227486893622</v>
      </c>
      <c r="AA3483" s="13" t="s">
        <v>22</v>
      </c>
      <c r="AB3483" s="13" t="s">
        <v>19</v>
      </c>
      <c r="AC3483" s="98" t="s">
        <v>12616</v>
      </c>
      <c r="AD3483" s="12" t="s">
        <v>2794</v>
      </c>
    </row>
    <row r="3484" spans="1:30" ht="88.5" customHeight="1" x14ac:dyDescent="0.3">
      <c r="A3484" s="10" t="s">
        <v>12617</v>
      </c>
      <c r="B3484" s="11" t="s">
        <v>2787</v>
      </c>
      <c r="C3484" s="12" t="s">
        <v>2788</v>
      </c>
      <c r="D3484" s="12" t="s">
        <v>12593</v>
      </c>
      <c r="E3484" s="13" t="s">
        <v>223</v>
      </c>
      <c r="F3484" s="14" t="s">
        <v>12618</v>
      </c>
      <c r="G3484" s="14" t="s">
        <v>12619</v>
      </c>
      <c r="H3484" s="16">
        <v>43188</v>
      </c>
      <c r="I3484" s="16">
        <v>43645</v>
      </c>
      <c r="J3484" s="17" t="str">
        <f>IF(Ugovori_OPULJP[[#This Row],[DATUM ZAVRŠETKA OPERACIJE]]&gt;DATE(2023,12,31),"u provedbi","završen")</f>
        <v>završen</v>
      </c>
      <c r="K3484" s="15" t="s">
        <v>20</v>
      </c>
      <c r="L3484" s="15" t="s">
        <v>21</v>
      </c>
      <c r="M3484" s="18">
        <v>0.85</v>
      </c>
      <c r="N3484" s="18">
        <v>0.15</v>
      </c>
      <c r="O3484" s="19">
        <f>Ugovori_OPULJP[[#This Row],[Bespovratna sredstva - Ukupno (EU+Nac) HRK
= Ukupna ugovorena vrijednost bespovratnih sredstava]]*Ugovori_OPULJP[[#This Row],[EU STOPA SUFINANCIRANJA %
EU CO-FINANCING RATE %]]</f>
        <v>1145988.19</v>
      </c>
      <c r="P3484" s="20">
        <f>Ugovori_OPULJP[[#This Row],[Bespovratna sredstva - EU dio - HRK]]/7.5345</f>
        <v>152098.77098679406</v>
      </c>
      <c r="Q3484" s="19">
        <f>Ugovori_OPULJP[[#This Row],[Bespovratna sredstva - Ukupno (EU+Nac) HRK
= Ukupna ugovorena vrijednost bespovratnih sredstava]]*Ugovori_OPULJP[[#This Row],[STOPA NACIONALNOG SUFINANCIRANJA %]]</f>
        <v>202233.21</v>
      </c>
      <c r="R3484" s="20">
        <f>Ugovori_OPULJP[[#This Row],[Bespovratna sredstva - Nacionalni dio - HRK]]/7.5345</f>
        <v>26840.959585904835</v>
      </c>
      <c r="S3484" s="19">
        <v>1348221.4</v>
      </c>
      <c r="T3484" s="20">
        <f>Ugovori_OPULJP[[#This Row],[Bespovratna sredstva - Ukupno (EU+Nac) HRK
= Ukupna ugovorena vrijednost bespovratnih sredstava]]/7.5345</f>
        <v>178939.7305726989</v>
      </c>
      <c r="U3484" s="19">
        <v>0</v>
      </c>
      <c r="V3484" s="20">
        <f>Ugovori_OPULJP[[#This Row],[Javni doprinos korisnika - HRK]]/7.5345</f>
        <v>0</v>
      </c>
      <c r="W3484" s="19">
        <v>0</v>
      </c>
      <c r="X3484" s="20">
        <f>Ugovori_OPULJP[[#This Row],[Privatni doprinos korisnika - HRK]]/7.5345</f>
        <v>0</v>
      </c>
      <c r="Y3484" s="21">
        <f>Ugovori_OPULJP[[#This Row],[Bespovratna sredstva - Ukupno (EU+Nac) HRK
= Ukupna ugovorena vrijednost bespovratnih sredstava]]+Ugovori_OPULJP[[#This Row],[Javni doprinos korisnika - HRK]]+Ugovori_OPULJP[[#This Row],[Privatni doprinos korisnika - HRK]]</f>
        <v>1348221.4</v>
      </c>
      <c r="Z3484" s="22">
        <f>Ugovori_OPULJP[[#This Row],[UKUPNI PRIHVATLJIVI IZDACI
TOTAL ELIGIBLE EXPENDITURE
= Bespovratna sredstva ukupno + doprinos korisnika
= Ukupni prihvatljivi troškovi
= Ukupna ugovorena vrijednost projekta HRK]]/7.5345</f>
        <v>178939.7305726989</v>
      </c>
      <c r="AA3484" s="13" t="s">
        <v>22</v>
      </c>
      <c r="AB3484" s="13" t="s">
        <v>19</v>
      </c>
      <c r="AC3484" s="98" t="s">
        <v>12620</v>
      </c>
      <c r="AD3484" s="12" t="s">
        <v>2794</v>
      </c>
    </row>
    <row r="3485" spans="1:30" ht="88.5" customHeight="1" x14ac:dyDescent="0.3">
      <c r="A3485" s="10" t="s">
        <v>12621</v>
      </c>
      <c r="B3485" s="11" t="s">
        <v>2787</v>
      </c>
      <c r="C3485" s="12" t="s">
        <v>2788</v>
      </c>
      <c r="D3485" s="12" t="s">
        <v>12593</v>
      </c>
      <c r="E3485" s="13" t="s">
        <v>223</v>
      </c>
      <c r="F3485" s="14" t="s">
        <v>12622</v>
      </c>
      <c r="G3485" s="14" t="s">
        <v>12623</v>
      </c>
      <c r="H3485" s="16">
        <v>43377</v>
      </c>
      <c r="I3485" s="16">
        <v>43742</v>
      </c>
      <c r="J3485" s="17" t="str">
        <f>IF(Ugovori_OPULJP[[#This Row],[DATUM ZAVRŠETKA OPERACIJE]]&gt;DATE(2023,12,31),"u provedbi","završen")</f>
        <v>završen</v>
      </c>
      <c r="K3485" s="15" t="s">
        <v>12624</v>
      </c>
      <c r="L3485" s="15" t="s">
        <v>21</v>
      </c>
      <c r="M3485" s="18">
        <v>0.85</v>
      </c>
      <c r="N3485" s="18">
        <v>0.15</v>
      </c>
      <c r="O3485" s="19">
        <f>Ugovori_OPULJP[[#This Row],[Bespovratna sredstva - Ukupno (EU+Nac) HRK
= Ukupna ugovorena vrijednost bespovratnih sredstava]]*Ugovori_OPULJP[[#This Row],[EU STOPA SUFINANCIRANJA %
EU CO-FINANCING RATE %]]</f>
        <v>501284.88200000004</v>
      </c>
      <c r="P3485" s="20">
        <f>Ugovori_OPULJP[[#This Row],[Bespovratna sredstva - EU dio - HRK]]/7.5345</f>
        <v>66531.93735483443</v>
      </c>
      <c r="Q3485" s="19">
        <f>Ugovori_OPULJP[[#This Row],[Bespovratna sredstva - Ukupno (EU+Nac) HRK
= Ukupna ugovorena vrijednost bespovratnih sredstava]]*Ugovori_OPULJP[[#This Row],[STOPA NACIONALNOG SUFINANCIRANJA %]]</f>
        <v>88462.038</v>
      </c>
      <c r="R3485" s="20">
        <f>Ugovori_OPULJP[[#This Row],[Bespovratna sredstva - Nacionalni dio - HRK]]/7.5345</f>
        <v>11740.93012144137</v>
      </c>
      <c r="S3485" s="19">
        <v>589746.92000000004</v>
      </c>
      <c r="T3485" s="20">
        <f>Ugovori_OPULJP[[#This Row],[Bespovratna sredstva - Ukupno (EU+Nac) HRK
= Ukupna ugovorena vrijednost bespovratnih sredstava]]/7.5345</f>
        <v>78272.867476275802</v>
      </c>
      <c r="U3485" s="19">
        <v>0</v>
      </c>
      <c r="V3485" s="20">
        <f>Ugovori_OPULJP[[#This Row],[Javni doprinos korisnika - HRK]]/7.5345</f>
        <v>0</v>
      </c>
      <c r="W3485" s="19">
        <v>0</v>
      </c>
      <c r="X3485" s="20">
        <f>Ugovori_OPULJP[[#This Row],[Privatni doprinos korisnika - HRK]]/7.5345</f>
        <v>0</v>
      </c>
      <c r="Y3485" s="21">
        <f>Ugovori_OPULJP[[#This Row],[Bespovratna sredstva - Ukupno (EU+Nac) HRK
= Ukupna ugovorena vrijednost bespovratnih sredstava]]+Ugovori_OPULJP[[#This Row],[Javni doprinos korisnika - HRK]]+Ugovori_OPULJP[[#This Row],[Privatni doprinos korisnika - HRK]]</f>
        <v>589746.92000000004</v>
      </c>
      <c r="Z3485" s="22">
        <f>Ugovori_OPULJP[[#This Row],[UKUPNI PRIHVATLJIVI IZDACI
TOTAL ELIGIBLE EXPENDITURE
= Bespovratna sredstva ukupno + doprinos korisnika
= Ukupni prihvatljivi troškovi
= Ukupna ugovorena vrijednost projekta HRK]]/7.5345</f>
        <v>78272.867476275802</v>
      </c>
      <c r="AA3485" s="13" t="s">
        <v>22</v>
      </c>
      <c r="AB3485" s="13" t="s">
        <v>19</v>
      </c>
      <c r="AC3485" s="98" t="s">
        <v>12625</v>
      </c>
      <c r="AD3485" s="12" t="s">
        <v>2794</v>
      </c>
    </row>
    <row r="3486" spans="1:30" ht="88.5" customHeight="1" x14ac:dyDescent="0.3">
      <c r="A3486" s="10" t="s">
        <v>12626</v>
      </c>
      <c r="B3486" s="11" t="s">
        <v>2787</v>
      </c>
      <c r="C3486" s="12" t="s">
        <v>2788</v>
      </c>
      <c r="D3486" s="12" t="s">
        <v>12593</v>
      </c>
      <c r="E3486" s="13" t="s">
        <v>223</v>
      </c>
      <c r="F3486" s="14" t="s">
        <v>12627</v>
      </c>
      <c r="G3486" s="14" t="s">
        <v>12628</v>
      </c>
      <c r="H3486" s="16">
        <v>43188</v>
      </c>
      <c r="I3486" s="16">
        <v>43737</v>
      </c>
      <c r="J3486" s="17" t="str">
        <f>IF(Ugovori_OPULJP[[#This Row],[DATUM ZAVRŠETKA OPERACIJE]]&gt;DATE(2023,12,31),"u provedbi","završen")</f>
        <v>završen</v>
      </c>
      <c r="K3486" s="15" t="s">
        <v>20</v>
      </c>
      <c r="L3486" s="15" t="s">
        <v>21</v>
      </c>
      <c r="M3486" s="18">
        <v>0.85</v>
      </c>
      <c r="N3486" s="18">
        <v>0.15</v>
      </c>
      <c r="O3486" s="19">
        <f>Ugovori_OPULJP[[#This Row],[Bespovratna sredstva - Ukupno (EU+Nac) HRK
= Ukupna ugovorena vrijednost bespovratnih sredstava]]*Ugovori_OPULJP[[#This Row],[EU STOPA SUFINANCIRANJA %
EU CO-FINANCING RATE %]]</f>
        <v>1067434.1819999998</v>
      </c>
      <c r="P3486" s="20">
        <f>Ugovori_OPULJP[[#This Row],[Bespovratna sredstva - EU dio - HRK]]/7.5345</f>
        <v>141672.86243280905</v>
      </c>
      <c r="Q3486" s="19">
        <f>Ugovori_OPULJP[[#This Row],[Bespovratna sredstva - Ukupno (EU+Nac) HRK
= Ukupna ugovorena vrijednost bespovratnih sredstava]]*Ugovori_OPULJP[[#This Row],[STOPA NACIONALNOG SUFINANCIRANJA %]]</f>
        <v>188370.73799999998</v>
      </c>
      <c r="R3486" s="20">
        <f>Ugovori_OPULJP[[#This Row],[Bespovratna sredstva - Nacionalni dio - HRK]]/7.5345</f>
        <v>25001.093370495717</v>
      </c>
      <c r="S3486" s="19">
        <v>1255804.92</v>
      </c>
      <c r="T3486" s="20">
        <f>Ugovori_OPULJP[[#This Row],[Bespovratna sredstva - Ukupno (EU+Nac) HRK
= Ukupna ugovorena vrijednost bespovratnih sredstava]]/7.5345</f>
        <v>166673.95580330477</v>
      </c>
      <c r="U3486" s="19">
        <v>0</v>
      </c>
      <c r="V3486" s="20">
        <f>Ugovori_OPULJP[[#This Row],[Javni doprinos korisnika - HRK]]/7.5345</f>
        <v>0</v>
      </c>
      <c r="W3486" s="19">
        <v>0</v>
      </c>
      <c r="X3486" s="20">
        <f>Ugovori_OPULJP[[#This Row],[Privatni doprinos korisnika - HRK]]/7.5345</f>
        <v>0</v>
      </c>
      <c r="Y3486" s="21">
        <f>Ugovori_OPULJP[[#This Row],[Bespovratna sredstva - Ukupno (EU+Nac) HRK
= Ukupna ugovorena vrijednost bespovratnih sredstava]]+Ugovori_OPULJP[[#This Row],[Javni doprinos korisnika - HRK]]+Ugovori_OPULJP[[#This Row],[Privatni doprinos korisnika - HRK]]</f>
        <v>1255804.92</v>
      </c>
      <c r="Z3486" s="22">
        <f>Ugovori_OPULJP[[#This Row],[UKUPNI PRIHVATLJIVI IZDACI
TOTAL ELIGIBLE EXPENDITURE
= Bespovratna sredstva ukupno + doprinos korisnika
= Ukupni prihvatljivi troškovi
= Ukupna ugovorena vrijednost projekta HRK]]/7.5345</f>
        <v>166673.95580330477</v>
      </c>
      <c r="AA3486" s="13" t="s">
        <v>22</v>
      </c>
      <c r="AB3486" s="13" t="s">
        <v>19</v>
      </c>
      <c r="AC3486" s="12" t="s">
        <v>12629</v>
      </c>
      <c r="AD3486" s="12" t="s">
        <v>2794</v>
      </c>
    </row>
    <row r="3487" spans="1:30" ht="88.5" customHeight="1" x14ac:dyDescent="0.3">
      <c r="A3487" s="10" t="s">
        <v>12630</v>
      </c>
      <c r="B3487" s="11" t="s">
        <v>2787</v>
      </c>
      <c r="C3487" s="12" t="s">
        <v>2788</v>
      </c>
      <c r="D3487" s="12" t="s">
        <v>12593</v>
      </c>
      <c r="E3487" s="13" t="s">
        <v>223</v>
      </c>
      <c r="F3487" s="14" t="s">
        <v>12631</v>
      </c>
      <c r="G3487" s="14" t="s">
        <v>12632</v>
      </c>
      <c r="H3487" s="16">
        <v>43188</v>
      </c>
      <c r="I3487" s="16">
        <v>43919</v>
      </c>
      <c r="J3487" s="17" t="str">
        <f>IF(Ugovori_OPULJP[[#This Row],[DATUM ZAVRŠETKA OPERACIJE]]&gt;DATE(2023,12,31),"u provedbi","završen")</f>
        <v>završen</v>
      </c>
      <c r="K3487" s="15" t="s">
        <v>20</v>
      </c>
      <c r="L3487" s="15" t="s">
        <v>21</v>
      </c>
      <c r="M3487" s="18">
        <v>0.85</v>
      </c>
      <c r="N3487" s="18">
        <v>0.15</v>
      </c>
      <c r="O3487" s="19">
        <f>Ugovori_OPULJP[[#This Row],[Bespovratna sredstva - Ukupno (EU+Nac) HRK
= Ukupna ugovorena vrijednost bespovratnih sredstava]]*Ugovori_OPULJP[[#This Row],[EU STOPA SUFINANCIRANJA %
EU CO-FINANCING RATE %]]</f>
        <v>1071270.5125</v>
      </c>
      <c r="P3487" s="20">
        <f>Ugovori_OPULJP[[#This Row],[Bespovratna sredstva - EU dio - HRK]]/7.5345</f>
        <v>142182.03099077576</v>
      </c>
      <c r="Q3487" s="19">
        <f>Ugovori_OPULJP[[#This Row],[Bespovratna sredstva - Ukupno (EU+Nac) HRK
= Ukupna ugovorena vrijednost bespovratnih sredstava]]*Ugovori_OPULJP[[#This Row],[STOPA NACIONALNOG SUFINANCIRANJA %]]</f>
        <v>189047.73749999999</v>
      </c>
      <c r="R3487" s="20">
        <f>Ugovori_OPULJP[[#This Row],[Bespovratna sredstva - Nacionalni dio - HRK]]/7.5345</f>
        <v>25090.946645431013</v>
      </c>
      <c r="S3487" s="19">
        <v>1260318.25</v>
      </c>
      <c r="T3487" s="20">
        <f>Ugovori_OPULJP[[#This Row],[Bespovratna sredstva - Ukupno (EU+Nac) HRK
= Ukupna ugovorena vrijednost bespovratnih sredstava]]/7.5345</f>
        <v>167272.97763620678</v>
      </c>
      <c r="U3487" s="19">
        <v>0</v>
      </c>
      <c r="V3487" s="20">
        <f>Ugovori_OPULJP[[#This Row],[Javni doprinos korisnika - HRK]]/7.5345</f>
        <v>0</v>
      </c>
      <c r="W3487" s="19">
        <v>0</v>
      </c>
      <c r="X3487" s="20">
        <f>Ugovori_OPULJP[[#This Row],[Privatni doprinos korisnika - HRK]]/7.5345</f>
        <v>0</v>
      </c>
      <c r="Y3487" s="21">
        <f>Ugovori_OPULJP[[#This Row],[Bespovratna sredstva - Ukupno (EU+Nac) HRK
= Ukupna ugovorena vrijednost bespovratnih sredstava]]+Ugovori_OPULJP[[#This Row],[Javni doprinos korisnika - HRK]]+Ugovori_OPULJP[[#This Row],[Privatni doprinos korisnika - HRK]]</f>
        <v>1260318.25</v>
      </c>
      <c r="Z3487" s="22">
        <f>Ugovori_OPULJP[[#This Row],[UKUPNI PRIHVATLJIVI IZDACI
TOTAL ELIGIBLE EXPENDITURE
= Bespovratna sredstva ukupno + doprinos korisnika
= Ukupni prihvatljivi troškovi
= Ukupna ugovorena vrijednost projekta HRK]]/7.5345</f>
        <v>167272.97763620678</v>
      </c>
      <c r="AA3487" s="13" t="s">
        <v>22</v>
      </c>
      <c r="AB3487" s="13" t="s">
        <v>19</v>
      </c>
      <c r="AC3487" s="12" t="s">
        <v>12633</v>
      </c>
      <c r="AD3487" s="12" t="s">
        <v>2794</v>
      </c>
    </row>
    <row r="3488" spans="1:30" ht="88.5" customHeight="1" x14ac:dyDescent="0.3">
      <c r="A3488" s="10" t="s">
        <v>12634</v>
      </c>
      <c r="B3488" s="11" t="s">
        <v>2787</v>
      </c>
      <c r="C3488" s="12" t="s">
        <v>2788</v>
      </c>
      <c r="D3488" s="12" t="s">
        <v>12593</v>
      </c>
      <c r="E3488" s="13" t="s">
        <v>223</v>
      </c>
      <c r="F3488" s="14" t="s">
        <v>12635</v>
      </c>
      <c r="G3488" s="14" t="s">
        <v>12636</v>
      </c>
      <c r="H3488" s="16">
        <v>43377</v>
      </c>
      <c r="I3488" s="16">
        <v>44016</v>
      </c>
      <c r="J3488" s="17" t="str">
        <f>IF(Ugovori_OPULJP[[#This Row],[DATUM ZAVRŠETKA OPERACIJE]]&gt;DATE(2023,12,31),"u provedbi","završen")</f>
        <v>završen</v>
      </c>
      <c r="K3488" s="15" t="s">
        <v>192</v>
      </c>
      <c r="L3488" s="15" t="s">
        <v>192</v>
      </c>
      <c r="M3488" s="18">
        <v>0.85</v>
      </c>
      <c r="N3488" s="18">
        <v>0.15</v>
      </c>
      <c r="O3488" s="19">
        <f>Ugovori_OPULJP[[#This Row],[Bespovratna sredstva - Ukupno (EU+Nac) HRK
= Ukupna ugovorena vrijednost bespovratnih sredstava]]*Ugovori_OPULJP[[#This Row],[EU STOPA SUFINANCIRANJA %
EU CO-FINANCING RATE %]]</f>
        <v>383052.5</v>
      </c>
      <c r="P3488" s="20">
        <f>Ugovori_OPULJP[[#This Row],[Bespovratna sredstva - EU dio - HRK]]/7.5345</f>
        <v>50839.803570243545</v>
      </c>
      <c r="Q3488" s="19">
        <f>Ugovori_OPULJP[[#This Row],[Bespovratna sredstva - Ukupno (EU+Nac) HRK
= Ukupna ugovorena vrijednost bespovratnih sredstava]]*Ugovori_OPULJP[[#This Row],[STOPA NACIONALNOG SUFINANCIRANJA %]]</f>
        <v>67597.5</v>
      </c>
      <c r="R3488" s="20">
        <f>Ugovori_OPULJP[[#This Row],[Bespovratna sredstva - Nacionalni dio - HRK]]/7.5345</f>
        <v>8971.7300418076848</v>
      </c>
      <c r="S3488" s="19">
        <v>450650</v>
      </c>
      <c r="T3488" s="20">
        <f>Ugovori_OPULJP[[#This Row],[Bespovratna sredstva - Ukupno (EU+Nac) HRK
= Ukupna ugovorena vrijednost bespovratnih sredstava]]/7.5345</f>
        <v>59811.533612051229</v>
      </c>
      <c r="U3488" s="19">
        <v>0</v>
      </c>
      <c r="V3488" s="20">
        <f>Ugovori_OPULJP[[#This Row],[Javni doprinos korisnika - HRK]]/7.5345</f>
        <v>0</v>
      </c>
      <c r="W3488" s="19">
        <v>0</v>
      </c>
      <c r="X3488" s="20">
        <f>Ugovori_OPULJP[[#This Row],[Privatni doprinos korisnika - HRK]]/7.5345</f>
        <v>0</v>
      </c>
      <c r="Y3488" s="21">
        <f>Ugovori_OPULJP[[#This Row],[Bespovratna sredstva - Ukupno (EU+Nac) HRK
= Ukupna ugovorena vrijednost bespovratnih sredstava]]+Ugovori_OPULJP[[#This Row],[Javni doprinos korisnika - HRK]]+Ugovori_OPULJP[[#This Row],[Privatni doprinos korisnika - HRK]]</f>
        <v>450650</v>
      </c>
      <c r="Z3488" s="22">
        <f>Ugovori_OPULJP[[#This Row],[UKUPNI PRIHVATLJIVI IZDACI
TOTAL ELIGIBLE EXPENDITURE
= Bespovratna sredstva ukupno + doprinos korisnika
= Ukupni prihvatljivi troškovi
= Ukupna ugovorena vrijednost projekta HRK]]/7.5345</f>
        <v>59811.533612051229</v>
      </c>
      <c r="AA3488" s="13" t="s">
        <v>22</v>
      </c>
      <c r="AB3488" s="13" t="s">
        <v>19</v>
      </c>
      <c r="AC3488" s="98" t="s">
        <v>12637</v>
      </c>
      <c r="AD3488" s="12" t="s">
        <v>2794</v>
      </c>
    </row>
    <row r="3489" spans="1:30" ht="88.5" customHeight="1" x14ac:dyDescent="0.3">
      <c r="A3489" s="10" t="s">
        <v>12638</v>
      </c>
      <c r="B3489" s="11" t="s">
        <v>2787</v>
      </c>
      <c r="C3489" s="12" t="s">
        <v>2788</v>
      </c>
      <c r="D3489" s="12" t="s">
        <v>12593</v>
      </c>
      <c r="E3489" s="13" t="s">
        <v>223</v>
      </c>
      <c r="F3489" s="14" t="s">
        <v>12639</v>
      </c>
      <c r="G3489" s="14" t="s">
        <v>12640</v>
      </c>
      <c r="H3489" s="16">
        <v>43370</v>
      </c>
      <c r="I3489" s="16">
        <v>44009</v>
      </c>
      <c r="J3489" s="17" t="str">
        <f>IF(Ugovori_OPULJP[[#This Row],[DATUM ZAVRŠETKA OPERACIJE]]&gt;DATE(2023,12,31),"u provedbi","završen")</f>
        <v>završen</v>
      </c>
      <c r="K3489" s="15" t="s">
        <v>20</v>
      </c>
      <c r="L3489" s="15" t="s">
        <v>21</v>
      </c>
      <c r="M3489" s="18">
        <v>0.85</v>
      </c>
      <c r="N3489" s="18">
        <v>0.15</v>
      </c>
      <c r="O3489" s="19">
        <f>Ugovori_OPULJP[[#This Row],[Bespovratna sredstva - Ukupno (EU+Nac) HRK
= Ukupna ugovorena vrijednost bespovratnih sredstava]]*Ugovori_OPULJP[[#This Row],[EU STOPA SUFINANCIRANJA %
EU CO-FINANCING RATE %]]</f>
        <v>1203345</v>
      </c>
      <c r="P3489" s="20">
        <f>Ugovori_OPULJP[[#This Row],[Bespovratna sredstva - EU dio - HRK]]/7.5345</f>
        <v>159711.32789169817</v>
      </c>
      <c r="Q3489" s="19">
        <f>Ugovori_OPULJP[[#This Row],[Bespovratna sredstva - Ukupno (EU+Nac) HRK
= Ukupna ugovorena vrijednost bespovratnih sredstava]]*Ugovori_OPULJP[[#This Row],[STOPA NACIONALNOG SUFINANCIRANJA %]]</f>
        <v>212355</v>
      </c>
      <c r="R3489" s="20">
        <f>Ugovori_OPULJP[[#This Row],[Bespovratna sredstva - Nacionalni dio - HRK]]/7.5345</f>
        <v>28184.351980887914</v>
      </c>
      <c r="S3489" s="19">
        <v>1415700</v>
      </c>
      <c r="T3489" s="20">
        <f>Ugovori_OPULJP[[#This Row],[Bespovratna sredstva - Ukupno (EU+Nac) HRK
= Ukupna ugovorena vrijednost bespovratnih sredstava]]/7.5345</f>
        <v>187895.6798725861</v>
      </c>
      <c r="U3489" s="19">
        <v>0</v>
      </c>
      <c r="V3489" s="20">
        <f>Ugovori_OPULJP[[#This Row],[Javni doprinos korisnika - HRK]]/7.5345</f>
        <v>0</v>
      </c>
      <c r="W3489" s="19">
        <v>0</v>
      </c>
      <c r="X3489" s="20">
        <f>Ugovori_OPULJP[[#This Row],[Privatni doprinos korisnika - HRK]]/7.5345</f>
        <v>0</v>
      </c>
      <c r="Y3489" s="21">
        <f>Ugovori_OPULJP[[#This Row],[Bespovratna sredstva - Ukupno (EU+Nac) HRK
= Ukupna ugovorena vrijednost bespovratnih sredstava]]+Ugovori_OPULJP[[#This Row],[Javni doprinos korisnika - HRK]]+Ugovori_OPULJP[[#This Row],[Privatni doprinos korisnika - HRK]]</f>
        <v>1415700</v>
      </c>
      <c r="Z3489" s="22">
        <f>Ugovori_OPULJP[[#This Row],[UKUPNI PRIHVATLJIVI IZDACI
TOTAL ELIGIBLE EXPENDITURE
= Bespovratna sredstva ukupno + doprinos korisnika
= Ukupni prihvatljivi troškovi
= Ukupna ugovorena vrijednost projekta HRK]]/7.5345</f>
        <v>187895.6798725861</v>
      </c>
      <c r="AA3489" s="13" t="s">
        <v>22</v>
      </c>
      <c r="AB3489" s="13" t="s">
        <v>19</v>
      </c>
      <c r="AC3489" s="98" t="s">
        <v>12641</v>
      </c>
      <c r="AD3489" s="12" t="s">
        <v>2794</v>
      </c>
    </row>
    <row r="3490" spans="1:30" ht="88.5" customHeight="1" x14ac:dyDescent="0.3">
      <c r="A3490" s="10" t="s">
        <v>12642</v>
      </c>
      <c r="B3490" s="11" t="s">
        <v>2787</v>
      </c>
      <c r="C3490" s="12" t="s">
        <v>2788</v>
      </c>
      <c r="D3490" s="12" t="s">
        <v>12593</v>
      </c>
      <c r="E3490" s="13" t="s">
        <v>223</v>
      </c>
      <c r="F3490" s="14" t="s">
        <v>12643</v>
      </c>
      <c r="G3490" s="14" t="s">
        <v>12644</v>
      </c>
      <c r="H3490" s="16">
        <v>43188</v>
      </c>
      <c r="I3490" s="16">
        <v>43737</v>
      </c>
      <c r="J3490" s="17" t="str">
        <f>IF(Ugovori_OPULJP[[#This Row],[DATUM ZAVRŠETKA OPERACIJE]]&gt;DATE(2023,12,31),"u provedbi","završen")</f>
        <v>završen</v>
      </c>
      <c r="K3490" s="15" t="s">
        <v>324</v>
      </c>
      <c r="L3490" s="15" t="s">
        <v>324</v>
      </c>
      <c r="M3490" s="18">
        <v>0.85</v>
      </c>
      <c r="N3490" s="18">
        <v>0.15</v>
      </c>
      <c r="O3490" s="19">
        <f>Ugovori_OPULJP[[#This Row],[Bespovratna sredstva - Ukupno (EU+Nac) HRK
= Ukupna ugovorena vrijednost bespovratnih sredstava]]*Ugovori_OPULJP[[#This Row],[EU STOPA SUFINANCIRANJA %
EU CO-FINANCING RATE %]]</f>
        <v>818480.21499999997</v>
      </c>
      <c r="P3490" s="20">
        <f>Ugovori_OPULJP[[#This Row],[Bespovratna sredstva - EU dio - HRK]]/7.5345</f>
        <v>108630.99276660693</v>
      </c>
      <c r="Q3490" s="19">
        <f>Ugovori_OPULJP[[#This Row],[Bespovratna sredstva - Ukupno (EU+Nac) HRK
= Ukupna ugovorena vrijednost bespovratnih sredstava]]*Ugovori_OPULJP[[#This Row],[STOPA NACIONALNOG SUFINANCIRANJA %]]</f>
        <v>144437.685</v>
      </c>
      <c r="R3490" s="20">
        <f>Ugovori_OPULJP[[#This Row],[Bespovratna sredstva - Nacionalni dio - HRK]]/7.5345</f>
        <v>19170.175194107105</v>
      </c>
      <c r="S3490" s="19">
        <v>962917.9</v>
      </c>
      <c r="T3490" s="20">
        <f>Ugovori_OPULJP[[#This Row],[Bespovratna sredstva - Ukupno (EU+Nac) HRK
= Ukupna ugovorena vrijednost bespovratnih sredstava]]/7.5345</f>
        <v>127801.16796071404</v>
      </c>
      <c r="U3490" s="19">
        <v>0</v>
      </c>
      <c r="V3490" s="20">
        <f>Ugovori_OPULJP[[#This Row],[Javni doprinos korisnika - HRK]]/7.5345</f>
        <v>0</v>
      </c>
      <c r="W3490" s="19">
        <v>0</v>
      </c>
      <c r="X3490" s="20">
        <f>Ugovori_OPULJP[[#This Row],[Privatni doprinos korisnika - HRK]]/7.5345</f>
        <v>0</v>
      </c>
      <c r="Y3490" s="21">
        <f>Ugovori_OPULJP[[#This Row],[Bespovratna sredstva - Ukupno (EU+Nac) HRK
= Ukupna ugovorena vrijednost bespovratnih sredstava]]+Ugovori_OPULJP[[#This Row],[Javni doprinos korisnika - HRK]]+Ugovori_OPULJP[[#This Row],[Privatni doprinos korisnika - HRK]]</f>
        <v>962917.9</v>
      </c>
      <c r="Z3490" s="22">
        <f>Ugovori_OPULJP[[#This Row],[UKUPNI PRIHVATLJIVI IZDACI
TOTAL ELIGIBLE EXPENDITURE
= Bespovratna sredstva ukupno + doprinos korisnika
= Ukupni prihvatljivi troškovi
= Ukupna ugovorena vrijednost projekta HRK]]/7.5345</f>
        <v>127801.16796071404</v>
      </c>
      <c r="AA3490" s="13" t="s">
        <v>22</v>
      </c>
      <c r="AB3490" s="13" t="s">
        <v>19</v>
      </c>
      <c r="AC3490" s="98" t="s">
        <v>12645</v>
      </c>
      <c r="AD3490" s="12" t="s">
        <v>2794</v>
      </c>
    </row>
    <row r="3491" spans="1:30" ht="88.5" customHeight="1" x14ac:dyDescent="0.3">
      <c r="A3491" s="10" t="s">
        <v>12646</v>
      </c>
      <c r="B3491" s="11" t="s">
        <v>2787</v>
      </c>
      <c r="C3491" s="12" t="s">
        <v>2788</v>
      </c>
      <c r="D3491" s="12" t="s">
        <v>12593</v>
      </c>
      <c r="E3491" s="13" t="s">
        <v>223</v>
      </c>
      <c r="F3491" s="14" t="s">
        <v>12647</v>
      </c>
      <c r="G3491" s="14" t="s">
        <v>12648</v>
      </c>
      <c r="H3491" s="16">
        <v>43188</v>
      </c>
      <c r="I3491" s="16">
        <v>43798</v>
      </c>
      <c r="J3491" s="17" t="str">
        <f>IF(Ugovori_OPULJP[[#This Row],[DATUM ZAVRŠETKA OPERACIJE]]&gt;DATE(2023,12,31),"u provedbi","završen")</f>
        <v>završen</v>
      </c>
      <c r="K3491" s="15" t="s">
        <v>20</v>
      </c>
      <c r="L3491" s="15" t="s">
        <v>21</v>
      </c>
      <c r="M3491" s="18">
        <v>0.85</v>
      </c>
      <c r="N3491" s="18">
        <v>0.15</v>
      </c>
      <c r="O3491" s="19">
        <f>Ugovori_OPULJP[[#This Row],[Bespovratna sredstva - Ukupno (EU+Nac) HRK
= Ukupna ugovorena vrijednost bespovratnih sredstava]]*Ugovori_OPULJP[[#This Row],[EU STOPA SUFINANCIRANJA %
EU CO-FINANCING RATE %]]</f>
        <v>1227013.5984999998</v>
      </c>
      <c r="P3491" s="20">
        <f>Ugovori_OPULJP[[#This Row],[Bespovratna sredstva - EU dio - HRK]]/7.5345</f>
        <v>162852.69075585637</v>
      </c>
      <c r="Q3491" s="19">
        <f>Ugovori_OPULJP[[#This Row],[Bespovratna sredstva - Ukupno (EU+Nac) HRK
= Ukupna ugovorena vrijednost bespovratnih sredstava]]*Ugovori_OPULJP[[#This Row],[STOPA NACIONALNOG SUFINANCIRANJA %]]</f>
        <v>216531.81149999998</v>
      </c>
      <c r="R3491" s="20">
        <f>Ugovori_OPULJP[[#This Row],[Bespovratna sredstva - Nacionalni dio - HRK]]/7.5345</f>
        <v>28738.710133386419</v>
      </c>
      <c r="S3491" s="19">
        <v>1443545.41</v>
      </c>
      <c r="T3491" s="20">
        <f>Ugovori_OPULJP[[#This Row],[Bespovratna sredstva - Ukupno (EU+Nac) HRK
= Ukupna ugovorena vrijednost bespovratnih sredstava]]/7.5345</f>
        <v>191591.4008892428</v>
      </c>
      <c r="U3491" s="19">
        <v>0</v>
      </c>
      <c r="V3491" s="20">
        <f>Ugovori_OPULJP[[#This Row],[Javni doprinos korisnika - HRK]]/7.5345</f>
        <v>0</v>
      </c>
      <c r="W3491" s="19">
        <v>0</v>
      </c>
      <c r="X3491" s="20">
        <f>Ugovori_OPULJP[[#This Row],[Privatni doprinos korisnika - HRK]]/7.5345</f>
        <v>0</v>
      </c>
      <c r="Y3491" s="21">
        <f>Ugovori_OPULJP[[#This Row],[Bespovratna sredstva - Ukupno (EU+Nac) HRK
= Ukupna ugovorena vrijednost bespovratnih sredstava]]+Ugovori_OPULJP[[#This Row],[Javni doprinos korisnika - HRK]]+Ugovori_OPULJP[[#This Row],[Privatni doprinos korisnika - HRK]]</f>
        <v>1443545.41</v>
      </c>
      <c r="Z3491" s="22">
        <f>Ugovori_OPULJP[[#This Row],[UKUPNI PRIHVATLJIVI IZDACI
TOTAL ELIGIBLE EXPENDITURE
= Bespovratna sredstva ukupno + doprinos korisnika
= Ukupni prihvatljivi troškovi
= Ukupna ugovorena vrijednost projekta HRK]]/7.5345</f>
        <v>191591.4008892428</v>
      </c>
      <c r="AA3491" s="13" t="s">
        <v>22</v>
      </c>
      <c r="AB3491" s="13" t="s">
        <v>19</v>
      </c>
      <c r="AC3491" s="98" t="s">
        <v>12649</v>
      </c>
      <c r="AD3491" s="12" t="s">
        <v>2794</v>
      </c>
    </row>
    <row r="3492" spans="1:30" ht="88.5" customHeight="1" x14ac:dyDescent="0.3">
      <c r="A3492" s="10" t="s">
        <v>12650</v>
      </c>
      <c r="B3492" s="11" t="s">
        <v>2787</v>
      </c>
      <c r="C3492" s="12" t="s">
        <v>2788</v>
      </c>
      <c r="D3492" s="12" t="s">
        <v>12593</v>
      </c>
      <c r="E3492" s="13" t="s">
        <v>223</v>
      </c>
      <c r="F3492" s="14" t="s">
        <v>12651</v>
      </c>
      <c r="G3492" s="14" t="s">
        <v>12652</v>
      </c>
      <c r="H3492" s="16">
        <v>43370</v>
      </c>
      <c r="I3492" s="16">
        <v>43857</v>
      </c>
      <c r="J3492" s="17" t="str">
        <f>IF(Ugovori_OPULJP[[#This Row],[DATUM ZAVRŠETKA OPERACIJE]]&gt;DATE(2023,12,31),"u provedbi","završen")</f>
        <v>završen</v>
      </c>
      <c r="K3492" s="15" t="s">
        <v>12653</v>
      </c>
      <c r="L3492" s="15" t="s">
        <v>21</v>
      </c>
      <c r="M3492" s="18">
        <v>0.85</v>
      </c>
      <c r="N3492" s="18">
        <v>0.15</v>
      </c>
      <c r="O3492" s="19">
        <f>Ugovori_OPULJP[[#This Row],[Bespovratna sredstva - Ukupno (EU+Nac) HRK
= Ukupna ugovorena vrijednost bespovratnih sredstava]]*Ugovori_OPULJP[[#This Row],[EU STOPA SUFINANCIRANJA %
EU CO-FINANCING RATE %]]</f>
        <v>969681.55550000002</v>
      </c>
      <c r="P3492" s="20">
        <f>Ugovori_OPULJP[[#This Row],[Bespovratna sredstva - EU dio - HRK]]/7.5345</f>
        <v>128698.85931382308</v>
      </c>
      <c r="Q3492" s="19">
        <f>Ugovori_OPULJP[[#This Row],[Bespovratna sredstva - Ukupno (EU+Nac) HRK
= Ukupna ugovorena vrijednost bespovratnih sredstava]]*Ugovori_OPULJP[[#This Row],[STOPA NACIONALNOG SUFINANCIRANJA %]]</f>
        <v>171120.2745</v>
      </c>
      <c r="R3492" s="20">
        <f>Ugovori_OPULJP[[#This Row],[Bespovratna sredstva - Nacionalni dio - HRK]]/7.5345</f>
        <v>22711.563408321719</v>
      </c>
      <c r="S3492" s="19">
        <v>1140801.83</v>
      </c>
      <c r="T3492" s="20">
        <f>Ugovori_OPULJP[[#This Row],[Bespovratna sredstva - Ukupno (EU+Nac) HRK
= Ukupna ugovorena vrijednost bespovratnih sredstava]]/7.5345</f>
        <v>151410.42272214481</v>
      </c>
      <c r="U3492" s="19">
        <v>0</v>
      </c>
      <c r="V3492" s="20">
        <f>Ugovori_OPULJP[[#This Row],[Javni doprinos korisnika - HRK]]/7.5345</f>
        <v>0</v>
      </c>
      <c r="W3492" s="19">
        <v>0</v>
      </c>
      <c r="X3492" s="20">
        <f>Ugovori_OPULJP[[#This Row],[Privatni doprinos korisnika - HRK]]/7.5345</f>
        <v>0</v>
      </c>
      <c r="Y3492" s="21">
        <f>Ugovori_OPULJP[[#This Row],[Bespovratna sredstva - Ukupno (EU+Nac) HRK
= Ukupna ugovorena vrijednost bespovratnih sredstava]]+Ugovori_OPULJP[[#This Row],[Javni doprinos korisnika - HRK]]+Ugovori_OPULJP[[#This Row],[Privatni doprinos korisnika - HRK]]</f>
        <v>1140801.83</v>
      </c>
      <c r="Z3492" s="22">
        <f>Ugovori_OPULJP[[#This Row],[UKUPNI PRIHVATLJIVI IZDACI
TOTAL ELIGIBLE EXPENDITURE
= Bespovratna sredstva ukupno + doprinos korisnika
= Ukupni prihvatljivi troškovi
= Ukupna ugovorena vrijednost projekta HRK]]/7.5345</f>
        <v>151410.42272214481</v>
      </c>
      <c r="AA3492" s="13" t="s">
        <v>22</v>
      </c>
      <c r="AB3492" s="13" t="s">
        <v>19</v>
      </c>
      <c r="AC3492" s="98" t="s">
        <v>12654</v>
      </c>
      <c r="AD3492" s="12" t="s">
        <v>2794</v>
      </c>
    </row>
    <row r="3493" spans="1:30" ht="88.5" customHeight="1" x14ac:dyDescent="0.3">
      <c r="A3493" s="10" t="s">
        <v>12655</v>
      </c>
      <c r="B3493" s="11" t="s">
        <v>2787</v>
      </c>
      <c r="C3493" s="12" t="s">
        <v>2788</v>
      </c>
      <c r="D3493" s="12" t="s">
        <v>12593</v>
      </c>
      <c r="E3493" s="13" t="s">
        <v>223</v>
      </c>
      <c r="F3493" s="14" t="s">
        <v>12656</v>
      </c>
      <c r="G3493" s="14" t="s">
        <v>12657</v>
      </c>
      <c r="H3493" s="16">
        <v>43377</v>
      </c>
      <c r="I3493" s="16">
        <v>44016</v>
      </c>
      <c r="J3493" s="17" t="str">
        <f>IF(Ugovori_OPULJP[[#This Row],[DATUM ZAVRŠETKA OPERACIJE]]&gt;DATE(2023,12,31),"u provedbi","završen")</f>
        <v>završen</v>
      </c>
      <c r="K3493" s="15" t="s">
        <v>12658</v>
      </c>
      <c r="L3493" s="15" t="s">
        <v>21</v>
      </c>
      <c r="M3493" s="18">
        <v>0.85</v>
      </c>
      <c r="N3493" s="18">
        <v>0.15</v>
      </c>
      <c r="O3493" s="19">
        <f>Ugovori_OPULJP[[#This Row],[Bespovratna sredstva - Ukupno (EU+Nac) HRK
= Ukupna ugovorena vrijednost bespovratnih sredstava]]*Ugovori_OPULJP[[#This Row],[EU STOPA SUFINANCIRANJA %
EU CO-FINANCING RATE %]]</f>
        <v>1218448.1229999999</v>
      </c>
      <c r="P3493" s="20">
        <f>Ugovori_OPULJP[[#This Row],[Bespovratna sredstva - EU dio - HRK]]/7.5345</f>
        <v>161715.8567920897</v>
      </c>
      <c r="Q3493" s="19">
        <f>Ugovori_OPULJP[[#This Row],[Bespovratna sredstva - Ukupno (EU+Nac) HRK
= Ukupna ugovorena vrijednost bespovratnih sredstava]]*Ugovori_OPULJP[[#This Row],[STOPA NACIONALNOG SUFINANCIRANJA %]]</f>
        <v>215020.25699999998</v>
      </c>
      <c r="R3493" s="20">
        <f>Ugovori_OPULJP[[#This Row],[Bespovratna sredstva - Nacionalni dio - HRK]]/7.5345</f>
        <v>28538.092375074651</v>
      </c>
      <c r="S3493" s="19">
        <v>1433468.38</v>
      </c>
      <c r="T3493" s="20">
        <f>Ugovori_OPULJP[[#This Row],[Bespovratna sredstva - Ukupno (EU+Nac) HRK
= Ukupna ugovorena vrijednost bespovratnih sredstava]]/7.5345</f>
        <v>190253.94916716436</v>
      </c>
      <c r="U3493" s="19">
        <v>0</v>
      </c>
      <c r="V3493" s="20">
        <f>Ugovori_OPULJP[[#This Row],[Javni doprinos korisnika - HRK]]/7.5345</f>
        <v>0</v>
      </c>
      <c r="W3493" s="19">
        <v>0</v>
      </c>
      <c r="X3493" s="20">
        <f>Ugovori_OPULJP[[#This Row],[Privatni doprinos korisnika - HRK]]/7.5345</f>
        <v>0</v>
      </c>
      <c r="Y3493" s="21">
        <f>Ugovori_OPULJP[[#This Row],[Bespovratna sredstva - Ukupno (EU+Nac) HRK
= Ukupna ugovorena vrijednost bespovratnih sredstava]]+Ugovori_OPULJP[[#This Row],[Javni doprinos korisnika - HRK]]+Ugovori_OPULJP[[#This Row],[Privatni doprinos korisnika - HRK]]</f>
        <v>1433468.38</v>
      </c>
      <c r="Z3493" s="22">
        <f>Ugovori_OPULJP[[#This Row],[UKUPNI PRIHVATLJIVI IZDACI
TOTAL ELIGIBLE EXPENDITURE
= Bespovratna sredstva ukupno + doprinos korisnika
= Ukupni prihvatljivi troškovi
= Ukupna ugovorena vrijednost projekta HRK]]/7.5345</f>
        <v>190253.94916716436</v>
      </c>
      <c r="AA3493" s="13" t="s">
        <v>22</v>
      </c>
      <c r="AB3493" s="13" t="s">
        <v>19</v>
      </c>
      <c r="AC3493" s="98" t="s">
        <v>12659</v>
      </c>
      <c r="AD3493" s="12" t="s">
        <v>2794</v>
      </c>
    </row>
    <row r="3494" spans="1:30" ht="88.5" customHeight="1" x14ac:dyDescent="0.3">
      <c r="A3494" s="10" t="s">
        <v>12660</v>
      </c>
      <c r="B3494" s="11" t="s">
        <v>2787</v>
      </c>
      <c r="C3494" s="12" t="s">
        <v>2788</v>
      </c>
      <c r="D3494" s="12" t="s">
        <v>12593</v>
      </c>
      <c r="E3494" s="13" t="s">
        <v>223</v>
      </c>
      <c r="F3494" s="14" t="s">
        <v>12661</v>
      </c>
      <c r="G3494" s="14" t="s">
        <v>12662</v>
      </c>
      <c r="H3494" s="16">
        <v>43189</v>
      </c>
      <c r="I3494" s="16">
        <v>43768</v>
      </c>
      <c r="J3494" s="17" t="str">
        <f>IF(Ugovori_OPULJP[[#This Row],[DATUM ZAVRŠETKA OPERACIJE]]&gt;DATE(2023,12,31),"u provedbi","završen")</f>
        <v>završen</v>
      </c>
      <c r="K3494" s="15" t="s">
        <v>20</v>
      </c>
      <c r="L3494" s="15" t="s">
        <v>21</v>
      </c>
      <c r="M3494" s="18">
        <v>0.85</v>
      </c>
      <c r="N3494" s="18">
        <v>0.15</v>
      </c>
      <c r="O3494" s="19">
        <f>Ugovori_OPULJP[[#This Row],[Bespovratna sredstva - Ukupno (EU+Nac) HRK
= Ukupna ugovorena vrijednost bespovratnih sredstava]]*Ugovori_OPULJP[[#This Row],[EU STOPA SUFINANCIRANJA %
EU CO-FINANCING RATE %]]</f>
        <v>793451.02150000003</v>
      </c>
      <c r="P3494" s="20">
        <f>Ugovori_OPULJP[[#This Row],[Bespovratna sredstva - EU dio - HRK]]/7.5345</f>
        <v>105309.04791293383</v>
      </c>
      <c r="Q3494" s="19">
        <f>Ugovori_OPULJP[[#This Row],[Bespovratna sredstva - Ukupno (EU+Nac) HRK
= Ukupna ugovorena vrijednost bespovratnih sredstava]]*Ugovori_OPULJP[[#This Row],[STOPA NACIONALNOG SUFINANCIRANJA %]]</f>
        <v>140020.76850000001</v>
      </c>
      <c r="R3494" s="20">
        <f>Ugovori_OPULJP[[#This Row],[Bespovratna sredstva - Nacionalni dio - HRK]]/7.5345</f>
        <v>18583.949631694206</v>
      </c>
      <c r="S3494" s="19">
        <v>933471.79</v>
      </c>
      <c r="T3494" s="20">
        <f>Ugovori_OPULJP[[#This Row],[Bespovratna sredstva - Ukupno (EU+Nac) HRK
= Ukupna ugovorena vrijednost bespovratnih sredstava]]/7.5345</f>
        <v>123892.99754462804</v>
      </c>
      <c r="U3494" s="19">
        <v>0</v>
      </c>
      <c r="V3494" s="20">
        <f>Ugovori_OPULJP[[#This Row],[Javni doprinos korisnika - HRK]]/7.5345</f>
        <v>0</v>
      </c>
      <c r="W3494" s="19">
        <v>0</v>
      </c>
      <c r="X3494" s="20">
        <f>Ugovori_OPULJP[[#This Row],[Privatni doprinos korisnika - HRK]]/7.5345</f>
        <v>0</v>
      </c>
      <c r="Y3494" s="21">
        <f>Ugovori_OPULJP[[#This Row],[Bespovratna sredstva - Ukupno (EU+Nac) HRK
= Ukupna ugovorena vrijednost bespovratnih sredstava]]+Ugovori_OPULJP[[#This Row],[Javni doprinos korisnika - HRK]]+Ugovori_OPULJP[[#This Row],[Privatni doprinos korisnika - HRK]]</f>
        <v>933471.79</v>
      </c>
      <c r="Z3494" s="22">
        <f>Ugovori_OPULJP[[#This Row],[UKUPNI PRIHVATLJIVI IZDACI
TOTAL ELIGIBLE EXPENDITURE
= Bespovratna sredstva ukupno + doprinos korisnika
= Ukupni prihvatljivi troškovi
= Ukupna ugovorena vrijednost projekta HRK]]/7.5345</f>
        <v>123892.99754462804</v>
      </c>
      <c r="AA3494" s="13" t="s">
        <v>22</v>
      </c>
      <c r="AB3494" s="13" t="s">
        <v>19</v>
      </c>
      <c r="AC3494" s="98" t="s">
        <v>12663</v>
      </c>
      <c r="AD3494" s="12" t="s">
        <v>2794</v>
      </c>
    </row>
    <row r="3495" spans="1:30" ht="88.5" customHeight="1" x14ac:dyDescent="0.3">
      <c r="A3495" s="10" t="s">
        <v>12664</v>
      </c>
      <c r="B3495" s="11" t="s">
        <v>2787</v>
      </c>
      <c r="C3495" s="12" t="s">
        <v>2788</v>
      </c>
      <c r="D3495" s="12" t="s">
        <v>12593</v>
      </c>
      <c r="E3495" s="13" t="s">
        <v>223</v>
      </c>
      <c r="F3495" s="14" t="s">
        <v>12665</v>
      </c>
      <c r="G3495" s="14" t="s">
        <v>12666</v>
      </c>
      <c r="H3495" s="16">
        <v>43370</v>
      </c>
      <c r="I3495" s="16">
        <v>44009</v>
      </c>
      <c r="J3495" s="17" t="str">
        <f>IF(Ugovori_OPULJP[[#This Row],[DATUM ZAVRŠETKA OPERACIJE]]&gt;DATE(2023,12,31),"u provedbi","završen")</f>
        <v>završen</v>
      </c>
      <c r="K3495" s="15" t="s">
        <v>12667</v>
      </c>
      <c r="L3495" s="15" t="s">
        <v>21</v>
      </c>
      <c r="M3495" s="18">
        <v>0.85</v>
      </c>
      <c r="N3495" s="18">
        <v>0.15</v>
      </c>
      <c r="O3495" s="19">
        <f>Ugovori_OPULJP[[#This Row],[Bespovratna sredstva - Ukupno (EU+Nac) HRK
= Ukupna ugovorena vrijednost bespovratnih sredstava]]*Ugovori_OPULJP[[#This Row],[EU STOPA SUFINANCIRANJA %
EU CO-FINANCING RATE %]]</f>
        <v>870224.88299999991</v>
      </c>
      <c r="P3495" s="20">
        <f>Ugovori_OPULJP[[#This Row],[Bespovratna sredstva - EU dio - HRK]]/7.5345</f>
        <v>115498.69042404936</v>
      </c>
      <c r="Q3495" s="19">
        <f>Ugovori_OPULJP[[#This Row],[Bespovratna sredstva - Ukupno (EU+Nac) HRK
= Ukupna ugovorena vrijednost bespovratnih sredstava]]*Ugovori_OPULJP[[#This Row],[STOPA NACIONALNOG SUFINANCIRANJA %]]</f>
        <v>153569.09699999998</v>
      </c>
      <c r="R3495" s="20">
        <f>Ugovori_OPULJP[[#This Row],[Bespovratna sredstva - Nacionalni dio - HRK]]/7.5345</f>
        <v>20382.121839538122</v>
      </c>
      <c r="S3495" s="19">
        <v>1023793.98</v>
      </c>
      <c r="T3495" s="20">
        <f>Ugovori_OPULJP[[#This Row],[Bespovratna sredstva - Ukupno (EU+Nac) HRK
= Ukupna ugovorena vrijednost bespovratnih sredstava]]/7.5345</f>
        <v>135880.81226358749</v>
      </c>
      <c r="U3495" s="19">
        <v>0</v>
      </c>
      <c r="V3495" s="20">
        <f>Ugovori_OPULJP[[#This Row],[Javni doprinos korisnika - HRK]]/7.5345</f>
        <v>0</v>
      </c>
      <c r="W3495" s="19">
        <v>0</v>
      </c>
      <c r="X3495" s="20">
        <f>Ugovori_OPULJP[[#This Row],[Privatni doprinos korisnika - HRK]]/7.5345</f>
        <v>0</v>
      </c>
      <c r="Y3495" s="21">
        <f>Ugovori_OPULJP[[#This Row],[Bespovratna sredstva - Ukupno (EU+Nac) HRK
= Ukupna ugovorena vrijednost bespovratnih sredstava]]+Ugovori_OPULJP[[#This Row],[Javni doprinos korisnika - HRK]]+Ugovori_OPULJP[[#This Row],[Privatni doprinos korisnika - HRK]]</f>
        <v>1023793.98</v>
      </c>
      <c r="Z3495" s="22">
        <f>Ugovori_OPULJP[[#This Row],[UKUPNI PRIHVATLJIVI IZDACI
TOTAL ELIGIBLE EXPENDITURE
= Bespovratna sredstva ukupno + doprinos korisnika
= Ukupni prihvatljivi troškovi
= Ukupna ugovorena vrijednost projekta HRK]]/7.5345</f>
        <v>135880.81226358749</v>
      </c>
      <c r="AA3495" s="13" t="s">
        <v>22</v>
      </c>
      <c r="AB3495" s="13" t="s">
        <v>19</v>
      </c>
      <c r="AC3495" s="98" t="s">
        <v>12668</v>
      </c>
      <c r="AD3495" s="12" t="s">
        <v>2794</v>
      </c>
    </row>
    <row r="3496" spans="1:30" ht="88.5" customHeight="1" x14ac:dyDescent="0.3">
      <c r="A3496" s="10" t="s">
        <v>12669</v>
      </c>
      <c r="B3496" s="11" t="s">
        <v>2787</v>
      </c>
      <c r="C3496" s="12" t="s">
        <v>2788</v>
      </c>
      <c r="D3496" s="12" t="s">
        <v>12593</v>
      </c>
      <c r="E3496" s="13" t="s">
        <v>223</v>
      </c>
      <c r="F3496" s="14" t="s">
        <v>12670</v>
      </c>
      <c r="G3496" s="14" t="s">
        <v>12671</v>
      </c>
      <c r="H3496" s="16">
        <v>43188</v>
      </c>
      <c r="I3496" s="16">
        <v>43798</v>
      </c>
      <c r="J3496" s="17" t="str">
        <f>IF(Ugovori_OPULJP[[#This Row],[DATUM ZAVRŠETKA OPERACIJE]]&gt;DATE(2023,12,31),"u provedbi","završen")</f>
        <v>završen</v>
      </c>
      <c r="K3496" s="15" t="s">
        <v>20</v>
      </c>
      <c r="L3496" s="15" t="s">
        <v>21</v>
      </c>
      <c r="M3496" s="18">
        <v>0.85</v>
      </c>
      <c r="N3496" s="18">
        <v>0.15</v>
      </c>
      <c r="O3496" s="19">
        <f>Ugovori_OPULJP[[#This Row],[Bespovratna sredstva - Ukupno (EU+Nac) HRK
= Ukupna ugovorena vrijednost bespovratnih sredstava]]*Ugovori_OPULJP[[#This Row],[EU STOPA SUFINANCIRANJA %
EU CO-FINANCING RATE %]]</f>
        <v>1039012.3665</v>
      </c>
      <c r="P3496" s="20">
        <f>Ugovori_OPULJP[[#This Row],[Bespovratna sredstva - EU dio - HRK]]/7.5345</f>
        <v>137900.63925940671</v>
      </c>
      <c r="Q3496" s="19">
        <f>Ugovori_OPULJP[[#This Row],[Bespovratna sredstva - Ukupno (EU+Nac) HRK
= Ukupna ugovorena vrijednost bespovratnih sredstava]]*Ugovori_OPULJP[[#This Row],[STOPA NACIONALNOG SUFINANCIRANJA %]]</f>
        <v>183355.12349999999</v>
      </c>
      <c r="R3496" s="20">
        <f>Ugovori_OPULJP[[#This Row],[Bespovratna sredstva - Nacionalni dio - HRK]]/7.5345</f>
        <v>24335.406928130596</v>
      </c>
      <c r="S3496" s="19">
        <v>1222367.49</v>
      </c>
      <c r="T3496" s="20">
        <f>Ugovori_OPULJP[[#This Row],[Bespovratna sredstva - Ukupno (EU+Nac) HRK
= Ukupna ugovorena vrijednost bespovratnih sredstava]]/7.5345</f>
        <v>162236.04618753731</v>
      </c>
      <c r="U3496" s="19">
        <v>0</v>
      </c>
      <c r="V3496" s="20">
        <f>Ugovori_OPULJP[[#This Row],[Javni doprinos korisnika - HRK]]/7.5345</f>
        <v>0</v>
      </c>
      <c r="W3496" s="19">
        <v>0</v>
      </c>
      <c r="X3496" s="20">
        <f>Ugovori_OPULJP[[#This Row],[Privatni doprinos korisnika - HRK]]/7.5345</f>
        <v>0</v>
      </c>
      <c r="Y3496" s="21">
        <f>Ugovori_OPULJP[[#This Row],[Bespovratna sredstva - Ukupno (EU+Nac) HRK
= Ukupna ugovorena vrijednost bespovratnih sredstava]]+Ugovori_OPULJP[[#This Row],[Javni doprinos korisnika - HRK]]+Ugovori_OPULJP[[#This Row],[Privatni doprinos korisnika - HRK]]</f>
        <v>1222367.49</v>
      </c>
      <c r="Z3496" s="22">
        <f>Ugovori_OPULJP[[#This Row],[UKUPNI PRIHVATLJIVI IZDACI
TOTAL ELIGIBLE EXPENDITURE
= Bespovratna sredstva ukupno + doprinos korisnika
= Ukupni prihvatljivi troškovi
= Ukupna ugovorena vrijednost projekta HRK]]/7.5345</f>
        <v>162236.04618753731</v>
      </c>
      <c r="AA3496" s="13" t="s">
        <v>22</v>
      </c>
      <c r="AB3496" s="13" t="s">
        <v>19</v>
      </c>
      <c r="AC3496" s="98" t="s">
        <v>12672</v>
      </c>
      <c r="AD3496" s="12" t="s">
        <v>2794</v>
      </c>
    </row>
    <row r="3497" spans="1:30" ht="88.5" customHeight="1" x14ac:dyDescent="0.3">
      <c r="A3497" s="10" t="s">
        <v>12673</v>
      </c>
      <c r="B3497" s="11" t="s">
        <v>2787</v>
      </c>
      <c r="C3497" s="12" t="s">
        <v>2788</v>
      </c>
      <c r="D3497" s="12" t="s">
        <v>12593</v>
      </c>
      <c r="E3497" s="13" t="s">
        <v>223</v>
      </c>
      <c r="F3497" s="14" t="s">
        <v>12674</v>
      </c>
      <c r="G3497" s="14" t="s">
        <v>3247</v>
      </c>
      <c r="H3497" s="16">
        <v>43385</v>
      </c>
      <c r="I3497" s="16">
        <v>44055</v>
      </c>
      <c r="J3497" s="17" t="str">
        <f>IF(Ugovori_OPULJP[[#This Row],[DATUM ZAVRŠETKA OPERACIJE]]&gt;DATE(2023,12,31),"u provedbi","završen")</f>
        <v>završen</v>
      </c>
      <c r="K3497" s="15" t="s">
        <v>2469</v>
      </c>
      <c r="L3497" s="15" t="s">
        <v>21</v>
      </c>
      <c r="M3497" s="18">
        <v>0.85</v>
      </c>
      <c r="N3497" s="18">
        <v>0.15</v>
      </c>
      <c r="O3497" s="19">
        <f>Ugovori_OPULJP[[#This Row],[Bespovratna sredstva - Ukupno (EU+Nac) HRK
= Ukupna ugovorena vrijednost bespovratnih sredstava]]*Ugovori_OPULJP[[#This Row],[EU STOPA SUFINANCIRANJA %
EU CO-FINANCING RATE %]]</f>
        <v>502376.80050000001</v>
      </c>
      <c r="P3497" s="20">
        <f>Ugovori_OPULJP[[#This Row],[Bespovratna sredstva - EU dio - HRK]]/7.5345</f>
        <v>66676.859844714316</v>
      </c>
      <c r="Q3497" s="19">
        <f>Ugovori_OPULJP[[#This Row],[Bespovratna sredstva - Ukupno (EU+Nac) HRK
= Ukupna ugovorena vrijednost bespovratnih sredstava]]*Ugovori_OPULJP[[#This Row],[STOPA NACIONALNOG SUFINANCIRANJA %]]</f>
        <v>88654.729500000001</v>
      </c>
      <c r="R3497" s="20">
        <f>Ugovori_OPULJP[[#This Row],[Bespovratna sredstva - Nacionalni dio - HRK]]/7.5345</f>
        <v>11766.504678478996</v>
      </c>
      <c r="S3497" s="19">
        <v>591031.53</v>
      </c>
      <c r="T3497" s="20">
        <f>Ugovori_OPULJP[[#This Row],[Bespovratna sredstva - Ukupno (EU+Nac) HRK
= Ukupna ugovorena vrijednost bespovratnih sredstava]]/7.5345</f>
        <v>78443.364523193304</v>
      </c>
      <c r="U3497" s="19">
        <v>0</v>
      </c>
      <c r="V3497" s="20">
        <f>Ugovori_OPULJP[[#This Row],[Javni doprinos korisnika - HRK]]/7.5345</f>
        <v>0</v>
      </c>
      <c r="W3497" s="19">
        <v>0</v>
      </c>
      <c r="X3497" s="20">
        <f>Ugovori_OPULJP[[#This Row],[Privatni doprinos korisnika - HRK]]/7.5345</f>
        <v>0</v>
      </c>
      <c r="Y3497" s="21">
        <f>Ugovori_OPULJP[[#This Row],[Bespovratna sredstva - Ukupno (EU+Nac) HRK
= Ukupna ugovorena vrijednost bespovratnih sredstava]]+Ugovori_OPULJP[[#This Row],[Javni doprinos korisnika - HRK]]+Ugovori_OPULJP[[#This Row],[Privatni doprinos korisnika - HRK]]</f>
        <v>591031.53</v>
      </c>
      <c r="Z3497" s="22">
        <f>Ugovori_OPULJP[[#This Row],[UKUPNI PRIHVATLJIVI IZDACI
TOTAL ELIGIBLE EXPENDITURE
= Bespovratna sredstva ukupno + doprinos korisnika
= Ukupni prihvatljivi troškovi
= Ukupna ugovorena vrijednost projekta HRK]]/7.5345</f>
        <v>78443.364523193304</v>
      </c>
      <c r="AA3497" s="13" t="s">
        <v>22</v>
      </c>
      <c r="AB3497" s="13" t="s">
        <v>19</v>
      </c>
      <c r="AC3497" s="98" t="s">
        <v>12675</v>
      </c>
      <c r="AD3497" s="12" t="s">
        <v>2794</v>
      </c>
    </row>
    <row r="3498" spans="1:30" ht="88.5" customHeight="1" x14ac:dyDescent="0.3">
      <c r="A3498" s="10" t="s">
        <v>12676</v>
      </c>
      <c r="B3498" s="11" t="s">
        <v>2787</v>
      </c>
      <c r="C3498" s="12" t="s">
        <v>2788</v>
      </c>
      <c r="D3498" s="12" t="s">
        <v>12593</v>
      </c>
      <c r="E3498" s="13" t="s">
        <v>223</v>
      </c>
      <c r="F3498" s="14" t="s">
        <v>12677</v>
      </c>
      <c r="G3498" s="14" t="s">
        <v>12678</v>
      </c>
      <c r="H3498" s="16">
        <v>43188</v>
      </c>
      <c r="I3498" s="16">
        <v>43737</v>
      </c>
      <c r="J3498" s="17" t="str">
        <f>IF(Ugovori_OPULJP[[#This Row],[DATUM ZAVRŠETKA OPERACIJE]]&gt;DATE(2023,12,31),"u provedbi","završen")</f>
        <v>završen</v>
      </c>
      <c r="K3498" s="15" t="s">
        <v>20</v>
      </c>
      <c r="L3498" s="15" t="s">
        <v>21</v>
      </c>
      <c r="M3498" s="18">
        <v>0.85</v>
      </c>
      <c r="N3498" s="18">
        <v>0.15</v>
      </c>
      <c r="O3498" s="19">
        <f>Ugovori_OPULJP[[#This Row],[Bespovratna sredstva - Ukupno (EU+Nac) HRK
= Ukupna ugovorena vrijednost bespovratnih sredstava]]*Ugovori_OPULJP[[#This Row],[EU STOPA SUFINANCIRANJA %
EU CO-FINANCING RATE %]]</f>
        <v>724668.21399999992</v>
      </c>
      <c r="P3498" s="20">
        <f>Ugovori_OPULJP[[#This Row],[Bespovratna sredstva - EU dio - HRK]]/7.5345</f>
        <v>96180.000530891222</v>
      </c>
      <c r="Q3498" s="19">
        <f>Ugovori_OPULJP[[#This Row],[Bespovratna sredstva - Ukupno (EU+Nac) HRK
= Ukupna ugovorena vrijednost bespovratnih sredstava]]*Ugovori_OPULJP[[#This Row],[STOPA NACIONALNOG SUFINANCIRANJA %]]</f>
        <v>127882.62599999999</v>
      </c>
      <c r="R3498" s="20">
        <f>Ugovori_OPULJP[[#This Row],[Bespovratna sredstva - Nacionalni dio - HRK]]/7.5345</f>
        <v>16972.941270157273</v>
      </c>
      <c r="S3498" s="19">
        <v>852550.84</v>
      </c>
      <c r="T3498" s="20">
        <f>Ugovori_OPULJP[[#This Row],[Bespovratna sredstva - Ukupno (EU+Nac) HRK
= Ukupna ugovorena vrijednost bespovratnih sredstava]]/7.5345</f>
        <v>113152.9418010485</v>
      </c>
      <c r="U3498" s="19">
        <v>0</v>
      </c>
      <c r="V3498" s="20">
        <f>Ugovori_OPULJP[[#This Row],[Javni doprinos korisnika - HRK]]/7.5345</f>
        <v>0</v>
      </c>
      <c r="W3498" s="19">
        <v>0</v>
      </c>
      <c r="X3498" s="20">
        <f>Ugovori_OPULJP[[#This Row],[Privatni doprinos korisnika - HRK]]/7.5345</f>
        <v>0</v>
      </c>
      <c r="Y3498" s="21">
        <f>Ugovori_OPULJP[[#This Row],[Bespovratna sredstva - Ukupno (EU+Nac) HRK
= Ukupna ugovorena vrijednost bespovratnih sredstava]]+Ugovori_OPULJP[[#This Row],[Javni doprinos korisnika - HRK]]+Ugovori_OPULJP[[#This Row],[Privatni doprinos korisnika - HRK]]</f>
        <v>852550.84</v>
      </c>
      <c r="Z3498" s="22">
        <f>Ugovori_OPULJP[[#This Row],[UKUPNI PRIHVATLJIVI IZDACI
TOTAL ELIGIBLE EXPENDITURE
= Bespovratna sredstva ukupno + doprinos korisnika
= Ukupni prihvatljivi troškovi
= Ukupna ugovorena vrijednost projekta HRK]]/7.5345</f>
        <v>113152.9418010485</v>
      </c>
      <c r="AA3498" s="13" t="s">
        <v>22</v>
      </c>
      <c r="AB3498" s="13" t="s">
        <v>19</v>
      </c>
      <c r="AC3498" s="98" t="s">
        <v>12679</v>
      </c>
      <c r="AD3498" s="12" t="s">
        <v>2794</v>
      </c>
    </row>
    <row r="3499" spans="1:30" ht="88.5" customHeight="1" x14ac:dyDescent="0.3">
      <c r="A3499" s="10" t="s">
        <v>12680</v>
      </c>
      <c r="B3499" s="11" t="s">
        <v>2787</v>
      </c>
      <c r="C3499" s="12" t="s">
        <v>2788</v>
      </c>
      <c r="D3499" s="12" t="s">
        <v>12593</v>
      </c>
      <c r="E3499" s="13" t="s">
        <v>223</v>
      </c>
      <c r="F3499" s="14" t="s">
        <v>12681</v>
      </c>
      <c r="G3499" s="14" t="s">
        <v>12682</v>
      </c>
      <c r="H3499" s="16">
        <v>43377</v>
      </c>
      <c r="I3499" s="16">
        <v>44016</v>
      </c>
      <c r="J3499" s="17" t="str">
        <f>IF(Ugovori_OPULJP[[#This Row],[DATUM ZAVRŠETKA OPERACIJE]]&gt;DATE(2023,12,31),"u provedbi","završen")</f>
        <v>završen</v>
      </c>
      <c r="K3499" s="15" t="s">
        <v>12683</v>
      </c>
      <c r="L3499" s="15" t="s">
        <v>117</v>
      </c>
      <c r="M3499" s="18">
        <v>0.85</v>
      </c>
      <c r="N3499" s="18">
        <v>0.15</v>
      </c>
      <c r="O3499" s="19">
        <f>Ugovori_OPULJP[[#This Row],[Bespovratna sredstva - Ukupno (EU+Nac) HRK
= Ukupna ugovorena vrijednost bespovratnih sredstava]]*Ugovori_OPULJP[[#This Row],[EU STOPA SUFINANCIRANJA %
EU CO-FINANCING RATE %]]</f>
        <v>509562.69199999998</v>
      </c>
      <c r="P3499" s="20">
        <f>Ugovori_OPULJP[[#This Row],[Bespovratna sredstva - EU dio - HRK]]/7.5345</f>
        <v>67630.591545557094</v>
      </c>
      <c r="Q3499" s="19">
        <f>Ugovori_OPULJP[[#This Row],[Bespovratna sredstva - Ukupno (EU+Nac) HRK
= Ukupna ugovorena vrijednost bespovratnih sredstava]]*Ugovori_OPULJP[[#This Row],[STOPA NACIONALNOG SUFINANCIRANJA %]]</f>
        <v>89922.827999999994</v>
      </c>
      <c r="R3499" s="20">
        <f>Ugovori_OPULJP[[#This Row],[Bespovratna sredstva - Nacionalni dio - HRK]]/7.5345</f>
        <v>11934.81027274537</v>
      </c>
      <c r="S3499" s="19">
        <v>599485.52</v>
      </c>
      <c r="T3499" s="20">
        <f>Ugovori_OPULJP[[#This Row],[Bespovratna sredstva - Ukupno (EU+Nac) HRK
= Ukupna ugovorena vrijednost bespovratnih sredstava]]/7.5345</f>
        <v>79565.401818302475</v>
      </c>
      <c r="U3499" s="19">
        <v>0</v>
      </c>
      <c r="V3499" s="20">
        <f>Ugovori_OPULJP[[#This Row],[Javni doprinos korisnika - HRK]]/7.5345</f>
        <v>0</v>
      </c>
      <c r="W3499" s="19">
        <v>0</v>
      </c>
      <c r="X3499" s="20">
        <f>Ugovori_OPULJP[[#This Row],[Privatni doprinos korisnika - HRK]]/7.5345</f>
        <v>0</v>
      </c>
      <c r="Y3499" s="21">
        <f>Ugovori_OPULJP[[#This Row],[Bespovratna sredstva - Ukupno (EU+Nac) HRK
= Ukupna ugovorena vrijednost bespovratnih sredstava]]+Ugovori_OPULJP[[#This Row],[Javni doprinos korisnika - HRK]]+Ugovori_OPULJP[[#This Row],[Privatni doprinos korisnika - HRK]]</f>
        <v>599485.52</v>
      </c>
      <c r="Z3499" s="22">
        <f>Ugovori_OPULJP[[#This Row],[UKUPNI PRIHVATLJIVI IZDACI
TOTAL ELIGIBLE EXPENDITURE
= Bespovratna sredstva ukupno + doprinos korisnika
= Ukupni prihvatljivi troškovi
= Ukupna ugovorena vrijednost projekta HRK]]/7.5345</f>
        <v>79565.401818302475</v>
      </c>
      <c r="AA3499" s="13" t="s">
        <v>22</v>
      </c>
      <c r="AB3499" s="13" t="s">
        <v>19</v>
      </c>
      <c r="AC3499" s="98" t="s">
        <v>12684</v>
      </c>
      <c r="AD3499" s="12" t="s">
        <v>2794</v>
      </c>
    </row>
    <row r="3500" spans="1:30" ht="88.5" customHeight="1" x14ac:dyDescent="0.3">
      <c r="A3500" s="10" t="s">
        <v>12685</v>
      </c>
      <c r="B3500" s="11" t="s">
        <v>2787</v>
      </c>
      <c r="C3500" s="12" t="s">
        <v>2788</v>
      </c>
      <c r="D3500" s="12" t="s">
        <v>12593</v>
      </c>
      <c r="E3500" s="13" t="s">
        <v>223</v>
      </c>
      <c r="F3500" s="14" t="s">
        <v>12686</v>
      </c>
      <c r="G3500" s="32" t="s">
        <v>1486</v>
      </c>
      <c r="H3500" s="16">
        <v>43188</v>
      </c>
      <c r="I3500" s="16">
        <v>43737</v>
      </c>
      <c r="J3500" s="17" t="str">
        <f>IF(Ugovori_OPULJP[[#This Row],[DATUM ZAVRŠETKA OPERACIJE]]&gt;DATE(2023,12,31),"u provedbi","završen")</f>
        <v>završen</v>
      </c>
      <c r="K3500" s="15" t="s">
        <v>12687</v>
      </c>
      <c r="L3500" s="15" t="s">
        <v>178</v>
      </c>
      <c r="M3500" s="18">
        <v>0.85</v>
      </c>
      <c r="N3500" s="18">
        <v>0.15</v>
      </c>
      <c r="O3500" s="19">
        <f>Ugovori_OPULJP[[#This Row],[Bespovratna sredstva - Ukupno (EU+Nac) HRK
= Ukupna ugovorena vrijednost bespovratnih sredstava]]*Ugovori_OPULJP[[#This Row],[EU STOPA SUFINANCIRANJA %
EU CO-FINANCING RATE %]]</f>
        <v>818539.16249999998</v>
      </c>
      <c r="P3500" s="20">
        <f>Ugovori_OPULJP[[#This Row],[Bespovratna sredstva - EU dio - HRK]]/7.5345</f>
        <v>108638.81644435595</v>
      </c>
      <c r="Q3500" s="19">
        <f>Ugovori_OPULJP[[#This Row],[Bespovratna sredstva - Ukupno (EU+Nac) HRK
= Ukupna ugovorena vrijednost bespovratnih sredstava]]*Ugovori_OPULJP[[#This Row],[STOPA NACIONALNOG SUFINANCIRANJA %]]</f>
        <v>144448.08749999999</v>
      </c>
      <c r="R3500" s="20">
        <f>Ugovori_OPULJP[[#This Row],[Bespovratna sredstva - Nacionalni dio - HRK]]/7.5345</f>
        <v>19171.555843121638</v>
      </c>
      <c r="S3500" s="19">
        <v>962987.25</v>
      </c>
      <c r="T3500" s="20">
        <f>Ugovori_OPULJP[[#This Row],[Bespovratna sredstva - Ukupno (EU+Nac) HRK
= Ukupna ugovorena vrijednost bespovratnih sredstava]]/7.5345</f>
        <v>127810.3722874776</v>
      </c>
      <c r="U3500" s="19">
        <v>0</v>
      </c>
      <c r="V3500" s="20">
        <f>Ugovori_OPULJP[[#This Row],[Javni doprinos korisnika - HRK]]/7.5345</f>
        <v>0</v>
      </c>
      <c r="W3500" s="19">
        <v>0</v>
      </c>
      <c r="X3500" s="20">
        <f>Ugovori_OPULJP[[#This Row],[Privatni doprinos korisnika - HRK]]/7.5345</f>
        <v>0</v>
      </c>
      <c r="Y3500" s="21">
        <f>Ugovori_OPULJP[[#This Row],[Bespovratna sredstva - Ukupno (EU+Nac) HRK
= Ukupna ugovorena vrijednost bespovratnih sredstava]]+Ugovori_OPULJP[[#This Row],[Javni doprinos korisnika - HRK]]+Ugovori_OPULJP[[#This Row],[Privatni doprinos korisnika - HRK]]</f>
        <v>962987.25</v>
      </c>
      <c r="Z3500" s="22">
        <f>Ugovori_OPULJP[[#This Row],[UKUPNI PRIHVATLJIVI IZDACI
TOTAL ELIGIBLE EXPENDITURE
= Bespovratna sredstva ukupno + doprinos korisnika
= Ukupni prihvatljivi troškovi
= Ukupna ugovorena vrijednost projekta HRK]]/7.5345</f>
        <v>127810.3722874776</v>
      </c>
      <c r="AA3500" s="13" t="s">
        <v>22</v>
      </c>
      <c r="AB3500" s="13" t="s">
        <v>19</v>
      </c>
      <c r="AC3500" s="98" t="s">
        <v>12688</v>
      </c>
      <c r="AD3500" s="12" t="s">
        <v>2794</v>
      </c>
    </row>
    <row r="3501" spans="1:30" ht="88.5" customHeight="1" x14ac:dyDescent="0.3">
      <c r="A3501" s="10" t="s">
        <v>12689</v>
      </c>
      <c r="B3501" s="11" t="s">
        <v>2787</v>
      </c>
      <c r="C3501" s="12" t="s">
        <v>2788</v>
      </c>
      <c r="D3501" s="12" t="s">
        <v>12593</v>
      </c>
      <c r="E3501" s="13" t="s">
        <v>223</v>
      </c>
      <c r="F3501" s="14" t="s">
        <v>12690</v>
      </c>
      <c r="G3501" s="14" t="s">
        <v>12691</v>
      </c>
      <c r="H3501" s="16">
        <v>43377</v>
      </c>
      <c r="I3501" s="16">
        <v>43742</v>
      </c>
      <c r="J3501" s="17" t="str">
        <f>IF(Ugovori_OPULJP[[#This Row],[DATUM ZAVRŠETKA OPERACIJE]]&gt;DATE(2023,12,31),"u provedbi","završen")</f>
        <v>završen</v>
      </c>
      <c r="K3501" s="15" t="s">
        <v>12692</v>
      </c>
      <c r="L3501" s="15" t="s">
        <v>21</v>
      </c>
      <c r="M3501" s="18">
        <v>0.85</v>
      </c>
      <c r="N3501" s="18">
        <v>0.15</v>
      </c>
      <c r="O3501" s="19">
        <f>Ugovori_OPULJP[[#This Row],[Bespovratna sredstva - Ukupno (EU+Nac) HRK
= Ukupna ugovorena vrijednost bespovratnih sredstava]]*Ugovori_OPULJP[[#This Row],[EU STOPA SUFINANCIRANJA %
EU CO-FINANCING RATE %]]</f>
        <v>601764.75049999997</v>
      </c>
      <c r="P3501" s="20">
        <f>Ugovori_OPULJP[[#This Row],[Bespovratna sredstva - EU dio - HRK]]/7.5345</f>
        <v>79867.907691286746</v>
      </c>
      <c r="Q3501" s="19">
        <f>Ugovori_OPULJP[[#This Row],[Bespovratna sredstva - Ukupno (EU+Nac) HRK
= Ukupna ugovorena vrijednost bespovratnih sredstava]]*Ugovori_OPULJP[[#This Row],[STOPA NACIONALNOG SUFINANCIRANJA %]]</f>
        <v>106193.7795</v>
      </c>
      <c r="R3501" s="20">
        <f>Ugovori_OPULJP[[#This Row],[Bespovratna sredstva - Nacionalni dio - HRK]]/7.5345</f>
        <v>14094.336651403544</v>
      </c>
      <c r="S3501" s="19">
        <v>707958.53</v>
      </c>
      <c r="T3501" s="20">
        <f>Ugovori_OPULJP[[#This Row],[Bespovratna sredstva - Ukupno (EU+Nac) HRK
= Ukupna ugovorena vrijednost bespovratnih sredstava]]/7.5345</f>
        <v>93962.24434269029</v>
      </c>
      <c r="U3501" s="19">
        <v>0</v>
      </c>
      <c r="V3501" s="20">
        <f>Ugovori_OPULJP[[#This Row],[Javni doprinos korisnika - HRK]]/7.5345</f>
        <v>0</v>
      </c>
      <c r="W3501" s="19">
        <v>0</v>
      </c>
      <c r="X3501" s="20">
        <f>Ugovori_OPULJP[[#This Row],[Privatni doprinos korisnika - HRK]]/7.5345</f>
        <v>0</v>
      </c>
      <c r="Y3501" s="21">
        <f>Ugovori_OPULJP[[#This Row],[Bespovratna sredstva - Ukupno (EU+Nac) HRK
= Ukupna ugovorena vrijednost bespovratnih sredstava]]+Ugovori_OPULJP[[#This Row],[Javni doprinos korisnika - HRK]]+Ugovori_OPULJP[[#This Row],[Privatni doprinos korisnika - HRK]]</f>
        <v>707958.53</v>
      </c>
      <c r="Z3501" s="22">
        <f>Ugovori_OPULJP[[#This Row],[UKUPNI PRIHVATLJIVI IZDACI
TOTAL ELIGIBLE EXPENDITURE
= Bespovratna sredstva ukupno + doprinos korisnika
= Ukupni prihvatljivi troškovi
= Ukupna ugovorena vrijednost projekta HRK]]/7.5345</f>
        <v>93962.24434269029</v>
      </c>
      <c r="AA3501" s="13" t="s">
        <v>22</v>
      </c>
      <c r="AB3501" s="13" t="s">
        <v>19</v>
      </c>
      <c r="AC3501" s="98" t="s">
        <v>12693</v>
      </c>
      <c r="AD3501" s="12" t="s">
        <v>2794</v>
      </c>
    </row>
    <row r="3502" spans="1:30" ht="88.5" customHeight="1" x14ac:dyDescent="0.3">
      <c r="A3502" s="10" t="s">
        <v>12694</v>
      </c>
      <c r="B3502" s="11" t="s">
        <v>2787</v>
      </c>
      <c r="C3502" s="12" t="s">
        <v>2788</v>
      </c>
      <c r="D3502" s="12" t="s">
        <v>12593</v>
      </c>
      <c r="E3502" s="13" t="s">
        <v>223</v>
      </c>
      <c r="F3502" s="14" t="s">
        <v>12695</v>
      </c>
      <c r="G3502" s="14" t="s">
        <v>337</v>
      </c>
      <c r="H3502" s="16">
        <v>43188</v>
      </c>
      <c r="I3502" s="16">
        <v>43798</v>
      </c>
      <c r="J3502" s="17" t="str">
        <f>IF(Ugovori_OPULJP[[#This Row],[DATUM ZAVRŠETKA OPERACIJE]]&gt;DATE(2023,12,31),"u provedbi","završen")</f>
        <v>završen</v>
      </c>
      <c r="K3502" s="15" t="s">
        <v>11915</v>
      </c>
      <c r="L3502" s="15" t="s">
        <v>117</v>
      </c>
      <c r="M3502" s="18">
        <v>0.85</v>
      </c>
      <c r="N3502" s="18">
        <v>0.15</v>
      </c>
      <c r="O3502" s="19">
        <f>Ugovori_OPULJP[[#This Row],[Bespovratna sredstva - Ukupno (EU+Nac) HRK
= Ukupna ugovorena vrijednost bespovratnih sredstava]]*Ugovori_OPULJP[[#This Row],[EU STOPA SUFINANCIRANJA %
EU CO-FINANCING RATE %]]</f>
        <v>577824.73849999998</v>
      </c>
      <c r="P3502" s="20">
        <f>Ugovori_OPULJP[[#This Row],[Bespovratna sredstva - EU dio - HRK]]/7.5345</f>
        <v>76690.522065166893</v>
      </c>
      <c r="Q3502" s="19">
        <f>Ugovori_OPULJP[[#This Row],[Bespovratna sredstva - Ukupno (EU+Nac) HRK
= Ukupna ugovorena vrijednost bespovratnih sredstava]]*Ugovori_OPULJP[[#This Row],[STOPA NACIONALNOG SUFINANCIRANJA %]]</f>
        <v>101969.07150000001</v>
      </c>
      <c r="R3502" s="20">
        <f>Ugovori_OPULJP[[#This Row],[Bespovratna sredstva - Nacionalni dio - HRK]]/7.5345</f>
        <v>13533.621540911805</v>
      </c>
      <c r="S3502" s="19">
        <v>679793.81</v>
      </c>
      <c r="T3502" s="20">
        <f>Ugovori_OPULJP[[#This Row],[Bespovratna sredstva - Ukupno (EU+Nac) HRK
= Ukupna ugovorena vrijednost bespovratnih sredstava]]/7.5345</f>
        <v>90224.143606078709</v>
      </c>
      <c r="U3502" s="19">
        <v>0</v>
      </c>
      <c r="V3502" s="20">
        <f>Ugovori_OPULJP[[#This Row],[Javni doprinos korisnika - HRK]]/7.5345</f>
        <v>0</v>
      </c>
      <c r="W3502" s="19">
        <v>0</v>
      </c>
      <c r="X3502" s="20">
        <f>Ugovori_OPULJP[[#This Row],[Privatni doprinos korisnika - HRK]]/7.5345</f>
        <v>0</v>
      </c>
      <c r="Y3502" s="21">
        <f>Ugovori_OPULJP[[#This Row],[Bespovratna sredstva - Ukupno (EU+Nac) HRK
= Ukupna ugovorena vrijednost bespovratnih sredstava]]+Ugovori_OPULJP[[#This Row],[Javni doprinos korisnika - HRK]]+Ugovori_OPULJP[[#This Row],[Privatni doprinos korisnika - HRK]]</f>
        <v>679793.81</v>
      </c>
      <c r="Z3502" s="22">
        <f>Ugovori_OPULJP[[#This Row],[UKUPNI PRIHVATLJIVI IZDACI
TOTAL ELIGIBLE EXPENDITURE
= Bespovratna sredstva ukupno + doprinos korisnika
= Ukupni prihvatljivi troškovi
= Ukupna ugovorena vrijednost projekta HRK]]/7.5345</f>
        <v>90224.143606078709</v>
      </c>
      <c r="AA3502" s="13" t="s">
        <v>22</v>
      </c>
      <c r="AB3502" s="13" t="s">
        <v>19</v>
      </c>
      <c r="AC3502" s="98" t="s">
        <v>12696</v>
      </c>
      <c r="AD3502" s="12" t="s">
        <v>2794</v>
      </c>
    </row>
    <row r="3503" spans="1:30" ht="88.5" customHeight="1" x14ac:dyDescent="0.3">
      <c r="A3503" s="10" t="s">
        <v>12697</v>
      </c>
      <c r="B3503" s="11" t="s">
        <v>2787</v>
      </c>
      <c r="C3503" s="12" t="s">
        <v>2788</v>
      </c>
      <c r="D3503" s="12" t="s">
        <v>12593</v>
      </c>
      <c r="E3503" s="13" t="s">
        <v>223</v>
      </c>
      <c r="F3503" s="14" t="s">
        <v>12698</v>
      </c>
      <c r="G3503" s="14" t="s">
        <v>12699</v>
      </c>
      <c r="H3503" s="16">
        <v>43371</v>
      </c>
      <c r="I3503" s="16">
        <v>44010</v>
      </c>
      <c r="J3503" s="17" t="str">
        <f>IF(Ugovori_OPULJP[[#This Row],[DATUM ZAVRŠETKA OPERACIJE]]&gt;DATE(2023,12,31),"u provedbi","završen")</f>
        <v>završen</v>
      </c>
      <c r="K3503" s="15" t="s">
        <v>10430</v>
      </c>
      <c r="L3503" s="15" t="s">
        <v>21</v>
      </c>
      <c r="M3503" s="18">
        <v>0.85</v>
      </c>
      <c r="N3503" s="18">
        <v>0.15</v>
      </c>
      <c r="O3503" s="19">
        <f>Ugovori_OPULJP[[#This Row],[Bespovratna sredstva - Ukupno (EU+Nac) HRK
= Ukupna ugovorena vrijednost bespovratnih sredstava]]*Ugovori_OPULJP[[#This Row],[EU STOPA SUFINANCIRANJA %
EU CO-FINANCING RATE %]]</f>
        <v>513445.2965</v>
      </c>
      <c r="P3503" s="20">
        <f>Ugovori_OPULJP[[#This Row],[Bespovratna sredstva - EU dio - HRK]]/7.5345</f>
        <v>68145.90171876036</v>
      </c>
      <c r="Q3503" s="19">
        <f>Ugovori_OPULJP[[#This Row],[Bespovratna sredstva - Ukupno (EU+Nac) HRK
= Ukupna ugovorena vrijednost bespovratnih sredstava]]*Ugovori_OPULJP[[#This Row],[STOPA NACIONALNOG SUFINANCIRANJA %]]</f>
        <v>90607.993499999997</v>
      </c>
      <c r="R3503" s="20">
        <f>Ugovori_OPULJP[[#This Row],[Bespovratna sredstva - Nacionalni dio - HRK]]/7.5345</f>
        <v>12025.747362134181</v>
      </c>
      <c r="S3503" s="19">
        <v>604053.29</v>
      </c>
      <c r="T3503" s="20">
        <f>Ugovori_OPULJP[[#This Row],[Bespovratna sredstva - Ukupno (EU+Nac) HRK
= Ukupna ugovorena vrijednost bespovratnih sredstava]]/7.5345</f>
        <v>80171.649080894553</v>
      </c>
      <c r="U3503" s="19">
        <v>0</v>
      </c>
      <c r="V3503" s="20">
        <f>Ugovori_OPULJP[[#This Row],[Javni doprinos korisnika - HRK]]/7.5345</f>
        <v>0</v>
      </c>
      <c r="W3503" s="19">
        <v>0</v>
      </c>
      <c r="X3503" s="20">
        <f>Ugovori_OPULJP[[#This Row],[Privatni doprinos korisnika - HRK]]/7.5345</f>
        <v>0</v>
      </c>
      <c r="Y3503" s="21">
        <f>Ugovori_OPULJP[[#This Row],[Bespovratna sredstva - Ukupno (EU+Nac) HRK
= Ukupna ugovorena vrijednost bespovratnih sredstava]]+Ugovori_OPULJP[[#This Row],[Javni doprinos korisnika - HRK]]+Ugovori_OPULJP[[#This Row],[Privatni doprinos korisnika - HRK]]</f>
        <v>604053.29</v>
      </c>
      <c r="Z3503" s="22">
        <f>Ugovori_OPULJP[[#This Row],[UKUPNI PRIHVATLJIVI IZDACI
TOTAL ELIGIBLE EXPENDITURE
= Bespovratna sredstva ukupno + doprinos korisnika
= Ukupni prihvatljivi troškovi
= Ukupna ugovorena vrijednost projekta HRK]]/7.5345</f>
        <v>80171.649080894553</v>
      </c>
      <c r="AA3503" s="13" t="s">
        <v>22</v>
      </c>
      <c r="AB3503" s="13" t="s">
        <v>19</v>
      </c>
      <c r="AC3503" s="98" t="s">
        <v>12700</v>
      </c>
      <c r="AD3503" s="12" t="s">
        <v>2794</v>
      </c>
    </row>
    <row r="3504" spans="1:30" ht="88.5" customHeight="1" x14ac:dyDescent="0.3">
      <c r="A3504" s="10" t="s">
        <v>12701</v>
      </c>
      <c r="B3504" s="11" t="s">
        <v>2787</v>
      </c>
      <c r="C3504" s="12" t="s">
        <v>2788</v>
      </c>
      <c r="D3504" s="12" t="s">
        <v>12593</v>
      </c>
      <c r="E3504" s="13" t="s">
        <v>223</v>
      </c>
      <c r="F3504" s="14" t="s">
        <v>12702</v>
      </c>
      <c r="G3504" s="14" t="s">
        <v>12703</v>
      </c>
      <c r="H3504" s="16">
        <v>43188</v>
      </c>
      <c r="I3504" s="16">
        <v>43645</v>
      </c>
      <c r="J3504" s="17" t="str">
        <f>IF(Ugovori_OPULJP[[#This Row],[DATUM ZAVRŠETKA OPERACIJE]]&gt;DATE(2023,12,31),"u provedbi","završen")</f>
        <v>završen</v>
      </c>
      <c r="K3504" s="15" t="s">
        <v>240</v>
      </c>
      <c r="L3504" s="15" t="s">
        <v>240</v>
      </c>
      <c r="M3504" s="18">
        <v>0.85</v>
      </c>
      <c r="N3504" s="18">
        <v>0.15</v>
      </c>
      <c r="O3504" s="19">
        <f>Ugovori_OPULJP[[#This Row],[Bespovratna sredstva - Ukupno (EU+Nac) HRK
= Ukupna ugovorena vrijednost bespovratnih sredstava]]*Ugovori_OPULJP[[#This Row],[EU STOPA SUFINANCIRANJA %
EU CO-FINANCING RATE %]]</f>
        <v>1271617.8499999999</v>
      </c>
      <c r="P3504" s="20">
        <f>Ugovori_OPULJP[[#This Row],[Bespovratna sredstva - EU dio - HRK]]/7.5345</f>
        <v>168772.69228216866</v>
      </c>
      <c r="Q3504" s="19">
        <f>Ugovori_OPULJP[[#This Row],[Bespovratna sredstva - Ukupno (EU+Nac) HRK
= Ukupna ugovorena vrijednost bespovratnih sredstava]]*Ugovori_OPULJP[[#This Row],[STOPA NACIONALNOG SUFINANCIRANJA %]]</f>
        <v>224403.15</v>
      </c>
      <c r="R3504" s="20">
        <f>Ugovori_OPULJP[[#This Row],[Bespovratna sredstva - Nacionalni dio - HRK]]/7.5345</f>
        <v>29783.416285088591</v>
      </c>
      <c r="S3504" s="19">
        <v>1496021</v>
      </c>
      <c r="T3504" s="20">
        <f>Ugovori_OPULJP[[#This Row],[Bespovratna sredstva - Ukupno (EU+Nac) HRK
= Ukupna ugovorena vrijednost bespovratnih sredstava]]/7.5345</f>
        <v>198556.10856725727</v>
      </c>
      <c r="U3504" s="19">
        <v>0</v>
      </c>
      <c r="V3504" s="20">
        <f>Ugovori_OPULJP[[#This Row],[Javni doprinos korisnika - HRK]]/7.5345</f>
        <v>0</v>
      </c>
      <c r="W3504" s="19">
        <v>0</v>
      </c>
      <c r="X3504" s="20">
        <f>Ugovori_OPULJP[[#This Row],[Privatni doprinos korisnika - HRK]]/7.5345</f>
        <v>0</v>
      </c>
      <c r="Y3504" s="21">
        <f>Ugovori_OPULJP[[#This Row],[Bespovratna sredstva - Ukupno (EU+Nac) HRK
= Ukupna ugovorena vrijednost bespovratnih sredstava]]+Ugovori_OPULJP[[#This Row],[Javni doprinos korisnika - HRK]]+Ugovori_OPULJP[[#This Row],[Privatni doprinos korisnika - HRK]]</f>
        <v>1496021</v>
      </c>
      <c r="Z3504" s="22">
        <f>Ugovori_OPULJP[[#This Row],[UKUPNI PRIHVATLJIVI IZDACI
TOTAL ELIGIBLE EXPENDITURE
= Bespovratna sredstva ukupno + doprinos korisnika
= Ukupni prihvatljivi troškovi
= Ukupna ugovorena vrijednost projekta HRK]]/7.5345</f>
        <v>198556.10856725727</v>
      </c>
      <c r="AA3504" s="13" t="s">
        <v>22</v>
      </c>
      <c r="AB3504" s="13" t="s">
        <v>19</v>
      </c>
      <c r="AC3504" s="98" t="s">
        <v>12704</v>
      </c>
      <c r="AD3504" s="12" t="s">
        <v>2794</v>
      </c>
    </row>
    <row r="3505" spans="1:30" ht="88.5" customHeight="1" x14ac:dyDescent="0.3">
      <c r="A3505" s="10" t="s">
        <v>12705</v>
      </c>
      <c r="B3505" s="11" t="s">
        <v>2787</v>
      </c>
      <c r="C3505" s="12" t="s">
        <v>2788</v>
      </c>
      <c r="D3505" s="12" t="s">
        <v>12593</v>
      </c>
      <c r="E3505" s="13" t="s">
        <v>223</v>
      </c>
      <c r="F3505" s="14" t="s">
        <v>12706</v>
      </c>
      <c r="G3505" s="14" t="s">
        <v>12707</v>
      </c>
      <c r="H3505" s="16">
        <v>43370</v>
      </c>
      <c r="I3505" s="16">
        <v>44009</v>
      </c>
      <c r="J3505" s="17" t="str">
        <f>IF(Ugovori_OPULJP[[#This Row],[DATUM ZAVRŠETKA OPERACIJE]]&gt;DATE(2023,12,31),"u provedbi","završen")</f>
        <v>završen</v>
      </c>
      <c r="K3505" s="15" t="s">
        <v>20</v>
      </c>
      <c r="L3505" s="15" t="s">
        <v>21</v>
      </c>
      <c r="M3505" s="18">
        <v>0.85</v>
      </c>
      <c r="N3505" s="18">
        <v>0.15</v>
      </c>
      <c r="O3505" s="19">
        <f>Ugovori_OPULJP[[#This Row],[Bespovratna sredstva - Ukupno (EU+Nac) HRK
= Ukupna ugovorena vrijednost bespovratnih sredstava]]*Ugovori_OPULJP[[#This Row],[EU STOPA SUFINANCIRANJA %
EU CO-FINANCING RATE %]]</f>
        <v>743035.37950000004</v>
      </c>
      <c r="P3505" s="20">
        <f>Ugovori_OPULJP[[#This Row],[Bespovratna sredstva - EU dio - HRK]]/7.5345</f>
        <v>98617.742318667457</v>
      </c>
      <c r="Q3505" s="19">
        <f>Ugovori_OPULJP[[#This Row],[Bespovratna sredstva - Ukupno (EU+Nac) HRK
= Ukupna ugovorena vrijednost bespovratnih sredstava]]*Ugovori_OPULJP[[#This Row],[STOPA NACIONALNOG SUFINANCIRANJA %]]</f>
        <v>131123.89050000001</v>
      </c>
      <c r="R3505" s="20">
        <f>Ugovori_OPULJP[[#This Row],[Bespovratna sredstva - Nacionalni dio - HRK]]/7.5345</f>
        <v>17403.130997411907</v>
      </c>
      <c r="S3505" s="19">
        <v>874159.27</v>
      </c>
      <c r="T3505" s="20">
        <f>Ugovori_OPULJP[[#This Row],[Bespovratna sredstva - Ukupno (EU+Nac) HRK
= Ukupna ugovorena vrijednost bespovratnih sredstava]]/7.5345</f>
        <v>116020.87331607936</v>
      </c>
      <c r="U3505" s="19">
        <v>0</v>
      </c>
      <c r="V3505" s="20">
        <f>Ugovori_OPULJP[[#This Row],[Javni doprinos korisnika - HRK]]/7.5345</f>
        <v>0</v>
      </c>
      <c r="W3505" s="19">
        <v>0</v>
      </c>
      <c r="X3505" s="20">
        <f>Ugovori_OPULJP[[#This Row],[Privatni doprinos korisnika - HRK]]/7.5345</f>
        <v>0</v>
      </c>
      <c r="Y3505" s="21">
        <f>Ugovori_OPULJP[[#This Row],[Bespovratna sredstva - Ukupno (EU+Nac) HRK
= Ukupna ugovorena vrijednost bespovratnih sredstava]]+Ugovori_OPULJP[[#This Row],[Javni doprinos korisnika - HRK]]+Ugovori_OPULJP[[#This Row],[Privatni doprinos korisnika - HRK]]</f>
        <v>874159.27</v>
      </c>
      <c r="Z3505" s="22">
        <f>Ugovori_OPULJP[[#This Row],[UKUPNI PRIHVATLJIVI IZDACI
TOTAL ELIGIBLE EXPENDITURE
= Bespovratna sredstva ukupno + doprinos korisnika
= Ukupni prihvatljivi troškovi
= Ukupna ugovorena vrijednost projekta HRK]]/7.5345</f>
        <v>116020.87331607936</v>
      </c>
      <c r="AA3505" s="13" t="s">
        <v>22</v>
      </c>
      <c r="AB3505" s="13" t="s">
        <v>19</v>
      </c>
      <c r="AC3505" s="98" t="s">
        <v>12708</v>
      </c>
      <c r="AD3505" s="12" t="s">
        <v>2794</v>
      </c>
    </row>
    <row r="3506" spans="1:30" ht="88.5" customHeight="1" x14ac:dyDescent="0.3">
      <c r="A3506" s="10" t="s">
        <v>12709</v>
      </c>
      <c r="B3506" s="11" t="s">
        <v>2787</v>
      </c>
      <c r="C3506" s="12" t="s">
        <v>2788</v>
      </c>
      <c r="D3506" s="12" t="s">
        <v>12593</v>
      </c>
      <c r="E3506" s="13" t="s">
        <v>223</v>
      </c>
      <c r="F3506" s="14" t="s">
        <v>12710</v>
      </c>
      <c r="G3506" s="14" t="s">
        <v>12711</v>
      </c>
      <c r="H3506" s="16">
        <v>43188</v>
      </c>
      <c r="I3506" s="16">
        <v>43828</v>
      </c>
      <c r="J3506" s="17" t="str">
        <f>IF(Ugovori_OPULJP[[#This Row],[DATUM ZAVRŠETKA OPERACIJE]]&gt;DATE(2023,12,31),"u provedbi","završen")</f>
        <v>završen</v>
      </c>
      <c r="K3506" s="15" t="s">
        <v>20</v>
      </c>
      <c r="L3506" s="15" t="s">
        <v>21</v>
      </c>
      <c r="M3506" s="18">
        <v>0.85</v>
      </c>
      <c r="N3506" s="18">
        <v>0.15</v>
      </c>
      <c r="O3506" s="19">
        <f>Ugovori_OPULJP[[#This Row],[Bespovratna sredstva - Ukupno (EU+Nac) HRK
= Ukupna ugovorena vrijednost bespovratnih sredstava]]*Ugovori_OPULJP[[#This Row],[EU STOPA SUFINANCIRANJA %
EU CO-FINANCING RATE %]]</f>
        <v>798672.34199999995</v>
      </c>
      <c r="P3506" s="20">
        <f>Ugovori_OPULJP[[#This Row],[Bespovratna sredstva - EU dio - HRK]]/7.5345</f>
        <v>106002.03623332668</v>
      </c>
      <c r="Q3506" s="19">
        <f>Ugovori_OPULJP[[#This Row],[Bespovratna sredstva - Ukupno (EU+Nac) HRK
= Ukupna ugovorena vrijednost bespovratnih sredstava]]*Ugovori_OPULJP[[#This Row],[STOPA NACIONALNOG SUFINANCIRANJA %]]</f>
        <v>140942.17799999999</v>
      </c>
      <c r="R3506" s="20">
        <f>Ugovori_OPULJP[[#This Row],[Bespovratna sredstva - Nacionalni dio - HRK]]/7.5345</f>
        <v>18706.24168823412</v>
      </c>
      <c r="S3506" s="19">
        <v>939614.52</v>
      </c>
      <c r="T3506" s="20">
        <f>Ugovori_OPULJP[[#This Row],[Bespovratna sredstva - Ukupno (EU+Nac) HRK
= Ukupna ugovorena vrijednost bespovratnih sredstava]]/7.5345</f>
        <v>124708.27792156082</v>
      </c>
      <c r="U3506" s="19">
        <v>0</v>
      </c>
      <c r="V3506" s="20">
        <f>Ugovori_OPULJP[[#This Row],[Javni doprinos korisnika - HRK]]/7.5345</f>
        <v>0</v>
      </c>
      <c r="W3506" s="19">
        <v>0</v>
      </c>
      <c r="X3506" s="20">
        <f>Ugovori_OPULJP[[#This Row],[Privatni doprinos korisnika - HRK]]/7.5345</f>
        <v>0</v>
      </c>
      <c r="Y3506" s="21">
        <f>Ugovori_OPULJP[[#This Row],[Bespovratna sredstva - Ukupno (EU+Nac) HRK
= Ukupna ugovorena vrijednost bespovratnih sredstava]]+Ugovori_OPULJP[[#This Row],[Javni doprinos korisnika - HRK]]+Ugovori_OPULJP[[#This Row],[Privatni doprinos korisnika - HRK]]</f>
        <v>939614.52</v>
      </c>
      <c r="Z3506" s="22">
        <f>Ugovori_OPULJP[[#This Row],[UKUPNI PRIHVATLJIVI IZDACI
TOTAL ELIGIBLE EXPENDITURE
= Bespovratna sredstva ukupno + doprinos korisnika
= Ukupni prihvatljivi troškovi
= Ukupna ugovorena vrijednost projekta HRK]]/7.5345</f>
        <v>124708.27792156082</v>
      </c>
      <c r="AA3506" s="13" t="s">
        <v>22</v>
      </c>
      <c r="AB3506" s="13" t="s">
        <v>19</v>
      </c>
      <c r="AC3506" s="98" t="s">
        <v>12712</v>
      </c>
      <c r="AD3506" s="12" t="s">
        <v>2794</v>
      </c>
    </row>
    <row r="3507" spans="1:30" ht="88.5" customHeight="1" x14ac:dyDescent="0.3">
      <c r="A3507" s="10" t="s">
        <v>12713</v>
      </c>
      <c r="B3507" s="11" t="s">
        <v>2787</v>
      </c>
      <c r="C3507" s="12" t="s">
        <v>2788</v>
      </c>
      <c r="D3507" s="12" t="s">
        <v>12593</v>
      </c>
      <c r="E3507" s="13" t="s">
        <v>223</v>
      </c>
      <c r="F3507" s="14" t="s">
        <v>12714</v>
      </c>
      <c r="G3507" s="14" t="s">
        <v>12715</v>
      </c>
      <c r="H3507" s="16">
        <v>43188</v>
      </c>
      <c r="I3507" s="16">
        <v>43737</v>
      </c>
      <c r="J3507" s="17" t="str">
        <f>IF(Ugovori_OPULJP[[#This Row],[DATUM ZAVRŠETKA OPERACIJE]]&gt;DATE(2023,12,31),"u provedbi","završen")</f>
        <v>završen</v>
      </c>
      <c r="K3507" s="15" t="s">
        <v>20</v>
      </c>
      <c r="L3507" s="15" t="s">
        <v>21</v>
      </c>
      <c r="M3507" s="18">
        <v>0.85</v>
      </c>
      <c r="N3507" s="18">
        <v>0.15</v>
      </c>
      <c r="O3507" s="19">
        <f>Ugovori_OPULJP[[#This Row],[Bespovratna sredstva - Ukupno (EU+Nac) HRK
= Ukupna ugovorena vrijednost bespovratnih sredstava]]*Ugovori_OPULJP[[#This Row],[EU STOPA SUFINANCIRANJA %
EU CO-FINANCING RATE %]]</f>
        <v>1087443.709</v>
      </c>
      <c r="P3507" s="20">
        <f>Ugovori_OPULJP[[#This Row],[Bespovratna sredstva - EU dio - HRK]]/7.5345</f>
        <v>144328.58305129735</v>
      </c>
      <c r="Q3507" s="19">
        <f>Ugovori_OPULJP[[#This Row],[Bespovratna sredstva - Ukupno (EU+Nac) HRK
= Ukupna ugovorena vrijednost bespovratnih sredstava]]*Ugovori_OPULJP[[#This Row],[STOPA NACIONALNOG SUFINANCIRANJA %]]</f>
        <v>191901.83100000001</v>
      </c>
      <c r="R3507" s="20">
        <f>Ugovori_OPULJP[[#This Row],[Bespovratna sredstva - Nacionalni dio - HRK]]/7.5345</f>
        <v>25469.749950228947</v>
      </c>
      <c r="S3507" s="19">
        <v>1279345.54</v>
      </c>
      <c r="T3507" s="20">
        <f>Ugovori_OPULJP[[#This Row],[Bespovratna sredstva - Ukupno (EU+Nac) HRK
= Ukupna ugovorena vrijednost bespovratnih sredstava]]/7.5345</f>
        <v>169798.33300152631</v>
      </c>
      <c r="U3507" s="19">
        <v>0</v>
      </c>
      <c r="V3507" s="20">
        <f>Ugovori_OPULJP[[#This Row],[Javni doprinos korisnika - HRK]]/7.5345</f>
        <v>0</v>
      </c>
      <c r="W3507" s="19">
        <v>0</v>
      </c>
      <c r="X3507" s="20">
        <f>Ugovori_OPULJP[[#This Row],[Privatni doprinos korisnika - HRK]]/7.5345</f>
        <v>0</v>
      </c>
      <c r="Y3507" s="21">
        <f>Ugovori_OPULJP[[#This Row],[Bespovratna sredstva - Ukupno (EU+Nac) HRK
= Ukupna ugovorena vrijednost bespovratnih sredstava]]+Ugovori_OPULJP[[#This Row],[Javni doprinos korisnika - HRK]]+Ugovori_OPULJP[[#This Row],[Privatni doprinos korisnika - HRK]]</f>
        <v>1279345.54</v>
      </c>
      <c r="Z3507" s="22">
        <f>Ugovori_OPULJP[[#This Row],[UKUPNI PRIHVATLJIVI IZDACI
TOTAL ELIGIBLE EXPENDITURE
= Bespovratna sredstva ukupno + doprinos korisnika
= Ukupni prihvatljivi troškovi
= Ukupna ugovorena vrijednost projekta HRK]]/7.5345</f>
        <v>169798.33300152631</v>
      </c>
      <c r="AA3507" s="13" t="s">
        <v>22</v>
      </c>
      <c r="AB3507" s="13" t="s">
        <v>19</v>
      </c>
      <c r="AC3507" s="98" t="s">
        <v>12716</v>
      </c>
      <c r="AD3507" s="12" t="s">
        <v>2794</v>
      </c>
    </row>
    <row r="3508" spans="1:30" ht="88.5" customHeight="1" x14ac:dyDescent="0.3">
      <c r="A3508" s="10" t="s">
        <v>12717</v>
      </c>
      <c r="B3508" s="11" t="s">
        <v>2787</v>
      </c>
      <c r="C3508" s="12" t="s">
        <v>2788</v>
      </c>
      <c r="D3508" s="12" t="s">
        <v>12593</v>
      </c>
      <c r="E3508" s="13" t="s">
        <v>223</v>
      </c>
      <c r="F3508" s="14" t="s">
        <v>12718</v>
      </c>
      <c r="G3508" s="14" t="s">
        <v>1159</v>
      </c>
      <c r="H3508" s="16">
        <v>43377</v>
      </c>
      <c r="I3508" s="16">
        <v>43742</v>
      </c>
      <c r="J3508" s="17" t="str">
        <f>IF(Ugovori_OPULJP[[#This Row],[DATUM ZAVRŠETKA OPERACIJE]]&gt;DATE(2023,12,31),"u provedbi","završen")</f>
        <v>završen</v>
      </c>
      <c r="K3508" s="15" t="s">
        <v>324</v>
      </c>
      <c r="L3508" s="15" t="s">
        <v>324</v>
      </c>
      <c r="M3508" s="18">
        <v>0.85</v>
      </c>
      <c r="N3508" s="18">
        <v>0.15</v>
      </c>
      <c r="O3508" s="19">
        <f>Ugovori_OPULJP[[#This Row],[Bespovratna sredstva - Ukupno (EU+Nac) HRK
= Ukupna ugovorena vrijednost bespovratnih sredstava]]*Ugovori_OPULJP[[#This Row],[EU STOPA SUFINANCIRANJA %
EU CO-FINANCING RATE %]]</f>
        <v>582323.47399999993</v>
      </c>
      <c r="P3508" s="20">
        <f>Ugovori_OPULJP[[#This Row],[Bespovratna sredstva - EU dio - HRK]]/7.5345</f>
        <v>77287.606875041456</v>
      </c>
      <c r="Q3508" s="19">
        <f>Ugovori_OPULJP[[#This Row],[Bespovratna sredstva - Ukupno (EU+Nac) HRK
= Ukupna ugovorena vrijednost bespovratnih sredstava]]*Ugovori_OPULJP[[#This Row],[STOPA NACIONALNOG SUFINANCIRANJA %]]</f>
        <v>102762.96599999999</v>
      </c>
      <c r="R3508" s="20">
        <f>Ugovori_OPULJP[[#This Row],[Bespovratna sredstva - Nacionalni dio - HRK]]/7.5345</f>
        <v>13638.989448536728</v>
      </c>
      <c r="S3508" s="19">
        <v>685086.44</v>
      </c>
      <c r="T3508" s="20">
        <f>Ugovori_OPULJP[[#This Row],[Bespovratna sredstva - Ukupno (EU+Nac) HRK
= Ukupna ugovorena vrijednost bespovratnih sredstava]]/7.5345</f>
        <v>90926.596323578196</v>
      </c>
      <c r="U3508" s="19">
        <v>0</v>
      </c>
      <c r="V3508" s="20">
        <f>Ugovori_OPULJP[[#This Row],[Javni doprinos korisnika - HRK]]/7.5345</f>
        <v>0</v>
      </c>
      <c r="W3508" s="19">
        <v>0</v>
      </c>
      <c r="X3508" s="20">
        <f>Ugovori_OPULJP[[#This Row],[Privatni doprinos korisnika - HRK]]/7.5345</f>
        <v>0</v>
      </c>
      <c r="Y3508" s="21">
        <f>Ugovori_OPULJP[[#This Row],[Bespovratna sredstva - Ukupno (EU+Nac) HRK
= Ukupna ugovorena vrijednost bespovratnih sredstava]]+Ugovori_OPULJP[[#This Row],[Javni doprinos korisnika - HRK]]+Ugovori_OPULJP[[#This Row],[Privatni doprinos korisnika - HRK]]</f>
        <v>685086.44</v>
      </c>
      <c r="Z3508" s="22">
        <f>Ugovori_OPULJP[[#This Row],[UKUPNI PRIHVATLJIVI IZDACI
TOTAL ELIGIBLE EXPENDITURE
= Bespovratna sredstva ukupno + doprinos korisnika
= Ukupni prihvatljivi troškovi
= Ukupna ugovorena vrijednost projekta HRK]]/7.5345</f>
        <v>90926.596323578196</v>
      </c>
      <c r="AA3508" s="13" t="s">
        <v>22</v>
      </c>
      <c r="AB3508" s="13" t="s">
        <v>19</v>
      </c>
      <c r="AC3508" s="98" t="s">
        <v>12719</v>
      </c>
      <c r="AD3508" s="12" t="s">
        <v>2794</v>
      </c>
    </row>
    <row r="3509" spans="1:30" ht="88.5" customHeight="1" x14ac:dyDescent="0.3">
      <c r="A3509" s="10" t="s">
        <v>12720</v>
      </c>
      <c r="B3509" s="11" t="s">
        <v>2787</v>
      </c>
      <c r="C3509" s="12" t="s">
        <v>2788</v>
      </c>
      <c r="D3509" s="12" t="s">
        <v>12721</v>
      </c>
      <c r="E3509" s="13" t="s">
        <v>223</v>
      </c>
      <c r="F3509" s="14" t="s">
        <v>12722</v>
      </c>
      <c r="G3509" s="14" t="s">
        <v>12723</v>
      </c>
      <c r="H3509" s="16">
        <v>43402</v>
      </c>
      <c r="I3509" s="16">
        <v>44133</v>
      </c>
      <c r="J3509" s="17" t="str">
        <f>IF(Ugovori_OPULJP[[#This Row],[DATUM ZAVRŠETKA OPERACIJE]]&gt;DATE(2023,12,31),"u provedbi","završen")</f>
        <v>završen</v>
      </c>
      <c r="K3509" s="15" t="s">
        <v>262</v>
      </c>
      <c r="L3509" s="15" t="s">
        <v>262</v>
      </c>
      <c r="M3509" s="18">
        <v>0.85</v>
      </c>
      <c r="N3509" s="18">
        <v>0.15</v>
      </c>
      <c r="O3509" s="19">
        <f>Ugovori_OPULJP[[#This Row],[Bespovratna sredstva - Ukupno (EU+Nac) HRK
= Ukupna ugovorena vrijednost bespovratnih sredstava]]*Ugovori_OPULJP[[#This Row],[EU STOPA SUFINANCIRANJA %
EU CO-FINANCING RATE %]]</f>
        <v>1655470.625</v>
      </c>
      <c r="P3509" s="20">
        <f>Ugovori_OPULJP[[#This Row],[Bespovratna sredstva - EU dio - HRK]]/7.5345</f>
        <v>219718.71059791624</v>
      </c>
      <c r="Q3509" s="19">
        <f>Ugovori_OPULJP[[#This Row],[Bespovratna sredstva - Ukupno (EU+Nac) HRK
= Ukupna ugovorena vrijednost bespovratnih sredstava]]*Ugovori_OPULJP[[#This Row],[STOPA NACIONALNOG SUFINANCIRANJA %]]</f>
        <v>292141.875</v>
      </c>
      <c r="R3509" s="20">
        <f>Ugovori_OPULJP[[#This Row],[Bespovratna sredstva - Nacionalni dio - HRK]]/7.5345</f>
        <v>38773.890105514627</v>
      </c>
      <c r="S3509" s="19">
        <v>1947612.5</v>
      </c>
      <c r="T3509" s="20">
        <f>Ugovori_OPULJP[[#This Row],[Bespovratna sredstva - Ukupno (EU+Nac) HRK
= Ukupna ugovorena vrijednost bespovratnih sredstava]]/7.5345</f>
        <v>258492.60070343086</v>
      </c>
      <c r="U3509" s="19">
        <v>0</v>
      </c>
      <c r="V3509" s="20">
        <f>Ugovori_OPULJP[[#This Row],[Javni doprinos korisnika - HRK]]/7.5345</f>
        <v>0</v>
      </c>
      <c r="W3509" s="19">
        <v>0</v>
      </c>
      <c r="X3509" s="20">
        <f>Ugovori_OPULJP[[#This Row],[Privatni doprinos korisnika - HRK]]/7.5345</f>
        <v>0</v>
      </c>
      <c r="Y3509" s="21">
        <f>Ugovori_OPULJP[[#This Row],[Bespovratna sredstva - Ukupno (EU+Nac) HRK
= Ukupna ugovorena vrijednost bespovratnih sredstava]]+Ugovori_OPULJP[[#This Row],[Javni doprinos korisnika - HRK]]+Ugovori_OPULJP[[#This Row],[Privatni doprinos korisnika - HRK]]</f>
        <v>1947612.5</v>
      </c>
      <c r="Z3509" s="22">
        <f>Ugovori_OPULJP[[#This Row],[UKUPNI PRIHVATLJIVI IZDACI
TOTAL ELIGIBLE EXPENDITURE
= Bespovratna sredstva ukupno + doprinos korisnika
= Ukupni prihvatljivi troškovi
= Ukupna ugovorena vrijednost projekta HRK]]/7.5345</f>
        <v>258492.60070343086</v>
      </c>
      <c r="AA3509" s="13" t="s">
        <v>741</v>
      </c>
      <c r="AB3509" s="13" t="s">
        <v>145</v>
      </c>
      <c r="AC3509" s="98" t="s">
        <v>12724</v>
      </c>
      <c r="AD3509" s="12" t="s">
        <v>2794</v>
      </c>
    </row>
    <row r="3510" spans="1:30" ht="88.5" customHeight="1" x14ac:dyDescent="0.3">
      <c r="A3510" s="10" t="s">
        <v>12725</v>
      </c>
      <c r="B3510" s="11" t="s">
        <v>2787</v>
      </c>
      <c r="C3510" s="12" t="s">
        <v>2788</v>
      </c>
      <c r="D3510" s="12" t="s">
        <v>12721</v>
      </c>
      <c r="E3510" s="13" t="s">
        <v>223</v>
      </c>
      <c r="F3510" s="14" t="s">
        <v>12726</v>
      </c>
      <c r="G3510" s="14" t="s">
        <v>12727</v>
      </c>
      <c r="H3510" s="16">
        <v>43435</v>
      </c>
      <c r="I3510" s="16">
        <v>44166</v>
      </c>
      <c r="J3510" s="17" t="str">
        <f>IF(Ugovori_OPULJP[[#This Row],[DATUM ZAVRŠETKA OPERACIJE]]&gt;DATE(2023,12,31),"u provedbi","završen")</f>
        <v>završen</v>
      </c>
      <c r="K3510" s="15" t="s">
        <v>21</v>
      </c>
      <c r="L3510" s="15" t="s">
        <v>21</v>
      </c>
      <c r="M3510" s="18">
        <v>0.85</v>
      </c>
      <c r="N3510" s="18">
        <v>0.15</v>
      </c>
      <c r="O3510" s="19">
        <f>Ugovori_OPULJP[[#This Row],[Bespovratna sredstva - Ukupno (EU+Nac) HRK
= Ukupna ugovorena vrijednost bespovratnih sredstava]]*Ugovori_OPULJP[[#This Row],[EU STOPA SUFINANCIRANJA %
EU CO-FINANCING RATE %]]</f>
        <v>2097717.9834999996</v>
      </c>
      <c r="P3510" s="20">
        <f>Ugovori_OPULJP[[#This Row],[Bespovratna sredstva - EU dio - HRK]]/7.5345</f>
        <v>278415.02203198615</v>
      </c>
      <c r="Q3510" s="19">
        <f>Ugovori_OPULJP[[#This Row],[Bespovratna sredstva - Ukupno (EU+Nac) HRK
= Ukupna ugovorena vrijednost bespovratnih sredstava]]*Ugovori_OPULJP[[#This Row],[STOPA NACIONALNOG SUFINANCIRANJA %]]</f>
        <v>370185.52649999998</v>
      </c>
      <c r="R3510" s="20">
        <f>Ugovori_OPULJP[[#This Row],[Bespovratna sredstva - Nacionalni dio - HRK]]/7.5345</f>
        <v>49132.062711526967</v>
      </c>
      <c r="S3510" s="19">
        <v>2467903.5099999998</v>
      </c>
      <c r="T3510" s="20">
        <f>Ugovori_OPULJP[[#This Row],[Bespovratna sredstva - Ukupno (EU+Nac) HRK
= Ukupna ugovorena vrijednost bespovratnih sredstava]]/7.5345</f>
        <v>327547.08474351314</v>
      </c>
      <c r="U3510" s="19">
        <v>0</v>
      </c>
      <c r="V3510" s="20">
        <f>Ugovori_OPULJP[[#This Row],[Javni doprinos korisnika - HRK]]/7.5345</f>
        <v>0</v>
      </c>
      <c r="W3510" s="19">
        <v>0</v>
      </c>
      <c r="X3510" s="20">
        <f>Ugovori_OPULJP[[#This Row],[Privatni doprinos korisnika - HRK]]/7.5345</f>
        <v>0</v>
      </c>
      <c r="Y3510" s="21">
        <f>Ugovori_OPULJP[[#This Row],[Bespovratna sredstva - Ukupno (EU+Nac) HRK
= Ukupna ugovorena vrijednost bespovratnih sredstava]]+Ugovori_OPULJP[[#This Row],[Javni doprinos korisnika - HRK]]+Ugovori_OPULJP[[#This Row],[Privatni doprinos korisnika - HRK]]</f>
        <v>2467903.5099999998</v>
      </c>
      <c r="Z3510" s="22">
        <f>Ugovori_OPULJP[[#This Row],[UKUPNI PRIHVATLJIVI IZDACI
TOTAL ELIGIBLE EXPENDITURE
= Bespovratna sredstva ukupno + doprinos korisnika
= Ukupni prihvatljivi troškovi
= Ukupna ugovorena vrijednost projekta HRK]]/7.5345</f>
        <v>327547.08474351314</v>
      </c>
      <c r="AA3510" s="13" t="s">
        <v>741</v>
      </c>
      <c r="AB3510" s="13" t="s">
        <v>145</v>
      </c>
      <c r="AC3510" s="98" t="s">
        <v>12728</v>
      </c>
      <c r="AD3510" s="12" t="s">
        <v>2794</v>
      </c>
    </row>
    <row r="3511" spans="1:30" ht="88.5" customHeight="1" x14ac:dyDescent="0.3">
      <c r="A3511" s="10" t="s">
        <v>12729</v>
      </c>
      <c r="B3511" s="11" t="s">
        <v>2787</v>
      </c>
      <c r="C3511" s="12" t="s">
        <v>2788</v>
      </c>
      <c r="D3511" s="12" t="s">
        <v>12721</v>
      </c>
      <c r="E3511" s="13" t="s">
        <v>223</v>
      </c>
      <c r="F3511" s="14" t="s">
        <v>12730</v>
      </c>
      <c r="G3511" s="14" t="s">
        <v>12731</v>
      </c>
      <c r="H3511" s="16">
        <v>43402</v>
      </c>
      <c r="I3511" s="16">
        <v>44133</v>
      </c>
      <c r="J3511" s="17" t="str">
        <f>IF(Ugovori_OPULJP[[#This Row],[DATUM ZAVRŠETKA OPERACIJE]]&gt;DATE(2023,12,31),"u provedbi","završen")</f>
        <v>završen</v>
      </c>
      <c r="K3511" s="15" t="s">
        <v>417</v>
      </c>
      <c r="L3511" s="15" t="s">
        <v>417</v>
      </c>
      <c r="M3511" s="18">
        <v>0.85</v>
      </c>
      <c r="N3511" s="18">
        <v>0.15</v>
      </c>
      <c r="O3511" s="19">
        <f>Ugovori_OPULJP[[#This Row],[Bespovratna sredstva - Ukupno (EU+Nac) HRK
= Ukupna ugovorena vrijednost bespovratnih sredstava]]*Ugovori_OPULJP[[#This Row],[EU STOPA SUFINANCIRANJA %
EU CO-FINANCING RATE %]]</f>
        <v>1587399.2334999999</v>
      </c>
      <c r="P3511" s="20">
        <f>Ugovori_OPULJP[[#This Row],[Bespovratna sredstva - EU dio - HRK]]/7.5345</f>
        <v>210684.08434534472</v>
      </c>
      <c r="Q3511" s="19">
        <f>Ugovori_OPULJP[[#This Row],[Bespovratna sredstva - Ukupno (EU+Nac) HRK
= Ukupna ugovorena vrijednost bespovratnih sredstava]]*Ugovori_OPULJP[[#This Row],[STOPA NACIONALNOG SUFINANCIRANJA %]]</f>
        <v>280129.27649999998</v>
      </c>
      <c r="R3511" s="20">
        <f>Ugovori_OPULJP[[#This Row],[Bespovratna sredstva - Nacionalni dio - HRK]]/7.5345</f>
        <v>37179.544296237305</v>
      </c>
      <c r="S3511" s="19">
        <v>1867528.51</v>
      </c>
      <c r="T3511" s="20">
        <f>Ugovori_OPULJP[[#This Row],[Bespovratna sredstva - Ukupno (EU+Nac) HRK
= Ukupna ugovorena vrijednost bespovratnih sredstava]]/7.5345</f>
        <v>247863.62864158204</v>
      </c>
      <c r="U3511" s="19">
        <v>0</v>
      </c>
      <c r="V3511" s="20">
        <f>Ugovori_OPULJP[[#This Row],[Javni doprinos korisnika - HRK]]/7.5345</f>
        <v>0</v>
      </c>
      <c r="W3511" s="19">
        <v>0</v>
      </c>
      <c r="X3511" s="20">
        <f>Ugovori_OPULJP[[#This Row],[Privatni doprinos korisnika - HRK]]/7.5345</f>
        <v>0</v>
      </c>
      <c r="Y3511" s="21">
        <f>Ugovori_OPULJP[[#This Row],[Bespovratna sredstva - Ukupno (EU+Nac) HRK
= Ukupna ugovorena vrijednost bespovratnih sredstava]]+Ugovori_OPULJP[[#This Row],[Javni doprinos korisnika - HRK]]+Ugovori_OPULJP[[#This Row],[Privatni doprinos korisnika - HRK]]</f>
        <v>1867528.51</v>
      </c>
      <c r="Z3511" s="22">
        <f>Ugovori_OPULJP[[#This Row],[UKUPNI PRIHVATLJIVI IZDACI
TOTAL ELIGIBLE EXPENDITURE
= Bespovratna sredstva ukupno + doprinos korisnika
= Ukupni prihvatljivi troškovi
= Ukupna ugovorena vrijednost projekta HRK]]/7.5345</f>
        <v>247863.62864158204</v>
      </c>
      <c r="AA3511" s="13" t="s">
        <v>741</v>
      </c>
      <c r="AB3511" s="13" t="s">
        <v>145</v>
      </c>
      <c r="AC3511" s="98" t="s">
        <v>12732</v>
      </c>
      <c r="AD3511" s="12" t="s">
        <v>2794</v>
      </c>
    </row>
    <row r="3512" spans="1:30" ht="88.5" customHeight="1" x14ac:dyDescent="0.3">
      <c r="A3512" s="10" t="s">
        <v>12733</v>
      </c>
      <c r="B3512" s="11" t="s">
        <v>2787</v>
      </c>
      <c r="C3512" s="12" t="s">
        <v>2788</v>
      </c>
      <c r="D3512" s="12" t="s">
        <v>12721</v>
      </c>
      <c r="E3512" s="13" t="s">
        <v>223</v>
      </c>
      <c r="F3512" s="14" t="s">
        <v>12734</v>
      </c>
      <c r="G3512" s="14" t="s">
        <v>1194</v>
      </c>
      <c r="H3512" s="16">
        <v>43435</v>
      </c>
      <c r="I3512" s="16">
        <v>44166</v>
      </c>
      <c r="J3512" s="17" t="str">
        <f>IF(Ugovori_OPULJP[[#This Row],[DATUM ZAVRŠETKA OPERACIJE]]&gt;DATE(2023,12,31),"u provedbi","završen")</f>
        <v>završen</v>
      </c>
      <c r="K3512" s="15" t="s">
        <v>71</v>
      </c>
      <c r="L3512" s="15" t="s">
        <v>71</v>
      </c>
      <c r="M3512" s="18">
        <v>0.85</v>
      </c>
      <c r="N3512" s="18">
        <v>0.15</v>
      </c>
      <c r="O3512" s="19">
        <f>Ugovori_OPULJP[[#This Row],[Bespovratna sredstva - Ukupno (EU+Nac) HRK
= Ukupna ugovorena vrijednost bespovratnih sredstava]]*Ugovori_OPULJP[[#This Row],[EU STOPA SUFINANCIRANJA %
EU CO-FINANCING RATE %]]</f>
        <v>1742984.5</v>
      </c>
      <c r="P3512" s="20">
        <f>Ugovori_OPULJP[[#This Row],[Bespovratna sredstva - EU dio - HRK]]/7.5345</f>
        <v>231333.79786316276</v>
      </c>
      <c r="Q3512" s="19">
        <f>Ugovori_OPULJP[[#This Row],[Bespovratna sredstva - Ukupno (EU+Nac) HRK
= Ukupna ugovorena vrijednost bespovratnih sredstava]]*Ugovori_OPULJP[[#This Row],[STOPA NACIONALNOG SUFINANCIRANJA %]]</f>
        <v>307585.5</v>
      </c>
      <c r="R3512" s="20">
        <f>Ugovori_OPULJP[[#This Row],[Bespovratna sredstva - Nacionalni dio - HRK]]/7.5345</f>
        <v>40823.611387616962</v>
      </c>
      <c r="S3512" s="19">
        <v>2050570</v>
      </c>
      <c r="T3512" s="20">
        <f>Ugovori_OPULJP[[#This Row],[Bespovratna sredstva - Ukupno (EU+Nac) HRK
= Ukupna ugovorena vrijednost bespovratnih sredstava]]/7.5345</f>
        <v>272157.40925077972</v>
      </c>
      <c r="U3512" s="19">
        <v>0</v>
      </c>
      <c r="V3512" s="20">
        <f>Ugovori_OPULJP[[#This Row],[Javni doprinos korisnika - HRK]]/7.5345</f>
        <v>0</v>
      </c>
      <c r="W3512" s="19">
        <v>0</v>
      </c>
      <c r="X3512" s="20">
        <f>Ugovori_OPULJP[[#This Row],[Privatni doprinos korisnika - HRK]]/7.5345</f>
        <v>0</v>
      </c>
      <c r="Y3512" s="21">
        <f>Ugovori_OPULJP[[#This Row],[Bespovratna sredstva - Ukupno (EU+Nac) HRK
= Ukupna ugovorena vrijednost bespovratnih sredstava]]+Ugovori_OPULJP[[#This Row],[Javni doprinos korisnika - HRK]]+Ugovori_OPULJP[[#This Row],[Privatni doprinos korisnika - HRK]]</f>
        <v>2050570</v>
      </c>
      <c r="Z3512" s="22">
        <f>Ugovori_OPULJP[[#This Row],[UKUPNI PRIHVATLJIVI IZDACI
TOTAL ELIGIBLE EXPENDITURE
= Bespovratna sredstva ukupno + doprinos korisnika
= Ukupni prihvatljivi troškovi
= Ukupna ugovorena vrijednost projekta HRK]]/7.5345</f>
        <v>272157.40925077972</v>
      </c>
      <c r="AA3512" s="13" t="s">
        <v>741</v>
      </c>
      <c r="AB3512" s="13" t="s">
        <v>145</v>
      </c>
      <c r="AC3512" s="98" t="s">
        <v>12735</v>
      </c>
      <c r="AD3512" s="12" t="s">
        <v>2794</v>
      </c>
    </row>
    <row r="3513" spans="1:30" ht="88.5" customHeight="1" x14ac:dyDescent="0.3">
      <c r="A3513" s="10" t="s">
        <v>12736</v>
      </c>
      <c r="B3513" s="11" t="s">
        <v>2787</v>
      </c>
      <c r="C3513" s="12" t="s">
        <v>2788</v>
      </c>
      <c r="D3513" s="12" t="s">
        <v>12721</v>
      </c>
      <c r="E3513" s="13" t="s">
        <v>223</v>
      </c>
      <c r="F3513" s="14" t="s">
        <v>12737</v>
      </c>
      <c r="G3513" s="14" t="s">
        <v>12738</v>
      </c>
      <c r="H3513" s="16">
        <v>43402</v>
      </c>
      <c r="I3513" s="16">
        <v>44133</v>
      </c>
      <c r="J3513" s="17" t="str">
        <f>IF(Ugovori_OPULJP[[#This Row],[DATUM ZAVRŠETKA OPERACIJE]]&gt;DATE(2023,12,31),"u provedbi","završen")</f>
        <v>završen</v>
      </c>
      <c r="K3513" s="15" t="s">
        <v>21</v>
      </c>
      <c r="L3513" s="15" t="s">
        <v>21</v>
      </c>
      <c r="M3513" s="18">
        <v>0.85</v>
      </c>
      <c r="N3513" s="18">
        <v>0.15</v>
      </c>
      <c r="O3513" s="19">
        <f>Ugovori_OPULJP[[#This Row],[Bespovratna sredstva - Ukupno (EU+Nac) HRK
= Ukupna ugovorena vrijednost bespovratnih sredstava]]*Ugovori_OPULJP[[#This Row],[EU STOPA SUFINANCIRANJA %
EU CO-FINANCING RATE %]]</f>
        <v>1998424.5110000002</v>
      </c>
      <c r="P3513" s="20">
        <f>Ugovori_OPULJP[[#This Row],[Bespovratna sredstva - EU dio - HRK]]/7.5345</f>
        <v>265236.51350454579</v>
      </c>
      <c r="Q3513" s="19">
        <f>Ugovori_OPULJP[[#This Row],[Bespovratna sredstva - Ukupno (EU+Nac) HRK
= Ukupna ugovorena vrijednost bespovratnih sredstava]]*Ugovori_OPULJP[[#This Row],[STOPA NACIONALNOG SUFINANCIRANJA %]]</f>
        <v>352663.14900000003</v>
      </c>
      <c r="R3513" s="20">
        <f>Ugovori_OPULJP[[#This Row],[Bespovratna sredstva - Nacionalni dio - HRK]]/7.5345</f>
        <v>46806.443559625724</v>
      </c>
      <c r="S3513" s="19">
        <v>2351087.66</v>
      </c>
      <c r="T3513" s="20">
        <f>Ugovori_OPULJP[[#This Row],[Bespovratna sredstva - Ukupno (EU+Nac) HRK
= Ukupna ugovorena vrijednost bespovratnih sredstava]]/7.5345</f>
        <v>312042.9570641715</v>
      </c>
      <c r="U3513" s="19">
        <v>0</v>
      </c>
      <c r="V3513" s="20">
        <f>Ugovori_OPULJP[[#This Row],[Javni doprinos korisnika - HRK]]/7.5345</f>
        <v>0</v>
      </c>
      <c r="W3513" s="19">
        <v>0</v>
      </c>
      <c r="X3513" s="20">
        <f>Ugovori_OPULJP[[#This Row],[Privatni doprinos korisnika - HRK]]/7.5345</f>
        <v>0</v>
      </c>
      <c r="Y3513" s="21">
        <f>Ugovori_OPULJP[[#This Row],[Bespovratna sredstva - Ukupno (EU+Nac) HRK
= Ukupna ugovorena vrijednost bespovratnih sredstava]]+Ugovori_OPULJP[[#This Row],[Javni doprinos korisnika - HRK]]+Ugovori_OPULJP[[#This Row],[Privatni doprinos korisnika - HRK]]</f>
        <v>2351087.66</v>
      </c>
      <c r="Z3513" s="22">
        <f>Ugovori_OPULJP[[#This Row],[UKUPNI PRIHVATLJIVI IZDACI
TOTAL ELIGIBLE EXPENDITURE
= Bespovratna sredstva ukupno + doprinos korisnika
= Ukupni prihvatljivi troškovi
= Ukupna ugovorena vrijednost projekta HRK]]/7.5345</f>
        <v>312042.9570641715</v>
      </c>
      <c r="AA3513" s="13" t="s">
        <v>741</v>
      </c>
      <c r="AB3513" s="13" t="s">
        <v>145</v>
      </c>
      <c r="AC3513" s="98" t="s">
        <v>12739</v>
      </c>
      <c r="AD3513" s="12" t="s">
        <v>2794</v>
      </c>
    </row>
    <row r="3514" spans="1:30" ht="88.5" customHeight="1" x14ac:dyDescent="0.3">
      <c r="A3514" s="10" t="s">
        <v>12740</v>
      </c>
      <c r="B3514" s="11" t="s">
        <v>2787</v>
      </c>
      <c r="C3514" s="12" t="s">
        <v>2788</v>
      </c>
      <c r="D3514" s="12" t="s">
        <v>12721</v>
      </c>
      <c r="E3514" s="13" t="s">
        <v>223</v>
      </c>
      <c r="F3514" s="14" t="s">
        <v>12741</v>
      </c>
      <c r="G3514" s="14" t="s">
        <v>12742</v>
      </c>
      <c r="H3514" s="16">
        <v>43435</v>
      </c>
      <c r="I3514" s="16">
        <v>44166</v>
      </c>
      <c r="J3514" s="17" t="str">
        <f>IF(Ugovori_OPULJP[[#This Row],[DATUM ZAVRŠETKA OPERACIJE]]&gt;DATE(2023,12,31),"u provedbi","završen")</f>
        <v>završen</v>
      </c>
      <c r="K3514" s="15" t="s">
        <v>235</v>
      </c>
      <c r="L3514" s="15" t="s">
        <v>235</v>
      </c>
      <c r="M3514" s="18">
        <v>0.85</v>
      </c>
      <c r="N3514" s="18">
        <v>0.15</v>
      </c>
      <c r="O3514" s="19">
        <f>Ugovori_OPULJP[[#This Row],[Bespovratna sredstva - Ukupno (EU+Nac) HRK
= Ukupna ugovorena vrijednost bespovratnih sredstava]]*Ugovori_OPULJP[[#This Row],[EU STOPA SUFINANCIRANJA %
EU CO-FINANCING RATE %]]</f>
        <v>1883917.7639999997</v>
      </c>
      <c r="P3514" s="20">
        <f>Ugovori_OPULJP[[#This Row],[Bespovratna sredstva - EU dio - HRK]]/7.5345</f>
        <v>250038.85646028264</v>
      </c>
      <c r="Q3514" s="19">
        <f>Ugovori_OPULJP[[#This Row],[Bespovratna sredstva - Ukupno (EU+Nac) HRK
= Ukupna ugovorena vrijednost bespovratnih sredstava]]*Ugovori_OPULJP[[#This Row],[STOPA NACIONALNOG SUFINANCIRANJA %]]</f>
        <v>332456.07599999994</v>
      </c>
      <c r="R3514" s="20">
        <f>Ugovori_OPULJP[[#This Row],[Bespovratna sredstva - Nacionalni dio - HRK]]/7.5345</f>
        <v>44124.504081226347</v>
      </c>
      <c r="S3514" s="19">
        <v>2216373.84</v>
      </c>
      <c r="T3514" s="20">
        <f>Ugovori_OPULJP[[#This Row],[Bespovratna sredstva - Ukupno (EU+Nac) HRK
= Ukupna ugovorena vrijednost bespovratnih sredstava]]/7.5345</f>
        <v>294163.360541509</v>
      </c>
      <c r="U3514" s="19">
        <v>0</v>
      </c>
      <c r="V3514" s="20">
        <f>Ugovori_OPULJP[[#This Row],[Javni doprinos korisnika - HRK]]/7.5345</f>
        <v>0</v>
      </c>
      <c r="W3514" s="19">
        <v>0</v>
      </c>
      <c r="X3514" s="20">
        <f>Ugovori_OPULJP[[#This Row],[Privatni doprinos korisnika - HRK]]/7.5345</f>
        <v>0</v>
      </c>
      <c r="Y3514" s="21">
        <f>Ugovori_OPULJP[[#This Row],[Bespovratna sredstva - Ukupno (EU+Nac) HRK
= Ukupna ugovorena vrijednost bespovratnih sredstava]]+Ugovori_OPULJP[[#This Row],[Javni doprinos korisnika - HRK]]+Ugovori_OPULJP[[#This Row],[Privatni doprinos korisnika - HRK]]</f>
        <v>2216373.84</v>
      </c>
      <c r="Z3514" s="22">
        <f>Ugovori_OPULJP[[#This Row],[UKUPNI PRIHVATLJIVI IZDACI
TOTAL ELIGIBLE EXPENDITURE
= Bespovratna sredstva ukupno + doprinos korisnika
= Ukupni prihvatljivi troškovi
= Ukupna ugovorena vrijednost projekta HRK]]/7.5345</f>
        <v>294163.360541509</v>
      </c>
      <c r="AA3514" s="13" t="s">
        <v>741</v>
      </c>
      <c r="AB3514" s="13" t="s">
        <v>145</v>
      </c>
      <c r="AC3514" s="98" t="s">
        <v>12743</v>
      </c>
      <c r="AD3514" s="12" t="s">
        <v>2794</v>
      </c>
    </row>
    <row r="3515" spans="1:30" ht="88.5" customHeight="1" x14ac:dyDescent="0.3">
      <c r="A3515" s="10" t="s">
        <v>12744</v>
      </c>
      <c r="B3515" s="11" t="s">
        <v>2787</v>
      </c>
      <c r="C3515" s="12" t="s">
        <v>2788</v>
      </c>
      <c r="D3515" s="12" t="s">
        <v>12721</v>
      </c>
      <c r="E3515" s="13" t="s">
        <v>223</v>
      </c>
      <c r="F3515" s="14" t="s">
        <v>12745</v>
      </c>
      <c r="G3515" s="14" t="s">
        <v>12746</v>
      </c>
      <c r="H3515" s="16">
        <v>43402</v>
      </c>
      <c r="I3515" s="16">
        <v>44133</v>
      </c>
      <c r="J3515" s="17" t="str">
        <f>IF(Ugovori_OPULJP[[#This Row],[DATUM ZAVRŠETKA OPERACIJE]]&gt;DATE(2023,12,31),"u provedbi","završen")</f>
        <v>završen</v>
      </c>
      <c r="K3515" s="15" t="s">
        <v>192</v>
      </c>
      <c r="L3515" s="15" t="s">
        <v>192</v>
      </c>
      <c r="M3515" s="18">
        <v>0.85</v>
      </c>
      <c r="N3515" s="18">
        <v>0.15</v>
      </c>
      <c r="O3515" s="19">
        <f>Ugovori_OPULJP[[#This Row],[Bespovratna sredstva - Ukupno (EU+Nac) HRK
= Ukupna ugovorena vrijednost bespovratnih sredstava]]*Ugovori_OPULJP[[#This Row],[EU STOPA SUFINANCIRANJA %
EU CO-FINANCING RATE %]]</f>
        <v>1929792.4509999999</v>
      </c>
      <c r="P3515" s="20">
        <f>Ugovori_OPULJP[[#This Row],[Bespovratna sredstva - EU dio - HRK]]/7.5345</f>
        <v>256127.47375406462</v>
      </c>
      <c r="Q3515" s="19">
        <f>Ugovori_OPULJP[[#This Row],[Bespovratna sredstva - Ukupno (EU+Nac) HRK
= Ukupna ugovorena vrijednost bespovratnih sredstava]]*Ugovori_OPULJP[[#This Row],[STOPA NACIONALNOG SUFINANCIRANJA %]]</f>
        <v>340551.609</v>
      </c>
      <c r="R3515" s="20">
        <f>Ugovori_OPULJP[[#This Row],[Bespovratna sredstva - Nacionalni dio - HRK]]/7.5345</f>
        <v>45198.965956599641</v>
      </c>
      <c r="S3515" s="19">
        <v>2270344.06</v>
      </c>
      <c r="T3515" s="20">
        <f>Ugovori_OPULJP[[#This Row],[Bespovratna sredstva - Ukupno (EU+Nac) HRK
= Ukupna ugovorena vrijednost bespovratnih sredstava]]/7.5345</f>
        <v>301326.43971066427</v>
      </c>
      <c r="U3515" s="19">
        <v>0</v>
      </c>
      <c r="V3515" s="20">
        <f>Ugovori_OPULJP[[#This Row],[Javni doprinos korisnika - HRK]]/7.5345</f>
        <v>0</v>
      </c>
      <c r="W3515" s="19">
        <v>0</v>
      </c>
      <c r="X3515" s="20">
        <f>Ugovori_OPULJP[[#This Row],[Privatni doprinos korisnika - HRK]]/7.5345</f>
        <v>0</v>
      </c>
      <c r="Y3515" s="21">
        <f>Ugovori_OPULJP[[#This Row],[Bespovratna sredstva - Ukupno (EU+Nac) HRK
= Ukupna ugovorena vrijednost bespovratnih sredstava]]+Ugovori_OPULJP[[#This Row],[Javni doprinos korisnika - HRK]]+Ugovori_OPULJP[[#This Row],[Privatni doprinos korisnika - HRK]]</f>
        <v>2270344.06</v>
      </c>
      <c r="Z3515" s="22">
        <f>Ugovori_OPULJP[[#This Row],[UKUPNI PRIHVATLJIVI IZDACI
TOTAL ELIGIBLE EXPENDITURE
= Bespovratna sredstva ukupno + doprinos korisnika
= Ukupni prihvatljivi troškovi
= Ukupna ugovorena vrijednost projekta HRK]]/7.5345</f>
        <v>301326.43971066427</v>
      </c>
      <c r="AA3515" s="13" t="s">
        <v>741</v>
      </c>
      <c r="AB3515" s="13" t="s">
        <v>145</v>
      </c>
      <c r="AC3515" s="98" t="s">
        <v>12747</v>
      </c>
      <c r="AD3515" s="12" t="s">
        <v>2794</v>
      </c>
    </row>
    <row r="3516" spans="1:30" ht="88.5" customHeight="1" x14ac:dyDescent="0.3">
      <c r="A3516" s="10" t="s">
        <v>12748</v>
      </c>
      <c r="B3516" s="11" t="s">
        <v>2787</v>
      </c>
      <c r="C3516" s="12" t="s">
        <v>2788</v>
      </c>
      <c r="D3516" s="12" t="s">
        <v>12721</v>
      </c>
      <c r="E3516" s="13" t="s">
        <v>223</v>
      </c>
      <c r="F3516" s="14" t="s">
        <v>12749</v>
      </c>
      <c r="G3516" s="14" t="s">
        <v>12750</v>
      </c>
      <c r="H3516" s="16">
        <v>43402</v>
      </c>
      <c r="I3516" s="16">
        <v>44133</v>
      </c>
      <c r="J3516" s="17" t="str">
        <f>IF(Ugovori_OPULJP[[#This Row],[DATUM ZAVRŠETKA OPERACIJE]]&gt;DATE(2023,12,31),"u provedbi","završen")</f>
        <v>završen</v>
      </c>
      <c r="K3516" s="15" t="s">
        <v>173</v>
      </c>
      <c r="L3516" s="15" t="s">
        <v>21</v>
      </c>
      <c r="M3516" s="18">
        <v>0.85</v>
      </c>
      <c r="N3516" s="18">
        <v>0.15</v>
      </c>
      <c r="O3516" s="19">
        <f>Ugovori_OPULJP[[#This Row],[Bespovratna sredstva - Ukupno (EU+Nac) HRK
= Ukupna ugovorena vrijednost bespovratnih sredstava]]*Ugovori_OPULJP[[#This Row],[EU STOPA SUFINANCIRANJA %
EU CO-FINANCING RATE %]]</f>
        <v>1801208.1739999999</v>
      </c>
      <c r="P3516" s="20">
        <f>Ugovori_OPULJP[[#This Row],[Bespovratna sredstva - EU dio - HRK]]/7.5345</f>
        <v>239061.40739266039</v>
      </c>
      <c r="Q3516" s="19">
        <f>Ugovori_OPULJP[[#This Row],[Bespovratna sredstva - Ukupno (EU+Nac) HRK
= Ukupna ugovorena vrijednost bespovratnih sredstava]]*Ugovori_OPULJP[[#This Row],[STOPA NACIONALNOG SUFINANCIRANJA %]]</f>
        <v>317860.266</v>
      </c>
      <c r="R3516" s="20">
        <f>Ugovori_OPULJP[[#This Row],[Bespovratna sredstva - Nacionalni dio - HRK]]/7.5345</f>
        <v>42187.307186940074</v>
      </c>
      <c r="S3516" s="19">
        <v>2119068.44</v>
      </c>
      <c r="T3516" s="20">
        <f>Ugovori_OPULJP[[#This Row],[Bespovratna sredstva - Ukupno (EU+Nac) HRK
= Ukupna ugovorena vrijednost bespovratnih sredstava]]/7.5345</f>
        <v>281248.71457960049</v>
      </c>
      <c r="U3516" s="19">
        <v>0</v>
      </c>
      <c r="V3516" s="20">
        <f>Ugovori_OPULJP[[#This Row],[Javni doprinos korisnika - HRK]]/7.5345</f>
        <v>0</v>
      </c>
      <c r="W3516" s="19">
        <v>0</v>
      </c>
      <c r="X3516" s="20">
        <f>Ugovori_OPULJP[[#This Row],[Privatni doprinos korisnika - HRK]]/7.5345</f>
        <v>0</v>
      </c>
      <c r="Y3516" s="21">
        <f>Ugovori_OPULJP[[#This Row],[Bespovratna sredstva - Ukupno (EU+Nac) HRK
= Ukupna ugovorena vrijednost bespovratnih sredstava]]+Ugovori_OPULJP[[#This Row],[Javni doprinos korisnika - HRK]]+Ugovori_OPULJP[[#This Row],[Privatni doprinos korisnika - HRK]]</f>
        <v>2119068.44</v>
      </c>
      <c r="Z3516" s="22">
        <f>Ugovori_OPULJP[[#This Row],[UKUPNI PRIHVATLJIVI IZDACI
TOTAL ELIGIBLE EXPENDITURE
= Bespovratna sredstva ukupno + doprinos korisnika
= Ukupni prihvatljivi troškovi
= Ukupna ugovorena vrijednost projekta HRK]]/7.5345</f>
        <v>281248.71457960049</v>
      </c>
      <c r="AA3516" s="13" t="s">
        <v>741</v>
      </c>
      <c r="AB3516" s="13" t="s">
        <v>145</v>
      </c>
      <c r="AC3516" s="98" t="s">
        <v>12751</v>
      </c>
      <c r="AD3516" s="12" t="s">
        <v>2794</v>
      </c>
    </row>
    <row r="3517" spans="1:30" ht="88.5" customHeight="1" x14ac:dyDescent="0.3">
      <c r="A3517" s="10" t="s">
        <v>12752</v>
      </c>
      <c r="B3517" s="11" t="s">
        <v>2787</v>
      </c>
      <c r="C3517" s="12" t="s">
        <v>2788</v>
      </c>
      <c r="D3517" s="12" t="s">
        <v>12721</v>
      </c>
      <c r="E3517" s="13" t="s">
        <v>223</v>
      </c>
      <c r="F3517" s="14" t="s">
        <v>12753</v>
      </c>
      <c r="G3517" s="14" t="s">
        <v>745</v>
      </c>
      <c r="H3517" s="16">
        <v>43402</v>
      </c>
      <c r="I3517" s="16">
        <v>44133</v>
      </c>
      <c r="J3517" s="17" t="str">
        <f>IF(Ugovori_OPULJP[[#This Row],[DATUM ZAVRŠETKA OPERACIJE]]&gt;DATE(2023,12,31),"u provedbi","završen")</f>
        <v>završen</v>
      </c>
      <c r="K3517" s="15" t="s">
        <v>66</v>
      </c>
      <c r="L3517" s="15" t="s">
        <v>66</v>
      </c>
      <c r="M3517" s="18">
        <v>0.85</v>
      </c>
      <c r="N3517" s="18">
        <v>0.15</v>
      </c>
      <c r="O3517" s="19">
        <f>Ugovori_OPULJP[[#This Row],[Bespovratna sredstva - Ukupno (EU+Nac) HRK
= Ukupna ugovorena vrijednost bespovratnih sredstava]]*Ugovori_OPULJP[[#This Row],[EU STOPA SUFINANCIRANJA %
EU CO-FINANCING RATE %]]</f>
        <v>2053687.2610000002</v>
      </c>
      <c r="P3517" s="20">
        <f>Ugovori_OPULJP[[#This Row],[Bespovratna sredstva - EU dio - HRK]]/7.5345</f>
        <v>272571.14088526112</v>
      </c>
      <c r="Q3517" s="19">
        <f>Ugovori_OPULJP[[#This Row],[Bespovratna sredstva - Ukupno (EU+Nac) HRK
= Ukupna ugovorena vrijednost bespovratnih sredstava]]*Ugovori_OPULJP[[#This Row],[STOPA NACIONALNOG SUFINANCIRANJA %]]</f>
        <v>362415.39900000003</v>
      </c>
      <c r="R3517" s="20">
        <f>Ugovori_OPULJP[[#This Row],[Bespovratna sredstva - Nacionalni dio - HRK]]/7.5345</f>
        <v>48100.78956798726</v>
      </c>
      <c r="S3517" s="19">
        <v>2416102.66</v>
      </c>
      <c r="T3517" s="20">
        <f>Ugovori_OPULJP[[#This Row],[Bespovratna sredstva - Ukupno (EU+Nac) HRK
= Ukupna ugovorena vrijednost bespovratnih sredstava]]/7.5345</f>
        <v>320671.93045324838</v>
      </c>
      <c r="U3517" s="19">
        <v>0</v>
      </c>
      <c r="V3517" s="20">
        <f>Ugovori_OPULJP[[#This Row],[Javni doprinos korisnika - HRK]]/7.5345</f>
        <v>0</v>
      </c>
      <c r="W3517" s="19">
        <v>0</v>
      </c>
      <c r="X3517" s="20">
        <f>Ugovori_OPULJP[[#This Row],[Privatni doprinos korisnika - HRK]]/7.5345</f>
        <v>0</v>
      </c>
      <c r="Y3517" s="21">
        <f>Ugovori_OPULJP[[#This Row],[Bespovratna sredstva - Ukupno (EU+Nac) HRK
= Ukupna ugovorena vrijednost bespovratnih sredstava]]+Ugovori_OPULJP[[#This Row],[Javni doprinos korisnika - HRK]]+Ugovori_OPULJP[[#This Row],[Privatni doprinos korisnika - HRK]]</f>
        <v>2416102.66</v>
      </c>
      <c r="Z3517" s="22">
        <f>Ugovori_OPULJP[[#This Row],[UKUPNI PRIHVATLJIVI IZDACI
TOTAL ELIGIBLE EXPENDITURE
= Bespovratna sredstva ukupno + doprinos korisnika
= Ukupni prihvatljivi troškovi
= Ukupna ugovorena vrijednost projekta HRK]]/7.5345</f>
        <v>320671.93045324838</v>
      </c>
      <c r="AA3517" s="13" t="s">
        <v>741</v>
      </c>
      <c r="AB3517" s="13" t="s">
        <v>145</v>
      </c>
      <c r="AC3517" s="98" t="s">
        <v>12754</v>
      </c>
      <c r="AD3517" s="12" t="s">
        <v>2794</v>
      </c>
    </row>
    <row r="3518" spans="1:30" ht="88.5" customHeight="1" x14ac:dyDescent="0.3">
      <c r="A3518" s="10" t="s">
        <v>12755</v>
      </c>
      <c r="B3518" s="11" t="s">
        <v>2787</v>
      </c>
      <c r="C3518" s="12" t="s">
        <v>2788</v>
      </c>
      <c r="D3518" s="12" t="s">
        <v>12721</v>
      </c>
      <c r="E3518" s="13" t="s">
        <v>223</v>
      </c>
      <c r="F3518" s="14" t="s">
        <v>12756</v>
      </c>
      <c r="G3518" s="14" t="s">
        <v>780</v>
      </c>
      <c r="H3518" s="16">
        <v>43402</v>
      </c>
      <c r="I3518" s="16">
        <v>44225</v>
      </c>
      <c r="J3518" s="17" t="str">
        <f>IF(Ugovori_OPULJP[[#This Row],[DATUM ZAVRŠETKA OPERACIJE]]&gt;DATE(2023,12,31),"u provedbi","završen")</f>
        <v>završen</v>
      </c>
      <c r="K3518" s="15" t="s">
        <v>192</v>
      </c>
      <c r="L3518" s="15" t="s">
        <v>192</v>
      </c>
      <c r="M3518" s="18">
        <v>0.85</v>
      </c>
      <c r="N3518" s="18">
        <v>0.15</v>
      </c>
      <c r="O3518" s="19">
        <f>Ugovori_OPULJP[[#This Row],[Bespovratna sredstva - Ukupno (EU+Nac) HRK
= Ukupna ugovorena vrijednost bespovratnih sredstava]]*Ugovori_OPULJP[[#This Row],[EU STOPA SUFINANCIRANJA %
EU CO-FINANCING RATE %]]</f>
        <v>2016307.0065000001</v>
      </c>
      <c r="P3518" s="20">
        <f>Ugovori_OPULJP[[#This Row],[Bespovratna sredstva - EU dio - HRK]]/7.5345</f>
        <v>267609.92852876766</v>
      </c>
      <c r="Q3518" s="19">
        <f>Ugovori_OPULJP[[#This Row],[Bespovratna sredstva - Ukupno (EU+Nac) HRK
= Ukupna ugovorena vrijednost bespovratnih sredstava]]*Ugovori_OPULJP[[#This Row],[STOPA NACIONALNOG SUFINANCIRANJA %]]</f>
        <v>355818.8835</v>
      </c>
      <c r="R3518" s="20">
        <f>Ugovori_OPULJP[[#This Row],[Bespovratna sredstva - Nacionalni dio - HRK]]/7.5345</f>
        <v>47225.281505076644</v>
      </c>
      <c r="S3518" s="19">
        <v>2372125.89</v>
      </c>
      <c r="T3518" s="20">
        <f>Ugovori_OPULJP[[#This Row],[Bespovratna sredstva - Ukupno (EU+Nac) HRK
= Ukupna ugovorena vrijednost bespovratnih sredstava]]/7.5345</f>
        <v>314835.21003384434</v>
      </c>
      <c r="U3518" s="19">
        <v>0</v>
      </c>
      <c r="V3518" s="20">
        <f>Ugovori_OPULJP[[#This Row],[Javni doprinos korisnika - HRK]]/7.5345</f>
        <v>0</v>
      </c>
      <c r="W3518" s="19">
        <v>0</v>
      </c>
      <c r="X3518" s="20">
        <f>Ugovori_OPULJP[[#This Row],[Privatni doprinos korisnika - HRK]]/7.5345</f>
        <v>0</v>
      </c>
      <c r="Y3518" s="21">
        <f>Ugovori_OPULJP[[#This Row],[Bespovratna sredstva - Ukupno (EU+Nac) HRK
= Ukupna ugovorena vrijednost bespovratnih sredstava]]+Ugovori_OPULJP[[#This Row],[Javni doprinos korisnika - HRK]]+Ugovori_OPULJP[[#This Row],[Privatni doprinos korisnika - HRK]]</f>
        <v>2372125.89</v>
      </c>
      <c r="Z3518" s="22">
        <f>Ugovori_OPULJP[[#This Row],[UKUPNI PRIHVATLJIVI IZDACI
TOTAL ELIGIBLE EXPENDITURE
= Bespovratna sredstva ukupno + doprinos korisnika
= Ukupni prihvatljivi troškovi
= Ukupna ugovorena vrijednost projekta HRK]]/7.5345</f>
        <v>314835.21003384434</v>
      </c>
      <c r="AA3518" s="13" t="s">
        <v>741</v>
      </c>
      <c r="AB3518" s="13" t="s">
        <v>145</v>
      </c>
      <c r="AC3518" s="98" t="s">
        <v>12757</v>
      </c>
      <c r="AD3518" s="12" t="s">
        <v>2794</v>
      </c>
    </row>
    <row r="3519" spans="1:30" ht="88.5" customHeight="1" x14ac:dyDescent="0.3">
      <c r="A3519" s="10" t="s">
        <v>12758</v>
      </c>
      <c r="B3519" s="11" t="s">
        <v>2787</v>
      </c>
      <c r="C3519" s="12" t="s">
        <v>2788</v>
      </c>
      <c r="D3519" s="12" t="s">
        <v>12721</v>
      </c>
      <c r="E3519" s="13" t="s">
        <v>223</v>
      </c>
      <c r="F3519" s="14" t="s">
        <v>12759</v>
      </c>
      <c r="G3519" s="14" t="s">
        <v>12760</v>
      </c>
      <c r="H3519" s="16">
        <v>43402</v>
      </c>
      <c r="I3519" s="16">
        <v>44053</v>
      </c>
      <c r="J3519" s="17" t="str">
        <f>IF(Ugovori_OPULJP[[#This Row],[DATUM ZAVRŠETKA OPERACIJE]]&gt;DATE(2023,12,31),"u provedbi","završen")</f>
        <v>završen</v>
      </c>
      <c r="K3519" s="15" t="s">
        <v>417</v>
      </c>
      <c r="L3519" s="15" t="s">
        <v>417</v>
      </c>
      <c r="M3519" s="18">
        <v>0.85</v>
      </c>
      <c r="N3519" s="18">
        <v>0.15</v>
      </c>
      <c r="O3519" s="19">
        <f>Ugovori_OPULJP[[#This Row],[Bespovratna sredstva - Ukupno (EU+Nac) HRK
= Ukupna ugovorena vrijednost bespovratnih sredstava]]*Ugovori_OPULJP[[#This Row],[EU STOPA SUFINANCIRANJA %
EU CO-FINANCING RATE %]]</f>
        <v>1784762.051</v>
      </c>
      <c r="P3519" s="20">
        <f>Ugovori_OPULJP[[#This Row],[Bespovratna sredstva - EU dio - HRK]]/7.5345</f>
        <v>236878.63176056804</v>
      </c>
      <c r="Q3519" s="19">
        <f>Ugovori_OPULJP[[#This Row],[Bespovratna sredstva - Ukupno (EU+Nac) HRK
= Ukupna ugovorena vrijednost bespovratnih sredstava]]*Ugovori_OPULJP[[#This Row],[STOPA NACIONALNOG SUFINANCIRANJA %]]</f>
        <v>314958.00900000002</v>
      </c>
      <c r="R3519" s="20">
        <f>Ugovori_OPULJP[[#This Row],[Bespovratna sredstva - Nacionalni dio - HRK]]/7.5345</f>
        <v>41802.111487159069</v>
      </c>
      <c r="S3519" s="19">
        <v>2099720.06</v>
      </c>
      <c r="T3519" s="20">
        <f>Ugovori_OPULJP[[#This Row],[Bespovratna sredstva - Ukupno (EU+Nac) HRK
= Ukupna ugovorena vrijednost bespovratnih sredstava]]/7.5345</f>
        <v>278680.74324772711</v>
      </c>
      <c r="U3519" s="19">
        <v>0</v>
      </c>
      <c r="V3519" s="20">
        <f>Ugovori_OPULJP[[#This Row],[Javni doprinos korisnika - HRK]]/7.5345</f>
        <v>0</v>
      </c>
      <c r="W3519" s="19">
        <v>0</v>
      </c>
      <c r="X3519" s="20">
        <f>Ugovori_OPULJP[[#This Row],[Privatni doprinos korisnika - HRK]]/7.5345</f>
        <v>0</v>
      </c>
      <c r="Y3519" s="21">
        <f>Ugovori_OPULJP[[#This Row],[Bespovratna sredstva - Ukupno (EU+Nac) HRK
= Ukupna ugovorena vrijednost bespovratnih sredstava]]+Ugovori_OPULJP[[#This Row],[Javni doprinos korisnika - HRK]]+Ugovori_OPULJP[[#This Row],[Privatni doprinos korisnika - HRK]]</f>
        <v>2099720.06</v>
      </c>
      <c r="Z3519" s="22">
        <f>Ugovori_OPULJP[[#This Row],[UKUPNI PRIHVATLJIVI IZDACI
TOTAL ELIGIBLE EXPENDITURE
= Bespovratna sredstva ukupno + doprinos korisnika
= Ukupni prihvatljivi troškovi
= Ukupna ugovorena vrijednost projekta HRK]]/7.5345</f>
        <v>278680.74324772711</v>
      </c>
      <c r="AA3519" s="13" t="s">
        <v>741</v>
      </c>
      <c r="AB3519" s="13" t="s">
        <v>145</v>
      </c>
      <c r="AC3519" s="98" t="s">
        <v>12761</v>
      </c>
      <c r="AD3519" s="12" t="s">
        <v>2794</v>
      </c>
    </row>
    <row r="3520" spans="1:30" ht="88.5" customHeight="1" x14ac:dyDescent="0.3">
      <c r="A3520" s="10" t="s">
        <v>12762</v>
      </c>
      <c r="B3520" s="11" t="s">
        <v>2787</v>
      </c>
      <c r="C3520" s="12" t="s">
        <v>2788</v>
      </c>
      <c r="D3520" s="12" t="s">
        <v>12721</v>
      </c>
      <c r="E3520" s="13" t="s">
        <v>223</v>
      </c>
      <c r="F3520" s="14" t="s">
        <v>12763</v>
      </c>
      <c r="G3520" s="14" t="s">
        <v>12764</v>
      </c>
      <c r="H3520" s="16">
        <v>43402</v>
      </c>
      <c r="I3520" s="16">
        <v>44133</v>
      </c>
      <c r="J3520" s="17" t="str">
        <f>IF(Ugovori_OPULJP[[#This Row],[DATUM ZAVRŠETKA OPERACIJE]]&gt;DATE(2023,12,31),"u provedbi","završen")</f>
        <v>završen</v>
      </c>
      <c r="K3520" s="15" t="s">
        <v>81</v>
      </c>
      <c r="L3520" s="15" t="s">
        <v>81</v>
      </c>
      <c r="M3520" s="18">
        <v>0.85</v>
      </c>
      <c r="N3520" s="18">
        <v>0.15</v>
      </c>
      <c r="O3520" s="19">
        <f>Ugovori_OPULJP[[#This Row],[Bespovratna sredstva - Ukupno (EU+Nac) HRK
= Ukupna ugovorena vrijednost bespovratnih sredstava]]*Ugovori_OPULJP[[#This Row],[EU STOPA SUFINANCIRANJA %
EU CO-FINANCING RATE %]]</f>
        <v>2122984.344</v>
      </c>
      <c r="P3520" s="20">
        <f>Ugovori_OPULJP[[#This Row],[Bespovratna sredstva - EU dio - HRK]]/7.5345</f>
        <v>281768.44435596257</v>
      </c>
      <c r="Q3520" s="19">
        <f>Ugovori_OPULJP[[#This Row],[Bespovratna sredstva - Ukupno (EU+Nac) HRK
= Ukupna ugovorena vrijednost bespovratnih sredstava]]*Ugovori_OPULJP[[#This Row],[STOPA NACIONALNOG SUFINANCIRANJA %]]</f>
        <v>374644.29600000003</v>
      </c>
      <c r="R3520" s="20">
        <f>Ugovori_OPULJP[[#This Row],[Bespovratna sredstva - Nacionalni dio - HRK]]/7.5345</f>
        <v>49723.843121640457</v>
      </c>
      <c r="S3520" s="19">
        <v>2497628.64</v>
      </c>
      <c r="T3520" s="20">
        <f>Ugovori_OPULJP[[#This Row],[Bespovratna sredstva - Ukupno (EU+Nac) HRK
= Ukupna ugovorena vrijednost bespovratnih sredstava]]/7.5345</f>
        <v>331492.28747760301</v>
      </c>
      <c r="U3520" s="19">
        <v>0</v>
      </c>
      <c r="V3520" s="20">
        <f>Ugovori_OPULJP[[#This Row],[Javni doprinos korisnika - HRK]]/7.5345</f>
        <v>0</v>
      </c>
      <c r="W3520" s="19">
        <v>0</v>
      </c>
      <c r="X3520" s="20">
        <f>Ugovori_OPULJP[[#This Row],[Privatni doprinos korisnika - HRK]]/7.5345</f>
        <v>0</v>
      </c>
      <c r="Y3520" s="21">
        <f>Ugovori_OPULJP[[#This Row],[Bespovratna sredstva - Ukupno (EU+Nac) HRK
= Ukupna ugovorena vrijednost bespovratnih sredstava]]+Ugovori_OPULJP[[#This Row],[Javni doprinos korisnika - HRK]]+Ugovori_OPULJP[[#This Row],[Privatni doprinos korisnika - HRK]]</f>
        <v>2497628.64</v>
      </c>
      <c r="Z3520" s="22">
        <f>Ugovori_OPULJP[[#This Row],[UKUPNI PRIHVATLJIVI IZDACI
TOTAL ELIGIBLE EXPENDITURE
= Bespovratna sredstva ukupno + doprinos korisnika
= Ukupni prihvatljivi troškovi
= Ukupna ugovorena vrijednost projekta HRK]]/7.5345</f>
        <v>331492.28747760301</v>
      </c>
      <c r="AA3520" s="13" t="s">
        <v>741</v>
      </c>
      <c r="AB3520" s="13" t="s">
        <v>145</v>
      </c>
      <c r="AC3520" s="98" t="s">
        <v>12765</v>
      </c>
      <c r="AD3520" s="12" t="s">
        <v>2794</v>
      </c>
    </row>
    <row r="3521" spans="1:30" ht="88.5" customHeight="1" x14ac:dyDescent="0.3">
      <c r="A3521" s="10" t="s">
        <v>12766</v>
      </c>
      <c r="B3521" s="11" t="s">
        <v>2787</v>
      </c>
      <c r="C3521" s="12" t="s">
        <v>2788</v>
      </c>
      <c r="D3521" s="12" t="s">
        <v>12721</v>
      </c>
      <c r="E3521" s="13" t="s">
        <v>223</v>
      </c>
      <c r="F3521" s="14" t="s">
        <v>12767</v>
      </c>
      <c r="G3521" s="14" t="s">
        <v>12768</v>
      </c>
      <c r="H3521" s="16">
        <v>43402</v>
      </c>
      <c r="I3521" s="16">
        <v>44133</v>
      </c>
      <c r="J3521" s="17" t="str">
        <f>IF(Ugovori_OPULJP[[#This Row],[DATUM ZAVRŠETKA OPERACIJE]]&gt;DATE(2023,12,31),"u provedbi","završen")</f>
        <v>završen</v>
      </c>
      <c r="K3521" s="15" t="s">
        <v>12769</v>
      </c>
      <c r="L3521" s="15" t="s">
        <v>586</v>
      </c>
      <c r="M3521" s="18">
        <v>0.85</v>
      </c>
      <c r="N3521" s="18">
        <v>0.15</v>
      </c>
      <c r="O3521" s="19">
        <f>Ugovori_OPULJP[[#This Row],[Bespovratna sredstva - Ukupno (EU+Nac) HRK
= Ukupna ugovorena vrijednost bespovratnih sredstava]]*Ugovori_OPULJP[[#This Row],[EU STOPA SUFINANCIRANJA %
EU CO-FINANCING RATE %]]</f>
        <v>2124521.2969999998</v>
      </c>
      <c r="P3521" s="20">
        <f>Ugovori_OPULJP[[#This Row],[Bespovratna sredstva - EU dio - HRK]]/7.5345</f>
        <v>281972.43307452381</v>
      </c>
      <c r="Q3521" s="19">
        <f>Ugovori_OPULJP[[#This Row],[Bespovratna sredstva - Ukupno (EU+Nac) HRK
= Ukupna ugovorena vrijednost bespovratnih sredstava]]*Ugovori_OPULJP[[#This Row],[STOPA NACIONALNOG SUFINANCIRANJA %]]</f>
        <v>374915.52299999999</v>
      </c>
      <c r="R3521" s="20">
        <f>Ugovori_OPULJP[[#This Row],[Bespovratna sredstva - Nacionalni dio - HRK]]/7.5345</f>
        <v>49759.841130798326</v>
      </c>
      <c r="S3521" s="19">
        <v>2499436.8199999998</v>
      </c>
      <c r="T3521" s="20">
        <f>Ugovori_OPULJP[[#This Row],[Bespovratna sredstva - Ukupno (EU+Nac) HRK
= Ukupna ugovorena vrijednost bespovratnih sredstava]]/7.5345</f>
        <v>331732.27420532214</v>
      </c>
      <c r="U3521" s="19">
        <v>0</v>
      </c>
      <c r="V3521" s="20">
        <f>Ugovori_OPULJP[[#This Row],[Javni doprinos korisnika - HRK]]/7.5345</f>
        <v>0</v>
      </c>
      <c r="W3521" s="19">
        <v>0</v>
      </c>
      <c r="X3521" s="20">
        <f>Ugovori_OPULJP[[#This Row],[Privatni doprinos korisnika - HRK]]/7.5345</f>
        <v>0</v>
      </c>
      <c r="Y3521" s="21">
        <f>Ugovori_OPULJP[[#This Row],[Bespovratna sredstva - Ukupno (EU+Nac) HRK
= Ukupna ugovorena vrijednost bespovratnih sredstava]]+Ugovori_OPULJP[[#This Row],[Javni doprinos korisnika - HRK]]+Ugovori_OPULJP[[#This Row],[Privatni doprinos korisnika - HRK]]</f>
        <v>2499436.8199999998</v>
      </c>
      <c r="Z3521" s="22">
        <f>Ugovori_OPULJP[[#This Row],[UKUPNI PRIHVATLJIVI IZDACI
TOTAL ELIGIBLE EXPENDITURE
= Bespovratna sredstva ukupno + doprinos korisnika
= Ukupni prihvatljivi troškovi
= Ukupna ugovorena vrijednost projekta HRK]]/7.5345</f>
        <v>331732.27420532214</v>
      </c>
      <c r="AA3521" s="13" t="s">
        <v>741</v>
      </c>
      <c r="AB3521" s="13" t="s">
        <v>145</v>
      </c>
      <c r="AC3521" s="98" t="s">
        <v>12770</v>
      </c>
      <c r="AD3521" s="12" t="s">
        <v>2794</v>
      </c>
    </row>
    <row r="3522" spans="1:30" ht="88.5" customHeight="1" x14ac:dyDescent="0.3">
      <c r="A3522" s="10" t="s">
        <v>12771</v>
      </c>
      <c r="B3522" s="11" t="s">
        <v>2787</v>
      </c>
      <c r="C3522" s="12" t="s">
        <v>2788</v>
      </c>
      <c r="D3522" s="12" t="s">
        <v>12721</v>
      </c>
      <c r="E3522" s="13" t="s">
        <v>223</v>
      </c>
      <c r="F3522" s="14" t="s">
        <v>12772</v>
      </c>
      <c r="G3522" s="14" t="s">
        <v>12773</v>
      </c>
      <c r="H3522" s="16">
        <v>43402</v>
      </c>
      <c r="I3522" s="16">
        <v>44133</v>
      </c>
      <c r="J3522" s="17" t="str">
        <f>IF(Ugovori_OPULJP[[#This Row],[DATUM ZAVRŠETKA OPERACIJE]]&gt;DATE(2023,12,31),"u provedbi","završen")</f>
        <v>završen</v>
      </c>
      <c r="K3522" s="15" t="s">
        <v>329</v>
      </c>
      <c r="L3522" s="15" t="s">
        <v>329</v>
      </c>
      <c r="M3522" s="18">
        <v>0.85</v>
      </c>
      <c r="N3522" s="18">
        <v>0.15</v>
      </c>
      <c r="O3522" s="19">
        <f>Ugovori_OPULJP[[#This Row],[Bespovratna sredstva - Ukupno (EU+Nac) HRK
= Ukupna ugovorena vrijednost bespovratnih sredstava]]*Ugovori_OPULJP[[#This Row],[EU STOPA SUFINANCIRANJA %
EU CO-FINANCING RATE %]]</f>
        <v>717907.96849999996</v>
      </c>
      <c r="P3522" s="20">
        <f>Ugovori_OPULJP[[#This Row],[Bespovratna sredstva - EU dio - HRK]]/7.5345</f>
        <v>95282.76176255889</v>
      </c>
      <c r="Q3522" s="19">
        <f>Ugovori_OPULJP[[#This Row],[Bespovratna sredstva - Ukupno (EU+Nac) HRK
= Ukupna ugovorena vrijednost bespovratnih sredstava]]*Ugovori_OPULJP[[#This Row],[STOPA NACIONALNOG SUFINANCIRANJA %]]</f>
        <v>126689.6415</v>
      </c>
      <c r="R3522" s="20">
        <f>Ugovori_OPULJP[[#This Row],[Bespovratna sredstva - Nacionalni dio - HRK]]/7.5345</f>
        <v>16814.605016922156</v>
      </c>
      <c r="S3522" s="19">
        <v>844597.61</v>
      </c>
      <c r="T3522" s="20">
        <f>Ugovori_OPULJP[[#This Row],[Bespovratna sredstva - Ukupno (EU+Nac) HRK
= Ukupna ugovorena vrijednost bespovratnih sredstava]]/7.5345</f>
        <v>112097.36677948105</v>
      </c>
      <c r="U3522" s="19">
        <v>0</v>
      </c>
      <c r="V3522" s="20">
        <f>Ugovori_OPULJP[[#This Row],[Javni doprinos korisnika - HRK]]/7.5345</f>
        <v>0</v>
      </c>
      <c r="W3522" s="19">
        <v>0</v>
      </c>
      <c r="X3522" s="20">
        <f>Ugovori_OPULJP[[#This Row],[Privatni doprinos korisnika - HRK]]/7.5345</f>
        <v>0</v>
      </c>
      <c r="Y3522" s="21">
        <f>Ugovori_OPULJP[[#This Row],[Bespovratna sredstva - Ukupno (EU+Nac) HRK
= Ukupna ugovorena vrijednost bespovratnih sredstava]]+Ugovori_OPULJP[[#This Row],[Javni doprinos korisnika - HRK]]+Ugovori_OPULJP[[#This Row],[Privatni doprinos korisnika - HRK]]</f>
        <v>844597.61</v>
      </c>
      <c r="Z3522" s="22">
        <f>Ugovori_OPULJP[[#This Row],[UKUPNI PRIHVATLJIVI IZDACI
TOTAL ELIGIBLE EXPENDITURE
= Bespovratna sredstva ukupno + doprinos korisnika
= Ukupni prihvatljivi troškovi
= Ukupna ugovorena vrijednost projekta HRK]]/7.5345</f>
        <v>112097.36677948105</v>
      </c>
      <c r="AA3522" s="13" t="s">
        <v>741</v>
      </c>
      <c r="AB3522" s="13" t="s">
        <v>145</v>
      </c>
      <c r="AC3522" s="98" t="s">
        <v>12774</v>
      </c>
      <c r="AD3522" s="12" t="s">
        <v>2794</v>
      </c>
    </row>
    <row r="3523" spans="1:30" ht="88.5" customHeight="1" x14ac:dyDescent="0.3">
      <c r="A3523" s="10" t="s">
        <v>12775</v>
      </c>
      <c r="B3523" s="11" t="s">
        <v>2787</v>
      </c>
      <c r="C3523" s="12" t="s">
        <v>2788</v>
      </c>
      <c r="D3523" s="12" t="s">
        <v>12721</v>
      </c>
      <c r="E3523" s="13" t="s">
        <v>223</v>
      </c>
      <c r="F3523" s="14" t="s">
        <v>12776</v>
      </c>
      <c r="G3523" s="14" t="s">
        <v>299</v>
      </c>
      <c r="H3523" s="16">
        <v>43402</v>
      </c>
      <c r="I3523" s="16">
        <v>44041</v>
      </c>
      <c r="J3523" s="17" t="str">
        <f>IF(Ugovori_OPULJP[[#This Row],[DATUM ZAVRŠETKA OPERACIJE]]&gt;DATE(2023,12,31),"u provedbi","završen")</f>
        <v>završen</v>
      </c>
      <c r="K3523" s="15" t="s">
        <v>12777</v>
      </c>
      <c r="L3523" s="15" t="s">
        <v>21</v>
      </c>
      <c r="M3523" s="18">
        <v>0.85</v>
      </c>
      <c r="N3523" s="18">
        <v>0.15</v>
      </c>
      <c r="O3523" s="19">
        <f>Ugovori_OPULJP[[#This Row],[Bespovratna sredstva - Ukupno (EU+Nac) HRK
= Ukupna ugovorena vrijednost bespovratnih sredstava]]*Ugovori_OPULJP[[#This Row],[EU STOPA SUFINANCIRANJA %
EU CO-FINANCING RATE %]]</f>
        <v>678497.65049999999</v>
      </c>
      <c r="P3523" s="20">
        <f>Ugovori_OPULJP[[#This Row],[Bespovratna sredstva - EU dio - HRK]]/7.5345</f>
        <v>90052.113677085406</v>
      </c>
      <c r="Q3523" s="19">
        <f>Ugovori_OPULJP[[#This Row],[Bespovratna sredstva - Ukupno (EU+Nac) HRK
= Ukupna ugovorena vrijednost bespovratnih sredstava]]*Ugovori_OPULJP[[#This Row],[STOPA NACIONALNOG SUFINANCIRANJA %]]</f>
        <v>119734.8795</v>
      </c>
      <c r="R3523" s="20">
        <f>Ugovori_OPULJP[[#This Row],[Bespovratna sredstva - Nacionalni dio - HRK]]/7.5345</f>
        <v>15891.549472426836</v>
      </c>
      <c r="S3523" s="19">
        <v>798232.53</v>
      </c>
      <c r="T3523" s="20">
        <f>Ugovori_OPULJP[[#This Row],[Bespovratna sredstva - Ukupno (EU+Nac) HRK
= Ukupna ugovorena vrijednost bespovratnih sredstava]]/7.5345</f>
        <v>105943.66314951224</v>
      </c>
      <c r="U3523" s="19">
        <v>0</v>
      </c>
      <c r="V3523" s="20">
        <f>Ugovori_OPULJP[[#This Row],[Javni doprinos korisnika - HRK]]/7.5345</f>
        <v>0</v>
      </c>
      <c r="W3523" s="19">
        <v>0</v>
      </c>
      <c r="X3523" s="20">
        <f>Ugovori_OPULJP[[#This Row],[Privatni doprinos korisnika - HRK]]/7.5345</f>
        <v>0</v>
      </c>
      <c r="Y3523" s="21">
        <f>Ugovori_OPULJP[[#This Row],[Bespovratna sredstva - Ukupno (EU+Nac) HRK
= Ukupna ugovorena vrijednost bespovratnih sredstava]]+Ugovori_OPULJP[[#This Row],[Javni doprinos korisnika - HRK]]+Ugovori_OPULJP[[#This Row],[Privatni doprinos korisnika - HRK]]</f>
        <v>798232.53</v>
      </c>
      <c r="Z3523" s="22">
        <f>Ugovori_OPULJP[[#This Row],[UKUPNI PRIHVATLJIVI IZDACI
TOTAL ELIGIBLE EXPENDITURE
= Bespovratna sredstva ukupno + doprinos korisnika
= Ukupni prihvatljivi troškovi
= Ukupna ugovorena vrijednost projekta HRK]]/7.5345</f>
        <v>105943.66314951224</v>
      </c>
      <c r="AA3523" s="13" t="s">
        <v>741</v>
      </c>
      <c r="AB3523" s="13" t="s">
        <v>145</v>
      </c>
      <c r="AC3523" s="98" t="s">
        <v>12778</v>
      </c>
      <c r="AD3523" s="12" t="s">
        <v>2794</v>
      </c>
    </row>
    <row r="3524" spans="1:30" ht="88.5" customHeight="1" x14ac:dyDescent="0.3">
      <c r="A3524" s="10" t="s">
        <v>12779</v>
      </c>
      <c r="B3524" s="11" t="s">
        <v>2787</v>
      </c>
      <c r="C3524" s="12" t="s">
        <v>2788</v>
      </c>
      <c r="D3524" s="12" t="s">
        <v>12721</v>
      </c>
      <c r="E3524" s="13" t="s">
        <v>223</v>
      </c>
      <c r="F3524" s="14" t="s">
        <v>12780</v>
      </c>
      <c r="G3524" s="14" t="s">
        <v>12781</v>
      </c>
      <c r="H3524" s="16">
        <v>43411</v>
      </c>
      <c r="I3524" s="16">
        <v>44036</v>
      </c>
      <c r="J3524" s="17" t="str">
        <f>IF(Ugovori_OPULJP[[#This Row],[DATUM ZAVRŠETKA OPERACIJE]]&gt;DATE(2023,12,31),"u provedbi","završen")</f>
        <v>završen</v>
      </c>
      <c r="K3524" s="15" t="s">
        <v>117</v>
      </c>
      <c r="L3524" s="15" t="s">
        <v>117</v>
      </c>
      <c r="M3524" s="18">
        <v>0.85</v>
      </c>
      <c r="N3524" s="18">
        <v>0.15</v>
      </c>
      <c r="O3524" s="19">
        <f>Ugovori_OPULJP[[#This Row],[Bespovratna sredstva - Ukupno (EU+Nac) HRK
= Ukupna ugovorena vrijednost bespovratnih sredstava]]*Ugovori_OPULJP[[#This Row],[EU STOPA SUFINANCIRANJA %
EU CO-FINANCING RATE %]]</f>
        <v>670890.39699999988</v>
      </c>
      <c r="P3524" s="20">
        <f>Ugovori_OPULJP[[#This Row],[Bespovratna sredstva - EU dio - HRK]]/7.5345</f>
        <v>89042.457628243399</v>
      </c>
      <c r="Q3524" s="19">
        <f>Ugovori_OPULJP[[#This Row],[Bespovratna sredstva - Ukupno (EU+Nac) HRK
= Ukupna ugovorena vrijednost bespovratnih sredstava]]*Ugovori_OPULJP[[#This Row],[STOPA NACIONALNOG SUFINANCIRANJA %]]</f>
        <v>118392.42299999998</v>
      </c>
      <c r="R3524" s="20">
        <f>Ugovori_OPULJP[[#This Row],[Bespovratna sredstva - Nacionalni dio - HRK]]/7.5345</f>
        <v>15713.374875572365</v>
      </c>
      <c r="S3524" s="19">
        <v>789282.82</v>
      </c>
      <c r="T3524" s="20">
        <f>Ugovori_OPULJP[[#This Row],[Bespovratna sredstva - Ukupno (EU+Nac) HRK
= Ukupna ugovorena vrijednost bespovratnih sredstava]]/7.5345</f>
        <v>104755.83250381576</v>
      </c>
      <c r="U3524" s="19">
        <v>0</v>
      </c>
      <c r="V3524" s="20">
        <f>Ugovori_OPULJP[[#This Row],[Javni doprinos korisnika - HRK]]/7.5345</f>
        <v>0</v>
      </c>
      <c r="W3524" s="19">
        <v>0</v>
      </c>
      <c r="X3524" s="20">
        <f>Ugovori_OPULJP[[#This Row],[Privatni doprinos korisnika - HRK]]/7.5345</f>
        <v>0</v>
      </c>
      <c r="Y3524" s="21">
        <f>Ugovori_OPULJP[[#This Row],[Bespovratna sredstva - Ukupno (EU+Nac) HRK
= Ukupna ugovorena vrijednost bespovratnih sredstava]]+Ugovori_OPULJP[[#This Row],[Javni doprinos korisnika - HRK]]+Ugovori_OPULJP[[#This Row],[Privatni doprinos korisnika - HRK]]</f>
        <v>789282.82</v>
      </c>
      <c r="Z3524" s="22">
        <f>Ugovori_OPULJP[[#This Row],[UKUPNI PRIHVATLJIVI IZDACI
TOTAL ELIGIBLE EXPENDITURE
= Bespovratna sredstva ukupno + doprinos korisnika
= Ukupni prihvatljivi troškovi
= Ukupna ugovorena vrijednost projekta HRK]]/7.5345</f>
        <v>104755.83250381576</v>
      </c>
      <c r="AA3524" s="13" t="s">
        <v>741</v>
      </c>
      <c r="AB3524" s="13" t="s">
        <v>145</v>
      </c>
      <c r="AC3524" s="98" t="s">
        <v>12782</v>
      </c>
      <c r="AD3524" s="12" t="s">
        <v>2794</v>
      </c>
    </row>
    <row r="3525" spans="1:30" ht="88.5" customHeight="1" x14ac:dyDescent="0.3">
      <c r="A3525" s="10" t="s">
        <v>12783</v>
      </c>
      <c r="B3525" s="11" t="s">
        <v>2787</v>
      </c>
      <c r="C3525" s="12" t="s">
        <v>2788</v>
      </c>
      <c r="D3525" s="12" t="s">
        <v>12721</v>
      </c>
      <c r="E3525" s="13" t="s">
        <v>223</v>
      </c>
      <c r="F3525" s="14" t="s">
        <v>12784</v>
      </c>
      <c r="G3525" s="14" t="s">
        <v>12785</v>
      </c>
      <c r="H3525" s="16">
        <v>43402</v>
      </c>
      <c r="I3525" s="16">
        <v>43890</v>
      </c>
      <c r="J3525" s="17" t="str">
        <f>IF(Ugovori_OPULJP[[#This Row],[DATUM ZAVRŠETKA OPERACIJE]]&gt;DATE(2023,12,31),"u provedbi","završen")</f>
        <v>završen</v>
      </c>
      <c r="K3525" s="15" t="s">
        <v>144</v>
      </c>
      <c r="L3525" s="15" t="s">
        <v>144</v>
      </c>
      <c r="M3525" s="18">
        <v>0.85</v>
      </c>
      <c r="N3525" s="18">
        <v>0.15</v>
      </c>
      <c r="O3525" s="19">
        <f>Ugovori_OPULJP[[#This Row],[Bespovratna sredstva - Ukupno (EU+Nac) HRK
= Ukupna ugovorena vrijednost bespovratnih sredstava]]*Ugovori_OPULJP[[#This Row],[EU STOPA SUFINANCIRANJA %
EU CO-FINANCING RATE %]]</f>
        <v>675468.65</v>
      </c>
      <c r="P3525" s="20">
        <f>Ugovori_OPULJP[[#This Row],[Bespovratna sredstva - EU dio - HRK]]/7.5345</f>
        <v>89650.096224036097</v>
      </c>
      <c r="Q3525" s="19">
        <f>Ugovori_OPULJP[[#This Row],[Bespovratna sredstva - Ukupno (EU+Nac) HRK
= Ukupna ugovorena vrijednost bespovratnih sredstava]]*Ugovori_OPULJP[[#This Row],[STOPA NACIONALNOG SUFINANCIRANJA %]]</f>
        <v>119200.34999999999</v>
      </c>
      <c r="R3525" s="20">
        <f>Ugovori_OPULJP[[#This Row],[Bespovratna sredstva - Nacionalni dio - HRK]]/7.5345</f>
        <v>15820.605216006368</v>
      </c>
      <c r="S3525" s="19">
        <v>794669</v>
      </c>
      <c r="T3525" s="20">
        <f>Ugovori_OPULJP[[#This Row],[Bespovratna sredstva - Ukupno (EU+Nac) HRK
= Ukupna ugovorena vrijednost bespovratnih sredstava]]/7.5345</f>
        <v>105470.70144004247</v>
      </c>
      <c r="U3525" s="19">
        <v>0</v>
      </c>
      <c r="V3525" s="20">
        <f>Ugovori_OPULJP[[#This Row],[Javni doprinos korisnika - HRK]]/7.5345</f>
        <v>0</v>
      </c>
      <c r="W3525" s="19">
        <v>0</v>
      </c>
      <c r="X3525" s="20">
        <f>Ugovori_OPULJP[[#This Row],[Privatni doprinos korisnika - HRK]]/7.5345</f>
        <v>0</v>
      </c>
      <c r="Y3525" s="21">
        <f>Ugovori_OPULJP[[#This Row],[Bespovratna sredstva - Ukupno (EU+Nac) HRK
= Ukupna ugovorena vrijednost bespovratnih sredstava]]+Ugovori_OPULJP[[#This Row],[Javni doprinos korisnika - HRK]]+Ugovori_OPULJP[[#This Row],[Privatni doprinos korisnika - HRK]]</f>
        <v>794669</v>
      </c>
      <c r="Z3525" s="22">
        <f>Ugovori_OPULJP[[#This Row],[UKUPNI PRIHVATLJIVI IZDACI
TOTAL ELIGIBLE EXPENDITURE
= Bespovratna sredstva ukupno + doprinos korisnika
= Ukupni prihvatljivi troškovi
= Ukupna ugovorena vrijednost projekta HRK]]/7.5345</f>
        <v>105470.70144004247</v>
      </c>
      <c r="AA3525" s="13" t="s">
        <v>741</v>
      </c>
      <c r="AB3525" s="13" t="s">
        <v>145</v>
      </c>
      <c r="AC3525" s="98" t="s">
        <v>12786</v>
      </c>
      <c r="AD3525" s="12" t="s">
        <v>2794</v>
      </c>
    </row>
    <row r="3526" spans="1:30" ht="88.5" customHeight="1" x14ac:dyDescent="0.3">
      <c r="A3526" s="10" t="s">
        <v>12787</v>
      </c>
      <c r="B3526" s="11" t="s">
        <v>2787</v>
      </c>
      <c r="C3526" s="12" t="s">
        <v>2788</v>
      </c>
      <c r="D3526" s="12" t="s">
        <v>12721</v>
      </c>
      <c r="E3526" s="13" t="s">
        <v>223</v>
      </c>
      <c r="F3526" s="14" t="s">
        <v>12788</v>
      </c>
      <c r="G3526" s="14" t="s">
        <v>7773</v>
      </c>
      <c r="H3526" s="16">
        <v>43402</v>
      </c>
      <c r="I3526" s="16">
        <v>44041</v>
      </c>
      <c r="J3526" s="17" t="str">
        <f>IF(Ugovori_OPULJP[[#This Row],[DATUM ZAVRŠETKA OPERACIJE]]&gt;DATE(2023,12,31),"u provedbi","završen")</f>
        <v>završen</v>
      </c>
      <c r="K3526" s="15" t="s">
        <v>144</v>
      </c>
      <c r="L3526" s="15" t="s">
        <v>144</v>
      </c>
      <c r="M3526" s="18">
        <v>0.85</v>
      </c>
      <c r="N3526" s="18">
        <v>0.15</v>
      </c>
      <c r="O3526" s="19">
        <f>Ugovori_OPULJP[[#This Row],[Bespovratna sredstva - Ukupno (EU+Nac) HRK
= Ukupna ugovorena vrijednost bespovratnih sredstava]]*Ugovori_OPULJP[[#This Row],[EU STOPA SUFINANCIRANJA %
EU CO-FINANCING RATE %]]</f>
        <v>665720.43350000004</v>
      </c>
      <c r="P3526" s="20">
        <f>Ugovori_OPULJP[[#This Row],[Bespovratna sredstva - EU dio - HRK]]/7.5345</f>
        <v>88356.285553122303</v>
      </c>
      <c r="Q3526" s="19">
        <f>Ugovori_OPULJP[[#This Row],[Bespovratna sredstva - Ukupno (EU+Nac) HRK
= Ukupna ugovorena vrijednost bespovratnih sredstava]]*Ugovori_OPULJP[[#This Row],[STOPA NACIONALNOG SUFINANCIRANJA %]]</f>
        <v>117480.0765</v>
      </c>
      <c r="R3526" s="20">
        <f>Ugovori_OPULJP[[#This Row],[Bespovratna sredstva - Nacionalni dio - HRK]]/7.5345</f>
        <v>15592.28568584511</v>
      </c>
      <c r="S3526" s="19">
        <v>783200.51</v>
      </c>
      <c r="T3526" s="20">
        <f>Ugovori_OPULJP[[#This Row],[Bespovratna sredstva - Ukupno (EU+Nac) HRK
= Ukupna ugovorena vrijednost bespovratnih sredstava]]/7.5345</f>
        <v>103948.57123896742</v>
      </c>
      <c r="U3526" s="19">
        <v>0</v>
      </c>
      <c r="V3526" s="20">
        <f>Ugovori_OPULJP[[#This Row],[Javni doprinos korisnika - HRK]]/7.5345</f>
        <v>0</v>
      </c>
      <c r="W3526" s="19">
        <v>0</v>
      </c>
      <c r="X3526" s="20">
        <f>Ugovori_OPULJP[[#This Row],[Privatni doprinos korisnika - HRK]]/7.5345</f>
        <v>0</v>
      </c>
      <c r="Y3526" s="21">
        <f>Ugovori_OPULJP[[#This Row],[Bespovratna sredstva - Ukupno (EU+Nac) HRK
= Ukupna ugovorena vrijednost bespovratnih sredstava]]+Ugovori_OPULJP[[#This Row],[Javni doprinos korisnika - HRK]]+Ugovori_OPULJP[[#This Row],[Privatni doprinos korisnika - HRK]]</f>
        <v>783200.51</v>
      </c>
      <c r="Z3526" s="22">
        <f>Ugovori_OPULJP[[#This Row],[UKUPNI PRIHVATLJIVI IZDACI
TOTAL ELIGIBLE EXPENDITURE
= Bespovratna sredstva ukupno + doprinos korisnika
= Ukupni prihvatljivi troškovi
= Ukupna ugovorena vrijednost projekta HRK]]/7.5345</f>
        <v>103948.57123896742</v>
      </c>
      <c r="AA3526" s="13" t="s">
        <v>741</v>
      </c>
      <c r="AB3526" s="13" t="s">
        <v>145</v>
      </c>
      <c r="AC3526" s="98" t="s">
        <v>12789</v>
      </c>
      <c r="AD3526" s="12" t="s">
        <v>2794</v>
      </c>
    </row>
    <row r="3527" spans="1:30" ht="88.5" customHeight="1" x14ac:dyDescent="0.3">
      <c r="A3527" s="10" t="s">
        <v>12790</v>
      </c>
      <c r="B3527" s="11" t="s">
        <v>2787</v>
      </c>
      <c r="C3527" s="12" t="s">
        <v>2788</v>
      </c>
      <c r="D3527" s="12" t="s">
        <v>12721</v>
      </c>
      <c r="E3527" s="13" t="s">
        <v>223</v>
      </c>
      <c r="F3527" s="14" t="s">
        <v>12791</v>
      </c>
      <c r="G3527" s="14" t="s">
        <v>12792</v>
      </c>
      <c r="H3527" s="16">
        <v>43402</v>
      </c>
      <c r="I3527" s="16">
        <v>43890</v>
      </c>
      <c r="J3527" s="17" t="str">
        <f>IF(Ugovori_OPULJP[[#This Row],[DATUM ZAVRŠETKA OPERACIJE]]&gt;DATE(2023,12,31),"u provedbi","završen")</f>
        <v>završen</v>
      </c>
      <c r="K3527" s="15" t="s">
        <v>71</v>
      </c>
      <c r="L3527" s="15" t="s">
        <v>71</v>
      </c>
      <c r="M3527" s="18">
        <v>0.85</v>
      </c>
      <c r="N3527" s="18">
        <v>0.15</v>
      </c>
      <c r="O3527" s="19">
        <f>Ugovori_OPULJP[[#This Row],[Bespovratna sredstva - Ukupno (EU+Nac) HRK
= Ukupna ugovorena vrijednost bespovratnih sredstava]]*Ugovori_OPULJP[[#This Row],[EU STOPA SUFINANCIRANJA %
EU CO-FINANCING RATE %]]</f>
        <v>678093.79</v>
      </c>
      <c r="P3527" s="20">
        <f>Ugovori_OPULJP[[#This Row],[Bespovratna sredstva - EU dio - HRK]]/7.5345</f>
        <v>89998.512177317665</v>
      </c>
      <c r="Q3527" s="19">
        <f>Ugovori_OPULJP[[#This Row],[Bespovratna sredstva - Ukupno (EU+Nac) HRK
= Ukupna ugovorena vrijednost bespovratnih sredstava]]*Ugovori_OPULJP[[#This Row],[STOPA NACIONALNOG SUFINANCIRANJA %]]</f>
        <v>119663.61</v>
      </c>
      <c r="R3527" s="20">
        <f>Ugovori_OPULJP[[#This Row],[Bespovratna sredstva - Nacionalni dio - HRK]]/7.5345</f>
        <v>15882.09038423253</v>
      </c>
      <c r="S3527" s="19">
        <v>797757.4</v>
      </c>
      <c r="T3527" s="20">
        <f>Ugovori_OPULJP[[#This Row],[Bespovratna sredstva - Ukupno (EU+Nac) HRK
= Ukupna ugovorena vrijednost bespovratnih sredstava]]/7.5345</f>
        <v>105880.6025615502</v>
      </c>
      <c r="U3527" s="19">
        <v>0</v>
      </c>
      <c r="V3527" s="20">
        <f>Ugovori_OPULJP[[#This Row],[Javni doprinos korisnika - HRK]]/7.5345</f>
        <v>0</v>
      </c>
      <c r="W3527" s="19">
        <v>0</v>
      </c>
      <c r="X3527" s="20">
        <f>Ugovori_OPULJP[[#This Row],[Privatni doprinos korisnika - HRK]]/7.5345</f>
        <v>0</v>
      </c>
      <c r="Y3527" s="21">
        <f>Ugovori_OPULJP[[#This Row],[Bespovratna sredstva - Ukupno (EU+Nac) HRK
= Ukupna ugovorena vrijednost bespovratnih sredstava]]+Ugovori_OPULJP[[#This Row],[Javni doprinos korisnika - HRK]]+Ugovori_OPULJP[[#This Row],[Privatni doprinos korisnika - HRK]]</f>
        <v>797757.4</v>
      </c>
      <c r="Z3527" s="22">
        <f>Ugovori_OPULJP[[#This Row],[UKUPNI PRIHVATLJIVI IZDACI
TOTAL ELIGIBLE EXPENDITURE
= Bespovratna sredstva ukupno + doprinos korisnika
= Ukupni prihvatljivi troškovi
= Ukupna ugovorena vrijednost projekta HRK]]/7.5345</f>
        <v>105880.6025615502</v>
      </c>
      <c r="AA3527" s="13" t="s">
        <v>741</v>
      </c>
      <c r="AB3527" s="13" t="s">
        <v>145</v>
      </c>
      <c r="AC3527" s="98" t="s">
        <v>12793</v>
      </c>
      <c r="AD3527" s="12" t="s">
        <v>2794</v>
      </c>
    </row>
    <row r="3528" spans="1:30" ht="88.5" customHeight="1" x14ac:dyDescent="0.3">
      <c r="A3528" s="10" t="s">
        <v>12794</v>
      </c>
      <c r="B3528" s="11" t="s">
        <v>2787</v>
      </c>
      <c r="C3528" s="12" t="s">
        <v>2788</v>
      </c>
      <c r="D3528" s="12" t="s">
        <v>12721</v>
      </c>
      <c r="E3528" s="13" t="s">
        <v>223</v>
      </c>
      <c r="F3528" s="14" t="s">
        <v>12795</v>
      </c>
      <c r="G3528" s="14" t="s">
        <v>4697</v>
      </c>
      <c r="H3528" s="16">
        <v>43402</v>
      </c>
      <c r="I3528" s="16">
        <v>44133</v>
      </c>
      <c r="J3528" s="17" t="str">
        <f>IF(Ugovori_OPULJP[[#This Row],[DATUM ZAVRŠETKA OPERACIJE]]&gt;DATE(2023,12,31),"u provedbi","završen")</f>
        <v>završen</v>
      </c>
      <c r="K3528" s="15" t="s">
        <v>192</v>
      </c>
      <c r="L3528" s="15" t="s">
        <v>192</v>
      </c>
      <c r="M3528" s="18">
        <v>0.85</v>
      </c>
      <c r="N3528" s="18">
        <v>0.15</v>
      </c>
      <c r="O3528" s="19">
        <f>Ugovori_OPULJP[[#This Row],[Bespovratna sredstva - Ukupno (EU+Nac) HRK
= Ukupna ugovorena vrijednost bespovratnih sredstava]]*Ugovori_OPULJP[[#This Row],[EU STOPA SUFINANCIRANJA %
EU CO-FINANCING RATE %]]</f>
        <v>677791.93799999997</v>
      </c>
      <c r="P3528" s="20">
        <f>Ugovori_OPULJP[[#This Row],[Bespovratna sredstva - EU dio - HRK]]/7.5345</f>
        <v>89958.449532152095</v>
      </c>
      <c r="Q3528" s="19">
        <f>Ugovori_OPULJP[[#This Row],[Bespovratna sredstva - Ukupno (EU+Nac) HRK
= Ukupna ugovorena vrijednost bespovratnih sredstava]]*Ugovori_OPULJP[[#This Row],[STOPA NACIONALNOG SUFINANCIRANJA %]]</f>
        <v>119610.342</v>
      </c>
      <c r="R3528" s="20">
        <f>Ugovori_OPULJP[[#This Row],[Bespovratna sredstva - Nacionalni dio - HRK]]/7.5345</f>
        <v>15875.0205056739</v>
      </c>
      <c r="S3528" s="19">
        <v>797402.28</v>
      </c>
      <c r="T3528" s="20">
        <f>Ugovori_OPULJP[[#This Row],[Bespovratna sredstva - Ukupno (EU+Nac) HRK
= Ukupna ugovorena vrijednost bespovratnih sredstava]]/7.5345</f>
        <v>105833.470037826</v>
      </c>
      <c r="U3528" s="19">
        <v>0</v>
      </c>
      <c r="V3528" s="20">
        <f>Ugovori_OPULJP[[#This Row],[Javni doprinos korisnika - HRK]]/7.5345</f>
        <v>0</v>
      </c>
      <c r="W3528" s="19">
        <v>0</v>
      </c>
      <c r="X3528" s="20">
        <f>Ugovori_OPULJP[[#This Row],[Privatni doprinos korisnika - HRK]]/7.5345</f>
        <v>0</v>
      </c>
      <c r="Y3528" s="21">
        <f>Ugovori_OPULJP[[#This Row],[Bespovratna sredstva - Ukupno (EU+Nac) HRK
= Ukupna ugovorena vrijednost bespovratnih sredstava]]+Ugovori_OPULJP[[#This Row],[Javni doprinos korisnika - HRK]]+Ugovori_OPULJP[[#This Row],[Privatni doprinos korisnika - HRK]]</f>
        <v>797402.28</v>
      </c>
      <c r="Z3528" s="22">
        <f>Ugovori_OPULJP[[#This Row],[UKUPNI PRIHVATLJIVI IZDACI
TOTAL ELIGIBLE EXPENDITURE
= Bespovratna sredstva ukupno + doprinos korisnika
= Ukupni prihvatljivi troškovi
= Ukupna ugovorena vrijednost projekta HRK]]/7.5345</f>
        <v>105833.470037826</v>
      </c>
      <c r="AA3528" s="13" t="s">
        <v>741</v>
      </c>
      <c r="AB3528" s="13" t="s">
        <v>145</v>
      </c>
      <c r="AC3528" s="98" t="s">
        <v>12796</v>
      </c>
      <c r="AD3528" s="12" t="s">
        <v>2794</v>
      </c>
    </row>
    <row r="3529" spans="1:30" ht="88.5" customHeight="1" x14ac:dyDescent="0.3">
      <c r="A3529" s="10" t="s">
        <v>12797</v>
      </c>
      <c r="B3529" s="11" t="s">
        <v>2787</v>
      </c>
      <c r="C3529" s="12" t="s">
        <v>2788</v>
      </c>
      <c r="D3529" s="12" t="s">
        <v>12721</v>
      </c>
      <c r="E3529" s="13" t="s">
        <v>223</v>
      </c>
      <c r="F3529" s="14" t="s">
        <v>12798</v>
      </c>
      <c r="G3529" s="14" t="s">
        <v>12799</v>
      </c>
      <c r="H3529" s="16">
        <v>43402</v>
      </c>
      <c r="I3529" s="16">
        <v>43950</v>
      </c>
      <c r="J3529" s="17" t="str">
        <f>IF(Ugovori_OPULJP[[#This Row],[DATUM ZAVRŠETKA OPERACIJE]]&gt;DATE(2023,12,31),"u provedbi","završen")</f>
        <v>završen</v>
      </c>
      <c r="K3529" s="15" t="s">
        <v>240</v>
      </c>
      <c r="L3529" s="15" t="s">
        <v>240</v>
      </c>
      <c r="M3529" s="18">
        <v>0.85</v>
      </c>
      <c r="N3529" s="18">
        <v>0.15</v>
      </c>
      <c r="O3529" s="19">
        <f>Ugovori_OPULJP[[#This Row],[Bespovratna sredstva - Ukupno (EU+Nac) HRK
= Ukupna ugovorena vrijednost bespovratnih sredstava]]*Ugovori_OPULJP[[#This Row],[EU STOPA SUFINANCIRANJA %
EU CO-FINANCING RATE %]]</f>
        <v>654301.21900000004</v>
      </c>
      <c r="P3529" s="20">
        <f>Ugovori_OPULJP[[#This Row],[Bespovratna sredstva - EU dio - HRK]]/7.5345</f>
        <v>86840.695334793287</v>
      </c>
      <c r="Q3529" s="19">
        <f>Ugovori_OPULJP[[#This Row],[Bespovratna sredstva - Ukupno (EU+Nac) HRK
= Ukupna ugovorena vrijednost bespovratnih sredstava]]*Ugovori_OPULJP[[#This Row],[STOPA NACIONALNOG SUFINANCIRANJA %]]</f>
        <v>115464.921</v>
      </c>
      <c r="R3529" s="20">
        <f>Ugovori_OPULJP[[#This Row],[Bespovratna sredstva - Nacionalni dio - HRK]]/7.5345</f>
        <v>15324.828588492932</v>
      </c>
      <c r="S3529" s="19">
        <v>769766.14</v>
      </c>
      <c r="T3529" s="20">
        <f>Ugovori_OPULJP[[#This Row],[Bespovratna sredstva - Ukupno (EU+Nac) HRK
= Ukupna ugovorena vrijednost bespovratnih sredstava]]/7.5345</f>
        <v>102165.52392328621</v>
      </c>
      <c r="U3529" s="19">
        <v>0</v>
      </c>
      <c r="V3529" s="20">
        <f>Ugovori_OPULJP[[#This Row],[Javni doprinos korisnika - HRK]]/7.5345</f>
        <v>0</v>
      </c>
      <c r="W3529" s="19">
        <v>0</v>
      </c>
      <c r="X3529" s="20">
        <f>Ugovori_OPULJP[[#This Row],[Privatni doprinos korisnika - HRK]]/7.5345</f>
        <v>0</v>
      </c>
      <c r="Y3529" s="21">
        <f>Ugovori_OPULJP[[#This Row],[Bespovratna sredstva - Ukupno (EU+Nac) HRK
= Ukupna ugovorena vrijednost bespovratnih sredstava]]+Ugovori_OPULJP[[#This Row],[Javni doprinos korisnika - HRK]]+Ugovori_OPULJP[[#This Row],[Privatni doprinos korisnika - HRK]]</f>
        <v>769766.14</v>
      </c>
      <c r="Z3529" s="22">
        <f>Ugovori_OPULJP[[#This Row],[UKUPNI PRIHVATLJIVI IZDACI
TOTAL ELIGIBLE EXPENDITURE
= Bespovratna sredstva ukupno + doprinos korisnika
= Ukupni prihvatljivi troškovi
= Ukupna ugovorena vrijednost projekta HRK]]/7.5345</f>
        <v>102165.52392328621</v>
      </c>
      <c r="AA3529" s="13" t="s">
        <v>741</v>
      </c>
      <c r="AB3529" s="13" t="s">
        <v>145</v>
      </c>
      <c r="AC3529" s="98" t="s">
        <v>12800</v>
      </c>
      <c r="AD3529" s="12" t="s">
        <v>2794</v>
      </c>
    </row>
    <row r="3530" spans="1:30" ht="88.5" customHeight="1" x14ac:dyDescent="0.3">
      <c r="A3530" s="10" t="s">
        <v>12801</v>
      </c>
      <c r="B3530" s="11" t="s">
        <v>2787</v>
      </c>
      <c r="C3530" s="12" t="s">
        <v>2788</v>
      </c>
      <c r="D3530" s="12" t="s">
        <v>12721</v>
      </c>
      <c r="E3530" s="13" t="s">
        <v>223</v>
      </c>
      <c r="F3530" s="14" t="s">
        <v>12802</v>
      </c>
      <c r="G3530" s="14" t="s">
        <v>12803</v>
      </c>
      <c r="H3530" s="16">
        <v>43435</v>
      </c>
      <c r="I3530" s="16">
        <v>43983</v>
      </c>
      <c r="J3530" s="17" t="str">
        <f>IF(Ugovori_OPULJP[[#This Row],[DATUM ZAVRŠETKA OPERACIJE]]&gt;DATE(2023,12,31),"u provedbi","završen")</f>
        <v>završen</v>
      </c>
      <c r="K3530" s="15" t="s">
        <v>21</v>
      </c>
      <c r="L3530" s="15" t="s">
        <v>21</v>
      </c>
      <c r="M3530" s="18">
        <v>0.85</v>
      </c>
      <c r="N3530" s="18">
        <v>0.15</v>
      </c>
      <c r="O3530" s="19">
        <f>Ugovori_OPULJP[[#This Row],[Bespovratna sredstva - Ukupno (EU+Nac) HRK
= Ukupna ugovorena vrijednost bespovratnih sredstava]]*Ugovori_OPULJP[[#This Row],[EU STOPA SUFINANCIRANJA %
EU CO-FINANCING RATE %]]</f>
        <v>646560.77899999998</v>
      </c>
      <c r="P3530" s="20">
        <f>Ugovori_OPULJP[[#This Row],[Bespovratna sredstva - EU dio - HRK]]/7.5345</f>
        <v>85813.362399628371</v>
      </c>
      <c r="Q3530" s="19">
        <f>Ugovori_OPULJP[[#This Row],[Bespovratna sredstva - Ukupno (EU+Nac) HRK
= Ukupna ugovorena vrijednost bespovratnih sredstava]]*Ugovori_OPULJP[[#This Row],[STOPA NACIONALNOG SUFINANCIRANJA %]]</f>
        <v>114098.961</v>
      </c>
      <c r="R3530" s="20">
        <f>Ugovori_OPULJP[[#This Row],[Bespovratna sredstva - Nacionalni dio - HRK]]/7.5345</f>
        <v>15143.534541110888</v>
      </c>
      <c r="S3530" s="19">
        <v>760659.74</v>
      </c>
      <c r="T3530" s="20">
        <f>Ugovori_OPULJP[[#This Row],[Bespovratna sredstva - Ukupno (EU+Nac) HRK
= Ukupna ugovorena vrijednost bespovratnih sredstava]]/7.5345</f>
        <v>100956.89694073926</v>
      </c>
      <c r="U3530" s="19">
        <v>0</v>
      </c>
      <c r="V3530" s="20">
        <f>Ugovori_OPULJP[[#This Row],[Javni doprinos korisnika - HRK]]/7.5345</f>
        <v>0</v>
      </c>
      <c r="W3530" s="19">
        <v>0</v>
      </c>
      <c r="X3530" s="20">
        <f>Ugovori_OPULJP[[#This Row],[Privatni doprinos korisnika - HRK]]/7.5345</f>
        <v>0</v>
      </c>
      <c r="Y3530" s="21">
        <f>Ugovori_OPULJP[[#This Row],[Bespovratna sredstva - Ukupno (EU+Nac) HRK
= Ukupna ugovorena vrijednost bespovratnih sredstava]]+Ugovori_OPULJP[[#This Row],[Javni doprinos korisnika - HRK]]+Ugovori_OPULJP[[#This Row],[Privatni doprinos korisnika - HRK]]</f>
        <v>760659.74</v>
      </c>
      <c r="Z3530" s="22">
        <f>Ugovori_OPULJP[[#This Row],[UKUPNI PRIHVATLJIVI IZDACI
TOTAL ELIGIBLE EXPENDITURE
= Bespovratna sredstva ukupno + doprinos korisnika
= Ukupni prihvatljivi troškovi
= Ukupna ugovorena vrijednost projekta HRK]]/7.5345</f>
        <v>100956.89694073926</v>
      </c>
      <c r="AA3530" s="13" t="s">
        <v>741</v>
      </c>
      <c r="AB3530" s="13" t="s">
        <v>145</v>
      </c>
      <c r="AC3530" s="98" t="s">
        <v>12804</v>
      </c>
      <c r="AD3530" s="12" t="s">
        <v>2794</v>
      </c>
    </row>
    <row r="3531" spans="1:30" ht="88.5" customHeight="1" x14ac:dyDescent="0.3">
      <c r="A3531" s="10" t="s">
        <v>12805</v>
      </c>
      <c r="B3531" s="11" t="s">
        <v>2787</v>
      </c>
      <c r="C3531" s="12" t="s">
        <v>2788</v>
      </c>
      <c r="D3531" s="12" t="s">
        <v>12721</v>
      </c>
      <c r="E3531" s="13" t="s">
        <v>223</v>
      </c>
      <c r="F3531" s="14" t="s">
        <v>12806</v>
      </c>
      <c r="G3531" s="32" t="s">
        <v>3035</v>
      </c>
      <c r="H3531" s="16">
        <v>43402</v>
      </c>
      <c r="I3531" s="16">
        <v>44133</v>
      </c>
      <c r="J3531" s="17" t="str">
        <f>IF(Ugovori_OPULJP[[#This Row],[DATUM ZAVRŠETKA OPERACIJE]]&gt;DATE(2023,12,31),"u provedbi","završen")</f>
        <v>završen</v>
      </c>
      <c r="K3531" s="15" t="s">
        <v>81</v>
      </c>
      <c r="L3531" s="15" t="s">
        <v>81</v>
      </c>
      <c r="M3531" s="18">
        <v>0.85</v>
      </c>
      <c r="N3531" s="18">
        <v>0.15</v>
      </c>
      <c r="O3531" s="19">
        <f>Ugovori_OPULJP[[#This Row],[Bespovratna sredstva - Ukupno (EU+Nac) HRK
= Ukupna ugovorena vrijednost bespovratnih sredstava]]*Ugovori_OPULJP[[#This Row],[EU STOPA SUFINANCIRANJA %
EU CO-FINANCING RATE %]]</f>
        <v>679684.52249999996</v>
      </c>
      <c r="P3531" s="20">
        <f>Ugovori_OPULJP[[#This Row],[Bespovratna sredstva - EU dio - HRK]]/7.5345</f>
        <v>90209.638662154088</v>
      </c>
      <c r="Q3531" s="19">
        <f>Ugovori_OPULJP[[#This Row],[Bespovratna sredstva - Ukupno (EU+Nac) HRK
= Ukupna ugovorena vrijednost bespovratnih sredstava]]*Ugovori_OPULJP[[#This Row],[STOPA NACIONALNOG SUFINANCIRANJA %]]</f>
        <v>119944.32749999998</v>
      </c>
      <c r="R3531" s="20">
        <f>Ugovori_OPULJP[[#This Row],[Bespovratna sredstva - Nacionalni dio - HRK]]/7.5345</f>
        <v>15919.347999203661</v>
      </c>
      <c r="S3531" s="19">
        <v>799628.85</v>
      </c>
      <c r="T3531" s="20">
        <f>Ugovori_OPULJP[[#This Row],[Bespovratna sredstva - Ukupno (EU+Nac) HRK
= Ukupna ugovorena vrijednost bespovratnih sredstava]]/7.5345</f>
        <v>106128.98666135775</v>
      </c>
      <c r="U3531" s="19">
        <v>0</v>
      </c>
      <c r="V3531" s="20">
        <f>Ugovori_OPULJP[[#This Row],[Javni doprinos korisnika - HRK]]/7.5345</f>
        <v>0</v>
      </c>
      <c r="W3531" s="19">
        <v>0</v>
      </c>
      <c r="X3531" s="20">
        <f>Ugovori_OPULJP[[#This Row],[Privatni doprinos korisnika - HRK]]/7.5345</f>
        <v>0</v>
      </c>
      <c r="Y3531" s="21">
        <f>Ugovori_OPULJP[[#This Row],[Bespovratna sredstva - Ukupno (EU+Nac) HRK
= Ukupna ugovorena vrijednost bespovratnih sredstava]]+Ugovori_OPULJP[[#This Row],[Javni doprinos korisnika - HRK]]+Ugovori_OPULJP[[#This Row],[Privatni doprinos korisnika - HRK]]</f>
        <v>799628.85</v>
      </c>
      <c r="Z3531" s="22">
        <f>Ugovori_OPULJP[[#This Row],[UKUPNI PRIHVATLJIVI IZDACI
TOTAL ELIGIBLE EXPENDITURE
= Bespovratna sredstva ukupno + doprinos korisnika
= Ukupni prihvatljivi troškovi
= Ukupna ugovorena vrijednost projekta HRK]]/7.5345</f>
        <v>106128.98666135775</v>
      </c>
      <c r="AA3531" s="13" t="s">
        <v>741</v>
      </c>
      <c r="AB3531" s="13" t="s">
        <v>145</v>
      </c>
      <c r="AC3531" s="98" t="s">
        <v>12807</v>
      </c>
      <c r="AD3531" s="12" t="s">
        <v>2794</v>
      </c>
    </row>
    <row r="3532" spans="1:30" ht="88.5" customHeight="1" x14ac:dyDescent="0.3">
      <c r="A3532" s="10" t="s">
        <v>12808</v>
      </c>
      <c r="B3532" s="11" t="s">
        <v>2787</v>
      </c>
      <c r="C3532" s="12" t="s">
        <v>2788</v>
      </c>
      <c r="D3532" s="12" t="s">
        <v>12721</v>
      </c>
      <c r="E3532" s="13" t="s">
        <v>223</v>
      </c>
      <c r="F3532" s="14" t="s">
        <v>12809</v>
      </c>
      <c r="G3532" s="14" t="s">
        <v>12810</v>
      </c>
      <c r="H3532" s="16">
        <v>43402</v>
      </c>
      <c r="I3532" s="16">
        <v>43767</v>
      </c>
      <c r="J3532" s="17" t="str">
        <f>IF(Ugovori_OPULJP[[#This Row],[DATUM ZAVRŠETKA OPERACIJE]]&gt;DATE(2023,12,31),"u provedbi","završen")</f>
        <v>završen</v>
      </c>
      <c r="K3532" s="15" t="s">
        <v>2970</v>
      </c>
      <c r="L3532" s="15" t="s">
        <v>71</v>
      </c>
      <c r="M3532" s="18">
        <v>0.85</v>
      </c>
      <c r="N3532" s="18">
        <v>0.15</v>
      </c>
      <c r="O3532" s="19">
        <f>Ugovori_OPULJP[[#This Row],[Bespovratna sredstva - Ukupno (EU+Nac) HRK
= Ukupna ugovorena vrijednost bespovratnih sredstava]]*Ugovori_OPULJP[[#This Row],[EU STOPA SUFINANCIRANJA %
EU CO-FINANCING RATE %]]</f>
        <v>626664.353</v>
      </c>
      <c r="P3532" s="20">
        <f>Ugovori_OPULJP[[#This Row],[Bespovratna sredstva - EU dio - HRK]]/7.5345</f>
        <v>83172.652863494586</v>
      </c>
      <c r="Q3532" s="19">
        <f>Ugovori_OPULJP[[#This Row],[Bespovratna sredstva - Ukupno (EU+Nac) HRK
= Ukupna ugovorena vrijednost bespovratnih sredstava]]*Ugovori_OPULJP[[#This Row],[STOPA NACIONALNOG SUFINANCIRANJA %]]</f>
        <v>110587.827</v>
      </c>
      <c r="R3532" s="20">
        <f>Ugovori_OPULJP[[#This Row],[Bespovratna sredstva - Nacionalni dio - HRK]]/7.5345</f>
        <v>14677.526975910811</v>
      </c>
      <c r="S3532" s="19">
        <v>737252.18</v>
      </c>
      <c r="T3532" s="20">
        <f>Ugovori_OPULJP[[#This Row],[Bespovratna sredstva - Ukupno (EU+Nac) HRK
= Ukupna ugovorena vrijednost bespovratnih sredstava]]/7.5345</f>
        <v>97850.179839405406</v>
      </c>
      <c r="U3532" s="19">
        <v>0</v>
      </c>
      <c r="V3532" s="20">
        <f>Ugovori_OPULJP[[#This Row],[Javni doprinos korisnika - HRK]]/7.5345</f>
        <v>0</v>
      </c>
      <c r="W3532" s="19">
        <v>0</v>
      </c>
      <c r="X3532" s="20">
        <f>Ugovori_OPULJP[[#This Row],[Privatni doprinos korisnika - HRK]]/7.5345</f>
        <v>0</v>
      </c>
      <c r="Y3532" s="21">
        <f>Ugovori_OPULJP[[#This Row],[Bespovratna sredstva - Ukupno (EU+Nac) HRK
= Ukupna ugovorena vrijednost bespovratnih sredstava]]+Ugovori_OPULJP[[#This Row],[Javni doprinos korisnika - HRK]]+Ugovori_OPULJP[[#This Row],[Privatni doprinos korisnika - HRK]]</f>
        <v>737252.18</v>
      </c>
      <c r="Z3532" s="22">
        <f>Ugovori_OPULJP[[#This Row],[UKUPNI PRIHVATLJIVI IZDACI
TOTAL ELIGIBLE EXPENDITURE
= Bespovratna sredstva ukupno + doprinos korisnika
= Ukupni prihvatljivi troškovi
= Ukupna ugovorena vrijednost projekta HRK]]/7.5345</f>
        <v>97850.179839405406</v>
      </c>
      <c r="AA3532" s="13" t="s">
        <v>741</v>
      </c>
      <c r="AB3532" s="13" t="s">
        <v>145</v>
      </c>
      <c r="AC3532" s="98" t="s">
        <v>12811</v>
      </c>
      <c r="AD3532" s="12" t="s">
        <v>2794</v>
      </c>
    </row>
    <row r="3533" spans="1:30" ht="88.5" customHeight="1" x14ac:dyDescent="0.3">
      <c r="A3533" s="10" t="s">
        <v>12812</v>
      </c>
      <c r="B3533" s="11" t="s">
        <v>2787</v>
      </c>
      <c r="C3533" s="12" t="s">
        <v>2788</v>
      </c>
      <c r="D3533" s="12" t="s">
        <v>12721</v>
      </c>
      <c r="E3533" s="13" t="s">
        <v>223</v>
      </c>
      <c r="F3533" s="14" t="s">
        <v>12813</v>
      </c>
      <c r="G3533" s="14" t="s">
        <v>933</v>
      </c>
      <c r="H3533" s="16">
        <v>43402</v>
      </c>
      <c r="I3533" s="16">
        <v>44133</v>
      </c>
      <c r="J3533" s="17" t="str">
        <f>IF(Ugovori_OPULJP[[#This Row],[DATUM ZAVRŠETKA OPERACIJE]]&gt;DATE(2023,12,31),"u provedbi","završen")</f>
        <v>završen</v>
      </c>
      <c r="K3533" s="15" t="s">
        <v>12814</v>
      </c>
      <c r="L3533" s="15" t="s">
        <v>164</v>
      </c>
      <c r="M3533" s="18">
        <v>0.85</v>
      </c>
      <c r="N3533" s="18">
        <v>0.15</v>
      </c>
      <c r="O3533" s="19">
        <f>Ugovori_OPULJP[[#This Row],[Bespovratna sredstva - Ukupno (EU+Nac) HRK
= Ukupna ugovorena vrijednost bespovratnih sredstava]]*Ugovori_OPULJP[[#This Row],[EU STOPA SUFINANCIRANJA %
EU CO-FINANCING RATE %]]</f>
        <v>672520.68</v>
      </c>
      <c r="P3533" s="20">
        <f>Ugovori_OPULJP[[#This Row],[Bespovratna sredstva - EU dio - HRK]]/7.5345</f>
        <v>89258.833366514038</v>
      </c>
      <c r="Q3533" s="19">
        <f>Ugovori_OPULJP[[#This Row],[Bespovratna sredstva - Ukupno (EU+Nac) HRK
= Ukupna ugovorena vrijednost bespovratnih sredstava]]*Ugovori_OPULJP[[#This Row],[STOPA NACIONALNOG SUFINANCIRANJA %]]</f>
        <v>118680.12</v>
      </c>
      <c r="R3533" s="20">
        <f>Ugovori_OPULJP[[#This Row],[Bespovratna sredstva - Nacionalni dio - HRK]]/7.5345</f>
        <v>15751.558829384829</v>
      </c>
      <c r="S3533" s="19">
        <v>791200.8</v>
      </c>
      <c r="T3533" s="20">
        <f>Ugovori_OPULJP[[#This Row],[Bespovratna sredstva - Ukupno (EU+Nac) HRK
= Ukupna ugovorena vrijednost bespovratnih sredstava]]/7.5345</f>
        <v>105010.39219589886</v>
      </c>
      <c r="U3533" s="19">
        <v>0</v>
      </c>
      <c r="V3533" s="20">
        <f>Ugovori_OPULJP[[#This Row],[Javni doprinos korisnika - HRK]]/7.5345</f>
        <v>0</v>
      </c>
      <c r="W3533" s="19">
        <v>0</v>
      </c>
      <c r="X3533" s="20">
        <f>Ugovori_OPULJP[[#This Row],[Privatni doprinos korisnika - HRK]]/7.5345</f>
        <v>0</v>
      </c>
      <c r="Y3533" s="21">
        <f>Ugovori_OPULJP[[#This Row],[Bespovratna sredstva - Ukupno (EU+Nac) HRK
= Ukupna ugovorena vrijednost bespovratnih sredstava]]+Ugovori_OPULJP[[#This Row],[Javni doprinos korisnika - HRK]]+Ugovori_OPULJP[[#This Row],[Privatni doprinos korisnika - HRK]]</f>
        <v>791200.8</v>
      </c>
      <c r="Z3533" s="22">
        <f>Ugovori_OPULJP[[#This Row],[UKUPNI PRIHVATLJIVI IZDACI
TOTAL ELIGIBLE EXPENDITURE
= Bespovratna sredstva ukupno + doprinos korisnika
= Ukupni prihvatljivi troškovi
= Ukupna ugovorena vrijednost projekta HRK]]/7.5345</f>
        <v>105010.39219589886</v>
      </c>
      <c r="AA3533" s="13" t="s">
        <v>741</v>
      </c>
      <c r="AB3533" s="13" t="s">
        <v>145</v>
      </c>
      <c r="AC3533" s="98" t="s">
        <v>12815</v>
      </c>
      <c r="AD3533" s="12" t="s">
        <v>2794</v>
      </c>
    </row>
    <row r="3534" spans="1:30" ht="88.5" customHeight="1" x14ac:dyDescent="0.3">
      <c r="A3534" s="10" t="s">
        <v>12816</v>
      </c>
      <c r="B3534" s="11" t="s">
        <v>2787</v>
      </c>
      <c r="C3534" s="12" t="s">
        <v>2788</v>
      </c>
      <c r="D3534" s="12" t="s">
        <v>12721</v>
      </c>
      <c r="E3534" s="13" t="s">
        <v>223</v>
      </c>
      <c r="F3534" s="14" t="s">
        <v>12817</v>
      </c>
      <c r="G3534" s="14" t="s">
        <v>12818</v>
      </c>
      <c r="H3534" s="16">
        <v>43402</v>
      </c>
      <c r="I3534" s="16">
        <v>44133</v>
      </c>
      <c r="J3534" s="17" t="str">
        <f>IF(Ugovori_OPULJP[[#This Row],[DATUM ZAVRŠETKA OPERACIJE]]&gt;DATE(2023,12,31),"u provedbi","završen")</f>
        <v>završen</v>
      </c>
      <c r="K3534" s="15" t="s">
        <v>66</v>
      </c>
      <c r="L3534" s="15" t="s">
        <v>66</v>
      </c>
      <c r="M3534" s="18">
        <v>0.85</v>
      </c>
      <c r="N3534" s="18">
        <v>0.15</v>
      </c>
      <c r="O3534" s="19">
        <f>Ugovori_OPULJP[[#This Row],[Bespovratna sredstva - Ukupno (EU+Nac) HRK
= Ukupna ugovorena vrijednost bespovratnih sredstava]]*Ugovori_OPULJP[[#This Row],[EU STOPA SUFINANCIRANJA %
EU CO-FINANCING RATE %]]</f>
        <v>631461.62549999997</v>
      </c>
      <c r="P3534" s="20">
        <f>Ugovori_OPULJP[[#This Row],[Bespovratna sredstva - EU dio - HRK]]/7.5345</f>
        <v>83809.360342424843</v>
      </c>
      <c r="Q3534" s="19">
        <f>Ugovori_OPULJP[[#This Row],[Bespovratna sredstva - Ukupno (EU+Nac) HRK
= Ukupna ugovorena vrijednost bespovratnih sredstava]]*Ugovori_OPULJP[[#This Row],[STOPA NACIONALNOG SUFINANCIRANJA %]]</f>
        <v>111434.4045</v>
      </c>
      <c r="R3534" s="20">
        <f>Ugovori_OPULJP[[#This Row],[Bespovratna sredstva - Nacionalni dio - HRK]]/7.5345</f>
        <v>14789.887119251443</v>
      </c>
      <c r="S3534" s="19">
        <v>742896.03</v>
      </c>
      <c r="T3534" s="20">
        <f>Ugovori_OPULJP[[#This Row],[Bespovratna sredstva - Ukupno (EU+Nac) HRK
= Ukupna ugovorena vrijednost bespovratnih sredstava]]/7.5345</f>
        <v>98599.247461676292</v>
      </c>
      <c r="U3534" s="19">
        <v>0</v>
      </c>
      <c r="V3534" s="20">
        <f>Ugovori_OPULJP[[#This Row],[Javni doprinos korisnika - HRK]]/7.5345</f>
        <v>0</v>
      </c>
      <c r="W3534" s="19">
        <v>0</v>
      </c>
      <c r="X3534" s="20">
        <f>Ugovori_OPULJP[[#This Row],[Privatni doprinos korisnika - HRK]]/7.5345</f>
        <v>0</v>
      </c>
      <c r="Y3534" s="21">
        <f>Ugovori_OPULJP[[#This Row],[Bespovratna sredstva - Ukupno (EU+Nac) HRK
= Ukupna ugovorena vrijednost bespovratnih sredstava]]+Ugovori_OPULJP[[#This Row],[Javni doprinos korisnika - HRK]]+Ugovori_OPULJP[[#This Row],[Privatni doprinos korisnika - HRK]]</f>
        <v>742896.03</v>
      </c>
      <c r="Z3534" s="22">
        <f>Ugovori_OPULJP[[#This Row],[UKUPNI PRIHVATLJIVI IZDACI
TOTAL ELIGIBLE EXPENDITURE
= Bespovratna sredstva ukupno + doprinos korisnika
= Ukupni prihvatljivi troškovi
= Ukupna ugovorena vrijednost projekta HRK]]/7.5345</f>
        <v>98599.247461676292</v>
      </c>
      <c r="AA3534" s="13" t="s">
        <v>741</v>
      </c>
      <c r="AB3534" s="13" t="s">
        <v>145</v>
      </c>
      <c r="AC3534" s="98" t="s">
        <v>12819</v>
      </c>
      <c r="AD3534" s="12" t="s">
        <v>2794</v>
      </c>
    </row>
    <row r="3535" spans="1:30" ht="88.5" customHeight="1" x14ac:dyDescent="0.3">
      <c r="A3535" s="10" t="s">
        <v>12820</v>
      </c>
      <c r="B3535" s="11" t="s">
        <v>2787</v>
      </c>
      <c r="C3535" s="12" t="s">
        <v>2788</v>
      </c>
      <c r="D3535" s="12" t="s">
        <v>12721</v>
      </c>
      <c r="E3535" s="13" t="s">
        <v>223</v>
      </c>
      <c r="F3535" s="14" t="s">
        <v>12821</v>
      </c>
      <c r="G3535" s="14" t="s">
        <v>763</v>
      </c>
      <c r="H3535" s="16">
        <v>43435</v>
      </c>
      <c r="I3535" s="16">
        <v>44166</v>
      </c>
      <c r="J3535" s="17" t="str">
        <f>IF(Ugovori_OPULJP[[#This Row],[DATUM ZAVRŠETKA OPERACIJE]]&gt;DATE(2023,12,31),"u provedbi","završen")</f>
        <v>završen</v>
      </c>
      <c r="K3535" s="15" t="s">
        <v>21</v>
      </c>
      <c r="L3535" s="15" t="s">
        <v>21</v>
      </c>
      <c r="M3535" s="18">
        <v>0.85</v>
      </c>
      <c r="N3535" s="18">
        <v>0.15</v>
      </c>
      <c r="O3535" s="19">
        <f>Ugovori_OPULJP[[#This Row],[Bespovratna sredstva - Ukupno (EU+Nac) HRK
= Ukupna ugovorena vrijednost bespovratnih sredstava]]*Ugovori_OPULJP[[#This Row],[EU STOPA SUFINANCIRANJA %
EU CO-FINANCING RATE %]]</f>
        <v>672274.93649999995</v>
      </c>
      <c r="P3535" s="20">
        <f>Ugovori_OPULJP[[#This Row],[Bespovratna sredstva - EU dio - HRK]]/7.5345</f>
        <v>89226.217599044379</v>
      </c>
      <c r="Q3535" s="19">
        <f>Ugovori_OPULJP[[#This Row],[Bespovratna sredstva - Ukupno (EU+Nac) HRK
= Ukupna ugovorena vrijednost bespovratnih sredstava]]*Ugovori_OPULJP[[#This Row],[STOPA NACIONALNOG SUFINANCIRANJA %]]</f>
        <v>118636.75349999999</v>
      </c>
      <c r="R3535" s="20">
        <f>Ugovori_OPULJP[[#This Row],[Bespovratna sredstva - Nacionalni dio - HRK]]/7.5345</f>
        <v>15745.803105713714</v>
      </c>
      <c r="S3535" s="19">
        <v>790911.69</v>
      </c>
      <c r="T3535" s="20">
        <f>Ugovori_OPULJP[[#This Row],[Bespovratna sredstva - Ukupno (EU+Nac) HRK
= Ukupna ugovorena vrijednost bespovratnih sredstava]]/7.5345</f>
        <v>104972.02070475811</v>
      </c>
      <c r="U3535" s="19">
        <v>0</v>
      </c>
      <c r="V3535" s="20">
        <f>Ugovori_OPULJP[[#This Row],[Javni doprinos korisnika - HRK]]/7.5345</f>
        <v>0</v>
      </c>
      <c r="W3535" s="19">
        <v>0</v>
      </c>
      <c r="X3535" s="20">
        <f>Ugovori_OPULJP[[#This Row],[Privatni doprinos korisnika - HRK]]/7.5345</f>
        <v>0</v>
      </c>
      <c r="Y3535" s="21">
        <f>Ugovori_OPULJP[[#This Row],[Bespovratna sredstva - Ukupno (EU+Nac) HRK
= Ukupna ugovorena vrijednost bespovratnih sredstava]]+Ugovori_OPULJP[[#This Row],[Javni doprinos korisnika - HRK]]+Ugovori_OPULJP[[#This Row],[Privatni doprinos korisnika - HRK]]</f>
        <v>790911.69</v>
      </c>
      <c r="Z3535" s="22">
        <f>Ugovori_OPULJP[[#This Row],[UKUPNI PRIHVATLJIVI IZDACI
TOTAL ELIGIBLE EXPENDITURE
= Bespovratna sredstva ukupno + doprinos korisnika
= Ukupni prihvatljivi troškovi
= Ukupna ugovorena vrijednost projekta HRK]]/7.5345</f>
        <v>104972.02070475811</v>
      </c>
      <c r="AA3535" s="13" t="s">
        <v>741</v>
      </c>
      <c r="AB3535" s="13" t="s">
        <v>145</v>
      </c>
      <c r="AC3535" s="98" t="s">
        <v>12822</v>
      </c>
      <c r="AD3535" s="12" t="s">
        <v>2794</v>
      </c>
    </row>
    <row r="3536" spans="1:30" ht="88.5" customHeight="1" x14ac:dyDescent="0.3">
      <c r="A3536" s="10" t="s">
        <v>12823</v>
      </c>
      <c r="B3536" s="11" t="s">
        <v>2787</v>
      </c>
      <c r="C3536" s="12" t="s">
        <v>2788</v>
      </c>
      <c r="D3536" s="12" t="s">
        <v>12721</v>
      </c>
      <c r="E3536" s="13" t="s">
        <v>223</v>
      </c>
      <c r="F3536" s="14" t="s">
        <v>12824</v>
      </c>
      <c r="G3536" s="14" t="s">
        <v>12825</v>
      </c>
      <c r="H3536" s="16">
        <v>43402</v>
      </c>
      <c r="I3536" s="16">
        <v>43767</v>
      </c>
      <c r="J3536" s="17" t="str">
        <f>IF(Ugovori_OPULJP[[#This Row],[DATUM ZAVRŠETKA OPERACIJE]]&gt;DATE(2023,12,31),"u provedbi","završen")</f>
        <v>završen</v>
      </c>
      <c r="K3536" s="15" t="s">
        <v>240</v>
      </c>
      <c r="L3536" s="15" t="s">
        <v>240</v>
      </c>
      <c r="M3536" s="18">
        <v>0.85</v>
      </c>
      <c r="N3536" s="18">
        <v>0.15</v>
      </c>
      <c r="O3536" s="19">
        <f>Ugovori_OPULJP[[#This Row],[Bespovratna sredstva - Ukupno (EU+Nac) HRK
= Ukupna ugovorena vrijednost bespovratnih sredstava]]*Ugovori_OPULJP[[#This Row],[EU STOPA SUFINANCIRANJA %
EU CO-FINANCING RATE %]]</f>
        <v>566198.45549999992</v>
      </c>
      <c r="P3536" s="20">
        <f>Ugovori_OPULJP[[#This Row],[Bespovratna sredstva - EU dio - HRK]]/7.5345</f>
        <v>75147.449133983668</v>
      </c>
      <c r="Q3536" s="19">
        <f>Ugovori_OPULJP[[#This Row],[Bespovratna sredstva - Ukupno (EU+Nac) HRK
= Ukupna ugovorena vrijednost bespovratnih sredstava]]*Ugovori_OPULJP[[#This Row],[STOPA NACIONALNOG SUFINANCIRANJA %]]</f>
        <v>99917.374499999991</v>
      </c>
      <c r="R3536" s="20">
        <f>Ugovori_OPULJP[[#This Row],[Bespovratna sredstva - Nacionalni dio - HRK]]/7.5345</f>
        <v>13261.314553055941</v>
      </c>
      <c r="S3536" s="19">
        <v>666115.82999999996</v>
      </c>
      <c r="T3536" s="20">
        <f>Ugovori_OPULJP[[#This Row],[Bespovratna sredstva - Ukupno (EU+Nac) HRK
= Ukupna ugovorena vrijednost bespovratnih sredstava]]/7.5345</f>
        <v>88408.763687039609</v>
      </c>
      <c r="U3536" s="19">
        <v>0</v>
      </c>
      <c r="V3536" s="20">
        <f>Ugovori_OPULJP[[#This Row],[Javni doprinos korisnika - HRK]]/7.5345</f>
        <v>0</v>
      </c>
      <c r="W3536" s="19">
        <v>0</v>
      </c>
      <c r="X3536" s="20">
        <f>Ugovori_OPULJP[[#This Row],[Privatni doprinos korisnika - HRK]]/7.5345</f>
        <v>0</v>
      </c>
      <c r="Y3536" s="21">
        <f>Ugovori_OPULJP[[#This Row],[Bespovratna sredstva - Ukupno (EU+Nac) HRK
= Ukupna ugovorena vrijednost bespovratnih sredstava]]+Ugovori_OPULJP[[#This Row],[Javni doprinos korisnika - HRK]]+Ugovori_OPULJP[[#This Row],[Privatni doprinos korisnika - HRK]]</f>
        <v>666115.82999999996</v>
      </c>
      <c r="Z3536" s="22">
        <f>Ugovori_OPULJP[[#This Row],[UKUPNI PRIHVATLJIVI IZDACI
TOTAL ELIGIBLE EXPENDITURE
= Bespovratna sredstva ukupno + doprinos korisnika
= Ukupni prihvatljivi troškovi
= Ukupna ugovorena vrijednost projekta HRK]]/7.5345</f>
        <v>88408.763687039609</v>
      </c>
      <c r="AA3536" s="13" t="s">
        <v>741</v>
      </c>
      <c r="AB3536" s="13" t="s">
        <v>145</v>
      </c>
      <c r="AC3536" s="98" t="s">
        <v>12826</v>
      </c>
      <c r="AD3536" s="12" t="s">
        <v>2794</v>
      </c>
    </row>
    <row r="3537" spans="1:30" ht="88.5" customHeight="1" x14ac:dyDescent="0.3">
      <c r="A3537" s="10" t="s">
        <v>12827</v>
      </c>
      <c r="B3537" s="11" t="s">
        <v>2787</v>
      </c>
      <c r="C3537" s="12" t="s">
        <v>2788</v>
      </c>
      <c r="D3537" s="12" t="s">
        <v>12721</v>
      </c>
      <c r="E3537" s="13" t="s">
        <v>223</v>
      </c>
      <c r="F3537" s="14" t="s">
        <v>12828</v>
      </c>
      <c r="G3537" s="14" t="s">
        <v>12829</v>
      </c>
      <c r="H3537" s="16">
        <v>43435</v>
      </c>
      <c r="I3537" s="16">
        <v>44105</v>
      </c>
      <c r="J3537" s="17" t="str">
        <f>IF(Ugovori_OPULJP[[#This Row],[DATUM ZAVRŠETKA OPERACIJE]]&gt;DATE(2023,12,31),"u provedbi","završen")</f>
        <v>završen</v>
      </c>
      <c r="K3537" s="15" t="s">
        <v>12830</v>
      </c>
      <c r="L3537" s="15" t="s">
        <v>21</v>
      </c>
      <c r="M3537" s="18">
        <v>0.85</v>
      </c>
      <c r="N3537" s="18">
        <v>0.15</v>
      </c>
      <c r="O3537" s="19">
        <f>Ugovori_OPULJP[[#This Row],[Bespovratna sredstva - Ukupno (EU+Nac) HRK
= Ukupna ugovorena vrijednost bespovratnih sredstava]]*Ugovori_OPULJP[[#This Row],[EU STOPA SUFINANCIRANJA %
EU CO-FINANCING RATE %]]</f>
        <v>680000</v>
      </c>
      <c r="P3537" s="20">
        <f>Ugovori_OPULJP[[#This Row],[Bespovratna sredstva - EU dio - HRK]]/7.5345</f>
        <v>90251.509721945709</v>
      </c>
      <c r="Q3537" s="19">
        <f>Ugovori_OPULJP[[#This Row],[Bespovratna sredstva - Ukupno (EU+Nac) HRK
= Ukupna ugovorena vrijednost bespovratnih sredstava]]*Ugovori_OPULJP[[#This Row],[STOPA NACIONALNOG SUFINANCIRANJA %]]</f>
        <v>120000</v>
      </c>
      <c r="R3537" s="20">
        <f>Ugovori_OPULJP[[#This Row],[Bespovratna sredstva - Nacionalni dio - HRK]]/7.5345</f>
        <v>15926.737009755125</v>
      </c>
      <c r="S3537" s="19">
        <v>800000</v>
      </c>
      <c r="T3537" s="20">
        <f>Ugovori_OPULJP[[#This Row],[Bespovratna sredstva - Ukupno (EU+Nac) HRK
= Ukupna ugovorena vrijednost bespovratnih sredstava]]/7.5345</f>
        <v>106178.24673170084</v>
      </c>
      <c r="U3537" s="19">
        <v>0</v>
      </c>
      <c r="V3537" s="20">
        <f>Ugovori_OPULJP[[#This Row],[Javni doprinos korisnika - HRK]]/7.5345</f>
        <v>0</v>
      </c>
      <c r="W3537" s="19">
        <v>0</v>
      </c>
      <c r="X3537" s="20">
        <f>Ugovori_OPULJP[[#This Row],[Privatni doprinos korisnika - HRK]]/7.5345</f>
        <v>0</v>
      </c>
      <c r="Y3537" s="21">
        <f>Ugovori_OPULJP[[#This Row],[Bespovratna sredstva - Ukupno (EU+Nac) HRK
= Ukupna ugovorena vrijednost bespovratnih sredstava]]+Ugovori_OPULJP[[#This Row],[Javni doprinos korisnika - HRK]]+Ugovori_OPULJP[[#This Row],[Privatni doprinos korisnika - HRK]]</f>
        <v>800000</v>
      </c>
      <c r="Z3537" s="22">
        <f>Ugovori_OPULJP[[#This Row],[UKUPNI PRIHVATLJIVI IZDACI
TOTAL ELIGIBLE EXPENDITURE
= Bespovratna sredstva ukupno + doprinos korisnika
= Ukupni prihvatljivi troškovi
= Ukupna ugovorena vrijednost projekta HRK]]/7.5345</f>
        <v>106178.24673170084</v>
      </c>
      <c r="AA3537" s="13" t="s">
        <v>741</v>
      </c>
      <c r="AB3537" s="13" t="s">
        <v>145</v>
      </c>
      <c r="AC3537" s="98" t="s">
        <v>12831</v>
      </c>
      <c r="AD3537" s="12" t="s">
        <v>2794</v>
      </c>
    </row>
    <row r="3538" spans="1:30" ht="88.5" customHeight="1" x14ac:dyDescent="0.3">
      <c r="A3538" s="10" t="s">
        <v>12832</v>
      </c>
      <c r="B3538" s="11" t="s">
        <v>2787</v>
      </c>
      <c r="C3538" s="12" t="s">
        <v>2788</v>
      </c>
      <c r="D3538" s="12" t="s">
        <v>12721</v>
      </c>
      <c r="E3538" s="13" t="s">
        <v>223</v>
      </c>
      <c r="F3538" s="14" t="s">
        <v>12833</v>
      </c>
      <c r="G3538" s="14" t="s">
        <v>6449</v>
      </c>
      <c r="H3538" s="16">
        <v>43402</v>
      </c>
      <c r="I3538" s="16">
        <v>44041</v>
      </c>
      <c r="J3538" s="17" t="str">
        <f>IF(Ugovori_OPULJP[[#This Row],[DATUM ZAVRŠETKA OPERACIJE]]&gt;DATE(2023,12,31),"u provedbi","završen")</f>
        <v>završen</v>
      </c>
      <c r="K3538" s="15" t="s">
        <v>91</v>
      </c>
      <c r="L3538" s="15" t="s">
        <v>91</v>
      </c>
      <c r="M3538" s="18">
        <v>0.85</v>
      </c>
      <c r="N3538" s="18">
        <v>0.15</v>
      </c>
      <c r="O3538" s="19">
        <f>Ugovori_OPULJP[[#This Row],[Bespovratna sredstva - Ukupno (EU+Nac) HRK
= Ukupna ugovorena vrijednost bespovratnih sredstava]]*Ugovori_OPULJP[[#This Row],[EU STOPA SUFINANCIRANJA %
EU CO-FINANCING RATE %]]</f>
        <v>493620.44050000003</v>
      </c>
      <c r="P3538" s="20">
        <f>Ugovori_OPULJP[[#This Row],[Bespovratna sredstva - EU dio - HRK]]/7.5345</f>
        <v>65514.691154024818</v>
      </c>
      <c r="Q3538" s="19">
        <f>Ugovori_OPULJP[[#This Row],[Bespovratna sredstva - Ukupno (EU+Nac) HRK
= Ukupna ugovorena vrijednost bespovratnih sredstava]]*Ugovori_OPULJP[[#This Row],[STOPA NACIONALNOG SUFINANCIRANJA %]]</f>
        <v>87109.489500000011</v>
      </c>
      <c r="R3538" s="20">
        <f>Ugovori_OPULJP[[#This Row],[Bespovratna sredstva - Nacionalni dio - HRK]]/7.5345</f>
        <v>11561.416086004381</v>
      </c>
      <c r="S3538" s="19">
        <v>580729.93000000005</v>
      </c>
      <c r="T3538" s="20">
        <f>Ugovori_OPULJP[[#This Row],[Bespovratna sredstva - Ukupno (EU+Nac) HRK
= Ukupna ugovorena vrijednost bespovratnih sredstava]]/7.5345</f>
        <v>77076.107240029203</v>
      </c>
      <c r="U3538" s="19">
        <v>0</v>
      </c>
      <c r="V3538" s="20">
        <f>Ugovori_OPULJP[[#This Row],[Javni doprinos korisnika - HRK]]/7.5345</f>
        <v>0</v>
      </c>
      <c r="W3538" s="19">
        <v>0</v>
      </c>
      <c r="X3538" s="20">
        <f>Ugovori_OPULJP[[#This Row],[Privatni doprinos korisnika - HRK]]/7.5345</f>
        <v>0</v>
      </c>
      <c r="Y3538" s="21">
        <f>Ugovori_OPULJP[[#This Row],[Bespovratna sredstva - Ukupno (EU+Nac) HRK
= Ukupna ugovorena vrijednost bespovratnih sredstava]]+Ugovori_OPULJP[[#This Row],[Javni doprinos korisnika - HRK]]+Ugovori_OPULJP[[#This Row],[Privatni doprinos korisnika - HRK]]</f>
        <v>580729.93000000005</v>
      </c>
      <c r="Z3538" s="22">
        <f>Ugovori_OPULJP[[#This Row],[UKUPNI PRIHVATLJIVI IZDACI
TOTAL ELIGIBLE EXPENDITURE
= Bespovratna sredstva ukupno + doprinos korisnika
= Ukupni prihvatljivi troškovi
= Ukupna ugovorena vrijednost projekta HRK]]/7.5345</f>
        <v>77076.107240029203</v>
      </c>
      <c r="AA3538" s="13" t="s">
        <v>741</v>
      </c>
      <c r="AB3538" s="13" t="s">
        <v>145</v>
      </c>
      <c r="AC3538" s="98" t="s">
        <v>12804</v>
      </c>
      <c r="AD3538" s="12" t="s">
        <v>2794</v>
      </c>
    </row>
    <row r="3539" spans="1:30" ht="88.5" customHeight="1" x14ac:dyDescent="0.3">
      <c r="A3539" s="10" t="s">
        <v>12834</v>
      </c>
      <c r="B3539" s="11" t="s">
        <v>2787</v>
      </c>
      <c r="C3539" s="12" t="s">
        <v>2788</v>
      </c>
      <c r="D3539" s="12" t="s">
        <v>12721</v>
      </c>
      <c r="E3539" s="13" t="s">
        <v>223</v>
      </c>
      <c r="F3539" s="14" t="s">
        <v>12835</v>
      </c>
      <c r="G3539" s="32" t="s">
        <v>942</v>
      </c>
      <c r="H3539" s="16">
        <v>43403</v>
      </c>
      <c r="I3539" s="16">
        <v>44042</v>
      </c>
      <c r="J3539" s="17" t="str">
        <f>IF(Ugovori_OPULJP[[#This Row],[DATUM ZAVRŠETKA OPERACIJE]]&gt;DATE(2023,12,31),"u provedbi","završen")</f>
        <v>završen</v>
      </c>
      <c r="K3539" s="15" t="s">
        <v>21</v>
      </c>
      <c r="L3539" s="15" t="s">
        <v>21</v>
      </c>
      <c r="M3539" s="18">
        <v>0.85</v>
      </c>
      <c r="N3539" s="18">
        <v>0.15</v>
      </c>
      <c r="O3539" s="19">
        <f>Ugovori_OPULJP[[#This Row],[Bespovratna sredstva - Ukupno (EU+Nac) HRK
= Ukupna ugovorena vrijednost bespovratnih sredstava]]*Ugovori_OPULJP[[#This Row],[EU STOPA SUFINANCIRANJA %
EU CO-FINANCING RATE %]]</f>
        <v>679524.56949999998</v>
      </c>
      <c r="P3539" s="20">
        <f>Ugovori_OPULJP[[#This Row],[Bespovratna sredstva - EU dio - HRK]]/7.5345</f>
        <v>90188.409250779732</v>
      </c>
      <c r="Q3539" s="19">
        <f>Ugovori_OPULJP[[#This Row],[Bespovratna sredstva - Ukupno (EU+Nac) HRK
= Ukupna ugovorena vrijednost bespovratnih sredstava]]*Ugovori_OPULJP[[#This Row],[STOPA NACIONALNOG SUFINANCIRANJA %]]</f>
        <v>119916.1005</v>
      </c>
      <c r="R3539" s="20">
        <f>Ugovori_OPULJP[[#This Row],[Bespovratna sredstva - Nacionalni dio - HRK]]/7.5345</f>
        <v>15915.601632490543</v>
      </c>
      <c r="S3539" s="19">
        <v>799440.67</v>
      </c>
      <c r="T3539" s="20">
        <f>Ugovori_OPULJP[[#This Row],[Bespovratna sredstva - Ukupno (EU+Nac) HRK
= Ukupna ugovorena vrijednost bespovratnih sredstava]]/7.5345</f>
        <v>106104.01088327028</v>
      </c>
      <c r="U3539" s="19">
        <v>0</v>
      </c>
      <c r="V3539" s="20">
        <f>Ugovori_OPULJP[[#This Row],[Javni doprinos korisnika - HRK]]/7.5345</f>
        <v>0</v>
      </c>
      <c r="W3539" s="19">
        <v>0</v>
      </c>
      <c r="X3539" s="20">
        <f>Ugovori_OPULJP[[#This Row],[Privatni doprinos korisnika - HRK]]/7.5345</f>
        <v>0</v>
      </c>
      <c r="Y3539" s="21">
        <f>Ugovori_OPULJP[[#This Row],[Bespovratna sredstva - Ukupno (EU+Nac) HRK
= Ukupna ugovorena vrijednost bespovratnih sredstava]]+Ugovori_OPULJP[[#This Row],[Javni doprinos korisnika - HRK]]+Ugovori_OPULJP[[#This Row],[Privatni doprinos korisnika - HRK]]</f>
        <v>799440.67</v>
      </c>
      <c r="Z3539" s="22">
        <f>Ugovori_OPULJP[[#This Row],[UKUPNI PRIHVATLJIVI IZDACI
TOTAL ELIGIBLE EXPENDITURE
= Bespovratna sredstva ukupno + doprinos korisnika
= Ukupni prihvatljivi troškovi
= Ukupna ugovorena vrijednost projekta HRK]]/7.5345</f>
        <v>106104.01088327028</v>
      </c>
      <c r="AA3539" s="13" t="s">
        <v>741</v>
      </c>
      <c r="AB3539" s="13" t="s">
        <v>145</v>
      </c>
      <c r="AC3539" s="98" t="s">
        <v>12836</v>
      </c>
      <c r="AD3539" s="12" t="s">
        <v>2794</v>
      </c>
    </row>
    <row r="3540" spans="1:30" ht="88.5" customHeight="1" x14ac:dyDescent="0.3">
      <c r="A3540" s="10" t="s">
        <v>12837</v>
      </c>
      <c r="B3540" s="11" t="s">
        <v>2787</v>
      </c>
      <c r="C3540" s="12" t="s">
        <v>2788</v>
      </c>
      <c r="D3540" s="12" t="s">
        <v>12721</v>
      </c>
      <c r="E3540" s="13" t="s">
        <v>223</v>
      </c>
      <c r="F3540" s="14" t="s">
        <v>12838</v>
      </c>
      <c r="G3540" s="14" t="s">
        <v>4673</v>
      </c>
      <c r="H3540" s="16">
        <v>43402</v>
      </c>
      <c r="I3540" s="16">
        <v>44227</v>
      </c>
      <c r="J3540" s="17" t="str">
        <f>IF(Ugovori_OPULJP[[#This Row],[DATUM ZAVRŠETKA OPERACIJE]]&gt;DATE(2023,12,31),"u provedbi","završen")</f>
        <v>završen</v>
      </c>
      <c r="K3540" s="15" t="s">
        <v>240</v>
      </c>
      <c r="L3540" s="15" t="s">
        <v>240</v>
      </c>
      <c r="M3540" s="18">
        <v>0.85</v>
      </c>
      <c r="N3540" s="18">
        <v>0.15</v>
      </c>
      <c r="O3540" s="19">
        <f>Ugovori_OPULJP[[#This Row],[Bespovratna sredstva - Ukupno (EU+Nac) HRK
= Ukupna ugovorena vrijednost bespovratnih sredstava]]*Ugovori_OPULJP[[#This Row],[EU STOPA SUFINANCIRANJA %
EU CO-FINANCING RATE %]]</f>
        <v>2123387.0485</v>
      </c>
      <c r="P3540" s="20">
        <f>Ugovori_OPULJP[[#This Row],[Bespovratna sredstva - EU dio - HRK]]/7.5345</f>
        <v>281821.89242816379</v>
      </c>
      <c r="Q3540" s="19">
        <f>Ugovori_OPULJP[[#This Row],[Bespovratna sredstva - Ukupno (EU+Nac) HRK
= Ukupna ugovorena vrijednost bespovratnih sredstava]]*Ugovori_OPULJP[[#This Row],[STOPA NACIONALNOG SUFINANCIRANJA %]]</f>
        <v>374715.3615</v>
      </c>
      <c r="R3540" s="20">
        <f>Ugovori_OPULJP[[#This Row],[Bespovratna sredstva - Nacionalni dio - HRK]]/7.5345</f>
        <v>49733.275134381838</v>
      </c>
      <c r="S3540" s="19">
        <v>2498102.41</v>
      </c>
      <c r="T3540" s="20">
        <f>Ugovori_OPULJP[[#This Row],[Bespovratna sredstva - Ukupno (EU+Nac) HRK
= Ukupna ugovorena vrijednost bespovratnih sredstava]]/7.5345</f>
        <v>331555.16756254563</v>
      </c>
      <c r="U3540" s="19">
        <v>0</v>
      </c>
      <c r="V3540" s="20">
        <f>Ugovori_OPULJP[[#This Row],[Javni doprinos korisnika - HRK]]/7.5345</f>
        <v>0</v>
      </c>
      <c r="W3540" s="19">
        <v>0</v>
      </c>
      <c r="X3540" s="20">
        <f>Ugovori_OPULJP[[#This Row],[Privatni doprinos korisnika - HRK]]/7.5345</f>
        <v>0</v>
      </c>
      <c r="Y3540" s="21">
        <f>Ugovori_OPULJP[[#This Row],[Bespovratna sredstva - Ukupno (EU+Nac) HRK
= Ukupna ugovorena vrijednost bespovratnih sredstava]]+Ugovori_OPULJP[[#This Row],[Javni doprinos korisnika - HRK]]+Ugovori_OPULJP[[#This Row],[Privatni doprinos korisnika - HRK]]</f>
        <v>2498102.41</v>
      </c>
      <c r="Z3540" s="22">
        <f>Ugovori_OPULJP[[#This Row],[UKUPNI PRIHVATLJIVI IZDACI
TOTAL ELIGIBLE EXPENDITURE
= Bespovratna sredstva ukupno + doprinos korisnika
= Ukupni prihvatljivi troškovi
= Ukupna ugovorena vrijednost projekta HRK]]/7.5345</f>
        <v>331555.16756254563</v>
      </c>
      <c r="AA3540" s="13" t="s">
        <v>741</v>
      </c>
      <c r="AB3540" s="13" t="s">
        <v>145</v>
      </c>
      <c r="AC3540" s="98" t="s">
        <v>12839</v>
      </c>
      <c r="AD3540" s="12" t="s">
        <v>2794</v>
      </c>
    </row>
    <row r="3541" spans="1:30" ht="88.5" customHeight="1" x14ac:dyDescent="0.3">
      <c r="A3541" s="10" t="s">
        <v>12840</v>
      </c>
      <c r="B3541" s="11" t="s">
        <v>2787</v>
      </c>
      <c r="C3541" s="12" t="s">
        <v>2788</v>
      </c>
      <c r="D3541" s="12" t="s">
        <v>12721</v>
      </c>
      <c r="E3541" s="13" t="s">
        <v>223</v>
      </c>
      <c r="F3541" s="14" t="s">
        <v>12841</v>
      </c>
      <c r="G3541" s="14" t="s">
        <v>787</v>
      </c>
      <c r="H3541" s="16">
        <v>43402</v>
      </c>
      <c r="I3541" s="16">
        <v>44133</v>
      </c>
      <c r="J3541" s="17" t="str">
        <f>IF(Ugovori_OPULJP[[#This Row],[DATUM ZAVRŠETKA OPERACIJE]]&gt;DATE(2023,12,31),"u provedbi","završen")</f>
        <v>završen</v>
      </c>
      <c r="K3541" s="15" t="s">
        <v>12842</v>
      </c>
      <c r="L3541" s="15" t="s">
        <v>21</v>
      </c>
      <c r="M3541" s="18">
        <v>0.85</v>
      </c>
      <c r="N3541" s="18">
        <v>0.15</v>
      </c>
      <c r="O3541" s="19">
        <f>Ugovori_OPULJP[[#This Row],[Bespovratna sredstva - Ukupno (EU+Nac) HRK
= Ukupna ugovorena vrijednost bespovratnih sredstava]]*Ugovori_OPULJP[[#This Row],[EU STOPA SUFINANCIRANJA %
EU CO-FINANCING RATE %]]</f>
        <v>2021823.7444999998</v>
      </c>
      <c r="P3541" s="20">
        <f>Ugovori_OPULJP[[#This Row],[Bespovratna sredstva - EU dio - HRK]]/7.5345</f>
        <v>268342.12548941531</v>
      </c>
      <c r="Q3541" s="19">
        <f>Ugovori_OPULJP[[#This Row],[Bespovratna sredstva - Ukupno (EU+Nac) HRK
= Ukupna ugovorena vrijednost bespovratnih sredstava]]*Ugovori_OPULJP[[#This Row],[STOPA NACIONALNOG SUFINANCIRANJA %]]</f>
        <v>356792.42549999995</v>
      </c>
      <c r="R3541" s="20">
        <f>Ugovori_OPULJP[[#This Row],[Bespovratna sredstva - Nacionalni dio - HRK]]/7.5345</f>
        <v>47354.492733426232</v>
      </c>
      <c r="S3541" s="19">
        <v>2378616.17</v>
      </c>
      <c r="T3541" s="20">
        <f>Ugovori_OPULJP[[#This Row],[Bespovratna sredstva - Ukupno (EU+Nac) HRK
= Ukupna ugovorena vrijednost bespovratnih sredstava]]/7.5345</f>
        <v>315696.61822284159</v>
      </c>
      <c r="U3541" s="19">
        <v>0</v>
      </c>
      <c r="V3541" s="20">
        <f>Ugovori_OPULJP[[#This Row],[Javni doprinos korisnika - HRK]]/7.5345</f>
        <v>0</v>
      </c>
      <c r="W3541" s="19">
        <v>0</v>
      </c>
      <c r="X3541" s="20">
        <f>Ugovori_OPULJP[[#This Row],[Privatni doprinos korisnika - HRK]]/7.5345</f>
        <v>0</v>
      </c>
      <c r="Y3541" s="21">
        <f>Ugovori_OPULJP[[#This Row],[Bespovratna sredstva - Ukupno (EU+Nac) HRK
= Ukupna ugovorena vrijednost bespovratnih sredstava]]+Ugovori_OPULJP[[#This Row],[Javni doprinos korisnika - HRK]]+Ugovori_OPULJP[[#This Row],[Privatni doprinos korisnika - HRK]]</f>
        <v>2378616.17</v>
      </c>
      <c r="Z3541" s="22">
        <f>Ugovori_OPULJP[[#This Row],[UKUPNI PRIHVATLJIVI IZDACI
TOTAL ELIGIBLE EXPENDITURE
= Bespovratna sredstva ukupno + doprinos korisnika
= Ukupni prihvatljivi troškovi
= Ukupna ugovorena vrijednost projekta HRK]]/7.5345</f>
        <v>315696.61822284159</v>
      </c>
      <c r="AA3541" s="13" t="s">
        <v>741</v>
      </c>
      <c r="AB3541" s="13" t="s">
        <v>145</v>
      </c>
      <c r="AC3541" s="98" t="s">
        <v>12843</v>
      </c>
      <c r="AD3541" s="12" t="s">
        <v>2794</v>
      </c>
    </row>
    <row r="3542" spans="1:30" ht="88.5" customHeight="1" x14ac:dyDescent="0.3">
      <c r="A3542" s="10" t="s">
        <v>12844</v>
      </c>
      <c r="B3542" s="11" t="s">
        <v>2787</v>
      </c>
      <c r="C3542" s="12" t="s">
        <v>2788</v>
      </c>
      <c r="D3542" s="12" t="s">
        <v>12721</v>
      </c>
      <c r="E3542" s="13" t="s">
        <v>223</v>
      </c>
      <c r="F3542" s="14" t="s">
        <v>12845</v>
      </c>
      <c r="G3542" s="14" t="s">
        <v>808</v>
      </c>
      <c r="H3542" s="16">
        <v>43402</v>
      </c>
      <c r="I3542" s="16">
        <v>44227</v>
      </c>
      <c r="J3542" s="17" t="str">
        <f>IF(Ugovori_OPULJP[[#This Row],[DATUM ZAVRŠETKA OPERACIJE]]&gt;DATE(2023,12,31),"u provedbi","završen")</f>
        <v>završen</v>
      </c>
      <c r="K3542" s="15" t="s">
        <v>192</v>
      </c>
      <c r="L3542" s="15" t="s">
        <v>192</v>
      </c>
      <c r="M3542" s="18">
        <v>0.85</v>
      </c>
      <c r="N3542" s="18">
        <v>0.15</v>
      </c>
      <c r="O3542" s="19">
        <f>Ugovori_OPULJP[[#This Row],[Bespovratna sredstva - Ukupno (EU+Nac) HRK
= Ukupna ugovorena vrijednost bespovratnih sredstava]]*Ugovori_OPULJP[[#This Row],[EU STOPA SUFINANCIRANJA %
EU CO-FINANCING RATE %]]</f>
        <v>1786997.2280000001</v>
      </c>
      <c r="P3542" s="20">
        <f>Ugovori_OPULJP[[#This Row],[Bespovratna sredstva - EU dio - HRK]]/7.5345</f>
        <v>237175.29072931185</v>
      </c>
      <c r="Q3542" s="19">
        <f>Ugovori_OPULJP[[#This Row],[Bespovratna sredstva - Ukupno (EU+Nac) HRK
= Ukupna ugovorena vrijednost bespovratnih sredstava]]*Ugovori_OPULJP[[#This Row],[STOPA NACIONALNOG SUFINANCIRANJA %]]</f>
        <v>315352.45199999999</v>
      </c>
      <c r="R3542" s="20">
        <f>Ugovori_OPULJP[[#This Row],[Bespovratna sredstva - Nacionalni dio - HRK]]/7.5345</f>
        <v>41854.463069878555</v>
      </c>
      <c r="S3542" s="19">
        <v>2102349.6800000002</v>
      </c>
      <c r="T3542" s="20">
        <f>Ugovori_OPULJP[[#This Row],[Bespovratna sredstva - Ukupno (EU+Nac) HRK
= Ukupna ugovorena vrijednost bespovratnih sredstava]]/7.5345</f>
        <v>279029.7537991904</v>
      </c>
      <c r="U3542" s="19">
        <v>0</v>
      </c>
      <c r="V3542" s="20">
        <f>Ugovori_OPULJP[[#This Row],[Javni doprinos korisnika - HRK]]/7.5345</f>
        <v>0</v>
      </c>
      <c r="W3542" s="19">
        <v>0</v>
      </c>
      <c r="X3542" s="20">
        <f>Ugovori_OPULJP[[#This Row],[Privatni doprinos korisnika - HRK]]/7.5345</f>
        <v>0</v>
      </c>
      <c r="Y3542" s="21">
        <f>Ugovori_OPULJP[[#This Row],[Bespovratna sredstva - Ukupno (EU+Nac) HRK
= Ukupna ugovorena vrijednost bespovratnih sredstava]]+Ugovori_OPULJP[[#This Row],[Javni doprinos korisnika - HRK]]+Ugovori_OPULJP[[#This Row],[Privatni doprinos korisnika - HRK]]</f>
        <v>2102349.6800000002</v>
      </c>
      <c r="Z3542" s="22">
        <f>Ugovori_OPULJP[[#This Row],[UKUPNI PRIHVATLJIVI IZDACI
TOTAL ELIGIBLE EXPENDITURE
= Bespovratna sredstva ukupno + doprinos korisnika
= Ukupni prihvatljivi troškovi
= Ukupna ugovorena vrijednost projekta HRK]]/7.5345</f>
        <v>279029.7537991904</v>
      </c>
      <c r="AA3542" s="13" t="s">
        <v>741</v>
      </c>
      <c r="AB3542" s="13" t="s">
        <v>145</v>
      </c>
      <c r="AC3542" s="98" t="s">
        <v>12846</v>
      </c>
      <c r="AD3542" s="12" t="s">
        <v>2794</v>
      </c>
    </row>
    <row r="3543" spans="1:30" ht="88.5" customHeight="1" x14ac:dyDescent="0.3">
      <c r="A3543" s="10" t="s">
        <v>12847</v>
      </c>
      <c r="B3543" s="11" t="s">
        <v>2787</v>
      </c>
      <c r="C3543" s="12" t="s">
        <v>2788</v>
      </c>
      <c r="D3543" s="12" t="s">
        <v>12848</v>
      </c>
      <c r="E3543" s="13" t="s">
        <v>223</v>
      </c>
      <c r="F3543" s="14" t="s">
        <v>12849</v>
      </c>
      <c r="G3543" s="14" t="s">
        <v>2241</v>
      </c>
      <c r="H3543" s="16">
        <v>43657</v>
      </c>
      <c r="I3543" s="16">
        <v>44388</v>
      </c>
      <c r="J3543" s="17" t="str">
        <f>IF(Ugovori_OPULJP[[#This Row],[DATUM ZAVRŠETKA OPERACIJE]]&gt;DATE(2023,12,31),"u provedbi","završen")</f>
        <v>završen</v>
      </c>
      <c r="K3543" s="15" t="s">
        <v>12445</v>
      </c>
      <c r="L3543" s="15" t="s">
        <v>71</v>
      </c>
      <c r="M3543" s="18">
        <v>0.85</v>
      </c>
      <c r="N3543" s="18">
        <v>0.15</v>
      </c>
      <c r="O3543" s="19">
        <f>Ugovori_OPULJP[[#This Row],[Bespovratna sredstva - Ukupno (EU+Nac) HRK
= Ukupna ugovorena vrijednost bespovratnih sredstava]]*Ugovori_OPULJP[[#This Row],[EU STOPA SUFINANCIRANJA %
EU CO-FINANCING RATE %]]</f>
        <v>923149.48699999996</v>
      </c>
      <c r="P3543" s="20">
        <f>Ugovori_OPULJP[[#This Row],[Bespovratna sredstva - EU dio - HRK]]/7.5345</f>
        <v>122522.99250116131</v>
      </c>
      <c r="Q3543" s="19">
        <f>Ugovori_OPULJP[[#This Row],[Bespovratna sredstva - Ukupno (EU+Nac) HRK
= Ukupna ugovorena vrijednost bespovratnih sredstava]]*Ugovori_OPULJP[[#This Row],[STOPA NACIONALNOG SUFINANCIRANJA %]]</f>
        <v>162908.73299999998</v>
      </c>
      <c r="R3543" s="20">
        <f>Ugovori_OPULJP[[#This Row],[Bespovratna sredstva - Nacionalni dio - HRK]]/7.5345</f>
        <v>21621.704559028465</v>
      </c>
      <c r="S3543" s="19">
        <v>1086058.22</v>
      </c>
      <c r="T3543" s="20">
        <f>Ugovori_OPULJP[[#This Row],[Bespovratna sredstva - Ukupno (EU+Nac) HRK
= Ukupna ugovorena vrijednost bespovratnih sredstava]]/7.5345</f>
        <v>144144.69706018979</v>
      </c>
      <c r="U3543" s="19">
        <v>0</v>
      </c>
      <c r="V3543" s="20">
        <f>Ugovori_OPULJP[[#This Row],[Javni doprinos korisnika - HRK]]/7.5345</f>
        <v>0</v>
      </c>
      <c r="W3543" s="19">
        <v>0</v>
      </c>
      <c r="X3543" s="20">
        <f>Ugovori_OPULJP[[#This Row],[Privatni doprinos korisnika - HRK]]/7.5345</f>
        <v>0</v>
      </c>
      <c r="Y3543" s="21">
        <f>Ugovori_OPULJP[[#This Row],[Bespovratna sredstva - Ukupno (EU+Nac) HRK
= Ukupna ugovorena vrijednost bespovratnih sredstava]]+Ugovori_OPULJP[[#This Row],[Javni doprinos korisnika - HRK]]+Ugovori_OPULJP[[#This Row],[Privatni doprinos korisnika - HRK]]</f>
        <v>1086058.22</v>
      </c>
      <c r="Z3543" s="22">
        <f>Ugovori_OPULJP[[#This Row],[UKUPNI PRIHVATLJIVI IZDACI
TOTAL ELIGIBLE EXPENDITURE
= Bespovratna sredstva ukupno + doprinos korisnika
= Ukupni prihvatljivi troškovi
= Ukupna ugovorena vrijednost projekta HRK]]/7.5345</f>
        <v>144144.69706018979</v>
      </c>
      <c r="AA3543" s="13" t="s">
        <v>2792</v>
      </c>
      <c r="AB3543" s="13" t="s">
        <v>145</v>
      </c>
      <c r="AC3543" s="98" t="s">
        <v>12850</v>
      </c>
      <c r="AD3543" s="12" t="s">
        <v>2794</v>
      </c>
    </row>
    <row r="3544" spans="1:30" ht="88.5" customHeight="1" x14ac:dyDescent="0.3">
      <c r="A3544" s="10" t="s">
        <v>12851</v>
      </c>
      <c r="B3544" s="11" t="s">
        <v>2787</v>
      </c>
      <c r="C3544" s="12" t="s">
        <v>2788</v>
      </c>
      <c r="D3544" s="12" t="s">
        <v>12848</v>
      </c>
      <c r="E3544" s="13" t="s">
        <v>223</v>
      </c>
      <c r="F3544" s="14" t="s">
        <v>12852</v>
      </c>
      <c r="G3544" s="32" t="s">
        <v>9731</v>
      </c>
      <c r="H3544" s="16">
        <v>43657</v>
      </c>
      <c r="I3544" s="16">
        <v>44388</v>
      </c>
      <c r="J3544" s="17" t="str">
        <f>IF(Ugovori_OPULJP[[#This Row],[DATUM ZAVRŠETKA OPERACIJE]]&gt;DATE(2023,12,31),"u provedbi","završen")</f>
        <v>završen</v>
      </c>
      <c r="K3544" s="15" t="s">
        <v>240</v>
      </c>
      <c r="L3544" s="15" t="s">
        <v>240</v>
      </c>
      <c r="M3544" s="18">
        <v>0.85</v>
      </c>
      <c r="N3544" s="18">
        <v>0.15</v>
      </c>
      <c r="O3544" s="19">
        <f>Ugovori_OPULJP[[#This Row],[Bespovratna sredstva - Ukupno (EU+Nac) HRK
= Ukupna ugovorena vrijednost bespovratnih sredstava]]*Ugovori_OPULJP[[#This Row],[EU STOPA SUFINANCIRANJA %
EU CO-FINANCING RATE %]]</f>
        <v>882097.66599999997</v>
      </c>
      <c r="P3544" s="20">
        <f>Ugovori_OPULJP[[#This Row],[Bespovratna sredstva - EU dio - HRK]]/7.5345</f>
        <v>117074.47952750679</v>
      </c>
      <c r="Q3544" s="19">
        <f>Ugovori_OPULJP[[#This Row],[Bespovratna sredstva - Ukupno (EU+Nac) HRK
= Ukupna ugovorena vrijednost bespovratnih sredstava]]*Ugovori_OPULJP[[#This Row],[STOPA NACIONALNOG SUFINANCIRANJA %]]</f>
        <v>155664.29399999999</v>
      </c>
      <c r="R3544" s="20">
        <f>Ugovori_OPULJP[[#This Row],[Bespovratna sredstva - Nacionalni dio - HRK]]/7.5345</f>
        <v>20660.202269560021</v>
      </c>
      <c r="S3544" s="19">
        <v>1037761.96</v>
      </c>
      <c r="T3544" s="20">
        <f>Ugovori_OPULJP[[#This Row],[Bespovratna sredstva - Ukupno (EU+Nac) HRK
= Ukupna ugovorena vrijednost bespovratnih sredstava]]/7.5345</f>
        <v>137734.68179706682</v>
      </c>
      <c r="U3544" s="19">
        <v>0</v>
      </c>
      <c r="V3544" s="20">
        <f>Ugovori_OPULJP[[#This Row],[Javni doprinos korisnika - HRK]]/7.5345</f>
        <v>0</v>
      </c>
      <c r="W3544" s="19">
        <v>0</v>
      </c>
      <c r="X3544" s="20">
        <f>Ugovori_OPULJP[[#This Row],[Privatni doprinos korisnika - HRK]]/7.5345</f>
        <v>0</v>
      </c>
      <c r="Y3544" s="21">
        <f>Ugovori_OPULJP[[#This Row],[Bespovratna sredstva - Ukupno (EU+Nac) HRK
= Ukupna ugovorena vrijednost bespovratnih sredstava]]+Ugovori_OPULJP[[#This Row],[Javni doprinos korisnika - HRK]]+Ugovori_OPULJP[[#This Row],[Privatni doprinos korisnika - HRK]]</f>
        <v>1037761.96</v>
      </c>
      <c r="Z3544" s="22">
        <f>Ugovori_OPULJP[[#This Row],[UKUPNI PRIHVATLJIVI IZDACI
TOTAL ELIGIBLE EXPENDITURE
= Bespovratna sredstva ukupno + doprinos korisnika
= Ukupni prihvatljivi troškovi
= Ukupna ugovorena vrijednost projekta HRK]]/7.5345</f>
        <v>137734.68179706682</v>
      </c>
      <c r="AA3544" s="13" t="s">
        <v>2792</v>
      </c>
      <c r="AB3544" s="13" t="s">
        <v>145</v>
      </c>
      <c r="AC3544" s="98" t="s">
        <v>12853</v>
      </c>
      <c r="AD3544" s="12" t="s">
        <v>2794</v>
      </c>
    </row>
    <row r="3545" spans="1:30" ht="88.5" customHeight="1" x14ac:dyDescent="0.3">
      <c r="A3545" s="10" t="s">
        <v>12854</v>
      </c>
      <c r="B3545" s="11" t="s">
        <v>2787</v>
      </c>
      <c r="C3545" s="12" t="s">
        <v>2788</v>
      </c>
      <c r="D3545" s="12" t="s">
        <v>12848</v>
      </c>
      <c r="E3545" s="13" t="s">
        <v>223</v>
      </c>
      <c r="F3545" s="14" t="s">
        <v>12855</v>
      </c>
      <c r="G3545" s="14" t="s">
        <v>12856</v>
      </c>
      <c r="H3545" s="16">
        <v>43657</v>
      </c>
      <c r="I3545" s="16">
        <v>44207</v>
      </c>
      <c r="J3545" s="17" t="str">
        <f>IF(Ugovori_OPULJP[[#This Row],[DATUM ZAVRŠETKA OPERACIJE]]&gt;DATE(2023,12,31),"u provedbi","završen")</f>
        <v>završen</v>
      </c>
      <c r="K3545" s="15" t="s">
        <v>21</v>
      </c>
      <c r="L3545" s="15" t="s">
        <v>21</v>
      </c>
      <c r="M3545" s="18">
        <v>0.85</v>
      </c>
      <c r="N3545" s="18">
        <v>0.15</v>
      </c>
      <c r="O3545" s="19">
        <f>Ugovori_OPULJP[[#This Row],[Bespovratna sredstva - Ukupno (EU+Nac) HRK
= Ukupna ugovorena vrijednost bespovratnih sredstava]]*Ugovori_OPULJP[[#This Row],[EU STOPA SUFINANCIRANJA %
EU CO-FINANCING RATE %]]</f>
        <v>983814.48849999998</v>
      </c>
      <c r="P3545" s="20">
        <f>Ugovori_OPULJP[[#This Row],[Bespovratna sredstva - EU dio - HRK]]/7.5345</f>
        <v>130574.62187271881</v>
      </c>
      <c r="Q3545" s="19">
        <f>Ugovori_OPULJP[[#This Row],[Bespovratna sredstva - Ukupno (EU+Nac) HRK
= Ukupna ugovorena vrijednost bespovratnih sredstava]]*Ugovori_OPULJP[[#This Row],[STOPA NACIONALNOG SUFINANCIRANJA %]]</f>
        <v>173614.32149999999</v>
      </c>
      <c r="R3545" s="20">
        <f>Ugovori_OPULJP[[#This Row],[Bespovratna sredstva - Nacionalni dio - HRK]]/7.5345</f>
        <v>23042.580330479792</v>
      </c>
      <c r="S3545" s="19">
        <v>1157428.81</v>
      </c>
      <c r="T3545" s="20">
        <f>Ugovori_OPULJP[[#This Row],[Bespovratna sredstva - Ukupno (EU+Nac) HRK
= Ukupna ugovorena vrijednost bespovratnih sredstava]]/7.5345</f>
        <v>153617.20220319863</v>
      </c>
      <c r="U3545" s="19">
        <v>0</v>
      </c>
      <c r="V3545" s="20">
        <f>Ugovori_OPULJP[[#This Row],[Javni doprinos korisnika - HRK]]/7.5345</f>
        <v>0</v>
      </c>
      <c r="W3545" s="19">
        <v>0</v>
      </c>
      <c r="X3545" s="20">
        <f>Ugovori_OPULJP[[#This Row],[Privatni doprinos korisnika - HRK]]/7.5345</f>
        <v>0</v>
      </c>
      <c r="Y3545" s="21">
        <f>Ugovori_OPULJP[[#This Row],[Bespovratna sredstva - Ukupno (EU+Nac) HRK
= Ukupna ugovorena vrijednost bespovratnih sredstava]]+Ugovori_OPULJP[[#This Row],[Javni doprinos korisnika - HRK]]+Ugovori_OPULJP[[#This Row],[Privatni doprinos korisnika - HRK]]</f>
        <v>1157428.81</v>
      </c>
      <c r="Z3545" s="22">
        <f>Ugovori_OPULJP[[#This Row],[UKUPNI PRIHVATLJIVI IZDACI
TOTAL ELIGIBLE EXPENDITURE
= Bespovratna sredstva ukupno + doprinos korisnika
= Ukupni prihvatljivi troškovi
= Ukupna ugovorena vrijednost projekta HRK]]/7.5345</f>
        <v>153617.20220319863</v>
      </c>
      <c r="AA3545" s="13" t="s">
        <v>2792</v>
      </c>
      <c r="AB3545" s="13" t="s">
        <v>145</v>
      </c>
      <c r="AC3545" s="98" t="s">
        <v>12857</v>
      </c>
      <c r="AD3545" s="12" t="s">
        <v>2794</v>
      </c>
    </row>
    <row r="3546" spans="1:30" ht="88.5" customHeight="1" x14ac:dyDescent="0.3">
      <c r="A3546" s="10" t="s">
        <v>12858</v>
      </c>
      <c r="B3546" s="11" t="s">
        <v>2787</v>
      </c>
      <c r="C3546" s="12" t="s">
        <v>2788</v>
      </c>
      <c r="D3546" s="12" t="s">
        <v>12848</v>
      </c>
      <c r="E3546" s="13" t="s">
        <v>223</v>
      </c>
      <c r="F3546" s="14" t="s">
        <v>9127</v>
      </c>
      <c r="G3546" s="14" t="s">
        <v>12859</v>
      </c>
      <c r="H3546" s="16">
        <v>43657</v>
      </c>
      <c r="I3546" s="16">
        <v>44327</v>
      </c>
      <c r="J3546" s="17" t="str">
        <f>IF(Ugovori_OPULJP[[#This Row],[DATUM ZAVRŠETKA OPERACIJE]]&gt;DATE(2023,12,31),"u provedbi","završen")</f>
        <v>završen</v>
      </c>
      <c r="K3546" s="15" t="s">
        <v>20</v>
      </c>
      <c r="L3546" s="15" t="s">
        <v>21</v>
      </c>
      <c r="M3546" s="18">
        <v>0.85</v>
      </c>
      <c r="N3546" s="18">
        <v>0.15</v>
      </c>
      <c r="O3546" s="19">
        <f>Ugovori_OPULJP[[#This Row],[Bespovratna sredstva - Ukupno (EU+Nac) HRK
= Ukupna ugovorena vrijednost bespovratnih sredstava]]*Ugovori_OPULJP[[#This Row],[EU STOPA SUFINANCIRANJA %
EU CO-FINANCING RATE %]]</f>
        <v>1017634.3395000001</v>
      </c>
      <c r="P3546" s="20">
        <f>Ugovori_OPULJP[[#This Row],[Bespovratna sredstva - EU dio - HRK]]/7.5345</f>
        <v>135063.28747760304</v>
      </c>
      <c r="Q3546" s="19">
        <f>Ugovori_OPULJP[[#This Row],[Bespovratna sredstva - Ukupno (EU+Nac) HRK
= Ukupna ugovorena vrijednost bespovratnih sredstava]]*Ugovori_OPULJP[[#This Row],[STOPA NACIONALNOG SUFINANCIRANJA %]]</f>
        <v>179582.53050000002</v>
      </c>
      <c r="R3546" s="20">
        <f>Ugovori_OPULJP[[#This Row],[Bespovratna sredstva - Nacionalni dio - HRK]]/7.5345</f>
        <v>23834.697790165243</v>
      </c>
      <c r="S3546" s="19">
        <v>1197216.8700000001</v>
      </c>
      <c r="T3546" s="20">
        <f>Ugovori_OPULJP[[#This Row],[Bespovratna sredstva - Ukupno (EU+Nac) HRK
= Ukupna ugovorena vrijednost bespovratnih sredstava]]/7.5345</f>
        <v>158897.98526776826</v>
      </c>
      <c r="U3546" s="19">
        <v>0</v>
      </c>
      <c r="V3546" s="20">
        <f>Ugovori_OPULJP[[#This Row],[Javni doprinos korisnika - HRK]]/7.5345</f>
        <v>0</v>
      </c>
      <c r="W3546" s="19">
        <v>0</v>
      </c>
      <c r="X3546" s="20">
        <f>Ugovori_OPULJP[[#This Row],[Privatni doprinos korisnika - HRK]]/7.5345</f>
        <v>0</v>
      </c>
      <c r="Y3546" s="21">
        <f>Ugovori_OPULJP[[#This Row],[Bespovratna sredstva - Ukupno (EU+Nac) HRK
= Ukupna ugovorena vrijednost bespovratnih sredstava]]+Ugovori_OPULJP[[#This Row],[Javni doprinos korisnika - HRK]]+Ugovori_OPULJP[[#This Row],[Privatni doprinos korisnika - HRK]]</f>
        <v>1197216.8700000001</v>
      </c>
      <c r="Z3546" s="22">
        <f>Ugovori_OPULJP[[#This Row],[UKUPNI PRIHVATLJIVI IZDACI
TOTAL ELIGIBLE EXPENDITURE
= Bespovratna sredstva ukupno + doprinos korisnika
= Ukupni prihvatljivi troškovi
= Ukupna ugovorena vrijednost projekta HRK]]/7.5345</f>
        <v>158897.98526776826</v>
      </c>
      <c r="AA3546" s="13" t="s">
        <v>2792</v>
      </c>
      <c r="AB3546" s="13" t="s">
        <v>145</v>
      </c>
      <c r="AC3546" s="98" t="s">
        <v>12860</v>
      </c>
      <c r="AD3546" s="12" t="s">
        <v>2794</v>
      </c>
    </row>
    <row r="3547" spans="1:30" ht="88.5" customHeight="1" x14ac:dyDescent="0.3">
      <c r="A3547" s="10" t="s">
        <v>12861</v>
      </c>
      <c r="B3547" s="11" t="s">
        <v>2787</v>
      </c>
      <c r="C3547" s="12" t="s">
        <v>2788</v>
      </c>
      <c r="D3547" s="12" t="s">
        <v>12848</v>
      </c>
      <c r="E3547" s="13" t="s">
        <v>223</v>
      </c>
      <c r="F3547" s="14" t="s">
        <v>12862</v>
      </c>
      <c r="G3547" s="14" t="s">
        <v>8115</v>
      </c>
      <c r="H3547" s="16">
        <v>43657</v>
      </c>
      <c r="I3547" s="16">
        <v>44196</v>
      </c>
      <c r="J3547" s="17" t="str">
        <f>IF(Ugovori_OPULJP[[#This Row],[DATUM ZAVRŠETKA OPERACIJE]]&gt;DATE(2023,12,31),"u provedbi","završen")</f>
        <v>završen</v>
      </c>
      <c r="K3547" s="15" t="s">
        <v>12863</v>
      </c>
      <c r="L3547" s="15" t="s">
        <v>21</v>
      </c>
      <c r="M3547" s="18">
        <v>0.85</v>
      </c>
      <c r="N3547" s="18">
        <v>0.15</v>
      </c>
      <c r="O3547" s="19">
        <f>Ugovori_OPULJP[[#This Row],[Bespovratna sredstva - Ukupno (EU+Nac) HRK
= Ukupna ugovorena vrijednost bespovratnih sredstava]]*Ugovori_OPULJP[[#This Row],[EU STOPA SUFINANCIRANJA %
EU CO-FINANCING RATE %]]</f>
        <v>874950.152</v>
      </c>
      <c r="P3547" s="20">
        <f>Ugovori_OPULJP[[#This Row],[Bespovratna sredstva - EU dio - HRK]]/7.5345</f>
        <v>116125.84139624394</v>
      </c>
      <c r="Q3547" s="19">
        <f>Ugovori_OPULJP[[#This Row],[Bespovratna sredstva - Ukupno (EU+Nac) HRK
= Ukupna ugovorena vrijednost bespovratnih sredstava]]*Ugovori_OPULJP[[#This Row],[STOPA NACIONALNOG SUFINANCIRANJA %]]</f>
        <v>154402.96799999999</v>
      </c>
      <c r="R3547" s="20">
        <f>Ugovori_OPULJP[[#This Row],[Bespovratna sredstva - Nacionalni dio - HRK]]/7.5345</f>
        <v>20492.795540513634</v>
      </c>
      <c r="S3547" s="19">
        <v>1029353.12</v>
      </c>
      <c r="T3547" s="20">
        <f>Ugovori_OPULJP[[#This Row],[Bespovratna sredstva - Ukupno (EU+Nac) HRK
= Ukupna ugovorena vrijednost bespovratnih sredstava]]/7.5345</f>
        <v>136618.63693675757</v>
      </c>
      <c r="U3547" s="19">
        <v>0</v>
      </c>
      <c r="V3547" s="20">
        <f>Ugovori_OPULJP[[#This Row],[Javni doprinos korisnika - HRK]]/7.5345</f>
        <v>0</v>
      </c>
      <c r="W3547" s="19">
        <v>0</v>
      </c>
      <c r="X3547" s="20">
        <f>Ugovori_OPULJP[[#This Row],[Privatni doprinos korisnika - HRK]]/7.5345</f>
        <v>0</v>
      </c>
      <c r="Y3547" s="21">
        <f>Ugovori_OPULJP[[#This Row],[Bespovratna sredstva - Ukupno (EU+Nac) HRK
= Ukupna ugovorena vrijednost bespovratnih sredstava]]+Ugovori_OPULJP[[#This Row],[Javni doprinos korisnika - HRK]]+Ugovori_OPULJP[[#This Row],[Privatni doprinos korisnika - HRK]]</f>
        <v>1029353.12</v>
      </c>
      <c r="Z3547" s="22">
        <f>Ugovori_OPULJP[[#This Row],[UKUPNI PRIHVATLJIVI IZDACI
TOTAL ELIGIBLE EXPENDITURE
= Bespovratna sredstva ukupno + doprinos korisnika
= Ukupni prihvatljivi troškovi
= Ukupna ugovorena vrijednost projekta HRK]]/7.5345</f>
        <v>136618.63693675757</v>
      </c>
      <c r="AA3547" s="13" t="s">
        <v>2792</v>
      </c>
      <c r="AB3547" s="13" t="s">
        <v>145</v>
      </c>
      <c r="AC3547" s="98" t="s">
        <v>12864</v>
      </c>
      <c r="AD3547" s="12" t="s">
        <v>2794</v>
      </c>
    </row>
    <row r="3548" spans="1:30" ht="88.5" customHeight="1" x14ac:dyDescent="0.3">
      <c r="A3548" s="10" t="s">
        <v>12865</v>
      </c>
      <c r="B3548" s="11" t="s">
        <v>2787</v>
      </c>
      <c r="C3548" s="12" t="s">
        <v>2788</v>
      </c>
      <c r="D3548" s="12" t="s">
        <v>12848</v>
      </c>
      <c r="E3548" s="13" t="s">
        <v>223</v>
      </c>
      <c r="F3548" s="14" t="s">
        <v>12866</v>
      </c>
      <c r="G3548" s="14" t="s">
        <v>2515</v>
      </c>
      <c r="H3548" s="16">
        <v>43657</v>
      </c>
      <c r="I3548" s="16">
        <v>44388</v>
      </c>
      <c r="J3548" s="17" t="str">
        <f>IF(Ugovori_OPULJP[[#This Row],[DATUM ZAVRŠETKA OPERACIJE]]&gt;DATE(2023,12,31),"u provedbi","završen")</f>
        <v>završen</v>
      </c>
      <c r="K3548" s="15" t="s">
        <v>66</v>
      </c>
      <c r="L3548" s="15" t="s">
        <v>66</v>
      </c>
      <c r="M3548" s="18">
        <v>0.85</v>
      </c>
      <c r="N3548" s="18">
        <v>0.15</v>
      </c>
      <c r="O3548" s="19">
        <f>Ugovori_OPULJP[[#This Row],[Bespovratna sredstva - Ukupno (EU+Nac) HRK
= Ukupna ugovorena vrijednost bespovratnih sredstava]]*Ugovori_OPULJP[[#This Row],[EU STOPA SUFINANCIRANJA %
EU CO-FINANCING RATE %]]</f>
        <v>1019947.4615</v>
      </c>
      <c r="P3548" s="20">
        <f>Ugovori_OPULJP[[#This Row],[Bespovratna sredstva - EU dio - HRK]]/7.5345</f>
        <v>135370.29152564867</v>
      </c>
      <c r="Q3548" s="19">
        <f>Ugovori_OPULJP[[#This Row],[Bespovratna sredstva - Ukupno (EU+Nac) HRK
= Ukupna ugovorena vrijednost bespovratnih sredstava]]*Ugovori_OPULJP[[#This Row],[STOPA NACIONALNOG SUFINANCIRANJA %]]</f>
        <v>179990.7285</v>
      </c>
      <c r="R3548" s="20">
        <f>Ugovori_OPULJP[[#This Row],[Bespovratna sredstva - Nacionalni dio - HRK]]/7.5345</f>
        <v>23888.874975114471</v>
      </c>
      <c r="S3548" s="19">
        <v>1199938.19</v>
      </c>
      <c r="T3548" s="20">
        <f>Ugovori_OPULJP[[#This Row],[Bespovratna sredstva - Ukupno (EU+Nac) HRK
= Ukupna ugovorena vrijednost bespovratnih sredstava]]/7.5345</f>
        <v>159259.16650076315</v>
      </c>
      <c r="U3548" s="19">
        <v>0</v>
      </c>
      <c r="V3548" s="20">
        <f>Ugovori_OPULJP[[#This Row],[Javni doprinos korisnika - HRK]]/7.5345</f>
        <v>0</v>
      </c>
      <c r="W3548" s="19">
        <v>0</v>
      </c>
      <c r="X3548" s="20">
        <f>Ugovori_OPULJP[[#This Row],[Privatni doprinos korisnika - HRK]]/7.5345</f>
        <v>0</v>
      </c>
      <c r="Y3548" s="21">
        <f>Ugovori_OPULJP[[#This Row],[Bespovratna sredstva - Ukupno (EU+Nac) HRK
= Ukupna ugovorena vrijednost bespovratnih sredstava]]+Ugovori_OPULJP[[#This Row],[Javni doprinos korisnika - HRK]]+Ugovori_OPULJP[[#This Row],[Privatni doprinos korisnika - HRK]]</f>
        <v>1199938.19</v>
      </c>
      <c r="Z3548" s="22">
        <f>Ugovori_OPULJP[[#This Row],[UKUPNI PRIHVATLJIVI IZDACI
TOTAL ELIGIBLE EXPENDITURE
= Bespovratna sredstva ukupno + doprinos korisnika
= Ukupni prihvatljivi troškovi
= Ukupna ugovorena vrijednost projekta HRK]]/7.5345</f>
        <v>159259.16650076315</v>
      </c>
      <c r="AA3548" s="13" t="s">
        <v>2792</v>
      </c>
      <c r="AB3548" s="13" t="s">
        <v>145</v>
      </c>
      <c r="AC3548" s="98" t="s">
        <v>12867</v>
      </c>
      <c r="AD3548" s="12" t="s">
        <v>2794</v>
      </c>
    </row>
    <row r="3549" spans="1:30" ht="88.5" customHeight="1" x14ac:dyDescent="0.3">
      <c r="A3549" s="10" t="s">
        <v>12868</v>
      </c>
      <c r="B3549" s="11" t="s">
        <v>2787</v>
      </c>
      <c r="C3549" s="12" t="s">
        <v>2788</v>
      </c>
      <c r="D3549" s="12" t="s">
        <v>12848</v>
      </c>
      <c r="E3549" s="13" t="s">
        <v>223</v>
      </c>
      <c r="F3549" s="14" t="s">
        <v>12869</v>
      </c>
      <c r="G3549" s="14" t="s">
        <v>12870</v>
      </c>
      <c r="H3549" s="16">
        <v>43657</v>
      </c>
      <c r="I3549" s="16">
        <v>44388</v>
      </c>
      <c r="J3549" s="17" t="str">
        <f>IF(Ugovori_OPULJP[[#This Row],[DATUM ZAVRŠETKA OPERACIJE]]&gt;DATE(2023,12,31),"u provedbi","završen")</f>
        <v>završen</v>
      </c>
      <c r="K3549" s="15" t="s">
        <v>12871</v>
      </c>
      <c r="L3549" s="15" t="s">
        <v>586</v>
      </c>
      <c r="M3549" s="18">
        <v>0.85</v>
      </c>
      <c r="N3549" s="18">
        <v>0.15</v>
      </c>
      <c r="O3549" s="19">
        <f>Ugovori_OPULJP[[#This Row],[Bespovratna sredstva - Ukupno (EU+Nac) HRK
= Ukupna ugovorena vrijednost bespovratnih sredstava]]*Ugovori_OPULJP[[#This Row],[EU STOPA SUFINANCIRANJA %
EU CO-FINANCING RATE %]]</f>
        <v>997424.22950000002</v>
      </c>
      <c r="P3549" s="20">
        <f>Ugovori_OPULJP[[#This Row],[Bespovratna sredstva - EU dio - HRK]]/7.5345</f>
        <v>132380.9449200345</v>
      </c>
      <c r="Q3549" s="19">
        <f>Ugovori_OPULJP[[#This Row],[Bespovratna sredstva - Ukupno (EU+Nac) HRK
= Ukupna ugovorena vrijednost bespovratnih sredstava]]*Ugovori_OPULJP[[#This Row],[STOPA NACIONALNOG SUFINANCIRANJA %]]</f>
        <v>176016.0405</v>
      </c>
      <c r="R3549" s="20">
        <f>Ugovori_OPULJP[[#This Row],[Bespovratna sredstva - Nacionalni dio - HRK]]/7.5345</f>
        <v>23361.34322118256</v>
      </c>
      <c r="S3549" s="19">
        <v>1173440.27</v>
      </c>
      <c r="T3549" s="20">
        <f>Ugovori_OPULJP[[#This Row],[Bespovratna sredstva - Ukupno (EU+Nac) HRK
= Ukupna ugovorena vrijednost bespovratnih sredstava]]/7.5345</f>
        <v>155742.28814121705</v>
      </c>
      <c r="U3549" s="19">
        <v>0</v>
      </c>
      <c r="V3549" s="20">
        <f>Ugovori_OPULJP[[#This Row],[Javni doprinos korisnika - HRK]]/7.5345</f>
        <v>0</v>
      </c>
      <c r="W3549" s="19">
        <v>0</v>
      </c>
      <c r="X3549" s="20">
        <f>Ugovori_OPULJP[[#This Row],[Privatni doprinos korisnika - HRK]]/7.5345</f>
        <v>0</v>
      </c>
      <c r="Y3549" s="21">
        <f>Ugovori_OPULJP[[#This Row],[Bespovratna sredstva - Ukupno (EU+Nac) HRK
= Ukupna ugovorena vrijednost bespovratnih sredstava]]+Ugovori_OPULJP[[#This Row],[Javni doprinos korisnika - HRK]]+Ugovori_OPULJP[[#This Row],[Privatni doprinos korisnika - HRK]]</f>
        <v>1173440.27</v>
      </c>
      <c r="Z3549" s="22">
        <f>Ugovori_OPULJP[[#This Row],[UKUPNI PRIHVATLJIVI IZDACI
TOTAL ELIGIBLE EXPENDITURE
= Bespovratna sredstva ukupno + doprinos korisnika
= Ukupni prihvatljivi troškovi
= Ukupna ugovorena vrijednost projekta HRK]]/7.5345</f>
        <v>155742.28814121705</v>
      </c>
      <c r="AA3549" s="13" t="s">
        <v>2792</v>
      </c>
      <c r="AB3549" s="13" t="s">
        <v>145</v>
      </c>
      <c r="AC3549" s="98" t="s">
        <v>12872</v>
      </c>
      <c r="AD3549" s="12" t="s">
        <v>2794</v>
      </c>
    </row>
    <row r="3550" spans="1:30" ht="88.5" customHeight="1" x14ac:dyDescent="0.3">
      <c r="A3550" s="10" t="s">
        <v>12873</v>
      </c>
      <c r="B3550" s="11" t="s">
        <v>2787</v>
      </c>
      <c r="C3550" s="12" t="s">
        <v>2788</v>
      </c>
      <c r="D3550" s="12" t="s">
        <v>12848</v>
      </c>
      <c r="E3550" s="13" t="s">
        <v>223</v>
      </c>
      <c r="F3550" s="14" t="s">
        <v>12874</v>
      </c>
      <c r="G3550" s="14" t="s">
        <v>4624</v>
      </c>
      <c r="H3550" s="16">
        <v>43678</v>
      </c>
      <c r="I3550" s="16">
        <v>44407</v>
      </c>
      <c r="J3550" s="17" t="str">
        <f>IF(Ugovori_OPULJP[[#This Row],[DATUM ZAVRŠETKA OPERACIJE]]&gt;DATE(2023,12,31),"u provedbi","završen")</f>
        <v>završen</v>
      </c>
      <c r="K3550" s="15" t="s">
        <v>12875</v>
      </c>
      <c r="L3550" s="15" t="s">
        <v>21</v>
      </c>
      <c r="M3550" s="18">
        <v>0.85</v>
      </c>
      <c r="N3550" s="18">
        <v>0.15</v>
      </c>
      <c r="O3550" s="19">
        <f>Ugovori_OPULJP[[#This Row],[Bespovratna sredstva - Ukupno (EU+Nac) HRK
= Ukupna ugovorena vrijednost bespovratnih sredstava]]*Ugovori_OPULJP[[#This Row],[EU STOPA SUFINANCIRANJA %
EU CO-FINANCING RATE %]]</f>
        <v>958812.93699999992</v>
      </c>
      <c r="P3550" s="20">
        <f>Ugovori_OPULJP[[#This Row],[Bespovratna sredstva - EU dio - HRK]]/7.5345</f>
        <v>127256.3457429159</v>
      </c>
      <c r="Q3550" s="19">
        <f>Ugovori_OPULJP[[#This Row],[Bespovratna sredstva - Ukupno (EU+Nac) HRK
= Ukupna ugovorena vrijednost bespovratnih sredstava]]*Ugovori_OPULJP[[#This Row],[STOPA NACIONALNOG SUFINANCIRANJA %]]</f>
        <v>169202.283</v>
      </c>
      <c r="R3550" s="20">
        <f>Ugovori_OPULJP[[#This Row],[Bespovratna sredstva - Nacionalni dio - HRK]]/7.5345</f>
        <v>22457.002189926337</v>
      </c>
      <c r="S3550" s="19">
        <v>1128015.22</v>
      </c>
      <c r="T3550" s="20">
        <f>Ugovori_OPULJP[[#This Row],[Bespovratna sredstva - Ukupno (EU+Nac) HRK
= Ukupna ugovorena vrijednost bespovratnih sredstava]]/7.5345</f>
        <v>149713.34793284224</v>
      </c>
      <c r="U3550" s="19">
        <v>0</v>
      </c>
      <c r="V3550" s="20">
        <f>Ugovori_OPULJP[[#This Row],[Javni doprinos korisnika - HRK]]/7.5345</f>
        <v>0</v>
      </c>
      <c r="W3550" s="19">
        <v>0</v>
      </c>
      <c r="X3550" s="20">
        <f>Ugovori_OPULJP[[#This Row],[Privatni doprinos korisnika - HRK]]/7.5345</f>
        <v>0</v>
      </c>
      <c r="Y3550" s="21">
        <f>Ugovori_OPULJP[[#This Row],[Bespovratna sredstva - Ukupno (EU+Nac) HRK
= Ukupna ugovorena vrijednost bespovratnih sredstava]]+Ugovori_OPULJP[[#This Row],[Javni doprinos korisnika - HRK]]+Ugovori_OPULJP[[#This Row],[Privatni doprinos korisnika - HRK]]</f>
        <v>1128015.22</v>
      </c>
      <c r="Z3550" s="22">
        <f>Ugovori_OPULJP[[#This Row],[UKUPNI PRIHVATLJIVI IZDACI
TOTAL ELIGIBLE EXPENDITURE
= Bespovratna sredstva ukupno + doprinos korisnika
= Ukupni prihvatljivi troškovi
= Ukupna ugovorena vrijednost projekta HRK]]/7.5345</f>
        <v>149713.34793284224</v>
      </c>
      <c r="AA3550" s="13" t="s">
        <v>2792</v>
      </c>
      <c r="AB3550" s="13" t="s">
        <v>145</v>
      </c>
      <c r="AC3550" s="98" t="s">
        <v>12876</v>
      </c>
      <c r="AD3550" s="12" t="s">
        <v>2794</v>
      </c>
    </row>
    <row r="3551" spans="1:30" ht="88.5" customHeight="1" x14ac:dyDescent="0.3">
      <c r="A3551" s="10" t="s">
        <v>12877</v>
      </c>
      <c r="B3551" s="11" t="s">
        <v>2787</v>
      </c>
      <c r="C3551" s="12" t="s">
        <v>2788</v>
      </c>
      <c r="D3551" s="12" t="s">
        <v>12848</v>
      </c>
      <c r="E3551" s="13" t="s">
        <v>223</v>
      </c>
      <c r="F3551" s="14" t="s">
        <v>12878</v>
      </c>
      <c r="G3551" s="32" t="s">
        <v>7047</v>
      </c>
      <c r="H3551" s="16">
        <v>43657</v>
      </c>
      <c r="I3551" s="16">
        <v>44500</v>
      </c>
      <c r="J3551" s="17" t="str">
        <f>IF(Ugovori_OPULJP[[#This Row],[DATUM ZAVRŠETKA OPERACIJE]]&gt;DATE(2023,12,31),"u provedbi","završen")</f>
        <v>završen</v>
      </c>
      <c r="K3551" s="15" t="s">
        <v>12879</v>
      </c>
      <c r="L3551" s="15" t="s">
        <v>21</v>
      </c>
      <c r="M3551" s="18">
        <v>0.85</v>
      </c>
      <c r="N3551" s="18">
        <v>0.15</v>
      </c>
      <c r="O3551" s="19">
        <f>Ugovori_OPULJP[[#This Row],[Bespovratna sredstva - Ukupno (EU+Nac) HRK
= Ukupna ugovorena vrijednost bespovratnih sredstava]]*Ugovori_OPULJP[[#This Row],[EU STOPA SUFINANCIRANJA %
EU CO-FINANCING RATE %]]</f>
        <v>1020000</v>
      </c>
      <c r="P3551" s="20">
        <f>Ugovori_OPULJP[[#This Row],[Bespovratna sredstva - EU dio - HRK]]/7.5345</f>
        <v>135377.26458291858</v>
      </c>
      <c r="Q3551" s="19">
        <f>Ugovori_OPULJP[[#This Row],[Bespovratna sredstva - Ukupno (EU+Nac) HRK
= Ukupna ugovorena vrijednost bespovratnih sredstava]]*Ugovori_OPULJP[[#This Row],[STOPA NACIONALNOG SUFINANCIRANJA %]]</f>
        <v>180000</v>
      </c>
      <c r="R3551" s="20">
        <f>Ugovori_OPULJP[[#This Row],[Bespovratna sredstva - Nacionalni dio - HRK]]/7.5345</f>
        <v>23890.105514632687</v>
      </c>
      <c r="S3551" s="19">
        <v>1200000</v>
      </c>
      <c r="T3551" s="20">
        <f>Ugovori_OPULJP[[#This Row],[Bespovratna sredstva - Ukupno (EU+Nac) HRK
= Ukupna ugovorena vrijednost bespovratnih sredstava]]/7.5345</f>
        <v>159267.37009755126</v>
      </c>
      <c r="U3551" s="19">
        <v>0</v>
      </c>
      <c r="V3551" s="20">
        <f>Ugovori_OPULJP[[#This Row],[Javni doprinos korisnika - HRK]]/7.5345</f>
        <v>0</v>
      </c>
      <c r="W3551" s="19">
        <v>0</v>
      </c>
      <c r="X3551" s="20">
        <f>Ugovori_OPULJP[[#This Row],[Privatni doprinos korisnika - HRK]]/7.5345</f>
        <v>0</v>
      </c>
      <c r="Y3551" s="21">
        <f>Ugovori_OPULJP[[#This Row],[Bespovratna sredstva - Ukupno (EU+Nac) HRK
= Ukupna ugovorena vrijednost bespovratnih sredstava]]+Ugovori_OPULJP[[#This Row],[Javni doprinos korisnika - HRK]]+Ugovori_OPULJP[[#This Row],[Privatni doprinos korisnika - HRK]]</f>
        <v>1200000</v>
      </c>
      <c r="Z3551" s="22">
        <f>Ugovori_OPULJP[[#This Row],[UKUPNI PRIHVATLJIVI IZDACI
TOTAL ELIGIBLE EXPENDITURE
= Bespovratna sredstva ukupno + doprinos korisnika
= Ukupni prihvatljivi troškovi
= Ukupna ugovorena vrijednost projekta HRK]]/7.5345</f>
        <v>159267.37009755126</v>
      </c>
      <c r="AA3551" s="13" t="s">
        <v>2792</v>
      </c>
      <c r="AB3551" s="13" t="s">
        <v>145</v>
      </c>
      <c r="AC3551" s="98" t="s">
        <v>12880</v>
      </c>
      <c r="AD3551" s="12" t="s">
        <v>2794</v>
      </c>
    </row>
    <row r="3552" spans="1:30" ht="88.5" customHeight="1" x14ac:dyDescent="0.3">
      <c r="A3552" s="10" t="s">
        <v>12881</v>
      </c>
      <c r="B3552" s="11" t="s">
        <v>2787</v>
      </c>
      <c r="C3552" s="12" t="s">
        <v>2788</v>
      </c>
      <c r="D3552" s="12" t="s">
        <v>12848</v>
      </c>
      <c r="E3552" s="13" t="s">
        <v>223</v>
      </c>
      <c r="F3552" s="14" t="s">
        <v>12882</v>
      </c>
      <c r="G3552" s="14" t="s">
        <v>2391</v>
      </c>
      <c r="H3552" s="16">
        <v>43658</v>
      </c>
      <c r="I3552" s="16">
        <v>44572</v>
      </c>
      <c r="J3552" s="17" t="str">
        <f>IF(Ugovori_OPULJP[[#This Row],[DATUM ZAVRŠETKA OPERACIJE]]&gt;DATE(2023,12,31),"u provedbi","završen")</f>
        <v>završen</v>
      </c>
      <c r="K3552" s="15" t="s">
        <v>240</v>
      </c>
      <c r="L3552" s="15" t="s">
        <v>240</v>
      </c>
      <c r="M3552" s="18">
        <v>0.85</v>
      </c>
      <c r="N3552" s="18">
        <v>0.15</v>
      </c>
      <c r="O3552" s="19">
        <f>Ugovori_OPULJP[[#This Row],[Bespovratna sredstva - Ukupno (EU+Nac) HRK
= Ukupna ugovorena vrijednost bespovratnih sredstava]]*Ugovori_OPULJP[[#This Row],[EU STOPA SUFINANCIRANJA %
EU CO-FINANCING RATE %]]</f>
        <v>964663.08750000002</v>
      </c>
      <c r="P3552" s="20">
        <f>Ugovori_OPULJP[[#This Row],[Bespovratna sredstva - EU dio - HRK]]/7.5345</f>
        <v>128032.79414692415</v>
      </c>
      <c r="Q3552" s="19">
        <f>Ugovori_OPULJP[[#This Row],[Bespovratna sredstva - Ukupno (EU+Nac) HRK
= Ukupna ugovorena vrijednost bespovratnih sredstava]]*Ugovori_OPULJP[[#This Row],[STOPA NACIONALNOG SUFINANCIRANJA %]]</f>
        <v>170234.66250000001</v>
      </c>
      <c r="R3552" s="20">
        <f>Ugovori_OPULJP[[#This Row],[Bespovratna sredstva - Nacionalni dio - HRK]]/7.5345</f>
        <v>22594.022496516027</v>
      </c>
      <c r="S3552" s="19">
        <v>1134897.75</v>
      </c>
      <c r="T3552" s="20">
        <f>Ugovori_OPULJP[[#This Row],[Bespovratna sredstva - Ukupno (EU+Nac) HRK
= Ukupna ugovorena vrijednost bespovratnih sredstava]]/7.5345</f>
        <v>150626.81664344016</v>
      </c>
      <c r="U3552" s="19">
        <v>0</v>
      </c>
      <c r="V3552" s="20">
        <f>Ugovori_OPULJP[[#This Row],[Javni doprinos korisnika - HRK]]/7.5345</f>
        <v>0</v>
      </c>
      <c r="W3552" s="19">
        <v>0</v>
      </c>
      <c r="X3552" s="20">
        <f>Ugovori_OPULJP[[#This Row],[Privatni doprinos korisnika - HRK]]/7.5345</f>
        <v>0</v>
      </c>
      <c r="Y3552" s="21">
        <f>Ugovori_OPULJP[[#This Row],[Bespovratna sredstva - Ukupno (EU+Nac) HRK
= Ukupna ugovorena vrijednost bespovratnih sredstava]]+Ugovori_OPULJP[[#This Row],[Javni doprinos korisnika - HRK]]+Ugovori_OPULJP[[#This Row],[Privatni doprinos korisnika - HRK]]</f>
        <v>1134897.75</v>
      </c>
      <c r="Z3552" s="22">
        <f>Ugovori_OPULJP[[#This Row],[UKUPNI PRIHVATLJIVI IZDACI
TOTAL ELIGIBLE EXPENDITURE
= Bespovratna sredstva ukupno + doprinos korisnika
= Ukupni prihvatljivi troškovi
= Ukupna ugovorena vrijednost projekta HRK]]/7.5345</f>
        <v>150626.81664344016</v>
      </c>
      <c r="AA3552" s="13" t="s">
        <v>2792</v>
      </c>
      <c r="AB3552" s="13" t="s">
        <v>145</v>
      </c>
      <c r="AC3552" s="98" t="s">
        <v>12883</v>
      </c>
      <c r="AD3552" s="12" t="s">
        <v>2794</v>
      </c>
    </row>
    <row r="3553" spans="1:30" ht="88.5" customHeight="1" x14ac:dyDescent="0.3">
      <c r="A3553" s="10" t="s">
        <v>12884</v>
      </c>
      <c r="B3553" s="11" t="s">
        <v>2787</v>
      </c>
      <c r="C3553" s="12" t="s">
        <v>2788</v>
      </c>
      <c r="D3553" s="12" t="s">
        <v>12848</v>
      </c>
      <c r="E3553" s="13" t="s">
        <v>223</v>
      </c>
      <c r="F3553" s="14" t="s">
        <v>12885</v>
      </c>
      <c r="G3553" s="14" t="s">
        <v>8017</v>
      </c>
      <c r="H3553" s="16">
        <v>43709</v>
      </c>
      <c r="I3553" s="16">
        <v>44378</v>
      </c>
      <c r="J3553" s="17" t="str">
        <f>IF(Ugovori_OPULJP[[#This Row],[DATUM ZAVRŠETKA OPERACIJE]]&gt;DATE(2023,12,31),"u provedbi","završen")</f>
        <v>završen</v>
      </c>
      <c r="K3553" s="15" t="s">
        <v>197</v>
      </c>
      <c r="L3553" s="15" t="s">
        <v>21</v>
      </c>
      <c r="M3553" s="18">
        <v>0.85</v>
      </c>
      <c r="N3553" s="18">
        <v>0.15</v>
      </c>
      <c r="O3553" s="19">
        <f>Ugovori_OPULJP[[#This Row],[Bespovratna sredstva - Ukupno (EU+Nac) HRK
= Ukupna ugovorena vrijednost bespovratnih sredstava]]*Ugovori_OPULJP[[#This Row],[EU STOPA SUFINANCIRANJA %
EU CO-FINANCING RATE %]]</f>
        <v>995363.31099999987</v>
      </c>
      <c r="P3553" s="20">
        <f>Ugovori_OPULJP[[#This Row],[Bespovratna sredstva - EU dio - HRK]]/7.5345</f>
        <v>132107.41402880082</v>
      </c>
      <c r="Q3553" s="19">
        <f>Ugovori_OPULJP[[#This Row],[Bespovratna sredstva - Ukupno (EU+Nac) HRK
= Ukupna ugovorena vrijednost bespovratnih sredstava]]*Ugovori_OPULJP[[#This Row],[STOPA NACIONALNOG SUFINANCIRANJA %]]</f>
        <v>175652.34899999999</v>
      </c>
      <c r="R3553" s="20">
        <f>Ugovori_OPULJP[[#This Row],[Bespovratna sredstva - Nacionalni dio - HRK]]/7.5345</f>
        <v>23313.073063906028</v>
      </c>
      <c r="S3553" s="19">
        <v>1171015.6599999999</v>
      </c>
      <c r="T3553" s="20">
        <f>Ugovori_OPULJP[[#This Row],[Bespovratna sredstva - Ukupno (EU+Nac) HRK
= Ukupna ugovorena vrijednost bespovratnih sredstava]]/7.5345</f>
        <v>155420.48709270687</v>
      </c>
      <c r="U3553" s="19">
        <v>0</v>
      </c>
      <c r="V3553" s="20">
        <f>Ugovori_OPULJP[[#This Row],[Javni doprinos korisnika - HRK]]/7.5345</f>
        <v>0</v>
      </c>
      <c r="W3553" s="19">
        <v>0</v>
      </c>
      <c r="X3553" s="20">
        <f>Ugovori_OPULJP[[#This Row],[Privatni doprinos korisnika - HRK]]/7.5345</f>
        <v>0</v>
      </c>
      <c r="Y3553" s="21">
        <f>Ugovori_OPULJP[[#This Row],[Bespovratna sredstva - Ukupno (EU+Nac) HRK
= Ukupna ugovorena vrijednost bespovratnih sredstava]]+Ugovori_OPULJP[[#This Row],[Javni doprinos korisnika - HRK]]+Ugovori_OPULJP[[#This Row],[Privatni doprinos korisnika - HRK]]</f>
        <v>1171015.6599999999</v>
      </c>
      <c r="Z3553" s="22">
        <f>Ugovori_OPULJP[[#This Row],[UKUPNI PRIHVATLJIVI IZDACI
TOTAL ELIGIBLE EXPENDITURE
= Bespovratna sredstva ukupno + doprinos korisnika
= Ukupni prihvatljivi troškovi
= Ukupna ugovorena vrijednost projekta HRK]]/7.5345</f>
        <v>155420.48709270687</v>
      </c>
      <c r="AA3553" s="13" t="s">
        <v>2792</v>
      </c>
      <c r="AB3553" s="13" t="s">
        <v>145</v>
      </c>
      <c r="AC3553" s="98" t="s">
        <v>12886</v>
      </c>
      <c r="AD3553" s="12" t="s">
        <v>2794</v>
      </c>
    </row>
    <row r="3554" spans="1:30" ht="88.5" customHeight="1" x14ac:dyDescent="0.3">
      <c r="A3554" s="10" t="s">
        <v>12887</v>
      </c>
      <c r="B3554" s="11" t="s">
        <v>2787</v>
      </c>
      <c r="C3554" s="12" t="s">
        <v>2788</v>
      </c>
      <c r="D3554" s="12" t="s">
        <v>12848</v>
      </c>
      <c r="E3554" s="13" t="s">
        <v>223</v>
      </c>
      <c r="F3554" s="14" t="s">
        <v>12888</v>
      </c>
      <c r="G3554" s="14" t="s">
        <v>2422</v>
      </c>
      <c r="H3554" s="16">
        <v>43709</v>
      </c>
      <c r="I3554" s="16">
        <v>44440</v>
      </c>
      <c r="J3554" s="17" t="str">
        <f>IF(Ugovori_OPULJP[[#This Row],[DATUM ZAVRŠETKA OPERACIJE]]&gt;DATE(2023,12,31),"u provedbi","završen")</f>
        <v>završen</v>
      </c>
      <c r="K3554" s="15" t="s">
        <v>12889</v>
      </c>
      <c r="L3554" s="15" t="s">
        <v>86</v>
      </c>
      <c r="M3554" s="18">
        <v>0.85</v>
      </c>
      <c r="N3554" s="18">
        <v>0.15</v>
      </c>
      <c r="O3554" s="19">
        <f>Ugovori_OPULJP[[#This Row],[Bespovratna sredstva - Ukupno (EU+Nac) HRK
= Ukupna ugovorena vrijednost bespovratnih sredstava]]*Ugovori_OPULJP[[#This Row],[EU STOPA SUFINANCIRANJA %
EU CO-FINANCING RATE %]]</f>
        <v>974119.92399999988</v>
      </c>
      <c r="P3554" s="20">
        <f>Ugovori_OPULJP[[#This Row],[Bespovratna sredstva - EU dio - HRK]]/7.5345</f>
        <v>129287.93204592208</v>
      </c>
      <c r="Q3554" s="19">
        <f>Ugovori_OPULJP[[#This Row],[Bespovratna sredstva - Ukupno (EU+Nac) HRK
= Ukupna ugovorena vrijednost bespovratnih sredstava]]*Ugovori_OPULJP[[#This Row],[STOPA NACIONALNOG SUFINANCIRANJA %]]</f>
        <v>171903.51599999997</v>
      </c>
      <c r="R3554" s="20">
        <f>Ugovori_OPULJP[[#This Row],[Bespovratna sredstva - Nacionalni dio - HRK]]/7.5345</f>
        <v>22815.5174198686</v>
      </c>
      <c r="S3554" s="19">
        <v>1146023.44</v>
      </c>
      <c r="T3554" s="20">
        <f>Ugovori_OPULJP[[#This Row],[Bespovratna sredstva - Ukupno (EU+Nac) HRK
= Ukupna ugovorena vrijednost bespovratnih sredstava]]/7.5345</f>
        <v>152103.44946579068</v>
      </c>
      <c r="U3554" s="19">
        <v>0</v>
      </c>
      <c r="V3554" s="20">
        <f>Ugovori_OPULJP[[#This Row],[Javni doprinos korisnika - HRK]]/7.5345</f>
        <v>0</v>
      </c>
      <c r="W3554" s="19">
        <v>0</v>
      </c>
      <c r="X3554" s="20">
        <f>Ugovori_OPULJP[[#This Row],[Privatni doprinos korisnika - HRK]]/7.5345</f>
        <v>0</v>
      </c>
      <c r="Y3554" s="21">
        <f>Ugovori_OPULJP[[#This Row],[Bespovratna sredstva - Ukupno (EU+Nac) HRK
= Ukupna ugovorena vrijednost bespovratnih sredstava]]+Ugovori_OPULJP[[#This Row],[Javni doprinos korisnika - HRK]]+Ugovori_OPULJP[[#This Row],[Privatni doprinos korisnika - HRK]]</f>
        <v>1146023.44</v>
      </c>
      <c r="Z3554" s="22">
        <f>Ugovori_OPULJP[[#This Row],[UKUPNI PRIHVATLJIVI IZDACI
TOTAL ELIGIBLE EXPENDITURE
= Bespovratna sredstva ukupno + doprinos korisnika
= Ukupni prihvatljivi troškovi
= Ukupna ugovorena vrijednost projekta HRK]]/7.5345</f>
        <v>152103.44946579068</v>
      </c>
      <c r="AA3554" s="13" t="s">
        <v>2792</v>
      </c>
      <c r="AB3554" s="13" t="s">
        <v>145</v>
      </c>
      <c r="AC3554" s="98" t="s">
        <v>12890</v>
      </c>
      <c r="AD3554" s="12" t="s">
        <v>2794</v>
      </c>
    </row>
    <row r="3555" spans="1:30" ht="88.5" customHeight="1" x14ac:dyDescent="0.3">
      <c r="A3555" s="10" t="s">
        <v>12891</v>
      </c>
      <c r="B3555" s="11" t="s">
        <v>2787</v>
      </c>
      <c r="C3555" s="12" t="s">
        <v>2788</v>
      </c>
      <c r="D3555" s="12" t="s">
        <v>12892</v>
      </c>
      <c r="E3555" s="13" t="s">
        <v>223</v>
      </c>
      <c r="F3555" s="14" t="s">
        <v>12893</v>
      </c>
      <c r="G3555" s="14" t="s">
        <v>12652</v>
      </c>
      <c r="H3555" s="16">
        <v>44044</v>
      </c>
      <c r="I3555" s="16">
        <v>44593</v>
      </c>
      <c r="J3555" s="17" t="str">
        <f>IF(Ugovori_OPULJP[[#This Row],[DATUM ZAVRŠETKA OPERACIJE]]&gt;DATE(2023,12,31),"u provedbi","završen")</f>
        <v>završen</v>
      </c>
      <c r="K3555" s="15" t="s">
        <v>12894</v>
      </c>
      <c r="L3555" s="15" t="s">
        <v>21</v>
      </c>
      <c r="M3555" s="18">
        <v>0.85</v>
      </c>
      <c r="N3555" s="18">
        <v>0.15</v>
      </c>
      <c r="O3555" s="19">
        <f>Ugovori_OPULJP[[#This Row],[Bespovratna sredstva - Ukupno (EU+Nac) HRK
= Ukupna ugovorena vrijednost bespovratnih sredstava]]*Ugovori_OPULJP[[#This Row],[EU STOPA SUFINANCIRANJA %
EU CO-FINANCING RATE %]]</f>
        <v>831871.49749999994</v>
      </c>
      <c r="P3555" s="20">
        <f>Ugovori_OPULJP[[#This Row],[Bespovratna sredstva - EU dio - HRK]]/7.5345</f>
        <v>110408.32138828056</v>
      </c>
      <c r="Q3555" s="19">
        <f>Ugovori_OPULJP[[#This Row],[Bespovratna sredstva - Ukupno (EU+Nac) HRK
= Ukupna ugovorena vrijednost bespovratnih sredstava]]*Ugovori_OPULJP[[#This Row],[STOPA NACIONALNOG SUFINANCIRANJA %]]</f>
        <v>146800.85249999998</v>
      </c>
      <c r="R3555" s="20">
        <f>Ugovori_OPULJP[[#This Row],[Bespovratna sredstva - Nacionalni dio - HRK]]/7.5345</f>
        <v>19483.821421461274</v>
      </c>
      <c r="S3555" s="19">
        <v>978672.35</v>
      </c>
      <c r="T3555" s="20">
        <f>Ugovori_OPULJP[[#This Row],[Bespovratna sredstva - Ukupno (EU+Nac) HRK
= Ukupna ugovorena vrijednost bespovratnih sredstava]]/7.5345</f>
        <v>129892.14280974184</v>
      </c>
      <c r="U3555" s="19">
        <v>0</v>
      </c>
      <c r="V3555" s="20">
        <f>Ugovori_OPULJP[[#This Row],[Javni doprinos korisnika - HRK]]/7.5345</f>
        <v>0</v>
      </c>
      <c r="W3555" s="19">
        <v>0</v>
      </c>
      <c r="X3555" s="20">
        <f>Ugovori_OPULJP[[#This Row],[Privatni doprinos korisnika - HRK]]/7.5345</f>
        <v>0</v>
      </c>
      <c r="Y3555" s="21">
        <f>Ugovori_OPULJP[[#This Row],[Bespovratna sredstva - Ukupno (EU+Nac) HRK
= Ukupna ugovorena vrijednost bespovratnih sredstava]]+Ugovori_OPULJP[[#This Row],[Javni doprinos korisnika - HRK]]+Ugovori_OPULJP[[#This Row],[Privatni doprinos korisnika - HRK]]</f>
        <v>978672.35</v>
      </c>
      <c r="Z3555" s="22">
        <f>Ugovori_OPULJP[[#This Row],[UKUPNI PRIHVATLJIVI IZDACI
TOTAL ELIGIBLE EXPENDITURE
= Bespovratna sredstva ukupno + doprinos korisnika
= Ukupni prihvatljivi troškovi
= Ukupna ugovorena vrijednost projekta HRK]]/7.5345</f>
        <v>129892.14280974184</v>
      </c>
      <c r="AA3555" s="13" t="s">
        <v>22</v>
      </c>
      <c r="AB3555" s="13" t="s">
        <v>145</v>
      </c>
      <c r="AC3555" s="98" t="s">
        <v>12895</v>
      </c>
      <c r="AD3555" s="12" t="s">
        <v>2794</v>
      </c>
    </row>
    <row r="3556" spans="1:30" ht="88.5" customHeight="1" x14ac:dyDescent="0.3">
      <c r="A3556" s="10" t="s">
        <v>12896</v>
      </c>
      <c r="B3556" s="11" t="s">
        <v>2787</v>
      </c>
      <c r="C3556" s="12" t="s">
        <v>2788</v>
      </c>
      <c r="D3556" s="12" t="s">
        <v>12892</v>
      </c>
      <c r="E3556" s="13" t="s">
        <v>223</v>
      </c>
      <c r="F3556" s="14" t="s">
        <v>12897</v>
      </c>
      <c r="G3556" s="14" t="s">
        <v>9008</v>
      </c>
      <c r="H3556" s="16">
        <v>44132</v>
      </c>
      <c r="I3556" s="16">
        <v>45227</v>
      </c>
      <c r="J3556" s="17" t="str">
        <f>IF(Ugovori_OPULJP[[#This Row],[DATUM ZAVRŠETKA OPERACIJE]]&gt;DATE(2023,12,31),"u provedbi","završen")</f>
        <v>završen</v>
      </c>
      <c r="K3556" s="15" t="s">
        <v>12898</v>
      </c>
      <c r="L3556" s="15" t="s">
        <v>21</v>
      </c>
      <c r="M3556" s="18">
        <v>0.85</v>
      </c>
      <c r="N3556" s="18">
        <v>0.15</v>
      </c>
      <c r="O3556" s="19">
        <f>Ugovori_OPULJP[[#This Row],[Bespovratna sredstva - Ukupno (EU+Nac) HRK
= Ukupna ugovorena vrijednost bespovratnih sredstava]]*Ugovori_OPULJP[[#This Row],[EU STOPA SUFINANCIRANJA %
EU CO-FINANCING RATE %]]</f>
        <v>3052159.3364999997</v>
      </c>
      <c r="P3556" s="20">
        <f>Ugovori_OPULJP[[#This Row],[Bespovratna sredstva - EU dio - HRK]]/7.5345</f>
        <v>405091.15886920161</v>
      </c>
      <c r="Q3556" s="19">
        <f>Ugovori_OPULJP[[#This Row],[Bespovratna sredstva - Ukupno (EU+Nac) HRK
= Ukupna ugovorena vrijednost bespovratnih sredstava]]*Ugovori_OPULJP[[#This Row],[STOPA NACIONALNOG SUFINANCIRANJA %]]</f>
        <v>538616.35349999997</v>
      </c>
      <c r="R3556" s="20">
        <f>Ugovori_OPULJP[[#This Row],[Bespovratna sredstva - Nacionalni dio - HRK]]/7.5345</f>
        <v>71486.675094564998</v>
      </c>
      <c r="S3556" s="19">
        <v>3590775.69</v>
      </c>
      <c r="T3556" s="20">
        <f>Ugovori_OPULJP[[#This Row],[Bespovratna sredstva - Ukupno (EU+Nac) HRK
= Ukupna ugovorena vrijednost bespovratnih sredstava]]/7.5345</f>
        <v>476577.83396376664</v>
      </c>
      <c r="U3556" s="19">
        <v>0</v>
      </c>
      <c r="V3556" s="20">
        <f>Ugovori_OPULJP[[#This Row],[Javni doprinos korisnika - HRK]]/7.5345</f>
        <v>0</v>
      </c>
      <c r="W3556" s="19">
        <v>0</v>
      </c>
      <c r="X3556" s="20">
        <f>Ugovori_OPULJP[[#This Row],[Privatni doprinos korisnika - HRK]]/7.5345</f>
        <v>0</v>
      </c>
      <c r="Y3556" s="21">
        <f>Ugovori_OPULJP[[#This Row],[Bespovratna sredstva - Ukupno (EU+Nac) HRK
= Ukupna ugovorena vrijednost bespovratnih sredstava]]+Ugovori_OPULJP[[#This Row],[Javni doprinos korisnika - HRK]]+Ugovori_OPULJP[[#This Row],[Privatni doprinos korisnika - HRK]]</f>
        <v>3590775.69</v>
      </c>
      <c r="Z3556" s="22">
        <f>Ugovori_OPULJP[[#This Row],[UKUPNI PRIHVATLJIVI IZDACI
TOTAL ELIGIBLE EXPENDITURE
= Bespovratna sredstva ukupno + doprinos korisnika
= Ukupni prihvatljivi troškovi
= Ukupna ugovorena vrijednost projekta HRK]]/7.5345</f>
        <v>476577.83396376664</v>
      </c>
      <c r="AA3556" s="13" t="s">
        <v>22</v>
      </c>
      <c r="AB3556" s="13" t="s">
        <v>145</v>
      </c>
      <c r="AC3556" s="98" t="s">
        <v>12899</v>
      </c>
      <c r="AD3556" s="12" t="s">
        <v>2794</v>
      </c>
    </row>
    <row r="3557" spans="1:30" ht="88.5" customHeight="1" x14ac:dyDescent="0.3">
      <c r="A3557" s="10" t="s">
        <v>12900</v>
      </c>
      <c r="B3557" s="11" t="s">
        <v>2787</v>
      </c>
      <c r="C3557" s="12" t="s">
        <v>2788</v>
      </c>
      <c r="D3557" s="12" t="s">
        <v>12892</v>
      </c>
      <c r="E3557" s="13" t="s">
        <v>223</v>
      </c>
      <c r="F3557" s="14" t="s">
        <v>12901</v>
      </c>
      <c r="G3557" s="14" t="s">
        <v>12902</v>
      </c>
      <c r="H3557" s="16">
        <v>44040</v>
      </c>
      <c r="I3557" s="16">
        <v>44589</v>
      </c>
      <c r="J3557" s="17" t="str">
        <f>IF(Ugovori_OPULJP[[#This Row],[DATUM ZAVRŠETKA OPERACIJE]]&gt;DATE(2023,12,31),"u provedbi","završen")</f>
        <v>završen</v>
      </c>
      <c r="K3557" s="15" t="s">
        <v>20</v>
      </c>
      <c r="L3557" s="15" t="s">
        <v>21</v>
      </c>
      <c r="M3557" s="18">
        <v>0.85</v>
      </c>
      <c r="N3557" s="18">
        <v>0.15</v>
      </c>
      <c r="O3557" s="19">
        <f>Ugovori_OPULJP[[#This Row],[Bespovratna sredstva - Ukupno (EU+Nac) HRK
= Ukupna ugovorena vrijednost bespovratnih sredstava]]*Ugovori_OPULJP[[#This Row],[EU STOPA SUFINANCIRANJA %
EU CO-FINANCING RATE %]]</f>
        <v>828895.45199999993</v>
      </c>
      <c r="P3557" s="20">
        <f>Ugovori_OPULJP[[#This Row],[Bespovratna sredstva - EU dio - HRK]]/7.5345</f>
        <v>110013.33227155085</v>
      </c>
      <c r="Q3557" s="19">
        <f>Ugovori_OPULJP[[#This Row],[Bespovratna sredstva - Ukupno (EU+Nac) HRK
= Ukupna ugovorena vrijednost bespovratnih sredstava]]*Ugovori_OPULJP[[#This Row],[STOPA NACIONALNOG SUFINANCIRANJA %]]</f>
        <v>146275.66800000001</v>
      </c>
      <c r="R3557" s="20">
        <f>Ugovori_OPULJP[[#This Row],[Bespovratna sredstva - Nacionalni dio - HRK]]/7.5345</f>
        <v>19414.117459685447</v>
      </c>
      <c r="S3557" s="19">
        <v>975171.12</v>
      </c>
      <c r="T3557" s="20">
        <f>Ugovori_OPULJP[[#This Row],[Bespovratna sredstva - Ukupno (EU+Nac) HRK
= Ukupna ugovorena vrijednost bespovratnih sredstava]]/7.5345</f>
        <v>129427.44973123631</v>
      </c>
      <c r="U3557" s="19">
        <v>0</v>
      </c>
      <c r="V3557" s="20">
        <f>Ugovori_OPULJP[[#This Row],[Javni doprinos korisnika - HRK]]/7.5345</f>
        <v>0</v>
      </c>
      <c r="W3557" s="19">
        <v>0</v>
      </c>
      <c r="X3557" s="20">
        <f>Ugovori_OPULJP[[#This Row],[Privatni doprinos korisnika - HRK]]/7.5345</f>
        <v>0</v>
      </c>
      <c r="Y3557" s="21">
        <f>Ugovori_OPULJP[[#This Row],[Bespovratna sredstva - Ukupno (EU+Nac) HRK
= Ukupna ugovorena vrijednost bespovratnih sredstava]]+Ugovori_OPULJP[[#This Row],[Javni doprinos korisnika - HRK]]+Ugovori_OPULJP[[#This Row],[Privatni doprinos korisnika - HRK]]</f>
        <v>975171.12</v>
      </c>
      <c r="Z3557" s="22">
        <f>Ugovori_OPULJP[[#This Row],[UKUPNI PRIHVATLJIVI IZDACI
TOTAL ELIGIBLE EXPENDITURE
= Bespovratna sredstva ukupno + doprinos korisnika
= Ukupni prihvatljivi troškovi
= Ukupna ugovorena vrijednost projekta HRK]]/7.5345</f>
        <v>129427.44973123631</v>
      </c>
      <c r="AA3557" s="13" t="s">
        <v>22</v>
      </c>
      <c r="AB3557" s="13" t="s">
        <v>145</v>
      </c>
      <c r="AC3557" s="98" t="s">
        <v>12903</v>
      </c>
      <c r="AD3557" s="12" t="s">
        <v>2794</v>
      </c>
    </row>
    <row r="3558" spans="1:30" ht="88.5" customHeight="1" x14ac:dyDescent="0.3">
      <c r="A3558" s="10" t="s">
        <v>12904</v>
      </c>
      <c r="B3558" s="11" t="s">
        <v>2787</v>
      </c>
      <c r="C3558" s="12" t="s">
        <v>2788</v>
      </c>
      <c r="D3558" s="12" t="s">
        <v>12892</v>
      </c>
      <c r="E3558" s="13" t="s">
        <v>223</v>
      </c>
      <c r="F3558" s="14" t="s">
        <v>12905</v>
      </c>
      <c r="G3558" s="14" t="s">
        <v>12644</v>
      </c>
      <c r="H3558" s="16">
        <v>44036</v>
      </c>
      <c r="I3558" s="16">
        <v>44766</v>
      </c>
      <c r="J3558" s="17" t="str">
        <f>IF(Ugovori_OPULJP[[#This Row],[DATUM ZAVRŠETKA OPERACIJE]]&gt;DATE(2023,12,31),"u provedbi","završen")</f>
        <v>završen</v>
      </c>
      <c r="K3558" s="15" t="s">
        <v>12906</v>
      </c>
      <c r="L3558" s="15" t="s">
        <v>324</v>
      </c>
      <c r="M3558" s="18">
        <v>0.85</v>
      </c>
      <c r="N3558" s="18">
        <v>0.15</v>
      </c>
      <c r="O3558" s="19">
        <f>Ugovori_OPULJP[[#This Row],[Bespovratna sredstva - Ukupno (EU+Nac) HRK
= Ukupna ugovorena vrijednost bespovratnih sredstava]]*Ugovori_OPULJP[[#This Row],[EU STOPA SUFINANCIRANJA %
EU CO-FINANCING RATE %]]</f>
        <v>834437.42649999994</v>
      </c>
      <c r="P3558" s="20">
        <f>Ugovori_OPULJP[[#This Row],[Bespovratna sredstva - EU dio - HRK]]/7.5345</f>
        <v>110748.87869135309</v>
      </c>
      <c r="Q3558" s="19">
        <f>Ugovori_OPULJP[[#This Row],[Bespovratna sredstva - Ukupno (EU+Nac) HRK
= Ukupna ugovorena vrijednost bespovratnih sredstava]]*Ugovori_OPULJP[[#This Row],[STOPA NACIONALNOG SUFINANCIRANJA %]]</f>
        <v>147253.6635</v>
      </c>
      <c r="R3558" s="20">
        <f>Ugovori_OPULJP[[#This Row],[Bespovratna sredstva - Nacionalni dio - HRK]]/7.5345</f>
        <v>19543.919769062311</v>
      </c>
      <c r="S3558" s="19">
        <v>981691.09</v>
      </c>
      <c r="T3558" s="20">
        <f>Ugovori_OPULJP[[#This Row],[Bespovratna sredstva - Ukupno (EU+Nac) HRK
= Ukupna ugovorena vrijednost bespovratnih sredstava]]/7.5345</f>
        <v>130292.7984604154</v>
      </c>
      <c r="U3558" s="19">
        <v>0</v>
      </c>
      <c r="V3558" s="20">
        <f>Ugovori_OPULJP[[#This Row],[Javni doprinos korisnika - HRK]]/7.5345</f>
        <v>0</v>
      </c>
      <c r="W3558" s="19">
        <v>0</v>
      </c>
      <c r="X3558" s="20">
        <f>Ugovori_OPULJP[[#This Row],[Privatni doprinos korisnika - HRK]]/7.5345</f>
        <v>0</v>
      </c>
      <c r="Y3558" s="21">
        <f>Ugovori_OPULJP[[#This Row],[Bespovratna sredstva - Ukupno (EU+Nac) HRK
= Ukupna ugovorena vrijednost bespovratnih sredstava]]+Ugovori_OPULJP[[#This Row],[Javni doprinos korisnika - HRK]]+Ugovori_OPULJP[[#This Row],[Privatni doprinos korisnika - HRK]]</f>
        <v>981691.09</v>
      </c>
      <c r="Z3558" s="22">
        <f>Ugovori_OPULJP[[#This Row],[UKUPNI PRIHVATLJIVI IZDACI
TOTAL ELIGIBLE EXPENDITURE
= Bespovratna sredstva ukupno + doprinos korisnika
= Ukupni prihvatljivi troškovi
= Ukupna ugovorena vrijednost projekta HRK]]/7.5345</f>
        <v>130292.7984604154</v>
      </c>
      <c r="AA3558" s="13" t="s">
        <v>22</v>
      </c>
      <c r="AB3558" s="13" t="s">
        <v>145</v>
      </c>
      <c r="AC3558" s="98" t="s">
        <v>12907</v>
      </c>
      <c r="AD3558" s="12" t="s">
        <v>2794</v>
      </c>
    </row>
    <row r="3559" spans="1:30" ht="88.5" customHeight="1" x14ac:dyDescent="0.3">
      <c r="A3559" s="10" t="s">
        <v>12908</v>
      </c>
      <c r="B3559" s="11" t="s">
        <v>2787</v>
      </c>
      <c r="C3559" s="12" t="s">
        <v>2788</v>
      </c>
      <c r="D3559" s="12" t="s">
        <v>12892</v>
      </c>
      <c r="E3559" s="13" t="s">
        <v>223</v>
      </c>
      <c r="F3559" s="14" t="s">
        <v>12909</v>
      </c>
      <c r="G3559" s="14" t="s">
        <v>12910</v>
      </c>
      <c r="H3559" s="16">
        <v>44039</v>
      </c>
      <c r="I3559" s="16">
        <v>44769</v>
      </c>
      <c r="J3559" s="17" t="str">
        <f>IF(Ugovori_OPULJP[[#This Row],[DATUM ZAVRŠETKA OPERACIJE]]&gt;DATE(2023,12,31),"u provedbi","završen")</f>
        <v>završen</v>
      </c>
      <c r="K3559" s="15" t="s">
        <v>20</v>
      </c>
      <c r="L3559" s="15" t="s">
        <v>21</v>
      </c>
      <c r="M3559" s="18">
        <v>0.85</v>
      </c>
      <c r="N3559" s="18">
        <v>0.15</v>
      </c>
      <c r="O3559" s="19">
        <f>Ugovori_OPULJP[[#This Row],[Bespovratna sredstva - Ukupno (EU+Nac) HRK
= Ukupna ugovorena vrijednost bespovratnih sredstava]]*Ugovori_OPULJP[[#This Row],[EU STOPA SUFINANCIRANJA %
EU CO-FINANCING RATE %]]</f>
        <v>847923.64549999998</v>
      </c>
      <c r="P3559" s="20">
        <f>Ugovori_OPULJP[[#This Row],[Bespovratna sredstva - EU dio - HRK]]/7.5345</f>
        <v>112538.80755192779</v>
      </c>
      <c r="Q3559" s="19">
        <f>Ugovori_OPULJP[[#This Row],[Bespovratna sredstva - Ukupno (EU+Nac) HRK
= Ukupna ugovorena vrijednost bespovratnih sredstava]]*Ugovori_OPULJP[[#This Row],[STOPA NACIONALNOG SUFINANCIRANJA %]]</f>
        <v>149633.5845</v>
      </c>
      <c r="R3559" s="20">
        <f>Ugovori_OPULJP[[#This Row],[Bespovratna sredstva - Nacionalni dio - HRK]]/7.5345</f>
        <v>19859.789567987256</v>
      </c>
      <c r="S3559" s="19">
        <v>997557.23</v>
      </c>
      <c r="T3559" s="20">
        <f>Ugovori_OPULJP[[#This Row],[Bespovratna sredstva - Ukupno (EU+Nac) HRK
= Ukupna ugovorena vrijednost bespovratnih sredstava]]/7.5345</f>
        <v>132398.59711991504</v>
      </c>
      <c r="U3559" s="19">
        <v>0</v>
      </c>
      <c r="V3559" s="20">
        <f>Ugovori_OPULJP[[#This Row],[Javni doprinos korisnika - HRK]]/7.5345</f>
        <v>0</v>
      </c>
      <c r="W3559" s="19">
        <v>0</v>
      </c>
      <c r="X3559" s="20">
        <f>Ugovori_OPULJP[[#This Row],[Privatni doprinos korisnika - HRK]]/7.5345</f>
        <v>0</v>
      </c>
      <c r="Y3559" s="21">
        <f>Ugovori_OPULJP[[#This Row],[Bespovratna sredstva - Ukupno (EU+Nac) HRK
= Ukupna ugovorena vrijednost bespovratnih sredstava]]+Ugovori_OPULJP[[#This Row],[Javni doprinos korisnika - HRK]]+Ugovori_OPULJP[[#This Row],[Privatni doprinos korisnika - HRK]]</f>
        <v>997557.23</v>
      </c>
      <c r="Z3559" s="22">
        <f>Ugovori_OPULJP[[#This Row],[UKUPNI PRIHVATLJIVI IZDACI
TOTAL ELIGIBLE EXPENDITURE
= Bespovratna sredstva ukupno + doprinos korisnika
= Ukupni prihvatljivi troškovi
= Ukupna ugovorena vrijednost projekta HRK]]/7.5345</f>
        <v>132398.59711991504</v>
      </c>
      <c r="AA3559" s="13" t="s">
        <v>22</v>
      </c>
      <c r="AB3559" s="13" t="s">
        <v>145</v>
      </c>
      <c r="AC3559" s="98" t="s">
        <v>12911</v>
      </c>
      <c r="AD3559" s="12" t="s">
        <v>2794</v>
      </c>
    </row>
    <row r="3560" spans="1:30" ht="88.5" customHeight="1" x14ac:dyDescent="0.3">
      <c r="A3560" s="10" t="s">
        <v>12912</v>
      </c>
      <c r="B3560" s="11" t="s">
        <v>2787</v>
      </c>
      <c r="C3560" s="12" t="s">
        <v>2788</v>
      </c>
      <c r="D3560" s="12" t="s">
        <v>12892</v>
      </c>
      <c r="E3560" s="13" t="s">
        <v>223</v>
      </c>
      <c r="F3560" s="14" t="s">
        <v>12913</v>
      </c>
      <c r="G3560" s="14" t="s">
        <v>12914</v>
      </c>
      <c r="H3560" s="16">
        <v>44039</v>
      </c>
      <c r="I3560" s="16">
        <v>44588</v>
      </c>
      <c r="J3560" s="17" t="str">
        <f>IF(Ugovori_OPULJP[[#This Row],[DATUM ZAVRŠETKA OPERACIJE]]&gt;DATE(2023,12,31),"u provedbi","završen")</f>
        <v>završen</v>
      </c>
      <c r="K3560" s="15" t="s">
        <v>20</v>
      </c>
      <c r="L3560" s="15" t="s">
        <v>21</v>
      </c>
      <c r="M3560" s="18">
        <v>0.85</v>
      </c>
      <c r="N3560" s="18">
        <v>0.15</v>
      </c>
      <c r="O3560" s="19">
        <f>Ugovori_OPULJP[[#This Row],[Bespovratna sredstva - Ukupno (EU+Nac) HRK
= Ukupna ugovorena vrijednost bespovratnih sredstava]]*Ugovori_OPULJP[[#This Row],[EU STOPA SUFINANCIRANJA %
EU CO-FINANCING RATE %]]</f>
        <v>838855.01249999995</v>
      </c>
      <c r="P3560" s="20">
        <f>Ugovori_OPULJP[[#This Row],[Bespovratna sredstva - EU dio - HRK]]/7.5345</f>
        <v>111335.19311168623</v>
      </c>
      <c r="Q3560" s="19">
        <f>Ugovori_OPULJP[[#This Row],[Bespovratna sredstva - Ukupno (EU+Nac) HRK
= Ukupna ugovorena vrijednost bespovratnih sredstava]]*Ugovori_OPULJP[[#This Row],[STOPA NACIONALNOG SUFINANCIRANJA %]]</f>
        <v>148033.23749999999</v>
      </c>
      <c r="R3560" s="20">
        <f>Ugovori_OPULJP[[#This Row],[Bespovratna sredstva - Nacionalni dio - HRK]]/7.5345</f>
        <v>19647.387019709335</v>
      </c>
      <c r="S3560" s="19">
        <v>986888.25</v>
      </c>
      <c r="T3560" s="20">
        <f>Ugovori_OPULJP[[#This Row],[Bespovratna sredstva - Ukupno (EU+Nac) HRK
= Ukupna ugovorena vrijednost bespovratnih sredstava]]/7.5345</f>
        <v>130982.58013139557</v>
      </c>
      <c r="U3560" s="19">
        <v>0</v>
      </c>
      <c r="V3560" s="20">
        <f>Ugovori_OPULJP[[#This Row],[Javni doprinos korisnika - HRK]]/7.5345</f>
        <v>0</v>
      </c>
      <c r="W3560" s="19">
        <v>0</v>
      </c>
      <c r="X3560" s="20">
        <f>Ugovori_OPULJP[[#This Row],[Privatni doprinos korisnika - HRK]]/7.5345</f>
        <v>0</v>
      </c>
      <c r="Y3560" s="21">
        <f>Ugovori_OPULJP[[#This Row],[Bespovratna sredstva - Ukupno (EU+Nac) HRK
= Ukupna ugovorena vrijednost bespovratnih sredstava]]+Ugovori_OPULJP[[#This Row],[Javni doprinos korisnika - HRK]]+Ugovori_OPULJP[[#This Row],[Privatni doprinos korisnika - HRK]]</f>
        <v>986888.25</v>
      </c>
      <c r="Z3560" s="22">
        <f>Ugovori_OPULJP[[#This Row],[UKUPNI PRIHVATLJIVI IZDACI
TOTAL ELIGIBLE EXPENDITURE
= Bespovratna sredstva ukupno + doprinos korisnika
= Ukupni prihvatljivi troškovi
= Ukupna ugovorena vrijednost projekta HRK]]/7.5345</f>
        <v>130982.58013139557</v>
      </c>
      <c r="AA3560" s="13" t="s">
        <v>22</v>
      </c>
      <c r="AB3560" s="13" t="s">
        <v>145</v>
      </c>
      <c r="AC3560" s="98" t="s">
        <v>12915</v>
      </c>
      <c r="AD3560" s="12" t="s">
        <v>2794</v>
      </c>
    </row>
    <row r="3561" spans="1:30" ht="88.5" customHeight="1" x14ac:dyDescent="0.3">
      <c r="A3561" s="10" t="s">
        <v>12916</v>
      </c>
      <c r="B3561" s="11" t="s">
        <v>2787</v>
      </c>
      <c r="C3561" s="12" t="s">
        <v>2788</v>
      </c>
      <c r="D3561" s="12" t="s">
        <v>12892</v>
      </c>
      <c r="E3561" s="13" t="s">
        <v>223</v>
      </c>
      <c r="F3561" s="14" t="s">
        <v>12917</v>
      </c>
      <c r="G3561" s="14" t="s">
        <v>12918</v>
      </c>
      <c r="H3561" s="16">
        <v>44132</v>
      </c>
      <c r="I3561" s="16">
        <v>45227</v>
      </c>
      <c r="J3561" s="17" t="str">
        <f>IF(Ugovori_OPULJP[[#This Row],[DATUM ZAVRŠETKA OPERACIJE]]&gt;DATE(2023,12,31),"u provedbi","završen")</f>
        <v>završen</v>
      </c>
      <c r="K3561" s="15" t="s">
        <v>12919</v>
      </c>
      <c r="L3561" s="15" t="s">
        <v>21</v>
      </c>
      <c r="M3561" s="18">
        <v>0.85</v>
      </c>
      <c r="N3561" s="18">
        <v>0.15</v>
      </c>
      <c r="O3561" s="19">
        <f>Ugovori_OPULJP[[#This Row],[Bespovratna sredstva - Ukupno (EU+Nac) HRK
= Ukupna ugovorena vrijednost bespovratnih sredstava]]*Ugovori_OPULJP[[#This Row],[EU STOPA SUFINANCIRANJA %
EU CO-FINANCING RATE %]]</f>
        <v>3059241.29</v>
      </c>
      <c r="P3561" s="20">
        <f>Ugovori_OPULJP[[#This Row],[Bespovratna sredstva - EU dio - HRK]]/7.5345</f>
        <v>406031.09562678344</v>
      </c>
      <c r="Q3561" s="19">
        <f>Ugovori_OPULJP[[#This Row],[Bespovratna sredstva - Ukupno (EU+Nac) HRK
= Ukupna ugovorena vrijednost bespovratnih sredstava]]*Ugovori_OPULJP[[#This Row],[STOPA NACIONALNOG SUFINANCIRANJA %]]</f>
        <v>539866.11</v>
      </c>
      <c r="R3561" s="20">
        <f>Ugovori_OPULJP[[#This Row],[Bespovratna sredstva - Nacionalni dio - HRK]]/7.5345</f>
        <v>71652.546287079429</v>
      </c>
      <c r="S3561" s="19">
        <v>3599107.4</v>
      </c>
      <c r="T3561" s="20">
        <f>Ugovori_OPULJP[[#This Row],[Bespovratna sredstva - Ukupno (EU+Nac) HRK
= Ukupna ugovorena vrijednost bespovratnih sredstava]]/7.5345</f>
        <v>477683.64191386284</v>
      </c>
      <c r="U3561" s="19">
        <v>0</v>
      </c>
      <c r="V3561" s="20">
        <f>Ugovori_OPULJP[[#This Row],[Javni doprinos korisnika - HRK]]/7.5345</f>
        <v>0</v>
      </c>
      <c r="W3561" s="19">
        <v>0</v>
      </c>
      <c r="X3561" s="20">
        <f>Ugovori_OPULJP[[#This Row],[Privatni doprinos korisnika - HRK]]/7.5345</f>
        <v>0</v>
      </c>
      <c r="Y3561" s="21">
        <f>Ugovori_OPULJP[[#This Row],[Bespovratna sredstva - Ukupno (EU+Nac) HRK
= Ukupna ugovorena vrijednost bespovratnih sredstava]]+Ugovori_OPULJP[[#This Row],[Javni doprinos korisnika - HRK]]+Ugovori_OPULJP[[#This Row],[Privatni doprinos korisnika - HRK]]</f>
        <v>3599107.4</v>
      </c>
      <c r="Z3561" s="22">
        <f>Ugovori_OPULJP[[#This Row],[UKUPNI PRIHVATLJIVI IZDACI
TOTAL ELIGIBLE EXPENDITURE
= Bespovratna sredstva ukupno + doprinos korisnika
= Ukupni prihvatljivi troškovi
= Ukupna ugovorena vrijednost projekta HRK]]/7.5345</f>
        <v>477683.64191386284</v>
      </c>
      <c r="AA3561" s="13" t="s">
        <v>22</v>
      </c>
      <c r="AB3561" s="13" t="s">
        <v>145</v>
      </c>
      <c r="AC3561" s="98" t="s">
        <v>12920</v>
      </c>
      <c r="AD3561" s="12" t="s">
        <v>2794</v>
      </c>
    </row>
    <row r="3562" spans="1:30" ht="88.5" customHeight="1" x14ac:dyDescent="0.3">
      <c r="A3562" s="10" t="s">
        <v>12921</v>
      </c>
      <c r="B3562" s="11" t="s">
        <v>2787</v>
      </c>
      <c r="C3562" s="12" t="s">
        <v>2788</v>
      </c>
      <c r="D3562" s="12" t="s">
        <v>12892</v>
      </c>
      <c r="E3562" s="13" t="s">
        <v>223</v>
      </c>
      <c r="F3562" s="14" t="s">
        <v>12922</v>
      </c>
      <c r="G3562" s="14" t="s">
        <v>12829</v>
      </c>
      <c r="H3562" s="16">
        <v>44133</v>
      </c>
      <c r="I3562" s="16">
        <v>45228</v>
      </c>
      <c r="J3562" s="17" t="str">
        <f>IF(Ugovori_OPULJP[[#This Row],[DATUM ZAVRŠETKA OPERACIJE]]&gt;DATE(2023,12,31),"u provedbi","završen")</f>
        <v>završen</v>
      </c>
      <c r="K3562" s="15" t="s">
        <v>12830</v>
      </c>
      <c r="L3562" s="15" t="s">
        <v>21</v>
      </c>
      <c r="M3562" s="18">
        <v>0.85</v>
      </c>
      <c r="N3562" s="18">
        <v>0.15</v>
      </c>
      <c r="O3562" s="19">
        <f>Ugovori_OPULJP[[#This Row],[Bespovratna sredstva - Ukupno (EU+Nac) HRK
= Ukupna ugovorena vrijednost bespovratnih sredstava]]*Ugovori_OPULJP[[#This Row],[EU STOPA SUFINANCIRANJA %
EU CO-FINANCING RATE %]]</f>
        <v>3059097.6655000001</v>
      </c>
      <c r="P3562" s="20">
        <f>Ugovori_OPULJP[[#This Row],[Bespovratna sredstva - EU dio - HRK]]/7.5345</f>
        <v>406012.0333797863</v>
      </c>
      <c r="Q3562" s="19">
        <f>Ugovori_OPULJP[[#This Row],[Bespovratna sredstva - Ukupno (EU+Nac) HRK
= Ukupna ugovorena vrijednost bespovratnih sredstava]]*Ugovori_OPULJP[[#This Row],[STOPA NACIONALNOG SUFINANCIRANJA %]]</f>
        <v>539840.76450000005</v>
      </c>
      <c r="R3562" s="20">
        <f>Ugovori_OPULJP[[#This Row],[Bespovratna sredstva - Nacionalni dio - HRK]]/7.5345</f>
        <v>71649.182361138766</v>
      </c>
      <c r="S3562" s="19">
        <v>3598938.43</v>
      </c>
      <c r="T3562" s="20">
        <f>Ugovori_OPULJP[[#This Row],[Bespovratna sredstva - Ukupno (EU+Nac) HRK
= Ukupna ugovorena vrijednost bespovratnih sredstava]]/7.5345</f>
        <v>477661.21574092505</v>
      </c>
      <c r="U3562" s="19">
        <v>0</v>
      </c>
      <c r="V3562" s="20">
        <f>Ugovori_OPULJP[[#This Row],[Javni doprinos korisnika - HRK]]/7.5345</f>
        <v>0</v>
      </c>
      <c r="W3562" s="19">
        <v>0</v>
      </c>
      <c r="X3562" s="20">
        <f>Ugovori_OPULJP[[#This Row],[Privatni doprinos korisnika - HRK]]/7.5345</f>
        <v>0</v>
      </c>
      <c r="Y3562" s="21">
        <f>Ugovori_OPULJP[[#This Row],[Bespovratna sredstva - Ukupno (EU+Nac) HRK
= Ukupna ugovorena vrijednost bespovratnih sredstava]]+Ugovori_OPULJP[[#This Row],[Javni doprinos korisnika - HRK]]+Ugovori_OPULJP[[#This Row],[Privatni doprinos korisnika - HRK]]</f>
        <v>3598938.43</v>
      </c>
      <c r="Z3562" s="22">
        <f>Ugovori_OPULJP[[#This Row],[UKUPNI PRIHVATLJIVI IZDACI
TOTAL ELIGIBLE EXPENDITURE
= Bespovratna sredstva ukupno + doprinos korisnika
= Ukupni prihvatljivi troškovi
= Ukupna ugovorena vrijednost projekta HRK]]/7.5345</f>
        <v>477661.21574092505</v>
      </c>
      <c r="AA3562" s="13" t="s">
        <v>22</v>
      </c>
      <c r="AB3562" s="13" t="s">
        <v>145</v>
      </c>
      <c r="AC3562" s="98" t="s">
        <v>12923</v>
      </c>
      <c r="AD3562" s="12" t="s">
        <v>2794</v>
      </c>
    </row>
    <row r="3563" spans="1:30" ht="88.5" customHeight="1" x14ac:dyDescent="0.3">
      <c r="A3563" s="10" t="s">
        <v>12924</v>
      </c>
      <c r="B3563" s="11" t="s">
        <v>2787</v>
      </c>
      <c r="C3563" s="12" t="s">
        <v>2788</v>
      </c>
      <c r="D3563" s="12" t="s">
        <v>12892</v>
      </c>
      <c r="E3563" s="13" t="s">
        <v>223</v>
      </c>
      <c r="F3563" s="14" t="s">
        <v>12925</v>
      </c>
      <c r="G3563" s="14" t="s">
        <v>12926</v>
      </c>
      <c r="H3563" s="16">
        <v>44036</v>
      </c>
      <c r="I3563" s="16">
        <v>44766</v>
      </c>
      <c r="J3563" s="17" t="str">
        <f>IF(Ugovori_OPULJP[[#This Row],[DATUM ZAVRŠETKA OPERACIJE]]&gt;DATE(2023,12,31),"u provedbi","završen")</f>
        <v>završen</v>
      </c>
      <c r="K3563" s="15" t="s">
        <v>12927</v>
      </c>
      <c r="L3563" s="15" t="s">
        <v>21</v>
      </c>
      <c r="M3563" s="18">
        <v>0.85</v>
      </c>
      <c r="N3563" s="18">
        <v>0.15</v>
      </c>
      <c r="O3563" s="19">
        <f>Ugovori_OPULJP[[#This Row],[Bespovratna sredstva - Ukupno (EU+Nac) HRK
= Ukupna ugovorena vrijednost bespovratnih sredstava]]*Ugovori_OPULJP[[#This Row],[EU STOPA SUFINANCIRANJA %
EU CO-FINANCING RATE %]]</f>
        <v>849208.80300000007</v>
      </c>
      <c r="P3563" s="20">
        <f>Ugovori_OPULJP[[#This Row],[Bespovratna sredstva - EU dio - HRK]]/7.5345</f>
        <v>112709.37726458292</v>
      </c>
      <c r="Q3563" s="19">
        <f>Ugovori_OPULJP[[#This Row],[Bespovratna sredstva - Ukupno (EU+Nac) HRK
= Ukupna ugovorena vrijednost bespovratnih sredstava]]*Ugovori_OPULJP[[#This Row],[STOPA NACIONALNOG SUFINANCIRANJA %]]</f>
        <v>149860.37700000001</v>
      </c>
      <c r="R3563" s="20">
        <f>Ugovori_OPULJP[[#This Row],[Bespovratna sredstva - Nacionalni dio - HRK]]/7.5345</f>
        <v>19889.890105514634</v>
      </c>
      <c r="S3563" s="19">
        <v>999069.18</v>
      </c>
      <c r="T3563" s="20">
        <f>Ugovori_OPULJP[[#This Row],[Bespovratna sredstva - Ukupno (EU+Nac) HRK
= Ukupna ugovorena vrijednost bespovratnih sredstava]]/7.5345</f>
        <v>132599.26737009754</v>
      </c>
      <c r="U3563" s="19">
        <v>0</v>
      </c>
      <c r="V3563" s="20">
        <f>Ugovori_OPULJP[[#This Row],[Javni doprinos korisnika - HRK]]/7.5345</f>
        <v>0</v>
      </c>
      <c r="W3563" s="19">
        <v>0</v>
      </c>
      <c r="X3563" s="20">
        <f>Ugovori_OPULJP[[#This Row],[Privatni doprinos korisnika - HRK]]/7.5345</f>
        <v>0</v>
      </c>
      <c r="Y3563" s="21">
        <f>Ugovori_OPULJP[[#This Row],[Bespovratna sredstva - Ukupno (EU+Nac) HRK
= Ukupna ugovorena vrijednost bespovratnih sredstava]]+Ugovori_OPULJP[[#This Row],[Javni doprinos korisnika - HRK]]+Ugovori_OPULJP[[#This Row],[Privatni doprinos korisnika - HRK]]</f>
        <v>999069.18</v>
      </c>
      <c r="Z3563" s="22">
        <f>Ugovori_OPULJP[[#This Row],[UKUPNI PRIHVATLJIVI IZDACI
TOTAL ELIGIBLE EXPENDITURE
= Bespovratna sredstva ukupno + doprinos korisnika
= Ukupni prihvatljivi troškovi
= Ukupna ugovorena vrijednost projekta HRK]]/7.5345</f>
        <v>132599.26737009754</v>
      </c>
      <c r="AA3563" s="13" t="s">
        <v>22</v>
      </c>
      <c r="AB3563" s="13" t="s">
        <v>145</v>
      </c>
      <c r="AC3563" s="98" t="s">
        <v>12928</v>
      </c>
      <c r="AD3563" s="12" t="s">
        <v>2794</v>
      </c>
    </row>
    <row r="3564" spans="1:30" ht="88.5" customHeight="1" x14ac:dyDescent="0.3">
      <c r="A3564" s="10" t="s">
        <v>12929</v>
      </c>
      <c r="B3564" s="11" t="s">
        <v>2787</v>
      </c>
      <c r="C3564" s="12" t="s">
        <v>2788</v>
      </c>
      <c r="D3564" s="12" t="s">
        <v>12892</v>
      </c>
      <c r="E3564" s="13" t="s">
        <v>223</v>
      </c>
      <c r="F3564" s="14" t="s">
        <v>12930</v>
      </c>
      <c r="G3564" s="14" t="s">
        <v>12931</v>
      </c>
      <c r="H3564" s="16">
        <v>44134</v>
      </c>
      <c r="I3564" s="16">
        <v>45229</v>
      </c>
      <c r="J3564" s="17" t="str">
        <f>IF(Ugovori_OPULJP[[#This Row],[DATUM ZAVRŠETKA OPERACIJE]]&gt;DATE(2023,12,31),"u provedbi","završen")</f>
        <v>završen</v>
      </c>
      <c r="K3564" s="15" t="s">
        <v>12932</v>
      </c>
      <c r="L3564" s="15" t="s">
        <v>192</v>
      </c>
      <c r="M3564" s="18">
        <v>0.85</v>
      </c>
      <c r="N3564" s="18">
        <v>0.15</v>
      </c>
      <c r="O3564" s="19">
        <f>Ugovori_OPULJP[[#This Row],[Bespovratna sredstva - Ukupno (EU+Nac) HRK
= Ukupna ugovorena vrijednost bespovratnih sredstava]]*Ugovori_OPULJP[[#This Row],[EU STOPA SUFINANCIRANJA %
EU CO-FINANCING RATE %]]</f>
        <v>3028011.9754999997</v>
      </c>
      <c r="P3564" s="20">
        <f>Ugovori_OPULJP[[#This Row],[Bespovratna sredstva - EU dio - HRK]]/7.5345</f>
        <v>401886.2533014798</v>
      </c>
      <c r="Q3564" s="19">
        <f>Ugovori_OPULJP[[#This Row],[Bespovratna sredstva - Ukupno (EU+Nac) HRK
= Ukupna ugovorena vrijednost bespovratnih sredstava]]*Ugovori_OPULJP[[#This Row],[STOPA NACIONALNOG SUFINANCIRANJA %]]</f>
        <v>534355.05449999997</v>
      </c>
      <c r="R3564" s="20">
        <f>Ugovori_OPULJP[[#This Row],[Bespovratna sredstva - Nacionalni dio - HRK]]/7.5345</f>
        <v>70921.10352379056</v>
      </c>
      <c r="S3564" s="19">
        <v>3562367.03</v>
      </c>
      <c r="T3564" s="20">
        <f>Ugovori_OPULJP[[#This Row],[Bespovratna sredstva - Ukupno (EU+Nac) HRK
= Ukupna ugovorena vrijednost bespovratnih sredstava]]/7.5345</f>
        <v>472807.35682527034</v>
      </c>
      <c r="U3564" s="19">
        <v>0</v>
      </c>
      <c r="V3564" s="20">
        <f>Ugovori_OPULJP[[#This Row],[Javni doprinos korisnika - HRK]]/7.5345</f>
        <v>0</v>
      </c>
      <c r="W3564" s="19">
        <v>0</v>
      </c>
      <c r="X3564" s="20">
        <f>Ugovori_OPULJP[[#This Row],[Privatni doprinos korisnika - HRK]]/7.5345</f>
        <v>0</v>
      </c>
      <c r="Y3564" s="21">
        <f>Ugovori_OPULJP[[#This Row],[Bespovratna sredstva - Ukupno (EU+Nac) HRK
= Ukupna ugovorena vrijednost bespovratnih sredstava]]+Ugovori_OPULJP[[#This Row],[Javni doprinos korisnika - HRK]]+Ugovori_OPULJP[[#This Row],[Privatni doprinos korisnika - HRK]]</f>
        <v>3562367.03</v>
      </c>
      <c r="Z3564" s="22">
        <f>Ugovori_OPULJP[[#This Row],[UKUPNI PRIHVATLJIVI IZDACI
TOTAL ELIGIBLE EXPENDITURE
= Bespovratna sredstva ukupno + doprinos korisnika
= Ukupni prihvatljivi troškovi
= Ukupna ugovorena vrijednost projekta HRK]]/7.5345</f>
        <v>472807.35682527034</v>
      </c>
      <c r="AA3564" s="13" t="s">
        <v>22</v>
      </c>
      <c r="AB3564" s="13" t="s">
        <v>145</v>
      </c>
      <c r="AC3564" s="98" t="s">
        <v>12933</v>
      </c>
      <c r="AD3564" s="12" t="s">
        <v>2794</v>
      </c>
    </row>
    <row r="3565" spans="1:30" ht="88.5" customHeight="1" x14ac:dyDescent="0.3">
      <c r="A3565" s="10" t="s">
        <v>12934</v>
      </c>
      <c r="B3565" s="11" t="s">
        <v>2787</v>
      </c>
      <c r="C3565" s="12" t="s">
        <v>2788</v>
      </c>
      <c r="D3565" s="12" t="s">
        <v>12892</v>
      </c>
      <c r="E3565" s="13" t="s">
        <v>223</v>
      </c>
      <c r="F3565" s="14" t="s">
        <v>12935</v>
      </c>
      <c r="G3565" s="14" t="s">
        <v>12628</v>
      </c>
      <c r="H3565" s="16">
        <v>44040</v>
      </c>
      <c r="I3565" s="16">
        <v>44648</v>
      </c>
      <c r="J3565" s="17" t="str">
        <f>IF(Ugovori_OPULJP[[#This Row],[DATUM ZAVRŠETKA OPERACIJE]]&gt;DATE(2023,12,31),"u provedbi","završen")</f>
        <v>završen</v>
      </c>
      <c r="K3565" s="15" t="s">
        <v>20</v>
      </c>
      <c r="L3565" s="15" t="s">
        <v>21</v>
      </c>
      <c r="M3565" s="18">
        <v>0.85</v>
      </c>
      <c r="N3565" s="18">
        <v>0.15</v>
      </c>
      <c r="O3565" s="19">
        <f>Ugovori_OPULJP[[#This Row],[Bespovratna sredstva - Ukupno (EU+Nac) HRK
= Ukupna ugovorena vrijednost bespovratnih sredstava]]*Ugovori_OPULJP[[#This Row],[EU STOPA SUFINANCIRANJA %
EU CO-FINANCING RATE %]]</f>
        <v>846271.61950000003</v>
      </c>
      <c r="P3565" s="20">
        <f>Ugovori_OPULJP[[#This Row],[Bespovratna sredstva - EU dio - HRK]]/7.5345</f>
        <v>112319.54602163381</v>
      </c>
      <c r="Q3565" s="19">
        <f>Ugovori_OPULJP[[#This Row],[Bespovratna sredstva - Ukupno (EU+Nac) HRK
= Ukupna ugovorena vrijednost bespovratnih sredstava]]*Ugovori_OPULJP[[#This Row],[STOPA NACIONALNOG SUFINANCIRANJA %]]</f>
        <v>149342.05050000001</v>
      </c>
      <c r="R3565" s="20">
        <f>Ugovori_OPULJP[[#This Row],[Bespovratna sredstva - Nacionalni dio - HRK]]/7.5345</f>
        <v>19821.09635675891</v>
      </c>
      <c r="S3565" s="19">
        <v>995613.67</v>
      </c>
      <c r="T3565" s="20">
        <f>Ugovori_OPULJP[[#This Row],[Bespovratna sredstva - Ukupno (EU+Nac) HRK
= Ukupna ugovorena vrijednost bespovratnih sredstava]]/7.5345</f>
        <v>132140.64237839272</v>
      </c>
      <c r="U3565" s="19">
        <v>0</v>
      </c>
      <c r="V3565" s="20">
        <f>Ugovori_OPULJP[[#This Row],[Javni doprinos korisnika - HRK]]/7.5345</f>
        <v>0</v>
      </c>
      <c r="W3565" s="19">
        <v>0</v>
      </c>
      <c r="X3565" s="20">
        <f>Ugovori_OPULJP[[#This Row],[Privatni doprinos korisnika - HRK]]/7.5345</f>
        <v>0</v>
      </c>
      <c r="Y3565" s="21">
        <f>Ugovori_OPULJP[[#This Row],[Bespovratna sredstva - Ukupno (EU+Nac) HRK
= Ukupna ugovorena vrijednost bespovratnih sredstava]]+Ugovori_OPULJP[[#This Row],[Javni doprinos korisnika - HRK]]+Ugovori_OPULJP[[#This Row],[Privatni doprinos korisnika - HRK]]</f>
        <v>995613.67</v>
      </c>
      <c r="Z3565" s="22">
        <f>Ugovori_OPULJP[[#This Row],[UKUPNI PRIHVATLJIVI IZDACI
TOTAL ELIGIBLE EXPENDITURE
= Bespovratna sredstva ukupno + doprinos korisnika
= Ukupni prihvatljivi troškovi
= Ukupna ugovorena vrijednost projekta HRK]]/7.5345</f>
        <v>132140.64237839272</v>
      </c>
      <c r="AA3565" s="13" t="s">
        <v>22</v>
      </c>
      <c r="AB3565" s="13" t="s">
        <v>145</v>
      </c>
      <c r="AC3565" s="98" t="s">
        <v>12936</v>
      </c>
      <c r="AD3565" s="12" t="s">
        <v>2794</v>
      </c>
    </row>
    <row r="3566" spans="1:30" ht="88.5" customHeight="1" x14ac:dyDescent="0.3">
      <c r="A3566" s="10" t="s">
        <v>12937</v>
      </c>
      <c r="B3566" s="11" t="s">
        <v>2787</v>
      </c>
      <c r="C3566" s="12" t="s">
        <v>2788</v>
      </c>
      <c r="D3566" s="12" t="s">
        <v>12892</v>
      </c>
      <c r="E3566" s="13" t="s">
        <v>223</v>
      </c>
      <c r="F3566" s="14" t="s">
        <v>12938</v>
      </c>
      <c r="G3566" s="14" t="s">
        <v>12595</v>
      </c>
      <c r="H3566" s="16">
        <v>44039</v>
      </c>
      <c r="I3566" s="16">
        <v>44769</v>
      </c>
      <c r="J3566" s="17" t="str">
        <f>IF(Ugovori_OPULJP[[#This Row],[DATUM ZAVRŠETKA OPERACIJE]]&gt;DATE(2023,12,31),"u provedbi","završen")</f>
        <v>završen</v>
      </c>
      <c r="K3566" s="15" t="s">
        <v>20</v>
      </c>
      <c r="L3566" s="15" t="s">
        <v>21</v>
      </c>
      <c r="M3566" s="18">
        <v>0.85</v>
      </c>
      <c r="N3566" s="18">
        <v>0.15</v>
      </c>
      <c r="O3566" s="19">
        <f>Ugovori_OPULJP[[#This Row],[Bespovratna sredstva - Ukupno (EU+Nac) HRK
= Ukupna ugovorena vrijednost bespovratnih sredstava]]*Ugovori_OPULJP[[#This Row],[EU STOPA SUFINANCIRANJA %
EU CO-FINANCING RATE %]]</f>
        <v>846902.20900000003</v>
      </c>
      <c r="P3566" s="20">
        <f>Ugovori_OPULJP[[#This Row],[Bespovratna sredstva - EU dio - HRK]]/7.5345</f>
        <v>112403.23963103059</v>
      </c>
      <c r="Q3566" s="19">
        <f>Ugovori_OPULJP[[#This Row],[Bespovratna sredstva - Ukupno (EU+Nac) HRK
= Ukupna ugovorena vrijednost bespovratnih sredstava]]*Ugovori_OPULJP[[#This Row],[STOPA NACIONALNOG SUFINANCIRANJA %]]</f>
        <v>149453.33100000001</v>
      </c>
      <c r="R3566" s="20">
        <f>Ugovori_OPULJP[[#This Row],[Bespovratna sredstva - Nacionalni dio - HRK]]/7.5345</f>
        <v>19835.865817240694</v>
      </c>
      <c r="S3566" s="19">
        <v>996355.54</v>
      </c>
      <c r="T3566" s="20">
        <f>Ugovori_OPULJP[[#This Row],[Bespovratna sredstva - Ukupno (EU+Nac) HRK
= Ukupna ugovorena vrijednost bespovratnih sredstava]]/7.5345</f>
        <v>132239.10544827129</v>
      </c>
      <c r="U3566" s="19">
        <v>0</v>
      </c>
      <c r="V3566" s="20">
        <f>Ugovori_OPULJP[[#This Row],[Javni doprinos korisnika - HRK]]/7.5345</f>
        <v>0</v>
      </c>
      <c r="W3566" s="19">
        <v>0</v>
      </c>
      <c r="X3566" s="20">
        <f>Ugovori_OPULJP[[#This Row],[Privatni doprinos korisnika - HRK]]/7.5345</f>
        <v>0</v>
      </c>
      <c r="Y3566" s="21">
        <f>Ugovori_OPULJP[[#This Row],[Bespovratna sredstva - Ukupno (EU+Nac) HRK
= Ukupna ugovorena vrijednost bespovratnih sredstava]]+Ugovori_OPULJP[[#This Row],[Javni doprinos korisnika - HRK]]+Ugovori_OPULJP[[#This Row],[Privatni doprinos korisnika - HRK]]</f>
        <v>996355.54</v>
      </c>
      <c r="Z3566" s="22">
        <f>Ugovori_OPULJP[[#This Row],[UKUPNI PRIHVATLJIVI IZDACI
TOTAL ELIGIBLE EXPENDITURE
= Bespovratna sredstva ukupno + doprinos korisnika
= Ukupni prihvatljivi troškovi
= Ukupna ugovorena vrijednost projekta HRK]]/7.5345</f>
        <v>132239.10544827129</v>
      </c>
      <c r="AA3566" s="13" t="s">
        <v>22</v>
      </c>
      <c r="AB3566" s="13" t="s">
        <v>145</v>
      </c>
      <c r="AC3566" s="98" t="s">
        <v>12939</v>
      </c>
      <c r="AD3566" s="12" t="s">
        <v>2794</v>
      </c>
    </row>
    <row r="3567" spans="1:30" ht="88.5" customHeight="1" x14ac:dyDescent="0.3">
      <c r="A3567" s="10" t="s">
        <v>12940</v>
      </c>
      <c r="B3567" s="11" t="s">
        <v>2787</v>
      </c>
      <c r="C3567" s="12" t="s">
        <v>2788</v>
      </c>
      <c r="D3567" s="12" t="s">
        <v>12892</v>
      </c>
      <c r="E3567" s="13" t="s">
        <v>223</v>
      </c>
      <c r="F3567" s="14" t="s">
        <v>12941</v>
      </c>
      <c r="G3567" s="14" t="s">
        <v>12942</v>
      </c>
      <c r="H3567" s="16">
        <v>44036</v>
      </c>
      <c r="I3567" s="16">
        <v>44766</v>
      </c>
      <c r="J3567" s="17" t="str">
        <f>IF(Ugovori_OPULJP[[#This Row],[DATUM ZAVRŠETKA OPERACIJE]]&gt;DATE(2023,12,31),"u provedbi","završen")</f>
        <v>završen</v>
      </c>
      <c r="K3567" s="15" t="s">
        <v>20</v>
      </c>
      <c r="L3567" s="15" t="s">
        <v>21</v>
      </c>
      <c r="M3567" s="18">
        <v>0.85</v>
      </c>
      <c r="N3567" s="18">
        <v>0.15</v>
      </c>
      <c r="O3567" s="19">
        <f>Ugovori_OPULJP[[#This Row],[Bespovratna sredstva - Ukupno (EU+Nac) HRK
= Ukupna ugovorena vrijednost bespovratnih sredstava]]*Ugovori_OPULJP[[#This Row],[EU STOPA SUFINANCIRANJA %
EU CO-FINANCING RATE %]]</f>
        <v>840588.96149999998</v>
      </c>
      <c r="P3567" s="20">
        <f>Ugovori_OPULJP[[#This Row],[Bespovratna sredstva - EU dio - HRK]]/7.5345</f>
        <v>111565.32769261397</v>
      </c>
      <c r="Q3567" s="19">
        <f>Ugovori_OPULJP[[#This Row],[Bespovratna sredstva - Ukupno (EU+Nac) HRK
= Ukupna ugovorena vrijednost bespovratnih sredstava]]*Ugovori_OPULJP[[#This Row],[STOPA NACIONALNOG SUFINANCIRANJA %]]</f>
        <v>148339.2285</v>
      </c>
      <c r="R3567" s="20">
        <f>Ugovori_OPULJP[[#This Row],[Bespovratna sredstva - Nacionalni dio - HRK]]/7.5345</f>
        <v>19687.999004578935</v>
      </c>
      <c r="S3567" s="19">
        <v>988928.19</v>
      </c>
      <c r="T3567" s="20">
        <f>Ugovori_OPULJP[[#This Row],[Bespovratna sredstva - Ukupno (EU+Nac) HRK
= Ukupna ugovorena vrijednost bespovratnih sredstava]]/7.5345</f>
        <v>131253.32669719291</v>
      </c>
      <c r="U3567" s="19">
        <v>0</v>
      </c>
      <c r="V3567" s="20">
        <f>Ugovori_OPULJP[[#This Row],[Javni doprinos korisnika - HRK]]/7.5345</f>
        <v>0</v>
      </c>
      <c r="W3567" s="19">
        <v>0</v>
      </c>
      <c r="X3567" s="20">
        <f>Ugovori_OPULJP[[#This Row],[Privatni doprinos korisnika - HRK]]/7.5345</f>
        <v>0</v>
      </c>
      <c r="Y3567" s="21">
        <f>Ugovori_OPULJP[[#This Row],[Bespovratna sredstva - Ukupno (EU+Nac) HRK
= Ukupna ugovorena vrijednost bespovratnih sredstava]]+Ugovori_OPULJP[[#This Row],[Javni doprinos korisnika - HRK]]+Ugovori_OPULJP[[#This Row],[Privatni doprinos korisnika - HRK]]</f>
        <v>988928.19</v>
      </c>
      <c r="Z3567" s="22">
        <f>Ugovori_OPULJP[[#This Row],[UKUPNI PRIHVATLJIVI IZDACI
TOTAL ELIGIBLE EXPENDITURE
= Bespovratna sredstva ukupno + doprinos korisnika
= Ukupni prihvatljivi troškovi
= Ukupna ugovorena vrijednost projekta HRK]]/7.5345</f>
        <v>131253.32669719291</v>
      </c>
      <c r="AA3567" s="13" t="s">
        <v>22</v>
      </c>
      <c r="AB3567" s="13" t="s">
        <v>145</v>
      </c>
      <c r="AC3567" s="98" t="s">
        <v>12943</v>
      </c>
      <c r="AD3567" s="12" t="s">
        <v>2794</v>
      </c>
    </row>
    <row r="3568" spans="1:30" ht="88.5" customHeight="1" x14ac:dyDescent="0.3">
      <c r="A3568" s="10" t="s">
        <v>12944</v>
      </c>
      <c r="B3568" s="11" t="s">
        <v>2787</v>
      </c>
      <c r="C3568" s="12" t="s">
        <v>2788</v>
      </c>
      <c r="D3568" s="12" t="s">
        <v>12892</v>
      </c>
      <c r="E3568" s="13" t="s">
        <v>223</v>
      </c>
      <c r="F3568" s="14" t="s">
        <v>12945</v>
      </c>
      <c r="G3568" s="14" t="s">
        <v>12504</v>
      </c>
      <c r="H3568" s="16">
        <v>44132</v>
      </c>
      <c r="I3568" s="16">
        <v>45227</v>
      </c>
      <c r="J3568" s="17" t="str">
        <f>IF(Ugovori_OPULJP[[#This Row],[DATUM ZAVRŠETKA OPERACIJE]]&gt;DATE(2023,12,31),"u provedbi","završen")</f>
        <v>završen</v>
      </c>
      <c r="K3568" s="15" t="s">
        <v>12946</v>
      </c>
      <c r="L3568" s="15" t="s">
        <v>21</v>
      </c>
      <c r="M3568" s="18">
        <v>0.85</v>
      </c>
      <c r="N3568" s="18">
        <v>0.15</v>
      </c>
      <c r="O3568" s="19">
        <f>Ugovori_OPULJP[[#This Row],[Bespovratna sredstva - Ukupno (EU+Nac) HRK
= Ukupna ugovorena vrijednost bespovratnih sredstava]]*Ugovori_OPULJP[[#This Row],[EU STOPA SUFINANCIRANJA %
EU CO-FINANCING RATE %]]</f>
        <v>2952897.1864999998</v>
      </c>
      <c r="P3568" s="20">
        <f>Ugovori_OPULJP[[#This Row],[Bespovratna sredstva - EU dio - HRK]]/7.5345</f>
        <v>391916.80755192775</v>
      </c>
      <c r="Q3568" s="19">
        <f>Ugovori_OPULJP[[#This Row],[Bespovratna sredstva - Ukupno (EU+Nac) HRK
= Ukupna ugovorena vrijednost bespovratnih sredstava]]*Ugovori_OPULJP[[#This Row],[STOPA NACIONALNOG SUFINANCIRANJA %]]</f>
        <v>521099.50349999999</v>
      </c>
      <c r="R3568" s="20">
        <f>Ugovori_OPULJP[[#This Row],[Bespovratna sredstva - Nacionalni dio - HRK]]/7.5345</f>
        <v>69161.78956798726</v>
      </c>
      <c r="S3568" s="19">
        <v>3473996.69</v>
      </c>
      <c r="T3568" s="20">
        <f>Ugovori_OPULJP[[#This Row],[Bespovratna sredstva - Ukupno (EU+Nac) HRK
= Ukupna ugovorena vrijednost bespovratnih sredstava]]/7.5345</f>
        <v>461078.59711991501</v>
      </c>
      <c r="U3568" s="19">
        <v>0</v>
      </c>
      <c r="V3568" s="20">
        <f>Ugovori_OPULJP[[#This Row],[Javni doprinos korisnika - HRK]]/7.5345</f>
        <v>0</v>
      </c>
      <c r="W3568" s="19">
        <v>0</v>
      </c>
      <c r="X3568" s="20">
        <f>Ugovori_OPULJP[[#This Row],[Privatni doprinos korisnika - HRK]]/7.5345</f>
        <v>0</v>
      </c>
      <c r="Y3568" s="21">
        <f>Ugovori_OPULJP[[#This Row],[Bespovratna sredstva - Ukupno (EU+Nac) HRK
= Ukupna ugovorena vrijednost bespovratnih sredstava]]+Ugovori_OPULJP[[#This Row],[Javni doprinos korisnika - HRK]]+Ugovori_OPULJP[[#This Row],[Privatni doprinos korisnika - HRK]]</f>
        <v>3473996.69</v>
      </c>
      <c r="Z3568" s="22">
        <f>Ugovori_OPULJP[[#This Row],[UKUPNI PRIHVATLJIVI IZDACI
TOTAL ELIGIBLE EXPENDITURE
= Bespovratna sredstva ukupno + doprinos korisnika
= Ukupni prihvatljivi troškovi
= Ukupna ugovorena vrijednost projekta HRK]]/7.5345</f>
        <v>461078.59711991501</v>
      </c>
      <c r="AA3568" s="13" t="s">
        <v>22</v>
      </c>
      <c r="AB3568" s="13" t="s">
        <v>145</v>
      </c>
      <c r="AC3568" s="98" t="s">
        <v>12947</v>
      </c>
      <c r="AD3568" s="12" t="s">
        <v>2794</v>
      </c>
    </row>
    <row r="3569" spans="1:30" ht="88.5" customHeight="1" x14ac:dyDescent="0.3">
      <c r="A3569" s="10" t="s">
        <v>12948</v>
      </c>
      <c r="B3569" s="11" t="s">
        <v>2787</v>
      </c>
      <c r="C3569" s="12" t="s">
        <v>2788</v>
      </c>
      <c r="D3569" s="12" t="s">
        <v>12892</v>
      </c>
      <c r="E3569" s="13" t="s">
        <v>223</v>
      </c>
      <c r="F3569" s="14" t="s">
        <v>12949</v>
      </c>
      <c r="G3569" s="14" t="s">
        <v>10533</v>
      </c>
      <c r="H3569" s="16">
        <v>44133</v>
      </c>
      <c r="I3569" s="16">
        <v>45228</v>
      </c>
      <c r="J3569" s="17" t="str">
        <f>IF(Ugovori_OPULJP[[#This Row],[DATUM ZAVRŠETKA OPERACIJE]]&gt;DATE(2023,12,31),"u provedbi","završen")</f>
        <v>završen</v>
      </c>
      <c r="K3569" s="15" t="s">
        <v>20</v>
      </c>
      <c r="L3569" s="15" t="s">
        <v>21</v>
      </c>
      <c r="M3569" s="18">
        <v>0.85</v>
      </c>
      <c r="N3569" s="18">
        <v>0.15</v>
      </c>
      <c r="O3569" s="19">
        <f>Ugovori_OPULJP[[#This Row],[Bespovratna sredstva - Ukupno (EU+Nac) HRK
= Ukupna ugovorena vrijednost bespovratnih sredstava]]*Ugovori_OPULJP[[#This Row],[EU STOPA SUFINANCIRANJA %
EU CO-FINANCING RATE %]]</f>
        <v>3059996.0219999999</v>
      </c>
      <c r="P3569" s="20">
        <f>Ugovori_OPULJP[[#This Row],[Bespovratna sredstva - EU dio - HRK]]/7.5345</f>
        <v>406131.2657774238</v>
      </c>
      <c r="Q3569" s="19">
        <f>Ugovori_OPULJP[[#This Row],[Bespovratna sredstva - Ukupno (EU+Nac) HRK
= Ukupna ugovorena vrijednost bespovratnih sredstava]]*Ugovori_OPULJP[[#This Row],[STOPA NACIONALNOG SUFINANCIRANJA %]]</f>
        <v>539999.29799999995</v>
      </c>
      <c r="R3569" s="20">
        <f>Ugovori_OPULJP[[#This Row],[Bespovratna sredstva - Nacionalni dio - HRK]]/7.5345</f>
        <v>71670.223372486551</v>
      </c>
      <c r="S3569" s="19">
        <v>3599995.32</v>
      </c>
      <c r="T3569" s="20">
        <f>Ugovori_OPULJP[[#This Row],[Bespovratna sredstva - Ukupno (EU+Nac) HRK
= Ukupna ugovorena vrijednost bespovratnih sredstava]]/7.5345</f>
        <v>477801.48914991034</v>
      </c>
      <c r="U3569" s="19">
        <v>0</v>
      </c>
      <c r="V3569" s="20">
        <f>Ugovori_OPULJP[[#This Row],[Javni doprinos korisnika - HRK]]/7.5345</f>
        <v>0</v>
      </c>
      <c r="W3569" s="19">
        <v>0</v>
      </c>
      <c r="X3569" s="20">
        <f>Ugovori_OPULJP[[#This Row],[Privatni doprinos korisnika - HRK]]/7.5345</f>
        <v>0</v>
      </c>
      <c r="Y3569" s="21">
        <f>Ugovori_OPULJP[[#This Row],[Bespovratna sredstva - Ukupno (EU+Nac) HRK
= Ukupna ugovorena vrijednost bespovratnih sredstava]]+Ugovori_OPULJP[[#This Row],[Javni doprinos korisnika - HRK]]+Ugovori_OPULJP[[#This Row],[Privatni doprinos korisnika - HRK]]</f>
        <v>3599995.32</v>
      </c>
      <c r="Z3569" s="22">
        <f>Ugovori_OPULJP[[#This Row],[UKUPNI PRIHVATLJIVI IZDACI
TOTAL ELIGIBLE EXPENDITURE
= Bespovratna sredstva ukupno + doprinos korisnika
= Ukupni prihvatljivi troškovi
= Ukupna ugovorena vrijednost projekta HRK]]/7.5345</f>
        <v>477801.48914991034</v>
      </c>
      <c r="AA3569" s="13" t="s">
        <v>22</v>
      </c>
      <c r="AB3569" s="13" t="s">
        <v>145</v>
      </c>
      <c r="AC3569" s="98" t="s">
        <v>12950</v>
      </c>
      <c r="AD3569" s="12" t="s">
        <v>2794</v>
      </c>
    </row>
    <row r="3570" spans="1:30" ht="88.5" customHeight="1" x14ac:dyDescent="0.3">
      <c r="A3570" s="10" t="s">
        <v>12951</v>
      </c>
      <c r="B3570" s="11" t="s">
        <v>2787</v>
      </c>
      <c r="C3570" s="12" t="s">
        <v>2788</v>
      </c>
      <c r="D3570" s="12" t="s">
        <v>12892</v>
      </c>
      <c r="E3570" s="13" t="s">
        <v>223</v>
      </c>
      <c r="F3570" s="14" t="s">
        <v>12952</v>
      </c>
      <c r="G3570" s="14" t="s">
        <v>3247</v>
      </c>
      <c r="H3570" s="16">
        <v>44035</v>
      </c>
      <c r="I3570" s="16">
        <v>44765</v>
      </c>
      <c r="J3570" s="17" t="str">
        <f>IF(Ugovori_OPULJP[[#This Row],[DATUM ZAVRŠETKA OPERACIJE]]&gt;DATE(2023,12,31),"u provedbi","završen")</f>
        <v>završen</v>
      </c>
      <c r="K3570" s="15" t="s">
        <v>12953</v>
      </c>
      <c r="L3570" s="15" t="s">
        <v>21</v>
      </c>
      <c r="M3570" s="18">
        <v>0.85</v>
      </c>
      <c r="N3570" s="18">
        <v>0.15</v>
      </c>
      <c r="O3570" s="19">
        <f>Ugovori_OPULJP[[#This Row],[Bespovratna sredstva - Ukupno (EU+Nac) HRK
= Ukupna ugovorena vrijednost bespovratnih sredstava]]*Ugovori_OPULJP[[#This Row],[EU STOPA SUFINANCIRANJA %
EU CO-FINANCING RATE %]]</f>
        <v>840932.93099999998</v>
      </c>
      <c r="P3570" s="20">
        <f>Ugovori_OPULJP[[#This Row],[Bespovratna sredstva - EU dio - HRK]]/7.5345</f>
        <v>111610.98029066295</v>
      </c>
      <c r="Q3570" s="19">
        <f>Ugovori_OPULJP[[#This Row],[Bespovratna sredstva - Ukupno (EU+Nac) HRK
= Ukupna ugovorena vrijednost bespovratnih sredstava]]*Ugovori_OPULJP[[#This Row],[STOPA NACIONALNOG SUFINANCIRANJA %]]</f>
        <v>148399.929</v>
      </c>
      <c r="R3570" s="20">
        <f>Ugovori_OPULJP[[#This Row],[Bespovratna sredstva - Nacionalni dio - HRK]]/7.5345</f>
        <v>19696.055345411107</v>
      </c>
      <c r="S3570" s="19">
        <v>989332.86</v>
      </c>
      <c r="T3570" s="20">
        <f>Ugovori_OPULJP[[#This Row],[Bespovratna sredstva - Ukupno (EU+Nac) HRK
= Ukupna ugovorena vrijednost bespovratnih sredstava]]/7.5345</f>
        <v>131307.03563607406</v>
      </c>
      <c r="U3570" s="19">
        <v>0</v>
      </c>
      <c r="V3570" s="20">
        <f>Ugovori_OPULJP[[#This Row],[Javni doprinos korisnika - HRK]]/7.5345</f>
        <v>0</v>
      </c>
      <c r="W3570" s="19">
        <v>0</v>
      </c>
      <c r="X3570" s="20">
        <f>Ugovori_OPULJP[[#This Row],[Privatni doprinos korisnika - HRK]]/7.5345</f>
        <v>0</v>
      </c>
      <c r="Y3570" s="21">
        <f>Ugovori_OPULJP[[#This Row],[Bespovratna sredstva - Ukupno (EU+Nac) HRK
= Ukupna ugovorena vrijednost bespovratnih sredstava]]+Ugovori_OPULJP[[#This Row],[Javni doprinos korisnika - HRK]]+Ugovori_OPULJP[[#This Row],[Privatni doprinos korisnika - HRK]]</f>
        <v>989332.86</v>
      </c>
      <c r="Z3570" s="22">
        <f>Ugovori_OPULJP[[#This Row],[UKUPNI PRIHVATLJIVI IZDACI
TOTAL ELIGIBLE EXPENDITURE
= Bespovratna sredstva ukupno + doprinos korisnika
= Ukupni prihvatljivi troškovi
= Ukupna ugovorena vrijednost projekta HRK]]/7.5345</f>
        <v>131307.03563607406</v>
      </c>
      <c r="AA3570" s="13" t="s">
        <v>22</v>
      </c>
      <c r="AB3570" s="13" t="s">
        <v>145</v>
      </c>
      <c r="AC3570" s="98" t="s">
        <v>12954</v>
      </c>
      <c r="AD3570" s="12" t="s">
        <v>2794</v>
      </c>
    </row>
    <row r="3571" spans="1:30" ht="88.5" customHeight="1" x14ac:dyDescent="0.3">
      <c r="A3571" s="10" t="s">
        <v>12955</v>
      </c>
      <c r="B3571" s="11" t="s">
        <v>2787</v>
      </c>
      <c r="C3571" s="12" t="s">
        <v>2788</v>
      </c>
      <c r="D3571" s="12" t="s">
        <v>12892</v>
      </c>
      <c r="E3571" s="13" t="s">
        <v>223</v>
      </c>
      <c r="F3571" s="14" t="s">
        <v>12956</v>
      </c>
      <c r="G3571" s="14" t="s">
        <v>12516</v>
      </c>
      <c r="H3571" s="16">
        <v>44133</v>
      </c>
      <c r="I3571" s="16">
        <v>45228</v>
      </c>
      <c r="J3571" s="17" t="str">
        <f>IF(Ugovori_OPULJP[[#This Row],[DATUM ZAVRŠETKA OPERACIJE]]&gt;DATE(2023,12,31),"u provedbi","završen")</f>
        <v>završen</v>
      </c>
      <c r="K3571" s="15" t="s">
        <v>969</v>
      </c>
      <c r="L3571" s="15" t="s">
        <v>21</v>
      </c>
      <c r="M3571" s="18">
        <v>0.85</v>
      </c>
      <c r="N3571" s="18">
        <v>0.15</v>
      </c>
      <c r="O3571" s="19">
        <f>Ugovori_OPULJP[[#This Row],[Bespovratna sredstva - Ukupno (EU+Nac) HRK
= Ukupna ugovorena vrijednost bespovratnih sredstava]]*Ugovori_OPULJP[[#This Row],[EU STOPA SUFINANCIRANJA %
EU CO-FINANCING RATE %]]</f>
        <v>3011424.7439999999</v>
      </c>
      <c r="P3571" s="20">
        <f>Ugovori_OPULJP[[#This Row],[Bespovratna sredstva - EU dio - HRK]]/7.5345</f>
        <v>399684.74935297627</v>
      </c>
      <c r="Q3571" s="19">
        <f>Ugovori_OPULJP[[#This Row],[Bespovratna sredstva - Ukupno (EU+Nac) HRK
= Ukupna ugovorena vrijednost bespovratnih sredstava]]*Ugovori_OPULJP[[#This Row],[STOPA NACIONALNOG SUFINANCIRANJA %]]</f>
        <v>531427.89599999995</v>
      </c>
      <c r="R3571" s="20">
        <f>Ugovori_OPULJP[[#This Row],[Bespovratna sredstva - Nacionalni dio - HRK]]/7.5345</f>
        <v>70532.602826995804</v>
      </c>
      <c r="S3571" s="19">
        <v>3542852.64</v>
      </c>
      <c r="T3571" s="20">
        <f>Ugovori_OPULJP[[#This Row],[Bespovratna sredstva - Ukupno (EU+Nac) HRK
= Ukupna ugovorena vrijednost bespovratnih sredstava]]/7.5345</f>
        <v>470217.35217997211</v>
      </c>
      <c r="U3571" s="19">
        <v>0</v>
      </c>
      <c r="V3571" s="20">
        <f>Ugovori_OPULJP[[#This Row],[Javni doprinos korisnika - HRK]]/7.5345</f>
        <v>0</v>
      </c>
      <c r="W3571" s="19">
        <v>0</v>
      </c>
      <c r="X3571" s="20">
        <f>Ugovori_OPULJP[[#This Row],[Privatni doprinos korisnika - HRK]]/7.5345</f>
        <v>0</v>
      </c>
      <c r="Y3571" s="21">
        <f>Ugovori_OPULJP[[#This Row],[Bespovratna sredstva - Ukupno (EU+Nac) HRK
= Ukupna ugovorena vrijednost bespovratnih sredstava]]+Ugovori_OPULJP[[#This Row],[Javni doprinos korisnika - HRK]]+Ugovori_OPULJP[[#This Row],[Privatni doprinos korisnika - HRK]]</f>
        <v>3542852.64</v>
      </c>
      <c r="Z3571" s="22">
        <f>Ugovori_OPULJP[[#This Row],[UKUPNI PRIHVATLJIVI IZDACI
TOTAL ELIGIBLE EXPENDITURE
= Bespovratna sredstva ukupno + doprinos korisnika
= Ukupni prihvatljivi troškovi
= Ukupna ugovorena vrijednost projekta HRK]]/7.5345</f>
        <v>470217.35217997211</v>
      </c>
      <c r="AA3571" s="13" t="s">
        <v>22</v>
      </c>
      <c r="AB3571" s="13" t="s">
        <v>145</v>
      </c>
      <c r="AC3571" s="98" t="s">
        <v>12957</v>
      </c>
      <c r="AD3571" s="12" t="s">
        <v>2794</v>
      </c>
    </row>
    <row r="3572" spans="1:30" ht="88.5" customHeight="1" x14ac:dyDescent="0.3">
      <c r="A3572" s="10" t="s">
        <v>12958</v>
      </c>
      <c r="B3572" s="11" t="s">
        <v>2787</v>
      </c>
      <c r="C3572" s="12" t="s">
        <v>2788</v>
      </c>
      <c r="D3572" s="12" t="s">
        <v>12892</v>
      </c>
      <c r="E3572" s="13" t="s">
        <v>223</v>
      </c>
      <c r="F3572" s="14" t="s">
        <v>12959</v>
      </c>
      <c r="G3572" s="14" t="s">
        <v>12565</v>
      </c>
      <c r="H3572" s="16">
        <v>44133</v>
      </c>
      <c r="I3572" s="16">
        <v>45228</v>
      </c>
      <c r="J3572" s="17" t="str">
        <f>IF(Ugovori_OPULJP[[#This Row],[DATUM ZAVRŠETKA OPERACIJE]]&gt;DATE(2023,12,31),"u provedbi","završen")</f>
        <v>završen</v>
      </c>
      <c r="K3572" s="15" t="s">
        <v>12960</v>
      </c>
      <c r="L3572" s="15" t="s">
        <v>21</v>
      </c>
      <c r="M3572" s="18">
        <v>0.85</v>
      </c>
      <c r="N3572" s="18">
        <v>0.15</v>
      </c>
      <c r="O3572" s="19">
        <f>Ugovori_OPULJP[[#This Row],[Bespovratna sredstva - Ukupno (EU+Nac) HRK
= Ukupna ugovorena vrijednost bespovratnih sredstava]]*Ugovori_OPULJP[[#This Row],[EU STOPA SUFINANCIRANJA %
EU CO-FINANCING RATE %]]</f>
        <v>3055162.5564999999</v>
      </c>
      <c r="P3572" s="20">
        <f>Ugovori_OPULJP[[#This Row],[Bespovratna sredstva - EU dio - HRK]]/7.5345</f>
        <v>405489.75466188864</v>
      </c>
      <c r="Q3572" s="19">
        <f>Ugovori_OPULJP[[#This Row],[Bespovratna sredstva - Ukupno (EU+Nac) HRK
= Ukupna ugovorena vrijednost bespovratnih sredstava]]*Ugovori_OPULJP[[#This Row],[STOPA NACIONALNOG SUFINANCIRANJA %]]</f>
        <v>539146.33349999995</v>
      </c>
      <c r="R3572" s="20">
        <f>Ugovori_OPULJP[[#This Row],[Bespovratna sredstva - Nacionalni dio - HRK]]/7.5345</f>
        <v>71557.015528568576</v>
      </c>
      <c r="S3572" s="19">
        <v>3594308.89</v>
      </c>
      <c r="T3572" s="20">
        <f>Ugovori_OPULJP[[#This Row],[Bespovratna sredstva - Ukupno (EU+Nac) HRK
= Ukupna ugovorena vrijednost bespovratnih sredstava]]/7.5345</f>
        <v>477046.77019045723</v>
      </c>
      <c r="U3572" s="19">
        <v>0</v>
      </c>
      <c r="V3572" s="20">
        <f>Ugovori_OPULJP[[#This Row],[Javni doprinos korisnika - HRK]]/7.5345</f>
        <v>0</v>
      </c>
      <c r="W3572" s="19">
        <v>0</v>
      </c>
      <c r="X3572" s="20">
        <f>Ugovori_OPULJP[[#This Row],[Privatni doprinos korisnika - HRK]]/7.5345</f>
        <v>0</v>
      </c>
      <c r="Y3572" s="21">
        <f>Ugovori_OPULJP[[#This Row],[Bespovratna sredstva - Ukupno (EU+Nac) HRK
= Ukupna ugovorena vrijednost bespovratnih sredstava]]+Ugovori_OPULJP[[#This Row],[Javni doprinos korisnika - HRK]]+Ugovori_OPULJP[[#This Row],[Privatni doprinos korisnika - HRK]]</f>
        <v>3594308.89</v>
      </c>
      <c r="Z3572" s="22">
        <f>Ugovori_OPULJP[[#This Row],[UKUPNI PRIHVATLJIVI IZDACI
TOTAL ELIGIBLE EXPENDITURE
= Bespovratna sredstva ukupno + doprinos korisnika
= Ukupni prihvatljivi troškovi
= Ukupna ugovorena vrijednost projekta HRK]]/7.5345</f>
        <v>477046.77019045723</v>
      </c>
      <c r="AA3572" s="13" t="s">
        <v>22</v>
      </c>
      <c r="AB3572" s="13" t="s">
        <v>145</v>
      </c>
      <c r="AC3572" s="98" t="s">
        <v>12961</v>
      </c>
      <c r="AD3572" s="12" t="s">
        <v>2794</v>
      </c>
    </row>
    <row r="3573" spans="1:30" ht="88.5" customHeight="1" x14ac:dyDescent="0.3">
      <c r="A3573" s="10" t="s">
        <v>12962</v>
      </c>
      <c r="B3573" s="11" t="s">
        <v>2787</v>
      </c>
      <c r="C3573" s="12" t="s">
        <v>2788</v>
      </c>
      <c r="D3573" s="12" t="s">
        <v>12892</v>
      </c>
      <c r="E3573" s="13" t="s">
        <v>223</v>
      </c>
      <c r="F3573" s="14" t="s">
        <v>12963</v>
      </c>
      <c r="G3573" s="14" t="s">
        <v>874</v>
      </c>
      <c r="H3573" s="16">
        <v>44133</v>
      </c>
      <c r="I3573" s="16">
        <v>45228</v>
      </c>
      <c r="J3573" s="17" t="str">
        <f>IF(Ugovori_OPULJP[[#This Row],[DATUM ZAVRŠETKA OPERACIJE]]&gt;DATE(2023,12,31),"u provedbi","završen")</f>
        <v>završen</v>
      </c>
      <c r="K3573" s="15" t="s">
        <v>21</v>
      </c>
      <c r="L3573" s="15" t="s">
        <v>21</v>
      </c>
      <c r="M3573" s="18">
        <v>0.85</v>
      </c>
      <c r="N3573" s="18">
        <v>0.15</v>
      </c>
      <c r="O3573" s="19">
        <f>Ugovori_OPULJP[[#This Row],[Bespovratna sredstva - Ukupno (EU+Nac) HRK
= Ukupna ugovorena vrijednost bespovratnih sredstava]]*Ugovori_OPULJP[[#This Row],[EU STOPA SUFINANCIRANJA %
EU CO-FINANCING RATE %]]</f>
        <v>2940806.4209999996</v>
      </c>
      <c r="P3573" s="20">
        <f>Ugovori_OPULJP[[#This Row],[Bespovratna sredstva - EU dio - HRK]]/7.5345</f>
        <v>390312.08719888504</v>
      </c>
      <c r="Q3573" s="19">
        <f>Ugovori_OPULJP[[#This Row],[Bespovratna sredstva - Ukupno (EU+Nac) HRK
= Ukupna ugovorena vrijednost bespovratnih sredstava]]*Ugovori_OPULJP[[#This Row],[STOPA NACIONALNOG SUFINANCIRANJA %]]</f>
        <v>518965.83899999992</v>
      </c>
      <c r="R3573" s="20">
        <f>Ugovori_OPULJP[[#This Row],[Bespovratna sredstva - Nacionalni dio - HRK]]/7.5345</f>
        <v>68878.603623332659</v>
      </c>
      <c r="S3573" s="19">
        <v>3459772.26</v>
      </c>
      <c r="T3573" s="20">
        <f>Ugovori_OPULJP[[#This Row],[Bespovratna sredstva - Ukupno (EU+Nac) HRK
= Ukupna ugovorena vrijednost bespovratnih sredstava]]/7.5345</f>
        <v>459190.69082221773</v>
      </c>
      <c r="U3573" s="19">
        <v>0</v>
      </c>
      <c r="V3573" s="20">
        <f>Ugovori_OPULJP[[#This Row],[Javni doprinos korisnika - HRK]]/7.5345</f>
        <v>0</v>
      </c>
      <c r="W3573" s="19">
        <v>0</v>
      </c>
      <c r="X3573" s="20">
        <f>Ugovori_OPULJP[[#This Row],[Privatni doprinos korisnika - HRK]]/7.5345</f>
        <v>0</v>
      </c>
      <c r="Y3573" s="21">
        <f>Ugovori_OPULJP[[#This Row],[Bespovratna sredstva - Ukupno (EU+Nac) HRK
= Ukupna ugovorena vrijednost bespovratnih sredstava]]+Ugovori_OPULJP[[#This Row],[Javni doprinos korisnika - HRK]]+Ugovori_OPULJP[[#This Row],[Privatni doprinos korisnika - HRK]]</f>
        <v>3459772.26</v>
      </c>
      <c r="Z3573" s="22">
        <f>Ugovori_OPULJP[[#This Row],[UKUPNI PRIHVATLJIVI IZDACI
TOTAL ELIGIBLE EXPENDITURE
= Bespovratna sredstva ukupno + doprinos korisnika
= Ukupni prihvatljivi troškovi
= Ukupna ugovorena vrijednost projekta HRK]]/7.5345</f>
        <v>459190.69082221773</v>
      </c>
      <c r="AA3573" s="13" t="s">
        <v>22</v>
      </c>
      <c r="AB3573" s="13" t="s">
        <v>145</v>
      </c>
      <c r="AC3573" s="98" t="s">
        <v>12964</v>
      </c>
      <c r="AD3573" s="12" t="s">
        <v>2794</v>
      </c>
    </row>
    <row r="3574" spans="1:30" ht="88.5" customHeight="1" x14ac:dyDescent="0.3">
      <c r="A3574" s="10" t="s">
        <v>12965</v>
      </c>
      <c r="B3574" s="11" t="s">
        <v>2787</v>
      </c>
      <c r="C3574" s="12" t="s">
        <v>2788</v>
      </c>
      <c r="D3574" s="12" t="s">
        <v>12892</v>
      </c>
      <c r="E3574" s="13" t="s">
        <v>223</v>
      </c>
      <c r="F3574" s="14" t="s">
        <v>12966</v>
      </c>
      <c r="G3574" s="14" t="s">
        <v>425</v>
      </c>
      <c r="H3574" s="16">
        <v>44134</v>
      </c>
      <c r="I3574" s="16">
        <v>45229</v>
      </c>
      <c r="J3574" s="17" t="str">
        <f>IF(Ugovori_OPULJP[[#This Row],[DATUM ZAVRŠETKA OPERACIJE]]&gt;DATE(2023,12,31),"u provedbi","završen")</f>
        <v>završen</v>
      </c>
      <c r="K3574" s="15" t="s">
        <v>20</v>
      </c>
      <c r="L3574" s="15" t="s">
        <v>86</v>
      </c>
      <c r="M3574" s="18">
        <v>0.85</v>
      </c>
      <c r="N3574" s="18">
        <v>0.15</v>
      </c>
      <c r="O3574" s="19">
        <f>Ugovori_OPULJP[[#This Row],[Bespovratna sredstva - Ukupno (EU+Nac) HRK
= Ukupna ugovorena vrijednost bespovratnih sredstava]]*Ugovori_OPULJP[[#This Row],[EU STOPA SUFINANCIRANJA %
EU CO-FINANCING RATE %]]</f>
        <v>3033546.8695</v>
      </c>
      <c r="P3574" s="20">
        <f>Ugovori_OPULJP[[#This Row],[Bespovratna sredstva - EU dio - HRK]]/7.5345</f>
        <v>402620.85997743713</v>
      </c>
      <c r="Q3574" s="19">
        <f>Ugovori_OPULJP[[#This Row],[Bespovratna sredstva - Ukupno (EU+Nac) HRK
= Ukupna ugovorena vrijednost bespovratnih sredstava]]*Ugovori_OPULJP[[#This Row],[STOPA NACIONALNOG SUFINANCIRANJA %]]</f>
        <v>535331.80050000001</v>
      </c>
      <c r="R3574" s="20">
        <f>Ugovori_OPULJP[[#This Row],[Bespovratna sredstva - Nacionalni dio - HRK]]/7.5345</f>
        <v>71050.73999601831</v>
      </c>
      <c r="S3574" s="19">
        <v>3568878.67</v>
      </c>
      <c r="T3574" s="20">
        <f>Ugovori_OPULJP[[#This Row],[Bespovratna sredstva - Ukupno (EU+Nac) HRK
= Ukupna ugovorena vrijednost bespovratnih sredstava]]/7.5345</f>
        <v>473671.59997345542</v>
      </c>
      <c r="U3574" s="19">
        <v>0</v>
      </c>
      <c r="V3574" s="20">
        <f>Ugovori_OPULJP[[#This Row],[Javni doprinos korisnika - HRK]]/7.5345</f>
        <v>0</v>
      </c>
      <c r="W3574" s="19">
        <v>0</v>
      </c>
      <c r="X3574" s="20">
        <f>Ugovori_OPULJP[[#This Row],[Privatni doprinos korisnika - HRK]]/7.5345</f>
        <v>0</v>
      </c>
      <c r="Y3574" s="21">
        <f>Ugovori_OPULJP[[#This Row],[Bespovratna sredstva - Ukupno (EU+Nac) HRK
= Ukupna ugovorena vrijednost bespovratnih sredstava]]+Ugovori_OPULJP[[#This Row],[Javni doprinos korisnika - HRK]]+Ugovori_OPULJP[[#This Row],[Privatni doprinos korisnika - HRK]]</f>
        <v>3568878.67</v>
      </c>
      <c r="Z3574" s="22">
        <f>Ugovori_OPULJP[[#This Row],[UKUPNI PRIHVATLJIVI IZDACI
TOTAL ELIGIBLE EXPENDITURE
= Bespovratna sredstva ukupno + doprinos korisnika
= Ukupni prihvatljivi troškovi
= Ukupna ugovorena vrijednost projekta HRK]]/7.5345</f>
        <v>473671.59997345542</v>
      </c>
      <c r="AA3574" s="13" t="s">
        <v>22</v>
      </c>
      <c r="AB3574" s="13" t="s">
        <v>145</v>
      </c>
      <c r="AC3574" s="98" t="s">
        <v>12967</v>
      </c>
      <c r="AD3574" s="12" t="s">
        <v>2794</v>
      </c>
    </row>
    <row r="3575" spans="1:30" ht="88.5" customHeight="1" x14ac:dyDescent="0.3">
      <c r="A3575" s="10" t="s">
        <v>12968</v>
      </c>
      <c r="B3575" s="11" t="s">
        <v>2787</v>
      </c>
      <c r="C3575" s="12" t="s">
        <v>2788</v>
      </c>
      <c r="D3575" s="12" t="s">
        <v>12892</v>
      </c>
      <c r="E3575" s="13" t="s">
        <v>223</v>
      </c>
      <c r="F3575" s="14" t="s">
        <v>12969</v>
      </c>
      <c r="G3575" s="14" t="s">
        <v>12970</v>
      </c>
      <c r="H3575" s="16">
        <v>44132</v>
      </c>
      <c r="I3575" s="16">
        <v>45227</v>
      </c>
      <c r="J3575" s="17" t="str">
        <f>IF(Ugovori_OPULJP[[#This Row],[DATUM ZAVRŠETKA OPERACIJE]]&gt;DATE(2023,12,31),"u provedbi","završen")</f>
        <v>završen</v>
      </c>
      <c r="K3575" s="15" t="s">
        <v>20</v>
      </c>
      <c r="L3575" s="15" t="s">
        <v>21</v>
      </c>
      <c r="M3575" s="18">
        <v>0.85</v>
      </c>
      <c r="N3575" s="18">
        <v>0.15</v>
      </c>
      <c r="O3575" s="19">
        <f>Ugovori_OPULJP[[#This Row],[Bespovratna sredstva - Ukupno (EU+Nac) HRK
= Ukupna ugovorena vrijednost bespovratnih sredstava]]*Ugovori_OPULJP[[#This Row],[EU STOPA SUFINANCIRANJA %
EU CO-FINANCING RATE %]]</f>
        <v>3055392.0564999999</v>
      </c>
      <c r="P3575" s="20">
        <f>Ugovori_OPULJP[[#This Row],[Bespovratna sredstva - EU dio - HRK]]/7.5345</f>
        <v>405520.2145464198</v>
      </c>
      <c r="Q3575" s="19">
        <f>Ugovori_OPULJP[[#This Row],[Bespovratna sredstva - Ukupno (EU+Nac) HRK
= Ukupna ugovorena vrijednost bespovratnih sredstava]]*Ugovori_OPULJP[[#This Row],[STOPA NACIONALNOG SUFINANCIRANJA %]]</f>
        <v>539186.83349999995</v>
      </c>
      <c r="R3575" s="20">
        <f>Ugovori_OPULJP[[#This Row],[Bespovratna sredstva - Nacionalni dio - HRK]]/7.5345</f>
        <v>71562.390802309368</v>
      </c>
      <c r="S3575" s="19">
        <v>3594578.89</v>
      </c>
      <c r="T3575" s="20">
        <f>Ugovori_OPULJP[[#This Row],[Bespovratna sredstva - Ukupno (EU+Nac) HRK
= Ukupna ugovorena vrijednost bespovratnih sredstava]]/7.5345</f>
        <v>477082.60534872918</v>
      </c>
      <c r="U3575" s="19">
        <v>0</v>
      </c>
      <c r="V3575" s="20">
        <f>Ugovori_OPULJP[[#This Row],[Javni doprinos korisnika - HRK]]/7.5345</f>
        <v>0</v>
      </c>
      <c r="W3575" s="19">
        <v>0</v>
      </c>
      <c r="X3575" s="20">
        <f>Ugovori_OPULJP[[#This Row],[Privatni doprinos korisnika - HRK]]/7.5345</f>
        <v>0</v>
      </c>
      <c r="Y3575" s="21">
        <f>Ugovori_OPULJP[[#This Row],[Bespovratna sredstva - Ukupno (EU+Nac) HRK
= Ukupna ugovorena vrijednost bespovratnih sredstava]]+Ugovori_OPULJP[[#This Row],[Javni doprinos korisnika - HRK]]+Ugovori_OPULJP[[#This Row],[Privatni doprinos korisnika - HRK]]</f>
        <v>3594578.89</v>
      </c>
      <c r="Z3575" s="22">
        <f>Ugovori_OPULJP[[#This Row],[UKUPNI PRIHVATLJIVI IZDACI
TOTAL ELIGIBLE EXPENDITURE
= Bespovratna sredstva ukupno + doprinos korisnika
= Ukupni prihvatljivi troškovi
= Ukupna ugovorena vrijednost projekta HRK]]/7.5345</f>
        <v>477082.60534872918</v>
      </c>
      <c r="AA3575" s="13" t="s">
        <v>22</v>
      </c>
      <c r="AB3575" s="13" t="s">
        <v>145</v>
      </c>
      <c r="AC3575" s="98" t="s">
        <v>12971</v>
      </c>
      <c r="AD3575" s="12" t="s">
        <v>2794</v>
      </c>
    </row>
    <row r="3576" spans="1:30" ht="88.5" customHeight="1" x14ac:dyDescent="0.3">
      <c r="A3576" s="10" t="s">
        <v>12972</v>
      </c>
      <c r="B3576" s="11" t="s">
        <v>2787</v>
      </c>
      <c r="C3576" s="12" t="s">
        <v>2788</v>
      </c>
      <c r="D3576" s="12" t="s">
        <v>12892</v>
      </c>
      <c r="E3576" s="13" t="s">
        <v>223</v>
      </c>
      <c r="F3576" s="14" t="s">
        <v>12973</v>
      </c>
      <c r="G3576" s="14" t="s">
        <v>12974</v>
      </c>
      <c r="H3576" s="16">
        <v>44132</v>
      </c>
      <c r="I3576" s="16">
        <v>45227</v>
      </c>
      <c r="J3576" s="17" t="str">
        <f>IF(Ugovori_OPULJP[[#This Row],[DATUM ZAVRŠETKA OPERACIJE]]&gt;DATE(2023,12,31),"u provedbi","završen")</f>
        <v>završen</v>
      </c>
      <c r="K3576" s="15" t="s">
        <v>12975</v>
      </c>
      <c r="L3576" s="15" t="s">
        <v>21</v>
      </c>
      <c r="M3576" s="18">
        <v>0.85</v>
      </c>
      <c r="N3576" s="18">
        <v>0.15</v>
      </c>
      <c r="O3576" s="19">
        <f>Ugovori_OPULJP[[#This Row],[Bespovratna sredstva - Ukupno (EU+Nac) HRK
= Ukupna ugovorena vrijednost bespovratnih sredstava]]*Ugovori_OPULJP[[#This Row],[EU STOPA SUFINANCIRANJA %
EU CO-FINANCING RATE %]]</f>
        <v>3049782.3879999998</v>
      </c>
      <c r="P3576" s="20">
        <f>Ugovori_OPULJP[[#This Row],[Bespovratna sredstva - EU dio - HRK]]/7.5345</f>
        <v>404775.6835888247</v>
      </c>
      <c r="Q3576" s="19">
        <f>Ugovori_OPULJP[[#This Row],[Bespovratna sredstva - Ukupno (EU+Nac) HRK
= Ukupna ugovorena vrijednost bespovratnih sredstava]]*Ugovori_OPULJP[[#This Row],[STOPA NACIONALNOG SUFINANCIRANJA %]]</f>
        <v>538196.89199999999</v>
      </c>
      <c r="R3576" s="20">
        <f>Ugovori_OPULJP[[#This Row],[Bespovratna sredstva - Nacionalni dio - HRK]]/7.5345</f>
        <v>71431.002986263178</v>
      </c>
      <c r="S3576" s="19">
        <v>3587979.28</v>
      </c>
      <c r="T3576" s="20">
        <f>Ugovori_OPULJP[[#This Row],[Bespovratna sredstva - Ukupno (EU+Nac) HRK
= Ukupna ugovorena vrijednost bespovratnih sredstava]]/7.5345</f>
        <v>476206.68657508789</v>
      </c>
      <c r="U3576" s="19">
        <v>0</v>
      </c>
      <c r="V3576" s="20">
        <f>Ugovori_OPULJP[[#This Row],[Javni doprinos korisnika - HRK]]/7.5345</f>
        <v>0</v>
      </c>
      <c r="W3576" s="19">
        <v>0</v>
      </c>
      <c r="X3576" s="20">
        <f>Ugovori_OPULJP[[#This Row],[Privatni doprinos korisnika - HRK]]/7.5345</f>
        <v>0</v>
      </c>
      <c r="Y3576" s="21">
        <f>Ugovori_OPULJP[[#This Row],[Bespovratna sredstva - Ukupno (EU+Nac) HRK
= Ukupna ugovorena vrijednost bespovratnih sredstava]]+Ugovori_OPULJP[[#This Row],[Javni doprinos korisnika - HRK]]+Ugovori_OPULJP[[#This Row],[Privatni doprinos korisnika - HRK]]</f>
        <v>3587979.28</v>
      </c>
      <c r="Z3576" s="22">
        <f>Ugovori_OPULJP[[#This Row],[UKUPNI PRIHVATLJIVI IZDACI
TOTAL ELIGIBLE EXPENDITURE
= Bespovratna sredstva ukupno + doprinos korisnika
= Ukupni prihvatljivi troškovi
= Ukupna ugovorena vrijednost projekta HRK]]/7.5345</f>
        <v>476206.68657508789</v>
      </c>
      <c r="AA3576" s="13" t="s">
        <v>22</v>
      </c>
      <c r="AB3576" s="13" t="s">
        <v>145</v>
      </c>
      <c r="AC3576" s="98" t="s">
        <v>12976</v>
      </c>
      <c r="AD3576" s="12" t="s">
        <v>2794</v>
      </c>
    </row>
    <row r="3577" spans="1:30" ht="88.5" customHeight="1" x14ac:dyDescent="0.3">
      <c r="A3577" s="10" t="s">
        <v>12977</v>
      </c>
      <c r="B3577" s="11" t="s">
        <v>2787</v>
      </c>
      <c r="C3577" s="12" t="s">
        <v>2788</v>
      </c>
      <c r="D3577" s="12" t="s">
        <v>12892</v>
      </c>
      <c r="E3577" s="13" t="s">
        <v>223</v>
      </c>
      <c r="F3577" s="14" t="s">
        <v>12978</v>
      </c>
      <c r="G3577" s="14" t="s">
        <v>12577</v>
      </c>
      <c r="H3577" s="16">
        <v>44132</v>
      </c>
      <c r="I3577" s="16">
        <v>45166</v>
      </c>
      <c r="J3577" s="17" t="str">
        <f>IF(Ugovori_OPULJP[[#This Row],[DATUM ZAVRŠETKA OPERACIJE]]&gt;DATE(2023,12,31),"u provedbi","završen")</f>
        <v>završen</v>
      </c>
      <c r="K3577" s="15" t="s">
        <v>8091</v>
      </c>
      <c r="L3577" s="15" t="s">
        <v>21</v>
      </c>
      <c r="M3577" s="18">
        <v>0.85</v>
      </c>
      <c r="N3577" s="18">
        <v>0.15</v>
      </c>
      <c r="O3577" s="19">
        <f>Ugovori_OPULJP[[#This Row],[Bespovratna sredstva - Ukupno (EU+Nac) HRK
= Ukupna ugovorena vrijednost bespovratnih sredstava]]*Ugovori_OPULJP[[#This Row],[EU STOPA SUFINANCIRANJA %
EU CO-FINANCING RATE %]]</f>
        <v>2529474.5995</v>
      </c>
      <c r="P3577" s="20">
        <f>Ugovori_OPULJP[[#This Row],[Bespovratna sredstva - EU dio - HRK]]/7.5345</f>
        <v>335718.97265910148</v>
      </c>
      <c r="Q3577" s="19">
        <f>Ugovori_OPULJP[[#This Row],[Bespovratna sredstva - Ukupno (EU+Nac) HRK
= Ukupna ugovorena vrijednost bespovratnih sredstava]]*Ugovori_OPULJP[[#This Row],[STOPA NACIONALNOG SUFINANCIRANJA %]]</f>
        <v>446377.87050000002</v>
      </c>
      <c r="R3577" s="20">
        <f>Ugovori_OPULJP[[#This Row],[Bespovratna sredstva - Nacionalni dio - HRK]]/7.5345</f>
        <v>59244.524586900261</v>
      </c>
      <c r="S3577" s="19">
        <v>2975852.47</v>
      </c>
      <c r="T3577" s="20">
        <f>Ugovori_OPULJP[[#This Row],[Bespovratna sredstva - Ukupno (EU+Nac) HRK
= Ukupna ugovorena vrijednost bespovratnih sredstava]]/7.5345</f>
        <v>394963.49724600173</v>
      </c>
      <c r="U3577" s="19">
        <v>0</v>
      </c>
      <c r="V3577" s="20">
        <f>Ugovori_OPULJP[[#This Row],[Javni doprinos korisnika - HRK]]/7.5345</f>
        <v>0</v>
      </c>
      <c r="W3577" s="19">
        <v>0</v>
      </c>
      <c r="X3577" s="20">
        <f>Ugovori_OPULJP[[#This Row],[Privatni doprinos korisnika - HRK]]/7.5345</f>
        <v>0</v>
      </c>
      <c r="Y3577" s="21">
        <f>Ugovori_OPULJP[[#This Row],[Bespovratna sredstva - Ukupno (EU+Nac) HRK
= Ukupna ugovorena vrijednost bespovratnih sredstava]]+Ugovori_OPULJP[[#This Row],[Javni doprinos korisnika - HRK]]+Ugovori_OPULJP[[#This Row],[Privatni doprinos korisnika - HRK]]</f>
        <v>2975852.47</v>
      </c>
      <c r="Z3577" s="22">
        <f>Ugovori_OPULJP[[#This Row],[UKUPNI PRIHVATLJIVI IZDACI
TOTAL ELIGIBLE EXPENDITURE
= Bespovratna sredstva ukupno + doprinos korisnika
= Ukupni prihvatljivi troškovi
= Ukupna ugovorena vrijednost projekta HRK]]/7.5345</f>
        <v>394963.49724600173</v>
      </c>
      <c r="AA3577" s="13" t="s">
        <v>22</v>
      </c>
      <c r="AB3577" s="13" t="s">
        <v>145</v>
      </c>
      <c r="AC3577" s="98" t="s">
        <v>12979</v>
      </c>
      <c r="AD3577" s="12" t="s">
        <v>2794</v>
      </c>
    </row>
    <row r="3578" spans="1:30" ht="88.5" customHeight="1" x14ac:dyDescent="0.3">
      <c r="A3578" s="10" t="s">
        <v>12980</v>
      </c>
      <c r="B3578" s="11" t="s">
        <v>2787</v>
      </c>
      <c r="C3578" s="12" t="s">
        <v>2788</v>
      </c>
      <c r="D3578" s="12" t="s">
        <v>12892</v>
      </c>
      <c r="E3578" s="13" t="s">
        <v>223</v>
      </c>
      <c r="F3578" s="14" t="s">
        <v>12981</v>
      </c>
      <c r="G3578" s="14" t="s">
        <v>159</v>
      </c>
      <c r="H3578" s="16">
        <v>44136</v>
      </c>
      <c r="I3578" s="16">
        <v>45047</v>
      </c>
      <c r="J3578" s="17" t="str">
        <f>IF(Ugovori_OPULJP[[#This Row],[DATUM ZAVRŠETKA OPERACIJE]]&gt;DATE(2023,12,31),"u provedbi","završen")</f>
        <v>završen</v>
      </c>
      <c r="K3578" s="15" t="s">
        <v>12982</v>
      </c>
      <c r="L3578" s="15" t="s">
        <v>21</v>
      </c>
      <c r="M3578" s="18">
        <v>0.85</v>
      </c>
      <c r="N3578" s="18">
        <v>0.15</v>
      </c>
      <c r="O3578" s="19">
        <f>Ugovori_OPULJP[[#This Row],[Bespovratna sredstva - Ukupno (EU+Nac) HRK
= Ukupna ugovorena vrijednost bespovratnih sredstava]]*Ugovori_OPULJP[[#This Row],[EU STOPA SUFINANCIRANJA %
EU CO-FINANCING RATE %]]</f>
        <v>3030204.6014999999</v>
      </c>
      <c r="P3578" s="20">
        <f>Ugovori_OPULJP[[#This Row],[Bespovratna sredstva - EU dio - HRK]]/7.5345</f>
        <v>402177.26478200272</v>
      </c>
      <c r="Q3578" s="19">
        <f>Ugovori_OPULJP[[#This Row],[Bespovratna sredstva - Ukupno (EU+Nac) HRK
= Ukupna ugovorena vrijednost bespovratnih sredstava]]*Ugovori_OPULJP[[#This Row],[STOPA NACIONALNOG SUFINANCIRANJA %]]</f>
        <v>534741.98849999998</v>
      </c>
      <c r="R3578" s="20">
        <f>Ugovori_OPULJP[[#This Row],[Bespovratna sredstva - Nacionalni dio - HRK]]/7.5345</f>
        <v>70972.458490941659</v>
      </c>
      <c r="S3578" s="19">
        <v>3564946.59</v>
      </c>
      <c r="T3578" s="20">
        <f>Ugovori_OPULJP[[#This Row],[Bespovratna sredstva - Ukupno (EU+Nac) HRK
= Ukupna ugovorena vrijednost bespovratnih sredstava]]/7.5345</f>
        <v>473149.72327294439</v>
      </c>
      <c r="U3578" s="19">
        <v>0</v>
      </c>
      <c r="V3578" s="20">
        <f>Ugovori_OPULJP[[#This Row],[Javni doprinos korisnika - HRK]]/7.5345</f>
        <v>0</v>
      </c>
      <c r="W3578" s="19">
        <v>0</v>
      </c>
      <c r="X3578" s="20">
        <f>Ugovori_OPULJP[[#This Row],[Privatni doprinos korisnika - HRK]]/7.5345</f>
        <v>0</v>
      </c>
      <c r="Y3578" s="21">
        <f>Ugovori_OPULJP[[#This Row],[Bespovratna sredstva - Ukupno (EU+Nac) HRK
= Ukupna ugovorena vrijednost bespovratnih sredstava]]+Ugovori_OPULJP[[#This Row],[Javni doprinos korisnika - HRK]]+Ugovori_OPULJP[[#This Row],[Privatni doprinos korisnika - HRK]]</f>
        <v>3564946.59</v>
      </c>
      <c r="Z3578" s="22">
        <f>Ugovori_OPULJP[[#This Row],[UKUPNI PRIHVATLJIVI IZDACI
TOTAL ELIGIBLE EXPENDITURE
= Bespovratna sredstva ukupno + doprinos korisnika
= Ukupni prihvatljivi troškovi
= Ukupna ugovorena vrijednost projekta HRK]]/7.5345</f>
        <v>473149.72327294439</v>
      </c>
      <c r="AA3578" s="13" t="s">
        <v>22</v>
      </c>
      <c r="AB3578" s="13" t="s">
        <v>145</v>
      </c>
      <c r="AC3578" s="98" t="s">
        <v>12983</v>
      </c>
      <c r="AD3578" s="12" t="s">
        <v>2794</v>
      </c>
    </row>
    <row r="3579" spans="1:30" ht="88.5" customHeight="1" x14ac:dyDescent="0.3">
      <c r="A3579" s="10" t="s">
        <v>12984</v>
      </c>
      <c r="B3579" s="11" t="s">
        <v>2787</v>
      </c>
      <c r="C3579" s="12" t="s">
        <v>2788</v>
      </c>
      <c r="D3579" s="12" t="s">
        <v>12892</v>
      </c>
      <c r="E3579" s="13" t="s">
        <v>223</v>
      </c>
      <c r="F3579" s="14" t="s">
        <v>12985</v>
      </c>
      <c r="G3579" s="14" t="s">
        <v>12986</v>
      </c>
      <c r="H3579" s="16">
        <v>44132</v>
      </c>
      <c r="I3579" s="16">
        <v>45227</v>
      </c>
      <c r="J3579" s="17" t="str">
        <f>IF(Ugovori_OPULJP[[#This Row],[DATUM ZAVRŠETKA OPERACIJE]]&gt;DATE(2023,12,31),"u provedbi","završen")</f>
        <v>završen</v>
      </c>
      <c r="K3579" s="15" t="s">
        <v>12987</v>
      </c>
      <c r="L3579" s="15" t="s">
        <v>21</v>
      </c>
      <c r="M3579" s="18">
        <v>0.85</v>
      </c>
      <c r="N3579" s="18">
        <v>0.15</v>
      </c>
      <c r="O3579" s="19">
        <f>Ugovori_OPULJP[[#This Row],[Bespovratna sredstva - Ukupno (EU+Nac) HRK
= Ukupna ugovorena vrijednost bespovratnih sredstava]]*Ugovori_OPULJP[[#This Row],[EU STOPA SUFINANCIRANJA %
EU CO-FINANCING RATE %]]</f>
        <v>3054049.3794999998</v>
      </c>
      <c r="P3579" s="20">
        <f>Ugovori_OPULJP[[#This Row],[Bespovratna sredstva - EU dio - HRK]]/7.5345</f>
        <v>405342.01068418601</v>
      </c>
      <c r="Q3579" s="19">
        <f>Ugovori_OPULJP[[#This Row],[Bespovratna sredstva - Ukupno (EU+Nac) HRK
= Ukupna ugovorena vrijednost bespovratnih sredstava]]*Ugovori_OPULJP[[#This Row],[STOPA NACIONALNOG SUFINANCIRANJA %]]</f>
        <v>538949.89049999998</v>
      </c>
      <c r="R3579" s="20">
        <f>Ugovori_OPULJP[[#This Row],[Bespovratna sredstva - Nacionalni dio - HRK]]/7.5345</f>
        <v>71530.943061915183</v>
      </c>
      <c r="S3579" s="19">
        <v>3592999.27</v>
      </c>
      <c r="T3579" s="20">
        <f>Ugovori_OPULJP[[#This Row],[Bespovratna sredstva - Ukupno (EU+Nac) HRK
= Ukupna ugovorena vrijednost bespovratnih sredstava]]/7.5345</f>
        <v>476872.95374610124</v>
      </c>
      <c r="U3579" s="19">
        <v>0</v>
      </c>
      <c r="V3579" s="20">
        <f>Ugovori_OPULJP[[#This Row],[Javni doprinos korisnika - HRK]]/7.5345</f>
        <v>0</v>
      </c>
      <c r="W3579" s="19">
        <v>0</v>
      </c>
      <c r="X3579" s="20">
        <f>Ugovori_OPULJP[[#This Row],[Privatni doprinos korisnika - HRK]]/7.5345</f>
        <v>0</v>
      </c>
      <c r="Y3579" s="21">
        <f>Ugovori_OPULJP[[#This Row],[Bespovratna sredstva - Ukupno (EU+Nac) HRK
= Ukupna ugovorena vrijednost bespovratnih sredstava]]+Ugovori_OPULJP[[#This Row],[Javni doprinos korisnika - HRK]]+Ugovori_OPULJP[[#This Row],[Privatni doprinos korisnika - HRK]]</f>
        <v>3592999.27</v>
      </c>
      <c r="Z3579" s="22">
        <f>Ugovori_OPULJP[[#This Row],[UKUPNI PRIHVATLJIVI IZDACI
TOTAL ELIGIBLE EXPENDITURE
= Bespovratna sredstva ukupno + doprinos korisnika
= Ukupni prihvatljivi troškovi
= Ukupna ugovorena vrijednost projekta HRK]]/7.5345</f>
        <v>476872.95374610124</v>
      </c>
      <c r="AA3579" s="13" t="s">
        <v>22</v>
      </c>
      <c r="AB3579" s="13" t="s">
        <v>145</v>
      </c>
      <c r="AC3579" s="98" t="s">
        <v>12988</v>
      </c>
      <c r="AD3579" s="12" t="s">
        <v>2794</v>
      </c>
    </row>
    <row r="3580" spans="1:30" ht="88.5" customHeight="1" x14ac:dyDescent="0.3">
      <c r="A3580" s="10" t="s">
        <v>12989</v>
      </c>
      <c r="B3580" s="11" t="s">
        <v>2787</v>
      </c>
      <c r="C3580" s="12" t="s">
        <v>2788</v>
      </c>
      <c r="D3580" s="12" t="s">
        <v>12892</v>
      </c>
      <c r="E3580" s="13" t="s">
        <v>223</v>
      </c>
      <c r="F3580" s="14" t="s">
        <v>12990</v>
      </c>
      <c r="G3580" s="14" t="s">
        <v>9049</v>
      </c>
      <c r="H3580" s="16">
        <v>44132</v>
      </c>
      <c r="I3580" s="16">
        <v>45227</v>
      </c>
      <c r="J3580" s="17" t="str">
        <f>IF(Ugovori_OPULJP[[#This Row],[DATUM ZAVRŠETKA OPERACIJE]]&gt;DATE(2023,12,31),"u provedbi","završen")</f>
        <v>završen</v>
      </c>
      <c r="K3580" s="15" t="s">
        <v>21</v>
      </c>
      <c r="L3580" s="15" t="s">
        <v>21</v>
      </c>
      <c r="M3580" s="18">
        <v>0.85</v>
      </c>
      <c r="N3580" s="18">
        <v>0.15</v>
      </c>
      <c r="O3580" s="19">
        <f>Ugovori_OPULJP[[#This Row],[Bespovratna sredstva - Ukupno (EU+Nac) HRK
= Ukupna ugovorena vrijednost bespovratnih sredstava]]*Ugovori_OPULJP[[#This Row],[EU STOPA SUFINANCIRANJA %
EU CO-FINANCING RATE %]]</f>
        <v>3047469.878</v>
      </c>
      <c r="P3580" s="20">
        <f>Ugovori_OPULJP[[#This Row],[Bespovratna sredstva - EU dio - HRK]]/7.5345</f>
        <v>404468.76076713781</v>
      </c>
      <c r="Q3580" s="19">
        <f>Ugovori_OPULJP[[#This Row],[Bespovratna sredstva - Ukupno (EU+Nac) HRK
= Ukupna ugovorena vrijednost bespovratnih sredstava]]*Ugovori_OPULJP[[#This Row],[STOPA NACIONALNOG SUFINANCIRANJA %]]</f>
        <v>537788.80200000003</v>
      </c>
      <c r="R3580" s="20">
        <f>Ugovori_OPULJP[[#This Row],[Bespovratna sredstva - Nacionalni dio - HRK]]/7.5345</f>
        <v>71376.840135377264</v>
      </c>
      <c r="S3580" s="19">
        <v>3585258.68</v>
      </c>
      <c r="T3580" s="20">
        <f>Ugovori_OPULJP[[#This Row],[Bespovratna sredstva - Ukupno (EU+Nac) HRK
= Ukupna ugovorena vrijednost bespovratnih sredstava]]/7.5345</f>
        <v>475845.60090251511</v>
      </c>
      <c r="U3580" s="19">
        <v>0</v>
      </c>
      <c r="V3580" s="20">
        <f>Ugovori_OPULJP[[#This Row],[Javni doprinos korisnika - HRK]]/7.5345</f>
        <v>0</v>
      </c>
      <c r="W3580" s="19">
        <v>0</v>
      </c>
      <c r="X3580" s="20">
        <f>Ugovori_OPULJP[[#This Row],[Privatni doprinos korisnika - HRK]]/7.5345</f>
        <v>0</v>
      </c>
      <c r="Y3580" s="21">
        <f>Ugovori_OPULJP[[#This Row],[Bespovratna sredstva - Ukupno (EU+Nac) HRK
= Ukupna ugovorena vrijednost bespovratnih sredstava]]+Ugovori_OPULJP[[#This Row],[Javni doprinos korisnika - HRK]]+Ugovori_OPULJP[[#This Row],[Privatni doprinos korisnika - HRK]]</f>
        <v>3585258.68</v>
      </c>
      <c r="Z3580" s="22">
        <f>Ugovori_OPULJP[[#This Row],[UKUPNI PRIHVATLJIVI IZDACI
TOTAL ELIGIBLE EXPENDITURE
= Bespovratna sredstva ukupno + doprinos korisnika
= Ukupni prihvatljivi troškovi
= Ukupna ugovorena vrijednost projekta HRK]]/7.5345</f>
        <v>475845.60090251511</v>
      </c>
      <c r="AA3580" s="13" t="s">
        <v>22</v>
      </c>
      <c r="AB3580" s="13" t="s">
        <v>145</v>
      </c>
      <c r="AC3580" s="98" t="s">
        <v>12991</v>
      </c>
      <c r="AD3580" s="12" t="s">
        <v>2794</v>
      </c>
    </row>
    <row r="3581" spans="1:30" ht="88.5" customHeight="1" x14ac:dyDescent="0.3">
      <c r="A3581" s="10" t="s">
        <v>12992</v>
      </c>
      <c r="B3581" s="11" t="s">
        <v>2787</v>
      </c>
      <c r="C3581" s="12" t="s">
        <v>2788</v>
      </c>
      <c r="D3581" s="12" t="s">
        <v>12892</v>
      </c>
      <c r="E3581" s="13" t="s">
        <v>223</v>
      </c>
      <c r="F3581" s="14" t="s">
        <v>12993</v>
      </c>
      <c r="G3581" s="14" t="s">
        <v>8165</v>
      </c>
      <c r="H3581" s="16">
        <v>44132</v>
      </c>
      <c r="I3581" s="16">
        <v>45227</v>
      </c>
      <c r="J3581" s="17" t="str">
        <f>IF(Ugovori_OPULJP[[#This Row],[DATUM ZAVRŠETKA OPERACIJE]]&gt;DATE(2023,12,31),"u provedbi","završen")</f>
        <v>završen</v>
      </c>
      <c r="K3581" s="15" t="s">
        <v>12994</v>
      </c>
      <c r="L3581" s="15" t="s">
        <v>21</v>
      </c>
      <c r="M3581" s="18">
        <v>0.85</v>
      </c>
      <c r="N3581" s="18">
        <v>0.15</v>
      </c>
      <c r="O3581" s="19">
        <f>Ugovori_OPULJP[[#This Row],[Bespovratna sredstva - Ukupno (EU+Nac) HRK
= Ukupna ugovorena vrijednost bespovratnih sredstava]]*Ugovori_OPULJP[[#This Row],[EU STOPA SUFINANCIRANJA %
EU CO-FINANCING RATE %]]</f>
        <v>3059950.4364999998</v>
      </c>
      <c r="P3581" s="20">
        <f>Ugovori_OPULJP[[#This Row],[Bespovratna sredstva - EU dio - HRK]]/7.5345</f>
        <v>406125.21554184082</v>
      </c>
      <c r="Q3581" s="19">
        <f>Ugovori_OPULJP[[#This Row],[Bespovratna sredstva - Ukupno (EU+Nac) HRK
= Ukupna ugovorena vrijednost bespovratnih sredstava]]*Ugovori_OPULJP[[#This Row],[STOPA NACIONALNOG SUFINANCIRANJA %]]</f>
        <v>539991.25349999999</v>
      </c>
      <c r="R3581" s="20">
        <f>Ugovori_OPULJP[[#This Row],[Bespovratna sredstva - Nacionalni dio - HRK]]/7.5345</f>
        <v>71669.15568385426</v>
      </c>
      <c r="S3581" s="19">
        <v>3599941.69</v>
      </c>
      <c r="T3581" s="20">
        <f>Ugovori_OPULJP[[#This Row],[Bespovratna sredstva - Ukupno (EU+Nac) HRK
= Ukupna ugovorena vrijednost bespovratnih sredstava]]/7.5345</f>
        <v>477794.37122569513</v>
      </c>
      <c r="U3581" s="19">
        <v>0</v>
      </c>
      <c r="V3581" s="20">
        <f>Ugovori_OPULJP[[#This Row],[Javni doprinos korisnika - HRK]]/7.5345</f>
        <v>0</v>
      </c>
      <c r="W3581" s="19">
        <v>0</v>
      </c>
      <c r="X3581" s="20">
        <f>Ugovori_OPULJP[[#This Row],[Privatni doprinos korisnika - HRK]]/7.5345</f>
        <v>0</v>
      </c>
      <c r="Y3581" s="21">
        <f>Ugovori_OPULJP[[#This Row],[Bespovratna sredstva - Ukupno (EU+Nac) HRK
= Ukupna ugovorena vrijednost bespovratnih sredstava]]+Ugovori_OPULJP[[#This Row],[Javni doprinos korisnika - HRK]]+Ugovori_OPULJP[[#This Row],[Privatni doprinos korisnika - HRK]]</f>
        <v>3599941.69</v>
      </c>
      <c r="Z3581" s="22">
        <f>Ugovori_OPULJP[[#This Row],[UKUPNI PRIHVATLJIVI IZDACI
TOTAL ELIGIBLE EXPENDITURE
= Bespovratna sredstva ukupno + doprinos korisnika
= Ukupni prihvatljivi troškovi
= Ukupna ugovorena vrijednost projekta HRK]]/7.5345</f>
        <v>477794.37122569513</v>
      </c>
      <c r="AA3581" s="13" t="s">
        <v>22</v>
      </c>
      <c r="AB3581" s="13" t="s">
        <v>145</v>
      </c>
      <c r="AC3581" s="98" t="s">
        <v>12995</v>
      </c>
      <c r="AD3581" s="12" t="s">
        <v>2794</v>
      </c>
    </row>
    <row r="3582" spans="1:30" ht="88.5" customHeight="1" x14ac:dyDescent="0.3">
      <c r="A3582" s="10" t="s">
        <v>12996</v>
      </c>
      <c r="B3582" s="11" t="s">
        <v>2787</v>
      </c>
      <c r="C3582" s="12" t="s">
        <v>2788</v>
      </c>
      <c r="D3582" s="12" t="s">
        <v>12892</v>
      </c>
      <c r="E3582" s="13" t="s">
        <v>223</v>
      </c>
      <c r="F3582" s="14" t="s">
        <v>12997</v>
      </c>
      <c r="G3582" s="14" t="s">
        <v>315</v>
      </c>
      <c r="H3582" s="16">
        <v>44135</v>
      </c>
      <c r="I3582" s="16">
        <v>45230</v>
      </c>
      <c r="J3582" s="17" t="str">
        <f>IF(Ugovori_OPULJP[[#This Row],[DATUM ZAVRŠETKA OPERACIJE]]&gt;DATE(2023,12,31),"u provedbi","završen")</f>
        <v>završen</v>
      </c>
      <c r="K3582" s="15" t="s">
        <v>20</v>
      </c>
      <c r="L3582" s="15" t="s">
        <v>240</v>
      </c>
      <c r="M3582" s="18">
        <v>0.85</v>
      </c>
      <c r="N3582" s="18">
        <v>0.15</v>
      </c>
      <c r="O3582" s="19">
        <f>Ugovori_OPULJP[[#This Row],[Bespovratna sredstva - Ukupno (EU+Nac) HRK
= Ukupna ugovorena vrijednost bespovratnih sredstava]]*Ugovori_OPULJP[[#This Row],[EU STOPA SUFINANCIRANJA %
EU CO-FINANCING RATE %]]</f>
        <v>3058164.6459999997</v>
      </c>
      <c r="P3582" s="20">
        <f>Ugovori_OPULJP[[#This Row],[Bespovratna sredstva - EU dio - HRK]]/7.5345</f>
        <v>405888.20041144063</v>
      </c>
      <c r="Q3582" s="19">
        <f>Ugovori_OPULJP[[#This Row],[Bespovratna sredstva - Ukupno (EU+Nac) HRK
= Ukupna ugovorena vrijednost bespovratnih sredstava]]*Ugovori_OPULJP[[#This Row],[STOPA NACIONALNOG SUFINANCIRANJA %]]</f>
        <v>539676.11399999994</v>
      </c>
      <c r="R3582" s="20">
        <f>Ugovori_OPULJP[[#This Row],[Bespovratna sredstva - Nacionalni dio - HRK]]/7.5345</f>
        <v>71627.329484371876</v>
      </c>
      <c r="S3582" s="19">
        <v>3597840.76</v>
      </c>
      <c r="T3582" s="20">
        <f>Ugovori_OPULJP[[#This Row],[Bespovratna sredstva - Ukupno (EU+Nac) HRK
= Ukupna ugovorena vrijednost bespovratnih sredstava]]/7.5345</f>
        <v>477515.52989581256</v>
      </c>
      <c r="U3582" s="19">
        <v>0</v>
      </c>
      <c r="V3582" s="20">
        <f>Ugovori_OPULJP[[#This Row],[Javni doprinos korisnika - HRK]]/7.5345</f>
        <v>0</v>
      </c>
      <c r="W3582" s="19">
        <v>0</v>
      </c>
      <c r="X3582" s="20">
        <f>Ugovori_OPULJP[[#This Row],[Privatni doprinos korisnika - HRK]]/7.5345</f>
        <v>0</v>
      </c>
      <c r="Y3582" s="21">
        <f>Ugovori_OPULJP[[#This Row],[Bespovratna sredstva - Ukupno (EU+Nac) HRK
= Ukupna ugovorena vrijednost bespovratnih sredstava]]+Ugovori_OPULJP[[#This Row],[Javni doprinos korisnika - HRK]]+Ugovori_OPULJP[[#This Row],[Privatni doprinos korisnika - HRK]]</f>
        <v>3597840.76</v>
      </c>
      <c r="Z3582" s="22">
        <f>Ugovori_OPULJP[[#This Row],[UKUPNI PRIHVATLJIVI IZDACI
TOTAL ELIGIBLE EXPENDITURE
= Bespovratna sredstva ukupno + doprinos korisnika
= Ukupni prihvatljivi troškovi
= Ukupna ugovorena vrijednost projekta HRK]]/7.5345</f>
        <v>477515.52989581256</v>
      </c>
      <c r="AA3582" s="13" t="s">
        <v>22</v>
      </c>
      <c r="AB3582" s="13" t="s">
        <v>145</v>
      </c>
      <c r="AC3582" s="98" t="s">
        <v>12998</v>
      </c>
      <c r="AD3582" s="12" t="s">
        <v>2794</v>
      </c>
    </row>
    <row r="3583" spans="1:30" ht="88.5" customHeight="1" x14ac:dyDescent="0.3">
      <c r="A3583" s="10" t="s">
        <v>12999</v>
      </c>
      <c r="B3583" s="11" t="s">
        <v>2787</v>
      </c>
      <c r="C3583" s="12" t="s">
        <v>2788</v>
      </c>
      <c r="D3583" s="12" t="s">
        <v>12892</v>
      </c>
      <c r="E3583" s="13" t="s">
        <v>223</v>
      </c>
      <c r="F3583" s="14" t="s">
        <v>13000</v>
      </c>
      <c r="G3583" s="14" t="s">
        <v>13001</v>
      </c>
      <c r="H3583" s="16">
        <v>44133</v>
      </c>
      <c r="I3583" s="16">
        <v>45228</v>
      </c>
      <c r="J3583" s="17" t="str">
        <f>IF(Ugovori_OPULJP[[#This Row],[DATUM ZAVRŠETKA OPERACIJE]]&gt;DATE(2023,12,31),"u provedbi","završen")</f>
        <v>završen</v>
      </c>
      <c r="K3583" s="15" t="s">
        <v>2872</v>
      </c>
      <c r="L3583" s="15" t="s">
        <v>21</v>
      </c>
      <c r="M3583" s="18">
        <v>0.85</v>
      </c>
      <c r="N3583" s="18">
        <v>0.15</v>
      </c>
      <c r="O3583" s="19">
        <f>Ugovori_OPULJP[[#This Row],[Bespovratna sredstva - Ukupno (EU+Nac) HRK
= Ukupna ugovorena vrijednost bespovratnih sredstava]]*Ugovori_OPULJP[[#This Row],[EU STOPA SUFINANCIRANJA %
EU CO-FINANCING RATE %]]</f>
        <v>3059040.6475</v>
      </c>
      <c r="P3583" s="20">
        <f>Ugovori_OPULJP[[#This Row],[Bespovratna sredstva - EU dio - HRK]]/7.5345</f>
        <v>406004.46579069609</v>
      </c>
      <c r="Q3583" s="19">
        <f>Ugovori_OPULJP[[#This Row],[Bespovratna sredstva - Ukupno (EU+Nac) HRK
= Ukupna ugovorena vrijednost bespovratnih sredstava]]*Ugovori_OPULJP[[#This Row],[STOPA NACIONALNOG SUFINANCIRANJA %]]</f>
        <v>539830.70250000001</v>
      </c>
      <c r="R3583" s="20">
        <f>Ugovori_OPULJP[[#This Row],[Bespovratna sredstva - Nacionalni dio - HRK]]/7.5345</f>
        <v>71647.84690424049</v>
      </c>
      <c r="S3583" s="19">
        <v>3598871.35</v>
      </c>
      <c r="T3583" s="20">
        <f>Ugovori_OPULJP[[#This Row],[Bespovratna sredstva - Ukupno (EU+Nac) HRK
= Ukupna ugovorena vrijednost bespovratnih sredstava]]/7.5345</f>
        <v>477652.31269493658</v>
      </c>
      <c r="U3583" s="19">
        <v>0</v>
      </c>
      <c r="V3583" s="20">
        <f>Ugovori_OPULJP[[#This Row],[Javni doprinos korisnika - HRK]]/7.5345</f>
        <v>0</v>
      </c>
      <c r="W3583" s="19">
        <v>0</v>
      </c>
      <c r="X3583" s="20">
        <f>Ugovori_OPULJP[[#This Row],[Privatni doprinos korisnika - HRK]]/7.5345</f>
        <v>0</v>
      </c>
      <c r="Y3583" s="21">
        <f>Ugovori_OPULJP[[#This Row],[Bespovratna sredstva - Ukupno (EU+Nac) HRK
= Ukupna ugovorena vrijednost bespovratnih sredstava]]+Ugovori_OPULJP[[#This Row],[Javni doprinos korisnika - HRK]]+Ugovori_OPULJP[[#This Row],[Privatni doprinos korisnika - HRK]]</f>
        <v>3598871.35</v>
      </c>
      <c r="Z3583" s="22">
        <f>Ugovori_OPULJP[[#This Row],[UKUPNI PRIHVATLJIVI IZDACI
TOTAL ELIGIBLE EXPENDITURE
= Bespovratna sredstva ukupno + doprinos korisnika
= Ukupni prihvatljivi troškovi
= Ukupna ugovorena vrijednost projekta HRK]]/7.5345</f>
        <v>477652.31269493658</v>
      </c>
      <c r="AA3583" s="13" t="s">
        <v>22</v>
      </c>
      <c r="AB3583" s="13" t="s">
        <v>145</v>
      </c>
      <c r="AC3583" s="98" t="s">
        <v>13002</v>
      </c>
      <c r="AD3583" s="12" t="s">
        <v>2794</v>
      </c>
    </row>
    <row r="3584" spans="1:30" ht="88.5" customHeight="1" x14ac:dyDescent="0.3">
      <c r="A3584" s="10" t="s">
        <v>13003</v>
      </c>
      <c r="B3584" s="11" t="s">
        <v>2787</v>
      </c>
      <c r="C3584" s="12" t="s">
        <v>2788</v>
      </c>
      <c r="D3584" s="12" t="s">
        <v>12892</v>
      </c>
      <c r="E3584" s="13" t="s">
        <v>223</v>
      </c>
      <c r="F3584" s="14" t="s">
        <v>13004</v>
      </c>
      <c r="G3584" s="14" t="s">
        <v>13005</v>
      </c>
      <c r="H3584" s="16">
        <v>44132</v>
      </c>
      <c r="I3584" s="16">
        <v>45044</v>
      </c>
      <c r="J3584" s="17" t="str">
        <f>IF(Ugovori_OPULJP[[#This Row],[DATUM ZAVRŠETKA OPERACIJE]]&gt;DATE(2023,12,31),"u provedbi","završen")</f>
        <v>završen</v>
      </c>
      <c r="K3584" s="15" t="s">
        <v>20</v>
      </c>
      <c r="L3584" s="15" t="s">
        <v>21</v>
      </c>
      <c r="M3584" s="18">
        <v>0.85</v>
      </c>
      <c r="N3584" s="18">
        <v>0.15</v>
      </c>
      <c r="O3584" s="19">
        <f>Ugovori_OPULJP[[#This Row],[Bespovratna sredstva - Ukupno (EU+Nac) HRK
= Ukupna ugovorena vrijednost bespovratnih sredstava]]*Ugovori_OPULJP[[#This Row],[EU STOPA SUFINANCIRANJA %
EU CO-FINANCING RATE %]]</f>
        <v>2493945.3559999997</v>
      </c>
      <c r="P3584" s="20">
        <f>Ugovori_OPULJP[[#This Row],[Bespovratna sredstva - EU dio - HRK]]/7.5345</f>
        <v>331003.43168093433</v>
      </c>
      <c r="Q3584" s="19">
        <f>Ugovori_OPULJP[[#This Row],[Bespovratna sredstva - Ukupno (EU+Nac) HRK
= Ukupna ugovorena vrijednost bespovratnih sredstava]]*Ugovori_OPULJP[[#This Row],[STOPA NACIONALNOG SUFINANCIRANJA %]]</f>
        <v>440108.00399999996</v>
      </c>
      <c r="R3584" s="20">
        <f>Ugovori_OPULJP[[#This Row],[Bespovratna sredstva - Nacionalni dio - HRK]]/7.5345</f>
        <v>58412.370296635469</v>
      </c>
      <c r="S3584" s="19">
        <v>2934053.36</v>
      </c>
      <c r="T3584" s="20">
        <f>Ugovori_OPULJP[[#This Row],[Bespovratna sredstva - Ukupno (EU+Nac) HRK
= Ukupna ugovorena vrijednost bespovratnih sredstava]]/7.5345</f>
        <v>389415.80197756982</v>
      </c>
      <c r="U3584" s="19">
        <v>0</v>
      </c>
      <c r="V3584" s="20">
        <f>Ugovori_OPULJP[[#This Row],[Javni doprinos korisnika - HRK]]/7.5345</f>
        <v>0</v>
      </c>
      <c r="W3584" s="19">
        <v>0</v>
      </c>
      <c r="X3584" s="20">
        <f>Ugovori_OPULJP[[#This Row],[Privatni doprinos korisnika - HRK]]/7.5345</f>
        <v>0</v>
      </c>
      <c r="Y3584" s="21">
        <f>Ugovori_OPULJP[[#This Row],[Bespovratna sredstva - Ukupno (EU+Nac) HRK
= Ukupna ugovorena vrijednost bespovratnih sredstava]]+Ugovori_OPULJP[[#This Row],[Javni doprinos korisnika - HRK]]+Ugovori_OPULJP[[#This Row],[Privatni doprinos korisnika - HRK]]</f>
        <v>2934053.36</v>
      </c>
      <c r="Z3584" s="22">
        <f>Ugovori_OPULJP[[#This Row],[UKUPNI PRIHVATLJIVI IZDACI
TOTAL ELIGIBLE EXPENDITURE
= Bespovratna sredstva ukupno + doprinos korisnika
= Ukupni prihvatljivi troškovi
= Ukupna ugovorena vrijednost projekta HRK]]/7.5345</f>
        <v>389415.80197756982</v>
      </c>
      <c r="AA3584" s="13" t="s">
        <v>22</v>
      </c>
      <c r="AB3584" s="13" t="s">
        <v>145</v>
      </c>
      <c r="AC3584" s="98" t="s">
        <v>13006</v>
      </c>
      <c r="AD3584" s="12" t="s">
        <v>2794</v>
      </c>
    </row>
    <row r="3585" spans="1:30" ht="88.5" customHeight="1" x14ac:dyDescent="0.3">
      <c r="A3585" s="10" t="s">
        <v>13007</v>
      </c>
      <c r="B3585" s="11" t="s">
        <v>2787</v>
      </c>
      <c r="C3585" s="12" t="s">
        <v>2788</v>
      </c>
      <c r="D3585" s="12" t="s">
        <v>12892</v>
      </c>
      <c r="E3585" s="13" t="s">
        <v>223</v>
      </c>
      <c r="F3585" s="14" t="s">
        <v>13008</v>
      </c>
      <c r="G3585" s="14" t="s">
        <v>13009</v>
      </c>
      <c r="H3585" s="16">
        <v>44132</v>
      </c>
      <c r="I3585" s="16">
        <v>45227</v>
      </c>
      <c r="J3585" s="17" t="str">
        <f>IF(Ugovori_OPULJP[[#This Row],[DATUM ZAVRŠETKA OPERACIJE]]&gt;DATE(2023,12,31),"u provedbi","završen")</f>
        <v>završen</v>
      </c>
      <c r="K3585" s="15" t="s">
        <v>969</v>
      </c>
      <c r="L3585" s="15" t="s">
        <v>21</v>
      </c>
      <c r="M3585" s="18">
        <v>0.85</v>
      </c>
      <c r="N3585" s="18">
        <v>0.15</v>
      </c>
      <c r="O3585" s="19">
        <f>Ugovori_OPULJP[[#This Row],[Bespovratna sredstva - Ukupno (EU+Nac) HRK
= Ukupna ugovorena vrijednost bespovratnih sredstava]]*Ugovori_OPULJP[[#This Row],[EU STOPA SUFINANCIRANJA %
EU CO-FINANCING RATE %]]</f>
        <v>2940259.4715</v>
      </c>
      <c r="P3585" s="20">
        <f>Ugovori_OPULJP[[#This Row],[Bespovratna sredstva - EU dio - HRK]]/7.5345</f>
        <v>390239.49452518416</v>
      </c>
      <c r="Q3585" s="19">
        <f>Ugovori_OPULJP[[#This Row],[Bespovratna sredstva - Ukupno (EU+Nac) HRK
= Ukupna ugovorena vrijednost bespovratnih sredstava]]*Ugovori_OPULJP[[#This Row],[STOPA NACIONALNOG SUFINANCIRANJA %]]</f>
        <v>518869.31849999999</v>
      </c>
      <c r="R3585" s="20">
        <f>Ugovori_OPULJP[[#This Row],[Bespovratna sredstva - Nacionalni dio - HRK]]/7.5345</f>
        <v>68865.79315150308</v>
      </c>
      <c r="S3585" s="19">
        <v>3459128.79</v>
      </c>
      <c r="T3585" s="20">
        <f>Ugovori_OPULJP[[#This Row],[Bespovratna sredstva - Ukupno (EU+Nac) HRK
= Ukupna ugovorena vrijednost bespovratnih sredstava]]/7.5345</f>
        <v>459105.28767668724</v>
      </c>
      <c r="U3585" s="19">
        <v>0</v>
      </c>
      <c r="V3585" s="20">
        <f>Ugovori_OPULJP[[#This Row],[Javni doprinos korisnika - HRK]]/7.5345</f>
        <v>0</v>
      </c>
      <c r="W3585" s="19">
        <v>0</v>
      </c>
      <c r="X3585" s="20">
        <f>Ugovori_OPULJP[[#This Row],[Privatni doprinos korisnika - HRK]]/7.5345</f>
        <v>0</v>
      </c>
      <c r="Y3585" s="21">
        <f>Ugovori_OPULJP[[#This Row],[Bespovratna sredstva - Ukupno (EU+Nac) HRK
= Ukupna ugovorena vrijednost bespovratnih sredstava]]+Ugovori_OPULJP[[#This Row],[Javni doprinos korisnika - HRK]]+Ugovori_OPULJP[[#This Row],[Privatni doprinos korisnika - HRK]]</f>
        <v>3459128.79</v>
      </c>
      <c r="Z3585" s="22">
        <f>Ugovori_OPULJP[[#This Row],[UKUPNI PRIHVATLJIVI IZDACI
TOTAL ELIGIBLE EXPENDITURE
= Bespovratna sredstva ukupno + doprinos korisnika
= Ukupni prihvatljivi troškovi
= Ukupna ugovorena vrijednost projekta HRK]]/7.5345</f>
        <v>459105.28767668724</v>
      </c>
      <c r="AA3585" s="13" t="s">
        <v>22</v>
      </c>
      <c r="AB3585" s="13" t="s">
        <v>145</v>
      </c>
      <c r="AC3585" s="98" t="s">
        <v>13010</v>
      </c>
      <c r="AD3585" s="12" t="s">
        <v>2794</v>
      </c>
    </row>
    <row r="3586" spans="1:30" ht="88.5" customHeight="1" x14ac:dyDescent="0.3">
      <c r="A3586" s="10" t="s">
        <v>13011</v>
      </c>
      <c r="B3586" s="11" t="s">
        <v>2787</v>
      </c>
      <c r="C3586" s="12" t="s">
        <v>2788</v>
      </c>
      <c r="D3586" s="12" t="s">
        <v>5985</v>
      </c>
      <c r="E3586" s="13" t="s">
        <v>63</v>
      </c>
      <c r="F3586" s="14" t="s">
        <v>13012</v>
      </c>
      <c r="G3586" s="14" t="s">
        <v>1079</v>
      </c>
      <c r="H3586" s="16">
        <v>43980</v>
      </c>
      <c r="I3586" s="16">
        <v>44710</v>
      </c>
      <c r="J3586" s="17" t="str">
        <f>IF(Ugovori_OPULJP[[#This Row],[DATUM ZAVRŠETKA OPERACIJE]]&gt;DATE(2023,12,31),"u provedbi","završen")</f>
        <v>završen</v>
      </c>
      <c r="K3586" s="15" t="s">
        <v>71</v>
      </c>
      <c r="L3586" s="15" t="s">
        <v>71</v>
      </c>
      <c r="M3586" s="18">
        <v>0.85</v>
      </c>
      <c r="N3586" s="18">
        <v>0.15</v>
      </c>
      <c r="O3586" s="19">
        <f>Ugovori_OPULJP[[#This Row],[Bespovratna sredstva - Ukupno (EU+Nac) HRK
= Ukupna ugovorena vrijednost bespovratnih sredstava]]*Ugovori_OPULJP[[#This Row],[EU STOPA SUFINANCIRANJA %
EU CO-FINANCING RATE %]]</f>
        <v>1527634.2205000001</v>
      </c>
      <c r="P3586" s="20">
        <f>Ugovori_OPULJP[[#This Row],[Bespovratna sredstva - EU dio - HRK]]/7.5345</f>
        <v>202751.9039750481</v>
      </c>
      <c r="Q3586" s="19">
        <f>Ugovori_OPULJP[[#This Row],[Bespovratna sredstva - Ukupno (EU+Nac) HRK
= Ukupna ugovorena vrijednost bespovratnih sredstava]]*Ugovori_OPULJP[[#This Row],[STOPA NACIONALNOG SUFINANCIRANJA %]]</f>
        <v>269582.50949999999</v>
      </c>
      <c r="R3586" s="20">
        <f>Ugovori_OPULJP[[#This Row],[Bespovratna sredstva - Nacionalni dio - HRK]]/7.5345</f>
        <v>35779.747760302605</v>
      </c>
      <c r="S3586" s="19">
        <v>1797216.73</v>
      </c>
      <c r="T3586" s="20">
        <f>Ugovori_OPULJP[[#This Row],[Bespovratna sredstva - Ukupno (EU+Nac) HRK
= Ukupna ugovorena vrijednost bespovratnih sredstava]]/7.5345</f>
        <v>238531.65173535069</v>
      </c>
      <c r="U3586" s="19">
        <v>0</v>
      </c>
      <c r="V3586" s="20">
        <f>Ugovori_OPULJP[[#This Row],[Javni doprinos korisnika - HRK]]/7.5345</f>
        <v>0</v>
      </c>
      <c r="W3586" s="19">
        <v>0</v>
      </c>
      <c r="X3586" s="20">
        <f>Ugovori_OPULJP[[#This Row],[Privatni doprinos korisnika - HRK]]/7.5345</f>
        <v>0</v>
      </c>
      <c r="Y3586" s="21">
        <f>Ugovori_OPULJP[[#This Row],[Bespovratna sredstva - Ukupno (EU+Nac) HRK
= Ukupna ugovorena vrijednost bespovratnih sredstava]]+Ugovori_OPULJP[[#This Row],[Javni doprinos korisnika - HRK]]+Ugovori_OPULJP[[#This Row],[Privatni doprinos korisnika - HRK]]</f>
        <v>1797216.73</v>
      </c>
      <c r="Z3586" s="22">
        <f>Ugovori_OPULJP[[#This Row],[UKUPNI PRIHVATLJIVI IZDACI
TOTAL ELIGIBLE EXPENDITURE
= Bespovratna sredstva ukupno + doprinos korisnika
= Ukupni prihvatljivi troškovi
= Ukupna ugovorena vrijednost projekta HRK]]/7.5345</f>
        <v>238531.65173535069</v>
      </c>
      <c r="AA3586" s="13" t="s">
        <v>2792</v>
      </c>
      <c r="AB3586" s="13" t="s">
        <v>145</v>
      </c>
      <c r="AC3586" s="98" t="s">
        <v>13013</v>
      </c>
      <c r="AD3586" s="12" t="s">
        <v>2794</v>
      </c>
    </row>
    <row r="3587" spans="1:30" ht="88.5" customHeight="1" x14ac:dyDescent="0.3">
      <c r="A3587" s="10" t="s">
        <v>13014</v>
      </c>
      <c r="B3587" s="11" t="s">
        <v>2787</v>
      </c>
      <c r="C3587" s="12" t="s">
        <v>2788</v>
      </c>
      <c r="D3587" s="12" t="s">
        <v>5985</v>
      </c>
      <c r="E3587" s="13" t="s">
        <v>63</v>
      </c>
      <c r="F3587" s="14" t="s">
        <v>13015</v>
      </c>
      <c r="G3587" s="32" t="s">
        <v>13016</v>
      </c>
      <c r="H3587" s="16">
        <v>43980</v>
      </c>
      <c r="I3587" s="16">
        <v>44710</v>
      </c>
      <c r="J3587" s="17" t="str">
        <f>IF(Ugovori_OPULJP[[#This Row],[DATUM ZAVRŠETKA OPERACIJE]]&gt;DATE(2023,12,31),"u provedbi","završen")</f>
        <v>završen</v>
      </c>
      <c r="K3587" s="15" t="s">
        <v>164</v>
      </c>
      <c r="L3587" s="15" t="s">
        <v>164</v>
      </c>
      <c r="M3587" s="18">
        <v>0.85</v>
      </c>
      <c r="N3587" s="18">
        <v>0.15</v>
      </c>
      <c r="O3587" s="19">
        <f>Ugovori_OPULJP[[#This Row],[Bespovratna sredstva - Ukupno (EU+Nac) HRK
= Ukupna ugovorena vrijednost bespovratnih sredstava]]*Ugovori_OPULJP[[#This Row],[EU STOPA SUFINANCIRANJA %
EU CO-FINANCING RATE %]]</f>
        <v>1570421.6310000001</v>
      </c>
      <c r="P3587" s="20">
        <f>Ugovori_OPULJP[[#This Row],[Bespovratna sredstva - EU dio - HRK]]/7.5345</f>
        <v>208430.76926139757</v>
      </c>
      <c r="Q3587" s="19">
        <f>Ugovori_OPULJP[[#This Row],[Bespovratna sredstva - Ukupno (EU+Nac) HRK
= Ukupna ugovorena vrijednost bespovratnih sredstava]]*Ugovori_OPULJP[[#This Row],[STOPA NACIONALNOG SUFINANCIRANJA %]]</f>
        <v>277133.22899999999</v>
      </c>
      <c r="R3587" s="20">
        <f>Ugovori_OPULJP[[#This Row],[Bespovratna sredstva - Nacionalni dio - HRK]]/7.5345</f>
        <v>36781.900457893687</v>
      </c>
      <c r="S3587" s="19">
        <v>1847554.86</v>
      </c>
      <c r="T3587" s="20">
        <f>Ugovori_OPULJP[[#This Row],[Bespovratna sredstva - Ukupno (EU+Nac) HRK
= Ukupna ugovorena vrijednost bespovratnih sredstava]]/7.5345</f>
        <v>245212.66971929127</v>
      </c>
      <c r="U3587" s="19">
        <v>0</v>
      </c>
      <c r="V3587" s="20">
        <f>Ugovori_OPULJP[[#This Row],[Javni doprinos korisnika - HRK]]/7.5345</f>
        <v>0</v>
      </c>
      <c r="W3587" s="19">
        <v>0</v>
      </c>
      <c r="X3587" s="20">
        <f>Ugovori_OPULJP[[#This Row],[Privatni doprinos korisnika - HRK]]/7.5345</f>
        <v>0</v>
      </c>
      <c r="Y3587" s="21">
        <f>Ugovori_OPULJP[[#This Row],[Bespovratna sredstva - Ukupno (EU+Nac) HRK
= Ukupna ugovorena vrijednost bespovratnih sredstava]]+Ugovori_OPULJP[[#This Row],[Javni doprinos korisnika - HRK]]+Ugovori_OPULJP[[#This Row],[Privatni doprinos korisnika - HRK]]</f>
        <v>1847554.86</v>
      </c>
      <c r="Z3587" s="22">
        <f>Ugovori_OPULJP[[#This Row],[UKUPNI PRIHVATLJIVI IZDACI
TOTAL ELIGIBLE EXPENDITURE
= Bespovratna sredstva ukupno + doprinos korisnika
= Ukupni prihvatljivi troškovi
= Ukupna ugovorena vrijednost projekta HRK]]/7.5345</f>
        <v>245212.66971929127</v>
      </c>
      <c r="AA3587" s="13" t="s">
        <v>2792</v>
      </c>
      <c r="AB3587" s="13" t="s">
        <v>145</v>
      </c>
      <c r="AC3587" s="98" t="s">
        <v>13017</v>
      </c>
      <c r="AD3587" s="12" t="s">
        <v>2794</v>
      </c>
    </row>
    <row r="3588" spans="1:30" ht="88.5" customHeight="1" x14ac:dyDescent="0.3">
      <c r="A3588" s="10" t="s">
        <v>13018</v>
      </c>
      <c r="B3588" s="11" t="s">
        <v>2787</v>
      </c>
      <c r="C3588" s="12" t="s">
        <v>2788</v>
      </c>
      <c r="D3588" s="12" t="s">
        <v>5985</v>
      </c>
      <c r="E3588" s="13" t="s">
        <v>63</v>
      </c>
      <c r="F3588" s="14" t="s">
        <v>13019</v>
      </c>
      <c r="G3588" s="14" t="s">
        <v>13020</v>
      </c>
      <c r="H3588" s="16">
        <v>43983</v>
      </c>
      <c r="I3588" s="16">
        <v>44713</v>
      </c>
      <c r="J3588" s="17" t="str">
        <f>IF(Ugovori_OPULJP[[#This Row],[DATUM ZAVRŠETKA OPERACIJE]]&gt;DATE(2023,12,31),"u provedbi","završen")</f>
        <v>završen</v>
      </c>
      <c r="K3588" s="15" t="s">
        <v>380</v>
      </c>
      <c r="L3588" s="15" t="s">
        <v>380</v>
      </c>
      <c r="M3588" s="18">
        <v>0.85</v>
      </c>
      <c r="N3588" s="18">
        <v>0.15</v>
      </c>
      <c r="O3588" s="19">
        <f>Ugovori_OPULJP[[#This Row],[Bespovratna sredstva - Ukupno (EU+Nac) HRK
= Ukupna ugovorena vrijednost bespovratnih sredstava]]*Ugovori_OPULJP[[#This Row],[EU STOPA SUFINANCIRANJA %
EU CO-FINANCING RATE %]]</f>
        <v>1435592.2084999999</v>
      </c>
      <c r="P3588" s="20">
        <f>Ugovori_OPULJP[[#This Row],[Bespovratna sredstva - EU dio - HRK]]/7.5345</f>
        <v>190535.82965027538</v>
      </c>
      <c r="Q3588" s="19">
        <f>Ugovori_OPULJP[[#This Row],[Bespovratna sredstva - Ukupno (EU+Nac) HRK
= Ukupna ugovorena vrijednost bespovratnih sredstava]]*Ugovori_OPULJP[[#This Row],[STOPA NACIONALNOG SUFINANCIRANJA %]]</f>
        <v>253339.8015</v>
      </c>
      <c r="R3588" s="20">
        <f>Ugovori_OPULJP[[#This Row],[Bespovratna sredstva - Nacionalni dio - HRK]]/7.5345</f>
        <v>33623.969938283895</v>
      </c>
      <c r="S3588" s="19">
        <v>1688932.01</v>
      </c>
      <c r="T3588" s="20">
        <f>Ugovori_OPULJP[[#This Row],[Bespovratna sredstva - Ukupno (EU+Nac) HRK
= Ukupna ugovorena vrijednost bespovratnih sredstava]]/7.5345</f>
        <v>224159.79958855928</v>
      </c>
      <c r="U3588" s="19">
        <v>0</v>
      </c>
      <c r="V3588" s="20">
        <f>Ugovori_OPULJP[[#This Row],[Javni doprinos korisnika - HRK]]/7.5345</f>
        <v>0</v>
      </c>
      <c r="W3588" s="19">
        <v>0</v>
      </c>
      <c r="X3588" s="20">
        <f>Ugovori_OPULJP[[#This Row],[Privatni doprinos korisnika - HRK]]/7.5345</f>
        <v>0</v>
      </c>
      <c r="Y3588" s="21">
        <f>Ugovori_OPULJP[[#This Row],[Bespovratna sredstva - Ukupno (EU+Nac) HRK
= Ukupna ugovorena vrijednost bespovratnih sredstava]]+Ugovori_OPULJP[[#This Row],[Javni doprinos korisnika - HRK]]+Ugovori_OPULJP[[#This Row],[Privatni doprinos korisnika - HRK]]</f>
        <v>1688932.01</v>
      </c>
      <c r="Z3588" s="22">
        <f>Ugovori_OPULJP[[#This Row],[UKUPNI PRIHVATLJIVI IZDACI
TOTAL ELIGIBLE EXPENDITURE
= Bespovratna sredstva ukupno + doprinos korisnika
= Ukupni prihvatljivi troškovi
= Ukupna ugovorena vrijednost projekta HRK]]/7.5345</f>
        <v>224159.79958855928</v>
      </c>
      <c r="AA3588" s="13" t="s">
        <v>2792</v>
      </c>
      <c r="AB3588" s="13" t="s">
        <v>145</v>
      </c>
      <c r="AC3588" s="98" t="s">
        <v>13021</v>
      </c>
      <c r="AD3588" s="12" t="s">
        <v>2794</v>
      </c>
    </row>
    <row r="3589" spans="1:30" ht="88.5" customHeight="1" x14ac:dyDescent="0.3">
      <c r="A3589" s="10" t="s">
        <v>13022</v>
      </c>
      <c r="B3589" s="11" t="s">
        <v>2787</v>
      </c>
      <c r="C3589" s="12" t="s">
        <v>2788</v>
      </c>
      <c r="D3589" s="12" t="s">
        <v>5985</v>
      </c>
      <c r="E3589" s="13" t="s">
        <v>63</v>
      </c>
      <c r="F3589" s="14" t="s">
        <v>13023</v>
      </c>
      <c r="G3589" s="14" t="s">
        <v>13024</v>
      </c>
      <c r="H3589" s="16">
        <v>43980</v>
      </c>
      <c r="I3589" s="16">
        <v>44710</v>
      </c>
      <c r="J3589" s="17" t="str">
        <f>IF(Ugovori_OPULJP[[#This Row],[DATUM ZAVRŠETKA OPERACIJE]]&gt;DATE(2023,12,31),"u provedbi","završen")</f>
        <v>završen</v>
      </c>
      <c r="K3589" s="15" t="s">
        <v>380</v>
      </c>
      <c r="L3589" s="15" t="s">
        <v>380</v>
      </c>
      <c r="M3589" s="18">
        <v>0.85</v>
      </c>
      <c r="N3589" s="18">
        <v>0.15</v>
      </c>
      <c r="O3589" s="19">
        <f>Ugovori_OPULJP[[#This Row],[Bespovratna sredstva - Ukupno (EU+Nac) HRK
= Ukupna ugovorena vrijednost bespovratnih sredstava]]*Ugovori_OPULJP[[#This Row],[EU STOPA SUFINANCIRANJA %
EU CO-FINANCING RATE %]]</f>
        <v>1689754.7034999998</v>
      </c>
      <c r="P3589" s="20">
        <f>Ugovori_OPULJP[[#This Row],[Bespovratna sredstva - EU dio - HRK]]/7.5345</f>
        <v>224268.98978034372</v>
      </c>
      <c r="Q3589" s="19">
        <f>Ugovori_OPULJP[[#This Row],[Bespovratna sredstva - Ukupno (EU+Nac) HRK
= Ukupna ugovorena vrijednost bespovratnih sredstava]]*Ugovori_OPULJP[[#This Row],[STOPA NACIONALNOG SUFINANCIRANJA %]]</f>
        <v>298192.00649999996</v>
      </c>
      <c r="R3589" s="20">
        <f>Ugovori_OPULJP[[#This Row],[Bespovratna sredstva - Nacionalni dio - HRK]]/7.5345</f>
        <v>39576.880549472422</v>
      </c>
      <c r="S3589" s="19">
        <v>1987946.71</v>
      </c>
      <c r="T3589" s="20">
        <f>Ugovori_OPULJP[[#This Row],[Bespovratna sredstva - Ukupno (EU+Nac) HRK
= Ukupna ugovorena vrijednost bespovratnih sredstava]]/7.5345</f>
        <v>263845.87032981619</v>
      </c>
      <c r="U3589" s="19">
        <v>0</v>
      </c>
      <c r="V3589" s="20">
        <f>Ugovori_OPULJP[[#This Row],[Javni doprinos korisnika - HRK]]/7.5345</f>
        <v>0</v>
      </c>
      <c r="W3589" s="19">
        <v>0</v>
      </c>
      <c r="X3589" s="20">
        <f>Ugovori_OPULJP[[#This Row],[Privatni doprinos korisnika - HRK]]/7.5345</f>
        <v>0</v>
      </c>
      <c r="Y3589" s="21">
        <f>Ugovori_OPULJP[[#This Row],[Bespovratna sredstva - Ukupno (EU+Nac) HRK
= Ukupna ugovorena vrijednost bespovratnih sredstava]]+Ugovori_OPULJP[[#This Row],[Javni doprinos korisnika - HRK]]+Ugovori_OPULJP[[#This Row],[Privatni doprinos korisnika - HRK]]</f>
        <v>1987946.71</v>
      </c>
      <c r="Z3589" s="22">
        <f>Ugovori_OPULJP[[#This Row],[UKUPNI PRIHVATLJIVI IZDACI
TOTAL ELIGIBLE EXPENDITURE
= Bespovratna sredstva ukupno + doprinos korisnika
= Ukupni prihvatljivi troškovi
= Ukupna ugovorena vrijednost projekta HRK]]/7.5345</f>
        <v>263845.87032981619</v>
      </c>
      <c r="AA3589" s="13" t="s">
        <v>2792</v>
      </c>
      <c r="AB3589" s="13" t="s">
        <v>145</v>
      </c>
      <c r="AC3589" s="98" t="s">
        <v>13025</v>
      </c>
      <c r="AD3589" s="12" t="s">
        <v>2794</v>
      </c>
    </row>
    <row r="3590" spans="1:30" ht="88.5" customHeight="1" x14ac:dyDescent="0.3">
      <c r="A3590" s="10" t="s">
        <v>13026</v>
      </c>
      <c r="B3590" s="11" t="s">
        <v>2787</v>
      </c>
      <c r="C3590" s="12" t="s">
        <v>2788</v>
      </c>
      <c r="D3590" s="12" t="s">
        <v>5985</v>
      </c>
      <c r="E3590" s="13" t="s">
        <v>63</v>
      </c>
      <c r="F3590" s="14" t="s">
        <v>13027</v>
      </c>
      <c r="G3590" s="14" t="s">
        <v>2855</v>
      </c>
      <c r="H3590" s="16">
        <v>43985</v>
      </c>
      <c r="I3590" s="16">
        <v>44715</v>
      </c>
      <c r="J3590" s="17" t="str">
        <f>IF(Ugovori_OPULJP[[#This Row],[DATUM ZAVRŠETKA OPERACIJE]]&gt;DATE(2023,12,31),"u provedbi","završen")</f>
        <v>završen</v>
      </c>
      <c r="K3590" s="15" t="s">
        <v>91</v>
      </c>
      <c r="L3590" s="15" t="s">
        <v>91</v>
      </c>
      <c r="M3590" s="18">
        <v>0.85</v>
      </c>
      <c r="N3590" s="18">
        <v>0.15</v>
      </c>
      <c r="O3590" s="19">
        <f>Ugovori_OPULJP[[#This Row],[Bespovratna sredstva - Ukupno (EU+Nac) HRK
= Ukupna ugovorena vrijednost bespovratnih sredstava]]*Ugovori_OPULJP[[#This Row],[EU STOPA SUFINANCIRANJA %
EU CO-FINANCING RATE %]]</f>
        <v>1689524.209</v>
      </c>
      <c r="P3590" s="20">
        <f>Ugovori_OPULJP[[#This Row],[Bespovratna sredstva - EU dio - HRK]]/7.5345</f>
        <v>224238.39790297963</v>
      </c>
      <c r="Q3590" s="19">
        <f>Ugovori_OPULJP[[#This Row],[Bespovratna sredstva - Ukupno (EU+Nac) HRK
= Ukupna ugovorena vrijednost bespovratnih sredstava]]*Ugovori_OPULJP[[#This Row],[STOPA NACIONALNOG SUFINANCIRANJA %]]</f>
        <v>298151.33100000001</v>
      </c>
      <c r="R3590" s="20">
        <f>Ugovori_OPULJP[[#This Row],[Bespovratna sredstva - Nacionalni dio - HRK]]/7.5345</f>
        <v>39571.481982878759</v>
      </c>
      <c r="S3590" s="19">
        <v>1987675.54</v>
      </c>
      <c r="T3590" s="20">
        <f>Ugovori_OPULJP[[#This Row],[Bespovratna sredstva - Ukupno (EU+Nac) HRK
= Ukupna ugovorena vrijednost bespovratnih sredstava]]/7.5345</f>
        <v>263809.87988585839</v>
      </c>
      <c r="U3590" s="19">
        <v>0</v>
      </c>
      <c r="V3590" s="20">
        <f>Ugovori_OPULJP[[#This Row],[Javni doprinos korisnika - HRK]]/7.5345</f>
        <v>0</v>
      </c>
      <c r="W3590" s="19">
        <v>0</v>
      </c>
      <c r="X3590" s="20">
        <f>Ugovori_OPULJP[[#This Row],[Privatni doprinos korisnika - HRK]]/7.5345</f>
        <v>0</v>
      </c>
      <c r="Y3590" s="21">
        <f>Ugovori_OPULJP[[#This Row],[Bespovratna sredstva - Ukupno (EU+Nac) HRK
= Ukupna ugovorena vrijednost bespovratnih sredstava]]+Ugovori_OPULJP[[#This Row],[Javni doprinos korisnika - HRK]]+Ugovori_OPULJP[[#This Row],[Privatni doprinos korisnika - HRK]]</f>
        <v>1987675.54</v>
      </c>
      <c r="Z3590" s="22">
        <f>Ugovori_OPULJP[[#This Row],[UKUPNI PRIHVATLJIVI IZDACI
TOTAL ELIGIBLE EXPENDITURE
= Bespovratna sredstva ukupno + doprinos korisnika
= Ukupni prihvatljivi troškovi
= Ukupna ugovorena vrijednost projekta HRK]]/7.5345</f>
        <v>263809.87988585839</v>
      </c>
      <c r="AA3590" s="13" t="s">
        <v>2792</v>
      </c>
      <c r="AB3590" s="13" t="s">
        <v>145</v>
      </c>
      <c r="AC3590" s="98" t="s">
        <v>13028</v>
      </c>
      <c r="AD3590" s="12" t="s">
        <v>2794</v>
      </c>
    </row>
    <row r="3591" spans="1:30" ht="88.5" customHeight="1" x14ac:dyDescent="0.3">
      <c r="A3591" s="10" t="s">
        <v>13029</v>
      </c>
      <c r="B3591" s="11" t="s">
        <v>2787</v>
      </c>
      <c r="C3591" s="12" t="s">
        <v>2788</v>
      </c>
      <c r="D3591" s="12" t="s">
        <v>5985</v>
      </c>
      <c r="E3591" s="13" t="s">
        <v>63</v>
      </c>
      <c r="F3591" s="14" t="s">
        <v>13030</v>
      </c>
      <c r="G3591" s="32" t="s">
        <v>70</v>
      </c>
      <c r="H3591" s="16">
        <v>43980</v>
      </c>
      <c r="I3591" s="16">
        <v>44710</v>
      </c>
      <c r="J3591" s="17" t="str">
        <f>IF(Ugovori_OPULJP[[#This Row],[DATUM ZAVRŠETKA OPERACIJE]]&gt;DATE(2023,12,31),"u provedbi","završen")</f>
        <v>završen</v>
      </c>
      <c r="K3591" s="15" t="s">
        <v>71</v>
      </c>
      <c r="L3591" s="15" t="s">
        <v>71</v>
      </c>
      <c r="M3591" s="18">
        <v>0.85</v>
      </c>
      <c r="N3591" s="18">
        <v>0.15</v>
      </c>
      <c r="O3591" s="19">
        <f>Ugovori_OPULJP[[#This Row],[Bespovratna sredstva - Ukupno (EU+Nac) HRK
= Ukupna ugovorena vrijednost bespovratnih sredstava]]*Ugovori_OPULJP[[#This Row],[EU STOPA SUFINANCIRANJA %
EU CO-FINANCING RATE %]]</f>
        <v>1530578</v>
      </c>
      <c r="P3591" s="20">
        <f>Ugovori_OPULJP[[#This Row],[Bespovratna sredstva - EU dio - HRK]]/7.5345</f>
        <v>203142.61065764152</v>
      </c>
      <c r="Q3591" s="19">
        <f>Ugovori_OPULJP[[#This Row],[Bespovratna sredstva - Ukupno (EU+Nac) HRK
= Ukupna ugovorena vrijednost bespovratnih sredstava]]*Ugovori_OPULJP[[#This Row],[STOPA NACIONALNOG SUFINANCIRANJA %]]</f>
        <v>270102</v>
      </c>
      <c r="R3591" s="20">
        <f>Ugovori_OPULJP[[#This Row],[Bespovratna sredstva - Nacionalni dio - HRK]]/7.5345</f>
        <v>35848.695998407326</v>
      </c>
      <c r="S3591" s="19">
        <v>1800680</v>
      </c>
      <c r="T3591" s="20">
        <f>Ugovori_OPULJP[[#This Row],[Bespovratna sredstva - Ukupno (EU+Nac) HRK
= Ukupna ugovorena vrijednost bespovratnih sredstava]]/7.5345</f>
        <v>238991.30665604884</v>
      </c>
      <c r="U3591" s="19">
        <v>0</v>
      </c>
      <c r="V3591" s="20">
        <f>Ugovori_OPULJP[[#This Row],[Javni doprinos korisnika - HRK]]/7.5345</f>
        <v>0</v>
      </c>
      <c r="W3591" s="19">
        <v>0</v>
      </c>
      <c r="X3591" s="20">
        <f>Ugovori_OPULJP[[#This Row],[Privatni doprinos korisnika - HRK]]/7.5345</f>
        <v>0</v>
      </c>
      <c r="Y3591" s="21">
        <f>Ugovori_OPULJP[[#This Row],[Bespovratna sredstva - Ukupno (EU+Nac) HRK
= Ukupna ugovorena vrijednost bespovratnih sredstava]]+Ugovori_OPULJP[[#This Row],[Javni doprinos korisnika - HRK]]+Ugovori_OPULJP[[#This Row],[Privatni doprinos korisnika - HRK]]</f>
        <v>1800680</v>
      </c>
      <c r="Z3591" s="22">
        <f>Ugovori_OPULJP[[#This Row],[UKUPNI PRIHVATLJIVI IZDACI
TOTAL ELIGIBLE EXPENDITURE
= Bespovratna sredstva ukupno + doprinos korisnika
= Ukupni prihvatljivi troškovi
= Ukupna ugovorena vrijednost projekta HRK]]/7.5345</f>
        <v>238991.30665604884</v>
      </c>
      <c r="AA3591" s="13" t="s">
        <v>2792</v>
      </c>
      <c r="AB3591" s="13" t="s">
        <v>145</v>
      </c>
      <c r="AC3591" s="98" t="s">
        <v>13031</v>
      </c>
      <c r="AD3591" s="12" t="s">
        <v>2794</v>
      </c>
    </row>
    <row r="3592" spans="1:30" ht="88.5" customHeight="1" x14ac:dyDescent="0.3">
      <c r="A3592" s="10" t="s">
        <v>13032</v>
      </c>
      <c r="B3592" s="11" t="s">
        <v>2787</v>
      </c>
      <c r="C3592" s="12" t="s">
        <v>2788</v>
      </c>
      <c r="D3592" s="12" t="s">
        <v>5985</v>
      </c>
      <c r="E3592" s="13" t="s">
        <v>63</v>
      </c>
      <c r="F3592" s="14" t="s">
        <v>13033</v>
      </c>
      <c r="G3592" s="14" t="s">
        <v>13034</v>
      </c>
      <c r="H3592" s="16">
        <v>43980</v>
      </c>
      <c r="I3592" s="16">
        <v>44710</v>
      </c>
      <c r="J3592" s="17" t="str">
        <f>IF(Ugovori_OPULJP[[#This Row],[DATUM ZAVRŠETKA OPERACIJE]]&gt;DATE(2023,12,31),"u provedbi","završen")</f>
        <v>završen</v>
      </c>
      <c r="K3592" s="15" t="s">
        <v>71</v>
      </c>
      <c r="L3592" s="15" t="s">
        <v>71</v>
      </c>
      <c r="M3592" s="18">
        <v>0.85</v>
      </c>
      <c r="N3592" s="18">
        <v>0.15</v>
      </c>
      <c r="O3592" s="19">
        <f>Ugovori_OPULJP[[#This Row],[Bespovratna sredstva - Ukupno (EU+Nac) HRK
= Ukupna ugovorena vrijednost bespovratnih sredstava]]*Ugovori_OPULJP[[#This Row],[EU STOPA SUFINANCIRANJA %
EU CO-FINANCING RATE %]]</f>
        <v>1639344</v>
      </c>
      <c r="P3592" s="20">
        <f>Ugovori_OPULJP[[#This Row],[Bespovratna sredstva - EU dio - HRK]]/7.5345</f>
        <v>217578.33963766671</v>
      </c>
      <c r="Q3592" s="19">
        <f>Ugovori_OPULJP[[#This Row],[Bespovratna sredstva - Ukupno (EU+Nac) HRK
= Ukupna ugovorena vrijednost bespovratnih sredstava]]*Ugovori_OPULJP[[#This Row],[STOPA NACIONALNOG SUFINANCIRANJA %]]</f>
        <v>289296</v>
      </c>
      <c r="R3592" s="20">
        <f>Ugovori_OPULJP[[#This Row],[Bespovratna sredstva - Nacionalni dio - HRK]]/7.5345</f>
        <v>38396.177583117656</v>
      </c>
      <c r="S3592" s="19">
        <v>1928640</v>
      </c>
      <c r="T3592" s="20">
        <f>Ugovori_OPULJP[[#This Row],[Bespovratna sredstva - Ukupno (EU+Nac) HRK
= Ukupna ugovorena vrijednost bespovratnih sredstava]]/7.5345</f>
        <v>255974.51722078439</v>
      </c>
      <c r="U3592" s="19">
        <v>0</v>
      </c>
      <c r="V3592" s="20">
        <f>Ugovori_OPULJP[[#This Row],[Javni doprinos korisnika - HRK]]/7.5345</f>
        <v>0</v>
      </c>
      <c r="W3592" s="19">
        <v>0</v>
      </c>
      <c r="X3592" s="20">
        <f>Ugovori_OPULJP[[#This Row],[Privatni doprinos korisnika - HRK]]/7.5345</f>
        <v>0</v>
      </c>
      <c r="Y3592" s="21">
        <f>Ugovori_OPULJP[[#This Row],[Bespovratna sredstva - Ukupno (EU+Nac) HRK
= Ukupna ugovorena vrijednost bespovratnih sredstava]]+Ugovori_OPULJP[[#This Row],[Javni doprinos korisnika - HRK]]+Ugovori_OPULJP[[#This Row],[Privatni doprinos korisnika - HRK]]</f>
        <v>1928640</v>
      </c>
      <c r="Z3592" s="22">
        <f>Ugovori_OPULJP[[#This Row],[UKUPNI PRIHVATLJIVI IZDACI
TOTAL ELIGIBLE EXPENDITURE
= Bespovratna sredstva ukupno + doprinos korisnika
= Ukupni prihvatljivi troškovi
= Ukupna ugovorena vrijednost projekta HRK]]/7.5345</f>
        <v>255974.51722078439</v>
      </c>
      <c r="AA3592" s="13" t="s">
        <v>2792</v>
      </c>
      <c r="AB3592" s="13" t="s">
        <v>145</v>
      </c>
      <c r="AC3592" s="98" t="s">
        <v>13035</v>
      </c>
      <c r="AD3592" s="12" t="s">
        <v>2794</v>
      </c>
    </row>
    <row r="3593" spans="1:30" ht="88.5" customHeight="1" x14ac:dyDescent="0.3">
      <c r="A3593" s="10" t="s">
        <v>13036</v>
      </c>
      <c r="B3593" s="11" t="s">
        <v>2787</v>
      </c>
      <c r="C3593" s="12" t="s">
        <v>2788</v>
      </c>
      <c r="D3593" s="12" t="s">
        <v>5985</v>
      </c>
      <c r="E3593" s="13" t="s">
        <v>63</v>
      </c>
      <c r="F3593" s="14" t="s">
        <v>13037</v>
      </c>
      <c r="G3593" s="14" t="s">
        <v>13038</v>
      </c>
      <c r="H3593" s="16">
        <v>43980</v>
      </c>
      <c r="I3593" s="16">
        <v>44710</v>
      </c>
      <c r="J3593" s="17" t="str">
        <f>IF(Ugovori_OPULJP[[#This Row],[DATUM ZAVRŠETKA OPERACIJE]]&gt;DATE(2023,12,31),"u provedbi","završen")</f>
        <v>završen</v>
      </c>
      <c r="K3593" s="15" t="s">
        <v>178</v>
      </c>
      <c r="L3593" s="15" t="s">
        <v>178</v>
      </c>
      <c r="M3593" s="18">
        <v>0.85</v>
      </c>
      <c r="N3593" s="18">
        <v>0.15</v>
      </c>
      <c r="O3593" s="19">
        <f>Ugovori_OPULJP[[#This Row],[Bespovratna sredstva - Ukupno (EU+Nac) HRK
= Ukupna ugovorena vrijednost bespovratnih sredstava]]*Ugovori_OPULJP[[#This Row],[EU STOPA SUFINANCIRANJA %
EU CO-FINANCING RATE %]]</f>
        <v>862630.22649999999</v>
      </c>
      <c r="P3593" s="20">
        <f>Ugovori_OPULJP[[#This Row],[Bespovratna sredstva - EU dio - HRK]]/7.5345</f>
        <v>114490.70628442497</v>
      </c>
      <c r="Q3593" s="19">
        <f>Ugovori_OPULJP[[#This Row],[Bespovratna sredstva - Ukupno (EU+Nac) HRK
= Ukupna ugovorena vrijednost bespovratnih sredstava]]*Ugovori_OPULJP[[#This Row],[STOPA NACIONALNOG SUFINANCIRANJA %]]</f>
        <v>152228.86349999998</v>
      </c>
      <c r="R3593" s="20">
        <f>Ugovori_OPULJP[[#This Row],[Bespovratna sredstva - Nacionalni dio - HRK]]/7.5345</f>
        <v>20204.242285486758</v>
      </c>
      <c r="S3593" s="19">
        <v>1014859.09</v>
      </c>
      <c r="T3593" s="20">
        <f>Ugovori_OPULJP[[#This Row],[Bespovratna sredstva - Ukupno (EU+Nac) HRK
= Ukupna ugovorena vrijednost bespovratnih sredstava]]/7.5345</f>
        <v>134694.94856991174</v>
      </c>
      <c r="U3593" s="19">
        <v>0</v>
      </c>
      <c r="V3593" s="20">
        <f>Ugovori_OPULJP[[#This Row],[Javni doprinos korisnika - HRK]]/7.5345</f>
        <v>0</v>
      </c>
      <c r="W3593" s="19">
        <v>0</v>
      </c>
      <c r="X3593" s="20">
        <f>Ugovori_OPULJP[[#This Row],[Privatni doprinos korisnika - HRK]]/7.5345</f>
        <v>0</v>
      </c>
      <c r="Y3593" s="21">
        <f>Ugovori_OPULJP[[#This Row],[Bespovratna sredstva - Ukupno (EU+Nac) HRK
= Ukupna ugovorena vrijednost bespovratnih sredstava]]+Ugovori_OPULJP[[#This Row],[Javni doprinos korisnika - HRK]]+Ugovori_OPULJP[[#This Row],[Privatni doprinos korisnika - HRK]]</f>
        <v>1014859.09</v>
      </c>
      <c r="Z3593" s="22">
        <f>Ugovori_OPULJP[[#This Row],[UKUPNI PRIHVATLJIVI IZDACI
TOTAL ELIGIBLE EXPENDITURE
= Bespovratna sredstva ukupno + doprinos korisnika
= Ukupni prihvatljivi troškovi
= Ukupna ugovorena vrijednost projekta HRK]]/7.5345</f>
        <v>134694.94856991174</v>
      </c>
      <c r="AA3593" s="13" t="s">
        <v>2792</v>
      </c>
      <c r="AB3593" s="13" t="s">
        <v>145</v>
      </c>
      <c r="AC3593" s="98" t="s">
        <v>13039</v>
      </c>
      <c r="AD3593" s="12" t="s">
        <v>2794</v>
      </c>
    </row>
    <row r="3594" spans="1:30" ht="88.5" customHeight="1" x14ac:dyDescent="0.3">
      <c r="A3594" s="10" t="s">
        <v>13040</v>
      </c>
      <c r="B3594" s="11" t="s">
        <v>2787</v>
      </c>
      <c r="C3594" s="12" t="s">
        <v>2788</v>
      </c>
      <c r="D3594" s="12" t="s">
        <v>5985</v>
      </c>
      <c r="E3594" s="13" t="s">
        <v>63</v>
      </c>
      <c r="F3594" s="14" t="s">
        <v>13041</v>
      </c>
      <c r="G3594" s="14" t="s">
        <v>4846</v>
      </c>
      <c r="H3594" s="16">
        <v>43980</v>
      </c>
      <c r="I3594" s="16">
        <v>44710</v>
      </c>
      <c r="J3594" s="17" t="str">
        <f>IF(Ugovori_OPULJP[[#This Row],[DATUM ZAVRŠETKA OPERACIJE]]&gt;DATE(2023,12,31),"u provedbi","završen")</f>
        <v>završen</v>
      </c>
      <c r="K3594" s="15" t="s">
        <v>71</v>
      </c>
      <c r="L3594" s="15" t="s">
        <v>71</v>
      </c>
      <c r="M3594" s="18">
        <v>0.85</v>
      </c>
      <c r="N3594" s="18">
        <v>0.15</v>
      </c>
      <c r="O3594" s="19">
        <f>Ugovori_OPULJP[[#This Row],[Bespovratna sredstva - Ukupno (EU+Nac) HRK
= Ukupna ugovorena vrijednost bespovratnih sredstava]]*Ugovori_OPULJP[[#This Row],[EU STOPA SUFINANCIRANJA %
EU CO-FINANCING RATE %]]</f>
        <v>1666109.48</v>
      </c>
      <c r="P3594" s="20">
        <f>Ugovori_OPULJP[[#This Row],[Bespovratna sredstva - EU dio - HRK]]/7.5345</f>
        <v>221130.72931183223</v>
      </c>
      <c r="Q3594" s="19">
        <f>Ugovori_OPULJP[[#This Row],[Bespovratna sredstva - Ukupno (EU+Nac) HRK
= Ukupna ugovorena vrijednost bespovratnih sredstava]]*Ugovori_OPULJP[[#This Row],[STOPA NACIONALNOG SUFINANCIRANJA %]]</f>
        <v>294019.32</v>
      </c>
      <c r="R3594" s="20">
        <f>Ugovori_OPULJP[[#This Row],[Bespovratna sredstva - Nacionalni dio - HRK]]/7.5345</f>
        <v>39023.069878558628</v>
      </c>
      <c r="S3594" s="19">
        <v>1960128.8</v>
      </c>
      <c r="T3594" s="20">
        <f>Ugovori_OPULJP[[#This Row],[Bespovratna sredstva - Ukupno (EU+Nac) HRK
= Ukupna ugovorena vrijednost bespovratnih sredstava]]/7.5345</f>
        <v>260153.79919039086</v>
      </c>
      <c r="U3594" s="19">
        <v>0</v>
      </c>
      <c r="V3594" s="20">
        <f>Ugovori_OPULJP[[#This Row],[Javni doprinos korisnika - HRK]]/7.5345</f>
        <v>0</v>
      </c>
      <c r="W3594" s="19">
        <v>0</v>
      </c>
      <c r="X3594" s="20">
        <f>Ugovori_OPULJP[[#This Row],[Privatni doprinos korisnika - HRK]]/7.5345</f>
        <v>0</v>
      </c>
      <c r="Y3594" s="21">
        <f>Ugovori_OPULJP[[#This Row],[Bespovratna sredstva - Ukupno (EU+Nac) HRK
= Ukupna ugovorena vrijednost bespovratnih sredstava]]+Ugovori_OPULJP[[#This Row],[Javni doprinos korisnika - HRK]]+Ugovori_OPULJP[[#This Row],[Privatni doprinos korisnika - HRK]]</f>
        <v>1960128.8</v>
      </c>
      <c r="Z3594" s="22">
        <f>Ugovori_OPULJP[[#This Row],[UKUPNI PRIHVATLJIVI IZDACI
TOTAL ELIGIBLE EXPENDITURE
= Bespovratna sredstva ukupno + doprinos korisnika
= Ukupni prihvatljivi troškovi
= Ukupna ugovorena vrijednost projekta HRK]]/7.5345</f>
        <v>260153.79919039086</v>
      </c>
      <c r="AA3594" s="13" t="s">
        <v>2792</v>
      </c>
      <c r="AB3594" s="13" t="s">
        <v>145</v>
      </c>
      <c r="AC3594" s="98" t="s">
        <v>13042</v>
      </c>
      <c r="AD3594" s="12" t="s">
        <v>2794</v>
      </c>
    </row>
    <row r="3595" spans="1:30" ht="88.5" customHeight="1" x14ac:dyDescent="0.3">
      <c r="A3595" s="10" t="s">
        <v>13043</v>
      </c>
      <c r="B3595" s="11" t="s">
        <v>2787</v>
      </c>
      <c r="C3595" s="12" t="s">
        <v>2788</v>
      </c>
      <c r="D3595" s="12" t="s">
        <v>5985</v>
      </c>
      <c r="E3595" s="13" t="s">
        <v>63</v>
      </c>
      <c r="F3595" s="14" t="s">
        <v>13044</v>
      </c>
      <c r="G3595" s="14" t="s">
        <v>12974</v>
      </c>
      <c r="H3595" s="16">
        <v>43980</v>
      </c>
      <c r="I3595" s="16">
        <v>44710</v>
      </c>
      <c r="J3595" s="17" t="str">
        <f>IF(Ugovori_OPULJP[[#This Row],[DATUM ZAVRŠETKA OPERACIJE]]&gt;DATE(2023,12,31),"u provedbi","završen")</f>
        <v>završen</v>
      </c>
      <c r="K3595" s="15" t="s">
        <v>21</v>
      </c>
      <c r="L3595" s="15" t="s">
        <v>21</v>
      </c>
      <c r="M3595" s="18">
        <v>0.85</v>
      </c>
      <c r="N3595" s="18">
        <v>0.15</v>
      </c>
      <c r="O3595" s="19">
        <f>Ugovori_OPULJP[[#This Row],[Bespovratna sredstva - Ukupno (EU+Nac) HRK
= Ukupna ugovorena vrijednost bespovratnih sredstava]]*Ugovori_OPULJP[[#This Row],[EU STOPA SUFINANCIRANJA %
EU CO-FINANCING RATE %]]</f>
        <v>1680937.7385</v>
      </c>
      <c r="P3595" s="20">
        <f>Ugovori_OPULJP[[#This Row],[Bespovratna sredstva - EU dio - HRK]]/7.5345</f>
        <v>223098.77742385026</v>
      </c>
      <c r="Q3595" s="19">
        <f>Ugovori_OPULJP[[#This Row],[Bespovratna sredstva - Ukupno (EU+Nac) HRK
= Ukupna ugovorena vrijednost bespovratnih sredstava]]*Ugovori_OPULJP[[#This Row],[STOPA NACIONALNOG SUFINANCIRANJA %]]</f>
        <v>296636.07150000002</v>
      </c>
      <c r="R3595" s="20">
        <f>Ugovori_OPULJP[[#This Row],[Bespovratna sredstva - Nacionalni dio - HRK]]/7.5345</f>
        <v>39370.372486561813</v>
      </c>
      <c r="S3595" s="19">
        <v>1977573.81</v>
      </c>
      <c r="T3595" s="20">
        <f>Ugovori_OPULJP[[#This Row],[Bespovratna sredstva - Ukupno (EU+Nac) HRK
= Ukupna ugovorena vrijednost bespovratnih sredstava]]/7.5345</f>
        <v>262469.14991041209</v>
      </c>
      <c r="U3595" s="19">
        <v>0</v>
      </c>
      <c r="V3595" s="20">
        <f>Ugovori_OPULJP[[#This Row],[Javni doprinos korisnika - HRK]]/7.5345</f>
        <v>0</v>
      </c>
      <c r="W3595" s="19">
        <v>0</v>
      </c>
      <c r="X3595" s="20">
        <f>Ugovori_OPULJP[[#This Row],[Privatni doprinos korisnika - HRK]]/7.5345</f>
        <v>0</v>
      </c>
      <c r="Y3595" s="21">
        <f>Ugovori_OPULJP[[#This Row],[Bespovratna sredstva - Ukupno (EU+Nac) HRK
= Ukupna ugovorena vrijednost bespovratnih sredstava]]+Ugovori_OPULJP[[#This Row],[Javni doprinos korisnika - HRK]]+Ugovori_OPULJP[[#This Row],[Privatni doprinos korisnika - HRK]]</f>
        <v>1977573.81</v>
      </c>
      <c r="Z3595" s="22">
        <f>Ugovori_OPULJP[[#This Row],[UKUPNI PRIHVATLJIVI IZDACI
TOTAL ELIGIBLE EXPENDITURE
= Bespovratna sredstva ukupno + doprinos korisnika
= Ukupni prihvatljivi troškovi
= Ukupna ugovorena vrijednost projekta HRK]]/7.5345</f>
        <v>262469.14991041209</v>
      </c>
      <c r="AA3595" s="13" t="s">
        <v>2792</v>
      </c>
      <c r="AB3595" s="13" t="s">
        <v>145</v>
      </c>
      <c r="AC3595" s="98" t="s">
        <v>13045</v>
      </c>
      <c r="AD3595" s="12" t="s">
        <v>2794</v>
      </c>
    </row>
    <row r="3596" spans="1:30" ht="88.5" customHeight="1" x14ac:dyDescent="0.3">
      <c r="A3596" s="10" t="s">
        <v>13046</v>
      </c>
      <c r="B3596" s="11" t="s">
        <v>2787</v>
      </c>
      <c r="C3596" s="12" t="s">
        <v>2788</v>
      </c>
      <c r="D3596" s="12" t="s">
        <v>5985</v>
      </c>
      <c r="E3596" s="13" t="s">
        <v>63</v>
      </c>
      <c r="F3596" s="14" t="s">
        <v>13047</v>
      </c>
      <c r="G3596" s="14" t="s">
        <v>1045</v>
      </c>
      <c r="H3596" s="16">
        <v>43980</v>
      </c>
      <c r="I3596" s="16">
        <v>44710</v>
      </c>
      <c r="J3596" s="17" t="str">
        <f>IF(Ugovori_OPULJP[[#This Row],[DATUM ZAVRŠETKA OPERACIJE]]&gt;DATE(2023,12,31),"u provedbi","završen")</f>
        <v>završen</v>
      </c>
      <c r="K3596" s="15" t="s">
        <v>71</v>
      </c>
      <c r="L3596" s="15" t="s">
        <v>71</v>
      </c>
      <c r="M3596" s="18">
        <v>0.85</v>
      </c>
      <c r="N3596" s="18">
        <v>0.15</v>
      </c>
      <c r="O3596" s="19">
        <f>Ugovori_OPULJP[[#This Row],[Bespovratna sredstva - Ukupno (EU+Nac) HRK
= Ukupna ugovorena vrijednost bespovratnih sredstava]]*Ugovori_OPULJP[[#This Row],[EU STOPA SUFINANCIRANJA %
EU CO-FINANCING RATE %]]</f>
        <v>1614796.6884999999</v>
      </c>
      <c r="P3596" s="20">
        <f>Ugovori_OPULJP[[#This Row],[Bespovratna sredstva - EU dio - HRK]]/7.5345</f>
        <v>214320.35151635806</v>
      </c>
      <c r="Q3596" s="19">
        <f>Ugovori_OPULJP[[#This Row],[Bespovratna sredstva - Ukupno (EU+Nac) HRK
= Ukupna ugovorena vrijednost bespovratnih sredstava]]*Ugovori_OPULJP[[#This Row],[STOPA NACIONALNOG SUFINANCIRANJA %]]</f>
        <v>284964.12150000001</v>
      </c>
      <c r="R3596" s="20">
        <f>Ugovori_OPULJP[[#This Row],[Bespovratna sredstva - Nacionalni dio - HRK]]/7.5345</f>
        <v>37821.238502886721</v>
      </c>
      <c r="S3596" s="19">
        <v>1899760.81</v>
      </c>
      <c r="T3596" s="20">
        <f>Ugovori_OPULJP[[#This Row],[Bespovratna sredstva - Ukupno (EU+Nac) HRK
= Ukupna ugovorena vrijednost bespovratnih sredstava]]/7.5345</f>
        <v>252141.59001924479</v>
      </c>
      <c r="U3596" s="19">
        <v>0</v>
      </c>
      <c r="V3596" s="20">
        <f>Ugovori_OPULJP[[#This Row],[Javni doprinos korisnika - HRK]]/7.5345</f>
        <v>0</v>
      </c>
      <c r="W3596" s="19">
        <v>0</v>
      </c>
      <c r="X3596" s="20">
        <f>Ugovori_OPULJP[[#This Row],[Privatni doprinos korisnika - HRK]]/7.5345</f>
        <v>0</v>
      </c>
      <c r="Y3596" s="21">
        <f>Ugovori_OPULJP[[#This Row],[Bespovratna sredstva - Ukupno (EU+Nac) HRK
= Ukupna ugovorena vrijednost bespovratnih sredstava]]+Ugovori_OPULJP[[#This Row],[Javni doprinos korisnika - HRK]]+Ugovori_OPULJP[[#This Row],[Privatni doprinos korisnika - HRK]]</f>
        <v>1899760.81</v>
      </c>
      <c r="Z3596" s="22">
        <f>Ugovori_OPULJP[[#This Row],[UKUPNI PRIHVATLJIVI IZDACI
TOTAL ELIGIBLE EXPENDITURE
= Bespovratna sredstva ukupno + doprinos korisnika
= Ukupni prihvatljivi troškovi
= Ukupna ugovorena vrijednost projekta HRK]]/7.5345</f>
        <v>252141.59001924479</v>
      </c>
      <c r="AA3596" s="13" t="s">
        <v>2792</v>
      </c>
      <c r="AB3596" s="13" t="s">
        <v>145</v>
      </c>
      <c r="AC3596" s="98" t="s">
        <v>13048</v>
      </c>
      <c r="AD3596" s="12" t="s">
        <v>2794</v>
      </c>
    </row>
    <row r="3597" spans="1:30" ht="88.5" customHeight="1" x14ac:dyDescent="0.3">
      <c r="A3597" s="10" t="s">
        <v>13049</v>
      </c>
      <c r="B3597" s="11" t="s">
        <v>2787</v>
      </c>
      <c r="C3597" s="12" t="s">
        <v>2788</v>
      </c>
      <c r="D3597" s="12" t="s">
        <v>5985</v>
      </c>
      <c r="E3597" s="13" t="s">
        <v>63</v>
      </c>
      <c r="F3597" s="14" t="s">
        <v>13050</v>
      </c>
      <c r="G3597" s="14" t="s">
        <v>13051</v>
      </c>
      <c r="H3597" s="16">
        <v>43980</v>
      </c>
      <c r="I3597" s="16">
        <v>44710</v>
      </c>
      <c r="J3597" s="17" t="str">
        <f>IF(Ugovori_OPULJP[[#This Row],[DATUM ZAVRŠETKA OPERACIJE]]&gt;DATE(2023,12,31),"u provedbi","završen")</f>
        <v>završen</v>
      </c>
      <c r="K3597" s="15" t="s">
        <v>3776</v>
      </c>
      <c r="L3597" s="15" t="s">
        <v>329</v>
      </c>
      <c r="M3597" s="18">
        <v>0.85</v>
      </c>
      <c r="N3597" s="18">
        <v>0.15</v>
      </c>
      <c r="O3597" s="19">
        <f>Ugovori_OPULJP[[#This Row],[Bespovratna sredstva - Ukupno (EU+Nac) HRK
= Ukupna ugovorena vrijednost bespovratnih sredstava]]*Ugovori_OPULJP[[#This Row],[EU STOPA SUFINANCIRANJA %
EU CO-FINANCING RATE %]]</f>
        <v>1320531.6694999998</v>
      </c>
      <c r="P3597" s="20">
        <f>Ugovori_OPULJP[[#This Row],[Bespovratna sredstva - EU dio - HRK]]/7.5345</f>
        <v>175264.67177649477</v>
      </c>
      <c r="Q3597" s="19">
        <f>Ugovori_OPULJP[[#This Row],[Bespovratna sredstva - Ukupno (EU+Nac) HRK
= Ukupna ugovorena vrijednost bespovratnih sredstava]]*Ugovori_OPULJP[[#This Row],[STOPA NACIONALNOG SUFINANCIRANJA %]]</f>
        <v>233035.00049999999</v>
      </c>
      <c r="R3597" s="20">
        <f>Ugovori_OPULJP[[#This Row],[Bespovratna sredstva - Nacionalni dio - HRK]]/7.5345</f>
        <v>30929.059725263785</v>
      </c>
      <c r="S3597" s="19">
        <v>1553566.67</v>
      </c>
      <c r="T3597" s="20">
        <f>Ugovori_OPULJP[[#This Row],[Bespovratna sredstva - Ukupno (EU+Nac) HRK
= Ukupna ugovorena vrijednost bespovratnih sredstava]]/7.5345</f>
        <v>206193.73150175856</v>
      </c>
      <c r="U3597" s="19">
        <v>0</v>
      </c>
      <c r="V3597" s="20">
        <f>Ugovori_OPULJP[[#This Row],[Javni doprinos korisnika - HRK]]/7.5345</f>
        <v>0</v>
      </c>
      <c r="W3597" s="19">
        <v>0</v>
      </c>
      <c r="X3597" s="20">
        <f>Ugovori_OPULJP[[#This Row],[Privatni doprinos korisnika - HRK]]/7.5345</f>
        <v>0</v>
      </c>
      <c r="Y3597" s="21">
        <f>Ugovori_OPULJP[[#This Row],[Bespovratna sredstva - Ukupno (EU+Nac) HRK
= Ukupna ugovorena vrijednost bespovratnih sredstava]]+Ugovori_OPULJP[[#This Row],[Javni doprinos korisnika - HRK]]+Ugovori_OPULJP[[#This Row],[Privatni doprinos korisnika - HRK]]</f>
        <v>1553566.67</v>
      </c>
      <c r="Z3597" s="22">
        <f>Ugovori_OPULJP[[#This Row],[UKUPNI PRIHVATLJIVI IZDACI
TOTAL ELIGIBLE EXPENDITURE
= Bespovratna sredstva ukupno + doprinos korisnika
= Ukupni prihvatljivi troškovi
= Ukupna ugovorena vrijednost projekta HRK]]/7.5345</f>
        <v>206193.73150175856</v>
      </c>
      <c r="AA3597" s="13" t="s">
        <v>2792</v>
      </c>
      <c r="AB3597" s="13" t="s">
        <v>145</v>
      </c>
      <c r="AC3597" s="98" t="s">
        <v>13052</v>
      </c>
      <c r="AD3597" s="12" t="s">
        <v>2794</v>
      </c>
    </row>
    <row r="3598" spans="1:30" ht="88.5" customHeight="1" x14ac:dyDescent="0.3">
      <c r="A3598" s="10" t="s">
        <v>13053</v>
      </c>
      <c r="B3598" s="11" t="s">
        <v>2787</v>
      </c>
      <c r="C3598" s="12" t="s">
        <v>2788</v>
      </c>
      <c r="D3598" s="12" t="s">
        <v>5985</v>
      </c>
      <c r="E3598" s="13" t="s">
        <v>63</v>
      </c>
      <c r="F3598" s="14" t="s">
        <v>12594</v>
      </c>
      <c r="G3598" s="14" t="s">
        <v>1063</v>
      </c>
      <c r="H3598" s="16">
        <v>43980</v>
      </c>
      <c r="I3598" s="16">
        <v>44710</v>
      </c>
      <c r="J3598" s="17" t="str">
        <f>IF(Ugovori_OPULJP[[#This Row],[DATUM ZAVRŠETKA OPERACIJE]]&gt;DATE(2023,12,31),"u provedbi","završen")</f>
        <v>završen</v>
      </c>
      <c r="K3598" s="15" t="s">
        <v>144</v>
      </c>
      <c r="L3598" s="15" t="s">
        <v>144</v>
      </c>
      <c r="M3598" s="18">
        <v>0.85</v>
      </c>
      <c r="N3598" s="18">
        <v>0.15</v>
      </c>
      <c r="O3598" s="19">
        <f>Ugovori_OPULJP[[#This Row],[Bespovratna sredstva - Ukupno (EU+Nac) HRK
= Ukupna ugovorena vrijednost bespovratnih sredstava]]*Ugovori_OPULJP[[#This Row],[EU STOPA SUFINANCIRANJA %
EU CO-FINANCING RATE %]]</f>
        <v>1614347.9564999999</v>
      </c>
      <c r="P3598" s="20">
        <f>Ugovori_OPULJP[[#This Row],[Bespovratna sredstva - EU dio - HRK]]/7.5345</f>
        <v>214260.79454509253</v>
      </c>
      <c r="Q3598" s="19">
        <f>Ugovori_OPULJP[[#This Row],[Bespovratna sredstva - Ukupno (EU+Nac) HRK
= Ukupna ugovorena vrijednost bespovratnih sredstava]]*Ugovori_OPULJP[[#This Row],[STOPA NACIONALNOG SUFINANCIRANJA %]]</f>
        <v>284884.93349999998</v>
      </c>
      <c r="R3598" s="20">
        <f>Ugovori_OPULJP[[#This Row],[Bespovratna sredstva - Nacionalni dio - HRK]]/7.5345</f>
        <v>37810.728449133981</v>
      </c>
      <c r="S3598" s="19">
        <v>1899232.89</v>
      </c>
      <c r="T3598" s="20">
        <f>Ugovori_OPULJP[[#This Row],[Bespovratna sredstva - Ukupno (EU+Nac) HRK
= Ukupna ugovorena vrijednost bespovratnih sredstava]]/7.5345</f>
        <v>252071.52299422654</v>
      </c>
      <c r="U3598" s="19">
        <v>0</v>
      </c>
      <c r="V3598" s="20">
        <f>Ugovori_OPULJP[[#This Row],[Javni doprinos korisnika - HRK]]/7.5345</f>
        <v>0</v>
      </c>
      <c r="W3598" s="19">
        <v>0</v>
      </c>
      <c r="X3598" s="20">
        <f>Ugovori_OPULJP[[#This Row],[Privatni doprinos korisnika - HRK]]/7.5345</f>
        <v>0</v>
      </c>
      <c r="Y3598" s="21">
        <f>Ugovori_OPULJP[[#This Row],[Bespovratna sredstva - Ukupno (EU+Nac) HRK
= Ukupna ugovorena vrijednost bespovratnih sredstava]]+Ugovori_OPULJP[[#This Row],[Javni doprinos korisnika - HRK]]+Ugovori_OPULJP[[#This Row],[Privatni doprinos korisnika - HRK]]</f>
        <v>1899232.89</v>
      </c>
      <c r="Z3598" s="22">
        <f>Ugovori_OPULJP[[#This Row],[UKUPNI PRIHVATLJIVI IZDACI
TOTAL ELIGIBLE EXPENDITURE
= Bespovratna sredstva ukupno + doprinos korisnika
= Ukupni prihvatljivi troškovi
= Ukupna ugovorena vrijednost projekta HRK]]/7.5345</f>
        <v>252071.52299422654</v>
      </c>
      <c r="AA3598" s="13" t="s">
        <v>2792</v>
      </c>
      <c r="AB3598" s="13" t="s">
        <v>145</v>
      </c>
      <c r="AC3598" s="98" t="s">
        <v>13054</v>
      </c>
      <c r="AD3598" s="12" t="s">
        <v>2794</v>
      </c>
    </row>
    <row r="3599" spans="1:30" ht="88.5" customHeight="1" x14ac:dyDescent="0.3">
      <c r="A3599" s="10" t="s">
        <v>13055</v>
      </c>
      <c r="B3599" s="11" t="s">
        <v>2787</v>
      </c>
      <c r="C3599" s="12" t="s">
        <v>2788</v>
      </c>
      <c r="D3599" s="12" t="s">
        <v>5985</v>
      </c>
      <c r="E3599" s="13" t="s">
        <v>63</v>
      </c>
      <c r="F3599" s="14" t="s">
        <v>13056</v>
      </c>
      <c r="G3599" s="14" t="s">
        <v>12582</v>
      </c>
      <c r="H3599" s="16">
        <v>43980</v>
      </c>
      <c r="I3599" s="16">
        <v>44710</v>
      </c>
      <c r="J3599" s="17" t="str">
        <f>IF(Ugovori_OPULJP[[#This Row],[DATUM ZAVRŠETKA OPERACIJE]]&gt;DATE(2023,12,31),"u provedbi","završen")</f>
        <v>završen</v>
      </c>
      <c r="K3599" s="15" t="s">
        <v>12445</v>
      </c>
      <c r="L3599" s="15" t="s">
        <v>71</v>
      </c>
      <c r="M3599" s="18">
        <v>0.85</v>
      </c>
      <c r="N3599" s="18">
        <v>0.15</v>
      </c>
      <c r="O3599" s="19">
        <f>Ugovori_OPULJP[[#This Row],[Bespovratna sredstva - Ukupno (EU+Nac) HRK
= Ukupna ugovorena vrijednost bespovratnih sredstava]]*Ugovori_OPULJP[[#This Row],[EU STOPA SUFINANCIRANJA %
EU CO-FINANCING RATE %]]</f>
        <v>1699356.8389999999</v>
      </c>
      <c r="P3599" s="20">
        <f>Ugovori_OPULJP[[#This Row],[Bespovratna sredstva - EU dio - HRK]]/7.5345</f>
        <v>225543.41217068152</v>
      </c>
      <c r="Q3599" s="19">
        <f>Ugovori_OPULJP[[#This Row],[Bespovratna sredstva - Ukupno (EU+Nac) HRK
= Ukupna ugovorena vrijednost bespovratnih sredstava]]*Ugovori_OPULJP[[#This Row],[STOPA NACIONALNOG SUFINANCIRANJA %]]</f>
        <v>299886.50099999999</v>
      </c>
      <c r="R3599" s="20">
        <f>Ugovori_OPULJP[[#This Row],[Bespovratna sredstva - Nacionalni dio - HRK]]/7.5345</f>
        <v>39801.778618355558</v>
      </c>
      <c r="S3599" s="19">
        <v>1999243.34</v>
      </c>
      <c r="T3599" s="20">
        <f>Ugovori_OPULJP[[#This Row],[Bespovratna sredstva - Ukupno (EU+Nac) HRK
= Ukupna ugovorena vrijednost bespovratnih sredstava]]/7.5345</f>
        <v>265345.19078903709</v>
      </c>
      <c r="U3599" s="19">
        <v>0</v>
      </c>
      <c r="V3599" s="20">
        <f>Ugovori_OPULJP[[#This Row],[Javni doprinos korisnika - HRK]]/7.5345</f>
        <v>0</v>
      </c>
      <c r="W3599" s="19">
        <v>0</v>
      </c>
      <c r="X3599" s="20">
        <f>Ugovori_OPULJP[[#This Row],[Privatni doprinos korisnika - HRK]]/7.5345</f>
        <v>0</v>
      </c>
      <c r="Y3599" s="21">
        <f>Ugovori_OPULJP[[#This Row],[Bespovratna sredstva - Ukupno (EU+Nac) HRK
= Ukupna ugovorena vrijednost bespovratnih sredstava]]+Ugovori_OPULJP[[#This Row],[Javni doprinos korisnika - HRK]]+Ugovori_OPULJP[[#This Row],[Privatni doprinos korisnika - HRK]]</f>
        <v>1999243.34</v>
      </c>
      <c r="Z3599" s="22">
        <f>Ugovori_OPULJP[[#This Row],[UKUPNI PRIHVATLJIVI IZDACI
TOTAL ELIGIBLE EXPENDITURE
= Bespovratna sredstva ukupno + doprinos korisnika
= Ukupni prihvatljivi troškovi
= Ukupna ugovorena vrijednost projekta HRK]]/7.5345</f>
        <v>265345.19078903709</v>
      </c>
      <c r="AA3599" s="13" t="s">
        <v>2792</v>
      </c>
      <c r="AB3599" s="13" t="s">
        <v>145</v>
      </c>
      <c r="AC3599" s="98" t="s">
        <v>13057</v>
      </c>
      <c r="AD3599" s="12" t="s">
        <v>2794</v>
      </c>
    </row>
    <row r="3600" spans="1:30" ht="88.5" customHeight="1" x14ac:dyDescent="0.3">
      <c r="A3600" s="10" t="s">
        <v>13058</v>
      </c>
      <c r="B3600" s="11" t="s">
        <v>2787</v>
      </c>
      <c r="C3600" s="12" t="s">
        <v>2788</v>
      </c>
      <c r="D3600" s="12" t="s">
        <v>5985</v>
      </c>
      <c r="E3600" s="13" t="s">
        <v>63</v>
      </c>
      <c r="F3600" s="14" t="s">
        <v>13059</v>
      </c>
      <c r="G3600" s="14" t="s">
        <v>2207</v>
      </c>
      <c r="H3600" s="16">
        <v>43980</v>
      </c>
      <c r="I3600" s="16">
        <v>44710</v>
      </c>
      <c r="J3600" s="17" t="str">
        <f>IF(Ugovori_OPULJP[[#This Row],[DATUM ZAVRŠETKA OPERACIJE]]&gt;DATE(2023,12,31),"u provedbi","završen")</f>
        <v>završen</v>
      </c>
      <c r="K3600" s="15" t="s">
        <v>71</v>
      </c>
      <c r="L3600" s="15" t="s">
        <v>71</v>
      </c>
      <c r="M3600" s="18">
        <v>0.85</v>
      </c>
      <c r="N3600" s="18">
        <v>0.15</v>
      </c>
      <c r="O3600" s="19">
        <f>Ugovori_OPULJP[[#This Row],[Bespovratna sredstva - Ukupno (EU+Nac) HRK
= Ukupna ugovorena vrijednost bespovratnih sredstava]]*Ugovori_OPULJP[[#This Row],[EU STOPA SUFINANCIRANJA %
EU CO-FINANCING RATE %]]</f>
        <v>1665345.5</v>
      </c>
      <c r="P3600" s="20">
        <f>Ugovori_OPULJP[[#This Row],[Bespovratna sredstva - EU dio - HRK]]/7.5345</f>
        <v>221029.33174065963</v>
      </c>
      <c r="Q3600" s="19">
        <f>Ugovori_OPULJP[[#This Row],[Bespovratna sredstva - Ukupno (EU+Nac) HRK
= Ukupna ugovorena vrijednost bespovratnih sredstava]]*Ugovori_OPULJP[[#This Row],[STOPA NACIONALNOG SUFINANCIRANJA %]]</f>
        <v>293884.5</v>
      </c>
      <c r="R3600" s="20">
        <f>Ugovori_OPULJP[[#This Row],[Bespovratna sredstva - Nacionalni dio - HRK]]/7.5345</f>
        <v>39005.176189528167</v>
      </c>
      <c r="S3600" s="19">
        <v>1959230</v>
      </c>
      <c r="T3600" s="20">
        <f>Ugovori_OPULJP[[#This Row],[Bespovratna sredstva - Ukupno (EU+Nac) HRK
= Ukupna ugovorena vrijednost bespovratnih sredstava]]/7.5345</f>
        <v>260034.5079301878</v>
      </c>
      <c r="U3600" s="19">
        <v>0</v>
      </c>
      <c r="V3600" s="20">
        <f>Ugovori_OPULJP[[#This Row],[Javni doprinos korisnika - HRK]]/7.5345</f>
        <v>0</v>
      </c>
      <c r="W3600" s="19">
        <v>0</v>
      </c>
      <c r="X3600" s="20">
        <f>Ugovori_OPULJP[[#This Row],[Privatni doprinos korisnika - HRK]]/7.5345</f>
        <v>0</v>
      </c>
      <c r="Y3600" s="21">
        <f>Ugovori_OPULJP[[#This Row],[Bespovratna sredstva - Ukupno (EU+Nac) HRK
= Ukupna ugovorena vrijednost bespovratnih sredstava]]+Ugovori_OPULJP[[#This Row],[Javni doprinos korisnika - HRK]]+Ugovori_OPULJP[[#This Row],[Privatni doprinos korisnika - HRK]]</f>
        <v>1959230</v>
      </c>
      <c r="Z3600" s="22">
        <f>Ugovori_OPULJP[[#This Row],[UKUPNI PRIHVATLJIVI IZDACI
TOTAL ELIGIBLE EXPENDITURE
= Bespovratna sredstva ukupno + doprinos korisnika
= Ukupni prihvatljivi troškovi
= Ukupna ugovorena vrijednost projekta HRK]]/7.5345</f>
        <v>260034.5079301878</v>
      </c>
      <c r="AA3600" s="13" t="s">
        <v>2792</v>
      </c>
      <c r="AB3600" s="13" t="s">
        <v>145</v>
      </c>
      <c r="AC3600" s="98" t="s">
        <v>13042</v>
      </c>
      <c r="AD3600" s="12" t="s">
        <v>2794</v>
      </c>
    </row>
    <row r="3601" spans="1:30" ht="88.5" customHeight="1" x14ac:dyDescent="0.3">
      <c r="A3601" s="10" t="s">
        <v>13060</v>
      </c>
      <c r="B3601" s="11" t="s">
        <v>2787</v>
      </c>
      <c r="C3601" s="12" t="s">
        <v>2788</v>
      </c>
      <c r="D3601" s="12" t="s">
        <v>5985</v>
      </c>
      <c r="E3601" s="13" t="s">
        <v>63</v>
      </c>
      <c r="F3601" s="14" t="s">
        <v>13061</v>
      </c>
      <c r="G3601" s="14" t="s">
        <v>1368</v>
      </c>
      <c r="H3601" s="16">
        <v>43980</v>
      </c>
      <c r="I3601" s="16">
        <v>44710</v>
      </c>
      <c r="J3601" s="17" t="str">
        <f>IF(Ugovori_OPULJP[[#This Row],[DATUM ZAVRŠETKA OPERACIJE]]&gt;DATE(2023,12,31),"u provedbi","završen")</f>
        <v>završen</v>
      </c>
      <c r="K3601" s="15" t="s">
        <v>3270</v>
      </c>
      <c r="L3601" s="15" t="s">
        <v>586</v>
      </c>
      <c r="M3601" s="18">
        <v>0.85</v>
      </c>
      <c r="N3601" s="18">
        <v>0.15</v>
      </c>
      <c r="O3601" s="19">
        <f>Ugovori_OPULJP[[#This Row],[Bespovratna sredstva - Ukupno (EU+Nac) HRK
= Ukupna ugovorena vrijednost bespovratnih sredstava]]*Ugovori_OPULJP[[#This Row],[EU STOPA SUFINANCIRANJA %
EU CO-FINANCING RATE %]]</f>
        <v>1616699.9234999998</v>
      </c>
      <c r="P3601" s="20">
        <f>Ugovori_OPULJP[[#This Row],[Bespovratna sredstva - EU dio - HRK]]/7.5345</f>
        <v>214572.95421063105</v>
      </c>
      <c r="Q3601" s="19">
        <f>Ugovori_OPULJP[[#This Row],[Bespovratna sredstva - Ukupno (EU+Nac) HRK
= Ukupna ugovorena vrijednost bespovratnih sredstava]]*Ugovori_OPULJP[[#This Row],[STOPA NACIONALNOG SUFINANCIRANJA %]]</f>
        <v>285299.9865</v>
      </c>
      <c r="R3601" s="20">
        <f>Ugovori_OPULJP[[#This Row],[Bespovratna sredstva - Nacionalni dio - HRK]]/7.5345</f>
        <v>37865.815448934896</v>
      </c>
      <c r="S3601" s="19">
        <v>1901999.91</v>
      </c>
      <c r="T3601" s="20">
        <f>Ugovori_OPULJP[[#This Row],[Bespovratna sredstva - Ukupno (EU+Nac) HRK
= Ukupna ugovorena vrijednost bespovratnih sredstava]]/7.5345</f>
        <v>252438.76965956597</v>
      </c>
      <c r="U3601" s="19">
        <v>0</v>
      </c>
      <c r="V3601" s="20">
        <f>Ugovori_OPULJP[[#This Row],[Javni doprinos korisnika - HRK]]/7.5345</f>
        <v>0</v>
      </c>
      <c r="W3601" s="19">
        <v>0</v>
      </c>
      <c r="X3601" s="20">
        <f>Ugovori_OPULJP[[#This Row],[Privatni doprinos korisnika - HRK]]/7.5345</f>
        <v>0</v>
      </c>
      <c r="Y3601" s="21">
        <f>Ugovori_OPULJP[[#This Row],[Bespovratna sredstva - Ukupno (EU+Nac) HRK
= Ukupna ugovorena vrijednost bespovratnih sredstava]]+Ugovori_OPULJP[[#This Row],[Javni doprinos korisnika - HRK]]+Ugovori_OPULJP[[#This Row],[Privatni doprinos korisnika - HRK]]</f>
        <v>1901999.91</v>
      </c>
      <c r="Z3601" s="22">
        <f>Ugovori_OPULJP[[#This Row],[UKUPNI PRIHVATLJIVI IZDACI
TOTAL ELIGIBLE EXPENDITURE
= Bespovratna sredstva ukupno + doprinos korisnika
= Ukupni prihvatljivi troškovi
= Ukupna ugovorena vrijednost projekta HRK]]/7.5345</f>
        <v>252438.76965956597</v>
      </c>
      <c r="AA3601" s="13" t="s">
        <v>2792</v>
      </c>
      <c r="AB3601" s="13" t="s">
        <v>145</v>
      </c>
      <c r="AC3601" s="98" t="s">
        <v>13062</v>
      </c>
      <c r="AD3601" s="12" t="s">
        <v>2794</v>
      </c>
    </row>
    <row r="3602" spans="1:30" ht="88.5" customHeight="1" x14ac:dyDescent="0.3">
      <c r="A3602" s="10" t="s">
        <v>13063</v>
      </c>
      <c r="B3602" s="11" t="s">
        <v>2787</v>
      </c>
      <c r="C3602" s="12" t="s">
        <v>2788</v>
      </c>
      <c r="D3602" s="12" t="s">
        <v>5985</v>
      </c>
      <c r="E3602" s="13" t="s">
        <v>63</v>
      </c>
      <c r="F3602" s="14" t="s">
        <v>13064</v>
      </c>
      <c r="G3602" s="14" t="s">
        <v>13065</v>
      </c>
      <c r="H3602" s="16">
        <v>43980</v>
      </c>
      <c r="I3602" s="16">
        <v>44710</v>
      </c>
      <c r="J3602" s="17" t="str">
        <f>IF(Ugovori_OPULJP[[#This Row],[DATUM ZAVRŠETKA OPERACIJE]]&gt;DATE(2023,12,31),"u provedbi","završen")</f>
        <v>završen</v>
      </c>
      <c r="K3602" s="15" t="s">
        <v>324</v>
      </c>
      <c r="L3602" s="15" t="s">
        <v>324</v>
      </c>
      <c r="M3602" s="18">
        <v>0.85</v>
      </c>
      <c r="N3602" s="18">
        <v>0.15</v>
      </c>
      <c r="O3602" s="19">
        <f>Ugovori_OPULJP[[#This Row],[Bespovratna sredstva - Ukupno (EU+Nac) HRK
= Ukupna ugovorena vrijednost bespovratnih sredstava]]*Ugovori_OPULJP[[#This Row],[EU STOPA SUFINANCIRANJA %
EU CO-FINANCING RATE %]]</f>
        <v>1171738.1069999998</v>
      </c>
      <c r="P3602" s="20">
        <f>Ugovori_OPULJP[[#This Row],[Bespovratna sredstva - EU dio - HRK]]/7.5345</f>
        <v>155516.37228747757</v>
      </c>
      <c r="Q3602" s="19">
        <f>Ugovori_OPULJP[[#This Row],[Bespovratna sredstva - Ukupno (EU+Nac) HRK
= Ukupna ugovorena vrijednost bespovratnih sredstava]]*Ugovori_OPULJP[[#This Row],[STOPA NACIONALNOG SUFINANCIRANJA %]]</f>
        <v>206777.31299999999</v>
      </c>
      <c r="R3602" s="20">
        <f>Ugovori_OPULJP[[#This Row],[Bespovratna sredstva - Nacionalni dio - HRK]]/7.5345</f>
        <v>27444.065697790164</v>
      </c>
      <c r="S3602" s="19">
        <v>1378515.42</v>
      </c>
      <c r="T3602" s="20">
        <f>Ugovori_OPULJP[[#This Row],[Bespovratna sredstva - Ukupno (EU+Nac) HRK
= Ukupna ugovorena vrijednost bespovratnih sredstava]]/7.5345</f>
        <v>182960.43798526775</v>
      </c>
      <c r="U3602" s="19">
        <v>0</v>
      </c>
      <c r="V3602" s="20">
        <f>Ugovori_OPULJP[[#This Row],[Javni doprinos korisnika - HRK]]/7.5345</f>
        <v>0</v>
      </c>
      <c r="W3602" s="19">
        <v>0</v>
      </c>
      <c r="X3602" s="20">
        <f>Ugovori_OPULJP[[#This Row],[Privatni doprinos korisnika - HRK]]/7.5345</f>
        <v>0</v>
      </c>
      <c r="Y3602" s="21">
        <f>Ugovori_OPULJP[[#This Row],[Bespovratna sredstva - Ukupno (EU+Nac) HRK
= Ukupna ugovorena vrijednost bespovratnih sredstava]]+Ugovori_OPULJP[[#This Row],[Javni doprinos korisnika - HRK]]+Ugovori_OPULJP[[#This Row],[Privatni doprinos korisnika - HRK]]</f>
        <v>1378515.42</v>
      </c>
      <c r="Z3602" s="22">
        <f>Ugovori_OPULJP[[#This Row],[UKUPNI PRIHVATLJIVI IZDACI
TOTAL ELIGIBLE EXPENDITURE
= Bespovratna sredstva ukupno + doprinos korisnika
= Ukupni prihvatljivi troškovi
= Ukupna ugovorena vrijednost projekta HRK]]/7.5345</f>
        <v>182960.43798526775</v>
      </c>
      <c r="AA3602" s="13" t="s">
        <v>2792</v>
      </c>
      <c r="AB3602" s="13" t="s">
        <v>145</v>
      </c>
      <c r="AC3602" s="98" t="s">
        <v>13066</v>
      </c>
      <c r="AD3602" s="12" t="s">
        <v>2794</v>
      </c>
    </row>
    <row r="3603" spans="1:30" ht="88.5" customHeight="1" x14ac:dyDescent="0.3">
      <c r="A3603" s="10" t="s">
        <v>13067</v>
      </c>
      <c r="B3603" s="11" t="s">
        <v>2787</v>
      </c>
      <c r="C3603" s="12" t="s">
        <v>2788</v>
      </c>
      <c r="D3603" s="12" t="s">
        <v>5985</v>
      </c>
      <c r="E3603" s="13" t="s">
        <v>63</v>
      </c>
      <c r="F3603" s="14" t="s">
        <v>13068</v>
      </c>
      <c r="G3603" s="14" t="s">
        <v>10533</v>
      </c>
      <c r="H3603" s="16">
        <v>43980</v>
      </c>
      <c r="I3603" s="16">
        <v>44710</v>
      </c>
      <c r="J3603" s="17" t="str">
        <f>IF(Ugovori_OPULJP[[#This Row],[DATUM ZAVRŠETKA OPERACIJE]]&gt;DATE(2023,12,31),"u provedbi","završen")</f>
        <v>završen</v>
      </c>
      <c r="K3603" s="15" t="s">
        <v>173</v>
      </c>
      <c r="L3603" s="15" t="s">
        <v>21</v>
      </c>
      <c r="M3603" s="18">
        <v>0.85</v>
      </c>
      <c r="N3603" s="18">
        <v>0.15</v>
      </c>
      <c r="O3603" s="19">
        <f>Ugovori_OPULJP[[#This Row],[Bespovratna sredstva - Ukupno (EU+Nac) HRK
= Ukupna ugovorena vrijednost bespovratnih sredstava]]*Ugovori_OPULJP[[#This Row],[EU STOPA SUFINANCIRANJA %
EU CO-FINANCING RATE %]]</f>
        <v>1696485.216</v>
      </c>
      <c r="P3603" s="20">
        <f>Ugovori_OPULJP[[#This Row],[Bespovratna sredstva - EU dio - HRK]]/7.5345</f>
        <v>225162.28230141348</v>
      </c>
      <c r="Q3603" s="19">
        <f>Ugovori_OPULJP[[#This Row],[Bespovratna sredstva - Ukupno (EU+Nac) HRK
= Ukupna ugovorena vrijednost bespovratnih sredstava]]*Ugovori_OPULJP[[#This Row],[STOPA NACIONALNOG SUFINANCIRANJA %]]</f>
        <v>299379.74400000001</v>
      </c>
      <c r="R3603" s="20">
        <f>Ugovori_OPULJP[[#This Row],[Bespovratna sredstva - Nacionalni dio - HRK]]/7.5345</f>
        <v>39734.520406131793</v>
      </c>
      <c r="S3603" s="19">
        <v>1995864.96</v>
      </c>
      <c r="T3603" s="20">
        <f>Ugovori_OPULJP[[#This Row],[Bespovratna sredstva - Ukupno (EU+Nac) HRK
= Ukupna ugovorena vrijednost bespovratnih sredstava]]/7.5345</f>
        <v>264896.80270754528</v>
      </c>
      <c r="U3603" s="19">
        <v>0</v>
      </c>
      <c r="V3603" s="20">
        <f>Ugovori_OPULJP[[#This Row],[Javni doprinos korisnika - HRK]]/7.5345</f>
        <v>0</v>
      </c>
      <c r="W3603" s="19">
        <v>0</v>
      </c>
      <c r="X3603" s="20">
        <f>Ugovori_OPULJP[[#This Row],[Privatni doprinos korisnika - HRK]]/7.5345</f>
        <v>0</v>
      </c>
      <c r="Y3603" s="21">
        <f>Ugovori_OPULJP[[#This Row],[Bespovratna sredstva - Ukupno (EU+Nac) HRK
= Ukupna ugovorena vrijednost bespovratnih sredstava]]+Ugovori_OPULJP[[#This Row],[Javni doprinos korisnika - HRK]]+Ugovori_OPULJP[[#This Row],[Privatni doprinos korisnika - HRK]]</f>
        <v>1995864.96</v>
      </c>
      <c r="Z3603" s="22">
        <f>Ugovori_OPULJP[[#This Row],[UKUPNI PRIHVATLJIVI IZDACI
TOTAL ELIGIBLE EXPENDITURE
= Bespovratna sredstva ukupno + doprinos korisnika
= Ukupni prihvatljivi troškovi
= Ukupna ugovorena vrijednost projekta HRK]]/7.5345</f>
        <v>264896.80270754528</v>
      </c>
      <c r="AA3603" s="13" t="s">
        <v>2792</v>
      </c>
      <c r="AB3603" s="13" t="s">
        <v>145</v>
      </c>
      <c r="AC3603" s="98" t="s">
        <v>13069</v>
      </c>
      <c r="AD3603" s="12" t="s">
        <v>2794</v>
      </c>
    </row>
    <row r="3604" spans="1:30" ht="88.5" customHeight="1" x14ac:dyDescent="0.3">
      <c r="A3604" s="10" t="s">
        <v>13070</v>
      </c>
      <c r="B3604" s="11" t="s">
        <v>2787</v>
      </c>
      <c r="C3604" s="12" t="s">
        <v>2788</v>
      </c>
      <c r="D3604" s="12" t="s">
        <v>5985</v>
      </c>
      <c r="E3604" s="13" t="s">
        <v>63</v>
      </c>
      <c r="F3604" s="14" t="s">
        <v>13071</v>
      </c>
      <c r="G3604" s="14" t="s">
        <v>5785</v>
      </c>
      <c r="H3604" s="16">
        <v>43983</v>
      </c>
      <c r="I3604" s="16">
        <v>44713</v>
      </c>
      <c r="J3604" s="17" t="str">
        <f>IF(Ugovori_OPULJP[[#This Row],[DATUM ZAVRŠETKA OPERACIJE]]&gt;DATE(2023,12,31),"u provedbi","završen")</f>
        <v>završen</v>
      </c>
      <c r="K3604" s="15" t="s">
        <v>324</v>
      </c>
      <c r="L3604" s="15" t="s">
        <v>324</v>
      </c>
      <c r="M3604" s="18">
        <v>0.85</v>
      </c>
      <c r="N3604" s="18">
        <v>0.15</v>
      </c>
      <c r="O3604" s="19">
        <f>Ugovori_OPULJP[[#This Row],[Bespovratna sredstva - Ukupno (EU+Nac) HRK
= Ukupna ugovorena vrijednost bespovratnih sredstava]]*Ugovori_OPULJP[[#This Row],[EU STOPA SUFINANCIRANJA %
EU CO-FINANCING RATE %]]</f>
        <v>1686586.1074999999</v>
      </c>
      <c r="P3604" s="20">
        <f>Ugovori_OPULJP[[#This Row],[Bespovratna sredstva - EU dio - HRK]]/7.5345</f>
        <v>223848.44482049238</v>
      </c>
      <c r="Q3604" s="19">
        <f>Ugovori_OPULJP[[#This Row],[Bespovratna sredstva - Ukupno (EU+Nac) HRK
= Ukupna ugovorena vrijednost bespovratnih sredstava]]*Ugovori_OPULJP[[#This Row],[STOPA NACIONALNOG SUFINANCIRANJA %]]</f>
        <v>297632.84249999997</v>
      </c>
      <c r="R3604" s="20">
        <f>Ugovori_OPULJP[[#This Row],[Bespovratna sredstva - Nacionalni dio - HRK]]/7.5345</f>
        <v>39502.666733028062</v>
      </c>
      <c r="S3604" s="19">
        <v>1984218.95</v>
      </c>
      <c r="T3604" s="20">
        <f>Ugovori_OPULJP[[#This Row],[Bespovratna sredstva - Ukupno (EU+Nac) HRK
= Ukupna ugovorena vrijednost bespovratnih sredstava]]/7.5345</f>
        <v>263351.11155352043</v>
      </c>
      <c r="U3604" s="19">
        <v>0</v>
      </c>
      <c r="V3604" s="20">
        <f>Ugovori_OPULJP[[#This Row],[Javni doprinos korisnika - HRK]]/7.5345</f>
        <v>0</v>
      </c>
      <c r="W3604" s="19">
        <v>0</v>
      </c>
      <c r="X3604" s="20">
        <f>Ugovori_OPULJP[[#This Row],[Privatni doprinos korisnika - HRK]]/7.5345</f>
        <v>0</v>
      </c>
      <c r="Y3604" s="21">
        <f>Ugovori_OPULJP[[#This Row],[Bespovratna sredstva - Ukupno (EU+Nac) HRK
= Ukupna ugovorena vrijednost bespovratnih sredstava]]+Ugovori_OPULJP[[#This Row],[Javni doprinos korisnika - HRK]]+Ugovori_OPULJP[[#This Row],[Privatni doprinos korisnika - HRK]]</f>
        <v>1984218.95</v>
      </c>
      <c r="Z3604" s="22">
        <f>Ugovori_OPULJP[[#This Row],[UKUPNI PRIHVATLJIVI IZDACI
TOTAL ELIGIBLE EXPENDITURE
= Bespovratna sredstva ukupno + doprinos korisnika
= Ukupni prihvatljivi troškovi
= Ukupna ugovorena vrijednost projekta HRK]]/7.5345</f>
        <v>263351.11155352043</v>
      </c>
      <c r="AA3604" s="13" t="s">
        <v>2792</v>
      </c>
      <c r="AB3604" s="13" t="s">
        <v>145</v>
      </c>
      <c r="AC3604" s="98" t="s">
        <v>13072</v>
      </c>
      <c r="AD3604" s="12" t="s">
        <v>2794</v>
      </c>
    </row>
    <row r="3605" spans="1:30" ht="88.5" customHeight="1" x14ac:dyDescent="0.3">
      <c r="A3605" s="10" t="s">
        <v>13073</v>
      </c>
      <c r="B3605" s="11" t="s">
        <v>2787</v>
      </c>
      <c r="C3605" s="12" t="s">
        <v>2788</v>
      </c>
      <c r="D3605" s="12" t="s">
        <v>5985</v>
      </c>
      <c r="E3605" s="13" t="s">
        <v>63</v>
      </c>
      <c r="F3605" s="14" t="s">
        <v>13074</v>
      </c>
      <c r="G3605" s="14" t="s">
        <v>13075</v>
      </c>
      <c r="H3605" s="16">
        <v>43980</v>
      </c>
      <c r="I3605" s="16">
        <v>44710</v>
      </c>
      <c r="J3605" s="17" t="str">
        <f>IF(Ugovori_OPULJP[[#This Row],[DATUM ZAVRŠETKA OPERACIJE]]&gt;DATE(2023,12,31),"u provedbi","završen")</f>
        <v>završen</v>
      </c>
      <c r="K3605" s="15" t="s">
        <v>96</v>
      </c>
      <c r="L3605" s="15" t="s">
        <v>91</v>
      </c>
      <c r="M3605" s="18">
        <v>0.85</v>
      </c>
      <c r="N3605" s="18">
        <v>0.15</v>
      </c>
      <c r="O3605" s="19">
        <f>Ugovori_OPULJP[[#This Row],[Bespovratna sredstva - Ukupno (EU+Nac) HRK
= Ukupna ugovorena vrijednost bespovratnih sredstava]]*Ugovori_OPULJP[[#This Row],[EU STOPA SUFINANCIRANJA %
EU CO-FINANCING RATE %]]</f>
        <v>1690516.1505</v>
      </c>
      <c r="P3605" s="20">
        <f>Ugovori_OPULJP[[#This Row],[Bespovratna sredstva - EU dio - HRK]]/7.5345</f>
        <v>224370.05116464262</v>
      </c>
      <c r="Q3605" s="19">
        <f>Ugovori_OPULJP[[#This Row],[Bespovratna sredstva - Ukupno (EU+Nac) HRK
= Ukupna ugovorena vrijednost bespovratnih sredstava]]*Ugovori_OPULJP[[#This Row],[STOPA NACIONALNOG SUFINANCIRANJA %]]</f>
        <v>298326.37949999998</v>
      </c>
      <c r="R3605" s="20">
        <f>Ugovori_OPULJP[[#This Row],[Bespovratna sredstva - Nacionalni dio - HRK]]/7.5345</f>
        <v>39594.714911407522</v>
      </c>
      <c r="S3605" s="19">
        <v>1988842.53</v>
      </c>
      <c r="T3605" s="20">
        <f>Ugovori_OPULJP[[#This Row],[Bespovratna sredstva - Ukupno (EU+Nac) HRK
= Ukupna ugovorena vrijednost bespovratnih sredstava]]/7.5345</f>
        <v>263964.76607605017</v>
      </c>
      <c r="U3605" s="19">
        <v>0</v>
      </c>
      <c r="V3605" s="20">
        <f>Ugovori_OPULJP[[#This Row],[Javni doprinos korisnika - HRK]]/7.5345</f>
        <v>0</v>
      </c>
      <c r="W3605" s="19">
        <v>0</v>
      </c>
      <c r="X3605" s="20">
        <f>Ugovori_OPULJP[[#This Row],[Privatni doprinos korisnika - HRK]]/7.5345</f>
        <v>0</v>
      </c>
      <c r="Y3605" s="21">
        <f>Ugovori_OPULJP[[#This Row],[Bespovratna sredstva - Ukupno (EU+Nac) HRK
= Ukupna ugovorena vrijednost bespovratnih sredstava]]+Ugovori_OPULJP[[#This Row],[Javni doprinos korisnika - HRK]]+Ugovori_OPULJP[[#This Row],[Privatni doprinos korisnika - HRK]]</f>
        <v>1988842.53</v>
      </c>
      <c r="Z3605" s="22">
        <f>Ugovori_OPULJP[[#This Row],[UKUPNI PRIHVATLJIVI IZDACI
TOTAL ELIGIBLE EXPENDITURE
= Bespovratna sredstva ukupno + doprinos korisnika
= Ukupni prihvatljivi troškovi
= Ukupna ugovorena vrijednost projekta HRK]]/7.5345</f>
        <v>263964.76607605017</v>
      </c>
      <c r="AA3605" s="13" t="s">
        <v>2792</v>
      </c>
      <c r="AB3605" s="13" t="s">
        <v>145</v>
      </c>
      <c r="AC3605" s="98" t="s">
        <v>13076</v>
      </c>
      <c r="AD3605" s="12" t="s">
        <v>2794</v>
      </c>
    </row>
    <row r="3606" spans="1:30" ht="88.5" customHeight="1" x14ac:dyDescent="0.3">
      <c r="A3606" s="10" t="s">
        <v>13077</v>
      </c>
      <c r="B3606" s="11" t="s">
        <v>2787</v>
      </c>
      <c r="C3606" s="12" t="s">
        <v>2788</v>
      </c>
      <c r="D3606" s="12" t="s">
        <v>5985</v>
      </c>
      <c r="E3606" s="13" t="s">
        <v>63</v>
      </c>
      <c r="F3606" s="14" t="s">
        <v>13078</v>
      </c>
      <c r="G3606" s="14" t="s">
        <v>3740</v>
      </c>
      <c r="H3606" s="16">
        <v>43980</v>
      </c>
      <c r="I3606" s="16">
        <v>44710</v>
      </c>
      <c r="J3606" s="17" t="str">
        <f>IF(Ugovori_OPULJP[[#This Row],[DATUM ZAVRŠETKA OPERACIJE]]&gt;DATE(2023,12,31),"u provedbi","završen")</f>
        <v>završen</v>
      </c>
      <c r="K3606" s="15" t="s">
        <v>591</v>
      </c>
      <c r="L3606" s="15" t="s">
        <v>591</v>
      </c>
      <c r="M3606" s="18">
        <v>0.85</v>
      </c>
      <c r="N3606" s="18">
        <v>0.15</v>
      </c>
      <c r="O3606" s="19">
        <f>Ugovori_OPULJP[[#This Row],[Bespovratna sredstva - Ukupno (EU+Nac) HRK
= Ukupna ugovorena vrijednost bespovratnih sredstava]]*Ugovori_OPULJP[[#This Row],[EU STOPA SUFINANCIRANJA %
EU CO-FINANCING RATE %]]</f>
        <v>1639462.0055</v>
      </c>
      <c r="P3606" s="20">
        <f>Ugovori_OPULJP[[#This Row],[Bespovratna sredstva - EU dio - HRK]]/7.5345</f>
        <v>217594.0016590351</v>
      </c>
      <c r="Q3606" s="19">
        <f>Ugovori_OPULJP[[#This Row],[Bespovratna sredstva - Ukupno (EU+Nac) HRK
= Ukupna ugovorena vrijednost bespovratnih sredstava]]*Ugovori_OPULJP[[#This Row],[STOPA NACIONALNOG SUFINANCIRANJA %]]</f>
        <v>289316.82449999999</v>
      </c>
      <c r="R3606" s="20">
        <f>Ugovori_OPULJP[[#This Row],[Bespovratna sredstva - Nacionalni dio - HRK]]/7.5345</f>
        <v>38398.941469241487</v>
      </c>
      <c r="S3606" s="19">
        <v>1928778.83</v>
      </c>
      <c r="T3606" s="20">
        <f>Ugovori_OPULJP[[#This Row],[Bespovratna sredstva - Ukupno (EU+Nac) HRK
= Ukupna ugovorena vrijednost bespovratnih sredstava]]/7.5345</f>
        <v>255992.94312827659</v>
      </c>
      <c r="U3606" s="19">
        <v>0</v>
      </c>
      <c r="V3606" s="20">
        <f>Ugovori_OPULJP[[#This Row],[Javni doprinos korisnika - HRK]]/7.5345</f>
        <v>0</v>
      </c>
      <c r="W3606" s="19">
        <v>0</v>
      </c>
      <c r="X3606" s="20">
        <f>Ugovori_OPULJP[[#This Row],[Privatni doprinos korisnika - HRK]]/7.5345</f>
        <v>0</v>
      </c>
      <c r="Y3606" s="21">
        <f>Ugovori_OPULJP[[#This Row],[Bespovratna sredstva - Ukupno (EU+Nac) HRK
= Ukupna ugovorena vrijednost bespovratnih sredstava]]+Ugovori_OPULJP[[#This Row],[Javni doprinos korisnika - HRK]]+Ugovori_OPULJP[[#This Row],[Privatni doprinos korisnika - HRK]]</f>
        <v>1928778.83</v>
      </c>
      <c r="Z3606" s="22">
        <f>Ugovori_OPULJP[[#This Row],[UKUPNI PRIHVATLJIVI IZDACI
TOTAL ELIGIBLE EXPENDITURE
= Bespovratna sredstva ukupno + doprinos korisnika
= Ukupni prihvatljivi troškovi
= Ukupna ugovorena vrijednost projekta HRK]]/7.5345</f>
        <v>255992.94312827659</v>
      </c>
      <c r="AA3606" s="13" t="s">
        <v>2792</v>
      </c>
      <c r="AB3606" s="13" t="s">
        <v>145</v>
      </c>
      <c r="AC3606" s="98" t="s">
        <v>13079</v>
      </c>
      <c r="AD3606" s="12" t="s">
        <v>2794</v>
      </c>
    </row>
    <row r="3607" spans="1:30" ht="88.5" customHeight="1" x14ac:dyDescent="0.3">
      <c r="A3607" s="10" t="s">
        <v>13080</v>
      </c>
      <c r="B3607" s="11" t="s">
        <v>2787</v>
      </c>
      <c r="C3607" s="12" t="s">
        <v>2788</v>
      </c>
      <c r="D3607" s="12" t="s">
        <v>5985</v>
      </c>
      <c r="E3607" s="13" t="s">
        <v>63</v>
      </c>
      <c r="F3607" s="14" t="s">
        <v>13081</v>
      </c>
      <c r="G3607" s="32" t="s">
        <v>1821</v>
      </c>
      <c r="H3607" s="16">
        <v>43983</v>
      </c>
      <c r="I3607" s="16">
        <v>44713</v>
      </c>
      <c r="J3607" s="17" t="str">
        <f>IF(Ugovori_OPULJP[[#This Row],[DATUM ZAVRŠETKA OPERACIJE]]&gt;DATE(2023,12,31),"u provedbi","završen")</f>
        <v>završen</v>
      </c>
      <c r="K3607" s="15" t="s">
        <v>380</v>
      </c>
      <c r="L3607" s="15" t="s">
        <v>380</v>
      </c>
      <c r="M3607" s="18">
        <v>0.85</v>
      </c>
      <c r="N3607" s="18">
        <v>0.15</v>
      </c>
      <c r="O3607" s="19">
        <f>Ugovori_OPULJP[[#This Row],[Bespovratna sredstva - Ukupno (EU+Nac) HRK
= Ukupna ugovorena vrijednost bespovratnih sredstava]]*Ugovori_OPULJP[[#This Row],[EU STOPA SUFINANCIRANJA %
EU CO-FINANCING RATE %]]</f>
        <v>1692621.0649999999</v>
      </c>
      <c r="P3607" s="20">
        <f>Ugovori_OPULJP[[#This Row],[Bespovratna sredstva - EU dio - HRK]]/7.5345</f>
        <v>224649.4213285553</v>
      </c>
      <c r="Q3607" s="19">
        <f>Ugovori_OPULJP[[#This Row],[Bespovratna sredstva - Ukupno (EU+Nac) HRK
= Ukupna ugovorena vrijednost bespovratnih sredstava]]*Ugovori_OPULJP[[#This Row],[STOPA NACIONALNOG SUFINANCIRANJA %]]</f>
        <v>298697.83499999996</v>
      </c>
      <c r="R3607" s="20">
        <f>Ugovori_OPULJP[[#This Row],[Bespovratna sredstva - Nacionalni dio - HRK]]/7.5345</f>
        <v>39644.015528568576</v>
      </c>
      <c r="S3607" s="19">
        <v>1991318.9</v>
      </c>
      <c r="T3607" s="20">
        <f>Ugovori_OPULJP[[#This Row],[Bespovratna sredstva - Ukupno (EU+Nac) HRK
= Ukupna ugovorena vrijednost bespovratnih sredstava]]/7.5345</f>
        <v>264293.43685712386</v>
      </c>
      <c r="U3607" s="19">
        <v>0</v>
      </c>
      <c r="V3607" s="20">
        <f>Ugovori_OPULJP[[#This Row],[Javni doprinos korisnika - HRK]]/7.5345</f>
        <v>0</v>
      </c>
      <c r="W3607" s="19">
        <v>0</v>
      </c>
      <c r="X3607" s="20">
        <f>Ugovori_OPULJP[[#This Row],[Privatni doprinos korisnika - HRK]]/7.5345</f>
        <v>0</v>
      </c>
      <c r="Y3607" s="21">
        <f>Ugovori_OPULJP[[#This Row],[Bespovratna sredstva - Ukupno (EU+Nac) HRK
= Ukupna ugovorena vrijednost bespovratnih sredstava]]+Ugovori_OPULJP[[#This Row],[Javni doprinos korisnika - HRK]]+Ugovori_OPULJP[[#This Row],[Privatni doprinos korisnika - HRK]]</f>
        <v>1991318.9</v>
      </c>
      <c r="Z3607" s="22">
        <f>Ugovori_OPULJP[[#This Row],[UKUPNI PRIHVATLJIVI IZDACI
TOTAL ELIGIBLE EXPENDITURE
= Bespovratna sredstva ukupno + doprinos korisnika
= Ukupni prihvatljivi troškovi
= Ukupna ugovorena vrijednost projekta HRK]]/7.5345</f>
        <v>264293.43685712386</v>
      </c>
      <c r="AA3607" s="13" t="s">
        <v>2792</v>
      </c>
      <c r="AB3607" s="13" t="s">
        <v>145</v>
      </c>
      <c r="AC3607" s="98" t="s">
        <v>13082</v>
      </c>
      <c r="AD3607" s="12" t="s">
        <v>2794</v>
      </c>
    </row>
    <row r="3608" spans="1:30" ht="88.5" customHeight="1" x14ac:dyDescent="0.3">
      <c r="A3608" s="10" t="s">
        <v>13083</v>
      </c>
      <c r="B3608" s="11" t="s">
        <v>2787</v>
      </c>
      <c r="C3608" s="12" t="s">
        <v>2788</v>
      </c>
      <c r="D3608" s="12" t="s">
        <v>5985</v>
      </c>
      <c r="E3608" s="13" t="s">
        <v>63</v>
      </c>
      <c r="F3608" s="14" t="s">
        <v>13084</v>
      </c>
      <c r="G3608" s="14" t="s">
        <v>13085</v>
      </c>
      <c r="H3608" s="16">
        <v>43980</v>
      </c>
      <c r="I3608" s="16">
        <v>44710</v>
      </c>
      <c r="J3608" s="17" t="str">
        <f>IF(Ugovori_OPULJP[[#This Row],[DATUM ZAVRŠETKA OPERACIJE]]&gt;DATE(2023,12,31),"u provedbi","završen")</f>
        <v>završen</v>
      </c>
      <c r="K3608" s="15" t="s">
        <v>8645</v>
      </c>
      <c r="L3608" s="15" t="s">
        <v>329</v>
      </c>
      <c r="M3608" s="18">
        <v>0.85</v>
      </c>
      <c r="N3608" s="18">
        <v>0.15</v>
      </c>
      <c r="O3608" s="19">
        <f>Ugovori_OPULJP[[#This Row],[Bespovratna sredstva - Ukupno (EU+Nac) HRK
= Ukupna ugovorena vrijednost bespovratnih sredstava]]*Ugovori_OPULJP[[#This Row],[EU STOPA SUFINANCIRANJA %
EU CO-FINANCING RATE %]]</f>
        <v>1213800.0085</v>
      </c>
      <c r="P3608" s="20">
        <f>Ugovori_OPULJP[[#This Row],[Bespovratna sredstva - EU dio - HRK]]/7.5345</f>
        <v>161098.94598181697</v>
      </c>
      <c r="Q3608" s="19">
        <f>Ugovori_OPULJP[[#This Row],[Bespovratna sredstva - Ukupno (EU+Nac) HRK
= Ukupna ugovorena vrijednost bespovratnih sredstava]]*Ugovori_OPULJP[[#This Row],[STOPA NACIONALNOG SUFINANCIRANJA %]]</f>
        <v>214200.00149999998</v>
      </c>
      <c r="R3608" s="20">
        <f>Ugovori_OPULJP[[#This Row],[Bespovratna sredstva - Nacionalni dio - HRK]]/7.5345</f>
        <v>28429.225761497109</v>
      </c>
      <c r="S3608" s="19">
        <v>1428000.01</v>
      </c>
      <c r="T3608" s="20">
        <f>Ugovori_OPULJP[[#This Row],[Bespovratna sredstva - Ukupno (EU+Nac) HRK
= Ukupna ugovorena vrijednost bespovratnih sredstava]]/7.5345</f>
        <v>189528.17174331407</v>
      </c>
      <c r="U3608" s="19">
        <v>0</v>
      </c>
      <c r="V3608" s="20">
        <f>Ugovori_OPULJP[[#This Row],[Javni doprinos korisnika - HRK]]/7.5345</f>
        <v>0</v>
      </c>
      <c r="W3608" s="19">
        <v>0</v>
      </c>
      <c r="X3608" s="20">
        <f>Ugovori_OPULJP[[#This Row],[Privatni doprinos korisnika - HRK]]/7.5345</f>
        <v>0</v>
      </c>
      <c r="Y3608" s="21">
        <f>Ugovori_OPULJP[[#This Row],[Bespovratna sredstva - Ukupno (EU+Nac) HRK
= Ukupna ugovorena vrijednost bespovratnih sredstava]]+Ugovori_OPULJP[[#This Row],[Javni doprinos korisnika - HRK]]+Ugovori_OPULJP[[#This Row],[Privatni doprinos korisnika - HRK]]</f>
        <v>1428000.01</v>
      </c>
      <c r="Z3608" s="22">
        <f>Ugovori_OPULJP[[#This Row],[UKUPNI PRIHVATLJIVI IZDACI
TOTAL ELIGIBLE EXPENDITURE
= Bespovratna sredstva ukupno + doprinos korisnika
= Ukupni prihvatljivi troškovi
= Ukupna ugovorena vrijednost projekta HRK]]/7.5345</f>
        <v>189528.17174331407</v>
      </c>
      <c r="AA3608" s="13" t="s">
        <v>2792</v>
      </c>
      <c r="AB3608" s="13" t="s">
        <v>145</v>
      </c>
      <c r="AC3608" s="98" t="s">
        <v>13086</v>
      </c>
      <c r="AD3608" s="12" t="s">
        <v>2794</v>
      </c>
    </row>
    <row r="3609" spans="1:30" ht="88.5" customHeight="1" x14ac:dyDescent="0.3">
      <c r="A3609" s="10" t="s">
        <v>13087</v>
      </c>
      <c r="B3609" s="11" t="s">
        <v>2787</v>
      </c>
      <c r="C3609" s="12" t="s">
        <v>2788</v>
      </c>
      <c r="D3609" s="12" t="s">
        <v>5985</v>
      </c>
      <c r="E3609" s="13" t="s">
        <v>63</v>
      </c>
      <c r="F3609" s="14" t="s">
        <v>13088</v>
      </c>
      <c r="G3609" s="14" t="s">
        <v>13089</v>
      </c>
      <c r="H3609" s="16">
        <v>43980</v>
      </c>
      <c r="I3609" s="16">
        <v>44710</v>
      </c>
      <c r="J3609" s="17" t="str">
        <f>IF(Ugovori_OPULJP[[#This Row],[DATUM ZAVRŠETKA OPERACIJE]]&gt;DATE(2023,12,31),"u provedbi","završen")</f>
        <v>završen</v>
      </c>
      <c r="K3609" s="15" t="s">
        <v>329</v>
      </c>
      <c r="L3609" s="15" t="s">
        <v>329</v>
      </c>
      <c r="M3609" s="18">
        <v>0.85</v>
      </c>
      <c r="N3609" s="18">
        <v>0.15</v>
      </c>
      <c r="O3609" s="19">
        <f>Ugovori_OPULJP[[#This Row],[Bespovratna sredstva - Ukupno (EU+Nac) HRK
= Ukupna ugovorena vrijednost bespovratnih sredstava]]*Ugovori_OPULJP[[#This Row],[EU STOPA SUFINANCIRANJA %
EU CO-FINANCING RATE %]]</f>
        <v>1507730</v>
      </c>
      <c r="P3609" s="20">
        <f>Ugovori_OPULJP[[#This Row],[Bespovratna sredstva - EU dio - HRK]]/7.5345</f>
        <v>200110.15993098414</v>
      </c>
      <c r="Q3609" s="19">
        <f>Ugovori_OPULJP[[#This Row],[Bespovratna sredstva - Ukupno (EU+Nac) HRK
= Ukupna ugovorena vrijednost bespovratnih sredstava]]*Ugovori_OPULJP[[#This Row],[STOPA NACIONALNOG SUFINANCIRANJA %]]</f>
        <v>266070</v>
      </c>
      <c r="R3609" s="20">
        <f>Ugovori_OPULJP[[#This Row],[Bespovratna sredstva - Nacionalni dio - HRK]]/7.5345</f>
        <v>35313.557634879551</v>
      </c>
      <c r="S3609" s="19">
        <v>1773800</v>
      </c>
      <c r="T3609" s="20">
        <f>Ugovori_OPULJP[[#This Row],[Bespovratna sredstva - Ukupno (EU+Nac) HRK
= Ukupna ugovorena vrijednost bespovratnih sredstava]]/7.5345</f>
        <v>235423.71756586368</v>
      </c>
      <c r="U3609" s="19">
        <v>0</v>
      </c>
      <c r="V3609" s="20">
        <f>Ugovori_OPULJP[[#This Row],[Javni doprinos korisnika - HRK]]/7.5345</f>
        <v>0</v>
      </c>
      <c r="W3609" s="19">
        <v>0</v>
      </c>
      <c r="X3609" s="20">
        <f>Ugovori_OPULJP[[#This Row],[Privatni doprinos korisnika - HRK]]/7.5345</f>
        <v>0</v>
      </c>
      <c r="Y3609" s="21">
        <f>Ugovori_OPULJP[[#This Row],[Bespovratna sredstva - Ukupno (EU+Nac) HRK
= Ukupna ugovorena vrijednost bespovratnih sredstava]]+Ugovori_OPULJP[[#This Row],[Javni doprinos korisnika - HRK]]+Ugovori_OPULJP[[#This Row],[Privatni doprinos korisnika - HRK]]</f>
        <v>1773800</v>
      </c>
      <c r="Z3609" s="22">
        <f>Ugovori_OPULJP[[#This Row],[UKUPNI PRIHVATLJIVI IZDACI
TOTAL ELIGIBLE EXPENDITURE
= Bespovratna sredstva ukupno + doprinos korisnika
= Ukupni prihvatljivi troškovi
= Ukupna ugovorena vrijednost projekta HRK]]/7.5345</f>
        <v>235423.71756586368</v>
      </c>
      <c r="AA3609" s="13" t="s">
        <v>2792</v>
      </c>
      <c r="AB3609" s="13" t="s">
        <v>145</v>
      </c>
      <c r="AC3609" s="98" t="s">
        <v>13090</v>
      </c>
      <c r="AD3609" s="12" t="s">
        <v>2794</v>
      </c>
    </row>
    <row r="3610" spans="1:30" ht="88.5" customHeight="1" x14ac:dyDescent="0.3">
      <c r="A3610" s="10" t="s">
        <v>13091</v>
      </c>
      <c r="B3610" s="11" t="s">
        <v>2787</v>
      </c>
      <c r="C3610" s="12" t="s">
        <v>2788</v>
      </c>
      <c r="D3610" s="12" t="s">
        <v>5985</v>
      </c>
      <c r="E3610" s="13" t="s">
        <v>63</v>
      </c>
      <c r="F3610" s="14" t="s">
        <v>13092</v>
      </c>
      <c r="G3610" s="14" t="s">
        <v>13093</v>
      </c>
      <c r="H3610" s="16">
        <v>43980</v>
      </c>
      <c r="I3610" s="16">
        <v>44710</v>
      </c>
      <c r="J3610" s="17" t="str">
        <f>IF(Ugovori_OPULJP[[#This Row],[DATUM ZAVRŠETKA OPERACIJE]]&gt;DATE(2023,12,31),"u provedbi","završen")</f>
        <v>završen</v>
      </c>
      <c r="K3610" s="15" t="s">
        <v>240</v>
      </c>
      <c r="L3610" s="15" t="s">
        <v>240</v>
      </c>
      <c r="M3610" s="18">
        <v>0.85</v>
      </c>
      <c r="N3610" s="18">
        <v>0.15</v>
      </c>
      <c r="O3610" s="19">
        <f>Ugovori_OPULJP[[#This Row],[Bespovratna sredstva - Ukupno (EU+Nac) HRK
= Ukupna ugovorena vrijednost bespovratnih sredstava]]*Ugovori_OPULJP[[#This Row],[EU STOPA SUFINANCIRANJA %
EU CO-FINANCING RATE %]]</f>
        <v>951782.90150000004</v>
      </c>
      <c r="P3610" s="20">
        <f>Ugovori_OPULJP[[#This Row],[Bespovratna sredstva - EU dio - HRK]]/7.5345</f>
        <v>126323.2996881014</v>
      </c>
      <c r="Q3610" s="19">
        <f>Ugovori_OPULJP[[#This Row],[Bespovratna sredstva - Ukupno (EU+Nac) HRK
= Ukupna ugovorena vrijednost bespovratnih sredstava]]*Ugovori_OPULJP[[#This Row],[STOPA NACIONALNOG SUFINANCIRANJA %]]</f>
        <v>167961.68850000002</v>
      </c>
      <c r="R3610" s="20">
        <f>Ugovori_OPULJP[[#This Row],[Bespovratna sredstva - Nacionalni dio - HRK]]/7.5345</f>
        <v>22292.347003782601</v>
      </c>
      <c r="S3610" s="19">
        <v>1119744.5900000001</v>
      </c>
      <c r="T3610" s="20">
        <f>Ugovori_OPULJP[[#This Row],[Bespovratna sredstva - Ukupno (EU+Nac) HRK
= Ukupna ugovorena vrijednost bespovratnih sredstava]]/7.5345</f>
        <v>148615.646691884</v>
      </c>
      <c r="U3610" s="19">
        <v>0</v>
      </c>
      <c r="V3610" s="20">
        <f>Ugovori_OPULJP[[#This Row],[Javni doprinos korisnika - HRK]]/7.5345</f>
        <v>0</v>
      </c>
      <c r="W3610" s="19">
        <v>0</v>
      </c>
      <c r="X3610" s="20">
        <f>Ugovori_OPULJP[[#This Row],[Privatni doprinos korisnika - HRK]]/7.5345</f>
        <v>0</v>
      </c>
      <c r="Y3610" s="21">
        <f>Ugovori_OPULJP[[#This Row],[Bespovratna sredstva - Ukupno (EU+Nac) HRK
= Ukupna ugovorena vrijednost bespovratnih sredstava]]+Ugovori_OPULJP[[#This Row],[Javni doprinos korisnika - HRK]]+Ugovori_OPULJP[[#This Row],[Privatni doprinos korisnika - HRK]]</f>
        <v>1119744.5900000001</v>
      </c>
      <c r="Z3610" s="22">
        <f>Ugovori_OPULJP[[#This Row],[UKUPNI PRIHVATLJIVI IZDACI
TOTAL ELIGIBLE EXPENDITURE
= Bespovratna sredstva ukupno + doprinos korisnika
= Ukupni prihvatljivi troškovi
= Ukupna ugovorena vrijednost projekta HRK]]/7.5345</f>
        <v>148615.646691884</v>
      </c>
      <c r="AA3610" s="13" t="s">
        <v>2792</v>
      </c>
      <c r="AB3610" s="13" t="s">
        <v>145</v>
      </c>
      <c r="AC3610" s="98" t="s">
        <v>13094</v>
      </c>
      <c r="AD3610" s="12" t="s">
        <v>2794</v>
      </c>
    </row>
    <row r="3611" spans="1:30" ht="88.5" customHeight="1" x14ac:dyDescent="0.3">
      <c r="A3611" s="10" t="s">
        <v>13095</v>
      </c>
      <c r="B3611" s="11" t="s">
        <v>2787</v>
      </c>
      <c r="C3611" s="12" t="s">
        <v>2788</v>
      </c>
      <c r="D3611" s="12" t="s">
        <v>5985</v>
      </c>
      <c r="E3611" s="13" t="s">
        <v>63</v>
      </c>
      <c r="F3611" s="14" t="s">
        <v>13096</v>
      </c>
      <c r="G3611" s="14" t="s">
        <v>8017</v>
      </c>
      <c r="H3611" s="16">
        <v>44044</v>
      </c>
      <c r="I3611" s="16">
        <v>44774</v>
      </c>
      <c r="J3611" s="17" t="str">
        <f>IF(Ugovori_OPULJP[[#This Row],[DATUM ZAVRŠETKA OPERACIJE]]&gt;DATE(2023,12,31),"u provedbi","završen")</f>
        <v>završen</v>
      </c>
      <c r="K3611" s="15" t="s">
        <v>13097</v>
      </c>
      <c r="L3611" s="15" t="s">
        <v>21</v>
      </c>
      <c r="M3611" s="18">
        <v>0.85</v>
      </c>
      <c r="N3611" s="18">
        <v>0.15</v>
      </c>
      <c r="O3611" s="19">
        <f>Ugovori_OPULJP[[#This Row],[Bespovratna sredstva - Ukupno (EU+Nac) HRK
= Ukupna ugovorena vrijednost bespovratnih sredstava]]*Ugovori_OPULJP[[#This Row],[EU STOPA SUFINANCIRANJA %
EU CO-FINANCING RATE %]]</f>
        <v>1690881.9819999998</v>
      </c>
      <c r="P3611" s="20">
        <f>Ugovori_OPULJP[[#This Row],[Bespovratna sredstva - EU dio - HRK]]/7.5345</f>
        <v>224418.60534872915</v>
      </c>
      <c r="Q3611" s="19">
        <f>Ugovori_OPULJP[[#This Row],[Bespovratna sredstva - Ukupno (EU+Nac) HRK
= Ukupna ugovorena vrijednost bespovratnih sredstava]]*Ugovori_OPULJP[[#This Row],[STOPA NACIONALNOG SUFINANCIRANJA %]]</f>
        <v>298390.93799999997</v>
      </c>
      <c r="R3611" s="20">
        <f>Ugovori_OPULJP[[#This Row],[Bespovratna sredstva - Nacionalni dio - HRK]]/7.5345</f>
        <v>39603.283296834554</v>
      </c>
      <c r="S3611" s="19">
        <v>1989272.92</v>
      </c>
      <c r="T3611" s="20">
        <f>Ugovori_OPULJP[[#This Row],[Bespovratna sredstva - Ukupno (EU+Nac) HRK
= Ukupna ugovorena vrijednost bespovratnih sredstava]]/7.5345</f>
        <v>264021.88864556374</v>
      </c>
      <c r="U3611" s="19">
        <v>0</v>
      </c>
      <c r="V3611" s="20">
        <f>Ugovori_OPULJP[[#This Row],[Javni doprinos korisnika - HRK]]/7.5345</f>
        <v>0</v>
      </c>
      <c r="W3611" s="19">
        <v>0</v>
      </c>
      <c r="X3611" s="20">
        <f>Ugovori_OPULJP[[#This Row],[Privatni doprinos korisnika - HRK]]/7.5345</f>
        <v>0</v>
      </c>
      <c r="Y3611" s="21">
        <f>Ugovori_OPULJP[[#This Row],[Bespovratna sredstva - Ukupno (EU+Nac) HRK
= Ukupna ugovorena vrijednost bespovratnih sredstava]]+Ugovori_OPULJP[[#This Row],[Javni doprinos korisnika - HRK]]+Ugovori_OPULJP[[#This Row],[Privatni doprinos korisnika - HRK]]</f>
        <v>1989272.92</v>
      </c>
      <c r="Z3611" s="22">
        <f>Ugovori_OPULJP[[#This Row],[UKUPNI PRIHVATLJIVI IZDACI
TOTAL ELIGIBLE EXPENDITURE
= Bespovratna sredstva ukupno + doprinos korisnika
= Ukupni prihvatljivi troškovi
= Ukupna ugovorena vrijednost projekta HRK]]/7.5345</f>
        <v>264021.88864556374</v>
      </c>
      <c r="AA3611" s="13" t="s">
        <v>2792</v>
      </c>
      <c r="AB3611" s="13" t="s">
        <v>145</v>
      </c>
      <c r="AC3611" s="98" t="s">
        <v>13098</v>
      </c>
      <c r="AD3611" s="12" t="s">
        <v>2794</v>
      </c>
    </row>
    <row r="3612" spans="1:30" ht="88.5" customHeight="1" x14ac:dyDescent="0.3">
      <c r="A3612" s="10" t="s">
        <v>13099</v>
      </c>
      <c r="B3612" s="11" t="s">
        <v>2787</v>
      </c>
      <c r="C3612" s="12" t="s">
        <v>2788</v>
      </c>
      <c r="D3612" s="12" t="s">
        <v>5985</v>
      </c>
      <c r="E3612" s="13" t="s">
        <v>63</v>
      </c>
      <c r="F3612" s="14" t="s">
        <v>13100</v>
      </c>
      <c r="G3612" s="14" t="s">
        <v>13101</v>
      </c>
      <c r="H3612" s="16">
        <v>43980</v>
      </c>
      <c r="I3612" s="16">
        <v>44710</v>
      </c>
      <c r="J3612" s="17" t="str">
        <f>IF(Ugovori_OPULJP[[#This Row],[DATUM ZAVRŠETKA OPERACIJE]]&gt;DATE(2023,12,31),"u provedbi","završen")</f>
        <v>završen</v>
      </c>
      <c r="K3612" s="15" t="s">
        <v>324</v>
      </c>
      <c r="L3612" s="15" t="s">
        <v>324</v>
      </c>
      <c r="M3612" s="18">
        <v>0.85</v>
      </c>
      <c r="N3612" s="18">
        <v>0.15</v>
      </c>
      <c r="O3612" s="19">
        <f>Ugovori_OPULJP[[#This Row],[Bespovratna sredstva - Ukupno (EU+Nac) HRK
= Ukupna ugovorena vrijednost bespovratnih sredstava]]*Ugovori_OPULJP[[#This Row],[EU STOPA SUFINANCIRANJA %
EU CO-FINANCING RATE %]]</f>
        <v>639030</v>
      </c>
      <c r="P3612" s="20">
        <f>Ugovori_OPULJP[[#This Row],[Bespovratna sredstva - EU dio - HRK]]/7.5345</f>
        <v>84813.856261198482</v>
      </c>
      <c r="Q3612" s="19">
        <f>Ugovori_OPULJP[[#This Row],[Bespovratna sredstva - Ukupno (EU+Nac) HRK
= Ukupna ugovorena vrijednost bespovratnih sredstava]]*Ugovori_OPULJP[[#This Row],[STOPA NACIONALNOG SUFINANCIRANJA %]]</f>
        <v>112770</v>
      </c>
      <c r="R3612" s="20">
        <f>Ugovori_OPULJP[[#This Row],[Bespovratna sredstva - Nacionalni dio - HRK]]/7.5345</f>
        <v>14967.151104917379</v>
      </c>
      <c r="S3612" s="19">
        <v>751800</v>
      </c>
      <c r="T3612" s="20">
        <f>Ugovori_OPULJP[[#This Row],[Bespovratna sredstva - Ukupno (EU+Nac) HRK
= Ukupna ugovorena vrijednost bespovratnih sredstava]]/7.5345</f>
        <v>99781.007366115868</v>
      </c>
      <c r="U3612" s="19">
        <v>0</v>
      </c>
      <c r="V3612" s="20">
        <f>Ugovori_OPULJP[[#This Row],[Javni doprinos korisnika - HRK]]/7.5345</f>
        <v>0</v>
      </c>
      <c r="W3612" s="19">
        <v>0</v>
      </c>
      <c r="X3612" s="20">
        <f>Ugovori_OPULJP[[#This Row],[Privatni doprinos korisnika - HRK]]/7.5345</f>
        <v>0</v>
      </c>
      <c r="Y3612" s="21">
        <f>Ugovori_OPULJP[[#This Row],[Bespovratna sredstva - Ukupno (EU+Nac) HRK
= Ukupna ugovorena vrijednost bespovratnih sredstava]]+Ugovori_OPULJP[[#This Row],[Javni doprinos korisnika - HRK]]+Ugovori_OPULJP[[#This Row],[Privatni doprinos korisnika - HRK]]</f>
        <v>751800</v>
      </c>
      <c r="Z3612" s="22">
        <f>Ugovori_OPULJP[[#This Row],[UKUPNI PRIHVATLJIVI IZDACI
TOTAL ELIGIBLE EXPENDITURE
= Bespovratna sredstva ukupno + doprinos korisnika
= Ukupni prihvatljivi troškovi
= Ukupna ugovorena vrijednost projekta HRK]]/7.5345</f>
        <v>99781.007366115868</v>
      </c>
      <c r="AA3612" s="13" t="s">
        <v>2792</v>
      </c>
      <c r="AB3612" s="13" t="s">
        <v>145</v>
      </c>
      <c r="AC3612" s="98" t="s">
        <v>13102</v>
      </c>
      <c r="AD3612" s="12" t="s">
        <v>2794</v>
      </c>
    </row>
    <row r="3613" spans="1:30" ht="88.5" customHeight="1" x14ac:dyDescent="0.3">
      <c r="A3613" s="10" t="s">
        <v>5984</v>
      </c>
      <c r="B3613" s="11" t="s">
        <v>2787</v>
      </c>
      <c r="C3613" s="12" t="s">
        <v>2788</v>
      </c>
      <c r="D3613" s="12" t="s">
        <v>5985</v>
      </c>
      <c r="E3613" s="13" t="s">
        <v>63</v>
      </c>
      <c r="F3613" s="14" t="s">
        <v>5986</v>
      </c>
      <c r="G3613" s="14" t="s">
        <v>5987</v>
      </c>
      <c r="H3613" s="16">
        <v>43980</v>
      </c>
      <c r="I3613" s="16">
        <v>44710</v>
      </c>
      <c r="J3613" s="17" t="str">
        <f>IF(Ugovori_OPULJP[[#This Row],[DATUM ZAVRŠETKA OPERACIJE]]&gt;DATE(2023,12,31),"u provedbi","završen")</f>
        <v>završen</v>
      </c>
      <c r="K3613" s="15" t="s">
        <v>86</v>
      </c>
      <c r="L3613" s="15" t="s">
        <v>86</v>
      </c>
      <c r="M3613" s="18">
        <v>0.85</v>
      </c>
      <c r="N3613" s="18">
        <v>0.15</v>
      </c>
      <c r="O3613" s="19">
        <f>Ugovori_OPULJP[[#This Row],[Bespovratna sredstva - Ukupno (EU+Nac) HRK
= Ukupna ugovorena vrijednost bespovratnih sredstava]]*Ugovori_OPULJP[[#This Row],[EU STOPA SUFINANCIRANJA %
EU CO-FINANCING RATE %]]</f>
        <v>1576739.1454999999</v>
      </c>
      <c r="P3613" s="20">
        <f>Ugovori_OPULJP[[#This Row],[Bespovratna sredstva - EU dio - HRK]]/7.5345</f>
        <v>209269.24752803767</v>
      </c>
      <c r="Q3613" s="19">
        <f>Ugovori_OPULJP[[#This Row],[Bespovratna sredstva - Ukupno (EU+Nac) HRK
= Ukupna ugovorena vrijednost bespovratnih sredstava]]*Ugovori_OPULJP[[#This Row],[STOPA NACIONALNOG SUFINANCIRANJA %]]</f>
        <v>278248.0845</v>
      </c>
      <c r="R3613" s="20">
        <f>Ugovori_OPULJP[[#This Row],[Bespovratna sredstva - Nacionalni dio - HRK]]/7.5345</f>
        <v>36929.867210830176</v>
      </c>
      <c r="S3613" s="19">
        <v>1854987.23</v>
      </c>
      <c r="T3613" s="20">
        <f>Ugovori_OPULJP[[#This Row],[Bespovratna sredstva - Ukupno (EU+Nac) HRK
= Ukupna ugovorena vrijednost bespovratnih sredstava]]/7.5345</f>
        <v>246199.11473886785</v>
      </c>
      <c r="U3613" s="19">
        <v>0</v>
      </c>
      <c r="V3613" s="20">
        <f>Ugovori_OPULJP[[#This Row],[Javni doprinos korisnika - HRK]]/7.5345</f>
        <v>0</v>
      </c>
      <c r="W3613" s="19">
        <v>0</v>
      </c>
      <c r="X3613" s="20">
        <f>Ugovori_OPULJP[[#This Row],[Privatni doprinos korisnika - HRK]]/7.5345</f>
        <v>0</v>
      </c>
      <c r="Y3613" s="21">
        <f>Ugovori_OPULJP[[#This Row],[Bespovratna sredstva - Ukupno (EU+Nac) HRK
= Ukupna ugovorena vrijednost bespovratnih sredstava]]+Ugovori_OPULJP[[#This Row],[Javni doprinos korisnika - HRK]]+Ugovori_OPULJP[[#This Row],[Privatni doprinos korisnika - HRK]]</f>
        <v>1854987.23</v>
      </c>
      <c r="Z3613" s="22">
        <f>Ugovori_OPULJP[[#This Row],[UKUPNI PRIHVATLJIVI IZDACI
TOTAL ELIGIBLE EXPENDITURE
= Bespovratna sredstva ukupno + doprinos korisnika
= Ukupni prihvatljivi troškovi
= Ukupna ugovorena vrijednost projekta HRK]]/7.5345</f>
        <v>246199.11473886785</v>
      </c>
      <c r="AA3613" s="13" t="s">
        <v>2792</v>
      </c>
      <c r="AB3613" s="13" t="s">
        <v>145</v>
      </c>
      <c r="AC3613" s="12" t="s">
        <v>5988</v>
      </c>
      <c r="AD3613" s="12" t="s">
        <v>2794</v>
      </c>
    </row>
    <row r="3614" spans="1:30" ht="88.5" customHeight="1" x14ac:dyDescent="0.3">
      <c r="A3614" s="10" t="s">
        <v>13106</v>
      </c>
      <c r="B3614" s="11" t="s">
        <v>2787</v>
      </c>
      <c r="C3614" s="12" t="s">
        <v>2788</v>
      </c>
      <c r="D3614" s="12" t="s">
        <v>5985</v>
      </c>
      <c r="E3614" s="13" t="s">
        <v>63</v>
      </c>
      <c r="F3614" s="14" t="s">
        <v>13107</v>
      </c>
      <c r="G3614" s="14" t="s">
        <v>13108</v>
      </c>
      <c r="H3614" s="16">
        <v>43980</v>
      </c>
      <c r="I3614" s="16">
        <v>44710</v>
      </c>
      <c r="J3614" s="17" t="str">
        <f>IF(Ugovori_OPULJP[[#This Row],[DATUM ZAVRŠETKA OPERACIJE]]&gt;DATE(2023,12,31),"u provedbi","završen")</f>
        <v>završen</v>
      </c>
      <c r="K3614" s="15" t="s">
        <v>2970</v>
      </c>
      <c r="L3614" s="15" t="s">
        <v>71</v>
      </c>
      <c r="M3614" s="18">
        <v>0.85</v>
      </c>
      <c r="N3614" s="18">
        <v>0.15</v>
      </c>
      <c r="O3614" s="19">
        <f>Ugovori_OPULJP[[#This Row],[Bespovratna sredstva - Ukupno (EU+Nac) HRK
= Ukupna ugovorena vrijednost bespovratnih sredstava]]*Ugovori_OPULJP[[#This Row],[EU STOPA SUFINANCIRANJA %
EU CO-FINANCING RATE %]]</f>
        <v>1448882.8255</v>
      </c>
      <c r="P3614" s="20">
        <f>Ugovori_OPULJP[[#This Row],[Bespovratna sredstva - EU dio - HRK]]/7.5345</f>
        <v>192299.79766407856</v>
      </c>
      <c r="Q3614" s="19">
        <f>Ugovori_OPULJP[[#This Row],[Bespovratna sredstva - Ukupno (EU+Nac) HRK
= Ukupna ugovorena vrijednost bespovratnih sredstava]]*Ugovori_OPULJP[[#This Row],[STOPA NACIONALNOG SUFINANCIRANJA %]]</f>
        <v>255685.20449999999</v>
      </c>
      <c r="R3614" s="20">
        <f>Ugovori_OPULJP[[#This Row],[Bespovratna sredstva - Nacionalni dio - HRK]]/7.5345</f>
        <v>33935.258411307979</v>
      </c>
      <c r="S3614" s="19">
        <v>1704568.03</v>
      </c>
      <c r="T3614" s="20">
        <f>Ugovori_OPULJP[[#This Row],[Bespovratna sredstva - Ukupno (EU+Nac) HRK
= Ukupna ugovorena vrijednost bespovratnih sredstava]]/7.5345</f>
        <v>226235.05607538656</v>
      </c>
      <c r="U3614" s="19">
        <v>0</v>
      </c>
      <c r="V3614" s="20">
        <f>Ugovori_OPULJP[[#This Row],[Javni doprinos korisnika - HRK]]/7.5345</f>
        <v>0</v>
      </c>
      <c r="W3614" s="19">
        <v>0</v>
      </c>
      <c r="X3614" s="20">
        <f>Ugovori_OPULJP[[#This Row],[Privatni doprinos korisnika - HRK]]/7.5345</f>
        <v>0</v>
      </c>
      <c r="Y3614" s="21">
        <f>Ugovori_OPULJP[[#This Row],[Bespovratna sredstva - Ukupno (EU+Nac) HRK
= Ukupna ugovorena vrijednost bespovratnih sredstava]]+Ugovori_OPULJP[[#This Row],[Javni doprinos korisnika - HRK]]+Ugovori_OPULJP[[#This Row],[Privatni doprinos korisnika - HRK]]</f>
        <v>1704568.03</v>
      </c>
      <c r="Z3614" s="22">
        <f>Ugovori_OPULJP[[#This Row],[UKUPNI PRIHVATLJIVI IZDACI
TOTAL ELIGIBLE EXPENDITURE
= Bespovratna sredstva ukupno + doprinos korisnika
= Ukupni prihvatljivi troškovi
= Ukupna ugovorena vrijednost projekta HRK]]/7.5345</f>
        <v>226235.05607538656</v>
      </c>
      <c r="AA3614" s="13" t="s">
        <v>2792</v>
      </c>
      <c r="AB3614" s="13" t="s">
        <v>145</v>
      </c>
      <c r="AC3614" s="12" t="s">
        <v>13109</v>
      </c>
      <c r="AD3614" s="12" t="s">
        <v>2794</v>
      </c>
    </row>
    <row r="3615" spans="1:30" ht="88.5" customHeight="1" x14ac:dyDescent="0.3">
      <c r="A3615" s="10" t="s">
        <v>13110</v>
      </c>
      <c r="B3615" s="11" t="s">
        <v>2787</v>
      </c>
      <c r="C3615" s="12" t="s">
        <v>2788</v>
      </c>
      <c r="D3615" s="12" t="s">
        <v>5985</v>
      </c>
      <c r="E3615" s="13" t="s">
        <v>63</v>
      </c>
      <c r="F3615" s="14" t="s">
        <v>13111</v>
      </c>
      <c r="G3615" s="14" t="s">
        <v>13112</v>
      </c>
      <c r="H3615" s="16">
        <v>43980</v>
      </c>
      <c r="I3615" s="16">
        <v>44590</v>
      </c>
      <c r="J3615" s="17" t="str">
        <f>IF(Ugovori_OPULJP[[#This Row],[DATUM ZAVRŠETKA OPERACIJE]]&gt;DATE(2023,12,31),"u provedbi","završen")</f>
        <v>završen</v>
      </c>
      <c r="K3615" s="15" t="s">
        <v>21</v>
      </c>
      <c r="L3615" s="15" t="s">
        <v>21</v>
      </c>
      <c r="M3615" s="18">
        <v>0.85</v>
      </c>
      <c r="N3615" s="18">
        <v>0.15</v>
      </c>
      <c r="O3615" s="19">
        <f>Ugovori_OPULJP[[#This Row],[Bespovratna sredstva - Ukupno (EU+Nac) HRK
= Ukupna ugovorena vrijednost bespovratnih sredstava]]*Ugovori_OPULJP[[#This Row],[EU STOPA SUFINANCIRANJA %
EU CO-FINANCING RATE %]]</f>
        <v>1585080.0085</v>
      </c>
      <c r="P3615" s="20">
        <f>Ugovori_OPULJP[[#This Row],[Bespovratna sredstva - EU dio - HRK]]/7.5345</f>
        <v>210376.27028999932</v>
      </c>
      <c r="Q3615" s="19">
        <f>Ugovori_OPULJP[[#This Row],[Bespovratna sredstva - Ukupno (EU+Nac) HRK
= Ukupna ugovorena vrijednost bespovratnih sredstava]]*Ugovori_OPULJP[[#This Row],[STOPA NACIONALNOG SUFINANCIRANJA %]]</f>
        <v>279720.00150000001</v>
      </c>
      <c r="R3615" s="20">
        <f>Ugovori_OPULJP[[#This Row],[Bespovratna sredstva - Nacionalni dio - HRK]]/7.5345</f>
        <v>37125.224168823413</v>
      </c>
      <c r="S3615" s="19">
        <v>1864800.01</v>
      </c>
      <c r="T3615" s="20">
        <f>Ugovori_OPULJP[[#This Row],[Bespovratna sredstva - Ukupno (EU+Nac) HRK
= Ukupna ugovorena vrijednost bespovratnih sredstava]]/7.5345</f>
        <v>247501.49445882274</v>
      </c>
      <c r="U3615" s="19">
        <v>0</v>
      </c>
      <c r="V3615" s="20">
        <f>Ugovori_OPULJP[[#This Row],[Javni doprinos korisnika - HRK]]/7.5345</f>
        <v>0</v>
      </c>
      <c r="W3615" s="19">
        <v>0</v>
      </c>
      <c r="X3615" s="20">
        <f>Ugovori_OPULJP[[#This Row],[Privatni doprinos korisnika - HRK]]/7.5345</f>
        <v>0</v>
      </c>
      <c r="Y3615" s="21">
        <f>Ugovori_OPULJP[[#This Row],[Bespovratna sredstva - Ukupno (EU+Nac) HRK
= Ukupna ugovorena vrijednost bespovratnih sredstava]]+Ugovori_OPULJP[[#This Row],[Javni doprinos korisnika - HRK]]+Ugovori_OPULJP[[#This Row],[Privatni doprinos korisnika - HRK]]</f>
        <v>1864800.01</v>
      </c>
      <c r="Z3615" s="22">
        <f>Ugovori_OPULJP[[#This Row],[UKUPNI PRIHVATLJIVI IZDACI
TOTAL ELIGIBLE EXPENDITURE
= Bespovratna sredstva ukupno + doprinos korisnika
= Ukupni prihvatljivi troškovi
= Ukupna ugovorena vrijednost projekta HRK]]/7.5345</f>
        <v>247501.49445882274</v>
      </c>
      <c r="AA3615" s="13" t="s">
        <v>2792</v>
      </c>
      <c r="AB3615" s="13" t="s">
        <v>145</v>
      </c>
      <c r="AC3615" s="12" t="s">
        <v>13113</v>
      </c>
      <c r="AD3615" s="12" t="s">
        <v>2794</v>
      </c>
    </row>
    <row r="3616" spans="1:30" ht="88.5" customHeight="1" x14ac:dyDescent="0.3">
      <c r="A3616" s="10" t="s">
        <v>13114</v>
      </c>
      <c r="B3616" s="11" t="s">
        <v>2787</v>
      </c>
      <c r="C3616" s="12" t="s">
        <v>2788</v>
      </c>
      <c r="D3616" s="12" t="s">
        <v>5985</v>
      </c>
      <c r="E3616" s="13" t="s">
        <v>63</v>
      </c>
      <c r="F3616" s="14" t="s">
        <v>13115</v>
      </c>
      <c r="G3616" s="14" t="s">
        <v>13116</v>
      </c>
      <c r="H3616" s="16">
        <v>44141</v>
      </c>
      <c r="I3616" s="16">
        <v>44871</v>
      </c>
      <c r="J3616" s="17" t="str">
        <f>IF(Ugovori_OPULJP[[#This Row],[DATUM ZAVRŠETKA OPERACIJE]]&gt;DATE(2023,12,31),"u provedbi","završen")</f>
        <v>završen</v>
      </c>
      <c r="K3616" s="15" t="s">
        <v>262</v>
      </c>
      <c r="L3616" s="15" t="s">
        <v>262</v>
      </c>
      <c r="M3616" s="18">
        <v>0.85</v>
      </c>
      <c r="N3616" s="18">
        <v>0.15</v>
      </c>
      <c r="O3616" s="19">
        <f>Ugovori_OPULJP[[#This Row],[Bespovratna sredstva - Ukupno (EU+Nac) HRK
= Ukupna ugovorena vrijednost bespovratnih sredstava]]*Ugovori_OPULJP[[#This Row],[EU STOPA SUFINANCIRANJA %
EU CO-FINANCING RATE %]]</f>
        <v>1330482.6109999998</v>
      </c>
      <c r="P3616" s="20">
        <f>Ugovori_OPULJP[[#This Row],[Bespovratna sredstva - EU dio - HRK]]/7.5345</f>
        <v>176585.38867874441</v>
      </c>
      <c r="Q3616" s="19">
        <f>Ugovori_OPULJP[[#This Row],[Bespovratna sredstva - Ukupno (EU+Nac) HRK
= Ukupna ugovorena vrijednost bespovratnih sredstava]]*Ugovori_OPULJP[[#This Row],[STOPA NACIONALNOG SUFINANCIRANJA %]]</f>
        <v>234791.04899999997</v>
      </c>
      <c r="R3616" s="20">
        <f>Ugovori_OPULJP[[#This Row],[Bespovratna sredstva - Nacionalni dio - HRK]]/7.5345</f>
        <v>31162.127413896073</v>
      </c>
      <c r="S3616" s="19">
        <v>1565273.66</v>
      </c>
      <c r="T3616" s="20">
        <f>Ugovori_OPULJP[[#This Row],[Bespovratna sredstva - Ukupno (EU+Nac) HRK
= Ukupna ugovorena vrijednost bespovratnih sredstava]]/7.5345</f>
        <v>207747.51609264049</v>
      </c>
      <c r="U3616" s="19">
        <v>0</v>
      </c>
      <c r="V3616" s="20">
        <f>Ugovori_OPULJP[[#This Row],[Javni doprinos korisnika - HRK]]/7.5345</f>
        <v>0</v>
      </c>
      <c r="W3616" s="19">
        <v>0</v>
      </c>
      <c r="X3616" s="20">
        <f>Ugovori_OPULJP[[#This Row],[Privatni doprinos korisnika - HRK]]/7.5345</f>
        <v>0</v>
      </c>
      <c r="Y3616" s="21">
        <f>Ugovori_OPULJP[[#This Row],[Bespovratna sredstva - Ukupno (EU+Nac) HRK
= Ukupna ugovorena vrijednost bespovratnih sredstava]]+Ugovori_OPULJP[[#This Row],[Javni doprinos korisnika - HRK]]+Ugovori_OPULJP[[#This Row],[Privatni doprinos korisnika - HRK]]</f>
        <v>1565273.66</v>
      </c>
      <c r="Z3616" s="22">
        <f>Ugovori_OPULJP[[#This Row],[UKUPNI PRIHVATLJIVI IZDACI
TOTAL ELIGIBLE EXPENDITURE
= Bespovratna sredstva ukupno + doprinos korisnika
= Ukupni prihvatljivi troškovi
= Ukupna ugovorena vrijednost projekta HRK]]/7.5345</f>
        <v>207747.51609264049</v>
      </c>
      <c r="AA3616" s="13" t="s">
        <v>2792</v>
      </c>
      <c r="AB3616" s="13" t="s">
        <v>145</v>
      </c>
      <c r="AC3616" s="12" t="s">
        <v>13117</v>
      </c>
      <c r="AD3616" s="117" t="s">
        <v>2794</v>
      </c>
    </row>
    <row r="3617" spans="1:30" ht="88.5" customHeight="1" x14ac:dyDescent="0.3">
      <c r="A3617" s="10" t="s">
        <v>13118</v>
      </c>
      <c r="B3617" s="11" t="s">
        <v>2787</v>
      </c>
      <c r="C3617" s="12" t="s">
        <v>2788</v>
      </c>
      <c r="D3617" s="12" t="s">
        <v>5985</v>
      </c>
      <c r="E3617" s="13" t="s">
        <v>63</v>
      </c>
      <c r="F3617" s="14" t="s">
        <v>13119</v>
      </c>
      <c r="G3617" s="32" t="s">
        <v>10518</v>
      </c>
      <c r="H3617" s="16">
        <v>44137</v>
      </c>
      <c r="I3617" s="16">
        <v>44867</v>
      </c>
      <c r="J3617" s="17" t="str">
        <f>IF(Ugovori_OPULJP[[#This Row],[DATUM ZAVRŠETKA OPERACIJE]]&gt;DATE(2023,12,31),"u provedbi","završen")</f>
        <v>završen</v>
      </c>
      <c r="K3617" s="15" t="s">
        <v>21</v>
      </c>
      <c r="L3617" s="15" t="s">
        <v>21</v>
      </c>
      <c r="M3617" s="18">
        <v>0.85</v>
      </c>
      <c r="N3617" s="18">
        <v>0.15</v>
      </c>
      <c r="O3617" s="19">
        <f>Ugovori_OPULJP[[#This Row],[Bespovratna sredstva - Ukupno (EU+Nac) HRK
= Ukupna ugovorena vrijednost bespovratnih sredstava]]*Ugovori_OPULJP[[#This Row],[EU STOPA SUFINANCIRANJA %
EU CO-FINANCING RATE %]]</f>
        <v>1681496.0865</v>
      </c>
      <c r="P3617" s="20">
        <f>Ugovori_OPULJP[[#This Row],[Bespovratna sredstva - EU dio - HRK]]/7.5345</f>
        <v>223172.88293848297</v>
      </c>
      <c r="Q3617" s="19">
        <f>Ugovori_OPULJP[[#This Row],[Bespovratna sredstva - Ukupno (EU+Nac) HRK
= Ukupna ugovorena vrijednost bespovratnih sredstava]]*Ugovori_OPULJP[[#This Row],[STOPA NACIONALNOG SUFINANCIRANJA %]]</f>
        <v>296734.60349999997</v>
      </c>
      <c r="R3617" s="20">
        <f>Ugovori_OPULJP[[#This Row],[Bespovratna sredstva - Nacionalni dio - HRK]]/7.5345</f>
        <v>39383.449930320516</v>
      </c>
      <c r="S3617" s="19">
        <v>1978230.69</v>
      </c>
      <c r="T3617" s="20">
        <f>Ugovori_OPULJP[[#This Row],[Bespovratna sredstva - Ukupno (EU+Nac) HRK
= Ukupna ugovorena vrijednost bespovratnih sredstava]]/7.5345</f>
        <v>262556.33286880347</v>
      </c>
      <c r="U3617" s="19">
        <v>0</v>
      </c>
      <c r="V3617" s="20">
        <f>Ugovori_OPULJP[[#This Row],[Javni doprinos korisnika - HRK]]/7.5345</f>
        <v>0</v>
      </c>
      <c r="W3617" s="19">
        <v>0</v>
      </c>
      <c r="X3617" s="20">
        <f>Ugovori_OPULJP[[#This Row],[Privatni doprinos korisnika - HRK]]/7.5345</f>
        <v>0</v>
      </c>
      <c r="Y3617" s="21">
        <f>Ugovori_OPULJP[[#This Row],[Bespovratna sredstva - Ukupno (EU+Nac) HRK
= Ukupna ugovorena vrijednost bespovratnih sredstava]]+Ugovori_OPULJP[[#This Row],[Javni doprinos korisnika - HRK]]+Ugovori_OPULJP[[#This Row],[Privatni doprinos korisnika - HRK]]</f>
        <v>1978230.69</v>
      </c>
      <c r="Z3617" s="22">
        <f>Ugovori_OPULJP[[#This Row],[UKUPNI PRIHVATLJIVI IZDACI
TOTAL ELIGIBLE EXPENDITURE
= Bespovratna sredstva ukupno + doprinos korisnika
= Ukupni prihvatljivi troškovi
= Ukupna ugovorena vrijednost projekta HRK]]/7.5345</f>
        <v>262556.33286880347</v>
      </c>
      <c r="AA3617" s="13" t="s">
        <v>2792</v>
      </c>
      <c r="AB3617" s="13" t="s">
        <v>145</v>
      </c>
      <c r="AC3617" s="12" t="s">
        <v>13120</v>
      </c>
      <c r="AD3617" s="12" t="s">
        <v>2794</v>
      </c>
    </row>
    <row r="3618" spans="1:30" ht="88.5" customHeight="1" x14ac:dyDescent="0.3">
      <c r="A3618" s="10" t="s">
        <v>13121</v>
      </c>
      <c r="B3618" s="11" t="s">
        <v>2787</v>
      </c>
      <c r="C3618" s="12" t="s">
        <v>2788</v>
      </c>
      <c r="D3618" s="12" t="s">
        <v>5985</v>
      </c>
      <c r="E3618" s="13" t="s">
        <v>63</v>
      </c>
      <c r="F3618" s="14" t="s">
        <v>13122</v>
      </c>
      <c r="G3618" s="14" t="s">
        <v>3760</v>
      </c>
      <c r="H3618" s="16">
        <v>44137</v>
      </c>
      <c r="I3618" s="16">
        <v>44683</v>
      </c>
      <c r="J3618" s="17" t="str">
        <f>IF(Ugovori_OPULJP[[#This Row],[DATUM ZAVRŠETKA OPERACIJE]]&gt;DATE(2023,12,31),"u provedbi","završen")</f>
        <v>završen</v>
      </c>
      <c r="K3618" s="15" t="s">
        <v>1822</v>
      </c>
      <c r="L3618" s="15" t="s">
        <v>380</v>
      </c>
      <c r="M3618" s="18">
        <v>0.85</v>
      </c>
      <c r="N3618" s="18">
        <v>0.15</v>
      </c>
      <c r="O3618" s="19">
        <f>Ugovori_OPULJP[[#This Row],[Bespovratna sredstva - Ukupno (EU+Nac) HRK
= Ukupna ugovorena vrijednost bespovratnih sredstava]]*Ugovori_OPULJP[[#This Row],[EU STOPA SUFINANCIRANJA %
EU CO-FINANCING RATE %]]</f>
        <v>1630971.585</v>
      </c>
      <c r="P3618" s="20">
        <f>Ugovori_OPULJP[[#This Row],[Bespovratna sredstva - EU dio - HRK]]/7.5345</f>
        <v>216467.12920565397</v>
      </c>
      <c r="Q3618" s="19">
        <f>Ugovori_OPULJP[[#This Row],[Bespovratna sredstva - Ukupno (EU+Nac) HRK
= Ukupna ugovorena vrijednost bespovratnih sredstava]]*Ugovori_OPULJP[[#This Row],[STOPA NACIONALNOG SUFINANCIRANJA %]]</f>
        <v>287818.51500000001</v>
      </c>
      <c r="R3618" s="20">
        <f>Ugovori_OPULJP[[#This Row],[Bespovratna sredstva - Nacionalni dio - HRK]]/7.5345</f>
        <v>38200.081624527178</v>
      </c>
      <c r="S3618" s="19">
        <v>1918790.1</v>
      </c>
      <c r="T3618" s="20">
        <f>Ugovori_OPULJP[[#This Row],[Bespovratna sredstva - Ukupno (EU+Nac) HRK
= Ukupna ugovorena vrijednost bespovratnih sredstava]]/7.5345</f>
        <v>254667.21083018117</v>
      </c>
      <c r="U3618" s="19">
        <v>0</v>
      </c>
      <c r="V3618" s="20">
        <f>Ugovori_OPULJP[[#This Row],[Javni doprinos korisnika - HRK]]/7.5345</f>
        <v>0</v>
      </c>
      <c r="W3618" s="19">
        <v>0</v>
      </c>
      <c r="X3618" s="20">
        <f>Ugovori_OPULJP[[#This Row],[Privatni doprinos korisnika - HRK]]/7.5345</f>
        <v>0</v>
      </c>
      <c r="Y3618" s="21">
        <f>Ugovori_OPULJP[[#This Row],[Bespovratna sredstva - Ukupno (EU+Nac) HRK
= Ukupna ugovorena vrijednost bespovratnih sredstava]]+Ugovori_OPULJP[[#This Row],[Javni doprinos korisnika - HRK]]+Ugovori_OPULJP[[#This Row],[Privatni doprinos korisnika - HRK]]</f>
        <v>1918790.1</v>
      </c>
      <c r="Z3618" s="22">
        <f>Ugovori_OPULJP[[#This Row],[UKUPNI PRIHVATLJIVI IZDACI
TOTAL ELIGIBLE EXPENDITURE
= Bespovratna sredstva ukupno + doprinos korisnika
= Ukupni prihvatljivi troškovi
= Ukupna ugovorena vrijednost projekta HRK]]/7.5345</f>
        <v>254667.21083018117</v>
      </c>
      <c r="AA3618" s="13" t="s">
        <v>2792</v>
      </c>
      <c r="AB3618" s="13" t="s">
        <v>145</v>
      </c>
      <c r="AC3618" s="98" t="s">
        <v>13123</v>
      </c>
      <c r="AD3618" s="12" t="s">
        <v>2794</v>
      </c>
    </row>
    <row r="3619" spans="1:30" ht="88.5" customHeight="1" x14ac:dyDescent="0.3">
      <c r="A3619" s="10" t="s">
        <v>13124</v>
      </c>
      <c r="B3619" s="11" t="s">
        <v>2787</v>
      </c>
      <c r="C3619" s="12" t="s">
        <v>2788</v>
      </c>
      <c r="D3619" s="12" t="s">
        <v>5985</v>
      </c>
      <c r="E3619" s="13" t="s">
        <v>63</v>
      </c>
      <c r="F3619" s="14" t="s">
        <v>13125</v>
      </c>
      <c r="G3619" s="14" t="s">
        <v>7077</v>
      </c>
      <c r="H3619" s="16">
        <v>44144</v>
      </c>
      <c r="I3619" s="16">
        <v>44874</v>
      </c>
      <c r="J3619" s="17" t="str">
        <f>IF(Ugovori_OPULJP[[#This Row],[DATUM ZAVRŠETKA OPERACIJE]]&gt;DATE(2023,12,31),"u provedbi","završen")</f>
        <v>završen</v>
      </c>
      <c r="K3619" s="15" t="s">
        <v>144</v>
      </c>
      <c r="L3619" s="15" t="s">
        <v>144</v>
      </c>
      <c r="M3619" s="18">
        <v>0.85</v>
      </c>
      <c r="N3619" s="18">
        <v>0.15</v>
      </c>
      <c r="O3619" s="19">
        <f>Ugovori_OPULJP[[#This Row],[Bespovratna sredstva - Ukupno (EU+Nac) HRK
= Ukupna ugovorena vrijednost bespovratnih sredstava]]*Ugovori_OPULJP[[#This Row],[EU STOPA SUFINANCIRANJA %
EU CO-FINANCING RATE %]]</f>
        <v>1690990.0085</v>
      </c>
      <c r="P3619" s="20">
        <f>Ugovori_OPULJP[[#This Row],[Bespovratna sredstva - EU dio - HRK]]/7.5345</f>
        <v>224432.94292919236</v>
      </c>
      <c r="Q3619" s="19">
        <f>Ugovori_OPULJP[[#This Row],[Bespovratna sredstva - Ukupno (EU+Nac) HRK
= Ukupna ugovorena vrijednost bespovratnih sredstava]]*Ugovori_OPULJP[[#This Row],[STOPA NACIONALNOG SUFINANCIRANJA %]]</f>
        <v>298410.00150000001</v>
      </c>
      <c r="R3619" s="20">
        <f>Ugovori_OPULJP[[#This Row],[Bespovratna sredstva - Nacionalni dio - HRK]]/7.5345</f>
        <v>39605.813458092773</v>
      </c>
      <c r="S3619" s="19">
        <v>1989400.01</v>
      </c>
      <c r="T3619" s="20">
        <f>Ugovori_OPULJP[[#This Row],[Bespovratna sredstva - Ukupno (EU+Nac) HRK
= Ukupna ugovorena vrijednost bespovratnih sredstava]]/7.5345</f>
        <v>264038.75638728513</v>
      </c>
      <c r="U3619" s="19">
        <v>0</v>
      </c>
      <c r="V3619" s="20">
        <f>Ugovori_OPULJP[[#This Row],[Javni doprinos korisnika - HRK]]/7.5345</f>
        <v>0</v>
      </c>
      <c r="W3619" s="19">
        <v>0</v>
      </c>
      <c r="X3619" s="20">
        <f>Ugovori_OPULJP[[#This Row],[Privatni doprinos korisnika - HRK]]/7.5345</f>
        <v>0</v>
      </c>
      <c r="Y3619" s="21">
        <f>Ugovori_OPULJP[[#This Row],[Bespovratna sredstva - Ukupno (EU+Nac) HRK
= Ukupna ugovorena vrijednost bespovratnih sredstava]]+Ugovori_OPULJP[[#This Row],[Javni doprinos korisnika - HRK]]+Ugovori_OPULJP[[#This Row],[Privatni doprinos korisnika - HRK]]</f>
        <v>1989400.01</v>
      </c>
      <c r="Z3619" s="22">
        <f>Ugovori_OPULJP[[#This Row],[UKUPNI PRIHVATLJIVI IZDACI
TOTAL ELIGIBLE EXPENDITURE
= Bespovratna sredstva ukupno + doprinos korisnika
= Ukupni prihvatljivi troškovi
= Ukupna ugovorena vrijednost projekta HRK]]/7.5345</f>
        <v>264038.75638728513</v>
      </c>
      <c r="AA3619" s="13" t="s">
        <v>2792</v>
      </c>
      <c r="AB3619" s="13" t="s">
        <v>145</v>
      </c>
      <c r="AC3619" s="98" t="s">
        <v>13126</v>
      </c>
      <c r="AD3619" s="12" t="s">
        <v>2794</v>
      </c>
    </row>
    <row r="3620" spans="1:30" ht="88.5" customHeight="1" x14ac:dyDescent="0.3">
      <c r="A3620" s="10" t="s">
        <v>13127</v>
      </c>
      <c r="B3620" s="11" t="s">
        <v>2787</v>
      </c>
      <c r="C3620" s="12" t="s">
        <v>2788</v>
      </c>
      <c r="D3620" s="12" t="s">
        <v>5985</v>
      </c>
      <c r="E3620" s="13" t="s">
        <v>63</v>
      </c>
      <c r="F3620" s="14" t="s">
        <v>13128</v>
      </c>
      <c r="G3620" s="14" t="s">
        <v>3869</v>
      </c>
      <c r="H3620" s="16">
        <v>44141</v>
      </c>
      <c r="I3620" s="16">
        <v>44871</v>
      </c>
      <c r="J3620" s="17" t="str">
        <f>IF(Ugovori_OPULJP[[#This Row],[DATUM ZAVRŠETKA OPERACIJE]]&gt;DATE(2023,12,31),"u provedbi","završen")</f>
        <v>završen</v>
      </c>
      <c r="K3620" s="15" t="s">
        <v>71</v>
      </c>
      <c r="L3620" s="15" t="s">
        <v>71</v>
      </c>
      <c r="M3620" s="18">
        <v>0.85</v>
      </c>
      <c r="N3620" s="18">
        <v>0.15</v>
      </c>
      <c r="O3620" s="19">
        <f>Ugovori_OPULJP[[#This Row],[Bespovratna sredstva - Ukupno (EU+Nac) HRK
= Ukupna ugovorena vrijednost bespovratnih sredstava]]*Ugovori_OPULJP[[#This Row],[EU STOPA SUFINANCIRANJA %
EU CO-FINANCING RATE %]]</f>
        <v>1323264.2239999999</v>
      </c>
      <c r="P3620" s="20">
        <f>Ugovori_OPULJP[[#This Row],[Bespovratna sredstva - EU dio - HRK]]/7.5345</f>
        <v>175627.3440838808</v>
      </c>
      <c r="Q3620" s="19">
        <f>Ugovori_OPULJP[[#This Row],[Bespovratna sredstva - Ukupno (EU+Nac) HRK
= Ukupna ugovorena vrijednost bespovratnih sredstava]]*Ugovori_OPULJP[[#This Row],[STOPA NACIONALNOG SUFINANCIRANJA %]]</f>
        <v>233517.21599999999</v>
      </c>
      <c r="R3620" s="20">
        <f>Ugovori_OPULJP[[#This Row],[Bespovratna sredstva - Nacionalni dio - HRK]]/7.5345</f>
        <v>30993.060720684847</v>
      </c>
      <c r="S3620" s="19">
        <v>1556781.44</v>
      </c>
      <c r="T3620" s="20">
        <f>Ugovori_OPULJP[[#This Row],[Bespovratna sredstva - Ukupno (EU+Nac) HRK
= Ukupna ugovorena vrijednost bespovratnih sredstava]]/7.5345</f>
        <v>206620.40480456565</v>
      </c>
      <c r="U3620" s="19">
        <v>0</v>
      </c>
      <c r="V3620" s="20">
        <f>Ugovori_OPULJP[[#This Row],[Javni doprinos korisnika - HRK]]/7.5345</f>
        <v>0</v>
      </c>
      <c r="W3620" s="19">
        <v>0</v>
      </c>
      <c r="X3620" s="20">
        <f>Ugovori_OPULJP[[#This Row],[Privatni doprinos korisnika - HRK]]/7.5345</f>
        <v>0</v>
      </c>
      <c r="Y3620" s="21">
        <f>Ugovori_OPULJP[[#This Row],[Bespovratna sredstva - Ukupno (EU+Nac) HRK
= Ukupna ugovorena vrijednost bespovratnih sredstava]]+Ugovori_OPULJP[[#This Row],[Javni doprinos korisnika - HRK]]+Ugovori_OPULJP[[#This Row],[Privatni doprinos korisnika - HRK]]</f>
        <v>1556781.44</v>
      </c>
      <c r="Z3620" s="22">
        <f>Ugovori_OPULJP[[#This Row],[UKUPNI PRIHVATLJIVI IZDACI
TOTAL ELIGIBLE EXPENDITURE
= Bespovratna sredstva ukupno + doprinos korisnika
= Ukupni prihvatljivi troškovi
= Ukupna ugovorena vrijednost projekta HRK]]/7.5345</f>
        <v>206620.40480456565</v>
      </c>
      <c r="AA3620" s="13" t="s">
        <v>2792</v>
      </c>
      <c r="AB3620" s="13" t="s">
        <v>145</v>
      </c>
      <c r="AC3620" s="98" t="s">
        <v>13129</v>
      </c>
      <c r="AD3620" s="12" t="s">
        <v>2794</v>
      </c>
    </row>
    <row r="3621" spans="1:30" ht="88.5" customHeight="1" x14ac:dyDescent="0.3">
      <c r="A3621" s="10" t="s">
        <v>13130</v>
      </c>
      <c r="B3621" s="11" t="s">
        <v>2787</v>
      </c>
      <c r="C3621" s="12" t="s">
        <v>2788</v>
      </c>
      <c r="D3621" s="12" t="s">
        <v>5985</v>
      </c>
      <c r="E3621" s="13" t="s">
        <v>63</v>
      </c>
      <c r="F3621" s="14" t="s">
        <v>13131</v>
      </c>
      <c r="G3621" s="14" t="s">
        <v>13132</v>
      </c>
      <c r="H3621" s="16">
        <v>44137</v>
      </c>
      <c r="I3621" s="16">
        <v>44867</v>
      </c>
      <c r="J3621" s="17" t="str">
        <f>IF(Ugovori_OPULJP[[#This Row],[DATUM ZAVRŠETKA OPERACIJE]]&gt;DATE(2023,12,31),"u provedbi","završen")</f>
        <v>završen</v>
      </c>
      <c r="K3621" s="15" t="s">
        <v>362</v>
      </c>
      <c r="L3621" s="15" t="s">
        <v>21</v>
      </c>
      <c r="M3621" s="18">
        <v>0.85</v>
      </c>
      <c r="N3621" s="18">
        <v>0.15</v>
      </c>
      <c r="O3621" s="19">
        <f>Ugovori_OPULJP[[#This Row],[Bespovratna sredstva - Ukupno (EU+Nac) HRK
= Ukupna ugovorena vrijednost bespovratnih sredstava]]*Ugovori_OPULJP[[#This Row],[EU STOPA SUFINANCIRANJA %
EU CO-FINANCING RATE %]]</f>
        <v>1661240</v>
      </c>
      <c r="P3621" s="20">
        <f>Ugovori_OPULJP[[#This Row],[Bespovratna sredstva - EU dio - HRK]]/7.5345</f>
        <v>220484.43825071337</v>
      </c>
      <c r="Q3621" s="19">
        <f>Ugovori_OPULJP[[#This Row],[Bespovratna sredstva - Ukupno (EU+Nac) HRK
= Ukupna ugovorena vrijednost bespovratnih sredstava]]*Ugovori_OPULJP[[#This Row],[STOPA NACIONALNOG SUFINANCIRANJA %]]</f>
        <v>293160</v>
      </c>
      <c r="R3621" s="20">
        <f>Ugovori_OPULJP[[#This Row],[Bespovratna sredstva - Nacionalni dio - HRK]]/7.5345</f>
        <v>38909.018514831769</v>
      </c>
      <c r="S3621" s="19">
        <v>1954400</v>
      </c>
      <c r="T3621" s="20">
        <f>Ugovori_OPULJP[[#This Row],[Bespovratna sredstva - Ukupno (EU+Nac) HRK
= Ukupna ugovorena vrijednost bespovratnih sredstava]]/7.5345</f>
        <v>259393.45676554515</v>
      </c>
      <c r="U3621" s="19">
        <v>0</v>
      </c>
      <c r="V3621" s="20">
        <f>Ugovori_OPULJP[[#This Row],[Javni doprinos korisnika - HRK]]/7.5345</f>
        <v>0</v>
      </c>
      <c r="W3621" s="19">
        <v>0</v>
      </c>
      <c r="X3621" s="20">
        <f>Ugovori_OPULJP[[#This Row],[Privatni doprinos korisnika - HRK]]/7.5345</f>
        <v>0</v>
      </c>
      <c r="Y3621" s="21">
        <f>Ugovori_OPULJP[[#This Row],[Bespovratna sredstva - Ukupno (EU+Nac) HRK
= Ukupna ugovorena vrijednost bespovratnih sredstava]]+Ugovori_OPULJP[[#This Row],[Javni doprinos korisnika - HRK]]+Ugovori_OPULJP[[#This Row],[Privatni doprinos korisnika - HRK]]</f>
        <v>1954400</v>
      </c>
      <c r="Z3621" s="22">
        <f>Ugovori_OPULJP[[#This Row],[UKUPNI PRIHVATLJIVI IZDACI
TOTAL ELIGIBLE EXPENDITURE
= Bespovratna sredstva ukupno + doprinos korisnika
= Ukupni prihvatljivi troškovi
= Ukupna ugovorena vrijednost projekta HRK]]/7.5345</f>
        <v>259393.45676554515</v>
      </c>
      <c r="AA3621" s="13" t="s">
        <v>2792</v>
      </c>
      <c r="AB3621" s="13" t="s">
        <v>145</v>
      </c>
      <c r="AC3621" s="98" t="s">
        <v>13133</v>
      </c>
      <c r="AD3621" s="12" t="s">
        <v>2794</v>
      </c>
    </row>
    <row r="3622" spans="1:30" ht="88.5" customHeight="1" x14ac:dyDescent="0.3">
      <c r="A3622" s="10" t="s">
        <v>13134</v>
      </c>
      <c r="B3622" s="11" t="s">
        <v>2787</v>
      </c>
      <c r="C3622" s="12" t="s">
        <v>2788</v>
      </c>
      <c r="D3622" s="12" t="s">
        <v>5985</v>
      </c>
      <c r="E3622" s="13" t="s">
        <v>63</v>
      </c>
      <c r="F3622" s="14" t="s">
        <v>13135</v>
      </c>
      <c r="G3622" s="14" t="s">
        <v>8286</v>
      </c>
      <c r="H3622" s="16">
        <v>44137</v>
      </c>
      <c r="I3622" s="16">
        <v>44532</v>
      </c>
      <c r="J3622" s="17" t="str">
        <f>IF(Ugovori_OPULJP[[#This Row],[DATUM ZAVRŠETKA OPERACIJE]]&gt;DATE(2023,12,31),"u provedbi","završen")</f>
        <v>završen</v>
      </c>
      <c r="K3622" s="15" t="s">
        <v>21</v>
      </c>
      <c r="L3622" s="15" t="s">
        <v>21</v>
      </c>
      <c r="M3622" s="18">
        <v>0.85</v>
      </c>
      <c r="N3622" s="18">
        <v>0.15</v>
      </c>
      <c r="O3622" s="19">
        <f>Ugovori_OPULJP[[#This Row],[Bespovratna sredstva - Ukupno (EU+Nac) HRK
= Ukupna ugovorena vrijednost bespovratnih sredstava]]*Ugovori_OPULJP[[#This Row],[EU STOPA SUFINANCIRANJA %
EU CO-FINANCING RATE %]]</f>
        <v>792693.32299999997</v>
      </c>
      <c r="P3622" s="20">
        <f>Ugovori_OPULJP[[#This Row],[Bespovratna sredstva - EU dio - HRK]]/7.5345</f>
        <v>105208.48404008227</v>
      </c>
      <c r="Q3622" s="19">
        <f>Ugovori_OPULJP[[#This Row],[Bespovratna sredstva - Ukupno (EU+Nac) HRK
= Ukupna ugovorena vrijednost bespovratnih sredstava]]*Ugovori_OPULJP[[#This Row],[STOPA NACIONALNOG SUFINANCIRANJA %]]</f>
        <v>139887.057</v>
      </c>
      <c r="R3622" s="20">
        <f>Ugovori_OPULJP[[#This Row],[Bespovratna sredstva - Nacionalni dio - HRK]]/7.5345</f>
        <v>18566.203065896872</v>
      </c>
      <c r="S3622" s="19">
        <v>932580.38</v>
      </c>
      <c r="T3622" s="20">
        <f>Ugovori_OPULJP[[#This Row],[Bespovratna sredstva - Ukupno (EU+Nac) HRK
= Ukupna ugovorena vrijednost bespovratnih sredstava]]/7.5345</f>
        <v>123774.68710597916</v>
      </c>
      <c r="U3622" s="19">
        <v>0</v>
      </c>
      <c r="V3622" s="20">
        <f>Ugovori_OPULJP[[#This Row],[Javni doprinos korisnika - HRK]]/7.5345</f>
        <v>0</v>
      </c>
      <c r="W3622" s="19">
        <v>0</v>
      </c>
      <c r="X3622" s="20">
        <f>Ugovori_OPULJP[[#This Row],[Privatni doprinos korisnika - HRK]]/7.5345</f>
        <v>0</v>
      </c>
      <c r="Y3622" s="21">
        <f>Ugovori_OPULJP[[#This Row],[Bespovratna sredstva - Ukupno (EU+Nac) HRK
= Ukupna ugovorena vrijednost bespovratnih sredstava]]+Ugovori_OPULJP[[#This Row],[Javni doprinos korisnika - HRK]]+Ugovori_OPULJP[[#This Row],[Privatni doprinos korisnika - HRK]]</f>
        <v>932580.38</v>
      </c>
      <c r="Z3622" s="22">
        <f>Ugovori_OPULJP[[#This Row],[UKUPNI PRIHVATLJIVI IZDACI
TOTAL ELIGIBLE EXPENDITURE
= Bespovratna sredstva ukupno + doprinos korisnika
= Ukupni prihvatljivi troškovi
= Ukupna ugovorena vrijednost projekta HRK]]/7.5345</f>
        <v>123774.68710597916</v>
      </c>
      <c r="AA3622" s="13" t="s">
        <v>2792</v>
      </c>
      <c r="AB3622" s="13" t="s">
        <v>145</v>
      </c>
      <c r="AC3622" s="98" t="s">
        <v>13136</v>
      </c>
      <c r="AD3622" s="12" t="s">
        <v>2794</v>
      </c>
    </row>
    <row r="3623" spans="1:30" ht="88.5" customHeight="1" x14ac:dyDescent="0.3">
      <c r="A3623" s="10" t="s">
        <v>13137</v>
      </c>
      <c r="B3623" s="11" t="s">
        <v>2787</v>
      </c>
      <c r="C3623" s="12" t="s">
        <v>2788</v>
      </c>
      <c r="D3623" s="12" t="s">
        <v>5985</v>
      </c>
      <c r="E3623" s="13" t="s">
        <v>63</v>
      </c>
      <c r="F3623" s="14" t="s">
        <v>13138</v>
      </c>
      <c r="G3623" s="14" t="s">
        <v>13139</v>
      </c>
      <c r="H3623" s="16">
        <v>44144</v>
      </c>
      <c r="I3623" s="16">
        <v>44874</v>
      </c>
      <c r="J3623" s="17" t="str">
        <f>IF(Ugovori_OPULJP[[#This Row],[DATUM ZAVRŠETKA OPERACIJE]]&gt;DATE(2023,12,31),"u provedbi","završen")</f>
        <v>završen</v>
      </c>
      <c r="K3623" s="15" t="s">
        <v>324</v>
      </c>
      <c r="L3623" s="15" t="s">
        <v>324</v>
      </c>
      <c r="M3623" s="18">
        <v>0.85</v>
      </c>
      <c r="N3623" s="18">
        <v>0.15</v>
      </c>
      <c r="O3623" s="19">
        <f>Ugovori_OPULJP[[#This Row],[Bespovratna sredstva - Ukupno (EU+Nac) HRK
= Ukupna ugovorena vrijednost bespovratnih sredstava]]*Ugovori_OPULJP[[#This Row],[EU STOPA SUFINANCIRANJA %
EU CO-FINANCING RATE %]]</f>
        <v>1177029</v>
      </c>
      <c r="P3623" s="20">
        <f>Ugovori_OPULJP[[#This Row],[Bespovratna sredstva - EU dio - HRK]]/7.5345</f>
        <v>156218.59446545888</v>
      </c>
      <c r="Q3623" s="19">
        <f>Ugovori_OPULJP[[#This Row],[Bespovratna sredstva - Ukupno (EU+Nac) HRK
= Ukupna ugovorena vrijednost bespovratnih sredstava]]*Ugovori_OPULJP[[#This Row],[STOPA NACIONALNOG SUFINANCIRANJA %]]</f>
        <v>207711</v>
      </c>
      <c r="R3623" s="20">
        <f>Ugovori_OPULJP[[#This Row],[Bespovratna sredstva - Nacionalni dio - HRK]]/7.5345</f>
        <v>27567.987258610392</v>
      </c>
      <c r="S3623" s="19">
        <v>1384740</v>
      </c>
      <c r="T3623" s="20">
        <f>Ugovori_OPULJP[[#This Row],[Bespovratna sredstva - Ukupno (EU+Nac) HRK
= Ukupna ugovorena vrijednost bespovratnih sredstava]]/7.5345</f>
        <v>183786.58172406928</v>
      </c>
      <c r="U3623" s="19">
        <v>0</v>
      </c>
      <c r="V3623" s="20">
        <f>Ugovori_OPULJP[[#This Row],[Javni doprinos korisnika - HRK]]/7.5345</f>
        <v>0</v>
      </c>
      <c r="W3623" s="19">
        <v>0</v>
      </c>
      <c r="X3623" s="20">
        <f>Ugovori_OPULJP[[#This Row],[Privatni doprinos korisnika - HRK]]/7.5345</f>
        <v>0</v>
      </c>
      <c r="Y3623" s="21">
        <f>Ugovori_OPULJP[[#This Row],[Bespovratna sredstva - Ukupno (EU+Nac) HRK
= Ukupna ugovorena vrijednost bespovratnih sredstava]]+Ugovori_OPULJP[[#This Row],[Javni doprinos korisnika - HRK]]+Ugovori_OPULJP[[#This Row],[Privatni doprinos korisnika - HRK]]</f>
        <v>1384740</v>
      </c>
      <c r="Z3623" s="22">
        <f>Ugovori_OPULJP[[#This Row],[UKUPNI PRIHVATLJIVI IZDACI
TOTAL ELIGIBLE EXPENDITURE
= Bespovratna sredstva ukupno + doprinos korisnika
= Ukupni prihvatljivi troškovi
= Ukupna ugovorena vrijednost projekta HRK]]/7.5345</f>
        <v>183786.58172406928</v>
      </c>
      <c r="AA3623" s="13" t="s">
        <v>2792</v>
      </c>
      <c r="AB3623" s="13" t="s">
        <v>145</v>
      </c>
      <c r="AC3623" s="98" t="s">
        <v>13140</v>
      </c>
      <c r="AD3623" s="12" t="s">
        <v>2794</v>
      </c>
    </row>
    <row r="3624" spans="1:30" ht="88.5" customHeight="1" x14ac:dyDescent="0.3">
      <c r="A3624" s="10" t="s">
        <v>13141</v>
      </c>
      <c r="B3624" s="11" t="s">
        <v>2787</v>
      </c>
      <c r="C3624" s="12" t="s">
        <v>2788</v>
      </c>
      <c r="D3624" s="12" t="s">
        <v>5985</v>
      </c>
      <c r="E3624" s="13" t="s">
        <v>63</v>
      </c>
      <c r="F3624" s="14" t="s">
        <v>13142</v>
      </c>
      <c r="G3624" s="14" t="s">
        <v>13143</v>
      </c>
      <c r="H3624" s="16">
        <v>44137</v>
      </c>
      <c r="I3624" s="16">
        <v>44867</v>
      </c>
      <c r="J3624" s="17" t="str">
        <f>IF(Ugovori_OPULJP[[#This Row],[DATUM ZAVRŠETKA OPERACIJE]]&gt;DATE(2023,12,31),"u provedbi","završen")</f>
        <v>završen</v>
      </c>
      <c r="K3624" s="15" t="s">
        <v>144</v>
      </c>
      <c r="L3624" s="15" t="s">
        <v>144</v>
      </c>
      <c r="M3624" s="18">
        <v>0.85</v>
      </c>
      <c r="N3624" s="18">
        <v>0.15</v>
      </c>
      <c r="O3624" s="19">
        <f>Ugovori_OPULJP[[#This Row],[Bespovratna sredstva - Ukupno (EU+Nac) HRK
= Ukupna ugovorena vrijednost bespovratnih sredstava]]*Ugovori_OPULJP[[#This Row],[EU STOPA SUFINANCIRANJA %
EU CO-FINANCING RATE %]]</f>
        <v>1017807</v>
      </c>
      <c r="P3624" s="20">
        <f>Ugovori_OPULJP[[#This Row],[Bespovratna sredstva - EU dio - HRK]]/7.5345</f>
        <v>135086.2034640653</v>
      </c>
      <c r="Q3624" s="19">
        <f>Ugovori_OPULJP[[#This Row],[Bespovratna sredstva - Ukupno (EU+Nac) HRK
= Ukupna ugovorena vrijednost bespovratnih sredstava]]*Ugovori_OPULJP[[#This Row],[STOPA NACIONALNOG SUFINANCIRANJA %]]</f>
        <v>179613</v>
      </c>
      <c r="R3624" s="20">
        <f>Ugovori_OPULJP[[#This Row],[Bespovratna sredstva - Nacionalni dio - HRK]]/7.5345</f>
        <v>23838.741787776227</v>
      </c>
      <c r="S3624" s="19">
        <v>1197420</v>
      </c>
      <c r="T3624" s="20">
        <f>Ugovori_OPULJP[[#This Row],[Bespovratna sredstva - Ukupno (EU+Nac) HRK
= Ukupna ugovorena vrijednost bespovratnih sredstava]]/7.5345</f>
        <v>158924.94525184153</v>
      </c>
      <c r="U3624" s="19">
        <v>0</v>
      </c>
      <c r="V3624" s="20">
        <f>Ugovori_OPULJP[[#This Row],[Javni doprinos korisnika - HRK]]/7.5345</f>
        <v>0</v>
      </c>
      <c r="W3624" s="19">
        <v>0</v>
      </c>
      <c r="X3624" s="20">
        <f>Ugovori_OPULJP[[#This Row],[Privatni doprinos korisnika - HRK]]/7.5345</f>
        <v>0</v>
      </c>
      <c r="Y3624" s="21">
        <f>Ugovori_OPULJP[[#This Row],[Bespovratna sredstva - Ukupno (EU+Nac) HRK
= Ukupna ugovorena vrijednost bespovratnih sredstava]]+Ugovori_OPULJP[[#This Row],[Javni doprinos korisnika - HRK]]+Ugovori_OPULJP[[#This Row],[Privatni doprinos korisnika - HRK]]</f>
        <v>1197420</v>
      </c>
      <c r="Z3624" s="22">
        <f>Ugovori_OPULJP[[#This Row],[UKUPNI PRIHVATLJIVI IZDACI
TOTAL ELIGIBLE EXPENDITURE
= Bespovratna sredstva ukupno + doprinos korisnika
= Ukupni prihvatljivi troškovi
= Ukupna ugovorena vrijednost projekta HRK]]/7.5345</f>
        <v>158924.94525184153</v>
      </c>
      <c r="AA3624" s="13" t="s">
        <v>2792</v>
      </c>
      <c r="AB3624" s="13" t="s">
        <v>145</v>
      </c>
      <c r="AC3624" s="98" t="s">
        <v>13144</v>
      </c>
      <c r="AD3624" s="12" t="s">
        <v>2794</v>
      </c>
    </row>
    <row r="3625" spans="1:30" ht="88.5" customHeight="1" x14ac:dyDescent="0.3">
      <c r="A3625" s="10" t="s">
        <v>13145</v>
      </c>
      <c r="B3625" s="11" t="s">
        <v>2787</v>
      </c>
      <c r="C3625" s="12" t="s">
        <v>2788</v>
      </c>
      <c r="D3625" s="12" t="s">
        <v>5985</v>
      </c>
      <c r="E3625" s="13" t="s">
        <v>63</v>
      </c>
      <c r="F3625" s="14" t="s">
        <v>13146</v>
      </c>
      <c r="G3625" s="14" t="s">
        <v>10268</v>
      </c>
      <c r="H3625" s="16">
        <v>44140</v>
      </c>
      <c r="I3625" s="16">
        <v>45051</v>
      </c>
      <c r="J3625" s="17" t="str">
        <f>IF(Ugovori_OPULJP[[#This Row],[DATUM ZAVRŠETKA OPERACIJE]]&gt;DATE(2023,12,31),"u provedbi","završen")</f>
        <v>završen</v>
      </c>
      <c r="K3625" s="15" t="s">
        <v>7295</v>
      </c>
      <c r="L3625" s="15" t="s">
        <v>71</v>
      </c>
      <c r="M3625" s="18">
        <v>0.85</v>
      </c>
      <c r="N3625" s="18">
        <v>0.15</v>
      </c>
      <c r="O3625" s="19">
        <f>Ugovori_OPULJP[[#This Row],[Bespovratna sredstva - Ukupno (EU+Nac) HRK
= Ukupna ugovorena vrijednost bespovratnih sredstava]]*Ugovori_OPULJP[[#This Row],[EU STOPA SUFINANCIRANJA %
EU CO-FINANCING RATE %]]</f>
        <v>1670766.63</v>
      </c>
      <c r="P3625" s="20">
        <f>Ugovori_OPULJP[[#This Row],[Bespovratna sredstva - EU dio - HRK]]/7.5345</f>
        <v>221748.83933904039</v>
      </c>
      <c r="Q3625" s="19">
        <f>Ugovori_OPULJP[[#This Row],[Bespovratna sredstva - Ukupno (EU+Nac) HRK
= Ukupna ugovorena vrijednost bespovratnih sredstava]]*Ugovori_OPULJP[[#This Row],[STOPA NACIONALNOG SUFINANCIRANJA %]]</f>
        <v>294841.17</v>
      </c>
      <c r="R3625" s="20">
        <f>Ugovori_OPULJP[[#This Row],[Bespovratna sredstva - Nacionalni dio - HRK]]/7.5345</f>
        <v>39132.148118654186</v>
      </c>
      <c r="S3625" s="19">
        <v>1965607.8</v>
      </c>
      <c r="T3625" s="20">
        <f>Ugovori_OPULJP[[#This Row],[Bespovratna sredstva - Ukupno (EU+Nac) HRK
= Ukupna ugovorena vrijednost bespovratnih sredstava]]/7.5345</f>
        <v>260880.9874576946</v>
      </c>
      <c r="U3625" s="19">
        <v>0</v>
      </c>
      <c r="V3625" s="20">
        <f>Ugovori_OPULJP[[#This Row],[Javni doprinos korisnika - HRK]]/7.5345</f>
        <v>0</v>
      </c>
      <c r="W3625" s="19">
        <v>0</v>
      </c>
      <c r="X3625" s="20">
        <f>Ugovori_OPULJP[[#This Row],[Privatni doprinos korisnika - HRK]]/7.5345</f>
        <v>0</v>
      </c>
      <c r="Y3625" s="21">
        <f>Ugovori_OPULJP[[#This Row],[Bespovratna sredstva - Ukupno (EU+Nac) HRK
= Ukupna ugovorena vrijednost bespovratnih sredstava]]+Ugovori_OPULJP[[#This Row],[Javni doprinos korisnika - HRK]]+Ugovori_OPULJP[[#This Row],[Privatni doprinos korisnika - HRK]]</f>
        <v>1965607.8</v>
      </c>
      <c r="Z3625" s="22">
        <f>Ugovori_OPULJP[[#This Row],[UKUPNI PRIHVATLJIVI IZDACI
TOTAL ELIGIBLE EXPENDITURE
= Bespovratna sredstva ukupno + doprinos korisnika
= Ukupni prihvatljivi troškovi
= Ukupna ugovorena vrijednost projekta HRK]]/7.5345</f>
        <v>260880.9874576946</v>
      </c>
      <c r="AA3625" s="13" t="s">
        <v>2792</v>
      </c>
      <c r="AB3625" s="13" t="s">
        <v>145</v>
      </c>
      <c r="AC3625" s="98" t="s">
        <v>13147</v>
      </c>
      <c r="AD3625" s="12" t="s">
        <v>2794</v>
      </c>
    </row>
    <row r="3626" spans="1:30" ht="88.5" customHeight="1" x14ac:dyDescent="0.3">
      <c r="A3626" s="31" t="s">
        <v>13148</v>
      </c>
      <c r="B3626" s="25" t="s">
        <v>2787</v>
      </c>
      <c r="C3626" s="26" t="s">
        <v>2788</v>
      </c>
      <c r="D3626" s="12" t="s">
        <v>5985</v>
      </c>
      <c r="E3626" s="13" t="s">
        <v>63</v>
      </c>
      <c r="F3626" s="32" t="s">
        <v>13149</v>
      </c>
      <c r="G3626" s="32" t="s">
        <v>13150</v>
      </c>
      <c r="H3626" s="29">
        <v>44154</v>
      </c>
      <c r="I3626" s="29">
        <v>44884</v>
      </c>
      <c r="J3626" s="17" t="str">
        <f>IF(Ugovori_OPULJP[[#This Row],[DATUM ZAVRŠETKA OPERACIJE]]&gt;DATE(2023,12,31),"u provedbi","završen")</f>
        <v>završen</v>
      </c>
      <c r="K3626" s="37" t="s">
        <v>240</v>
      </c>
      <c r="L3626" s="28" t="s">
        <v>240</v>
      </c>
      <c r="M3626" s="18">
        <v>0.85</v>
      </c>
      <c r="N3626" s="18">
        <v>0.15</v>
      </c>
      <c r="O3626" s="19">
        <f>Ugovori_OPULJP[[#This Row],[Bespovratna sredstva - Ukupno (EU+Nac) HRK
= Ukupna ugovorena vrijednost bespovratnih sredstava]]*Ugovori_OPULJP[[#This Row],[EU STOPA SUFINANCIRANJA %
EU CO-FINANCING RATE %]]</f>
        <v>1549389.52</v>
      </c>
      <c r="P3626" s="20">
        <f>Ugovori_OPULJP[[#This Row],[Bespovratna sredstva - EU dio - HRK]]/7.5345</f>
        <v>205639.3284225894</v>
      </c>
      <c r="Q3626" s="19">
        <f>Ugovori_OPULJP[[#This Row],[Bespovratna sredstva - Ukupno (EU+Nac) HRK
= Ukupna ugovorena vrijednost bespovratnih sredstava]]*Ugovori_OPULJP[[#This Row],[STOPA NACIONALNOG SUFINANCIRANJA %]]</f>
        <v>273421.68</v>
      </c>
      <c r="R3626" s="20">
        <f>Ugovori_OPULJP[[#This Row],[Bespovratna sredstva - Nacionalni dio - HRK]]/7.5345</f>
        <v>36289.293251045186</v>
      </c>
      <c r="S3626" s="21">
        <v>1822811.2</v>
      </c>
      <c r="T3626" s="22">
        <f>Ugovori_OPULJP[[#This Row],[Bespovratna sredstva - Ukupno (EU+Nac) HRK
= Ukupna ugovorena vrijednost bespovratnih sredstava]]/7.5345</f>
        <v>241928.6216736346</v>
      </c>
      <c r="U3626" s="19">
        <v>0</v>
      </c>
      <c r="V3626" s="20">
        <f>Ugovori_OPULJP[[#This Row],[Javni doprinos korisnika - HRK]]/7.5345</f>
        <v>0</v>
      </c>
      <c r="W3626" s="19">
        <v>0</v>
      </c>
      <c r="X3626" s="20">
        <f>Ugovori_OPULJP[[#This Row],[Privatni doprinos korisnika - HRK]]/7.5345</f>
        <v>0</v>
      </c>
      <c r="Y3626" s="21">
        <f>Ugovori_OPULJP[[#This Row],[Bespovratna sredstva - Ukupno (EU+Nac) HRK
= Ukupna ugovorena vrijednost bespovratnih sredstava]]+Ugovori_OPULJP[[#This Row],[Javni doprinos korisnika - HRK]]+Ugovori_OPULJP[[#This Row],[Privatni doprinos korisnika - HRK]]</f>
        <v>1822811.2</v>
      </c>
      <c r="Z3626" s="22">
        <f>Ugovori_OPULJP[[#This Row],[UKUPNI PRIHVATLJIVI IZDACI
TOTAL ELIGIBLE EXPENDITURE
= Bespovratna sredstva ukupno + doprinos korisnika
= Ukupni prihvatljivi troškovi
= Ukupna ugovorena vrijednost projekta HRK]]/7.5345</f>
        <v>241928.6216736346</v>
      </c>
      <c r="AA3626" s="27" t="s">
        <v>2792</v>
      </c>
      <c r="AB3626" s="27" t="s">
        <v>145</v>
      </c>
      <c r="AC3626" s="91" t="s">
        <v>13151</v>
      </c>
      <c r="AD3626" s="12" t="s">
        <v>2794</v>
      </c>
    </row>
    <row r="3627" spans="1:30" ht="88.5" customHeight="1" x14ac:dyDescent="0.3">
      <c r="A3627" s="10" t="s">
        <v>13152</v>
      </c>
      <c r="B3627" s="11" t="s">
        <v>2787</v>
      </c>
      <c r="C3627" s="12" t="s">
        <v>2788</v>
      </c>
      <c r="D3627" s="12" t="s">
        <v>5985</v>
      </c>
      <c r="E3627" s="13" t="s">
        <v>63</v>
      </c>
      <c r="F3627" s="14" t="s">
        <v>13153</v>
      </c>
      <c r="G3627" s="14" t="s">
        <v>13154</v>
      </c>
      <c r="H3627" s="16">
        <v>44145</v>
      </c>
      <c r="I3627" s="16">
        <v>44875</v>
      </c>
      <c r="J3627" s="17" t="str">
        <f>IF(Ugovori_OPULJP[[#This Row],[DATUM ZAVRŠETKA OPERACIJE]]&gt;DATE(2023,12,31),"u provedbi","završen")</f>
        <v>završen</v>
      </c>
      <c r="K3627" s="15" t="s">
        <v>71</v>
      </c>
      <c r="L3627" s="15" t="s">
        <v>71</v>
      </c>
      <c r="M3627" s="18">
        <v>0.85</v>
      </c>
      <c r="N3627" s="18">
        <v>0.15</v>
      </c>
      <c r="O3627" s="19">
        <f>Ugovori_OPULJP[[#This Row],[Bespovratna sredstva - Ukupno (EU+Nac) HRK
= Ukupna ugovorena vrijednost bespovratnih sredstava]]*Ugovori_OPULJP[[#This Row],[EU STOPA SUFINANCIRANJA %
EU CO-FINANCING RATE %]]</f>
        <v>1619352</v>
      </c>
      <c r="P3627" s="20">
        <f>Ugovori_OPULJP[[#This Row],[Bespovratna sredstva - EU dio - HRK]]/7.5345</f>
        <v>214924.94525184151</v>
      </c>
      <c r="Q3627" s="19">
        <f>Ugovori_OPULJP[[#This Row],[Bespovratna sredstva - Ukupno (EU+Nac) HRK
= Ukupna ugovorena vrijednost bespovratnih sredstava]]*Ugovori_OPULJP[[#This Row],[STOPA NACIONALNOG SUFINANCIRANJA %]]</f>
        <v>285768</v>
      </c>
      <c r="R3627" s="20">
        <f>Ugovori_OPULJP[[#This Row],[Bespovratna sredstva - Nacionalni dio - HRK]]/7.5345</f>
        <v>37927.931515030854</v>
      </c>
      <c r="S3627" s="19">
        <v>1905120</v>
      </c>
      <c r="T3627" s="20">
        <f>Ugovori_OPULJP[[#This Row],[Bespovratna sredstva - Ukupno (EU+Nac) HRK
= Ukupna ugovorena vrijednost bespovratnih sredstava]]/7.5345</f>
        <v>252852.87676687236</v>
      </c>
      <c r="U3627" s="19">
        <v>0</v>
      </c>
      <c r="V3627" s="20">
        <f>Ugovori_OPULJP[[#This Row],[Javni doprinos korisnika - HRK]]/7.5345</f>
        <v>0</v>
      </c>
      <c r="W3627" s="19">
        <v>0</v>
      </c>
      <c r="X3627" s="20">
        <f>Ugovori_OPULJP[[#This Row],[Privatni doprinos korisnika - HRK]]/7.5345</f>
        <v>0</v>
      </c>
      <c r="Y3627" s="21">
        <f>Ugovori_OPULJP[[#This Row],[Bespovratna sredstva - Ukupno (EU+Nac) HRK
= Ukupna ugovorena vrijednost bespovratnih sredstava]]+Ugovori_OPULJP[[#This Row],[Javni doprinos korisnika - HRK]]+Ugovori_OPULJP[[#This Row],[Privatni doprinos korisnika - HRK]]</f>
        <v>1905120</v>
      </c>
      <c r="Z3627" s="22">
        <f>Ugovori_OPULJP[[#This Row],[UKUPNI PRIHVATLJIVI IZDACI
TOTAL ELIGIBLE EXPENDITURE
= Bespovratna sredstva ukupno + doprinos korisnika
= Ukupni prihvatljivi troškovi
= Ukupna ugovorena vrijednost projekta HRK]]/7.5345</f>
        <v>252852.87676687236</v>
      </c>
      <c r="AA3627" s="13" t="s">
        <v>2792</v>
      </c>
      <c r="AB3627" s="13" t="s">
        <v>145</v>
      </c>
      <c r="AC3627" s="98" t="s">
        <v>13155</v>
      </c>
      <c r="AD3627" s="12" t="s">
        <v>2794</v>
      </c>
    </row>
    <row r="3628" spans="1:30" ht="88.5" customHeight="1" x14ac:dyDescent="0.3">
      <c r="A3628" s="10" t="s">
        <v>13156</v>
      </c>
      <c r="B3628" s="11" t="s">
        <v>2787</v>
      </c>
      <c r="C3628" s="12" t="s">
        <v>2788</v>
      </c>
      <c r="D3628" s="12" t="s">
        <v>5985</v>
      </c>
      <c r="E3628" s="13" t="s">
        <v>63</v>
      </c>
      <c r="F3628" s="14" t="s">
        <v>13157</v>
      </c>
      <c r="G3628" s="14" t="s">
        <v>13158</v>
      </c>
      <c r="H3628" s="16">
        <v>44146</v>
      </c>
      <c r="I3628" s="16">
        <v>44876</v>
      </c>
      <c r="J3628" s="17" t="str">
        <f>IF(Ugovori_OPULJP[[#This Row],[DATUM ZAVRŠETKA OPERACIJE]]&gt;DATE(2023,12,31),"u provedbi","završen")</f>
        <v>završen</v>
      </c>
      <c r="K3628" s="15" t="s">
        <v>324</v>
      </c>
      <c r="L3628" s="15" t="s">
        <v>324</v>
      </c>
      <c r="M3628" s="18">
        <v>0.85</v>
      </c>
      <c r="N3628" s="18">
        <v>0.15</v>
      </c>
      <c r="O3628" s="19">
        <f>Ugovori_OPULJP[[#This Row],[Bespovratna sredstva - Ukupno (EU+Nac) HRK
= Ukupna ugovorena vrijednost bespovratnih sredstava]]*Ugovori_OPULJP[[#This Row],[EU STOPA SUFINANCIRANJA %
EU CO-FINANCING RATE %]]</f>
        <v>1387539.7534999999</v>
      </c>
      <c r="P3628" s="20">
        <f>Ugovori_OPULJP[[#This Row],[Bespovratna sredstva - EU dio - HRK]]/7.5345</f>
        <v>184158.17287145794</v>
      </c>
      <c r="Q3628" s="19">
        <f>Ugovori_OPULJP[[#This Row],[Bespovratna sredstva - Ukupno (EU+Nac) HRK
= Ukupna ugovorena vrijednost bespovratnih sredstava]]*Ugovori_OPULJP[[#This Row],[STOPA NACIONALNOG SUFINANCIRANJA %]]</f>
        <v>244859.95649999997</v>
      </c>
      <c r="R3628" s="20">
        <f>Ugovori_OPULJP[[#This Row],[Bespovratna sredstva - Nacionalni dio - HRK]]/7.5345</f>
        <v>32498.501094963165</v>
      </c>
      <c r="S3628" s="19">
        <v>1632399.71</v>
      </c>
      <c r="T3628" s="20">
        <f>Ugovori_OPULJP[[#This Row],[Bespovratna sredstva - Ukupno (EU+Nac) HRK
= Ukupna ugovorena vrijednost bespovratnih sredstava]]/7.5345</f>
        <v>216656.67396642111</v>
      </c>
      <c r="U3628" s="19">
        <v>0</v>
      </c>
      <c r="V3628" s="20">
        <f>Ugovori_OPULJP[[#This Row],[Javni doprinos korisnika - HRK]]/7.5345</f>
        <v>0</v>
      </c>
      <c r="W3628" s="19">
        <v>0</v>
      </c>
      <c r="X3628" s="20">
        <f>Ugovori_OPULJP[[#This Row],[Privatni doprinos korisnika - HRK]]/7.5345</f>
        <v>0</v>
      </c>
      <c r="Y3628" s="21">
        <f>Ugovori_OPULJP[[#This Row],[Bespovratna sredstva - Ukupno (EU+Nac) HRK
= Ukupna ugovorena vrijednost bespovratnih sredstava]]+Ugovori_OPULJP[[#This Row],[Javni doprinos korisnika - HRK]]+Ugovori_OPULJP[[#This Row],[Privatni doprinos korisnika - HRK]]</f>
        <v>1632399.71</v>
      </c>
      <c r="Z3628" s="22">
        <f>Ugovori_OPULJP[[#This Row],[UKUPNI PRIHVATLJIVI IZDACI
TOTAL ELIGIBLE EXPENDITURE
= Bespovratna sredstva ukupno + doprinos korisnika
= Ukupni prihvatljivi troškovi
= Ukupna ugovorena vrijednost projekta HRK]]/7.5345</f>
        <v>216656.67396642111</v>
      </c>
      <c r="AA3628" s="13" t="s">
        <v>2792</v>
      </c>
      <c r="AB3628" s="13" t="s">
        <v>145</v>
      </c>
      <c r="AC3628" s="98" t="s">
        <v>13159</v>
      </c>
      <c r="AD3628" s="12" t="s">
        <v>2794</v>
      </c>
    </row>
    <row r="3629" spans="1:30" ht="88.5" customHeight="1" x14ac:dyDescent="0.3">
      <c r="A3629" s="10" t="s">
        <v>13160</v>
      </c>
      <c r="B3629" s="11" t="s">
        <v>2787</v>
      </c>
      <c r="C3629" s="12" t="s">
        <v>2788</v>
      </c>
      <c r="D3629" s="12" t="s">
        <v>5985</v>
      </c>
      <c r="E3629" s="13" t="s">
        <v>63</v>
      </c>
      <c r="F3629" s="14" t="s">
        <v>13161</v>
      </c>
      <c r="G3629" s="14" t="s">
        <v>13162</v>
      </c>
      <c r="H3629" s="16">
        <v>44146</v>
      </c>
      <c r="I3629" s="16">
        <v>44876</v>
      </c>
      <c r="J3629" s="17" t="str">
        <f>IF(Ugovori_OPULJP[[#This Row],[DATUM ZAVRŠETKA OPERACIJE]]&gt;DATE(2023,12,31),"u provedbi","završen")</f>
        <v>završen</v>
      </c>
      <c r="K3629" s="15" t="s">
        <v>71</v>
      </c>
      <c r="L3629" s="15" t="s">
        <v>71</v>
      </c>
      <c r="M3629" s="18">
        <v>0.85</v>
      </c>
      <c r="N3629" s="18">
        <v>0.15</v>
      </c>
      <c r="O3629" s="19">
        <f>Ugovori_OPULJP[[#This Row],[Bespovratna sredstva - Ukupno (EU+Nac) HRK
= Ukupna ugovorena vrijednost bespovratnih sredstava]]*Ugovori_OPULJP[[#This Row],[EU STOPA SUFINANCIRANJA %
EU CO-FINANCING RATE %]]</f>
        <v>1699429.48</v>
      </c>
      <c r="P3629" s="20">
        <f>Ugovori_OPULJP[[#This Row],[Bespovratna sredstva - EU dio - HRK]]/7.5345</f>
        <v>225553.05328820756</v>
      </c>
      <c r="Q3629" s="19">
        <f>Ugovori_OPULJP[[#This Row],[Bespovratna sredstva - Ukupno (EU+Nac) HRK
= Ukupna ugovorena vrijednost bespovratnih sredstava]]*Ugovori_OPULJP[[#This Row],[STOPA NACIONALNOG SUFINANCIRANJA %]]</f>
        <v>299899.32</v>
      </c>
      <c r="R3629" s="20">
        <f>Ugovori_OPULJP[[#This Row],[Bespovratna sredstva - Nacionalni dio - HRK]]/7.5345</f>
        <v>39803.479992036628</v>
      </c>
      <c r="S3629" s="19">
        <v>1999328.8</v>
      </c>
      <c r="T3629" s="20">
        <f>Ugovori_OPULJP[[#This Row],[Bespovratna sredstva - Ukupno (EU+Nac) HRK
= Ukupna ugovorena vrijednost bespovratnih sredstava]]/7.5345</f>
        <v>265356.53328024421</v>
      </c>
      <c r="U3629" s="19">
        <v>0</v>
      </c>
      <c r="V3629" s="20">
        <f>Ugovori_OPULJP[[#This Row],[Javni doprinos korisnika - HRK]]/7.5345</f>
        <v>0</v>
      </c>
      <c r="W3629" s="19">
        <v>0</v>
      </c>
      <c r="X3629" s="20">
        <f>Ugovori_OPULJP[[#This Row],[Privatni doprinos korisnika - HRK]]/7.5345</f>
        <v>0</v>
      </c>
      <c r="Y3629" s="21">
        <f>Ugovori_OPULJP[[#This Row],[Bespovratna sredstva - Ukupno (EU+Nac) HRK
= Ukupna ugovorena vrijednost bespovratnih sredstava]]+Ugovori_OPULJP[[#This Row],[Javni doprinos korisnika - HRK]]+Ugovori_OPULJP[[#This Row],[Privatni doprinos korisnika - HRK]]</f>
        <v>1999328.8</v>
      </c>
      <c r="Z3629" s="22">
        <f>Ugovori_OPULJP[[#This Row],[UKUPNI PRIHVATLJIVI IZDACI
TOTAL ELIGIBLE EXPENDITURE
= Bespovratna sredstva ukupno + doprinos korisnika
= Ukupni prihvatljivi troškovi
= Ukupna ugovorena vrijednost projekta HRK]]/7.5345</f>
        <v>265356.53328024421</v>
      </c>
      <c r="AA3629" s="13" t="s">
        <v>2792</v>
      </c>
      <c r="AB3629" s="13" t="s">
        <v>145</v>
      </c>
      <c r="AC3629" s="98" t="s">
        <v>13042</v>
      </c>
      <c r="AD3629" s="12" t="s">
        <v>2794</v>
      </c>
    </row>
    <row r="3630" spans="1:30" ht="88.5" customHeight="1" x14ac:dyDescent="0.3">
      <c r="A3630" s="10" t="s">
        <v>13163</v>
      </c>
      <c r="B3630" s="11" t="s">
        <v>2787</v>
      </c>
      <c r="C3630" s="12" t="s">
        <v>2788</v>
      </c>
      <c r="D3630" s="12" t="s">
        <v>5985</v>
      </c>
      <c r="E3630" s="13" t="s">
        <v>63</v>
      </c>
      <c r="F3630" s="14" t="s">
        <v>13164</v>
      </c>
      <c r="G3630" s="14" t="s">
        <v>1850</v>
      </c>
      <c r="H3630" s="16">
        <v>44144</v>
      </c>
      <c r="I3630" s="16">
        <v>44874</v>
      </c>
      <c r="J3630" s="17" t="str">
        <f>IF(Ugovori_OPULJP[[#This Row],[DATUM ZAVRŠETKA OPERACIJE]]&gt;DATE(2023,12,31),"u provedbi","završen")</f>
        <v>završen</v>
      </c>
      <c r="K3630" s="15" t="s">
        <v>380</v>
      </c>
      <c r="L3630" s="15" t="s">
        <v>380</v>
      </c>
      <c r="M3630" s="18">
        <v>0.85</v>
      </c>
      <c r="N3630" s="18">
        <v>0.15</v>
      </c>
      <c r="O3630" s="19">
        <f>Ugovori_OPULJP[[#This Row],[Bespovratna sredstva - Ukupno (EU+Nac) HRK
= Ukupna ugovorena vrijednost bespovratnih sredstava]]*Ugovori_OPULJP[[#This Row],[EU STOPA SUFINANCIRANJA %
EU CO-FINANCING RATE %]]</f>
        <v>1691157.3564999998</v>
      </c>
      <c r="P3630" s="20">
        <f>Ugovori_OPULJP[[#This Row],[Bespovratna sredstva - EU dio - HRK]]/7.5345</f>
        <v>224455.15382573492</v>
      </c>
      <c r="Q3630" s="19">
        <f>Ugovori_OPULJP[[#This Row],[Bespovratna sredstva - Ukupno (EU+Nac) HRK
= Ukupna ugovorena vrijednost bespovratnih sredstava]]*Ugovori_OPULJP[[#This Row],[STOPA NACIONALNOG SUFINANCIRANJA %]]</f>
        <v>298439.53349999996</v>
      </c>
      <c r="R3630" s="20">
        <f>Ugovori_OPULJP[[#This Row],[Bespovratna sredstva - Nacionalni dio - HRK]]/7.5345</f>
        <v>39609.73302807087</v>
      </c>
      <c r="S3630" s="19">
        <v>1989596.89</v>
      </c>
      <c r="T3630" s="20">
        <f>Ugovori_OPULJP[[#This Row],[Bespovratna sredstva - Ukupno (EU+Nac) HRK
= Ukupna ugovorena vrijednost bespovratnih sredstava]]/7.5345</f>
        <v>264064.8868538058</v>
      </c>
      <c r="U3630" s="19">
        <v>0</v>
      </c>
      <c r="V3630" s="20">
        <f>Ugovori_OPULJP[[#This Row],[Javni doprinos korisnika - HRK]]/7.5345</f>
        <v>0</v>
      </c>
      <c r="W3630" s="19">
        <v>0</v>
      </c>
      <c r="X3630" s="20">
        <f>Ugovori_OPULJP[[#This Row],[Privatni doprinos korisnika - HRK]]/7.5345</f>
        <v>0</v>
      </c>
      <c r="Y3630" s="21">
        <f>Ugovori_OPULJP[[#This Row],[Bespovratna sredstva - Ukupno (EU+Nac) HRK
= Ukupna ugovorena vrijednost bespovratnih sredstava]]+Ugovori_OPULJP[[#This Row],[Javni doprinos korisnika - HRK]]+Ugovori_OPULJP[[#This Row],[Privatni doprinos korisnika - HRK]]</f>
        <v>1989596.89</v>
      </c>
      <c r="Z3630" s="22">
        <f>Ugovori_OPULJP[[#This Row],[UKUPNI PRIHVATLJIVI IZDACI
TOTAL ELIGIBLE EXPENDITURE
= Bespovratna sredstva ukupno + doprinos korisnika
= Ukupni prihvatljivi troškovi
= Ukupna ugovorena vrijednost projekta HRK]]/7.5345</f>
        <v>264064.8868538058</v>
      </c>
      <c r="AA3630" s="13" t="s">
        <v>2792</v>
      </c>
      <c r="AB3630" s="13" t="s">
        <v>145</v>
      </c>
      <c r="AC3630" s="98" t="s">
        <v>13165</v>
      </c>
      <c r="AD3630" s="12" t="s">
        <v>2794</v>
      </c>
    </row>
    <row r="3631" spans="1:30" ht="88.5" customHeight="1" x14ac:dyDescent="0.3">
      <c r="A3631" s="10" t="s">
        <v>13166</v>
      </c>
      <c r="B3631" s="11" t="s">
        <v>2787</v>
      </c>
      <c r="C3631" s="12" t="s">
        <v>2788</v>
      </c>
      <c r="D3631" s="12" t="s">
        <v>5985</v>
      </c>
      <c r="E3631" s="13" t="s">
        <v>63</v>
      </c>
      <c r="F3631" s="14" t="s">
        <v>13167</v>
      </c>
      <c r="G3631" s="14" t="s">
        <v>796</v>
      </c>
      <c r="H3631" s="16">
        <v>44145</v>
      </c>
      <c r="I3631" s="16">
        <v>44875</v>
      </c>
      <c r="J3631" s="17" t="str">
        <f>IF(Ugovori_OPULJP[[#This Row],[DATUM ZAVRŠETKA OPERACIJE]]&gt;DATE(2023,12,31),"u provedbi","završen")</f>
        <v>završen</v>
      </c>
      <c r="K3631" s="15" t="s">
        <v>86</v>
      </c>
      <c r="L3631" s="15" t="s">
        <v>86</v>
      </c>
      <c r="M3631" s="18">
        <v>0.85</v>
      </c>
      <c r="N3631" s="18">
        <v>0.15</v>
      </c>
      <c r="O3631" s="19">
        <f>Ugovori_OPULJP[[#This Row],[Bespovratna sredstva - Ukupno (EU+Nac) HRK
= Ukupna ugovorena vrijednost bespovratnih sredstava]]*Ugovori_OPULJP[[#This Row],[EU STOPA SUFINANCIRANJA %
EU CO-FINANCING RATE %]]</f>
        <v>1114840.9175</v>
      </c>
      <c r="P3631" s="20">
        <f>Ugovori_OPULJP[[#This Row],[Bespovratna sredstva - EU dio - HRK]]/7.5345</f>
        <v>147964.81750613841</v>
      </c>
      <c r="Q3631" s="19">
        <f>Ugovori_OPULJP[[#This Row],[Bespovratna sredstva - Ukupno (EU+Nac) HRK
= Ukupna ugovorena vrijednost bespovratnih sredstava]]*Ugovori_OPULJP[[#This Row],[STOPA NACIONALNOG SUFINANCIRANJA %]]</f>
        <v>196736.63250000001</v>
      </c>
      <c r="R3631" s="20">
        <f>Ugovori_OPULJP[[#This Row],[Bespovratna sredstva - Nacionalni dio - HRK]]/7.5345</f>
        <v>26111.438383436194</v>
      </c>
      <c r="S3631" s="19">
        <v>1311577.55</v>
      </c>
      <c r="T3631" s="20">
        <f>Ugovori_OPULJP[[#This Row],[Bespovratna sredstva - Ukupno (EU+Nac) HRK
= Ukupna ugovorena vrijednost bespovratnih sredstava]]/7.5345</f>
        <v>174076.25588957462</v>
      </c>
      <c r="U3631" s="19">
        <v>0</v>
      </c>
      <c r="V3631" s="20">
        <f>Ugovori_OPULJP[[#This Row],[Javni doprinos korisnika - HRK]]/7.5345</f>
        <v>0</v>
      </c>
      <c r="W3631" s="19">
        <v>0</v>
      </c>
      <c r="X3631" s="20">
        <f>Ugovori_OPULJP[[#This Row],[Privatni doprinos korisnika - HRK]]/7.5345</f>
        <v>0</v>
      </c>
      <c r="Y3631" s="21">
        <f>Ugovori_OPULJP[[#This Row],[Bespovratna sredstva - Ukupno (EU+Nac) HRK
= Ukupna ugovorena vrijednost bespovratnih sredstava]]+Ugovori_OPULJP[[#This Row],[Javni doprinos korisnika - HRK]]+Ugovori_OPULJP[[#This Row],[Privatni doprinos korisnika - HRK]]</f>
        <v>1311577.55</v>
      </c>
      <c r="Z3631" s="22">
        <f>Ugovori_OPULJP[[#This Row],[UKUPNI PRIHVATLJIVI IZDACI
TOTAL ELIGIBLE EXPENDITURE
= Bespovratna sredstva ukupno + doprinos korisnika
= Ukupni prihvatljivi troškovi
= Ukupna ugovorena vrijednost projekta HRK]]/7.5345</f>
        <v>174076.25588957462</v>
      </c>
      <c r="AA3631" s="13" t="s">
        <v>2792</v>
      </c>
      <c r="AB3631" s="13" t="s">
        <v>145</v>
      </c>
      <c r="AC3631" s="98" t="s">
        <v>13168</v>
      </c>
      <c r="AD3631" s="12" t="s">
        <v>2794</v>
      </c>
    </row>
    <row r="3632" spans="1:30" ht="88.5" customHeight="1" x14ac:dyDescent="0.3">
      <c r="A3632" s="10" t="s">
        <v>13169</v>
      </c>
      <c r="B3632" s="11" t="s">
        <v>2787</v>
      </c>
      <c r="C3632" s="12" t="s">
        <v>2788</v>
      </c>
      <c r="D3632" s="12" t="s">
        <v>5985</v>
      </c>
      <c r="E3632" s="13" t="s">
        <v>63</v>
      </c>
      <c r="F3632" s="14" t="s">
        <v>13170</v>
      </c>
      <c r="G3632" s="14" t="s">
        <v>477</v>
      </c>
      <c r="H3632" s="16">
        <v>44137</v>
      </c>
      <c r="I3632" s="16">
        <v>44867</v>
      </c>
      <c r="J3632" s="17" t="str">
        <f>IF(Ugovori_OPULJP[[#This Row],[DATUM ZAVRŠETKA OPERACIJE]]&gt;DATE(2023,12,31),"u provedbi","završen")</f>
        <v>završen</v>
      </c>
      <c r="K3632" s="15" t="s">
        <v>178</v>
      </c>
      <c r="L3632" s="15" t="s">
        <v>178</v>
      </c>
      <c r="M3632" s="18">
        <v>0.85</v>
      </c>
      <c r="N3632" s="18">
        <v>0.15</v>
      </c>
      <c r="O3632" s="19">
        <f>Ugovori_OPULJP[[#This Row],[Bespovratna sredstva - Ukupno (EU+Nac) HRK
= Ukupna ugovorena vrijednost bespovratnih sredstava]]*Ugovori_OPULJP[[#This Row],[EU STOPA SUFINANCIRANJA %
EU CO-FINANCING RATE %]]</f>
        <v>1695628.5944999999</v>
      </c>
      <c r="P3632" s="20">
        <f>Ugovori_OPULJP[[#This Row],[Bespovratna sredstva - EU dio - HRK]]/7.5345</f>
        <v>225048.58909018512</v>
      </c>
      <c r="Q3632" s="19">
        <f>Ugovori_OPULJP[[#This Row],[Bespovratna sredstva - Ukupno (EU+Nac) HRK
= Ukupna ugovorena vrijednost bespovratnih sredstava]]*Ugovori_OPULJP[[#This Row],[STOPA NACIONALNOG SUFINANCIRANJA %]]</f>
        <v>299228.57549999998</v>
      </c>
      <c r="R3632" s="20">
        <f>Ugovori_OPULJP[[#This Row],[Bespovratna sredstva - Nacionalni dio - HRK]]/7.5345</f>
        <v>39714.456898267963</v>
      </c>
      <c r="S3632" s="19">
        <v>1994857.17</v>
      </c>
      <c r="T3632" s="20">
        <f>Ugovori_OPULJP[[#This Row],[Bespovratna sredstva - Ukupno (EU+Nac) HRK
= Ukupna ugovorena vrijednost bespovratnih sredstava]]/7.5345</f>
        <v>264763.04598845309</v>
      </c>
      <c r="U3632" s="19">
        <v>0</v>
      </c>
      <c r="V3632" s="20">
        <f>Ugovori_OPULJP[[#This Row],[Javni doprinos korisnika - HRK]]/7.5345</f>
        <v>0</v>
      </c>
      <c r="W3632" s="19">
        <v>0</v>
      </c>
      <c r="X3632" s="20">
        <f>Ugovori_OPULJP[[#This Row],[Privatni doprinos korisnika - HRK]]/7.5345</f>
        <v>0</v>
      </c>
      <c r="Y3632" s="21">
        <f>Ugovori_OPULJP[[#This Row],[Bespovratna sredstva - Ukupno (EU+Nac) HRK
= Ukupna ugovorena vrijednost bespovratnih sredstava]]+Ugovori_OPULJP[[#This Row],[Javni doprinos korisnika - HRK]]+Ugovori_OPULJP[[#This Row],[Privatni doprinos korisnika - HRK]]</f>
        <v>1994857.17</v>
      </c>
      <c r="Z3632" s="22">
        <f>Ugovori_OPULJP[[#This Row],[UKUPNI PRIHVATLJIVI IZDACI
TOTAL ELIGIBLE EXPENDITURE
= Bespovratna sredstva ukupno + doprinos korisnika
= Ukupni prihvatljivi troškovi
= Ukupna ugovorena vrijednost projekta HRK]]/7.5345</f>
        <v>264763.04598845309</v>
      </c>
      <c r="AA3632" s="13" t="s">
        <v>2792</v>
      </c>
      <c r="AB3632" s="13" t="s">
        <v>145</v>
      </c>
      <c r="AC3632" s="98" t="s">
        <v>13171</v>
      </c>
      <c r="AD3632" s="12" t="s">
        <v>2794</v>
      </c>
    </row>
    <row r="3633" spans="1:30" ht="88.5" customHeight="1" x14ac:dyDescent="0.3">
      <c r="A3633" s="10" t="s">
        <v>13172</v>
      </c>
      <c r="B3633" s="11" t="s">
        <v>2787</v>
      </c>
      <c r="C3633" s="12" t="s">
        <v>2788</v>
      </c>
      <c r="D3633" s="12" t="s">
        <v>5985</v>
      </c>
      <c r="E3633" s="13" t="s">
        <v>63</v>
      </c>
      <c r="F3633" s="14" t="s">
        <v>13173</v>
      </c>
      <c r="G3633" s="14" t="s">
        <v>13174</v>
      </c>
      <c r="H3633" s="16">
        <v>44137</v>
      </c>
      <c r="I3633" s="16">
        <v>44867</v>
      </c>
      <c r="J3633" s="17" t="str">
        <f>IF(Ugovori_OPULJP[[#This Row],[DATUM ZAVRŠETKA OPERACIJE]]&gt;DATE(2023,12,31),"u provedbi","završen")</f>
        <v>završen</v>
      </c>
      <c r="K3633" s="15" t="s">
        <v>329</v>
      </c>
      <c r="L3633" s="15" t="s">
        <v>329</v>
      </c>
      <c r="M3633" s="18">
        <v>0.85</v>
      </c>
      <c r="N3633" s="18">
        <v>0.15</v>
      </c>
      <c r="O3633" s="19">
        <f>Ugovori_OPULJP[[#This Row],[Bespovratna sredstva - Ukupno (EU+Nac) HRK
= Ukupna ugovorena vrijednost bespovratnih sredstava]]*Ugovori_OPULJP[[#This Row],[EU STOPA SUFINANCIRANJA %
EU CO-FINANCING RATE %]]</f>
        <v>1512228.3020000001</v>
      </c>
      <c r="P3633" s="20">
        <f>Ugovori_OPULJP[[#This Row],[Bespovratna sredstva - EU dio - HRK]]/7.5345</f>
        <v>200707.18720552127</v>
      </c>
      <c r="Q3633" s="19">
        <f>Ugovori_OPULJP[[#This Row],[Bespovratna sredstva - Ukupno (EU+Nac) HRK
= Ukupna ugovorena vrijednost bespovratnih sredstava]]*Ugovori_OPULJP[[#This Row],[STOPA NACIONALNOG SUFINANCIRANJA %]]</f>
        <v>266863.81800000003</v>
      </c>
      <c r="R3633" s="20">
        <f>Ugovori_OPULJP[[#This Row],[Bespovratna sredstva - Nacionalni dio - HRK]]/7.5345</f>
        <v>35418.915389209636</v>
      </c>
      <c r="S3633" s="19">
        <v>1779092.12</v>
      </c>
      <c r="T3633" s="20">
        <f>Ugovori_OPULJP[[#This Row],[Bespovratna sredstva - Ukupno (EU+Nac) HRK
= Ukupna ugovorena vrijednost bespovratnih sredstava]]/7.5345</f>
        <v>236126.10259473091</v>
      </c>
      <c r="U3633" s="19">
        <v>0</v>
      </c>
      <c r="V3633" s="20">
        <f>Ugovori_OPULJP[[#This Row],[Javni doprinos korisnika - HRK]]/7.5345</f>
        <v>0</v>
      </c>
      <c r="W3633" s="19">
        <v>0</v>
      </c>
      <c r="X3633" s="20">
        <f>Ugovori_OPULJP[[#This Row],[Privatni doprinos korisnika - HRK]]/7.5345</f>
        <v>0</v>
      </c>
      <c r="Y3633" s="21">
        <f>Ugovori_OPULJP[[#This Row],[Bespovratna sredstva - Ukupno (EU+Nac) HRK
= Ukupna ugovorena vrijednost bespovratnih sredstava]]+Ugovori_OPULJP[[#This Row],[Javni doprinos korisnika - HRK]]+Ugovori_OPULJP[[#This Row],[Privatni doprinos korisnika - HRK]]</f>
        <v>1779092.12</v>
      </c>
      <c r="Z3633" s="22">
        <f>Ugovori_OPULJP[[#This Row],[UKUPNI PRIHVATLJIVI IZDACI
TOTAL ELIGIBLE EXPENDITURE
= Bespovratna sredstva ukupno + doprinos korisnika
= Ukupni prihvatljivi troškovi
= Ukupna ugovorena vrijednost projekta HRK]]/7.5345</f>
        <v>236126.10259473091</v>
      </c>
      <c r="AA3633" s="13" t="s">
        <v>2792</v>
      </c>
      <c r="AB3633" s="13" t="s">
        <v>145</v>
      </c>
      <c r="AC3633" s="98" t="s">
        <v>13175</v>
      </c>
      <c r="AD3633" s="12" t="s">
        <v>2794</v>
      </c>
    </row>
    <row r="3634" spans="1:30" ht="88.5" customHeight="1" x14ac:dyDescent="0.3">
      <c r="A3634" s="10" t="s">
        <v>13176</v>
      </c>
      <c r="B3634" s="11" t="s">
        <v>2787</v>
      </c>
      <c r="C3634" s="12" t="s">
        <v>2788</v>
      </c>
      <c r="D3634" s="12" t="s">
        <v>5985</v>
      </c>
      <c r="E3634" s="13" t="s">
        <v>63</v>
      </c>
      <c r="F3634" s="14" t="s">
        <v>13177</v>
      </c>
      <c r="G3634" s="14" t="s">
        <v>780</v>
      </c>
      <c r="H3634" s="16">
        <v>44146</v>
      </c>
      <c r="I3634" s="16">
        <v>44876</v>
      </c>
      <c r="J3634" s="17" t="str">
        <f>IF(Ugovori_OPULJP[[#This Row],[DATUM ZAVRŠETKA OPERACIJE]]&gt;DATE(2023,12,31),"u provedbi","završen")</f>
        <v>završen</v>
      </c>
      <c r="K3634" s="15" t="s">
        <v>192</v>
      </c>
      <c r="L3634" s="15" t="s">
        <v>192</v>
      </c>
      <c r="M3634" s="18">
        <v>0.85</v>
      </c>
      <c r="N3634" s="18">
        <v>0.15</v>
      </c>
      <c r="O3634" s="19">
        <f>Ugovori_OPULJP[[#This Row],[Bespovratna sredstva - Ukupno (EU+Nac) HRK
= Ukupna ugovorena vrijednost bespovratnih sredstava]]*Ugovori_OPULJP[[#This Row],[EU STOPA SUFINANCIRANJA %
EU CO-FINANCING RATE %]]</f>
        <v>1696972.8354999998</v>
      </c>
      <c r="P3634" s="20">
        <f>Ugovori_OPULJP[[#This Row],[Bespovratna sredstva - EU dio - HRK]]/7.5345</f>
        <v>225227.00053089121</v>
      </c>
      <c r="Q3634" s="19">
        <f>Ugovori_OPULJP[[#This Row],[Bespovratna sredstva - Ukupno (EU+Nac) HRK
= Ukupna ugovorena vrijednost bespovratnih sredstava]]*Ugovori_OPULJP[[#This Row],[STOPA NACIONALNOG SUFINANCIRANJA %]]</f>
        <v>299465.79449999996</v>
      </c>
      <c r="R3634" s="20">
        <f>Ugovori_OPULJP[[#This Row],[Bespovratna sredstva - Nacionalni dio - HRK]]/7.5345</f>
        <v>39745.941270157266</v>
      </c>
      <c r="S3634" s="19">
        <v>1996438.63</v>
      </c>
      <c r="T3634" s="20">
        <f>Ugovori_OPULJP[[#This Row],[Bespovratna sredstva - Ukupno (EU+Nac) HRK
= Ukupna ugovorena vrijednost bespovratnih sredstava]]/7.5345</f>
        <v>264972.94180104847</v>
      </c>
      <c r="U3634" s="19">
        <v>0</v>
      </c>
      <c r="V3634" s="20">
        <f>Ugovori_OPULJP[[#This Row],[Javni doprinos korisnika - HRK]]/7.5345</f>
        <v>0</v>
      </c>
      <c r="W3634" s="19">
        <v>0</v>
      </c>
      <c r="X3634" s="20">
        <f>Ugovori_OPULJP[[#This Row],[Privatni doprinos korisnika - HRK]]/7.5345</f>
        <v>0</v>
      </c>
      <c r="Y3634" s="21">
        <f>Ugovori_OPULJP[[#This Row],[Bespovratna sredstva - Ukupno (EU+Nac) HRK
= Ukupna ugovorena vrijednost bespovratnih sredstava]]+Ugovori_OPULJP[[#This Row],[Javni doprinos korisnika - HRK]]+Ugovori_OPULJP[[#This Row],[Privatni doprinos korisnika - HRK]]</f>
        <v>1996438.63</v>
      </c>
      <c r="Z3634" s="22">
        <f>Ugovori_OPULJP[[#This Row],[UKUPNI PRIHVATLJIVI IZDACI
TOTAL ELIGIBLE EXPENDITURE
= Bespovratna sredstva ukupno + doprinos korisnika
= Ukupni prihvatljivi troškovi
= Ukupna ugovorena vrijednost projekta HRK]]/7.5345</f>
        <v>264972.94180104847</v>
      </c>
      <c r="AA3634" s="13" t="s">
        <v>2792</v>
      </c>
      <c r="AB3634" s="13" t="s">
        <v>145</v>
      </c>
      <c r="AC3634" s="98" t="s">
        <v>13178</v>
      </c>
      <c r="AD3634" s="12" t="s">
        <v>2794</v>
      </c>
    </row>
    <row r="3635" spans="1:30" ht="88.5" customHeight="1" x14ac:dyDescent="0.3">
      <c r="A3635" s="10" t="s">
        <v>13179</v>
      </c>
      <c r="B3635" s="11" t="s">
        <v>2787</v>
      </c>
      <c r="C3635" s="12" t="s">
        <v>2788</v>
      </c>
      <c r="D3635" s="12" t="s">
        <v>5985</v>
      </c>
      <c r="E3635" s="13" t="s">
        <v>63</v>
      </c>
      <c r="F3635" s="14" t="s">
        <v>13180</v>
      </c>
      <c r="G3635" s="14" t="s">
        <v>1817</v>
      </c>
      <c r="H3635" s="16">
        <v>44138</v>
      </c>
      <c r="I3635" s="16">
        <v>44868</v>
      </c>
      <c r="J3635" s="17" t="str">
        <f>IF(Ugovori_OPULJP[[#This Row],[DATUM ZAVRŠETKA OPERACIJE]]&gt;DATE(2023,12,31),"u provedbi","završen")</f>
        <v>završen</v>
      </c>
      <c r="K3635" s="15" t="s">
        <v>262</v>
      </c>
      <c r="L3635" s="15" t="s">
        <v>262</v>
      </c>
      <c r="M3635" s="18">
        <v>0.85</v>
      </c>
      <c r="N3635" s="18">
        <v>0.15</v>
      </c>
      <c r="O3635" s="19">
        <f>Ugovori_OPULJP[[#This Row],[Bespovratna sredstva - Ukupno (EU+Nac) HRK
= Ukupna ugovorena vrijednost bespovratnih sredstava]]*Ugovori_OPULJP[[#This Row],[EU STOPA SUFINANCIRANJA %
EU CO-FINANCING RATE %]]</f>
        <v>1691914.7489999998</v>
      </c>
      <c r="P3635" s="20">
        <f>Ugovori_OPULJP[[#This Row],[Bespovratna sredstva - EU dio - HRK]]/7.5345</f>
        <v>224555.67708540711</v>
      </c>
      <c r="Q3635" s="19">
        <f>Ugovori_OPULJP[[#This Row],[Bespovratna sredstva - Ukupno (EU+Nac) HRK
= Ukupna ugovorena vrijednost bespovratnih sredstava]]*Ugovori_OPULJP[[#This Row],[STOPA NACIONALNOG SUFINANCIRANJA %]]</f>
        <v>298573.19099999999</v>
      </c>
      <c r="R3635" s="20">
        <f>Ugovori_OPULJP[[#This Row],[Bespovratna sredstva - Nacionalni dio - HRK]]/7.5345</f>
        <v>39627.472426836546</v>
      </c>
      <c r="S3635" s="19">
        <v>1990487.94</v>
      </c>
      <c r="T3635" s="20">
        <f>Ugovori_OPULJP[[#This Row],[Bespovratna sredstva - Ukupno (EU+Nac) HRK
= Ukupna ugovorena vrijednost bespovratnih sredstava]]/7.5345</f>
        <v>264183.14951224363</v>
      </c>
      <c r="U3635" s="19">
        <v>0</v>
      </c>
      <c r="V3635" s="20">
        <f>Ugovori_OPULJP[[#This Row],[Javni doprinos korisnika - HRK]]/7.5345</f>
        <v>0</v>
      </c>
      <c r="W3635" s="19">
        <v>0</v>
      </c>
      <c r="X3635" s="20">
        <f>Ugovori_OPULJP[[#This Row],[Privatni doprinos korisnika - HRK]]/7.5345</f>
        <v>0</v>
      </c>
      <c r="Y3635" s="21">
        <f>Ugovori_OPULJP[[#This Row],[Bespovratna sredstva - Ukupno (EU+Nac) HRK
= Ukupna ugovorena vrijednost bespovratnih sredstava]]+Ugovori_OPULJP[[#This Row],[Javni doprinos korisnika - HRK]]+Ugovori_OPULJP[[#This Row],[Privatni doprinos korisnika - HRK]]</f>
        <v>1990487.94</v>
      </c>
      <c r="Z3635" s="22">
        <f>Ugovori_OPULJP[[#This Row],[UKUPNI PRIHVATLJIVI IZDACI
TOTAL ELIGIBLE EXPENDITURE
= Bespovratna sredstva ukupno + doprinos korisnika
= Ukupni prihvatljivi troškovi
= Ukupna ugovorena vrijednost projekta HRK]]/7.5345</f>
        <v>264183.14951224363</v>
      </c>
      <c r="AA3635" s="13" t="s">
        <v>2792</v>
      </c>
      <c r="AB3635" s="13" t="s">
        <v>145</v>
      </c>
      <c r="AC3635" s="98" t="s">
        <v>13181</v>
      </c>
      <c r="AD3635" s="12" t="s">
        <v>2794</v>
      </c>
    </row>
    <row r="3636" spans="1:30" ht="88.5" customHeight="1" x14ac:dyDescent="0.3">
      <c r="A3636" s="10" t="s">
        <v>13182</v>
      </c>
      <c r="B3636" s="11" t="s">
        <v>2787</v>
      </c>
      <c r="C3636" s="12" t="s">
        <v>2788</v>
      </c>
      <c r="D3636" s="12" t="s">
        <v>5985</v>
      </c>
      <c r="E3636" s="13" t="s">
        <v>63</v>
      </c>
      <c r="F3636" s="14" t="s">
        <v>13183</v>
      </c>
      <c r="G3636" s="14" t="s">
        <v>12773</v>
      </c>
      <c r="H3636" s="16">
        <v>44144</v>
      </c>
      <c r="I3636" s="16">
        <v>44874</v>
      </c>
      <c r="J3636" s="17" t="str">
        <f>IF(Ugovori_OPULJP[[#This Row],[DATUM ZAVRŠETKA OPERACIJE]]&gt;DATE(2023,12,31),"u provedbi","završen")</f>
        <v>završen</v>
      </c>
      <c r="K3636" s="15" t="s">
        <v>329</v>
      </c>
      <c r="L3636" s="15" t="s">
        <v>329</v>
      </c>
      <c r="M3636" s="18">
        <v>0.85</v>
      </c>
      <c r="N3636" s="18">
        <v>0.15</v>
      </c>
      <c r="O3636" s="19">
        <f>Ugovori_OPULJP[[#This Row],[Bespovratna sredstva - Ukupno (EU+Nac) HRK
= Ukupna ugovorena vrijednost bespovratnih sredstava]]*Ugovori_OPULJP[[#This Row],[EU STOPA SUFINANCIRANJA %
EU CO-FINANCING RATE %]]</f>
        <v>1401004.6375</v>
      </c>
      <c r="P3636" s="20">
        <f>Ugovori_OPULJP[[#This Row],[Bespovratna sredstva - EU dio - HRK]]/7.5345</f>
        <v>185945.27009091512</v>
      </c>
      <c r="Q3636" s="19">
        <f>Ugovori_OPULJP[[#This Row],[Bespovratna sredstva - Ukupno (EU+Nac) HRK
= Ukupna ugovorena vrijednost bespovratnih sredstava]]*Ugovori_OPULJP[[#This Row],[STOPA NACIONALNOG SUFINANCIRANJA %]]</f>
        <v>247236.11249999999</v>
      </c>
      <c r="R3636" s="20">
        <f>Ugovori_OPULJP[[#This Row],[Bespovratna sredstva - Nacionalni dio - HRK]]/7.5345</f>
        <v>32813.871192514431</v>
      </c>
      <c r="S3636" s="19">
        <v>1648240.75</v>
      </c>
      <c r="T3636" s="20">
        <f>Ugovori_OPULJP[[#This Row],[Bespovratna sredstva - Ukupno (EU+Nac) HRK
= Ukupna ugovorena vrijednost bespovratnih sredstava]]/7.5345</f>
        <v>218759.14128342955</v>
      </c>
      <c r="U3636" s="19">
        <v>0</v>
      </c>
      <c r="V3636" s="20">
        <f>Ugovori_OPULJP[[#This Row],[Javni doprinos korisnika - HRK]]/7.5345</f>
        <v>0</v>
      </c>
      <c r="W3636" s="19">
        <v>0</v>
      </c>
      <c r="X3636" s="20">
        <f>Ugovori_OPULJP[[#This Row],[Privatni doprinos korisnika - HRK]]/7.5345</f>
        <v>0</v>
      </c>
      <c r="Y3636" s="21">
        <f>Ugovori_OPULJP[[#This Row],[Bespovratna sredstva - Ukupno (EU+Nac) HRK
= Ukupna ugovorena vrijednost bespovratnih sredstava]]+Ugovori_OPULJP[[#This Row],[Javni doprinos korisnika - HRK]]+Ugovori_OPULJP[[#This Row],[Privatni doprinos korisnika - HRK]]</f>
        <v>1648240.75</v>
      </c>
      <c r="Z3636" s="22">
        <f>Ugovori_OPULJP[[#This Row],[UKUPNI PRIHVATLJIVI IZDACI
TOTAL ELIGIBLE EXPENDITURE
= Bespovratna sredstva ukupno + doprinos korisnika
= Ukupni prihvatljivi troškovi
= Ukupna ugovorena vrijednost projekta HRK]]/7.5345</f>
        <v>218759.14128342955</v>
      </c>
      <c r="AA3636" s="13" t="s">
        <v>2792</v>
      </c>
      <c r="AB3636" s="13" t="s">
        <v>145</v>
      </c>
      <c r="AC3636" s="98" t="s">
        <v>13184</v>
      </c>
      <c r="AD3636" s="12" t="s">
        <v>2794</v>
      </c>
    </row>
    <row r="3637" spans="1:30" ht="88.5" customHeight="1" x14ac:dyDescent="0.3">
      <c r="A3637" s="10" t="s">
        <v>6573</v>
      </c>
      <c r="B3637" s="11" t="s">
        <v>2787</v>
      </c>
      <c r="C3637" s="12" t="s">
        <v>2788</v>
      </c>
      <c r="D3637" s="12" t="s">
        <v>5985</v>
      </c>
      <c r="E3637" s="13" t="s">
        <v>63</v>
      </c>
      <c r="F3637" s="14" t="s">
        <v>6574</v>
      </c>
      <c r="G3637" s="14" t="s">
        <v>6575</v>
      </c>
      <c r="H3637" s="16">
        <v>44152</v>
      </c>
      <c r="I3637" s="16">
        <v>44882</v>
      </c>
      <c r="J3637" s="17" t="str">
        <f>IF(Ugovori_OPULJP[[#This Row],[DATUM ZAVRŠETKA OPERACIJE]]&gt;DATE(2023,12,31),"u provedbi","završen")</f>
        <v>završen</v>
      </c>
      <c r="K3637" s="15" t="s">
        <v>66</v>
      </c>
      <c r="L3637" s="15" t="s">
        <v>66</v>
      </c>
      <c r="M3637" s="18">
        <v>0.85</v>
      </c>
      <c r="N3637" s="18">
        <v>0.15</v>
      </c>
      <c r="O3637" s="19">
        <f>Ugovori_OPULJP[[#This Row],[Bespovratna sredstva - Ukupno (EU+Nac) HRK
= Ukupna ugovorena vrijednost bespovratnih sredstava]]*Ugovori_OPULJP[[#This Row],[EU STOPA SUFINANCIRANJA %
EU CO-FINANCING RATE %]]</f>
        <v>1690778.129</v>
      </c>
      <c r="P3637" s="20">
        <f>Ugovori_OPULJP[[#This Row],[Bespovratna sredstva - EU dio - HRK]]/7.5345</f>
        <v>224404.82168690689</v>
      </c>
      <c r="Q3637" s="19">
        <f>Ugovori_OPULJP[[#This Row],[Bespovratna sredstva - Ukupno (EU+Nac) HRK
= Ukupna ugovorena vrijednost bespovratnih sredstava]]*Ugovori_OPULJP[[#This Row],[STOPA NACIONALNOG SUFINANCIRANJA %]]</f>
        <v>298372.61099999998</v>
      </c>
      <c r="R3637" s="20">
        <f>Ugovori_OPULJP[[#This Row],[Bespovratna sredstva - Nacionalni dio - HRK]]/7.5345</f>
        <v>39600.850885924738</v>
      </c>
      <c r="S3637" s="19">
        <v>1989150.74</v>
      </c>
      <c r="T3637" s="20">
        <f>Ugovori_OPULJP[[#This Row],[Bespovratna sredstva - Ukupno (EU+Nac) HRK
= Ukupna ugovorena vrijednost bespovratnih sredstava]]/7.5345</f>
        <v>264005.67257283162</v>
      </c>
      <c r="U3637" s="19">
        <v>0</v>
      </c>
      <c r="V3637" s="20">
        <f>Ugovori_OPULJP[[#This Row],[Javni doprinos korisnika - HRK]]/7.5345</f>
        <v>0</v>
      </c>
      <c r="W3637" s="19">
        <v>0</v>
      </c>
      <c r="X3637" s="20">
        <f>Ugovori_OPULJP[[#This Row],[Privatni doprinos korisnika - HRK]]/7.5345</f>
        <v>0</v>
      </c>
      <c r="Y3637" s="21">
        <f>Ugovori_OPULJP[[#This Row],[Bespovratna sredstva - Ukupno (EU+Nac) HRK
= Ukupna ugovorena vrijednost bespovratnih sredstava]]+Ugovori_OPULJP[[#This Row],[Javni doprinos korisnika - HRK]]+Ugovori_OPULJP[[#This Row],[Privatni doprinos korisnika - HRK]]</f>
        <v>1989150.74</v>
      </c>
      <c r="Z3637" s="22">
        <f>Ugovori_OPULJP[[#This Row],[UKUPNI PRIHVATLJIVI IZDACI
TOTAL ELIGIBLE EXPENDITURE
= Bespovratna sredstva ukupno + doprinos korisnika
= Ukupni prihvatljivi troškovi
= Ukupna ugovorena vrijednost projekta HRK]]/7.5345</f>
        <v>264005.67257283162</v>
      </c>
      <c r="AA3637" s="13" t="s">
        <v>2792</v>
      </c>
      <c r="AB3637" s="13" t="s">
        <v>145</v>
      </c>
      <c r="AC3637" s="98" t="s">
        <v>6576</v>
      </c>
      <c r="AD3637" s="12" t="s">
        <v>2794</v>
      </c>
    </row>
    <row r="3638" spans="1:30" ht="88.5" customHeight="1" x14ac:dyDescent="0.3">
      <c r="A3638" s="10" t="s">
        <v>13185</v>
      </c>
      <c r="B3638" s="11" t="s">
        <v>2787</v>
      </c>
      <c r="C3638" s="12" t="s">
        <v>2788</v>
      </c>
      <c r="D3638" s="12" t="s">
        <v>5985</v>
      </c>
      <c r="E3638" s="13" t="s">
        <v>63</v>
      </c>
      <c r="F3638" s="14" t="s">
        <v>13186</v>
      </c>
      <c r="G3638" s="14" t="s">
        <v>13187</v>
      </c>
      <c r="H3638" s="16">
        <v>44138</v>
      </c>
      <c r="I3638" s="16">
        <v>44837</v>
      </c>
      <c r="J3638" s="17" t="str">
        <f>IF(Ugovori_OPULJP[[#This Row],[DATUM ZAVRŠETKA OPERACIJE]]&gt;DATE(2023,12,31),"u provedbi","završen")</f>
        <v>završen</v>
      </c>
      <c r="K3638" s="15" t="s">
        <v>262</v>
      </c>
      <c r="L3638" s="15" t="s">
        <v>262</v>
      </c>
      <c r="M3638" s="18">
        <v>0.85</v>
      </c>
      <c r="N3638" s="18">
        <v>0.15</v>
      </c>
      <c r="O3638" s="19">
        <f>Ugovori_OPULJP[[#This Row],[Bespovratna sredstva - Ukupno (EU+Nac) HRK
= Ukupna ugovorena vrijednost bespovratnih sredstava]]*Ugovori_OPULJP[[#This Row],[EU STOPA SUFINANCIRANJA %
EU CO-FINANCING RATE %]]</f>
        <v>1699745.425</v>
      </c>
      <c r="P3638" s="20">
        <f>Ugovori_OPULJP[[#This Row],[Bespovratna sredstva - EU dio - HRK]]/7.5345</f>
        <v>225594.98639591213</v>
      </c>
      <c r="Q3638" s="19">
        <f>Ugovori_OPULJP[[#This Row],[Bespovratna sredstva - Ukupno (EU+Nac) HRK
= Ukupna ugovorena vrijednost bespovratnih sredstava]]*Ugovori_OPULJP[[#This Row],[STOPA NACIONALNOG SUFINANCIRANJA %]]</f>
        <v>299955.07500000001</v>
      </c>
      <c r="R3638" s="20">
        <f>Ugovori_OPULJP[[#This Row],[Bespovratna sredstva - Nacionalni dio - HRK]]/7.5345</f>
        <v>39810.879952219788</v>
      </c>
      <c r="S3638" s="19">
        <v>1999700.5</v>
      </c>
      <c r="T3638" s="20">
        <f>Ugovori_OPULJP[[#This Row],[Bespovratna sredstva - Ukupno (EU+Nac) HRK
= Ukupna ugovorena vrijednost bespovratnih sredstava]]/7.5345</f>
        <v>265405.86634813191</v>
      </c>
      <c r="U3638" s="19">
        <v>0</v>
      </c>
      <c r="V3638" s="20">
        <f>Ugovori_OPULJP[[#This Row],[Javni doprinos korisnika - HRK]]/7.5345</f>
        <v>0</v>
      </c>
      <c r="W3638" s="19">
        <v>0</v>
      </c>
      <c r="X3638" s="20">
        <f>Ugovori_OPULJP[[#This Row],[Privatni doprinos korisnika - HRK]]/7.5345</f>
        <v>0</v>
      </c>
      <c r="Y3638" s="21">
        <f>Ugovori_OPULJP[[#This Row],[Bespovratna sredstva - Ukupno (EU+Nac) HRK
= Ukupna ugovorena vrijednost bespovratnih sredstava]]+Ugovori_OPULJP[[#This Row],[Javni doprinos korisnika - HRK]]+Ugovori_OPULJP[[#This Row],[Privatni doprinos korisnika - HRK]]</f>
        <v>1999700.5</v>
      </c>
      <c r="Z3638" s="22">
        <f>Ugovori_OPULJP[[#This Row],[UKUPNI PRIHVATLJIVI IZDACI
TOTAL ELIGIBLE EXPENDITURE
= Bespovratna sredstva ukupno + doprinos korisnika
= Ukupni prihvatljivi troškovi
= Ukupna ugovorena vrijednost projekta HRK]]/7.5345</f>
        <v>265405.86634813191</v>
      </c>
      <c r="AA3638" s="13" t="s">
        <v>2792</v>
      </c>
      <c r="AB3638" s="13" t="s">
        <v>145</v>
      </c>
      <c r="AC3638" s="98" t="s">
        <v>13188</v>
      </c>
      <c r="AD3638" s="12" t="s">
        <v>2794</v>
      </c>
    </row>
    <row r="3639" spans="1:30" ht="88.5" customHeight="1" x14ac:dyDescent="0.3">
      <c r="A3639" s="31" t="s">
        <v>13189</v>
      </c>
      <c r="B3639" s="25" t="s">
        <v>2787</v>
      </c>
      <c r="C3639" s="26" t="s">
        <v>2788</v>
      </c>
      <c r="D3639" s="12" t="s">
        <v>5985</v>
      </c>
      <c r="E3639" s="13" t="s">
        <v>63</v>
      </c>
      <c r="F3639" s="32" t="s">
        <v>13190</v>
      </c>
      <c r="G3639" s="32" t="s">
        <v>13191</v>
      </c>
      <c r="H3639" s="29">
        <v>44155</v>
      </c>
      <c r="I3639" s="29">
        <v>44640</v>
      </c>
      <c r="J3639" s="17" t="str">
        <f>IF(Ugovori_OPULJP[[#This Row],[DATUM ZAVRŠETKA OPERACIJE]]&gt;DATE(2023,12,31),"u provedbi","završen")</f>
        <v>završen</v>
      </c>
      <c r="K3639" s="37" t="s">
        <v>240</v>
      </c>
      <c r="L3639" s="28" t="s">
        <v>240</v>
      </c>
      <c r="M3639" s="18">
        <v>0.85</v>
      </c>
      <c r="N3639" s="18">
        <v>0.15</v>
      </c>
      <c r="O3639" s="19">
        <f>Ugovori_OPULJP[[#This Row],[Bespovratna sredstva - Ukupno (EU+Nac) HRK
= Ukupna ugovorena vrijednost bespovratnih sredstava]]*Ugovori_OPULJP[[#This Row],[EU STOPA SUFINANCIRANJA %
EU CO-FINANCING RATE %]]</f>
        <v>1543665.0249999999</v>
      </c>
      <c r="P3639" s="20">
        <f>Ugovori_OPULJP[[#This Row],[Bespovratna sredstva - EU dio - HRK]]/7.5345</f>
        <v>204879.55736943393</v>
      </c>
      <c r="Q3639" s="19">
        <f>Ugovori_OPULJP[[#This Row],[Bespovratna sredstva - Ukupno (EU+Nac) HRK
= Ukupna ugovorena vrijednost bespovratnih sredstava]]*Ugovori_OPULJP[[#This Row],[STOPA NACIONALNOG SUFINANCIRANJA %]]</f>
        <v>272411.47499999998</v>
      </c>
      <c r="R3639" s="20">
        <f>Ugovori_OPULJP[[#This Row],[Bespovratna sredstva - Nacionalni dio - HRK]]/7.5345</f>
        <v>36155.216006370691</v>
      </c>
      <c r="S3639" s="21">
        <v>1816076.5</v>
      </c>
      <c r="T3639" s="22">
        <f>Ugovori_OPULJP[[#This Row],[Bespovratna sredstva - Ukupno (EU+Nac) HRK
= Ukupna ugovorena vrijednost bespovratnih sredstava]]/7.5345</f>
        <v>241034.77337580462</v>
      </c>
      <c r="U3639" s="19">
        <v>0</v>
      </c>
      <c r="V3639" s="20">
        <f>Ugovori_OPULJP[[#This Row],[Javni doprinos korisnika - HRK]]/7.5345</f>
        <v>0</v>
      </c>
      <c r="W3639" s="19">
        <v>0</v>
      </c>
      <c r="X3639" s="20">
        <f>Ugovori_OPULJP[[#This Row],[Privatni doprinos korisnika - HRK]]/7.5345</f>
        <v>0</v>
      </c>
      <c r="Y3639" s="21">
        <f>Ugovori_OPULJP[[#This Row],[Bespovratna sredstva - Ukupno (EU+Nac) HRK
= Ukupna ugovorena vrijednost bespovratnih sredstava]]+Ugovori_OPULJP[[#This Row],[Javni doprinos korisnika - HRK]]+Ugovori_OPULJP[[#This Row],[Privatni doprinos korisnika - HRK]]</f>
        <v>1816076.5</v>
      </c>
      <c r="Z3639" s="22">
        <f>Ugovori_OPULJP[[#This Row],[UKUPNI PRIHVATLJIVI IZDACI
TOTAL ELIGIBLE EXPENDITURE
= Bespovratna sredstva ukupno + doprinos korisnika
= Ukupni prihvatljivi troškovi
= Ukupna ugovorena vrijednost projekta HRK]]/7.5345</f>
        <v>241034.77337580462</v>
      </c>
      <c r="AA3639" s="27" t="s">
        <v>2792</v>
      </c>
      <c r="AB3639" s="27" t="s">
        <v>145</v>
      </c>
      <c r="AC3639" s="91" t="s">
        <v>13192</v>
      </c>
      <c r="AD3639" s="12" t="s">
        <v>2794</v>
      </c>
    </row>
    <row r="3640" spans="1:30" ht="88.5" customHeight="1" x14ac:dyDescent="0.3">
      <c r="A3640" s="10" t="s">
        <v>13193</v>
      </c>
      <c r="B3640" s="11" t="s">
        <v>2787</v>
      </c>
      <c r="C3640" s="12" t="s">
        <v>2788</v>
      </c>
      <c r="D3640" s="12" t="s">
        <v>5985</v>
      </c>
      <c r="E3640" s="13" t="s">
        <v>63</v>
      </c>
      <c r="F3640" s="14" t="s">
        <v>13194</v>
      </c>
      <c r="G3640" s="14" t="s">
        <v>201</v>
      </c>
      <c r="H3640" s="16">
        <v>44144</v>
      </c>
      <c r="I3640" s="16">
        <v>44874</v>
      </c>
      <c r="J3640" s="17" t="str">
        <f>IF(Ugovori_OPULJP[[#This Row],[DATUM ZAVRŠETKA OPERACIJE]]&gt;DATE(2023,12,31),"u provedbi","završen")</f>
        <v>završen</v>
      </c>
      <c r="K3640" s="15" t="s">
        <v>144</v>
      </c>
      <c r="L3640" s="15" t="s">
        <v>144</v>
      </c>
      <c r="M3640" s="18">
        <v>0.85</v>
      </c>
      <c r="N3640" s="18">
        <v>0.15</v>
      </c>
      <c r="O3640" s="19">
        <f>Ugovori_OPULJP[[#This Row],[Bespovratna sredstva - Ukupno (EU+Nac) HRK
= Ukupna ugovorena vrijednost bespovratnih sredstava]]*Ugovori_OPULJP[[#This Row],[EU STOPA SUFINANCIRANJA %
EU CO-FINANCING RATE %]]</f>
        <v>1567230</v>
      </c>
      <c r="P3640" s="20">
        <f>Ugovori_OPULJP[[#This Row],[Bespovratna sredstva - EU dio - HRK]]/7.5345</f>
        <v>208007.16703165439</v>
      </c>
      <c r="Q3640" s="19">
        <f>Ugovori_OPULJP[[#This Row],[Bespovratna sredstva - Ukupno (EU+Nac) HRK
= Ukupna ugovorena vrijednost bespovratnih sredstava]]*Ugovori_OPULJP[[#This Row],[STOPA NACIONALNOG SUFINANCIRANJA %]]</f>
        <v>276570</v>
      </c>
      <c r="R3640" s="20">
        <f>Ugovori_OPULJP[[#This Row],[Bespovratna sredstva - Nacionalni dio - HRK]]/7.5345</f>
        <v>36707.147123233124</v>
      </c>
      <c r="S3640" s="19">
        <v>1843800</v>
      </c>
      <c r="T3640" s="20">
        <f>Ugovori_OPULJP[[#This Row],[Bespovratna sredstva - Ukupno (EU+Nac) HRK
= Ukupna ugovorena vrijednost bespovratnih sredstava]]/7.5345</f>
        <v>244714.31415488751</v>
      </c>
      <c r="U3640" s="19">
        <v>0</v>
      </c>
      <c r="V3640" s="20">
        <f>Ugovori_OPULJP[[#This Row],[Javni doprinos korisnika - HRK]]/7.5345</f>
        <v>0</v>
      </c>
      <c r="W3640" s="19">
        <v>0</v>
      </c>
      <c r="X3640" s="20">
        <f>Ugovori_OPULJP[[#This Row],[Privatni doprinos korisnika - HRK]]/7.5345</f>
        <v>0</v>
      </c>
      <c r="Y3640" s="21">
        <f>Ugovori_OPULJP[[#This Row],[Bespovratna sredstva - Ukupno (EU+Nac) HRK
= Ukupna ugovorena vrijednost bespovratnih sredstava]]+Ugovori_OPULJP[[#This Row],[Javni doprinos korisnika - HRK]]+Ugovori_OPULJP[[#This Row],[Privatni doprinos korisnika - HRK]]</f>
        <v>1843800</v>
      </c>
      <c r="Z3640" s="22">
        <f>Ugovori_OPULJP[[#This Row],[UKUPNI PRIHVATLJIVI IZDACI
TOTAL ELIGIBLE EXPENDITURE
= Bespovratna sredstva ukupno + doprinos korisnika
= Ukupni prihvatljivi troškovi
= Ukupna ugovorena vrijednost projekta HRK]]/7.5345</f>
        <v>244714.31415488751</v>
      </c>
      <c r="AA3640" s="13" t="s">
        <v>2792</v>
      </c>
      <c r="AB3640" s="13" t="s">
        <v>145</v>
      </c>
      <c r="AC3640" s="98" t="s">
        <v>13195</v>
      </c>
      <c r="AD3640" s="12" t="s">
        <v>2794</v>
      </c>
    </row>
    <row r="3641" spans="1:30" ht="88.5" customHeight="1" x14ac:dyDescent="0.3">
      <c r="A3641" s="10" t="s">
        <v>13196</v>
      </c>
      <c r="B3641" s="11" t="s">
        <v>2787</v>
      </c>
      <c r="C3641" s="12" t="s">
        <v>2788</v>
      </c>
      <c r="D3641" s="12" t="s">
        <v>5985</v>
      </c>
      <c r="E3641" s="13" t="s">
        <v>63</v>
      </c>
      <c r="F3641" s="14" t="s">
        <v>13197</v>
      </c>
      <c r="G3641" s="32" t="s">
        <v>177</v>
      </c>
      <c r="H3641" s="16">
        <v>44137</v>
      </c>
      <c r="I3641" s="16">
        <v>44867</v>
      </c>
      <c r="J3641" s="17" t="str">
        <f>IF(Ugovori_OPULJP[[#This Row],[DATUM ZAVRŠETKA OPERACIJE]]&gt;DATE(2023,12,31),"u provedbi","završen")</f>
        <v>završen</v>
      </c>
      <c r="K3641" s="15" t="s">
        <v>178</v>
      </c>
      <c r="L3641" s="15" t="s">
        <v>178</v>
      </c>
      <c r="M3641" s="18">
        <v>0.85</v>
      </c>
      <c r="N3641" s="18">
        <v>0.15</v>
      </c>
      <c r="O3641" s="19">
        <f>Ugovori_OPULJP[[#This Row],[Bespovratna sredstva - Ukupno (EU+Nac) HRK
= Ukupna ugovorena vrijednost bespovratnih sredstava]]*Ugovori_OPULJP[[#This Row],[EU STOPA SUFINANCIRANJA %
EU CO-FINANCING RATE %]]</f>
        <v>1688241.0999999999</v>
      </c>
      <c r="P3641" s="20">
        <f>Ugovori_OPULJP[[#This Row],[Bespovratna sredstva - EU dio - HRK]]/7.5345</f>
        <v>224068.10007299751</v>
      </c>
      <c r="Q3641" s="19">
        <f>Ugovori_OPULJP[[#This Row],[Bespovratna sredstva - Ukupno (EU+Nac) HRK
= Ukupna ugovorena vrijednost bespovratnih sredstava]]*Ugovori_OPULJP[[#This Row],[STOPA NACIONALNOG SUFINANCIRANJA %]]</f>
        <v>297924.89999999997</v>
      </c>
      <c r="R3641" s="20">
        <f>Ugovori_OPULJP[[#This Row],[Bespovratna sredstva - Nacionalni dio - HRK]]/7.5345</f>
        <v>39541.429424646616</v>
      </c>
      <c r="S3641" s="19">
        <v>1986166</v>
      </c>
      <c r="T3641" s="20">
        <f>Ugovori_OPULJP[[#This Row],[Bespovratna sredstva - Ukupno (EU+Nac) HRK
= Ukupna ugovorena vrijednost bespovratnih sredstava]]/7.5345</f>
        <v>263609.52949764417</v>
      </c>
      <c r="U3641" s="19">
        <v>0</v>
      </c>
      <c r="V3641" s="20">
        <f>Ugovori_OPULJP[[#This Row],[Javni doprinos korisnika - HRK]]/7.5345</f>
        <v>0</v>
      </c>
      <c r="W3641" s="19">
        <v>0</v>
      </c>
      <c r="X3641" s="20">
        <f>Ugovori_OPULJP[[#This Row],[Privatni doprinos korisnika - HRK]]/7.5345</f>
        <v>0</v>
      </c>
      <c r="Y3641" s="21">
        <f>Ugovori_OPULJP[[#This Row],[Bespovratna sredstva - Ukupno (EU+Nac) HRK
= Ukupna ugovorena vrijednost bespovratnih sredstava]]+Ugovori_OPULJP[[#This Row],[Javni doprinos korisnika - HRK]]+Ugovori_OPULJP[[#This Row],[Privatni doprinos korisnika - HRK]]</f>
        <v>1986166</v>
      </c>
      <c r="Z3641" s="22">
        <f>Ugovori_OPULJP[[#This Row],[UKUPNI PRIHVATLJIVI IZDACI
TOTAL ELIGIBLE EXPENDITURE
= Bespovratna sredstva ukupno + doprinos korisnika
= Ukupni prihvatljivi troškovi
= Ukupna ugovorena vrijednost projekta HRK]]/7.5345</f>
        <v>263609.52949764417</v>
      </c>
      <c r="AA3641" s="13" t="s">
        <v>2792</v>
      </c>
      <c r="AB3641" s="13" t="s">
        <v>145</v>
      </c>
      <c r="AC3641" s="98" t="s">
        <v>13198</v>
      </c>
      <c r="AD3641" s="12" t="s">
        <v>2794</v>
      </c>
    </row>
    <row r="3642" spans="1:30" ht="88.5" customHeight="1" x14ac:dyDescent="0.3">
      <c r="A3642" s="10" t="s">
        <v>13199</v>
      </c>
      <c r="B3642" s="11" t="s">
        <v>2787</v>
      </c>
      <c r="C3642" s="12" t="s">
        <v>2788</v>
      </c>
      <c r="D3642" s="12" t="s">
        <v>5985</v>
      </c>
      <c r="E3642" s="13" t="s">
        <v>63</v>
      </c>
      <c r="F3642" s="14" t="s">
        <v>13200</v>
      </c>
      <c r="G3642" s="14" t="s">
        <v>13201</v>
      </c>
      <c r="H3642" s="16">
        <v>44145</v>
      </c>
      <c r="I3642" s="16">
        <v>44875</v>
      </c>
      <c r="J3642" s="17" t="str">
        <f>IF(Ugovori_OPULJP[[#This Row],[DATUM ZAVRŠETKA OPERACIJE]]&gt;DATE(2023,12,31),"u provedbi","završen")</f>
        <v>završen</v>
      </c>
      <c r="K3642" s="15" t="s">
        <v>235</v>
      </c>
      <c r="L3642" s="15" t="s">
        <v>235</v>
      </c>
      <c r="M3642" s="18">
        <v>0.85</v>
      </c>
      <c r="N3642" s="18">
        <v>0.15</v>
      </c>
      <c r="O3642" s="19">
        <f>Ugovori_OPULJP[[#This Row],[Bespovratna sredstva - Ukupno (EU+Nac) HRK
= Ukupna ugovorena vrijednost bespovratnih sredstava]]*Ugovori_OPULJP[[#This Row],[EU STOPA SUFINANCIRANJA %
EU CO-FINANCING RATE %]]</f>
        <v>1079193.0564999999</v>
      </c>
      <c r="P3642" s="20">
        <f>Ugovori_OPULJP[[#This Row],[Bespovratna sredstva - EU dio - HRK]]/7.5345</f>
        <v>143233.53328024418</v>
      </c>
      <c r="Q3642" s="19">
        <f>Ugovori_OPULJP[[#This Row],[Bespovratna sredstva - Ukupno (EU+Nac) HRK
= Ukupna ugovorena vrijednost bespovratnih sredstava]]*Ugovori_OPULJP[[#This Row],[STOPA NACIONALNOG SUFINANCIRANJA %]]</f>
        <v>190445.83349999998</v>
      </c>
      <c r="R3642" s="20">
        <f>Ugovori_OPULJP[[#This Row],[Bespovratna sredstva - Nacionalni dio - HRK]]/7.5345</f>
        <v>25276.505872984268</v>
      </c>
      <c r="S3642" s="19">
        <v>1269638.8899999999</v>
      </c>
      <c r="T3642" s="20">
        <f>Ugovori_OPULJP[[#This Row],[Bespovratna sredstva - Ukupno (EU+Nac) HRK
= Ukupna ugovorena vrijednost bespovratnih sredstava]]/7.5345</f>
        <v>168510.03915322846</v>
      </c>
      <c r="U3642" s="19">
        <v>0</v>
      </c>
      <c r="V3642" s="20">
        <f>Ugovori_OPULJP[[#This Row],[Javni doprinos korisnika - HRK]]/7.5345</f>
        <v>0</v>
      </c>
      <c r="W3642" s="19">
        <v>0</v>
      </c>
      <c r="X3642" s="20">
        <f>Ugovori_OPULJP[[#This Row],[Privatni doprinos korisnika - HRK]]/7.5345</f>
        <v>0</v>
      </c>
      <c r="Y3642" s="21">
        <f>Ugovori_OPULJP[[#This Row],[Bespovratna sredstva - Ukupno (EU+Nac) HRK
= Ukupna ugovorena vrijednost bespovratnih sredstava]]+Ugovori_OPULJP[[#This Row],[Javni doprinos korisnika - HRK]]+Ugovori_OPULJP[[#This Row],[Privatni doprinos korisnika - HRK]]</f>
        <v>1269638.8899999999</v>
      </c>
      <c r="Z3642" s="22">
        <f>Ugovori_OPULJP[[#This Row],[UKUPNI PRIHVATLJIVI IZDACI
TOTAL ELIGIBLE EXPENDITURE
= Bespovratna sredstva ukupno + doprinos korisnika
= Ukupni prihvatljivi troškovi
= Ukupna ugovorena vrijednost projekta HRK]]/7.5345</f>
        <v>168510.03915322846</v>
      </c>
      <c r="AA3642" s="13" t="s">
        <v>2792</v>
      </c>
      <c r="AB3642" s="13" t="s">
        <v>145</v>
      </c>
      <c r="AC3642" s="98" t="s">
        <v>13202</v>
      </c>
      <c r="AD3642" s="12" t="s">
        <v>2794</v>
      </c>
    </row>
    <row r="3643" spans="1:30" ht="88.5" customHeight="1" x14ac:dyDescent="0.3">
      <c r="A3643" s="10" t="s">
        <v>13203</v>
      </c>
      <c r="B3643" s="11" t="s">
        <v>2787</v>
      </c>
      <c r="C3643" s="12" t="s">
        <v>2788</v>
      </c>
      <c r="D3643" s="12" t="s">
        <v>5985</v>
      </c>
      <c r="E3643" s="13" t="s">
        <v>63</v>
      </c>
      <c r="F3643" s="14" t="s">
        <v>13204</v>
      </c>
      <c r="G3643" s="14" t="s">
        <v>12768</v>
      </c>
      <c r="H3643" s="16">
        <v>44138</v>
      </c>
      <c r="I3643" s="16">
        <v>44868</v>
      </c>
      <c r="J3643" s="17" t="str">
        <f>IF(Ugovori_OPULJP[[#This Row],[DATUM ZAVRŠETKA OPERACIJE]]&gt;DATE(2023,12,31),"u provedbi","završen")</f>
        <v>završen</v>
      </c>
      <c r="K3643" s="15" t="s">
        <v>586</v>
      </c>
      <c r="L3643" s="15" t="s">
        <v>586</v>
      </c>
      <c r="M3643" s="18">
        <v>0.85</v>
      </c>
      <c r="N3643" s="18">
        <v>0.15</v>
      </c>
      <c r="O3643" s="19">
        <f>Ugovori_OPULJP[[#This Row],[Bespovratna sredstva - Ukupno (EU+Nac) HRK
= Ukupna ugovorena vrijednost bespovratnih sredstava]]*Ugovori_OPULJP[[#This Row],[EU STOPA SUFINANCIRANJA %
EU CO-FINANCING RATE %]]</f>
        <v>1240825.0870000001</v>
      </c>
      <c r="P3643" s="20">
        <f>Ugovori_OPULJP[[#This Row],[Bespovratna sredstva - EU dio - HRK]]/7.5345</f>
        <v>164685.7902979627</v>
      </c>
      <c r="Q3643" s="19">
        <f>Ugovori_OPULJP[[#This Row],[Bespovratna sredstva - Ukupno (EU+Nac) HRK
= Ukupna ugovorena vrijednost bespovratnih sredstava]]*Ugovori_OPULJP[[#This Row],[STOPA NACIONALNOG SUFINANCIRANJA %]]</f>
        <v>218969.133</v>
      </c>
      <c r="R3643" s="20">
        <f>Ugovori_OPULJP[[#This Row],[Bespovratna sredstva - Nacionalni dio - HRK]]/7.5345</f>
        <v>29062.19828787577</v>
      </c>
      <c r="S3643" s="19">
        <v>1459794.22</v>
      </c>
      <c r="T3643" s="20">
        <f>Ugovori_OPULJP[[#This Row],[Bespovratna sredstva - Ukupno (EU+Nac) HRK
= Ukupna ugovorena vrijednost bespovratnih sredstava]]/7.5345</f>
        <v>193747.98858583847</v>
      </c>
      <c r="U3643" s="19">
        <v>0</v>
      </c>
      <c r="V3643" s="20">
        <f>Ugovori_OPULJP[[#This Row],[Javni doprinos korisnika - HRK]]/7.5345</f>
        <v>0</v>
      </c>
      <c r="W3643" s="19">
        <v>0</v>
      </c>
      <c r="X3643" s="20">
        <f>Ugovori_OPULJP[[#This Row],[Privatni doprinos korisnika - HRK]]/7.5345</f>
        <v>0</v>
      </c>
      <c r="Y3643" s="21">
        <f>Ugovori_OPULJP[[#This Row],[Bespovratna sredstva - Ukupno (EU+Nac) HRK
= Ukupna ugovorena vrijednost bespovratnih sredstava]]+Ugovori_OPULJP[[#This Row],[Javni doprinos korisnika - HRK]]+Ugovori_OPULJP[[#This Row],[Privatni doprinos korisnika - HRK]]</f>
        <v>1459794.22</v>
      </c>
      <c r="Z3643" s="22">
        <f>Ugovori_OPULJP[[#This Row],[UKUPNI PRIHVATLJIVI IZDACI
TOTAL ELIGIBLE EXPENDITURE
= Bespovratna sredstva ukupno + doprinos korisnika
= Ukupni prihvatljivi troškovi
= Ukupna ugovorena vrijednost projekta HRK]]/7.5345</f>
        <v>193747.98858583847</v>
      </c>
      <c r="AA3643" s="13" t="s">
        <v>2792</v>
      </c>
      <c r="AB3643" s="13" t="s">
        <v>145</v>
      </c>
      <c r="AC3643" s="98" t="s">
        <v>13205</v>
      </c>
      <c r="AD3643" s="12" t="s">
        <v>2794</v>
      </c>
    </row>
    <row r="3644" spans="1:30" ht="88.5" customHeight="1" x14ac:dyDescent="0.3">
      <c r="A3644" s="10" t="s">
        <v>13206</v>
      </c>
      <c r="B3644" s="11" t="s">
        <v>2787</v>
      </c>
      <c r="C3644" s="12" t="s">
        <v>2788</v>
      </c>
      <c r="D3644" s="12" t="s">
        <v>5985</v>
      </c>
      <c r="E3644" s="13" t="s">
        <v>63</v>
      </c>
      <c r="F3644" s="14" t="s">
        <v>13207</v>
      </c>
      <c r="G3644" s="14" t="s">
        <v>581</v>
      </c>
      <c r="H3644" s="16">
        <v>44137</v>
      </c>
      <c r="I3644" s="16">
        <v>44867</v>
      </c>
      <c r="J3644" s="17" t="str">
        <f>IF(Ugovori_OPULJP[[#This Row],[DATUM ZAVRŠETKA OPERACIJE]]&gt;DATE(2023,12,31),"u provedbi","završen")</f>
        <v>završen</v>
      </c>
      <c r="K3644" s="15" t="s">
        <v>262</v>
      </c>
      <c r="L3644" s="15" t="s">
        <v>262</v>
      </c>
      <c r="M3644" s="18">
        <v>0.85</v>
      </c>
      <c r="N3644" s="18">
        <v>0.15</v>
      </c>
      <c r="O3644" s="19">
        <f>Ugovori_OPULJP[[#This Row],[Bespovratna sredstva - Ukupno (EU+Nac) HRK
= Ukupna ugovorena vrijednost bespovratnih sredstava]]*Ugovori_OPULJP[[#This Row],[EU STOPA SUFINANCIRANJA %
EU CO-FINANCING RATE %]]</f>
        <v>1493730.8654999998</v>
      </c>
      <c r="P3644" s="20">
        <f>Ugovori_OPULJP[[#This Row],[Bespovratna sredstva - EU dio - HRK]]/7.5345</f>
        <v>198252.15548477002</v>
      </c>
      <c r="Q3644" s="19">
        <f>Ugovori_OPULJP[[#This Row],[Bespovratna sredstva - Ukupno (EU+Nac) HRK
= Ukupna ugovorena vrijednost bespovratnih sredstava]]*Ugovori_OPULJP[[#This Row],[STOPA NACIONALNOG SUFINANCIRANJA %]]</f>
        <v>263599.56449999998</v>
      </c>
      <c r="R3644" s="20">
        <f>Ugovori_OPULJP[[#This Row],[Bespovratna sredstva - Nacionalni dio - HRK]]/7.5345</f>
        <v>34985.674497312357</v>
      </c>
      <c r="S3644" s="19">
        <v>1757330.43</v>
      </c>
      <c r="T3644" s="20">
        <f>Ugovori_OPULJP[[#This Row],[Bespovratna sredstva - Ukupno (EU+Nac) HRK
= Ukupna ugovorena vrijednost bespovratnih sredstava]]/7.5345</f>
        <v>233237.82998208239</v>
      </c>
      <c r="U3644" s="19">
        <v>0</v>
      </c>
      <c r="V3644" s="20">
        <f>Ugovori_OPULJP[[#This Row],[Javni doprinos korisnika - HRK]]/7.5345</f>
        <v>0</v>
      </c>
      <c r="W3644" s="19">
        <v>0</v>
      </c>
      <c r="X3644" s="20">
        <f>Ugovori_OPULJP[[#This Row],[Privatni doprinos korisnika - HRK]]/7.5345</f>
        <v>0</v>
      </c>
      <c r="Y3644" s="21">
        <f>Ugovori_OPULJP[[#This Row],[Bespovratna sredstva - Ukupno (EU+Nac) HRK
= Ukupna ugovorena vrijednost bespovratnih sredstava]]+Ugovori_OPULJP[[#This Row],[Javni doprinos korisnika - HRK]]+Ugovori_OPULJP[[#This Row],[Privatni doprinos korisnika - HRK]]</f>
        <v>1757330.43</v>
      </c>
      <c r="Z3644" s="22">
        <f>Ugovori_OPULJP[[#This Row],[UKUPNI PRIHVATLJIVI IZDACI
TOTAL ELIGIBLE EXPENDITURE
= Bespovratna sredstva ukupno + doprinos korisnika
= Ukupni prihvatljivi troškovi
= Ukupna ugovorena vrijednost projekta HRK]]/7.5345</f>
        <v>233237.82998208239</v>
      </c>
      <c r="AA3644" s="13" t="s">
        <v>2792</v>
      </c>
      <c r="AB3644" s="13" t="s">
        <v>145</v>
      </c>
      <c r="AC3644" s="98" t="s">
        <v>13208</v>
      </c>
      <c r="AD3644" s="12" t="s">
        <v>2794</v>
      </c>
    </row>
    <row r="3645" spans="1:30" ht="88.5" customHeight="1" x14ac:dyDescent="0.3">
      <c r="A3645" s="10" t="s">
        <v>13209</v>
      </c>
      <c r="B3645" s="11" t="s">
        <v>2787</v>
      </c>
      <c r="C3645" s="12" t="s">
        <v>2788</v>
      </c>
      <c r="D3645" s="12" t="s">
        <v>5985</v>
      </c>
      <c r="E3645" s="13" t="s">
        <v>63</v>
      </c>
      <c r="F3645" s="14" t="s">
        <v>13210</v>
      </c>
      <c r="G3645" s="14" t="s">
        <v>13211</v>
      </c>
      <c r="H3645" s="16">
        <v>44137</v>
      </c>
      <c r="I3645" s="16">
        <v>44867</v>
      </c>
      <c r="J3645" s="17" t="str">
        <f>IF(Ugovori_OPULJP[[#This Row],[DATUM ZAVRŠETKA OPERACIJE]]&gt;DATE(2023,12,31),"u provedbi","završen")</f>
        <v>završen</v>
      </c>
      <c r="K3645" s="15" t="s">
        <v>240</v>
      </c>
      <c r="L3645" s="15" t="s">
        <v>240</v>
      </c>
      <c r="M3645" s="18">
        <v>0.85</v>
      </c>
      <c r="N3645" s="18">
        <v>0.15</v>
      </c>
      <c r="O3645" s="19">
        <f>Ugovori_OPULJP[[#This Row],[Bespovratna sredstva - Ukupno (EU+Nac) HRK
= Ukupna ugovorena vrijednost bespovratnih sredstava]]*Ugovori_OPULJP[[#This Row],[EU STOPA SUFINANCIRANJA %
EU CO-FINANCING RATE %]]</f>
        <v>1622031.5569999998</v>
      </c>
      <c r="P3645" s="20">
        <f>Ugovori_OPULJP[[#This Row],[Bespovratna sredstva - EU dio - HRK]]/7.5345</f>
        <v>215280.58358218856</v>
      </c>
      <c r="Q3645" s="19">
        <f>Ugovori_OPULJP[[#This Row],[Bespovratna sredstva - Ukupno (EU+Nac) HRK
= Ukupna ugovorena vrijednost bespovratnih sredstava]]*Ugovori_OPULJP[[#This Row],[STOPA NACIONALNOG SUFINANCIRANJA %]]</f>
        <v>286240.86299999995</v>
      </c>
      <c r="R3645" s="20">
        <f>Ugovori_OPULJP[[#This Row],[Bespovratna sredstva - Nacionalni dio - HRK]]/7.5345</f>
        <v>37990.691220386216</v>
      </c>
      <c r="S3645" s="19">
        <v>1908272.42</v>
      </c>
      <c r="T3645" s="20">
        <f>Ugovori_OPULJP[[#This Row],[Bespovratna sredstva - Ukupno (EU+Nac) HRK
= Ukupna ugovorena vrijednost bespovratnih sredstava]]/7.5345</f>
        <v>253271.2748025748</v>
      </c>
      <c r="U3645" s="19">
        <v>0</v>
      </c>
      <c r="V3645" s="20">
        <f>Ugovori_OPULJP[[#This Row],[Javni doprinos korisnika - HRK]]/7.5345</f>
        <v>0</v>
      </c>
      <c r="W3645" s="19">
        <v>0</v>
      </c>
      <c r="X3645" s="20">
        <f>Ugovori_OPULJP[[#This Row],[Privatni doprinos korisnika - HRK]]/7.5345</f>
        <v>0</v>
      </c>
      <c r="Y3645" s="21">
        <f>Ugovori_OPULJP[[#This Row],[Bespovratna sredstva - Ukupno (EU+Nac) HRK
= Ukupna ugovorena vrijednost bespovratnih sredstava]]+Ugovori_OPULJP[[#This Row],[Javni doprinos korisnika - HRK]]+Ugovori_OPULJP[[#This Row],[Privatni doprinos korisnika - HRK]]</f>
        <v>1908272.42</v>
      </c>
      <c r="Z3645" s="22">
        <f>Ugovori_OPULJP[[#This Row],[UKUPNI PRIHVATLJIVI IZDACI
TOTAL ELIGIBLE EXPENDITURE
= Bespovratna sredstva ukupno + doprinos korisnika
= Ukupni prihvatljivi troškovi
= Ukupna ugovorena vrijednost projekta HRK]]/7.5345</f>
        <v>253271.2748025748</v>
      </c>
      <c r="AA3645" s="13" t="s">
        <v>2792</v>
      </c>
      <c r="AB3645" s="13" t="s">
        <v>145</v>
      </c>
      <c r="AC3645" s="98" t="s">
        <v>13212</v>
      </c>
      <c r="AD3645" s="12" t="s">
        <v>2794</v>
      </c>
    </row>
    <row r="3646" spans="1:30" ht="88.5" customHeight="1" x14ac:dyDescent="0.3">
      <c r="A3646" s="10" t="s">
        <v>13213</v>
      </c>
      <c r="B3646" s="11" t="s">
        <v>2787</v>
      </c>
      <c r="C3646" s="12" t="s">
        <v>2788</v>
      </c>
      <c r="D3646" s="12" t="s">
        <v>5985</v>
      </c>
      <c r="E3646" s="13" t="s">
        <v>63</v>
      </c>
      <c r="F3646" s="14" t="s">
        <v>13214</v>
      </c>
      <c r="G3646" s="14" t="s">
        <v>13215</v>
      </c>
      <c r="H3646" s="16">
        <v>44140</v>
      </c>
      <c r="I3646" s="16">
        <v>44870</v>
      </c>
      <c r="J3646" s="17" t="str">
        <f>IF(Ugovori_OPULJP[[#This Row],[DATUM ZAVRŠETKA OPERACIJE]]&gt;DATE(2023,12,31),"u provedbi","završen")</f>
        <v>završen</v>
      </c>
      <c r="K3646" s="15" t="s">
        <v>240</v>
      </c>
      <c r="L3646" s="15" t="s">
        <v>240</v>
      </c>
      <c r="M3646" s="18">
        <v>0.85</v>
      </c>
      <c r="N3646" s="18">
        <v>0.15</v>
      </c>
      <c r="O3646" s="19">
        <f>Ugovori_OPULJP[[#This Row],[Bespovratna sredstva - Ukupno (EU+Nac) HRK
= Ukupna ugovorena vrijednost bespovratnih sredstava]]*Ugovori_OPULJP[[#This Row],[EU STOPA SUFINANCIRANJA %
EU CO-FINANCING RATE %]]</f>
        <v>1357302.6949999998</v>
      </c>
      <c r="P3646" s="20">
        <f>Ugovori_OPULJP[[#This Row],[Bespovratna sredstva - EU dio - HRK]]/7.5345</f>
        <v>180145.02554914058</v>
      </c>
      <c r="Q3646" s="19">
        <f>Ugovori_OPULJP[[#This Row],[Bespovratna sredstva - Ukupno (EU+Nac) HRK
= Ukupna ugovorena vrijednost bespovratnih sredstava]]*Ugovori_OPULJP[[#This Row],[STOPA NACIONALNOG SUFINANCIRANJA %]]</f>
        <v>239524.00499999998</v>
      </c>
      <c r="R3646" s="20">
        <f>Ugovori_OPULJP[[#This Row],[Bespovratna sredstva - Nacionalni dio - HRK]]/7.5345</f>
        <v>31790.298626318927</v>
      </c>
      <c r="S3646" s="19">
        <v>1596826.7</v>
      </c>
      <c r="T3646" s="20">
        <f>Ugovori_OPULJP[[#This Row],[Bespovratna sredstva - Ukupno (EU+Nac) HRK
= Ukupna ugovorena vrijednost bespovratnih sredstava]]/7.5345</f>
        <v>211935.32417545954</v>
      </c>
      <c r="U3646" s="19">
        <v>0</v>
      </c>
      <c r="V3646" s="20">
        <f>Ugovori_OPULJP[[#This Row],[Javni doprinos korisnika - HRK]]/7.5345</f>
        <v>0</v>
      </c>
      <c r="W3646" s="19">
        <v>0</v>
      </c>
      <c r="X3646" s="20">
        <f>Ugovori_OPULJP[[#This Row],[Privatni doprinos korisnika - HRK]]/7.5345</f>
        <v>0</v>
      </c>
      <c r="Y3646" s="21">
        <f>Ugovori_OPULJP[[#This Row],[Bespovratna sredstva - Ukupno (EU+Nac) HRK
= Ukupna ugovorena vrijednost bespovratnih sredstava]]+Ugovori_OPULJP[[#This Row],[Javni doprinos korisnika - HRK]]+Ugovori_OPULJP[[#This Row],[Privatni doprinos korisnika - HRK]]</f>
        <v>1596826.7</v>
      </c>
      <c r="Z3646" s="22">
        <f>Ugovori_OPULJP[[#This Row],[UKUPNI PRIHVATLJIVI IZDACI
TOTAL ELIGIBLE EXPENDITURE
= Bespovratna sredstva ukupno + doprinos korisnika
= Ukupni prihvatljivi troškovi
= Ukupna ugovorena vrijednost projekta HRK]]/7.5345</f>
        <v>211935.32417545954</v>
      </c>
      <c r="AA3646" s="13" t="s">
        <v>2792</v>
      </c>
      <c r="AB3646" s="13" t="s">
        <v>145</v>
      </c>
      <c r="AC3646" s="98" t="s">
        <v>13216</v>
      </c>
      <c r="AD3646" s="12" t="s">
        <v>2794</v>
      </c>
    </row>
    <row r="3647" spans="1:30" ht="88.5" customHeight="1" x14ac:dyDescent="0.3">
      <c r="A3647" s="10" t="s">
        <v>13217</v>
      </c>
      <c r="B3647" s="11" t="s">
        <v>2787</v>
      </c>
      <c r="C3647" s="12" t="s">
        <v>2788</v>
      </c>
      <c r="D3647" s="12" t="s">
        <v>3769</v>
      </c>
      <c r="E3647" s="13" t="s">
        <v>63</v>
      </c>
      <c r="F3647" s="14" t="s">
        <v>13218</v>
      </c>
      <c r="G3647" s="14" t="s">
        <v>186</v>
      </c>
      <c r="H3647" s="16">
        <v>43983</v>
      </c>
      <c r="I3647" s="16">
        <v>44713</v>
      </c>
      <c r="J3647" s="17" t="str">
        <f>IF(Ugovori_OPULJP[[#This Row],[DATUM ZAVRŠETKA OPERACIJE]]&gt;DATE(2023,12,31),"u provedbi","završen")</f>
        <v>završen</v>
      </c>
      <c r="K3647" s="15" t="s">
        <v>2681</v>
      </c>
      <c r="L3647" s="15" t="s">
        <v>71</v>
      </c>
      <c r="M3647" s="18">
        <v>0.85</v>
      </c>
      <c r="N3647" s="18">
        <v>0.15</v>
      </c>
      <c r="O3647" s="19">
        <f>Ugovori_OPULJP[[#This Row],[Bespovratna sredstva - Ukupno (EU+Nac) HRK
= Ukupna ugovorena vrijednost bespovratnih sredstava]]*Ugovori_OPULJP[[#This Row],[EU STOPA SUFINANCIRANJA %
EU CO-FINANCING RATE %]]</f>
        <v>1468793.3020000001</v>
      </c>
      <c r="P3647" s="20">
        <f>Ugovori_OPULJP[[#This Row],[Bespovratna sredstva - EU dio - HRK]]/7.5345</f>
        <v>194942.37202203198</v>
      </c>
      <c r="Q3647" s="19">
        <f>Ugovori_OPULJP[[#This Row],[Bespovratna sredstva - Ukupno (EU+Nac) HRK
= Ukupna ugovorena vrijednost bespovratnih sredstava]]*Ugovori_OPULJP[[#This Row],[STOPA NACIONALNOG SUFINANCIRANJA %]]</f>
        <v>259198.818</v>
      </c>
      <c r="R3647" s="20">
        <f>Ugovori_OPULJP[[#This Row],[Bespovratna sredstva - Nacionalni dio - HRK]]/7.5345</f>
        <v>34401.595062711523</v>
      </c>
      <c r="S3647" s="19">
        <v>1727992.12</v>
      </c>
      <c r="T3647" s="20">
        <f>Ugovori_OPULJP[[#This Row],[Bespovratna sredstva - Ukupno (EU+Nac) HRK
= Ukupna ugovorena vrijednost bespovratnih sredstava]]/7.5345</f>
        <v>229343.96708474352</v>
      </c>
      <c r="U3647" s="19">
        <v>0</v>
      </c>
      <c r="V3647" s="20">
        <f>Ugovori_OPULJP[[#This Row],[Javni doprinos korisnika - HRK]]/7.5345</f>
        <v>0</v>
      </c>
      <c r="W3647" s="19">
        <v>0</v>
      </c>
      <c r="X3647" s="20">
        <f>Ugovori_OPULJP[[#This Row],[Privatni doprinos korisnika - HRK]]/7.5345</f>
        <v>0</v>
      </c>
      <c r="Y3647" s="21">
        <f>Ugovori_OPULJP[[#This Row],[Bespovratna sredstva - Ukupno (EU+Nac) HRK
= Ukupna ugovorena vrijednost bespovratnih sredstava]]+Ugovori_OPULJP[[#This Row],[Javni doprinos korisnika - HRK]]+Ugovori_OPULJP[[#This Row],[Privatni doprinos korisnika - HRK]]</f>
        <v>1727992.12</v>
      </c>
      <c r="Z3647" s="22">
        <f>Ugovori_OPULJP[[#This Row],[UKUPNI PRIHVATLJIVI IZDACI
TOTAL ELIGIBLE EXPENDITURE
= Bespovratna sredstva ukupno + doprinos korisnika
= Ukupni prihvatljivi troškovi
= Ukupna ugovorena vrijednost projekta HRK]]/7.5345</f>
        <v>229343.96708474352</v>
      </c>
      <c r="AA3647" s="13" t="s">
        <v>22</v>
      </c>
      <c r="AB3647" s="13" t="s">
        <v>145</v>
      </c>
      <c r="AC3647" s="98" t="s">
        <v>13219</v>
      </c>
      <c r="AD3647" s="12" t="s">
        <v>2794</v>
      </c>
    </row>
    <row r="3648" spans="1:30" ht="88.5" customHeight="1" x14ac:dyDescent="0.3">
      <c r="A3648" s="10" t="s">
        <v>13220</v>
      </c>
      <c r="B3648" s="11" t="s">
        <v>2787</v>
      </c>
      <c r="C3648" s="12" t="s">
        <v>2788</v>
      </c>
      <c r="D3648" s="12" t="s">
        <v>3769</v>
      </c>
      <c r="E3648" s="13" t="s">
        <v>63</v>
      </c>
      <c r="F3648" s="14" t="s">
        <v>13221</v>
      </c>
      <c r="G3648" s="14" t="s">
        <v>13222</v>
      </c>
      <c r="H3648" s="16">
        <v>43983</v>
      </c>
      <c r="I3648" s="16">
        <v>45078</v>
      </c>
      <c r="J3648" s="17" t="str">
        <f>IF(Ugovori_OPULJP[[#This Row],[DATUM ZAVRŠETKA OPERACIJE]]&gt;DATE(2023,12,31),"u provedbi","završen")</f>
        <v>završen</v>
      </c>
      <c r="K3648" s="15" t="s">
        <v>21</v>
      </c>
      <c r="L3648" s="15" t="s">
        <v>21</v>
      </c>
      <c r="M3648" s="18">
        <v>0.85</v>
      </c>
      <c r="N3648" s="18">
        <v>0.15</v>
      </c>
      <c r="O3648" s="19">
        <f>Ugovori_OPULJP[[#This Row],[Bespovratna sredstva - Ukupno (EU+Nac) HRK
= Ukupna ugovorena vrijednost bespovratnih sredstava]]*Ugovori_OPULJP[[#This Row],[EU STOPA SUFINANCIRANJA %
EU CO-FINANCING RATE %]]</f>
        <v>713852.47399999993</v>
      </c>
      <c r="P3648" s="20">
        <f>Ugovori_OPULJP[[#This Row],[Bespovratna sredstva - EU dio - HRK]]/7.5345</f>
        <v>94744.505143008806</v>
      </c>
      <c r="Q3648" s="19">
        <f>Ugovori_OPULJP[[#This Row],[Bespovratna sredstva - Ukupno (EU+Nac) HRK
= Ukupna ugovorena vrijednost bespovratnih sredstava]]*Ugovori_OPULJP[[#This Row],[STOPA NACIONALNOG SUFINANCIRANJA %]]</f>
        <v>125973.96599999999</v>
      </c>
      <c r="R3648" s="20">
        <f>Ugovori_OPULJP[[#This Row],[Bespovratna sredstva - Nacionalni dio - HRK]]/7.5345</f>
        <v>16719.618554648612</v>
      </c>
      <c r="S3648" s="19">
        <v>839826.44</v>
      </c>
      <c r="T3648" s="20">
        <f>Ugovori_OPULJP[[#This Row],[Bespovratna sredstva - Ukupno (EU+Nac) HRK
= Ukupna ugovorena vrijednost bespovratnih sredstava]]/7.5345</f>
        <v>111464.12369765743</v>
      </c>
      <c r="U3648" s="19">
        <v>0</v>
      </c>
      <c r="V3648" s="20">
        <f>Ugovori_OPULJP[[#This Row],[Javni doprinos korisnika - HRK]]/7.5345</f>
        <v>0</v>
      </c>
      <c r="W3648" s="19">
        <v>0</v>
      </c>
      <c r="X3648" s="20">
        <f>Ugovori_OPULJP[[#This Row],[Privatni doprinos korisnika - HRK]]/7.5345</f>
        <v>0</v>
      </c>
      <c r="Y3648" s="21">
        <f>Ugovori_OPULJP[[#This Row],[Bespovratna sredstva - Ukupno (EU+Nac) HRK
= Ukupna ugovorena vrijednost bespovratnih sredstava]]+Ugovori_OPULJP[[#This Row],[Javni doprinos korisnika - HRK]]+Ugovori_OPULJP[[#This Row],[Privatni doprinos korisnika - HRK]]</f>
        <v>839826.44</v>
      </c>
      <c r="Z3648" s="22">
        <f>Ugovori_OPULJP[[#This Row],[UKUPNI PRIHVATLJIVI IZDACI
TOTAL ELIGIBLE EXPENDITURE
= Bespovratna sredstva ukupno + doprinos korisnika
= Ukupni prihvatljivi troškovi
= Ukupna ugovorena vrijednost projekta HRK]]/7.5345</f>
        <v>111464.12369765743</v>
      </c>
      <c r="AA3648" s="13" t="s">
        <v>22</v>
      </c>
      <c r="AB3648" s="13" t="s">
        <v>145</v>
      </c>
      <c r="AC3648" s="98" t="s">
        <v>13223</v>
      </c>
      <c r="AD3648" s="12" t="s">
        <v>2794</v>
      </c>
    </row>
    <row r="3649" spans="1:30" ht="88.5" customHeight="1" x14ac:dyDescent="0.3">
      <c r="A3649" s="10" t="s">
        <v>13224</v>
      </c>
      <c r="B3649" s="11" t="s">
        <v>2787</v>
      </c>
      <c r="C3649" s="12" t="s">
        <v>2788</v>
      </c>
      <c r="D3649" s="12" t="s">
        <v>3769</v>
      </c>
      <c r="E3649" s="13" t="s">
        <v>63</v>
      </c>
      <c r="F3649" s="14" t="s">
        <v>13225</v>
      </c>
      <c r="G3649" s="14" t="s">
        <v>13226</v>
      </c>
      <c r="H3649" s="16">
        <v>43983</v>
      </c>
      <c r="I3649" s="16">
        <v>44713</v>
      </c>
      <c r="J3649" s="17" t="str">
        <f>IF(Ugovori_OPULJP[[#This Row],[DATUM ZAVRŠETKA OPERACIJE]]&gt;DATE(2023,12,31),"u provedbi","završen")</f>
        <v>završen</v>
      </c>
      <c r="K3649" s="15" t="s">
        <v>2992</v>
      </c>
      <c r="L3649" s="15" t="s">
        <v>380</v>
      </c>
      <c r="M3649" s="18">
        <v>0.85</v>
      </c>
      <c r="N3649" s="18">
        <v>0.15</v>
      </c>
      <c r="O3649" s="19">
        <f>Ugovori_OPULJP[[#This Row],[Bespovratna sredstva - Ukupno (EU+Nac) HRK
= Ukupna ugovorena vrijednost bespovratnih sredstava]]*Ugovori_OPULJP[[#This Row],[EU STOPA SUFINANCIRANJA %
EU CO-FINANCING RATE %]]</f>
        <v>977942</v>
      </c>
      <c r="P3649" s="20">
        <f>Ugovori_OPULJP[[#This Row],[Bespovratna sredstva - EU dio - HRK]]/7.5345</f>
        <v>129795.20870661622</v>
      </c>
      <c r="Q3649" s="19">
        <f>Ugovori_OPULJP[[#This Row],[Bespovratna sredstva - Ukupno (EU+Nac) HRK
= Ukupna ugovorena vrijednost bespovratnih sredstava]]*Ugovori_OPULJP[[#This Row],[STOPA NACIONALNOG SUFINANCIRANJA %]]</f>
        <v>172578</v>
      </c>
      <c r="R3649" s="20">
        <f>Ugovori_OPULJP[[#This Row],[Bespovratna sredstva - Nacionalni dio - HRK]]/7.5345</f>
        <v>22905.036830579334</v>
      </c>
      <c r="S3649" s="19">
        <v>1150520</v>
      </c>
      <c r="T3649" s="20">
        <f>Ugovori_OPULJP[[#This Row],[Bespovratna sredstva - Ukupno (EU+Nac) HRK
= Ukupna ugovorena vrijednost bespovratnih sredstava]]/7.5345</f>
        <v>152700.24553719556</v>
      </c>
      <c r="U3649" s="19">
        <v>0</v>
      </c>
      <c r="V3649" s="20">
        <f>Ugovori_OPULJP[[#This Row],[Javni doprinos korisnika - HRK]]/7.5345</f>
        <v>0</v>
      </c>
      <c r="W3649" s="19">
        <v>0</v>
      </c>
      <c r="X3649" s="20">
        <f>Ugovori_OPULJP[[#This Row],[Privatni doprinos korisnika - HRK]]/7.5345</f>
        <v>0</v>
      </c>
      <c r="Y3649" s="21">
        <f>Ugovori_OPULJP[[#This Row],[Bespovratna sredstva - Ukupno (EU+Nac) HRK
= Ukupna ugovorena vrijednost bespovratnih sredstava]]+Ugovori_OPULJP[[#This Row],[Javni doprinos korisnika - HRK]]+Ugovori_OPULJP[[#This Row],[Privatni doprinos korisnika - HRK]]</f>
        <v>1150520</v>
      </c>
      <c r="Z3649" s="22">
        <f>Ugovori_OPULJP[[#This Row],[UKUPNI PRIHVATLJIVI IZDACI
TOTAL ELIGIBLE EXPENDITURE
= Bespovratna sredstva ukupno + doprinos korisnika
= Ukupni prihvatljivi troškovi
= Ukupna ugovorena vrijednost projekta HRK]]/7.5345</f>
        <v>152700.24553719556</v>
      </c>
      <c r="AA3649" s="13" t="s">
        <v>22</v>
      </c>
      <c r="AB3649" s="13" t="s">
        <v>145</v>
      </c>
      <c r="AC3649" s="98" t="s">
        <v>13227</v>
      </c>
      <c r="AD3649" s="12" t="s">
        <v>2794</v>
      </c>
    </row>
    <row r="3650" spans="1:30" ht="88.5" customHeight="1" x14ac:dyDescent="0.3">
      <c r="A3650" s="10" t="s">
        <v>13228</v>
      </c>
      <c r="B3650" s="11" t="s">
        <v>2787</v>
      </c>
      <c r="C3650" s="12" t="s">
        <v>2788</v>
      </c>
      <c r="D3650" s="12" t="s">
        <v>3769</v>
      </c>
      <c r="E3650" s="13" t="s">
        <v>63</v>
      </c>
      <c r="F3650" s="14" t="s">
        <v>13229</v>
      </c>
      <c r="G3650" s="14" t="s">
        <v>13230</v>
      </c>
      <c r="H3650" s="16">
        <v>43983</v>
      </c>
      <c r="I3650" s="16">
        <v>45078</v>
      </c>
      <c r="J3650" s="17" t="str">
        <f>IF(Ugovori_OPULJP[[#This Row],[DATUM ZAVRŠETKA OPERACIJE]]&gt;DATE(2023,12,31),"u provedbi","završen")</f>
        <v>završen</v>
      </c>
      <c r="K3650" s="15" t="s">
        <v>71</v>
      </c>
      <c r="L3650" s="15" t="s">
        <v>71</v>
      </c>
      <c r="M3650" s="18">
        <v>0.85</v>
      </c>
      <c r="N3650" s="18">
        <v>0.15</v>
      </c>
      <c r="O3650" s="19">
        <f>Ugovori_OPULJP[[#This Row],[Bespovratna sredstva - Ukupno (EU+Nac) HRK
= Ukupna ugovorena vrijednost bespovratnih sredstava]]*Ugovori_OPULJP[[#This Row],[EU STOPA SUFINANCIRANJA %
EU CO-FINANCING RATE %]]</f>
        <v>843305.4</v>
      </c>
      <c r="P3650" s="20">
        <f>Ugovori_OPULJP[[#This Row],[Bespovratna sredstva - EU dio - HRK]]/7.5345</f>
        <v>111925.86103921958</v>
      </c>
      <c r="Q3650" s="19">
        <f>Ugovori_OPULJP[[#This Row],[Bespovratna sredstva - Ukupno (EU+Nac) HRK
= Ukupna ugovorena vrijednost bespovratnih sredstava]]*Ugovori_OPULJP[[#This Row],[STOPA NACIONALNOG SUFINANCIRANJA %]]</f>
        <v>148818.6</v>
      </c>
      <c r="R3650" s="20">
        <f>Ugovori_OPULJP[[#This Row],[Bespovratna sredstva - Nacionalni dio - HRK]]/7.5345</f>
        <v>19751.622536332867</v>
      </c>
      <c r="S3650" s="19">
        <v>992124</v>
      </c>
      <c r="T3650" s="20">
        <f>Ugovori_OPULJP[[#This Row],[Bespovratna sredstva - Ukupno (EU+Nac) HRK
= Ukupna ugovorena vrijednost bespovratnih sredstava]]/7.5345</f>
        <v>131677.48357555244</v>
      </c>
      <c r="U3650" s="19">
        <v>0</v>
      </c>
      <c r="V3650" s="20">
        <f>Ugovori_OPULJP[[#This Row],[Javni doprinos korisnika - HRK]]/7.5345</f>
        <v>0</v>
      </c>
      <c r="W3650" s="19">
        <v>0</v>
      </c>
      <c r="X3650" s="20">
        <f>Ugovori_OPULJP[[#This Row],[Privatni doprinos korisnika - HRK]]/7.5345</f>
        <v>0</v>
      </c>
      <c r="Y3650" s="21">
        <f>Ugovori_OPULJP[[#This Row],[Bespovratna sredstva - Ukupno (EU+Nac) HRK
= Ukupna ugovorena vrijednost bespovratnih sredstava]]+Ugovori_OPULJP[[#This Row],[Javni doprinos korisnika - HRK]]+Ugovori_OPULJP[[#This Row],[Privatni doprinos korisnika - HRK]]</f>
        <v>992124</v>
      </c>
      <c r="Z3650" s="22">
        <f>Ugovori_OPULJP[[#This Row],[UKUPNI PRIHVATLJIVI IZDACI
TOTAL ELIGIBLE EXPENDITURE
= Bespovratna sredstva ukupno + doprinos korisnika
= Ukupni prihvatljivi troškovi
= Ukupna ugovorena vrijednost projekta HRK]]/7.5345</f>
        <v>131677.48357555244</v>
      </c>
      <c r="AA3650" s="13" t="s">
        <v>22</v>
      </c>
      <c r="AB3650" s="13" t="s">
        <v>145</v>
      </c>
      <c r="AC3650" s="98" t="s">
        <v>13231</v>
      </c>
      <c r="AD3650" s="12" t="s">
        <v>2794</v>
      </c>
    </row>
    <row r="3651" spans="1:30" ht="88.5" customHeight="1" x14ac:dyDescent="0.3">
      <c r="A3651" s="10" t="s">
        <v>13232</v>
      </c>
      <c r="B3651" s="11" t="s">
        <v>2787</v>
      </c>
      <c r="C3651" s="12" t="s">
        <v>2788</v>
      </c>
      <c r="D3651" s="12" t="s">
        <v>3769</v>
      </c>
      <c r="E3651" s="13" t="s">
        <v>63</v>
      </c>
      <c r="F3651" s="14" t="s">
        <v>13233</v>
      </c>
      <c r="G3651" s="14" t="s">
        <v>13234</v>
      </c>
      <c r="H3651" s="16">
        <v>43983</v>
      </c>
      <c r="I3651" s="16">
        <v>44713</v>
      </c>
      <c r="J3651" s="17" t="str">
        <f>IF(Ugovori_OPULJP[[#This Row],[DATUM ZAVRŠETKA OPERACIJE]]&gt;DATE(2023,12,31),"u provedbi","završen")</f>
        <v>završen</v>
      </c>
      <c r="K3651" s="15" t="s">
        <v>8939</v>
      </c>
      <c r="L3651" s="15" t="s">
        <v>71</v>
      </c>
      <c r="M3651" s="18">
        <v>0.85</v>
      </c>
      <c r="N3651" s="18">
        <v>0.15</v>
      </c>
      <c r="O3651" s="19">
        <f>Ugovori_OPULJP[[#This Row],[Bespovratna sredstva - Ukupno (EU+Nac) HRK
= Ukupna ugovorena vrijednost bespovratnih sredstava]]*Ugovori_OPULJP[[#This Row],[EU STOPA SUFINANCIRANJA %
EU CO-FINANCING RATE %]]</f>
        <v>1092382.5149999999</v>
      </c>
      <c r="P3651" s="20">
        <f>Ugovori_OPULJP[[#This Row],[Bespovratna sredstva - EU dio - HRK]]/7.5345</f>
        <v>144984.07525383236</v>
      </c>
      <c r="Q3651" s="19">
        <f>Ugovori_OPULJP[[#This Row],[Bespovratna sredstva - Ukupno (EU+Nac) HRK
= Ukupna ugovorena vrijednost bespovratnih sredstava]]*Ugovori_OPULJP[[#This Row],[STOPA NACIONALNOG SUFINANCIRANJA %]]</f>
        <v>192773.38499999998</v>
      </c>
      <c r="R3651" s="20">
        <f>Ugovori_OPULJP[[#This Row],[Bespovratna sredstva - Nacionalni dio - HRK]]/7.5345</f>
        <v>25585.425044793945</v>
      </c>
      <c r="S3651" s="19">
        <v>1285155.8999999999</v>
      </c>
      <c r="T3651" s="20">
        <f>Ugovori_OPULJP[[#This Row],[Bespovratna sredstva - Ukupno (EU+Nac) HRK
= Ukupna ugovorena vrijednost bespovratnih sredstava]]/7.5345</f>
        <v>170569.50029862628</v>
      </c>
      <c r="U3651" s="19">
        <v>0</v>
      </c>
      <c r="V3651" s="20">
        <f>Ugovori_OPULJP[[#This Row],[Javni doprinos korisnika - HRK]]/7.5345</f>
        <v>0</v>
      </c>
      <c r="W3651" s="19">
        <v>0</v>
      </c>
      <c r="X3651" s="20">
        <f>Ugovori_OPULJP[[#This Row],[Privatni doprinos korisnika - HRK]]/7.5345</f>
        <v>0</v>
      </c>
      <c r="Y3651" s="21">
        <f>Ugovori_OPULJP[[#This Row],[Bespovratna sredstva - Ukupno (EU+Nac) HRK
= Ukupna ugovorena vrijednost bespovratnih sredstava]]+Ugovori_OPULJP[[#This Row],[Javni doprinos korisnika - HRK]]+Ugovori_OPULJP[[#This Row],[Privatni doprinos korisnika - HRK]]</f>
        <v>1285155.8999999999</v>
      </c>
      <c r="Z3651" s="22">
        <f>Ugovori_OPULJP[[#This Row],[UKUPNI PRIHVATLJIVI IZDACI
TOTAL ELIGIBLE EXPENDITURE
= Bespovratna sredstva ukupno + doprinos korisnika
= Ukupni prihvatljivi troškovi
= Ukupna ugovorena vrijednost projekta HRK]]/7.5345</f>
        <v>170569.50029862628</v>
      </c>
      <c r="AA3651" s="13" t="s">
        <v>22</v>
      </c>
      <c r="AB3651" s="13" t="s">
        <v>145</v>
      </c>
      <c r="AC3651" s="98" t="s">
        <v>13235</v>
      </c>
      <c r="AD3651" s="12" t="s">
        <v>2794</v>
      </c>
    </row>
    <row r="3652" spans="1:30" ht="88.5" customHeight="1" x14ac:dyDescent="0.3">
      <c r="A3652" s="10" t="s">
        <v>13236</v>
      </c>
      <c r="B3652" s="11" t="s">
        <v>2787</v>
      </c>
      <c r="C3652" s="12" t="s">
        <v>2788</v>
      </c>
      <c r="D3652" s="12" t="s">
        <v>3769</v>
      </c>
      <c r="E3652" s="13" t="s">
        <v>63</v>
      </c>
      <c r="F3652" s="14" t="s">
        <v>13237</v>
      </c>
      <c r="G3652" s="14" t="s">
        <v>13238</v>
      </c>
      <c r="H3652" s="16">
        <v>43983</v>
      </c>
      <c r="I3652" s="16">
        <v>44713</v>
      </c>
      <c r="J3652" s="17" t="str">
        <f>IF(Ugovori_OPULJP[[#This Row],[DATUM ZAVRŠETKA OPERACIJE]]&gt;DATE(2023,12,31),"u provedbi","završen")</f>
        <v>završen</v>
      </c>
      <c r="K3652" s="15" t="s">
        <v>2992</v>
      </c>
      <c r="L3652" s="15" t="s">
        <v>380</v>
      </c>
      <c r="M3652" s="18">
        <v>0.85</v>
      </c>
      <c r="N3652" s="18">
        <v>0.15</v>
      </c>
      <c r="O3652" s="19">
        <f>Ugovori_OPULJP[[#This Row],[Bespovratna sredstva - Ukupno (EU+Nac) HRK
= Ukupna ugovorena vrijednost bespovratnih sredstava]]*Ugovori_OPULJP[[#This Row],[EU STOPA SUFINANCIRANJA %
EU CO-FINANCING RATE %]]</f>
        <v>950810</v>
      </c>
      <c r="P3652" s="20">
        <f>Ugovori_OPULJP[[#This Row],[Bespovratna sredstva - EU dio - HRK]]/7.5345</f>
        <v>126194.17346871059</v>
      </c>
      <c r="Q3652" s="19">
        <f>Ugovori_OPULJP[[#This Row],[Bespovratna sredstva - Ukupno (EU+Nac) HRK
= Ukupna ugovorena vrijednost bespovratnih sredstava]]*Ugovori_OPULJP[[#This Row],[STOPA NACIONALNOG SUFINANCIRANJA %]]</f>
        <v>167790</v>
      </c>
      <c r="R3652" s="20">
        <f>Ugovori_OPULJP[[#This Row],[Bespovratna sredstva - Nacionalni dio - HRK]]/7.5345</f>
        <v>22269.560023890102</v>
      </c>
      <c r="S3652" s="19">
        <v>1118600</v>
      </c>
      <c r="T3652" s="20">
        <f>Ugovori_OPULJP[[#This Row],[Bespovratna sredstva - Ukupno (EU+Nac) HRK
= Ukupna ugovorena vrijednost bespovratnih sredstava]]/7.5345</f>
        <v>148463.7334926007</v>
      </c>
      <c r="U3652" s="19">
        <v>0</v>
      </c>
      <c r="V3652" s="20">
        <f>Ugovori_OPULJP[[#This Row],[Javni doprinos korisnika - HRK]]/7.5345</f>
        <v>0</v>
      </c>
      <c r="W3652" s="19">
        <v>0</v>
      </c>
      <c r="X3652" s="20">
        <f>Ugovori_OPULJP[[#This Row],[Privatni doprinos korisnika - HRK]]/7.5345</f>
        <v>0</v>
      </c>
      <c r="Y3652" s="21">
        <f>Ugovori_OPULJP[[#This Row],[Bespovratna sredstva - Ukupno (EU+Nac) HRK
= Ukupna ugovorena vrijednost bespovratnih sredstava]]+Ugovori_OPULJP[[#This Row],[Javni doprinos korisnika - HRK]]+Ugovori_OPULJP[[#This Row],[Privatni doprinos korisnika - HRK]]</f>
        <v>1118600</v>
      </c>
      <c r="Z3652" s="22">
        <f>Ugovori_OPULJP[[#This Row],[UKUPNI PRIHVATLJIVI IZDACI
TOTAL ELIGIBLE EXPENDITURE
= Bespovratna sredstva ukupno + doprinos korisnika
= Ukupni prihvatljivi troškovi
= Ukupna ugovorena vrijednost projekta HRK]]/7.5345</f>
        <v>148463.7334926007</v>
      </c>
      <c r="AA3652" s="13" t="s">
        <v>22</v>
      </c>
      <c r="AB3652" s="13" t="s">
        <v>145</v>
      </c>
      <c r="AC3652" s="98" t="s">
        <v>13239</v>
      </c>
      <c r="AD3652" s="12" t="s">
        <v>2794</v>
      </c>
    </row>
    <row r="3653" spans="1:30" ht="88.5" customHeight="1" x14ac:dyDescent="0.3">
      <c r="A3653" s="10" t="s">
        <v>13240</v>
      </c>
      <c r="B3653" s="11" t="s">
        <v>2787</v>
      </c>
      <c r="C3653" s="12" t="s">
        <v>2788</v>
      </c>
      <c r="D3653" s="12" t="s">
        <v>3769</v>
      </c>
      <c r="E3653" s="13" t="s">
        <v>63</v>
      </c>
      <c r="F3653" s="14" t="s">
        <v>13241</v>
      </c>
      <c r="G3653" s="14" t="s">
        <v>13242</v>
      </c>
      <c r="H3653" s="16">
        <v>43983</v>
      </c>
      <c r="I3653" s="16">
        <v>45078</v>
      </c>
      <c r="J3653" s="17" t="str">
        <f>IF(Ugovori_OPULJP[[#This Row],[DATUM ZAVRŠETKA OPERACIJE]]&gt;DATE(2023,12,31),"u provedbi","završen")</f>
        <v>završen</v>
      </c>
      <c r="K3653" s="15" t="s">
        <v>380</v>
      </c>
      <c r="L3653" s="15" t="s">
        <v>380</v>
      </c>
      <c r="M3653" s="18">
        <v>0.85</v>
      </c>
      <c r="N3653" s="18">
        <v>0.15</v>
      </c>
      <c r="O3653" s="19">
        <f>Ugovori_OPULJP[[#This Row],[Bespovratna sredstva - Ukupno (EU+Nac) HRK
= Ukupna ugovorena vrijednost bespovratnih sredstava]]*Ugovori_OPULJP[[#This Row],[EU STOPA SUFINANCIRANJA %
EU CO-FINANCING RATE %]]</f>
        <v>932998.58149999985</v>
      </c>
      <c r="P3653" s="20">
        <f>Ugovori_OPULJP[[#This Row],[Bespovratna sredstva - EU dio - HRK]]/7.5345</f>
        <v>123830.19198354235</v>
      </c>
      <c r="Q3653" s="19">
        <f>Ugovori_OPULJP[[#This Row],[Bespovratna sredstva - Ukupno (EU+Nac) HRK
= Ukupna ugovorena vrijednost bespovratnih sredstava]]*Ugovori_OPULJP[[#This Row],[STOPA NACIONALNOG SUFINANCIRANJA %]]</f>
        <v>164646.80849999998</v>
      </c>
      <c r="R3653" s="20">
        <f>Ugovori_OPULJP[[#This Row],[Bespovratna sredstva - Nacionalni dio - HRK]]/7.5345</f>
        <v>21852.386820625121</v>
      </c>
      <c r="S3653" s="19">
        <v>1097645.3899999999</v>
      </c>
      <c r="T3653" s="20">
        <f>Ugovori_OPULJP[[#This Row],[Bespovratna sredstva - Ukupno (EU+Nac) HRK
= Ukupna ugovorena vrijednost bespovratnih sredstava]]/7.5345</f>
        <v>145682.57880416748</v>
      </c>
      <c r="U3653" s="19">
        <v>0</v>
      </c>
      <c r="V3653" s="20">
        <f>Ugovori_OPULJP[[#This Row],[Javni doprinos korisnika - HRK]]/7.5345</f>
        <v>0</v>
      </c>
      <c r="W3653" s="19">
        <v>0</v>
      </c>
      <c r="X3653" s="20">
        <f>Ugovori_OPULJP[[#This Row],[Privatni doprinos korisnika - HRK]]/7.5345</f>
        <v>0</v>
      </c>
      <c r="Y3653" s="21">
        <f>Ugovori_OPULJP[[#This Row],[Bespovratna sredstva - Ukupno (EU+Nac) HRK
= Ukupna ugovorena vrijednost bespovratnih sredstava]]+Ugovori_OPULJP[[#This Row],[Javni doprinos korisnika - HRK]]+Ugovori_OPULJP[[#This Row],[Privatni doprinos korisnika - HRK]]</f>
        <v>1097645.3899999999</v>
      </c>
      <c r="Z3653" s="22">
        <f>Ugovori_OPULJP[[#This Row],[UKUPNI PRIHVATLJIVI IZDACI
TOTAL ELIGIBLE EXPENDITURE
= Bespovratna sredstva ukupno + doprinos korisnika
= Ukupni prihvatljivi troškovi
= Ukupna ugovorena vrijednost projekta HRK]]/7.5345</f>
        <v>145682.57880416748</v>
      </c>
      <c r="AA3653" s="13" t="s">
        <v>22</v>
      </c>
      <c r="AB3653" s="13" t="s">
        <v>145</v>
      </c>
      <c r="AC3653" s="98" t="s">
        <v>13243</v>
      </c>
      <c r="AD3653" s="12" t="s">
        <v>2794</v>
      </c>
    </row>
    <row r="3654" spans="1:30" ht="88.5" customHeight="1" x14ac:dyDescent="0.3">
      <c r="A3654" s="10" t="s">
        <v>3768</v>
      </c>
      <c r="B3654" s="11" t="s">
        <v>2787</v>
      </c>
      <c r="C3654" s="12" t="s">
        <v>2788</v>
      </c>
      <c r="D3654" s="12" t="s">
        <v>3769</v>
      </c>
      <c r="E3654" s="13" t="s">
        <v>63</v>
      </c>
      <c r="F3654" s="14" t="s">
        <v>3770</v>
      </c>
      <c r="G3654" s="14" t="s">
        <v>3771</v>
      </c>
      <c r="H3654" s="16">
        <v>43983</v>
      </c>
      <c r="I3654" s="16">
        <v>44866</v>
      </c>
      <c r="J3654" s="17" t="str">
        <f>IF(Ugovori_OPULJP[[#This Row],[DATUM ZAVRŠETKA OPERACIJE]]&gt;DATE(2023,12,31),"u provedbi","završen")</f>
        <v>završen</v>
      </c>
      <c r="K3654" s="15" t="s">
        <v>66</v>
      </c>
      <c r="L3654" s="15" t="s">
        <v>66</v>
      </c>
      <c r="M3654" s="18">
        <v>0.85</v>
      </c>
      <c r="N3654" s="18">
        <v>0.15</v>
      </c>
      <c r="O3654" s="19">
        <f>Ugovori_OPULJP[[#This Row],[Bespovratna sredstva - Ukupno (EU+Nac) HRK
= Ukupna ugovorena vrijednost bespovratnih sredstava]]*Ugovori_OPULJP[[#This Row],[EU STOPA SUFINANCIRANJA %
EU CO-FINANCING RATE %]]</f>
        <v>1200964.6685000001</v>
      </c>
      <c r="P3654" s="20">
        <f>Ugovori_OPULJP[[#This Row],[Bespovratna sredstva - EU dio - HRK]]/7.5345</f>
        <v>159395.4036100604</v>
      </c>
      <c r="Q3654" s="19">
        <f>Ugovori_OPULJP[[#This Row],[Bespovratna sredstva - Ukupno (EU+Nac) HRK
= Ukupna ugovorena vrijednost bespovratnih sredstava]]*Ugovori_OPULJP[[#This Row],[STOPA NACIONALNOG SUFINANCIRANJA %]]</f>
        <v>211934.94150000002</v>
      </c>
      <c r="R3654" s="20">
        <f>Ugovori_OPULJP[[#This Row],[Bespovratna sredstva - Nacionalni dio - HRK]]/7.5345</f>
        <v>28128.600637069481</v>
      </c>
      <c r="S3654" s="19">
        <v>1412899.61</v>
      </c>
      <c r="T3654" s="20">
        <f>Ugovori_OPULJP[[#This Row],[Bespovratna sredstva - Ukupno (EU+Nac) HRK
= Ukupna ugovorena vrijednost bespovratnih sredstava]]/7.5345</f>
        <v>187524.00424712987</v>
      </c>
      <c r="U3654" s="19">
        <v>0</v>
      </c>
      <c r="V3654" s="20">
        <f>Ugovori_OPULJP[[#This Row],[Javni doprinos korisnika - HRK]]/7.5345</f>
        <v>0</v>
      </c>
      <c r="W3654" s="19">
        <v>0</v>
      </c>
      <c r="X3654" s="20">
        <f>Ugovori_OPULJP[[#This Row],[Privatni doprinos korisnika - HRK]]/7.5345</f>
        <v>0</v>
      </c>
      <c r="Y3654" s="21">
        <f>Ugovori_OPULJP[[#This Row],[Bespovratna sredstva - Ukupno (EU+Nac) HRK
= Ukupna ugovorena vrijednost bespovratnih sredstava]]+Ugovori_OPULJP[[#This Row],[Javni doprinos korisnika - HRK]]+Ugovori_OPULJP[[#This Row],[Privatni doprinos korisnika - HRK]]</f>
        <v>1412899.61</v>
      </c>
      <c r="Z3654" s="22">
        <f>Ugovori_OPULJP[[#This Row],[UKUPNI PRIHVATLJIVI IZDACI
TOTAL ELIGIBLE EXPENDITURE
= Bespovratna sredstva ukupno + doprinos korisnika
= Ukupni prihvatljivi troškovi
= Ukupna ugovorena vrijednost projekta HRK]]/7.5345</f>
        <v>187524.00424712987</v>
      </c>
      <c r="AA3654" s="13" t="s">
        <v>22</v>
      </c>
      <c r="AB3654" s="13" t="s">
        <v>145</v>
      </c>
      <c r="AC3654" s="98" t="s">
        <v>3772</v>
      </c>
      <c r="AD3654" s="12" t="s">
        <v>2794</v>
      </c>
    </row>
    <row r="3655" spans="1:30" ht="88.5" customHeight="1" x14ac:dyDescent="0.3">
      <c r="A3655" s="10" t="s">
        <v>13248</v>
      </c>
      <c r="B3655" s="11" t="s">
        <v>2787</v>
      </c>
      <c r="C3655" s="12" t="s">
        <v>2788</v>
      </c>
      <c r="D3655" s="12" t="s">
        <v>3769</v>
      </c>
      <c r="E3655" s="13" t="s">
        <v>63</v>
      </c>
      <c r="F3655" s="14" t="s">
        <v>13249</v>
      </c>
      <c r="G3655" s="14" t="s">
        <v>2776</v>
      </c>
      <c r="H3655" s="16">
        <v>43983</v>
      </c>
      <c r="I3655" s="16">
        <v>44805</v>
      </c>
      <c r="J3655" s="17" t="str">
        <f>IF(Ugovori_OPULJP[[#This Row],[DATUM ZAVRŠETKA OPERACIJE]]&gt;DATE(2023,12,31),"u provedbi","završen")</f>
        <v>završen</v>
      </c>
      <c r="K3655" s="15" t="s">
        <v>173</v>
      </c>
      <c r="L3655" s="15" t="s">
        <v>21</v>
      </c>
      <c r="M3655" s="18">
        <v>0.85</v>
      </c>
      <c r="N3655" s="18">
        <v>0.15</v>
      </c>
      <c r="O3655" s="19">
        <f>Ugovori_OPULJP[[#This Row],[Bespovratna sredstva - Ukupno (EU+Nac) HRK
= Ukupna ugovorena vrijednost bespovratnih sredstava]]*Ugovori_OPULJP[[#This Row],[EU STOPA SUFINANCIRANJA %
EU CO-FINANCING RATE %]]</f>
        <v>1235148.5999999999</v>
      </c>
      <c r="P3655" s="20">
        <f>Ugovori_OPULJP[[#This Row],[Bespovratna sredstva - EU dio - HRK]]/7.5345</f>
        <v>163932.39100139355</v>
      </c>
      <c r="Q3655" s="19">
        <f>Ugovori_OPULJP[[#This Row],[Bespovratna sredstva - Ukupno (EU+Nac) HRK
= Ukupna ugovorena vrijednost bespovratnih sredstava]]*Ugovori_OPULJP[[#This Row],[STOPA NACIONALNOG SUFINANCIRANJA %]]</f>
        <v>217967.4</v>
      </c>
      <c r="R3655" s="20">
        <f>Ugovori_OPULJP[[#This Row],[Bespovratna sredstva - Nacionalni dio - HRK]]/7.5345</f>
        <v>28929.245470834161</v>
      </c>
      <c r="S3655" s="19">
        <v>1453116</v>
      </c>
      <c r="T3655" s="20">
        <f>Ugovori_OPULJP[[#This Row],[Bespovratna sredstva - Ukupno (EU+Nac) HRK
= Ukupna ugovorena vrijednost bespovratnih sredstava]]/7.5345</f>
        <v>192861.63647222775</v>
      </c>
      <c r="U3655" s="19">
        <v>0</v>
      </c>
      <c r="V3655" s="20">
        <f>Ugovori_OPULJP[[#This Row],[Javni doprinos korisnika - HRK]]/7.5345</f>
        <v>0</v>
      </c>
      <c r="W3655" s="19">
        <v>0</v>
      </c>
      <c r="X3655" s="20">
        <f>Ugovori_OPULJP[[#This Row],[Privatni doprinos korisnika - HRK]]/7.5345</f>
        <v>0</v>
      </c>
      <c r="Y3655" s="21">
        <f>Ugovori_OPULJP[[#This Row],[Bespovratna sredstva - Ukupno (EU+Nac) HRK
= Ukupna ugovorena vrijednost bespovratnih sredstava]]+Ugovori_OPULJP[[#This Row],[Javni doprinos korisnika - HRK]]+Ugovori_OPULJP[[#This Row],[Privatni doprinos korisnika - HRK]]</f>
        <v>1453116</v>
      </c>
      <c r="Z3655" s="22">
        <f>Ugovori_OPULJP[[#This Row],[UKUPNI PRIHVATLJIVI IZDACI
TOTAL ELIGIBLE EXPENDITURE
= Bespovratna sredstva ukupno + doprinos korisnika
= Ukupni prihvatljivi troškovi
= Ukupna ugovorena vrijednost projekta HRK]]/7.5345</f>
        <v>192861.63647222775</v>
      </c>
      <c r="AA3655" s="13" t="s">
        <v>22</v>
      </c>
      <c r="AB3655" s="13" t="s">
        <v>145</v>
      </c>
      <c r="AC3655" s="98" t="s">
        <v>13250</v>
      </c>
      <c r="AD3655" s="12" t="s">
        <v>2794</v>
      </c>
    </row>
    <row r="3656" spans="1:30" ht="88.5" customHeight="1" x14ac:dyDescent="0.3">
      <c r="A3656" s="10" t="s">
        <v>13251</v>
      </c>
      <c r="B3656" s="11" t="s">
        <v>2787</v>
      </c>
      <c r="C3656" s="12" t="s">
        <v>2788</v>
      </c>
      <c r="D3656" s="12" t="s">
        <v>3769</v>
      </c>
      <c r="E3656" s="13" t="s">
        <v>63</v>
      </c>
      <c r="F3656" s="14" t="s">
        <v>13252</v>
      </c>
      <c r="G3656" s="32" t="s">
        <v>177</v>
      </c>
      <c r="H3656" s="16">
        <v>43983</v>
      </c>
      <c r="I3656" s="16">
        <v>44713</v>
      </c>
      <c r="J3656" s="17" t="str">
        <f>IF(Ugovori_OPULJP[[#This Row],[DATUM ZAVRŠETKA OPERACIJE]]&gt;DATE(2023,12,31),"u provedbi","završen")</f>
        <v>završen</v>
      </c>
      <c r="K3656" s="15" t="s">
        <v>4595</v>
      </c>
      <c r="L3656" s="15" t="s">
        <v>178</v>
      </c>
      <c r="M3656" s="18">
        <v>0.85</v>
      </c>
      <c r="N3656" s="18">
        <v>0.15</v>
      </c>
      <c r="O3656" s="19">
        <f>Ugovori_OPULJP[[#This Row],[Bespovratna sredstva - Ukupno (EU+Nac) HRK
= Ukupna ugovorena vrijednost bespovratnih sredstava]]*Ugovori_OPULJP[[#This Row],[EU STOPA SUFINANCIRANJA %
EU CO-FINANCING RATE %]]</f>
        <v>1439295.48</v>
      </c>
      <c r="P3656" s="20">
        <f>Ugovori_OPULJP[[#This Row],[Bespovratna sredstva - EU dio - HRK]]/7.5345</f>
        <v>191027.33824407723</v>
      </c>
      <c r="Q3656" s="19">
        <f>Ugovori_OPULJP[[#This Row],[Bespovratna sredstva - Ukupno (EU+Nac) HRK
= Ukupna ugovorena vrijednost bespovratnih sredstava]]*Ugovori_OPULJP[[#This Row],[STOPA NACIONALNOG SUFINANCIRANJA %]]</f>
        <v>253993.32</v>
      </c>
      <c r="R3656" s="20">
        <f>Ugovori_OPULJP[[#This Row],[Bespovratna sredstva - Nacionalni dio - HRK]]/7.5345</f>
        <v>33710.706748954806</v>
      </c>
      <c r="S3656" s="19">
        <v>1693288.8</v>
      </c>
      <c r="T3656" s="20">
        <f>Ugovori_OPULJP[[#This Row],[Bespovratna sredstva - Ukupno (EU+Nac) HRK
= Ukupna ugovorena vrijednost bespovratnih sredstava]]/7.5345</f>
        <v>224738.04499303203</v>
      </c>
      <c r="U3656" s="19">
        <v>0</v>
      </c>
      <c r="V3656" s="20">
        <f>Ugovori_OPULJP[[#This Row],[Javni doprinos korisnika - HRK]]/7.5345</f>
        <v>0</v>
      </c>
      <c r="W3656" s="19">
        <v>0</v>
      </c>
      <c r="X3656" s="20">
        <f>Ugovori_OPULJP[[#This Row],[Privatni doprinos korisnika - HRK]]/7.5345</f>
        <v>0</v>
      </c>
      <c r="Y3656" s="21">
        <f>Ugovori_OPULJP[[#This Row],[Bespovratna sredstva - Ukupno (EU+Nac) HRK
= Ukupna ugovorena vrijednost bespovratnih sredstava]]+Ugovori_OPULJP[[#This Row],[Javni doprinos korisnika - HRK]]+Ugovori_OPULJP[[#This Row],[Privatni doprinos korisnika - HRK]]</f>
        <v>1693288.8</v>
      </c>
      <c r="Z3656" s="22">
        <f>Ugovori_OPULJP[[#This Row],[UKUPNI PRIHVATLJIVI IZDACI
TOTAL ELIGIBLE EXPENDITURE
= Bespovratna sredstva ukupno + doprinos korisnika
= Ukupni prihvatljivi troškovi
= Ukupna ugovorena vrijednost projekta HRK]]/7.5345</f>
        <v>224738.04499303203</v>
      </c>
      <c r="AA3656" s="13" t="s">
        <v>22</v>
      </c>
      <c r="AB3656" s="13" t="s">
        <v>145</v>
      </c>
      <c r="AC3656" s="98" t="s">
        <v>13253</v>
      </c>
      <c r="AD3656" s="12" t="s">
        <v>2794</v>
      </c>
    </row>
    <row r="3657" spans="1:30" ht="88.5" customHeight="1" x14ac:dyDescent="0.3">
      <c r="A3657" s="10" t="s">
        <v>13254</v>
      </c>
      <c r="B3657" s="11" t="s">
        <v>2787</v>
      </c>
      <c r="C3657" s="12" t="s">
        <v>2788</v>
      </c>
      <c r="D3657" s="12" t="s">
        <v>3769</v>
      </c>
      <c r="E3657" s="13" t="s">
        <v>63</v>
      </c>
      <c r="F3657" s="14" t="s">
        <v>13255</v>
      </c>
      <c r="G3657" s="14" t="s">
        <v>12974</v>
      </c>
      <c r="H3657" s="16">
        <v>43983</v>
      </c>
      <c r="I3657" s="16">
        <v>44713</v>
      </c>
      <c r="J3657" s="17" t="str">
        <f>IF(Ugovori_OPULJP[[#This Row],[DATUM ZAVRŠETKA OPERACIJE]]&gt;DATE(2023,12,31),"u provedbi","završen")</f>
        <v>završen</v>
      </c>
      <c r="K3657" s="15" t="s">
        <v>21</v>
      </c>
      <c r="L3657" s="15" t="s">
        <v>21</v>
      </c>
      <c r="M3657" s="18">
        <v>0.85</v>
      </c>
      <c r="N3657" s="18">
        <v>0.15</v>
      </c>
      <c r="O3657" s="19">
        <f>Ugovori_OPULJP[[#This Row],[Bespovratna sredstva - Ukupno (EU+Nac) HRK
= Ukupna ugovorena vrijednost bespovratnih sredstava]]*Ugovori_OPULJP[[#This Row],[EU STOPA SUFINANCIRANJA %
EU CO-FINANCING RATE %]]</f>
        <v>1562404.074</v>
      </c>
      <c r="P3657" s="20">
        <f>Ugovori_OPULJP[[#This Row],[Bespovratna sredstva - EU dio - HRK]]/7.5345</f>
        <v>207366.65657973322</v>
      </c>
      <c r="Q3657" s="19">
        <f>Ugovori_OPULJP[[#This Row],[Bespovratna sredstva - Ukupno (EU+Nac) HRK
= Ukupna ugovorena vrijednost bespovratnih sredstava]]*Ugovori_OPULJP[[#This Row],[STOPA NACIONALNOG SUFINANCIRANJA %]]</f>
        <v>275718.36599999998</v>
      </c>
      <c r="R3657" s="20">
        <f>Ugovori_OPULJP[[#This Row],[Bespovratna sredstva - Nacionalni dio - HRK]]/7.5345</f>
        <v>36594.115867011744</v>
      </c>
      <c r="S3657" s="19">
        <v>1838122.44</v>
      </c>
      <c r="T3657" s="20">
        <f>Ugovori_OPULJP[[#This Row],[Bespovratna sredstva - Ukupno (EU+Nac) HRK
= Ukupna ugovorena vrijednost bespovratnih sredstava]]/7.5345</f>
        <v>243960.77244674496</v>
      </c>
      <c r="U3657" s="19">
        <v>0</v>
      </c>
      <c r="V3657" s="20">
        <f>Ugovori_OPULJP[[#This Row],[Javni doprinos korisnika - HRK]]/7.5345</f>
        <v>0</v>
      </c>
      <c r="W3657" s="19">
        <v>0</v>
      </c>
      <c r="X3657" s="20">
        <f>Ugovori_OPULJP[[#This Row],[Privatni doprinos korisnika - HRK]]/7.5345</f>
        <v>0</v>
      </c>
      <c r="Y3657" s="21">
        <f>Ugovori_OPULJP[[#This Row],[Bespovratna sredstva - Ukupno (EU+Nac) HRK
= Ukupna ugovorena vrijednost bespovratnih sredstava]]+Ugovori_OPULJP[[#This Row],[Javni doprinos korisnika - HRK]]+Ugovori_OPULJP[[#This Row],[Privatni doprinos korisnika - HRK]]</f>
        <v>1838122.44</v>
      </c>
      <c r="Z3657" s="22">
        <f>Ugovori_OPULJP[[#This Row],[UKUPNI PRIHVATLJIVI IZDACI
TOTAL ELIGIBLE EXPENDITURE
= Bespovratna sredstva ukupno + doprinos korisnika
= Ukupni prihvatljivi troškovi
= Ukupna ugovorena vrijednost projekta HRK]]/7.5345</f>
        <v>243960.77244674496</v>
      </c>
      <c r="AA3657" s="13" t="s">
        <v>22</v>
      </c>
      <c r="AB3657" s="13" t="s">
        <v>145</v>
      </c>
      <c r="AC3657" s="98" t="s">
        <v>13256</v>
      </c>
      <c r="AD3657" s="12" t="s">
        <v>2794</v>
      </c>
    </row>
    <row r="3658" spans="1:30" ht="88.5" customHeight="1" x14ac:dyDescent="0.3">
      <c r="A3658" s="10" t="s">
        <v>13257</v>
      </c>
      <c r="B3658" s="11" t="s">
        <v>2787</v>
      </c>
      <c r="C3658" s="12" t="s">
        <v>2788</v>
      </c>
      <c r="D3658" s="12" t="s">
        <v>3769</v>
      </c>
      <c r="E3658" s="13" t="s">
        <v>63</v>
      </c>
      <c r="F3658" s="14" t="s">
        <v>13258</v>
      </c>
      <c r="G3658" s="14" t="s">
        <v>3869</v>
      </c>
      <c r="H3658" s="16">
        <v>43983</v>
      </c>
      <c r="I3658" s="16">
        <v>45078</v>
      </c>
      <c r="J3658" s="17" t="str">
        <f>IF(Ugovori_OPULJP[[#This Row],[DATUM ZAVRŠETKA OPERACIJE]]&gt;DATE(2023,12,31),"u provedbi","završen")</f>
        <v>završen</v>
      </c>
      <c r="K3658" s="15" t="s">
        <v>71</v>
      </c>
      <c r="L3658" s="15" t="s">
        <v>71</v>
      </c>
      <c r="M3658" s="18">
        <v>0.85</v>
      </c>
      <c r="N3658" s="18">
        <v>0.15</v>
      </c>
      <c r="O3658" s="19">
        <f>Ugovori_OPULJP[[#This Row],[Bespovratna sredstva - Ukupno (EU+Nac) HRK
= Ukupna ugovorena vrijednost bespovratnih sredstava]]*Ugovori_OPULJP[[#This Row],[EU STOPA SUFINANCIRANJA %
EU CO-FINANCING RATE %]]</f>
        <v>1183246.75</v>
      </c>
      <c r="P3658" s="20">
        <f>Ugovori_OPULJP[[#This Row],[Bespovratna sredstva - EU dio - HRK]]/7.5345</f>
        <v>157043.83170747891</v>
      </c>
      <c r="Q3658" s="19">
        <f>Ugovori_OPULJP[[#This Row],[Bespovratna sredstva - Ukupno (EU+Nac) HRK
= Ukupna ugovorena vrijednost bespovratnih sredstava]]*Ugovori_OPULJP[[#This Row],[STOPA NACIONALNOG SUFINANCIRANJA %]]</f>
        <v>208808.25</v>
      </c>
      <c r="R3658" s="20">
        <f>Ugovori_OPULJP[[#This Row],[Bespovratna sredstva - Nacionalni dio - HRK]]/7.5345</f>
        <v>27713.61736014334</v>
      </c>
      <c r="S3658" s="19">
        <v>1392055</v>
      </c>
      <c r="T3658" s="20">
        <f>Ugovori_OPULJP[[#This Row],[Bespovratna sredstva - Ukupno (EU+Nac) HRK
= Ukupna ugovorena vrijednost bespovratnih sredstava]]/7.5345</f>
        <v>184757.44906762225</v>
      </c>
      <c r="U3658" s="19">
        <v>0</v>
      </c>
      <c r="V3658" s="20">
        <f>Ugovori_OPULJP[[#This Row],[Javni doprinos korisnika - HRK]]/7.5345</f>
        <v>0</v>
      </c>
      <c r="W3658" s="19">
        <v>0</v>
      </c>
      <c r="X3658" s="20">
        <f>Ugovori_OPULJP[[#This Row],[Privatni doprinos korisnika - HRK]]/7.5345</f>
        <v>0</v>
      </c>
      <c r="Y3658" s="21">
        <f>Ugovori_OPULJP[[#This Row],[Bespovratna sredstva - Ukupno (EU+Nac) HRK
= Ukupna ugovorena vrijednost bespovratnih sredstava]]+Ugovori_OPULJP[[#This Row],[Javni doprinos korisnika - HRK]]+Ugovori_OPULJP[[#This Row],[Privatni doprinos korisnika - HRK]]</f>
        <v>1392055</v>
      </c>
      <c r="Z3658" s="22">
        <f>Ugovori_OPULJP[[#This Row],[UKUPNI PRIHVATLJIVI IZDACI
TOTAL ELIGIBLE EXPENDITURE
= Bespovratna sredstva ukupno + doprinos korisnika
= Ukupni prihvatljivi troškovi
= Ukupna ugovorena vrijednost projekta HRK]]/7.5345</f>
        <v>184757.44906762225</v>
      </c>
      <c r="AA3658" s="13" t="s">
        <v>22</v>
      </c>
      <c r="AB3658" s="13" t="s">
        <v>145</v>
      </c>
      <c r="AC3658" s="98" t="s">
        <v>13259</v>
      </c>
      <c r="AD3658" s="12" t="s">
        <v>2794</v>
      </c>
    </row>
    <row r="3659" spans="1:30" ht="88.5" customHeight="1" x14ac:dyDescent="0.3">
      <c r="A3659" s="10" t="s">
        <v>13260</v>
      </c>
      <c r="B3659" s="11" t="s">
        <v>2787</v>
      </c>
      <c r="C3659" s="12" t="s">
        <v>2788</v>
      </c>
      <c r="D3659" s="12" t="s">
        <v>3769</v>
      </c>
      <c r="E3659" s="13" t="s">
        <v>63</v>
      </c>
      <c r="F3659" s="14" t="s">
        <v>13261</v>
      </c>
      <c r="G3659" s="14" t="s">
        <v>13262</v>
      </c>
      <c r="H3659" s="16">
        <v>43983</v>
      </c>
      <c r="I3659" s="16">
        <v>44713</v>
      </c>
      <c r="J3659" s="17" t="str">
        <f>IF(Ugovori_OPULJP[[#This Row],[DATUM ZAVRŠETKA OPERACIJE]]&gt;DATE(2023,12,31),"u provedbi","završen")</f>
        <v>završen</v>
      </c>
      <c r="K3659" s="15" t="s">
        <v>13263</v>
      </c>
      <c r="L3659" s="15" t="s">
        <v>21</v>
      </c>
      <c r="M3659" s="18">
        <v>0.85</v>
      </c>
      <c r="N3659" s="18">
        <v>0.15</v>
      </c>
      <c r="O3659" s="19">
        <f>Ugovori_OPULJP[[#This Row],[Bespovratna sredstva - Ukupno (EU+Nac) HRK
= Ukupna ugovorena vrijednost bespovratnih sredstava]]*Ugovori_OPULJP[[#This Row],[EU STOPA SUFINANCIRANJA %
EU CO-FINANCING RATE %]]</f>
        <v>1333323.5999999999</v>
      </c>
      <c r="P3659" s="20">
        <f>Ugovori_OPULJP[[#This Row],[Bespovratna sredstva - EU dio - HRK]]/7.5345</f>
        <v>176962.45271749949</v>
      </c>
      <c r="Q3659" s="19">
        <f>Ugovori_OPULJP[[#This Row],[Bespovratna sredstva - Ukupno (EU+Nac) HRK
= Ukupna ugovorena vrijednost bespovratnih sredstava]]*Ugovori_OPULJP[[#This Row],[STOPA NACIONALNOG SUFINANCIRANJA %]]</f>
        <v>235292.4</v>
      </c>
      <c r="R3659" s="20">
        <f>Ugovori_OPULJP[[#This Row],[Bespovratna sredstva - Nacionalni dio - HRK]]/7.5345</f>
        <v>31228.668126617558</v>
      </c>
      <c r="S3659" s="19">
        <v>1568616</v>
      </c>
      <c r="T3659" s="20">
        <f>Ugovori_OPULJP[[#This Row],[Bespovratna sredstva - Ukupno (EU+Nac) HRK
= Ukupna ugovorena vrijednost bespovratnih sredstava]]/7.5345</f>
        <v>208191.12084411705</v>
      </c>
      <c r="U3659" s="19">
        <v>0</v>
      </c>
      <c r="V3659" s="20">
        <f>Ugovori_OPULJP[[#This Row],[Javni doprinos korisnika - HRK]]/7.5345</f>
        <v>0</v>
      </c>
      <c r="W3659" s="19">
        <v>0</v>
      </c>
      <c r="X3659" s="20">
        <f>Ugovori_OPULJP[[#This Row],[Privatni doprinos korisnika - HRK]]/7.5345</f>
        <v>0</v>
      </c>
      <c r="Y3659" s="21">
        <f>Ugovori_OPULJP[[#This Row],[Bespovratna sredstva - Ukupno (EU+Nac) HRK
= Ukupna ugovorena vrijednost bespovratnih sredstava]]+Ugovori_OPULJP[[#This Row],[Javni doprinos korisnika - HRK]]+Ugovori_OPULJP[[#This Row],[Privatni doprinos korisnika - HRK]]</f>
        <v>1568616</v>
      </c>
      <c r="Z3659" s="22">
        <f>Ugovori_OPULJP[[#This Row],[UKUPNI PRIHVATLJIVI IZDACI
TOTAL ELIGIBLE EXPENDITURE
= Bespovratna sredstva ukupno + doprinos korisnika
= Ukupni prihvatljivi troškovi
= Ukupna ugovorena vrijednost projekta HRK]]/7.5345</f>
        <v>208191.12084411705</v>
      </c>
      <c r="AA3659" s="13" t="s">
        <v>22</v>
      </c>
      <c r="AB3659" s="13" t="s">
        <v>145</v>
      </c>
      <c r="AC3659" s="98" t="s">
        <v>13264</v>
      </c>
      <c r="AD3659" s="12" t="s">
        <v>2794</v>
      </c>
    </row>
    <row r="3660" spans="1:30" ht="88.5" customHeight="1" x14ac:dyDescent="0.3">
      <c r="A3660" s="10" t="s">
        <v>13265</v>
      </c>
      <c r="B3660" s="11" t="s">
        <v>2787</v>
      </c>
      <c r="C3660" s="12" t="s">
        <v>2788</v>
      </c>
      <c r="D3660" s="12" t="s">
        <v>3769</v>
      </c>
      <c r="E3660" s="13" t="s">
        <v>63</v>
      </c>
      <c r="F3660" s="14" t="s">
        <v>13266</v>
      </c>
      <c r="G3660" s="14" t="s">
        <v>13267</v>
      </c>
      <c r="H3660" s="16">
        <v>43983</v>
      </c>
      <c r="I3660" s="16">
        <v>44896</v>
      </c>
      <c r="J3660" s="17" t="str">
        <f>IF(Ugovori_OPULJP[[#This Row],[DATUM ZAVRŠETKA OPERACIJE]]&gt;DATE(2023,12,31),"u provedbi","završen")</f>
        <v>završen</v>
      </c>
      <c r="K3660" s="15" t="s">
        <v>71</v>
      </c>
      <c r="L3660" s="15" t="s">
        <v>71</v>
      </c>
      <c r="M3660" s="18">
        <v>0.85</v>
      </c>
      <c r="N3660" s="18">
        <v>0.15</v>
      </c>
      <c r="O3660" s="19">
        <f>Ugovori_OPULJP[[#This Row],[Bespovratna sredstva - Ukupno (EU+Nac) HRK
= Ukupna ugovorena vrijednost bespovratnih sredstava]]*Ugovori_OPULJP[[#This Row],[EU STOPA SUFINANCIRANJA %
EU CO-FINANCING RATE %]]</f>
        <v>904721.929</v>
      </c>
      <c r="P3660" s="20">
        <f>Ugovori_OPULJP[[#This Row],[Bespovratna sredstva - EU dio - HRK]]/7.5345</f>
        <v>120077.2352511779</v>
      </c>
      <c r="Q3660" s="19">
        <f>Ugovori_OPULJP[[#This Row],[Bespovratna sredstva - Ukupno (EU+Nac) HRK
= Ukupna ugovorena vrijednost bespovratnih sredstava]]*Ugovori_OPULJP[[#This Row],[STOPA NACIONALNOG SUFINANCIRANJA %]]</f>
        <v>159656.81099999999</v>
      </c>
      <c r="R3660" s="20">
        <f>Ugovori_OPULJP[[#This Row],[Bespovratna sredstva - Nacionalni dio - HRK]]/7.5345</f>
        <v>21190.100338443157</v>
      </c>
      <c r="S3660" s="19">
        <v>1064378.74</v>
      </c>
      <c r="T3660" s="20">
        <f>Ugovori_OPULJP[[#This Row],[Bespovratna sredstva - Ukupno (EU+Nac) HRK
= Ukupna ugovorena vrijednost bespovratnih sredstava]]/7.5345</f>
        <v>141267.33558962107</v>
      </c>
      <c r="U3660" s="19">
        <v>0</v>
      </c>
      <c r="V3660" s="20">
        <f>Ugovori_OPULJP[[#This Row],[Javni doprinos korisnika - HRK]]/7.5345</f>
        <v>0</v>
      </c>
      <c r="W3660" s="19">
        <v>0</v>
      </c>
      <c r="X3660" s="20">
        <f>Ugovori_OPULJP[[#This Row],[Privatni doprinos korisnika - HRK]]/7.5345</f>
        <v>0</v>
      </c>
      <c r="Y3660" s="21">
        <f>Ugovori_OPULJP[[#This Row],[Bespovratna sredstva - Ukupno (EU+Nac) HRK
= Ukupna ugovorena vrijednost bespovratnih sredstava]]+Ugovori_OPULJP[[#This Row],[Javni doprinos korisnika - HRK]]+Ugovori_OPULJP[[#This Row],[Privatni doprinos korisnika - HRK]]</f>
        <v>1064378.74</v>
      </c>
      <c r="Z3660" s="22">
        <f>Ugovori_OPULJP[[#This Row],[UKUPNI PRIHVATLJIVI IZDACI
TOTAL ELIGIBLE EXPENDITURE
= Bespovratna sredstva ukupno + doprinos korisnika
= Ukupni prihvatljivi troškovi
= Ukupna ugovorena vrijednost projekta HRK]]/7.5345</f>
        <v>141267.33558962107</v>
      </c>
      <c r="AA3660" s="13" t="s">
        <v>22</v>
      </c>
      <c r="AB3660" s="13" t="s">
        <v>145</v>
      </c>
      <c r="AC3660" s="98" t="s">
        <v>13268</v>
      </c>
      <c r="AD3660" s="12" t="s">
        <v>2794</v>
      </c>
    </row>
    <row r="3661" spans="1:30" ht="88.5" customHeight="1" x14ac:dyDescent="0.3">
      <c r="A3661" s="10" t="s">
        <v>13269</v>
      </c>
      <c r="B3661" s="11" t="s">
        <v>2787</v>
      </c>
      <c r="C3661" s="12" t="s">
        <v>2788</v>
      </c>
      <c r="D3661" s="12" t="s">
        <v>3769</v>
      </c>
      <c r="E3661" s="13" t="s">
        <v>63</v>
      </c>
      <c r="F3661" s="14" t="s">
        <v>13270</v>
      </c>
      <c r="G3661" s="14" t="s">
        <v>13271</v>
      </c>
      <c r="H3661" s="16">
        <v>43983</v>
      </c>
      <c r="I3661" s="16">
        <v>44713</v>
      </c>
      <c r="J3661" s="17" t="str">
        <f>IF(Ugovori_OPULJP[[#This Row],[DATUM ZAVRŠETKA OPERACIJE]]&gt;DATE(2023,12,31),"u provedbi","završen")</f>
        <v>završen</v>
      </c>
      <c r="K3661" s="15" t="s">
        <v>173</v>
      </c>
      <c r="L3661" s="15" t="s">
        <v>21</v>
      </c>
      <c r="M3661" s="18">
        <v>0.85</v>
      </c>
      <c r="N3661" s="18">
        <v>0.15</v>
      </c>
      <c r="O3661" s="19">
        <f>Ugovori_OPULJP[[#This Row],[Bespovratna sredstva - Ukupno (EU+Nac) HRK
= Ukupna ugovorena vrijednost bespovratnih sredstava]]*Ugovori_OPULJP[[#This Row],[EU STOPA SUFINANCIRANJA %
EU CO-FINANCING RATE %]]</f>
        <v>936292.0085</v>
      </c>
      <c r="P3661" s="20">
        <f>Ugovori_OPULJP[[#This Row],[Bespovratna sredstva - EU dio - HRK]]/7.5345</f>
        <v>124267.30486429093</v>
      </c>
      <c r="Q3661" s="19">
        <f>Ugovori_OPULJP[[#This Row],[Bespovratna sredstva - Ukupno (EU+Nac) HRK
= Ukupna ugovorena vrijednost bespovratnih sredstava]]*Ugovori_OPULJP[[#This Row],[STOPA NACIONALNOG SUFINANCIRANJA %]]</f>
        <v>165228.00149999998</v>
      </c>
      <c r="R3661" s="20">
        <f>Ugovori_OPULJP[[#This Row],[Bespovratna sredstva - Nacionalni dio - HRK]]/7.5345</f>
        <v>21929.524387816044</v>
      </c>
      <c r="S3661" s="19">
        <v>1101520.01</v>
      </c>
      <c r="T3661" s="20">
        <f>Ugovori_OPULJP[[#This Row],[Bespovratna sredstva - Ukupno (EU+Nac) HRK
= Ukupna ugovorena vrijednost bespovratnih sredstava]]/7.5345</f>
        <v>146196.82925210698</v>
      </c>
      <c r="U3661" s="19">
        <v>0</v>
      </c>
      <c r="V3661" s="20">
        <f>Ugovori_OPULJP[[#This Row],[Javni doprinos korisnika - HRK]]/7.5345</f>
        <v>0</v>
      </c>
      <c r="W3661" s="19">
        <v>0</v>
      </c>
      <c r="X3661" s="20">
        <f>Ugovori_OPULJP[[#This Row],[Privatni doprinos korisnika - HRK]]/7.5345</f>
        <v>0</v>
      </c>
      <c r="Y3661" s="21">
        <f>Ugovori_OPULJP[[#This Row],[Bespovratna sredstva - Ukupno (EU+Nac) HRK
= Ukupna ugovorena vrijednost bespovratnih sredstava]]+Ugovori_OPULJP[[#This Row],[Javni doprinos korisnika - HRK]]+Ugovori_OPULJP[[#This Row],[Privatni doprinos korisnika - HRK]]</f>
        <v>1101520.01</v>
      </c>
      <c r="Z3661" s="22">
        <f>Ugovori_OPULJP[[#This Row],[UKUPNI PRIHVATLJIVI IZDACI
TOTAL ELIGIBLE EXPENDITURE
= Bespovratna sredstva ukupno + doprinos korisnika
= Ukupni prihvatljivi troškovi
= Ukupna ugovorena vrijednost projekta HRK]]/7.5345</f>
        <v>146196.82925210698</v>
      </c>
      <c r="AA3661" s="13" t="s">
        <v>22</v>
      </c>
      <c r="AB3661" s="13" t="s">
        <v>145</v>
      </c>
      <c r="AC3661" s="98" t="s">
        <v>13272</v>
      </c>
      <c r="AD3661" s="12" t="s">
        <v>2794</v>
      </c>
    </row>
    <row r="3662" spans="1:30" ht="88.5" customHeight="1" x14ac:dyDescent="0.3">
      <c r="A3662" s="10" t="s">
        <v>13273</v>
      </c>
      <c r="B3662" s="11" t="s">
        <v>2787</v>
      </c>
      <c r="C3662" s="12" t="s">
        <v>2788</v>
      </c>
      <c r="D3662" s="12" t="s">
        <v>3769</v>
      </c>
      <c r="E3662" s="13" t="s">
        <v>63</v>
      </c>
      <c r="F3662" s="14" t="s">
        <v>13274</v>
      </c>
      <c r="G3662" s="14" t="s">
        <v>13275</v>
      </c>
      <c r="H3662" s="16">
        <v>43983</v>
      </c>
      <c r="I3662" s="16">
        <v>44958</v>
      </c>
      <c r="J3662" s="17" t="str">
        <f>IF(Ugovori_OPULJP[[#This Row],[DATUM ZAVRŠETKA OPERACIJE]]&gt;DATE(2023,12,31),"u provedbi","završen")</f>
        <v>završen</v>
      </c>
      <c r="K3662" s="15" t="s">
        <v>21</v>
      </c>
      <c r="L3662" s="15" t="s">
        <v>21</v>
      </c>
      <c r="M3662" s="18">
        <v>0.85</v>
      </c>
      <c r="N3662" s="18">
        <v>0.15</v>
      </c>
      <c r="O3662" s="19">
        <f>Ugovori_OPULJP[[#This Row],[Bespovratna sredstva - Ukupno (EU+Nac) HRK
= Ukupna ugovorena vrijednost bespovratnih sredstava]]*Ugovori_OPULJP[[#This Row],[EU STOPA SUFINANCIRANJA %
EU CO-FINANCING RATE %]]</f>
        <v>1167037.7345</v>
      </c>
      <c r="P3662" s="20">
        <f>Ugovori_OPULJP[[#This Row],[Bespovratna sredstva - EU dio - HRK]]/7.5345</f>
        <v>154892.52564868273</v>
      </c>
      <c r="Q3662" s="19">
        <f>Ugovori_OPULJP[[#This Row],[Bespovratna sredstva - Ukupno (EU+Nac) HRK
= Ukupna ugovorena vrijednost bespovratnih sredstava]]*Ugovori_OPULJP[[#This Row],[STOPA NACIONALNOG SUFINANCIRANJA %]]</f>
        <v>205947.83550000002</v>
      </c>
      <c r="R3662" s="20">
        <f>Ugovori_OPULJP[[#This Row],[Bespovratna sredstva - Nacionalni dio - HRK]]/7.5345</f>
        <v>27333.975114473422</v>
      </c>
      <c r="S3662" s="19">
        <v>1372985.57</v>
      </c>
      <c r="T3662" s="20">
        <f>Ugovori_OPULJP[[#This Row],[Bespovratna sredstva - Ukupno (EU+Nac) HRK
= Ukupna ugovorena vrijednost bespovratnih sredstava]]/7.5345</f>
        <v>182226.50076315616</v>
      </c>
      <c r="U3662" s="19">
        <v>0</v>
      </c>
      <c r="V3662" s="20">
        <f>Ugovori_OPULJP[[#This Row],[Javni doprinos korisnika - HRK]]/7.5345</f>
        <v>0</v>
      </c>
      <c r="W3662" s="19">
        <v>0</v>
      </c>
      <c r="X3662" s="20">
        <f>Ugovori_OPULJP[[#This Row],[Privatni doprinos korisnika - HRK]]/7.5345</f>
        <v>0</v>
      </c>
      <c r="Y3662" s="21">
        <f>Ugovori_OPULJP[[#This Row],[Bespovratna sredstva - Ukupno (EU+Nac) HRK
= Ukupna ugovorena vrijednost bespovratnih sredstava]]+Ugovori_OPULJP[[#This Row],[Javni doprinos korisnika - HRK]]+Ugovori_OPULJP[[#This Row],[Privatni doprinos korisnika - HRK]]</f>
        <v>1372985.57</v>
      </c>
      <c r="Z3662" s="22">
        <f>Ugovori_OPULJP[[#This Row],[UKUPNI PRIHVATLJIVI IZDACI
TOTAL ELIGIBLE EXPENDITURE
= Bespovratna sredstva ukupno + doprinos korisnika
= Ukupni prihvatljivi troškovi
= Ukupna ugovorena vrijednost projekta HRK]]/7.5345</f>
        <v>182226.50076315616</v>
      </c>
      <c r="AA3662" s="13" t="s">
        <v>22</v>
      </c>
      <c r="AB3662" s="13" t="s">
        <v>145</v>
      </c>
      <c r="AC3662" s="98" t="s">
        <v>13276</v>
      </c>
      <c r="AD3662" s="12" t="s">
        <v>2794</v>
      </c>
    </row>
    <row r="3663" spans="1:30" ht="88.5" customHeight="1" x14ac:dyDescent="0.3">
      <c r="A3663" s="10" t="s">
        <v>13277</v>
      </c>
      <c r="B3663" s="11" t="s">
        <v>2787</v>
      </c>
      <c r="C3663" s="12" t="s">
        <v>2788</v>
      </c>
      <c r="D3663" s="12" t="s">
        <v>3769</v>
      </c>
      <c r="E3663" s="13" t="s">
        <v>63</v>
      </c>
      <c r="F3663" s="14" t="s">
        <v>13278</v>
      </c>
      <c r="G3663" s="14" t="s">
        <v>13279</v>
      </c>
      <c r="H3663" s="16">
        <v>43983</v>
      </c>
      <c r="I3663" s="16">
        <v>44866</v>
      </c>
      <c r="J3663" s="17" t="str">
        <f>IF(Ugovori_OPULJP[[#This Row],[DATUM ZAVRŠETKA OPERACIJE]]&gt;DATE(2023,12,31),"u provedbi","završen")</f>
        <v>završen</v>
      </c>
      <c r="K3663" s="15" t="s">
        <v>21</v>
      </c>
      <c r="L3663" s="15" t="s">
        <v>21</v>
      </c>
      <c r="M3663" s="18">
        <v>0.85</v>
      </c>
      <c r="N3663" s="18">
        <v>0.15</v>
      </c>
      <c r="O3663" s="19">
        <f>Ugovori_OPULJP[[#This Row],[Bespovratna sredstva - Ukupno (EU+Nac) HRK
= Ukupna ugovorena vrijednost bespovratnih sredstava]]*Ugovori_OPULJP[[#This Row],[EU STOPA SUFINANCIRANJA %
EU CO-FINANCING RATE %]]</f>
        <v>1192144.2949999999</v>
      </c>
      <c r="P3663" s="20">
        <f>Ugovori_OPULJP[[#This Row],[Bespovratna sredstva - EU dio - HRK]]/7.5345</f>
        <v>158224.73886787443</v>
      </c>
      <c r="Q3663" s="19">
        <f>Ugovori_OPULJP[[#This Row],[Bespovratna sredstva - Ukupno (EU+Nac) HRK
= Ukupna ugovorena vrijednost bespovratnih sredstava]]*Ugovori_OPULJP[[#This Row],[STOPA NACIONALNOG SUFINANCIRANJA %]]</f>
        <v>210378.405</v>
      </c>
      <c r="R3663" s="20">
        <f>Ugovori_OPULJP[[#This Row],[Bespovratna sredstva - Nacionalni dio - HRK]]/7.5345</f>
        <v>27922.012741389604</v>
      </c>
      <c r="S3663" s="19">
        <v>1402522.7</v>
      </c>
      <c r="T3663" s="20">
        <f>Ugovori_OPULJP[[#This Row],[Bespovratna sredstva - Ukupno (EU+Nac) HRK
= Ukupna ugovorena vrijednost bespovratnih sredstava]]/7.5345</f>
        <v>186146.75160926403</v>
      </c>
      <c r="U3663" s="19">
        <v>0</v>
      </c>
      <c r="V3663" s="20">
        <f>Ugovori_OPULJP[[#This Row],[Javni doprinos korisnika - HRK]]/7.5345</f>
        <v>0</v>
      </c>
      <c r="W3663" s="19">
        <v>0</v>
      </c>
      <c r="X3663" s="20">
        <f>Ugovori_OPULJP[[#This Row],[Privatni doprinos korisnika - HRK]]/7.5345</f>
        <v>0</v>
      </c>
      <c r="Y3663" s="21">
        <f>Ugovori_OPULJP[[#This Row],[Bespovratna sredstva - Ukupno (EU+Nac) HRK
= Ukupna ugovorena vrijednost bespovratnih sredstava]]+Ugovori_OPULJP[[#This Row],[Javni doprinos korisnika - HRK]]+Ugovori_OPULJP[[#This Row],[Privatni doprinos korisnika - HRK]]</f>
        <v>1402522.7</v>
      </c>
      <c r="Z3663" s="22">
        <f>Ugovori_OPULJP[[#This Row],[UKUPNI PRIHVATLJIVI IZDACI
TOTAL ELIGIBLE EXPENDITURE
= Bespovratna sredstva ukupno + doprinos korisnika
= Ukupni prihvatljivi troškovi
= Ukupna ugovorena vrijednost projekta HRK]]/7.5345</f>
        <v>186146.75160926403</v>
      </c>
      <c r="AA3663" s="13" t="s">
        <v>22</v>
      </c>
      <c r="AB3663" s="13" t="s">
        <v>145</v>
      </c>
      <c r="AC3663" s="98" t="s">
        <v>13280</v>
      </c>
      <c r="AD3663" s="12" t="s">
        <v>2794</v>
      </c>
    </row>
    <row r="3664" spans="1:30" ht="88.5" customHeight="1" x14ac:dyDescent="0.3">
      <c r="A3664" s="10" t="s">
        <v>13281</v>
      </c>
      <c r="B3664" s="11" t="s">
        <v>2787</v>
      </c>
      <c r="C3664" s="12" t="s">
        <v>2788</v>
      </c>
      <c r="D3664" s="12" t="s">
        <v>3769</v>
      </c>
      <c r="E3664" s="13" t="s">
        <v>63</v>
      </c>
      <c r="F3664" s="14" t="s">
        <v>13282</v>
      </c>
      <c r="G3664" s="14" t="s">
        <v>13283</v>
      </c>
      <c r="H3664" s="16">
        <v>43983</v>
      </c>
      <c r="I3664" s="16">
        <v>44713</v>
      </c>
      <c r="J3664" s="17" t="str">
        <f>IF(Ugovori_OPULJP[[#This Row],[DATUM ZAVRŠETKA OPERACIJE]]&gt;DATE(2023,12,31),"u provedbi","završen")</f>
        <v>završen</v>
      </c>
      <c r="K3664" s="15" t="s">
        <v>240</v>
      </c>
      <c r="L3664" s="15" t="s">
        <v>240</v>
      </c>
      <c r="M3664" s="18">
        <v>0.85</v>
      </c>
      <c r="N3664" s="18">
        <v>0.15</v>
      </c>
      <c r="O3664" s="19">
        <f>Ugovori_OPULJP[[#This Row],[Bespovratna sredstva - Ukupno (EU+Nac) HRK
= Ukupna ugovorena vrijednost bespovratnih sredstava]]*Ugovori_OPULJP[[#This Row],[EU STOPA SUFINANCIRANJA %
EU CO-FINANCING RATE %]]</f>
        <v>1630376.1685000001</v>
      </c>
      <c r="P3664" s="20">
        <f>Ugovori_OPULJP[[#This Row],[Bespovratna sredstva - EU dio - HRK]]/7.5345</f>
        <v>216388.10385559758</v>
      </c>
      <c r="Q3664" s="19">
        <f>Ugovori_OPULJP[[#This Row],[Bespovratna sredstva - Ukupno (EU+Nac) HRK
= Ukupna ugovorena vrijednost bespovratnih sredstava]]*Ugovori_OPULJP[[#This Row],[STOPA NACIONALNOG SUFINANCIRANJA %]]</f>
        <v>287713.44150000002</v>
      </c>
      <c r="R3664" s="20">
        <f>Ugovori_OPULJP[[#This Row],[Bespovratna sredstva - Nacionalni dio - HRK]]/7.5345</f>
        <v>38186.135974517223</v>
      </c>
      <c r="S3664" s="19">
        <v>1918089.61</v>
      </c>
      <c r="T3664" s="20">
        <f>Ugovori_OPULJP[[#This Row],[Bespovratna sredstva - Ukupno (EU+Nac) HRK
= Ukupna ugovorena vrijednost bespovratnih sredstava]]/7.5345</f>
        <v>254574.23983011479</v>
      </c>
      <c r="U3664" s="19">
        <v>0</v>
      </c>
      <c r="V3664" s="20">
        <f>Ugovori_OPULJP[[#This Row],[Javni doprinos korisnika - HRK]]/7.5345</f>
        <v>0</v>
      </c>
      <c r="W3664" s="19">
        <v>0</v>
      </c>
      <c r="X3664" s="20">
        <f>Ugovori_OPULJP[[#This Row],[Privatni doprinos korisnika - HRK]]/7.5345</f>
        <v>0</v>
      </c>
      <c r="Y3664" s="21">
        <f>Ugovori_OPULJP[[#This Row],[Bespovratna sredstva - Ukupno (EU+Nac) HRK
= Ukupna ugovorena vrijednost bespovratnih sredstava]]+Ugovori_OPULJP[[#This Row],[Javni doprinos korisnika - HRK]]+Ugovori_OPULJP[[#This Row],[Privatni doprinos korisnika - HRK]]</f>
        <v>1918089.61</v>
      </c>
      <c r="Z3664" s="22">
        <f>Ugovori_OPULJP[[#This Row],[UKUPNI PRIHVATLJIVI IZDACI
TOTAL ELIGIBLE EXPENDITURE
= Bespovratna sredstva ukupno + doprinos korisnika
= Ukupni prihvatljivi troškovi
= Ukupna ugovorena vrijednost projekta HRK]]/7.5345</f>
        <v>254574.23983011479</v>
      </c>
      <c r="AA3664" s="13" t="s">
        <v>22</v>
      </c>
      <c r="AB3664" s="13" t="s">
        <v>145</v>
      </c>
      <c r="AC3664" s="98" t="s">
        <v>13284</v>
      </c>
      <c r="AD3664" s="12" t="s">
        <v>2794</v>
      </c>
    </row>
    <row r="3665" spans="1:30" ht="88.5" customHeight="1" x14ac:dyDescent="0.3">
      <c r="A3665" s="10" t="s">
        <v>13285</v>
      </c>
      <c r="B3665" s="11" t="s">
        <v>2787</v>
      </c>
      <c r="C3665" s="12" t="s">
        <v>2788</v>
      </c>
      <c r="D3665" s="12" t="s">
        <v>3769</v>
      </c>
      <c r="E3665" s="13" t="s">
        <v>63</v>
      </c>
      <c r="F3665" s="14" t="s">
        <v>13286</v>
      </c>
      <c r="G3665" s="14" t="s">
        <v>13287</v>
      </c>
      <c r="H3665" s="16">
        <v>43983</v>
      </c>
      <c r="I3665" s="16">
        <v>44896</v>
      </c>
      <c r="J3665" s="17" t="str">
        <f>IF(Ugovori_OPULJP[[#This Row],[DATUM ZAVRŠETKA OPERACIJE]]&gt;DATE(2023,12,31),"u provedbi","završen")</f>
        <v>završen</v>
      </c>
      <c r="K3665" s="15" t="s">
        <v>164</v>
      </c>
      <c r="L3665" s="15" t="s">
        <v>164</v>
      </c>
      <c r="M3665" s="18">
        <v>0.85</v>
      </c>
      <c r="N3665" s="18">
        <v>0.15</v>
      </c>
      <c r="O3665" s="19">
        <f>Ugovori_OPULJP[[#This Row],[Bespovratna sredstva - Ukupno (EU+Nac) HRK
= Ukupna ugovorena vrijednost bespovratnih sredstava]]*Ugovori_OPULJP[[#This Row],[EU STOPA SUFINANCIRANJA %
EU CO-FINANCING RATE %]]</f>
        <v>1144988.2585</v>
      </c>
      <c r="P3665" s="20">
        <f>Ugovori_OPULJP[[#This Row],[Bespovratna sredstva - EU dio - HRK]]/7.5345</f>
        <v>151966.05726989181</v>
      </c>
      <c r="Q3665" s="19">
        <f>Ugovori_OPULJP[[#This Row],[Bespovratna sredstva - Ukupno (EU+Nac) HRK
= Ukupna ugovorena vrijednost bespovratnih sredstava]]*Ugovori_OPULJP[[#This Row],[STOPA NACIONALNOG SUFINANCIRANJA %]]</f>
        <v>202056.75149999998</v>
      </c>
      <c r="R3665" s="20">
        <f>Ugovori_OPULJP[[#This Row],[Bespovratna sredstva - Nacionalni dio - HRK]]/7.5345</f>
        <v>26817.539518216203</v>
      </c>
      <c r="S3665" s="19">
        <v>1347045.01</v>
      </c>
      <c r="T3665" s="20">
        <f>Ugovori_OPULJP[[#This Row],[Bespovratna sredstva - Ukupno (EU+Nac) HRK
= Ukupna ugovorena vrijednost bespovratnih sredstava]]/7.5345</f>
        <v>178783.59678810803</v>
      </c>
      <c r="U3665" s="19">
        <v>0</v>
      </c>
      <c r="V3665" s="20">
        <f>Ugovori_OPULJP[[#This Row],[Javni doprinos korisnika - HRK]]/7.5345</f>
        <v>0</v>
      </c>
      <c r="W3665" s="19">
        <v>0</v>
      </c>
      <c r="X3665" s="20">
        <f>Ugovori_OPULJP[[#This Row],[Privatni doprinos korisnika - HRK]]/7.5345</f>
        <v>0</v>
      </c>
      <c r="Y3665" s="21">
        <f>Ugovori_OPULJP[[#This Row],[Bespovratna sredstva - Ukupno (EU+Nac) HRK
= Ukupna ugovorena vrijednost bespovratnih sredstava]]+Ugovori_OPULJP[[#This Row],[Javni doprinos korisnika - HRK]]+Ugovori_OPULJP[[#This Row],[Privatni doprinos korisnika - HRK]]</f>
        <v>1347045.01</v>
      </c>
      <c r="Z3665" s="22">
        <f>Ugovori_OPULJP[[#This Row],[UKUPNI PRIHVATLJIVI IZDACI
TOTAL ELIGIBLE EXPENDITURE
= Bespovratna sredstva ukupno + doprinos korisnika
= Ukupni prihvatljivi troškovi
= Ukupna ugovorena vrijednost projekta HRK]]/7.5345</f>
        <v>178783.59678810803</v>
      </c>
      <c r="AA3665" s="13" t="s">
        <v>22</v>
      </c>
      <c r="AB3665" s="13" t="s">
        <v>145</v>
      </c>
      <c r="AC3665" s="98" t="s">
        <v>13288</v>
      </c>
      <c r="AD3665" s="12" t="s">
        <v>2794</v>
      </c>
    </row>
    <row r="3666" spans="1:30" ht="88.5" customHeight="1" x14ac:dyDescent="0.3">
      <c r="A3666" s="10" t="s">
        <v>13289</v>
      </c>
      <c r="B3666" s="11" t="s">
        <v>2787</v>
      </c>
      <c r="C3666" s="12" t="s">
        <v>2788</v>
      </c>
      <c r="D3666" s="12" t="s">
        <v>3769</v>
      </c>
      <c r="E3666" s="13" t="s">
        <v>63</v>
      </c>
      <c r="F3666" s="53" t="s">
        <v>13290</v>
      </c>
      <c r="G3666" s="53" t="s">
        <v>13291</v>
      </c>
      <c r="H3666" s="70">
        <v>44119</v>
      </c>
      <c r="I3666" s="70">
        <v>45092</v>
      </c>
      <c r="J3666" s="17" t="str">
        <f>IF(Ugovori_OPULJP[[#This Row],[DATUM ZAVRŠETKA OPERACIJE]]&gt;DATE(2023,12,31),"u provedbi","završen")</f>
        <v>završen</v>
      </c>
      <c r="K3666" s="54" t="s">
        <v>380</v>
      </c>
      <c r="L3666" s="15" t="s">
        <v>380</v>
      </c>
      <c r="M3666" s="18">
        <v>0.85</v>
      </c>
      <c r="N3666" s="18">
        <v>0.15</v>
      </c>
      <c r="O3666" s="19">
        <f>Ugovori_OPULJP[[#This Row],[Bespovratna sredstva - Ukupno (EU+Nac) HRK
= Ukupna ugovorena vrijednost bespovratnih sredstava]]*Ugovori_OPULJP[[#This Row],[EU STOPA SUFINANCIRANJA %
EU CO-FINANCING RATE %]]</f>
        <v>1604310.4</v>
      </c>
      <c r="P3666" s="20">
        <f>Ugovori_OPULJP[[#This Row],[Bespovratna sredstva - EU dio - HRK]]/7.5345</f>
        <v>212928.58185679207</v>
      </c>
      <c r="Q3666" s="51">
        <f>Ugovori_OPULJP[[#This Row],[Bespovratna sredstva - Ukupno (EU+Nac) HRK
= Ukupna ugovorena vrijednost bespovratnih sredstava]]*Ugovori_OPULJP[[#This Row],[STOPA NACIONALNOG SUFINANCIRANJA %]]</f>
        <v>283113.59999999998</v>
      </c>
      <c r="R3666" s="52">
        <f>Ugovori_OPULJP[[#This Row],[Bespovratna sredstva - Nacionalni dio - HRK]]/7.5345</f>
        <v>37575.632092375068</v>
      </c>
      <c r="S3666" s="19">
        <v>1887424</v>
      </c>
      <c r="T3666" s="20">
        <f>Ugovori_OPULJP[[#This Row],[Bespovratna sredstva - Ukupno (EU+Nac) HRK
= Ukupna ugovorena vrijednost bespovratnih sredstava]]/7.5345</f>
        <v>250504.21394916714</v>
      </c>
      <c r="U3666" s="51">
        <v>0</v>
      </c>
      <c r="V3666" s="52">
        <f>Ugovori_OPULJP[[#This Row],[Javni doprinos korisnika - HRK]]/7.5345</f>
        <v>0</v>
      </c>
      <c r="W3666" s="19">
        <v>0</v>
      </c>
      <c r="X3666" s="20">
        <f>Ugovori_OPULJP[[#This Row],[Privatni doprinos korisnika - HRK]]/7.5345</f>
        <v>0</v>
      </c>
      <c r="Y3666" s="21">
        <f>Ugovori_OPULJP[[#This Row],[Bespovratna sredstva - Ukupno (EU+Nac) HRK
= Ukupna ugovorena vrijednost bespovratnih sredstava]]+Ugovori_OPULJP[[#This Row],[Javni doprinos korisnika - HRK]]+Ugovori_OPULJP[[#This Row],[Privatni doprinos korisnika - HRK]]</f>
        <v>1887424</v>
      </c>
      <c r="Z3666" s="22">
        <f>Ugovori_OPULJP[[#This Row],[UKUPNI PRIHVATLJIVI IZDACI
TOTAL ELIGIBLE EXPENDITURE
= Bespovratna sredstva ukupno + doprinos korisnika
= Ukupni prihvatljivi troškovi
= Ukupna ugovorena vrijednost projekta HRK]]/7.5345</f>
        <v>250504.21394916714</v>
      </c>
      <c r="AA3666" s="13" t="s">
        <v>22</v>
      </c>
      <c r="AB3666" s="13" t="s">
        <v>145</v>
      </c>
      <c r="AC3666" s="98" t="s">
        <v>13292</v>
      </c>
      <c r="AD3666" s="12" t="s">
        <v>2794</v>
      </c>
    </row>
    <row r="3667" spans="1:30" ht="88.5" customHeight="1" x14ac:dyDescent="0.3">
      <c r="A3667" s="10" t="s">
        <v>13293</v>
      </c>
      <c r="B3667" s="11" t="s">
        <v>2787</v>
      </c>
      <c r="C3667" s="12" t="s">
        <v>2788</v>
      </c>
      <c r="D3667" s="12" t="s">
        <v>3769</v>
      </c>
      <c r="E3667" s="13" t="s">
        <v>63</v>
      </c>
      <c r="F3667" s="53" t="s">
        <v>13294</v>
      </c>
      <c r="G3667" s="34" t="s">
        <v>13295</v>
      </c>
      <c r="H3667" s="70">
        <v>44131</v>
      </c>
      <c r="I3667" s="70">
        <v>44861</v>
      </c>
      <c r="J3667" s="17" t="str">
        <f>IF(Ugovori_OPULJP[[#This Row],[DATUM ZAVRŠETKA OPERACIJE]]&gt;DATE(2023,12,31),"u provedbi","završen")</f>
        <v>završen</v>
      </c>
      <c r="K3667" s="15" t="s">
        <v>21</v>
      </c>
      <c r="L3667" s="54" t="s">
        <v>21</v>
      </c>
      <c r="M3667" s="18">
        <v>0.85</v>
      </c>
      <c r="N3667" s="18">
        <v>0.15</v>
      </c>
      <c r="O3667" s="19">
        <f>Ugovori_OPULJP[[#This Row],[Bespovratna sredstva - Ukupno (EU+Nac) HRK
= Ukupna ugovorena vrijednost bespovratnih sredstava]]*Ugovori_OPULJP[[#This Row],[EU STOPA SUFINANCIRANJA %
EU CO-FINANCING RATE %]]</f>
        <v>1342796.0085</v>
      </c>
      <c r="P3667" s="20">
        <f>Ugovori_OPULJP[[#This Row],[Bespovratna sredstva - EU dio - HRK]]/7.5345</f>
        <v>178219.65737607007</v>
      </c>
      <c r="Q3667" s="51">
        <f>Ugovori_OPULJP[[#This Row],[Bespovratna sredstva - Ukupno (EU+Nac) HRK
= Ukupna ugovorena vrijednost bespovratnih sredstava]]*Ugovori_OPULJP[[#This Row],[STOPA NACIONALNOG SUFINANCIRANJA %]]</f>
        <v>236964.00149999998</v>
      </c>
      <c r="R3667" s="52">
        <f>Ugovori_OPULJP[[#This Row],[Bespovratna sredstva - Nacionalni dio - HRK]]/7.5345</f>
        <v>31450.527772247657</v>
      </c>
      <c r="S3667" s="19">
        <v>1579760.01</v>
      </c>
      <c r="T3667" s="20">
        <f>Ugovori_OPULJP[[#This Row],[Bespovratna sredstva - Ukupno (EU+Nac) HRK
= Ukupna ugovorena vrijednost bespovratnih sredstava]]/7.5345</f>
        <v>209670.18514831772</v>
      </c>
      <c r="U3667" s="51">
        <v>0</v>
      </c>
      <c r="V3667" s="52">
        <f>Ugovori_OPULJP[[#This Row],[Javni doprinos korisnika - HRK]]/7.5345</f>
        <v>0</v>
      </c>
      <c r="W3667" s="19">
        <v>0</v>
      </c>
      <c r="X3667" s="20">
        <f>Ugovori_OPULJP[[#This Row],[Privatni doprinos korisnika - HRK]]/7.5345</f>
        <v>0</v>
      </c>
      <c r="Y3667" s="21">
        <f>Ugovori_OPULJP[[#This Row],[Bespovratna sredstva - Ukupno (EU+Nac) HRK
= Ukupna ugovorena vrijednost bespovratnih sredstava]]+Ugovori_OPULJP[[#This Row],[Javni doprinos korisnika - HRK]]+Ugovori_OPULJP[[#This Row],[Privatni doprinos korisnika - HRK]]</f>
        <v>1579760.01</v>
      </c>
      <c r="Z3667" s="22">
        <f>Ugovori_OPULJP[[#This Row],[UKUPNI PRIHVATLJIVI IZDACI
TOTAL ELIGIBLE EXPENDITURE
= Bespovratna sredstva ukupno + doprinos korisnika
= Ukupni prihvatljivi troškovi
= Ukupna ugovorena vrijednost projekta HRK]]/7.5345</f>
        <v>209670.18514831772</v>
      </c>
      <c r="AA3667" s="13" t="s">
        <v>22</v>
      </c>
      <c r="AB3667" s="13" t="s">
        <v>145</v>
      </c>
      <c r="AC3667" s="98" t="s">
        <v>13292</v>
      </c>
      <c r="AD3667" s="12" t="s">
        <v>2794</v>
      </c>
    </row>
    <row r="3668" spans="1:30" ht="88.5" customHeight="1" x14ac:dyDescent="0.3">
      <c r="A3668" s="10" t="s">
        <v>13296</v>
      </c>
      <c r="B3668" s="11" t="s">
        <v>2787</v>
      </c>
      <c r="C3668" s="12" t="s">
        <v>2788</v>
      </c>
      <c r="D3668" s="12" t="s">
        <v>3769</v>
      </c>
      <c r="E3668" s="13" t="s">
        <v>63</v>
      </c>
      <c r="F3668" s="53" t="s">
        <v>13297</v>
      </c>
      <c r="G3668" s="53" t="s">
        <v>13298</v>
      </c>
      <c r="H3668" s="70">
        <v>44120</v>
      </c>
      <c r="I3668" s="70">
        <v>45215</v>
      </c>
      <c r="J3668" s="17" t="str">
        <f>IF(Ugovori_OPULJP[[#This Row],[DATUM ZAVRŠETKA OPERACIJE]]&gt;DATE(2023,12,31),"u provedbi","završen")</f>
        <v>završen</v>
      </c>
      <c r="K3668" s="15" t="s">
        <v>71</v>
      </c>
      <c r="L3668" s="15" t="s">
        <v>71</v>
      </c>
      <c r="M3668" s="18">
        <v>0.85</v>
      </c>
      <c r="N3668" s="18">
        <v>0.15</v>
      </c>
      <c r="O3668" s="19">
        <f>Ugovori_OPULJP[[#This Row],[Bespovratna sredstva - Ukupno (EU+Nac) HRK
= Ukupna ugovorena vrijednost bespovratnih sredstava]]*Ugovori_OPULJP[[#This Row],[EU STOPA SUFINANCIRANJA %
EU CO-FINANCING RATE %]]</f>
        <v>1605310</v>
      </c>
      <c r="P3668" s="20">
        <f>Ugovori_OPULJP[[#This Row],[Bespovratna sredstva - EU dio - HRK]]/7.5345</f>
        <v>213061.25157608333</v>
      </c>
      <c r="Q3668" s="51">
        <f>Ugovori_OPULJP[[#This Row],[Bespovratna sredstva - Ukupno (EU+Nac) HRK
= Ukupna ugovorena vrijednost bespovratnih sredstava]]*Ugovori_OPULJP[[#This Row],[STOPA NACIONALNOG SUFINANCIRANJA %]]</f>
        <v>283290</v>
      </c>
      <c r="R3668" s="52">
        <f>Ugovori_OPULJP[[#This Row],[Bespovratna sredstva - Nacionalni dio - HRK]]/7.5345</f>
        <v>37599.044395779412</v>
      </c>
      <c r="S3668" s="19">
        <v>1888600</v>
      </c>
      <c r="T3668" s="20">
        <f>Ugovori_OPULJP[[#This Row],[Bespovratna sredstva - Ukupno (EU+Nac) HRK
= Ukupna ugovorena vrijednost bespovratnih sredstava]]/7.5345</f>
        <v>250660.29597186274</v>
      </c>
      <c r="U3668" s="51">
        <v>0</v>
      </c>
      <c r="V3668" s="52">
        <f>Ugovori_OPULJP[[#This Row],[Javni doprinos korisnika - HRK]]/7.5345</f>
        <v>0</v>
      </c>
      <c r="W3668" s="19">
        <v>0</v>
      </c>
      <c r="X3668" s="20">
        <f>Ugovori_OPULJP[[#This Row],[Privatni doprinos korisnika - HRK]]/7.5345</f>
        <v>0</v>
      </c>
      <c r="Y3668" s="21">
        <f>Ugovori_OPULJP[[#This Row],[Bespovratna sredstva - Ukupno (EU+Nac) HRK
= Ukupna ugovorena vrijednost bespovratnih sredstava]]+Ugovori_OPULJP[[#This Row],[Javni doprinos korisnika - HRK]]+Ugovori_OPULJP[[#This Row],[Privatni doprinos korisnika - HRK]]</f>
        <v>1888600</v>
      </c>
      <c r="Z3668" s="22">
        <f>Ugovori_OPULJP[[#This Row],[UKUPNI PRIHVATLJIVI IZDACI
TOTAL ELIGIBLE EXPENDITURE
= Bespovratna sredstva ukupno + doprinos korisnika
= Ukupni prihvatljivi troškovi
= Ukupna ugovorena vrijednost projekta HRK]]/7.5345</f>
        <v>250660.29597186274</v>
      </c>
      <c r="AA3668" s="13" t="s">
        <v>22</v>
      </c>
      <c r="AB3668" s="13" t="s">
        <v>145</v>
      </c>
      <c r="AC3668" s="98" t="s">
        <v>13299</v>
      </c>
      <c r="AD3668" s="12" t="s">
        <v>2794</v>
      </c>
    </row>
    <row r="3669" spans="1:30" ht="88.5" customHeight="1" x14ac:dyDescent="0.3">
      <c r="A3669" s="10" t="s">
        <v>13300</v>
      </c>
      <c r="B3669" s="11" t="s">
        <v>2787</v>
      </c>
      <c r="C3669" s="12" t="s">
        <v>2788</v>
      </c>
      <c r="D3669" s="12" t="s">
        <v>3769</v>
      </c>
      <c r="E3669" s="13" t="s">
        <v>63</v>
      </c>
      <c r="F3669" s="53" t="s">
        <v>13301</v>
      </c>
      <c r="G3669" s="53" t="s">
        <v>13302</v>
      </c>
      <c r="H3669" s="70">
        <v>44124</v>
      </c>
      <c r="I3669" s="70">
        <v>44854</v>
      </c>
      <c r="J3669" s="17" t="str">
        <f>IF(Ugovori_OPULJP[[#This Row],[DATUM ZAVRŠETKA OPERACIJE]]&gt;DATE(2023,12,31),"u provedbi","završen")</f>
        <v>završen</v>
      </c>
      <c r="K3669" s="15" t="s">
        <v>21</v>
      </c>
      <c r="L3669" s="54" t="s">
        <v>21</v>
      </c>
      <c r="M3669" s="18">
        <v>0.85</v>
      </c>
      <c r="N3669" s="18">
        <v>0.15</v>
      </c>
      <c r="O3669" s="19">
        <f>Ugovori_OPULJP[[#This Row],[Bespovratna sredstva - Ukupno (EU+Nac) HRK
= Ukupna ugovorena vrijednost bespovratnih sredstava]]*Ugovori_OPULJP[[#This Row],[EU STOPA SUFINANCIRANJA %
EU CO-FINANCING RATE %]]</f>
        <v>999599.9915</v>
      </c>
      <c r="P3669" s="20">
        <f>Ugovori_OPULJP[[#This Row],[Bespovratna sredstva - EU dio - HRK]]/7.5345</f>
        <v>132669.71816311631</v>
      </c>
      <c r="Q3669" s="51">
        <f>Ugovori_OPULJP[[#This Row],[Bespovratna sredstva - Ukupno (EU+Nac) HRK
= Ukupna ugovorena vrijednost bespovratnih sredstava]]*Ugovori_OPULJP[[#This Row],[STOPA NACIONALNOG SUFINANCIRANJA %]]</f>
        <v>176399.99849999999</v>
      </c>
      <c r="R3669" s="52">
        <f>Ugovori_OPULJP[[#This Row],[Bespovratna sredstva - Nacionalni dio - HRK]]/7.5345</f>
        <v>23412.303205255819</v>
      </c>
      <c r="S3669" s="19">
        <v>1175999.99</v>
      </c>
      <c r="T3669" s="20">
        <f>Ugovori_OPULJP[[#This Row],[Bespovratna sredstva - Ukupno (EU+Nac) HRK
= Ukupna ugovorena vrijednost bespovratnih sredstava]]/7.5345</f>
        <v>156082.02136837214</v>
      </c>
      <c r="U3669" s="51">
        <v>0</v>
      </c>
      <c r="V3669" s="52">
        <f>Ugovori_OPULJP[[#This Row],[Javni doprinos korisnika - HRK]]/7.5345</f>
        <v>0</v>
      </c>
      <c r="W3669" s="19">
        <v>0</v>
      </c>
      <c r="X3669" s="20">
        <f>Ugovori_OPULJP[[#This Row],[Privatni doprinos korisnika - HRK]]/7.5345</f>
        <v>0</v>
      </c>
      <c r="Y3669" s="21">
        <f>Ugovori_OPULJP[[#This Row],[Bespovratna sredstva - Ukupno (EU+Nac) HRK
= Ukupna ugovorena vrijednost bespovratnih sredstava]]+Ugovori_OPULJP[[#This Row],[Javni doprinos korisnika - HRK]]+Ugovori_OPULJP[[#This Row],[Privatni doprinos korisnika - HRK]]</f>
        <v>1175999.99</v>
      </c>
      <c r="Z3669" s="22">
        <f>Ugovori_OPULJP[[#This Row],[UKUPNI PRIHVATLJIVI IZDACI
TOTAL ELIGIBLE EXPENDITURE
= Bespovratna sredstva ukupno + doprinos korisnika
= Ukupni prihvatljivi troškovi
= Ukupna ugovorena vrijednost projekta HRK]]/7.5345</f>
        <v>156082.02136837214</v>
      </c>
      <c r="AA3669" s="13" t="s">
        <v>22</v>
      </c>
      <c r="AB3669" s="13" t="s">
        <v>145</v>
      </c>
      <c r="AC3669" s="98" t="s">
        <v>13303</v>
      </c>
      <c r="AD3669" s="12" t="s">
        <v>2794</v>
      </c>
    </row>
    <row r="3670" spans="1:30" ht="88.5" customHeight="1" x14ac:dyDescent="0.3">
      <c r="A3670" s="10" t="s">
        <v>13304</v>
      </c>
      <c r="B3670" s="11" t="s">
        <v>2787</v>
      </c>
      <c r="C3670" s="12" t="s">
        <v>2788</v>
      </c>
      <c r="D3670" s="12" t="s">
        <v>3769</v>
      </c>
      <c r="E3670" s="13" t="s">
        <v>63</v>
      </c>
      <c r="F3670" s="53" t="s">
        <v>13305</v>
      </c>
      <c r="G3670" s="53" t="s">
        <v>4405</v>
      </c>
      <c r="H3670" s="70">
        <v>44118</v>
      </c>
      <c r="I3670" s="70">
        <v>45091</v>
      </c>
      <c r="J3670" s="17" t="str">
        <f>IF(Ugovori_OPULJP[[#This Row],[DATUM ZAVRŠETKA OPERACIJE]]&gt;DATE(2023,12,31),"u provedbi","završen")</f>
        <v>završen</v>
      </c>
      <c r="K3670" s="15" t="s">
        <v>71</v>
      </c>
      <c r="L3670" s="15" t="s">
        <v>71</v>
      </c>
      <c r="M3670" s="18">
        <v>0.85</v>
      </c>
      <c r="N3670" s="18">
        <v>0.15</v>
      </c>
      <c r="O3670" s="19">
        <f>Ugovori_OPULJP[[#This Row],[Bespovratna sredstva - Ukupno (EU+Nac) HRK
= Ukupna ugovorena vrijednost bespovratnih sredstava]]*Ugovori_OPULJP[[#This Row],[EU STOPA SUFINANCIRANJA %
EU CO-FINANCING RATE %]]</f>
        <v>1599122</v>
      </c>
      <c r="P3670" s="20">
        <f>Ugovori_OPULJP[[#This Row],[Bespovratna sredstva - EU dio - HRK]]/7.5345</f>
        <v>212239.96283761362</v>
      </c>
      <c r="Q3670" s="51">
        <f>Ugovori_OPULJP[[#This Row],[Bespovratna sredstva - Ukupno (EU+Nac) HRK
= Ukupna ugovorena vrijednost bespovratnih sredstava]]*Ugovori_OPULJP[[#This Row],[STOPA NACIONALNOG SUFINANCIRANJA %]]</f>
        <v>282198</v>
      </c>
      <c r="R3670" s="52">
        <f>Ugovori_OPULJP[[#This Row],[Bespovratna sredstva - Nacionalni dio - HRK]]/7.5345</f>
        <v>37454.111088990641</v>
      </c>
      <c r="S3670" s="19">
        <v>1881320</v>
      </c>
      <c r="T3670" s="20">
        <f>Ugovori_OPULJP[[#This Row],[Bespovratna sredstva - Ukupno (EU+Nac) HRK
= Ukupna ugovorena vrijednost bespovratnih sredstava]]/7.5345</f>
        <v>249694.07392660427</v>
      </c>
      <c r="U3670" s="51">
        <v>0</v>
      </c>
      <c r="V3670" s="52">
        <f>Ugovori_OPULJP[[#This Row],[Javni doprinos korisnika - HRK]]/7.5345</f>
        <v>0</v>
      </c>
      <c r="W3670" s="19">
        <v>0</v>
      </c>
      <c r="X3670" s="20">
        <f>Ugovori_OPULJP[[#This Row],[Privatni doprinos korisnika - HRK]]/7.5345</f>
        <v>0</v>
      </c>
      <c r="Y3670" s="21">
        <f>Ugovori_OPULJP[[#This Row],[Bespovratna sredstva - Ukupno (EU+Nac) HRK
= Ukupna ugovorena vrijednost bespovratnih sredstava]]+Ugovori_OPULJP[[#This Row],[Javni doprinos korisnika - HRK]]+Ugovori_OPULJP[[#This Row],[Privatni doprinos korisnika - HRK]]</f>
        <v>1881320</v>
      </c>
      <c r="Z3670" s="22">
        <f>Ugovori_OPULJP[[#This Row],[UKUPNI PRIHVATLJIVI IZDACI
TOTAL ELIGIBLE EXPENDITURE
= Bespovratna sredstva ukupno + doprinos korisnika
= Ukupni prihvatljivi troškovi
= Ukupna ugovorena vrijednost projekta HRK]]/7.5345</f>
        <v>249694.07392660427</v>
      </c>
      <c r="AA3670" s="13" t="s">
        <v>22</v>
      </c>
      <c r="AB3670" s="13" t="s">
        <v>145</v>
      </c>
      <c r="AC3670" s="98" t="s">
        <v>13306</v>
      </c>
      <c r="AD3670" s="12" t="s">
        <v>2794</v>
      </c>
    </row>
    <row r="3671" spans="1:30" ht="88.5" customHeight="1" x14ac:dyDescent="0.3">
      <c r="A3671" s="10" t="s">
        <v>13307</v>
      </c>
      <c r="B3671" s="11" t="s">
        <v>2787</v>
      </c>
      <c r="C3671" s="12" t="s">
        <v>2788</v>
      </c>
      <c r="D3671" s="12" t="s">
        <v>3769</v>
      </c>
      <c r="E3671" s="13" t="s">
        <v>63</v>
      </c>
      <c r="F3671" s="14" t="s">
        <v>13308</v>
      </c>
      <c r="G3671" s="14" t="s">
        <v>4281</v>
      </c>
      <c r="H3671" s="16">
        <v>44109</v>
      </c>
      <c r="I3671" s="16">
        <v>44839</v>
      </c>
      <c r="J3671" s="17" t="str">
        <f>IF(Ugovori_OPULJP[[#This Row],[DATUM ZAVRŠETKA OPERACIJE]]&gt;DATE(2023,12,31),"u provedbi","završen")</f>
        <v>završen</v>
      </c>
      <c r="K3671" s="15" t="s">
        <v>324</v>
      </c>
      <c r="L3671" s="15" t="s">
        <v>324</v>
      </c>
      <c r="M3671" s="18">
        <v>0.85</v>
      </c>
      <c r="N3671" s="18">
        <v>0.15</v>
      </c>
      <c r="O3671" s="19">
        <f>Ugovori_OPULJP[[#This Row],[Bespovratna sredstva - Ukupno (EU+Nac) HRK
= Ukupna ugovorena vrijednost bespovratnih sredstava]]*Ugovori_OPULJP[[#This Row],[EU STOPA SUFINANCIRANJA %
EU CO-FINANCING RATE %]]</f>
        <v>1323190.0189999999</v>
      </c>
      <c r="P3671" s="20">
        <f>Ugovori_OPULJP[[#This Row],[Bespovratna sredstva - EU dio - HRK]]/7.5345</f>
        <v>175617.49538788237</v>
      </c>
      <c r="Q3671" s="19">
        <f>Ugovori_OPULJP[[#This Row],[Bespovratna sredstva - Ukupno (EU+Nac) HRK
= Ukupna ugovorena vrijednost bespovratnih sredstava]]*Ugovori_OPULJP[[#This Row],[STOPA NACIONALNOG SUFINANCIRANJA %]]</f>
        <v>233504.12099999998</v>
      </c>
      <c r="R3671" s="20">
        <f>Ugovori_OPULJP[[#This Row],[Bespovratna sredstva - Nacionalni dio - HRK]]/7.5345</f>
        <v>30991.322715508657</v>
      </c>
      <c r="S3671" s="19">
        <v>1556694.14</v>
      </c>
      <c r="T3671" s="20">
        <f>Ugovori_OPULJP[[#This Row],[Bespovratna sredstva - Ukupno (EU+Nac) HRK
= Ukupna ugovorena vrijednost bespovratnih sredstava]]/7.5345</f>
        <v>206608.81810339104</v>
      </c>
      <c r="U3671" s="19">
        <v>0</v>
      </c>
      <c r="V3671" s="20">
        <f>Ugovori_OPULJP[[#This Row],[Javni doprinos korisnika - HRK]]/7.5345</f>
        <v>0</v>
      </c>
      <c r="W3671" s="19">
        <v>0</v>
      </c>
      <c r="X3671" s="20">
        <f>Ugovori_OPULJP[[#This Row],[Privatni doprinos korisnika - HRK]]/7.5345</f>
        <v>0</v>
      </c>
      <c r="Y3671" s="21">
        <f>Ugovori_OPULJP[[#This Row],[Bespovratna sredstva - Ukupno (EU+Nac) HRK
= Ukupna ugovorena vrijednost bespovratnih sredstava]]+Ugovori_OPULJP[[#This Row],[Javni doprinos korisnika - HRK]]+Ugovori_OPULJP[[#This Row],[Privatni doprinos korisnika - HRK]]</f>
        <v>1556694.14</v>
      </c>
      <c r="Z3671" s="22">
        <f>Ugovori_OPULJP[[#This Row],[UKUPNI PRIHVATLJIVI IZDACI
TOTAL ELIGIBLE EXPENDITURE
= Bespovratna sredstva ukupno + doprinos korisnika
= Ukupni prihvatljivi troškovi
= Ukupna ugovorena vrijednost projekta HRK]]/7.5345</f>
        <v>206608.81810339104</v>
      </c>
      <c r="AA3671" s="13" t="s">
        <v>22</v>
      </c>
      <c r="AB3671" s="13" t="s">
        <v>145</v>
      </c>
      <c r="AC3671" s="98" t="s">
        <v>13309</v>
      </c>
      <c r="AD3671" s="12" t="s">
        <v>2794</v>
      </c>
    </row>
    <row r="3672" spans="1:30" ht="88.5" customHeight="1" x14ac:dyDescent="0.3">
      <c r="A3672" s="10" t="s">
        <v>13310</v>
      </c>
      <c r="B3672" s="11" t="s">
        <v>2787</v>
      </c>
      <c r="C3672" s="12" t="s">
        <v>2788</v>
      </c>
      <c r="D3672" s="12" t="s">
        <v>3769</v>
      </c>
      <c r="E3672" s="13" t="s">
        <v>63</v>
      </c>
      <c r="F3672" s="53" t="s">
        <v>13311</v>
      </c>
      <c r="G3672" s="53" t="s">
        <v>13312</v>
      </c>
      <c r="H3672" s="70">
        <v>44124</v>
      </c>
      <c r="I3672" s="70">
        <v>45219</v>
      </c>
      <c r="J3672" s="17" t="str">
        <f>IF(Ugovori_OPULJP[[#This Row],[DATUM ZAVRŠETKA OPERACIJE]]&gt;DATE(2023,12,31),"u provedbi","završen")</f>
        <v>završen</v>
      </c>
      <c r="K3672" s="15" t="s">
        <v>178</v>
      </c>
      <c r="L3672" s="54" t="s">
        <v>178</v>
      </c>
      <c r="M3672" s="18">
        <v>0.85</v>
      </c>
      <c r="N3672" s="18">
        <v>0.15</v>
      </c>
      <c r="O3672" s="19">
        <f>Ugovori_OPULJP[[#This Row],[Bespovratna sredstva - Ukupno (EU+Nac) HRK
= Ukupna ugovorena vrijednost bespovratnih sredstava]]*Ugovori_OPULJP[[#This Row],[EU STOPA SUFINANCIRANJA %
EU CO-FINANCING RATE %]]</f>
        <v>969788.3835</v>
      </c>
      <c r="P3672" s="20">
        <f>Ugovori_OPULJP[[#This Row],[Bespovratna sredstva - EU dio - HRK]]/7.5345</f>
        <v>128713.03782600039</v>
      </c>
      <c r="Q3672" s="51">
        <f>Ugovori_OPULJP[[#This Row],[Bespovratna sredstva - Ukupno (EU+Nac) HRK
= Ukupna ugovorena vrijednost bespovratnih sredstava]]*Ugovori_OPULJP[[#This Row],[STOPA NACIONALNOG SUFINANCIRANJA %]]</f>
        <v>171139.12649999998</v>
      </c>
      <c r="R3672" s="52">
        <f>Ugovori_OPULJP[[#This Row],[Bespovratna sredstva - Nacionalni dio - HRK]]/7.5345</f>
        <v>22714.06549870595</v>
      </c>
      <c r="S3672" s="19">
        <v>1140927.51</v>
      </c>
      <c r="T3672" s="20">
        <f>Ugovori_OPULJP[[#This Row],[Bespovratna sredstva - Ukupno (EU+Nac) HRK
= Ukupna ugovorena vrijednost bespovratnih sredstava]]/7.5345</f>
        <v>151427.10332470635</v>
      </c>
      <c r="U3672" s="51">
        <v>0</v>
      </c>
      <c r="V3672" s="52">
        <f>Ugovori_OPULJP[[#This Row],[Javni doprinos korisnika - HRK]]/7.5345</f>
        <v>0</v>
      </c>
      <c r="W3672" s="19">
        <v>0</v>
      </c>
      <c r="X3672" s="20">
        <f>Ugovori_OPULJP[[#This Row],[Privatni doprinos korisnika - HRK]]/7.5345</f>
        <v>0</v>
      </c>
      <c r="Y3672" s="21">
        <f>Ugovori_OPULJP[[#This Row],[Bespovratna sredstva - Ukupno (EU+Nac) HRK
= Ukupna ugovorena vrijednost bespovratnih sredstava]]+Ugovori_OPULJP[[#This Row],[Javni doprinos korisnika - HRK]]+Ugovori_OPULJP[[#This Row],[Privatni doprinos korisnika - HRK]]</f>
        <v>1140927.51</v>
      </c>
      <c r="Z3672" s="22">
        <f>Ugovori_OPULJP[[#This Row],[UKUPNI PRIHVATLJIVI IZDACI
TOTAL ELIGIBLE EXPENDITURE
= Bespovratna sredstva ukupno + doprinos korisnika
= Ukupni prihvatljivi troškovi
= Ukupna ugovorena vrijednost projekta HRK]]/7.5345</f>
        <v>151427.10332470635</v>
      </c>
      <c r="AA3672" s="13" t="s">
        <v>22</v>
      </c>
      <c r="AB3672" s="13" t="s">
        <v>145</v>
      </c>
      <c r="AC3672" s="98" t="s">
        <v>13309</v>
      </c>
      <c r="AD3672" s="12" t="s">
        <v>2794</v>
      </c>
    </row>
    <row r="3673" spans="1:30" ht="88.5" customHeight="1" x14ac:dyDescent="0.3">
      <c r="A3673" s="10" t="s">
        <v>13313</v>
      </c>
      <c r="B3673" s="11" t="s">
        <v>2787</v>
      </c>
      <c r="C3673" s="12" t="s">
        <v>2788</v>
      </c>
      <c r="D3673" s="12" t="s">
        <v>3769</v>
      </c>
      <c r="E3673" s="13" t="s">
        <v>63</v>
      </c>
      <c r="F3673" s="14" t="s">
        <v>13314</v>
      </c>
      <c r="G3673" s="14" t="s">
        <v>13315</v>
      </c>
      <c r="H3673" s="16">
        <v>44132</v>
      </c>
      <c r="I3673" s="16">
        <v>44954</v>
      </c>
      <c r="J3673" s="17" t="str">
        <f>IF(Ugovori_OPULJP[[#This Row],[DATUM ZAVRŠETKA OPERACIJE]]&gt;DATE(2023,12,31),"u provedbi","završen")</f>
        <v>završen</v>
      </c>
      <c r="K3673" s="15" t="s">
        <v>21</v>
      </c>
      <c r="L3673" s="15" t="s">
        <v>21</v>
      </c>
      <c r="M3673" s="18">
        <v>0.85</v>
      </c>
      <c r="N3673" s="18">
        <v>0.15</v>
      </c>
      <c r="O3673" s="19">
        <f>Ugovori_OPULJP[[#This Row],[Bespovratna sredstva - Ukupno (EU+Nac) HRK
= Ukupna ugovorena vrijednost bespovratnih sredstava]]*Ugovori_OPULJP[[#This Row],[EU STOPA SUFINANCIRANJA %
EU CO-FINANCING RATE %]]</f>
        <v>1399602.8430000001</v>
      </c>
      <c r="P3673" s="20">
        <f>Ugovori_OPULJP[[#This Row],[Bespovratna sredstva - EU dio - HRK]]/7.5345</f>
        <v>185759.21998805495</v>
      </c>
      <c r="Q3673" s="19">
        <f>Ugovori_OPULJP[[#This Row],[Bespovratna sredstva - Ukupno (EU+Nac) HRK
= Ukupna ugovorena vrijednost bespovratnih sredstava]]*Ugovori_OPULJP[[#This Row],[STOPA NACIONALNOG SUFINANCIRANJA %]]</f>
        <v>246988.73699999999</v>
      </c>
      <c r="R3673" s="20">
        <f>Ugovori_OPULJP[[#This Row],[Bespovratna sredstva - Nacionalni dio - HRK]]/7.5345</f>
        <v>32781.038821421462</v>
      </c>
      <c r="S3673" s="19">
        <v>1646591.58</v>
      </c>
      <c r="T3673" s="20">
        <f>Ugovori_OPULJP[[#This Row],[Bespovratna sredstva - Ukupno (EU+Nac) HRK
= Ukupna ugovorena vrijednost bespovratnih sredstava]]/7.5345</f>
        <v>218540.25880947639</v>
      </c>
      <c r="U3673" s="19">
        <v>0</v>
      </c>
      <c r="V3673" s="20">
        <f>Ugovori_OPULJP[[#This Row],[Javni doprinos korisnika - HRK]]/7.5345</f>
        <v>0</v>
      </c>
      <c r="W3673" s="19">
        <v>0</v>
      </c>
      <c r="X3673" s="20">
        <f>Ugovori_OPULJP[[#This Row],[Privatni doprinos korisnika - HRK]]/7.5345</f>
        <v>0</v>
      </c>
      <c r="Y3673" s="21">
        <f>Ugovori_OPULJP[[#This Row],[Bespovratna sredstva - Ukupno (EU+Nac) HRK
= Ukupna ugovorena vrijednost bespovratnih sredstava]]+Ugovori_OPULJP[[#This Row],[Javni doprinos korisnika - HRK]]+Ugovori_OPULJP[[#This Row],[Privatni doprinos korisnika - HRK]]</f>
        <v>1646591.58</v>
      </c>
      <c r="Z3673" s="22">
        <f>Ugovori_OPULJP[[#This Row],[UKUPNI PRIHVATLJIVI IZDACI
TOTAL ELIGIBLE EXPENDITURE
= Bespovratna sredstva ukupno + doprinos korisnika
= Ukupni prihvatljivi troškovi
= Ukupna ugovorena vrijednost projekta HRK]]/7.5345</f>
        <v>218540.25880947639</v>
      </c>
      <c r="AA3673" s="13" t="s">
        <v>22</v>
      </c>
      <c r="AB3673" s="13" t="s">
        <v>145</v>
      </c>
      <c r="AC3673" s="98" t="s">
        <v>13316</v>
      </c>
      <c r="AD3673" s="12" t="s">
        <v>2794</v>
      </c>
    </row>
    <row r="3674" spans="1:30" ht="88.5" customHeight="1" x14ac:dyDescent="0.3">
      <c r="A3674" s="10" t="s">
        <v>13317</v>
      </c>
      <c r="B3674" s="11" t="s">
        <v>2787</v>
      </c>
      <c r="C3674" s="12" t="s">
        <v>2788</v>
      </c>
      <c r="D3674" s="12" t="s">
        <v>3769</v>
      </c>
      <c r="E3674" s="13" t="s">
        <v>63</v>
      </c>
      <c r="F3674" s="53" t="s">
        <v>13318</v>
      </c>
      <c r="G3674" s="14" t="s">
        <v>1813</v>
      </c>
      <c r="H3674" s="70">
        <v>44124</v>
      </c>
      <c r="I3674" s="70">
        <v>44854</v>
      </c>
      <c r="J3674" s="17" t="str">
        <f>IF(Ugovori_OPULJP[[#This Row],[DATUM ZAVRŠETKA OPERACIJE]]&gt;DATE(2023,12,31),"u provedbi","završen")</f>
        <v>završen</v>
      </c>
      <c r="K3674" s="15" t="s">
        <v>262</v>
      </c>
      <c r="L3674" s="54" t="s">
        <v>262</v>
      </c>
      <c r="M3674" s="18">
        <v>0.85</v>
      </c>
      <c r="N3674" s="18">
        <v>0.15</v>
      </c>
      <c r="O3674" s="19">
        <f>Ugovori_OPULJP[[#This Row],[Bespovratna sredstva - Ukupno (EU+Nac) HRK
= Ukupna ugovorena vrijednost bespovratnih sredstava]]*Ugovori_OPULJP[[#This Row],[EU STOPA SUFINANCIRANJA %
EU CO-FINANCING RATE %]]</f>
        <v>1547489.8125</v>
      </c>
      <c r="P3674" s="20">
        <f>Ugovori_OPULJP[[#This Row],[Bespovratna sredstva - EU dio - HRK]]/7.5345</f>
        <v>205387.19390802309</v>
      </c>
      <c r="Q3674" s="51">
        <f>Ugovori_OPULJP[[#This Row],[Bespovratna sredstva - Ukupno (EU+Nac) HRK
= Ukupna ugovorena vrijednost bespovratnih sredstava]]*Ugovori_OPULJP[[#This Row],[STOPA NACIONALNOG SUFINANCIRANJA %]]</f>
        <v>273086.4375</v>
      </c>
      <c r="R3674" s="52">
        <f>Ugovori_OPULJP[[#This Row],[Bespovratna sredstva - Nacionalni dio - HRK]]/7.5345</f>
        <v>36244.798924945251</v>
      </c>
      <c r="S3674" s="19">
        <v>1820576.25</v>
      </c>
      <c r="T3674" s="20">
        <f>Ugovori_OPULJP[[#This Row],[Bespovratna sredstva - Ukupno (EU+Nac) HRK
= Ukupna ugovorena vrijednost bespovratnih sredstava]]/7.5345</f>
        <v>241631.99283296833</v>
      </c>
      <c r="U3674" s="51">
        <v>0</v>
      </c>
      <c r="V3674" s="52">
        <f>Ugovori_OPULJP[[#This Row],[Javni doprinos korisnika - HRK]]/7.5345</f>
        <v>0</v>
      </c>
      <c r="W3674" s="19">
        <v>0</v>
      </c>
      <c r="X3674" s="20">
        <f>Ugovori_OPULJP[[#This Row],[Privatni doprinos korisnika - HRK]]/7.5345</f>
        <v>0</v>
      </c>
      <c r="Y3674" s="21">
        <f>Ugovori_OPULJP[[#This Row],[Bespovratna sredstva - Ukupno (EU+Nac) HRK
= Ukupna ugovorena vrijednost bespovratnih sredstava]]+Ugovori_OPULJP[[#This Row],[Javni doprinos korisnika - HRK]]+Ugovori_OPULJP[[#This Row],[Privatni doprinos korisnika - HRK]]</f>
        <v>1820576.25</v>
      </c>
      <c r="Z3674" s="22">
        <f>Ugovori_OPULJP[[#This Row],[UKUPNI PRIHVATLJIVI IZDACI
TOTAL ELIGIBLE EXPENDITURE
= Bespovratna sredstva ukupno + doprinos korisnika
= Ukupni prihvatljivi troškovi
= Ukupna ugovorena vrijednost projekta HRK]]/7.5345</f>
        <v>241631.99283296833</v>
      </c>
      <c r="AA3674" s="13" t="s">
        <v>22</v>
      </c>
      <c r="AB3674" s="13" t="s">
        <v>145</v>
      </c>
      <c r="AC3674" s="98" t="s">
        <v>13309</v>
      </c>
      <c r="AD3674" s="12" t="s">
        <v>2794</v>
      </c>
    </row>
    <row r="3675" spans="1:30" ht="88.5" customHeight="1" x14ac:dyDescent="0.3">
      <c r="A3675" s="10" t="s">
        <v>13319</v>
      </c>
      <c r="B3675" s="11" t="s">
        <v>2787</v>
      </c>
      <c r="C3675" s="12" t="s">
        <v>2788</v>
      </c>
      <c r="D3675" s="12" t="s">
        <v>3769</v>
      </c>
      <c r="E3675" s="13" t="s">
        <v>63</v>
      </c>
      <c r="F3675" s="53" t="s">
        <v>13320</v>
      </c>
      <c r="G3675" s="53" t="s">
        <v>13321</v>
      </c>
      <c r="H3675" s="70">
        <v>44123</v>
      </c>
      <c r="I3675" s="70">
        <v>44853</v>
      </c>
      <c r="J3675" s="17" t="str">
        <f>IF(Ugovori_OPULJP[[#This Row],[DATUM ZAVRŠETKA OPERACIJE]]&gt;DATE(2023,12,31),"u provedbi","završen")</f>
        <v>završen</v>
      </c>
      <c r="K3675" s="15" t="s">
        <v>20</v>
      </c>
      <c r="L3675" s="54" t="s">
        <v>21</v>
      </c>
      <c r="M3675" s="18">
        <v>0.85</v>
      </c>
      <c r="N3675" s="18">
        <v>0.15</v>
      </c>
      <c r="O3675" s="19">
        <f>Ugovori_OPULJP[[#This Row],[Bespovratna sredstva - Ukupno (EU+Nac) HRK
= Ukupna ugovorena vrijednost bespovratnih sredstava]]*Ugovori_OPULJP[[#This Row],[EU STOPA SUFINANCIRANJA %
EU CO-FINANCING RATE %]]</f>
        <v>1217602.05</v>
      </c>
      <c r="P3675" s="20">
        <f>Ugovori_OPULJP[[#This Row],[Bespovratna sredstva - EU dio - HRK]]/7.5345</f>
        <v>161603.56360740593</v>
      </c>
      <c r="Q3675" s="51">
        <f>Ugovori_OPULJP[[#This Row],[Bespovratna sredstva - Ukupno (EU+Nac) HRK
= Ukupna ugovorena vrijednost bespovratnih sredstava]]*Ugovori_OPULJP[[#This Row],[STOPA NACIONALNOG SUFINANCIRANJA %]]</f>
        <v>214870.94999999998</v>
      </c>
      <c r="R3675" s="52">
        <f>Ugovori_OPULJP[[#This Row],[Bespovratna sredstva - Nacionalni dio - HRK]]/7.5345</f>
        <v>28518.27593071869</v>
      </c>
      <c r="S3675" s="19">
        <v>1432473</v>
      </c>
      <c r="T3675" s="20">
        <f>Ugovori_OPULJP[[#This Row],[Bespovratna sredstva - Ukupno (EU+Nac) HRK
= Ukupna ugovorena vrijednost bespovratnih sredstava]]/7.5345</f>
        <v>190121.83953812462</v>
      </c>
      <c r="U3675" s="51">
        <v>0</v>
      </c>
      <c r="V3675" s="52">
        <f>Ugovori_OPULJP[[#This Row],[Javni doprinos korisnika - HRK]]/7.5345</f>
        <v>0</v>
      </c>
      <c r="W3675" s="19">
        <v>0</v>
      </c>
      <c r="X3675" s="20">
        <f>Ugovori_OPULJP[[#This Row],[Privatni doprinos korisnika - HRK]]/7.5345</f>
        <v>0</v>
      </c>
      <c r="Y3675" s="21">
        <f>Ugovori_OPULJP[[#This Row],[Bespovratna sredstva - Ukupno (EU+Nac) HRK
= Ukupna ugovorena vrijednost bespovratnih sredstava]]+Ugovori_OPULJP[[#This Row],[Javni doprinos korisnika - HRK]]+Ugovori_OPULJP[[#This Row],[Privatni doprinos korisnika - HRK]]</f>
        <v>1432473</v>
      </c>
      <c r="Z3675" s="22">
        <f>Ugovori_OPULJP[[#This Row],[UKUPNI PRIHVATLJIVI IZDACI
TOTAL ELIGIBLE EXPENDITURE
= Bespovratna sredstva ukupno + doprinos korisnika
= Ukupni prihvatljivi troškovi
= Ukupna ugovorena vrijednost projekta HRK]]/7.5345</f>
        <v>190121.83953812462</v>
      </c>
      <c r="AA3675" s="13" t="s">
        <v>22</v>
      </c>
      <c r="AB3675" s="13" t="s">
        <v>145</v>
      </c>
      <c r="AC3675" s="98" t="s">
        <v>13322</v>
      </c>
      <c r="AD3675" s="12" t="s">
        <v>2794</v>
      </c>
    </row>
    <row r="3676" spans="1:30" ht="88.5" customHeight="1" x14ac:dyDescent="0.3">
      <c r="A3676" s="10" t="s">
        <v>13323</v>
      </c>
      <c r="B3676" s="11" t="s">
        <v>2787</v>
      </c>
      <c r="C3676" s="12" t="s">
        <v>2788</v>
      </c>
      <c r="D3676" s="12" t="s">
        <v>3769</v>
      </c>
      <c r="E3676" s="13" t="s">
        <v>63</v>
      </c>
      <c r="F3676" s="53" t="s">
        <v>13324</v>
      </c>
      <c r="G3676" s="53" t="s">
        <v>13325</v>
      </c>
      <c r="H3676" s="70">
        <v>44120</v>
      </c>
      <c r="I3676" s="70">
        <v>44850</v>
      </c>
      <c r="J3676" s="17" t="str">
        <f>IF(Ugovori_OPULJP[[#This Row],[DATUM ZAVRŠETKA OPERACIJE]]&gt;DATE(2023,12,31),"u provedbi","završen")</f>
        <v>završen</v>
      </c>
      <c r="K3676" s="15" t="s">
        <v>20</v>
      </c>
      <c r="L3676" s="54" t="s">
        <v>262</v>
      </c>
      <c r="M3676" s="18">
        <v>0.85</v>
      </c>
      <c r="N3676" s="18">
        <v>0.15</v>
      </c>
      <c r="O3676" s="19">
        <f>Ugovori_OPULJP[[#This Row],[Bespovratna sredstva - Ukupno (EU+Nac) HRK
= Ukupna ugovorena vrijednost bespovratnih sredstava]]*Ugovori_OPULJP[[#This Row],[EU STOPA SUFINANCIRANJA %
EU CO-FINANCING RATE %]]</f>
        <v>1217294.9364999998</v>
      </c>
      <c r="P3676" s="20">
        <f>Ugovori_OPULJP[[#This Row],[Bespovratna sredstva - EU dio - HRK]]/7.5345</f>
        <v>161562.80264118387</v>
      </c>
      <c r="Q3676" s="51">
        <f>Ugovori_OPULJP[[#This Row],[Bespovratna sredstva - Ukupno (EU+Nac) HRK
= Ukupna ugovorena vrijednost bespovratnih sredstava]]*Ugovori_OPULJP[[#This Row],[STOPA NACIONALNOG SUFINANCIRANJA %]]</f>
        <v>214816.75349999999</v>
      </c>
      <c r="R3676" s="52">
        <f>Ugovori_OPULJP[[#This Row],[Bespovratna sredstva - Nacionalni dio - HRK]]/7.5345</f>
        <v>28511.082819032446</v>
      </c>
      <c r="S3676" s="19">
        <v>1432111.69</v>
      </c>
      <c r="T3676" s="20">
        <f>Ugovori_OPULJP[[#This Row],[Bespovratna sredstva - Ukupno (EU+Nac) HRK
= Ukupna ugovorena vrijednost bespovratnih sredstava]]/7.5345</f>
        <v>190073.88546021632</v>
      </c>
      <c r="U3676" s="51">
        <v>0</v>
      </c>
      <c r="V3676" s="52">
        <f>Ugovori_OPULJP[[#This Row],[Javni doprinos korisnika - HRK]]/7.5345</f>
        <v>0</v>
      </c>
      <c r="W3676" s="19">
        <v>0</v>
      </c>
      <c r="X3676" s="20">
        <f>Ugovori_OPULJP[[#This Row],[Privatni doprinos korisnika - HRK]]/7.5345</f>
        <v>0</v>
      </c>
      <c r="Y3676" s="21">
        <f>Ugovori_OPULJP[[#This Row],[Bespovratna sredstva - Ukupno (EU+Nac) HRK
= Ukupna ugovorena vrijednost bespovratnih sredstava]]+Ugovori_OPULJP[[#This Row],[Javni doprinos korisnika - HRK]]+Ugovori_OPULJP[[#This Row],[Privatni doprinos korisnika - HRK]]</f>
        <v>1432111.69</v>
      </c>
      <c r="Z3676" s="22">
        <f>Ugovori_OPULJP[[#This Row],[UKUPNI PRIHVATLJIVI IZDACI
TOTAL ELIGIBLE EXPENDITURE
= Bespovratna sredstva ukupno + doprinos korisnika
= Ukupni prihvatljivi troškovi
= Ukupna ugovorena vrijednost projekta HRK]]/7.5345</f>
        <v>190073.88546021632</v>
      </c>
      <c r="AA3676" s="13" t="s">
        <v>22</v>
      </c>
      <c r="AB3676" s="13" t="s">
        <v>145</v>
      </c>
      <c r="AC3676" s="98" t="s">
        <v>13326</v>
      </c>
      <c r="AD3676" s="12" t="s">
        <v>2794</v>
      </c>
    </row>
    <row r="3677" spans="1:30" ht="88.5" customHeight="1" x14ac:dyDescent="0.3">
      <c r="A3677" s="10" t="s">
        <v>13327</v>
      </c>
      <c r="B3677" s="11" t="s">
        <v>2787</v>
      </c>
      <c r="C3677" s="12" t="s">
        <v>2788</v>
      </c>
      <c r="D3677" s="12" t="s">
        <v>3769</v>
      </c>
      <c r="E3677" s="13" t="s">
        <v>63</v>
      </c>
      <c r="F3677" s="53" t="s">
        <v>13328</v>
      </c>
      <c r="G3677" s="53" t="s">
        <v>6020</v>
      </c>
      <c r="H3677" s="70">
        <v>44118</v>
      </c>
      <c r="I3677" s="70">
        <v>44848</v>
      </c>
      <c r="J3677" s="17" t="str">
        <f>IF(Ugovori_OPULJP[[#This Row],[DATUM ZAVRŠETKA OPERACIJE]]&gt;DATE(2023,12,31),"u provedbi","završen")</f>
        <v>završen</v>
      </c>
      <c r="K3677" s="15" t="s">
        <v>7523</v>
      </c>
      <c r="L3677" s="54" t="s">
        <v>235</v>
      </c>
      <c r="M3677" s="18">
        <v>0.85</v>
      </c>
      <c r="N3677" s="18">
        <v>0.15</v>
      </c>
      <c r="O3677" s="19">
        <f>Ugovori_OPULJP[[#This Row],[Bespovratna sredstva - Ukupno (EU+Nac) HRK
= Ukupna ugovorena vrijednost bespovratnih sredstava]]*Ugovori_OPULJP[[#This Row],[EU STOPA SUFINANCIRANJA %
EU CO-FINANCING RATE %]]</f>
        <v>1667919.2659999998</v>
      </c>
      <c r="P3677" s="20">
        <f>Ugovori_OPULJP[[#This Row],[Bespovratna sredstva - EU dio - HRK]]/7.5345</f>
        <v>221370.92919238168</v>
      </c>
      <c r="Q3677" s="51">
        <f>Ugovori_OPULJP[[#This Row],[Bespovratna sredstva - Ukupno (EU+Nac) HRK
= Ukupna ugovorena vrijednost bespovratnih sredstava]]*Ugovori_OPULJP[[#This Row],[STOPA NACIONALNOG SUFINANCIRANJA %]]</f>
        <v>294338.69399999996</v>
      </c>
      <c r="R3677" s="52">
        <f>Ugovori_OPULJP[[#This Row],[Bespovratna sredstva - Nacionalni dio - HRK]]/7.5345</f>
        <v>39065.458092773239</v>
      </c>
      <c r="S3677" s="19">
        <v>1962257.96</v>
      </c>
      <c r="T3677" s="20">
        <f>Ugovori_OPULJP[[#This Row],[Bespovratna sredstva - Ukupno (EU+Nac) HRK
= Ukupna ugovorena vrijednost bespovratnih sredstava]]/7.5345</f>
        <v>260436.38728515492</v>
      </c>
      <c r="U3677" s="51">
        <v>0</v>
      </c>
      <c r="V3677" s="52">
        <f>Ugovori_OPULJP[[#This Row],[Javni doprinos korisnika - HRK]]/7.5345</f>
        <v>0</v>
      </c>
      <c r="W3677" s="19">
        <v>0</v>
      </c>
      <c r="X3677" s="20">
        <f>Ugovori_OPULJP[[#This Row],[Privatni doprinos korisnika - HRK]]/7.5345</f>
        <v>0</v>
      </c>
      <c r="Y3677" s="21">
        <f>Ugovori_OPULJP[[#This Row],[Bespovratna sredstva - Ukupno (EU+Nac) HRK
= Ukupna ugovorena vrijednost bespovratnih sredstava]]+Ugovori_OPULJP[[#This Row],[Javni doprinos korisnika - HRK]]+Ugovori_OPULJP[[#This Row],[Privatni doprinos korisnika - HRK]]</f>
        <v>1962257.96</v>
      </c>
      <c r="Z3677" s="22">
        <f>Ugovori_OPULJP[[#This Row],[UKUPNI PRIHVATLJIVI IZDACI
TOTAL ELIGIBLE EXPENDITURE
= Bespovratna sredstva ukupno + doprinos korisnika
= Ukupni prihvatljivi troškovi
= Ukupna ugovorena vrijednost projekta HRK]]/7.5345</f>
        <v>260436.38728515492</v>
      </c>
      <c r="AA3677" s="13" t="s">
        <v>22</v>
      </c>
      <c r="AB3677" s="13" t="s">
        <v>145</v>
      </c>
      <c r="AC3677" s="98" t="s">
        <v>13329</v>
      </c>
      <c r="AD3677" s="12" t="s">
        <v>2794</v>
      </c>
    </row>
    <row r="3678" spans="1:30" ht="88.5" customHeight="1" x14ac:dyDescent="0.3">
      <c r="A3678" s="10" t="s">
        <v>13330</v>
      </c>
      <c r="B3678" s="11" t="s">
        <v>2787</v>
      </c>
      <c r="C3678" s="12" t="s">
        <v>2788</v>
      </c>
      <c r="D3678" s="12" t="s">
        <v>3769</v>
      </c>
      <c r="E3678" s="13" t="s">
        <v>63</v>
      </c>
      <c r="F3678" s="14" t="s">
        <v>13331</v>
      </c>
      <c r="G3678" s="14" t="s">
        <v>13332</v>
      </c>
      <c r="H3678" s="16">
        <v>44132</v>
      </c>
      <c r="I3678" s="16">
        <v>44862</v>
      </c>
      <c r="J3678" s="17" t="str">
        <f>IF(Ugovori_OPULJP[[#This Row],[DATUM ZAVRŠETKA OPERACIJE]]&gt;DATE(2023,12,31),"u provedbi","završen")</f>
        <v>završen</v>
      </c>
      <c r="K3678" s="15" t="s">
        <v>21</v>
      </c>
      <c r="L3678" s="15" t="s">
        <v>21</v>
      </c>
      <c r="M3678" s="18">
        <v>0.85</v>
      </c>
      <c r="N3678" s="18">
        <v>0.15</v>
      </c>
      <c r="O3678" s="19">
        <f>Ugovori_OPULJP[[#This Row],[Bespovratna sredstva - Ukupno (EU+Nac) HRK
= Ukupna ugovorena vrijednost bespovratnih sredstava]]*Ugovori_OPULJP[[#This Row],[EU STOPA SUFINANCIRANJA %
EU CO-FINANCING RATE %]]</f>
        <v>1638820.4</v>
      </c>
      <c r="P3678" s="20">
        <f>Ugovori_OPULJP[[#This Row],[Bespovratna sredstva - EU dio - HRK]]/7.5345</f>
        <v>217508.8459751808</v>
      </c>
      <c r="Q3678" s="19">
        <f>Ugovori_OPULJP[[#This Row],[Bespovratna sredstva - Ukupno (EU+Nac) HRK
= Ukupna ugovorena vrijednost bespovratnih sredstava]]*Ugovori_OPULJP[[#This Row],[STOPA NACIONALNOG SUFINANCIRANJA %]]</f>
        <v>289203.59999999998</v>
      </c>
      <c r="R3678" s="20">
        <f>Ugovori_OPULJP[[#This Row],[Bespovratna sredstva - Nacionalni dio - HRK]]/7.5345</f>
        <v>38383.91399562014</v>
      </c>
      <c r="S3678" s="19">
        <v>1928024</v>
      </c>
      <c r="T3678" s="20">
        <f>Ugovori_OPULJP[[#This Row],[Bespovratna sredstva - Ukupno (EU+Nac) HRK
= Ukupna ugovorena vrijednost bespovratnih sredstava]]/7.5345</f>
        <v>255892.75997080098</v>
      </c>
      <c r="U3678" s="19">
        <v>0</v>
      </c>
      <c r="V3678" s="20">
        <f>Ugovori_OPULJP[[#This Row],[Javni doprinos korisnika - HRK]]/7.5345</f>
        <v>0</v>
      </c>
      <c r="W3678" s="19">
        <v>0</v>
      </c>
      <c r="X3678" s="20">
        <f>Ugovori_OPULJP[[#This Row],[Privatni doprinos korisnika - HRK]]/7.5345</f>
        <v>0</v>
      </c>
      <c r="Y3678" s="21">
        <f>Ugovori_OPULJP[[#This Row],[Bespovratna sredstva - Ukupno (EU+Nac) HRK
= Ukupna ugovorena vrijednost bespovratnih sredstava]]+Ugovori_OPULJP[[#This Row],[Javni doprinos korisnika - HRK]]+Ugovori_OPULJP[[#This Row],[Privatni doprinos korisnika - HRK]]</f>
        <v>1928024</v>
      </c>
      <c r="Z3678" s="22">
        <f>Ugovori_OPULJP[[#This Row],[UKUPNI PRIHVATLJIVI IZDACI
TOTAL ELIGIBLE EXPENDITURE
= Bespovratna sredstva ukupno + doprinos korisnika
= Ukupni prihvatljivi troškovi
= Ukupna ugovorena vrijednost projekta HRK]]/7.5345</f>
        <v>255892.75997080098</v>
      </c>
      <c r="AA3678" s="13" t="s">
        <v>22</v>
      </c>
      <c r="AB3678" s="13" t="s">
        <v>145</v>
      </c>
      <c r="AC3678" s="98" t="s">
        <v>13333</v>
      </c>
      <c r="AD3678" s="12" t="s">
        <v>2794</v>
      </c>
    </row>
    <row r="3679" spans="1:30" ht="88.5" customHeight="1" x14ac:dyDescent="0.3">
      <c r="A3679" s="10" t="s">
        <v>13334</v>
      </c>
      <c r="B3679" s="11" t="s">
        <v>2787</v>
      </c>
      <c r="C3679" s="12" t="s">
        <v>2788</v>
      </c>
      <c r="D3679" s="12" t="s">
        <v>3769</v>
      </c>
      <c r="E3679" s="13" t="s">
        <v>63</v>
      </c>
      <c r="F3679" s="53" t="s">
        <v>13335</v>
      </c>
      <c r="G3679" s="53" t="s">
        <v>13336</v>
      </c>
      <c r="H3679" s="70">
        <v>44122</v>
      </c>
      <c r="I3679" s="70">
        <v>44852</v>
      </c>
      <c r="J3679" s="17" t="str">
        <f>IF(Ugovori_OPULJP[[#This Row],[DATUM ZAVRŠETKA OPERACIJE]]&gt;DATE(2023,12,31),"u provedbi","završen")</f>
        <v>završen</v>
      </c>
      <c r="K3679" s="15" t="s">
        <v>173</v>
      </c>
      <c r="L3679" s="54" t="s">
        <v>21</v>
      </c>
      <c r="M3679" s="18">
        <v>0.85</v>
      </c>
      <c r="N3679" s="18">
        <v>0.15</v>
      </c>
      <c r="O3679" s="19">
        <f>Ugovori_OPULJP[[#This Row],[Bespovratna sredstva - Ukupno (EU+Nac) HRK
= Ukupna ugovorena vrijednost bespovratnih sredstava]]*Ugovori_OPULJP[[#This Row],[EU STOPA SUFINANCIRANJA %
EU CO-FINANCING RATE %]]</f>
        <v>1614654.6194999998</v>
      </c>
      <c r="P3679" s="20">
        <f>Ugovori_OPULJP[[#This Row],[Bespovratna sredstva - EU dio - HRK]]/7.5345</f>
        <v>214301.49571968938</v>
      </c>
      <c r="Q3679" s="51">
        <f>Ugovori_OPULJP[[#This Row],[Bespovratna sredstva - Ukupno (EU+Nac) HRK
= Ukupna ugovorena vrijednost bespovratnih sredstava]]*Ugovori_OPULJP[[#This Row],[STOPA NACIONALNOG SUFINANCIRANJA %]]</f>
        <v>284939.05049999995</v>
      </c>
      <c r="R3679" s="52">
        <f>Ugovori_OPULJP[[#This Row],[Bespovratna sredstva - Nacionalni dio - HRK]]/7.5345</f>
        <v>37817.911009356947</v>
      </c>
      <c r="S3679" s="19">
        <v>1899593.67</v>
      </c>
      <c r="T3679" s="20">
        <f>Ugovori_OPULJP[[#This Row],[Bespovratna sredstva - Ukupno (EU+Nac) HRK
= Ukupna ugovorena vrijednost bespovratnih sredstava]]/7.5345</f>
        <v>252119.40672904637</v>
      </c>
      <c r="U3679" s="51">
        <v>0</v>
      </c>
      <c r="V3679" s="52">
        <f>Ugovori_OPULJP[[#This Row],[Javni doprinos korisnika - HRK]]/7.5345</f>
        <v>0</v>
      </c>
      <c r="W3679" s="19">
        <v>0</v>
      </c>
      <c r="X3679" s="20">
        <f>Ugovori_OPULJP[[#This Row],[Privatni doprinos korisnika - HRK]]/7.5345</f>
        <v>0</v>
      </c>
      <c r="Y3679" s="21">
        <f>Ugovori_OPULJP[[#This Row],[Bespovratna sredstva - Ukupno (EU+Nac) HRK
= Ukupna ugovorena vrijednost bespovratnih sredstava]]+Ugovori_OPULJP[[#This Row],[Javni doprinos korisnika - HRK]]+Ugovori_OPULJP[[#This Row],[Privatni doprinos korisnika - HRK]]</f>
        <v>1899593.67</v>
      </c>
      <c r="Z3679" s="22">
        <f>Ugovori_OPULJP[[#This Row],[UKUPNI PRIHVATLJIVI IZDACI
TOTAL ELIGIBLE EXPENDITURE
= Bespovratna sredstva ukupno + doprinos korisnika
= Ukupni prihvatljivi troškovi
= Ukupna ugovorena vrijednost projekta HRK]]/7.5345</f>
        <v>252119.40672904637</v>
      </c>
      <c r="AA3679" s="13" t="s">
        <v>22</v>
      </c>
      <c r="AB3679" s="13" t="s">
        <v>145</v>
      </c>
      <c r="AC3679" s="98" t="s">
        <v>13337</v>
      </c>
      <c r="AD3679" s="12" t="s">
        <v>2794</v>
      </c>
    </row>
    <row r="3680" spans="1:30" ht="88.5" customHeight="1" x14ac:dyDescent="0.3">
      <c r="A3680" s="10" t="s">
        <v>13338</v>
      </c>
      <c r="B3680" s="11" t="s">
        <v>2787</v>
      </c>
      <c r="C3680" s="12" t="s">
        <v>2788</v>
      </c>
      <c r="D3680" s="12" t="s">
        <v>3769</v>
      </c>
      <c r="E3680" s="13" t="s">
        <v>63</v>
      </c>
      <c r="F3680" s="53" t="s">
        <v>13339</v>
      </c>
      <c r="G3680" s="14" t="s">
        <v>3732</v>
      </c>
      <c r="H3680" s="70">
        <v>44117</v>
      </c>
      <c r="I3680" s="70">
        <v>44847</v>
      </c>
      <c r="J3680" s="17" t="str">
        <f>IF(Ugovori_OPULJP[[#This Row],[DATUM ZAVRŠETKA OPERACIJE]]&gt;DATE(2023,12,31),"u provedbi","završen")</f>
        <v>završen</v>
      </c>
      <c r="K3680" s="15" t="s">
        <v>21</v>
      </c>
      <c r="L3680" s="15" t="s">
        <v>21</v>
      </c>
      <c r="M3680" s="18">
        <v>0.85</v>
      </c>
      <c r="N3680" s="18">
        <v>0.15</v>
      </c>
      <c r="O3680" s="19">
        <f>Ugovori_OPULJP[[#This Row],[Bespovratna sredstva - Ukupno (EU+Nac) HRK
= Ukupna ugovorena vrijednost bespovratnih sredstava]]*Ugovori_OPULJP[[#This Row],[EU STOPA SUFINANCIRANJA %
EU CO-FINANCING RATE %]]</f>
        <v>1674339.605</v>
      </c>
      <c r="P3680" s="20">
        <f>Ugovori_OPULJP[[#This Row],[Bespovratna sredstva - EU dio - HRK]]/7.5345</f>
        <v>222223.05461543566</v>
      </c>
      <c r="Q3680" s="51">
        <f>Ugovori_OPULJP[[#This Row],[Bespovratna sredstva - Ukupno (EU+Nac) HRK
= Ukupna ugovorena vrijednost bespovratnih sredstava]]*Ugovori_OPULJP[[#This Row],[STOPA NACIONALNOG SUFINANCIRANJA %]]</f>
        <v>295471.69500000001</v>
      </c>
      <c r="R3680" s="52">
        <f>Ugovori_OPULJP[[#This Row],[Bespovratna sredstva - Nacionalni dio - HRK]]/7.5345</f>
        <v>39215.833167429824</v>
      </c>
      <c r="S3680" s="19">
        <v>1969811.3</v>
      </c>
      <c r="T3680" s="20">
        <f>Ugovori_OPULJP[[#This Row],[Bespovratna sredstva - Ukupno (EU+Nac) HRK
= Ukupna ugovorena vrijednost bespovratnih sredstava]]/7.5345</f>
        <v>261438.88778286547</v>
      </c>
      <c r="U3680" s="51">
        <v>0</v>
      </c>
      <c r="V3680" s="52">
        <f>Ugovori_OPULJP[[#This Row],[Javni doprinos korisnika - HRK]]/7.5345</f>
        <v>0</v>
      </c>
      <c r="W3680" s="19">
        <v>0</v>
      </c>
      <c r="X3680" s="20">
        <f>Ugovori_OPULJP[[#This Row],[Privatni doprinos korisnika - HRK]]/7.5345</f>
        <v>0</v>
      </c>
      <c r="Y3680" s="21">
        <f>Ugovori_OPULJP[[#This Row],[Bespovratna sredstva - Ukupno (EU+Nac) HRK
= Ukupna ugovorena vrijednost bespovratnih sredstava]]+Ugovori_OPULJP[[#This Row],[Javni doprinos korisnika - HRK]]+Ugovori_OPULJP[[#This Row],[Privatni doprinos korisnika - HRK]]</f>
        <v>1969811.3</v>
      </c>
      <c r="Z3680" s="22">
        <f>Ugovori_OPULJP[[#This Row],[UKUPNI PRIHVATLJIVI IZDACI
TOTAL ELIGIBLE EXPENDITURE
= Bespovratna sredstva ukupno + doprinos korisnika
= Ukupni prihvatljivi troškovi
= Ukupna ugovorena vrijednost projekta HRK]]/7.5345</f>
        <v>261438.88778286547</v>
      </c>
      <c r="AA3680" s="13" t="s">
        <v>22</v>
      </c>
      <c r="AB3680" s="13" t="s">
        <v>145</v>
      </c>
      <c r="AC3680" s="98" t="s">
        <v>13340</v>
      </c>
      <c r="AD3680" s="12" t="s">
        <v>2794</v>
      </c>
    </row>
    <row r="3681" spans="1:30" ht="88.5" customHeight="1" x14ac:dyDescent="0.3">
      <c r="A3681" s="10" t="s">
        <v>13341</v>
      </c>
      <c r="B3681" s="11" t="s">
        <v>2787</v>
      </c>
      <c r="C3681" s="12" t="s">
        <v>2788</v>
      </c>
      <c r="D3681" s="12" t="s">
        <v>3769</v>
      </c>
      <c r="E3681" s="13" t="s">
        <v>63</v>
      </c>
      <c r="F3681" s="53" t="s">
        <v>13342</v>
      </c>
      <c r="G3681" s="53" t="s">
        <v>12383</v>
      </c>
      <c r="H3681" s="70">
        <v>44123</v>
      </c>
      <c r="I3681" s="70">
        <v>45218</v>
      </c>
      <c r="J3681" s="17" t="str">
        <f>IF(Ugovori_OPULJP[[#This Row],[DATUM ZAVRŠETKA OPERACIJE]]&gt;DATE(2023,12,31),"u provedbi","završen")</f>
        <v>završen</v>
      </c>
      <c r="K3681" s="15" t="s">
        <v>329</v>
      </c>
      <c r="L3681" s="15" t="s">
        <v>329</v>
      </c>
      <c r="M3681" s="18">
        <v>0.85</v>
      </c>
      <c r="N3681" s="18">
        <v>0.15</v>
      </c>
      <c r="O3681" s="19">
        <f>Ugovori_OPULJP[[#This Row],[Bespovratna sredstva - Ukupno (EU+Nac) HRK
= Ukupna ugovorena vrijednost bespovratnih sredstava]]*Ugovori_OPULJP[[#This Row],[EU STOPA SUFINANCIRANJA %
EU CO-FINANCING RATE %]]</f>
        <v>1687219.791</v>
      </c>
      <c r="P3681" s="20">
        <f>Ugovori_OPULJP[[#This Row],[Bespovratna sredstva - EU dio - HRK]]/7.5345</f>
        <v>223932.54907425839</v>
      </c>
      <c r="Q3681" s="51">
        <f>Ugovori_OPULJP[[#This Row],[Bespovratna sredstva - Ukupno (EU+Nac) HRK
= Ukupna ugovorena vrijednost bespovratnih sredstava]]*Ugovori_OPULJP[[#This Row],[STOPA NACIONALNOG SUFINANCIRANJA %]]</f>
        <v>297744.66899999999</v>
      </c>
      <c r="R3681" s="52">
        <f>Ugovori_OPULJP[[#This Row],[Bespovratna sredstva - Nacionalni dio - HRK]]/7.5345</f>
        <v>39517.508660163243</v>
      </c>
      <c r="S3681" s="19">
        <v>1984964.46</v>
      </c>
      <c r="T3681" s="20">
        <f>Ugovori_OPULJP[[#This Row],[Bespovratna sredstva - Ukupno (EU+Nac) HRK
= Ukupna ugovorena vrijednost bespovratnih sredstava]]/7.5345</f>
        <v>263450.05773442163</v>
      </c>
      <c r="U3681" s="51">
        <v>0</v>
      </c>
      <c r="V3681" s="52">
        <f>Ugovori_OPULJP[[#This Row],[Javni doprinos korisnika - HRK]]/7.5345</f>
        <v>0</v>
      </c>
      <c r="W3681" s="19">
        <v>0</v>
      </c>
      <c r="X3681" s="20">
        <f>Ugovori_OPULJP[[#This Row],[Privatni doprinos korisnika - HRK]]/7.5345</f>
        <v>0</v>
      </c>
      <c r="Y3681" s="21">
        <f>Ugovori_OPULJP[[#This Row],[Bespovratna sredstva - Ukupno (EU+Nac) HRK
= Ukupna ugovorena vrijednost bespovratnih sredstava]]+Ugovori_OPULJP[[#This Row],[Javni doprinos korisnika - HRK]]+Ugovori_OPULJP[[#This Row],[Privatni doprinos korisnika - HRK]]</f>
        <v>1984964.46</v>
      </c>
      <c r="Z3681" s="22">
        <f>Ugovori_OPULJP[[#This Row],[UKUPNI PRIHVATLJIVI IZDACI
TOTAL ELIGIBLE EXPENDITURE
= Bespovratna sredstva ukupno + doprinos korisnika
= Ukupni prihvatljivi troškovi
= Ukupna ugovorena vrijednost projekta HRK]]/7.5345</f>
        <v>263450.05773442163</v>
      </c>
      <c r="AA3681" s="13" t="s">
        <v>22</v>
      </c>
      <c r="AB3681" s="13" t="s">
        <v>145</v>
      </c>
      <c r="AC3681" s="98" t="s">
        <v>13343</v>
      </c>
      <c r="AD3681" s="12" t="s">
        <v>2794</v>
      </c>
    </row>
    <row r="3682" spans="1:30" ht="88.5" customHeight="1" x14ac:dyDescent="0.3">
      <c r="A3682" s="10" t="s">
        <v>13344</v>
      </c>
      <c r="B3682" s="11" t="s">
        <v>2787</v>
      </c>
      <c r="C3682" s="12" t="s">
        <v>2788</v>
      </c>
      <c r="D3682" s="12" t="s">
        <v>3769</v>
      </c>
      <c r="E3682" s="13" t="s">
        <v>63</v>
      </c>
      <c r="F3682" s="14" t="s">
        <v>13345</v>
      </c>
      <c r="G3682" s="14" t="s">
        <v>8994</v>
      </c>
      <c r="H3682" s="16">
        <v>44132</v>
      </c>
      <c r="I3682" s="16">
        <v>44862</v>
      </c>
      <c r="J3682" s="17" t="str">
        <f>IF(Ugovori_OPULJP[[#This Row],[DATUM ZAVRŠETKA OPERACIJE]]&gt;DATE(2023,12,31),"u provedbi","završen")</f>
        <v>završen</v>
      </c>
      <c r="K3682" s="15" t="s">
        <v>880</v>
      </c>
      <c r="L3682" s="15" t="s">
        <v>21</v>
      </c>
      <c r="M3682" s="18">
        <v>0.85</v>
      </c>
      <c r="N3682" s="18">
        <v>0.15</v>
      </c>
      <c r="O3682" s="19">
        <f>Ugovori_OPULJP[[#This Row],[Bespovratna sredstva - Ukupno (EU+Nac) HRK
= Ukupna ugovorena vrijednost bespovratnih sredstava]]*Ugovori_OPULJP[[#This Row],[EU STOPA SUFINANCIRANJA %
EU CO-FINANCING RATE %]]</f>
        <v>1477504.0085</v>
      </c>
      <c r="P3682" s="20">
        <f>Ugovori_OPULJP[[#This Row],[Bespovratna sredstva - EU dio - HRK]]/7.5345</f>
        <v>196098.48145198752</v>
      </c>
      <c r="Q3682" s="19">
        <f>Ugovori_OPULJP[[#This Row],[Bespovratna sredstva - Ukupno (EU+Nac) HRK
= Ukupna ugovorena vrijednost bespovratnih sredstava]]*Ugovori_OPULJP[[#This Row],[STOPA NACIONALNOG SUFINANCIRANJA %]]</f>
        <v>260736.00149999998</v>
      </c>
      <c r="R3682" s="20">
        <f>Ugovori_OPULJP[[#This Row],[Bespovratna sredstva - Nacionalni dio - HRK]]/7.5345</f>
        <v>34605.614373880147</v>
      </c>
      <c r="S3682" s="19">
        <v>1738240.01</v>
      </c>
      <c r="T3682" s="20">
        <f>Ugovori_OPULJP[[#This Row],[Bespovratna sredstva - Ukupno (EU+Nac) HRK
= Ukupna ugovorena vrijednost bespovratnih sredstava]]/7.5345</f>
        <v>230704.09582586767</v>
      </c>
      <c r="U3682" s="19">
        <v>0</v>
      </c>
      <c r="V3682" s="20">
        <f>Ugovori_OPULJP[[#This Row],[Javni doprinos korisnika - HRK]]/7.5345</f>
        <v>0</v>
      </c>
      <c r="W3682" s="19">
        <v>0</v>
      </c>
      <c r="X3682" s="20">
        <f>Ugovori_OPULJP[[#This Row],[Privatni doprinos korisnika - HRK]]/7.5345</f>
        <v>0</v>
      </c>
      <c r="Y3682" s="21">
        <f>Ugovori_OPULJP[[#This Row],[Bespovratna sredstva - Ukupno (EU+Nac) HRK
= Ukupna ugovorena vrijednost bespovratnih sredstava]]+Ugovori_OPULJP[[#This Row],[Javni doprinos korisnika - HRK]]+Ugovori_OPULJP[[#This Row],[Privatni doprinos korisnika - HRK]]</f>
        <v>1738240.01</v>
      </c>
      <c r="Z3682" s="22">
        <f>Ugovori_OPULJP[[#This Row],[UKUPNI PRIHVATLJIVI IZDACI
TOTAL ELIGIBLE EXPENDITURE
= Bespovratna sredstva ukupno + doprinos korisnika
= Ukupni prihvatljivi troškovi
= Ukupna ugovorena vrijednost projekta HRK]]/7.5345</f>
        <v>230704.09582586767</v>
      </c>
      <c r="AA3682" s="13" t="s">
        <v>22</v>
      </c>
      <c r="AB3682" s="13" t="s">
        <v>145</v>
      </c>
      <c r="AC3682" s="98" t="s">
        <v>13346</v>
      </c>
      <c r="AD3682" s="12" t="s">
        <v>2794</v>
      </c>
    </row>
    <row r="3683" spans="1:30" ht="88.5" customHeight="1" x14ac:dyDescent="0.3">
      <c r="A3683" s="10" t="s">
        <v>13347</v>
      </c>
      <c r="B3683" s="11" t="s">
        <v>2787</v>
      </c>
      <c r="C3683" s="12" t="s">
        <v>2788</v>
      </c>
      <c r="D3683" s="12" t="s">
        <v>3769</v>
      </c>
      <c r="E3683" s="13" t="s">
        <v>63</v>
      </c>
      <c r="F3683" s="53" t="s">
        <v>13348</v>
      </c>
      <c r="G3683" s="53" t="s">
        <v>1423</v>
      </c>
      <c r="H3683" s="70">
        <v>44109</v>
      </c>
      <c r="I3683" s="70">
        <v>45204</v>
      </c>
      <c r="J3683" s="17" t="str">
        <f>IF(Ugovori_OPULJP[[#This Row],[DATUM ZAVRŠETKA OPERACIJE]]&gt;DATE(2023,12,31),"u provedbi","završen")</f>
        <v>završen</v>
      </c>
      <c r="K3683" s="15" t="s">
        <v>86</v>
      </c>
      <c r="L3683" s="54" t="s">
        <v>86</v>
      </c>
      <c r="M3683" s="18">
        <v>0.85</v>
      </c>
      <c r="N3683" s="18">
        <v>0.15</v>
      </c>
      <c r="O3683" s="19">
        <f>Ugovori_OPULJP[[#This Row],[Bespovratna sredstva - Ukupno (EU+Nac) HRK
= Ukupna ugovorena vrijednost bespovratnih sredstava]]*Ugovori_OPULJP[[#This Row],[EU STOPA SUFINANCIRANJA %
EU CO-FINANCING RATE %]]</f>
        <v>1691838.4189999998</v>
      </c>
      <c r="P3683" s="20">
        <f>Ugovori_OPULJP[[#This Row],[Bespovratna sredstva - EU dio - HRK]]/7.5345</f>
        <v>224545.54635344079</v>
      </c>
      <c r="Q3683" s="51">
        <f>Ugovori_OPULJP[[#This Row],[Bespovratna sredstva - Ukupno (EU+Nac) HRK
= Ukupna ugovorena vrijednost bespovratnih sredstava]]*Ugovori_OPULJP[[#This Row],[STOPA NACIONALNOG SUFINANCIRANJA %]]</f>
        <v>298559.72099999996</v>
      </c>
      <c r="R3683" s="52">
        <f>Ugovori_OPULJP[[#This Row],[Bespovratna sredstva - Nacionalni dio - HRK]]/7.5345</f>
        <v>39625.684650607196</v>
      </c>
      <c r="S3683" s="19">
        <v>1990398.14</v>
      </c>
      <c r="T3683" s="20">
        <f>Ugovori_OPULJP[[#This Row],[Bespovratna sredstva - Ukupno (EU+Nac) HRK
= Ukupna ugovorena vrijednost bespovratnih sredstava]]/7.5345</f>
        <v>264171.23100404802</v>
      </c>
      <c r="U3683" s="51">
        <v>0</v>
      </c>
      <c r="V3683" s="52">
        <f>Ugovori_OPULJP[[#This Row],[Javni doprinos korisnika - HRK]]/7.5345</f>
        <v>0</v>
      </c>
      <c r="W3683" s="19">
        <v>0</v>
      </c>
      <c r="X3683" s="20">
        <f>Ugovori_OPULJP[[#This Row],[Privatni doprinos korisnika - HRK]]/7.5345</f>
        <v>0</v>
      </c>
      <c r="Y3683" s="21">
        <f>Ugovori_OPULJP[[#This Row],[Bespovratna sredstva - Ukupno (EU+Nac) HRK
= Ukupna ugovorena vrijednost bespovratnih sredstava]]+Ugovori_OPULJP[[#This Row],[Javni doprinos korisnika - HRK]]+Ugovori_OPULJP[[#This Row],[Privatni doprinos korisnika - HRK]]</f>
        <v>1990398.14</v>
      </c>
      <c r="Z3683" s="22">
        <f>Ugovori_OPULJP[[#This Row],[UKUPNI PRIHVATLJIVI IZDACI
TOTAL ELIGIBLE EXPENDITURE
= Bespovratna sredstva ukupno + doprinos korisnika
= Ukupni prihvatljivi troškovi
= Ukupna ugovorena vrijednost projekta HRK]]/7.5345</f>
        <v>264171.23100404802</v>
      </c>
      <c r="AA3683" s="13" t="s">
        <v>22</v>
      </c>
      <c r="AB3683" s="13" t="s">
        <v>145</v>
      </c>
      <c r="AC3683" s="98" t="s">
        <v>13349</v>
      </c>
      <c r="AD3683" s="12" t="s">
        <v>2794</v>
      </c>
    </row>
    <row r="3684" spans="1:30" ht="88.5" customHeight="1" x14ac:dyDescent="0.3">
      <c r="A3684" s="10" t="s">
        <v>13350</v>
      </c>
      <c r="B3684" s="11" t="s">
        <v>2787</v>
      </c>
      <c r="C3684" s="12" t="s">
        <v>2788</v>
      </c>
      <c r="D3684" s="12" t="s">
        <v>3769</v>
      </c>
      <c r="E3684" s="13" t="s">
        <v>63</v>
      </c>
      <c r="F3684" s="53" t="s">
        <v>13351</v>
      </c>
      <c r="G3684" s="14" t="s">
        <v>1817</v>
      </c>
      <c r="H3684" s="70">
        <v>44130</v>
      </c>
      <c r="I3684" s="70">
        <v>44860</v>
      </c>
      <c r="J3684" s="17" t="str">
        <f>IF(Ugovori_OPULJP[[#This Row],[DATUM ZAVRŠETKA OPERACIJE]]&gt;DATE(2023,12,31),"u provedbi","završen")</f>
        <v>završen</v>
      </c>
      <c r="K3684" s="54" t="s">
        <v>262</v>
      </c>
      <c r="L3684" s="54" t="s">
        <v>262</v>
      </c>
      <c r="M3684" s="18">
        <v>0.85</v>
      </c>
      <c r="N3684" s="18">
        <v>0.15</v>
      </c>
      <c r="O3684" s="19">
        <f>Ugovori_OPULJP[[#This Row],[Bespovratna sredstva - Ukupno (EU+Nac) HRK
= Ukupna ugovorena vrijednost bespovratnih sredstava]]*Ugovori_OPULJP[[#This Row],[EU STOPA SUFINANCIRANJA %
EU CO-FINANCING RATE %]]</f>
        <v>1591996.1949999998</v>
      </c>
      <c r="P3684" s="20">
        <f>Ugovori_OPULJP[[#This Row],[Bespovratna sredstva - EU dio - HRK]]/7.5345</f>
        <v>211294.20598579862</v>
      </c>
      <c r="Q3684" s="51">
        <f>Ugovori_OPULJP[[#This Row],[Bespovratna sredstva - Ukupno (EU+Nac) HRK
= Ukupna ugovorena vrijednost bespovratnih sredstava]]*Ugovori_OPULJP[[#This Row],[STOPA NACIONALNOG SUFINANCIRANJA %]]</f>
        <v>280940.505</v>
      </c>
      <c r="R3684" s="52">
        <f>Ugovori_OPULJP[[#This Row],[Bespovratna sredstva - Nacionalni dio - HRK]]/7.5345</f>
        <v>37287.212821023291</v>
      </c>
      <c r="S3684" s="19">
        <v>1872936.7</v>
      </c>
      <c r="T3684" s="20">
        <f>Ugovori_OPULJP[[#This Row],[Bespovratna sredstva - Ukupno (EU+Nac) HRK
= Ukupna ugovorena vrijednost bespovratnih sredstava]]/7.5345</f>
        <v>248581.41880682192</v>
      </c>
      <c r="U3684" s="51">
        <v>0</v>
      </c>
      <c r="V3684" s="52">
        <f>Ugovori_OPULJP[[#This Row],[Javni doprinos korisnika - HRK]]/7.5345</f>
        <v>0</v>
      </c>
      <c r="W3684" s="19">
        <v>0</v>
      </c>
      <c r="X3684" s="20">
        <f>Ugovori_OPULJP[[#This Row],[Privatni doprinos korisnika - HRK]]/7.5345</f>
        <v>0</v>
      </c>
      <c r="Y3684" s="21">
        <f>Ugovori_OPULJP[[#This Row],[Bespovratna sredstva - Ukupno (EU+Nac) HRK
= Ukupna ugovorena vrijednost bespovratnih sredstava]]+Ugovori_OPULJP[[#This Row],[Javni doprinos korisnika - HRK]]+Ugovori_OPULJP[[#This Row],[Privatni doprinos korisnika - HRK]]</f>
        <v>1872936.7</v>
      </c>
      <c r="Z3684" s="22">
        <f>Ugovori_OPULJP[[#This Row],[UKUPNI PRIHVATLJIVI IZDACI
TOTAL ELIGIBLE EXPENDITURE
= Bespovratna sredstva ukupno + doprinos korisnika
= Ukupni prihvatljivi troškovi
= Ukupna ugovorena vrijednost projekta HRK]]/7.5345</f>
        <v>248581.41880682192</v>
      </c>
      <c r="AA3684" s="13" t="s">
        <v>22</v>
      </c>
      <c r="AB3684" s="13" t="s">
        <v>145</v>
      </c>
      <c r="AC3684" s="98" t="s">
        <v>13349</v>
      </c>
      <c r="AD3684" s="12" t="s">
        <v>2794</v>
      </c>
    </row>
    <row r="3685" spans="1:30" ht="88.5" customHeight="1" x14ac:dyDescent="0.3">
      <c r="A3685" s="10" t="s">
        <v>13352</v>
      </c>
      <c r="B3685" s="11" t="s">
        <v>2787</v>
      </c>
      <c r="C3685" s="12" t="s">
        <v>2788</v>
      </c>
      <c r="D3685" s="12" t="s">
        <v>3769</v>
      </c>
      <c r="E3685" s="13" t="s">
        <v>63</v>
      </c>
      <c r="F3685" s="53" t="s">
        <v>13353</v>
      </c>
      <c r="G3685" s="32" t="s">
        <v>4130</v>
      </c>
      <c r="H3685" s="70">
        <v>44131</v>
      </c>
      <c r="I3685" s="70">
        <v>44861</v>
      </c>
      <c r="J3685" s="17" t="str">
        <f>IF(Ugovori_OPULJP[[#This Row],[DATUM ZAVRŠETKA OPERACIJE]]&gt;DATE(2023,12,31),"u provedbi","završen")</f>
        <v>završen</v>
      </c>
      <c r="K3685" s="15" t="s">
        <v>21</v>
      </c>
      <c r="L3685" s="54" t="s">
        <v>21</v>
      </c>
      <c r="M3685" s="18">
        <v>0.85</v>
      </c>
      <c r="N3685" s="18">
        <v>0.15</v>
      </c>
      <c r="O3685" s="19">
        <f>Ugovori_OPULJP[[#This Row],[Bespovratna sredstva - Ukupno (EU+Nac) HRK
= Ukupna ugovorena vrijednost bespovratnih sredstava]]*Ugovori_OPULJP[[#This Row],[EU STOPA SUFINANCIRANJA %
EU CO-FINANCING RATE %]]</f>
        <v>1422280.3755000001</v>
      </c>
      <c r="P3685" s="20">
        <f>Ugovori_OPULJP[[#This Row],[Bespovratna sredstva - EU dio - HRK]]/7.5345</f>
        <v>188769.04578936892</v>
      </c>
      <c r="Q3685" s="51">
        <f>Ugovori_OPULJP[[#This Row],[Bespovratna sredstva - Ukupno (EU+Nac) HRK
= Ukupna ugovorena vrijednost bespovratnih sredstava]]*Ugovori_OPULJP[[#This Row],[STOPA NACIONALNOG SUFINANCIRANJA %]]</f>
        <v>250990.6545</v>
      </c>
      <c r="R3685" s="52">
        <f>Ugovori_OPULJP[[#This Row],[Bespovratna sredstva - Nacionalni dio - HRK]]/7.5345</f>
        <v>33312.184551065096</v>
      </c>
      <c r="S3685" s="19">
        <v>1673271.03</v>
      </c>
      <c r="T3685" s="20">
        <f>Ugovori_OPULJP[[#This Row],[Bespovratna sredstva - Ukupno (EU+Nac) HRK
= Ukupna ugovorena vrijednost bespovratnih sredstava]]/7.5345</f>
        <v>222081.23034043401</v>
      </c>
      <c r="U3685" s="51">
        <v>0</v>
      </c>
      <c r="V3685" s="52">
        <f>Ugovori_OPULJP[[#This Row],[Javni doprinos korisnika - HRK]]/7.5345</f>
        <v>0</v>
      </c>
      <c r="W3685" s="19">
        <v>0</v>
      </c>
      <c r="X3685" s="20">
        <f>Ugovori_OPULJP[[#This Row],[Privatni doprinos korisnika - HRK]]/7.5345</f>
        <v>0</v>
      </c>
      <c r="Y3685" s="21">
        <f>Ugovori_OPULJP[[#This Row],[Bespovratna sredstva - Ukupno (EU+Nac) HRK
= Ukupna ugovorena vrijednost bespovratnih sredstava]]+Ugovori_OPULJP[[#This Row],[Javni doprinos korisnika - HRK]]+Ugovori_OPULJP[[#This Row],[Privatni doprinos korisnika - HRK]]</f>
        <v>1673271.03</v>
      </c>
      <c r="Z3685" s="22">
        <f>Ugovori_OPULJP[[#This Row],[UKUPNI PRIHVATLJIVI IZDACI
TOTAL ELIGIBLE EXPENDITURE
= Bespovratna sredstva ukupno + doprinos korisnika
= Ukupni prihvatljivi troškovi
= Ukupna ugovorena vrijednost projekta HRK]]/7.5345</f>
        <v>222081.23034043401</v>
      </c>
      <c r="AA3685" s="13" t="s">
        <v>22</v>
      </c>
      <c r="AB3685" s="13" t="s">
        <v>145</v>
      </c>
      <c r="AC3685" s="98" t="s">
        <v>13349</v>
      </c>
      <c r="AD3685" s="12" t="s">
        <v>2794</v>
      </c>
    </row>
    <row r="3686" spans="1:30" ht="88.5" customHeight="1" x14ac:dyDescent="0.3">
      <c r="A3686" s="10" t="s">
        <v>13354</v>
      </c>
      <c r="B3686" s="11" t="s">
        <v>2787</v>
      </c>
      <c r="C3686" s="12" t="s">
        <v>2788</v>
      </c>
      <c r="D3686" s="12" t="s">
        <v>3769</v>
      </c>
      <c r="E3686" s="13" t="s">
        <v>63</v>
      </c>
      <c r="F3686" s="53" t="s">
        <v>6516</v>
      </c>
      <c r="G3686" s="53" t="s">
        <v>3143</v>
      </c>
      <c r="H3686" s="70">
        <v>44118</v>
      </c>
      <c r="I3686" s="70">
        <v>45030</v>
      </c>
      <c r="J3686" s="17" t="str">
        <f>IF(Ugovori_OPULJP[[#This Row],[DATUM ZAVRŠETKA OPERACIJE]]&gt;DATE(2023,12,31),"u provedbi","završen")</f>
        <v>završen</v>
      </c>
      <c r="K3686" s="15" t="s">
        <v>144</v>
      </c>
      <c r="L3686" s="15" t="s">
        <v>144</v>
      </c>
      <c r="M3686" s="18">
        <v>0.85</v>
      </c>
      <c r="N3686" s="18">
        <v>0.15</v>
      </c>
      <c r="O3686" s="19">
        <f>Ugovori_OPULJP[[#This Row],[Bespovratna sredstva - Ukupno (EU+Nac) HRK
= Ukupna ugovorena vrijednost bespovratnih sredstava]]*Ugovori_OPULJP[[#This Row],[EU STOPA SUFINANCIRANJA %
EU CO-FINANCING RATE %]]</f>
        <v>920548.00249999994</v>
      </c>
      <c r="P3686" s="20">
        <f>Ugovori_OPULJP[[#This Row],[Bespovratna sredstva - EU dio - HRK]]/7.5345</f>
        <v>122177.71617227419</v>
      </c>
      <c r="Q3686" s="51">
        <f>Ugovori_OPULJP[[#This Row],[Bespovratna sredstva - Ukupno (EU+Nac) HRK
= Ukupna ugovorena vrijednost bespovratnih sredstava]]*Ugovori_OPULJP[[#This Row],[STOPA NACIONALNOG SUFINANCIRANJA %]]</f>
        <v>162449.64749999999</v>
      </c>
      <c r="R3686" s="52">
        <f>Ugovori_OPULJP[[#This Row],[Bespovratna sredstva - Nacionalni dio - HRK]]/7.5345</f>
        <v>21560.773442166035</v>
      </c>
      <c r="S3686" s="19">
        <v>1082997.6499999999</v>
      </c>
      <c r="T3686" s="20">
        <f>Ugovori_OPULJP[[#This Row],[Bespovratna sredstva - Ukupno (EU+Nac) HRK
= Ukupna ugovorena vrijednost bespovratnih sredstava]]/7.5345</f>
        <v>143738.48961444022</v>
      </c>
      <c r="U3686" s="51">
        <v>0</v>
      </c>
      <c r="V3686" s="52">
        <f>Ugovori_OPULJP[[#This Row],[Javni doprinos korisnika - HRK]]/7.5345</f>
        <v>0</v>
      </c>
      <c r="W3686" s="19">
        <v>0</v>
      </c>
      <c r="X3686" s="20">
        <f>Ugovori_OPULJP[[#This Row],[Privatni doprinos korisnika - HRK]]/7.5345</f>
        <v>0</v>
      </c>
      <c r="Y3686" s="21">
        <f>Ugovori_OPULJP[[#This Row],[Bespovratna sredstva - Ukupno (EU+Nac) HRK
= Ukupna ugovorena vrijednost bespovratnih sredstava]]+Ugovori_OPULJP[[#This Row],[Javni doprinos korisnika - HRK]]+Ugovori_OPULJP[[#This Row],[Privatni doprinos korisnika - HRK]]</f>
        <v>1082997.6499999999</v>
      </c>
      <c r="Z3686" s="22">
        <f>Ugovori_OPULJP[[#This Row],[UKUPNI PRIHVATLJIVI IZDACI
TOTAL ELIGIBLE EXPENDITURE
= Bespovratna sredstva ukupno + doprinos korisnika
= Ukupni prihvatljivi troškovi
= Ukupna ugovorena vrijednost projekta HRK]]/7.5345</f>
        <v>143738.48961444022</v>
      </c>
      <c r="AA3686" s="13" t="s">
        <v>22</v>
      </c>
      <c r="AB3686" s="13" t="s">
        <v>145</v>
      </c>
      <c r="AC3686" s="98" t="s">
        <v>13355</v>
      </c>
      <c r="AD3686" s="12" t="s">
        <v>2794</v>
      </c>
    </row>
    <row r="3687" spans="1:30" ht="88.5" customHeight="1" x14ac:dyDescent="0.3">
      <c r="A3687" s="10" t="s">
        <v>13356</v>
      </c>
      <c r="B3687" s="11" t="s">
        <v>2787</v>
      </c>
      <c r="C3687" s="12" t="s">
        <v>2788</v>
      </c>
      <c r="D3687" s="12" t="s">
        <v>3769</v>
      </c>
      <c r="E3687" s="13" t="s">
        <v>63</v>
      </c>
      <c r="F3687" s="53" t="s">
        <v>13357</v>
      </c>
      <c r="G3687" s="14" t="s">
        <v>9071</v>
      </c>
      <c r="H3687" s="70">
        <v>44119</v>
      </c>
      <c r="I3687" s="70">
        <v>44849</v>
      </c>
      <c r="J3687" s="17" t="str">
        <f>IF(Ugovori_OPULJP[[#This Row],[DATUM ZAVRŠETKA OPERACIJE]]&gt;DATE(2023,12,31),"u provedbi","završen")</f>
        <v>završen</v>
      </c>
      <c r="K3687" s="15" t="s">
        <v>7347</v>
      </c>
      <c r="L3687" s="54" t="s">
        <v>178</v>
      </c>
      <c r="M3687" s="18">
        <v>0.85</v>
      </c>
      <c r="N3687" s="18">
        <v>0.15</v>
      </c>
      <c r="O3687" s="19">
        <f>Ugovori_OPULJP[[#This Row],[Bespovratna sredstva - Ukupno (EU+Nac) HRK
= Ukupna ugovorena vrijednost bespovratnih sredstava]]*Ugovori_OPULJP[[#This Row],[EU STOPA SUFINANCIRANJA %
EU CO-FINANCING RATE %]]</f>
        <v>800832.2429999999</v>
      </c>
      <c r="P3687" s="20">
        <f>Ugovori_OPULJP[[#This Row],[Bespovratna sredstva - EU dio - HRK]]/7.5345</f>
        <v>106288.70435994424</v>
      </c>
      <c r="Q3687" s="51">
        <f>Ugovori_OPULJP[[#This Row],[Bespovratna sredstva - Ukupno (EU+Nac) HRK
= Ukupna ugovorena vrijednost bespovratnih sredstava]]*Ugovori_OPULJP[[#This Row],[STOPA NACIONALNOG SUFINANCIRANJA %]]</f>
        <v>141323.337</v>
      </c>
      <c r="R3687" s="52">
        <f>Ugovori_OPULJP[[#This Row],[Bespovratna sredstva - Nacionalni dio - HRK]]/7.5345</f>
        <v>18756.830181166632</v>
      </c>
      <c r="S3687" s="19">
        <v>942155.58</v>
      </c>
      <c r="T3687" s="20">
        <f>Ugovori_OPULJP[[#This Row],[Bespovratna sredstva - Ukupno (EU+Nac) HRK
= Ukupna ugovorena vrijednost bespovratnih sredstava]]/7.5345</f>
        <v>125045.53454111087</v>
      </c>
      <c r="U3687" s="51">
        <v>0</v>
      </c>
      <c r="V3687" s="52">
        <f>Ugovori_OPULJP[[#This Row],[Javni doprinos korisnika - HRK]]/7.5345</f>
        <v>0</v>
      </c>
      <c r="W3687" s="19">
        <v>0</v>
      </c>
      <c r="X3687" s="20">
        <f>Ugovori_OPULJP[[#This Row],[Privatni doprinos korisnika - HRK]]/7.5345</f>
        <v>0</v>
      </c>
      <c r="Y3687" s="21">
        <f>Ugovori_OPULJP[[#This Row],[Bespovratna sredstva - Ukupno (EU+Nac) HRK
= Ukupna ugovorena vrijednost bespovratnih sredstava]]+Ugovori_OPULJP[[#This Row],[Javni doprinos korisnika - HRK]]+Ugovori_OPULJP[[#This Row],[Privatni doprinos korisnika - HRK]]</f>
        <v>942155.58</v>
      </c>
      <c r="Z3687" s="22">
        <f>Ugovori_OPULJP[[#This Row],[UKUPNI PRIHVATLJIVI IZDACI
TOTAL ELIGIBLE EXPENDITURE
= Bespovratna sredstva ukupno + doprinos korisnika
= Ukupni prihvatljivi troškovi
= Ukupna ugovorena vrijednost projekta HRK]]/7.5345</f>
        <v>125045.53454111087</v>
      </c>
      <c r="AA3687" s="13" t="s">
        <v>22</v>
      </c>
      <c r="AB3687" s="13" t="s">
        <v>145</v>
      </c>
      <c r="AC3687" s="98" t="s">
        <v>13358</v>
      </c>
      <c r="AD3687" s="12" t="s">
        <v>2794</v>
      </c>
    </row>
    <row r="3688" spans="1:30" ht="88.5" customHeight="1" x14ac:dyDescent="0.3">
      <c r="A3688" s="10" t="s">
        <v>13359</v>
      </c>
      <c r="B3688" s="11" t="s">
        <v>2787</v>
      </c>
      <c r="C3688" s="12" t="s">
        <v>2788</v>
      </c>
      <c r="D3688" s="12" t="s">
        <v>3769</v>
      </c>
      <c r="E3688" s="13" t="s">
        <v>63</v>
      </c>
      <c r="F3688" s="53" t="s">
        <v>13360</v>
      </c>
      <c r="G3688" s="14" t="s">
        <v>2241</v>
      </c>
      <c r="H3688" s="70">
        <v>44118</v>
      </c>
      <c r="I3688" s="70">
        <v>44848</v>
      </c>
      <c r="J3688" s="17" t="str">
        <f>IF(Ugovori_OPULJP[[#This Row],[DATUM ZAVRŠETKA OPERACIJE]]&gt;DATE(2023,12,31),"u provedbi","završen")</f>
        <v>završen</v>
      </c>
      <c r="K3688" s="15" t="s">
        <v>71</v>
      </c>
      <c r="L3688" s="15" t="s">
        <v>71</v>
      </c>
      <c r="M3688" s="18">
        <v>0.85</v>
      </c>
      <c r="N3688" s="18">
        <v>0.15</v>
      </c>
      <c r="O3688" s="19">
        <f>Ugovori_OPULJP[[#This Row],[Bespovratna sredstva - Ukupno (EU+Nac) HRK
= Ukupna ugovorena vrijednost bespovratnih sredstava]]*Ugovori_OPULJP[[#This Row],[EU STOPA SUFINANCIRANJA %
EU CO-FINANCING RATE %]]</f>
        <v>970971.15850000002</v>
      </c>
      <c r="P3688" s="20">
        <f>Ugovori_OPULJP[[#This Row],[Bespovratna sredstva - EU dio - HRK]]/7.5345</f>
        <v>128870.01904572301</v>
      </c>
      <c r="Q3688" s="51">
        <f>Ugovori_OPULJP[[#This Row],[Bespovratna sredstva - Ukupno (EU+Nac) HRK
= Ukupna ugovorena vrijednost bespovratnih sredstava]]*Ugovori_OPULJP[[#This Row],[STOPA NACIONALNOG SUFINANCIRANJA %]]</f>
        <v>171347.85149999999</v>
      </c>
      <c r="R3688" s="52">
        <f>Ugovori_OPULJP[[#This Row],[Bespovratna sredstva - Nacionalni dio - HRK]]/7.5345</f>
        <v>22741.768066892291</v>
      </c>
      <c r="S3688" s="19">
        <v>1142319.01</v>
      </c>
      <c r="T3688" s="20">
        <f>Ugovori_OPULJP[[#This Row],[Bespovratna sredstva - Ukupno (EU+Nac) HRK
= Ukupna ugovorena vrijednost bespovratnih sredstava]]/7.5345</f>
        <v>151611.7871126153</v>
      </c>
      <c r="U3688" s="51">
        <v>0</v>
      </c>
      <c r="V3688" s="52">
        <f>Ugovori_OPULJP[[#This Row],[Javni doprinos korisnika - HRK]]/7.5345</f>
        <v>0</v>
      </c>
      <c r="W3688" s="19">
        <v>0</v>
      </c>
      <c r="X3688" s="20">
        <f>Ugovori_OPULJP[[#This Row],[Privatni doprinos korisnika - HRK]]/7.5345</f>
        <v>0</v>
      </c>
      <c r="Y3688" s="21">
        <f>Ugovori_OPULJP[[#This Row],[Bespovratna sredstva - Ukupno (EU+Nac) HRK
= Ukupna ugovorena vrijednost bespovratnih sredstava]]+Ugovori_OPULJP[[#This Row],[Javni doprinos korisnika - HRK]]+Ugovori_OPULJP[[#This Row],[Privatni doprinos korisnika - HRK]]</f>
        <v>1142319.01</v>
      </c>
      <c r="Z3688" s="22">
        <f>Ugovori_OPULJP[[#This Row],[UKUPNI PRIHVATLJIVI IZDACI
TOTAL ELIGIBLE EXPENDITURE
= Bespovratna sredstva ukupno + doprinos korisnika
= Ukupni prihvatljivi troškovi
= Ukupna ugovorena vrijednost projekta HRK]]/7.5345</f>
        <v>151611.7871126153</v>
      </c>
      <c r="AA3688" s="13" t="s">
        <v>22</v>
      </c>
      <c r="AB3688" s="13" t="s">
        <v>145</v>
      </c>
      <c r="AC3688" s="98" t="s">
        <v>13361</v>
      </c>
      <c r="AD3688" s="12" t="s">
        <v>2794</v>
      </c>
    </row>
    <row r="3689" spans="1:30" ht="88.5" customHeight="1" x14ac:dyDescent="0.3">
      <c r="A3689" s="10" t="s">
        <v>13362</v>
      </c>
      <c r="B3689" s="11" t="s">
        <v>2787</v>
      </c>
      <c r="C3689" s="12" t="s">
        <v>2788</v>
      </c>
      <c r="D3689" s="12" t="s">
        <v>3769</v>
      </c>
      <c r="E3689" s="13" t="s">
        <v>63</v>
      </c>
      <c r="F3689" s="53" t="s">
        <v>13363</v>
      </c>
      <c r="G3689" s="53" t="s">
        <v>13364</v>
      </c>
      <c r="H3689" s="70">
        <v>44126</v>
      </c>
      <c r="I3689" s="70">
        <v>45038</v>
      </c>
      <c r="J3689" s="17" t="str">
        <f>IF(Ugovori_OPULJP[[#This Row],[DATUM ZAVRŠETKA OPERACIJE]]&gt;DATE(2023,12,31),"u provedbi","završen")</f>
        <v>završen</v>
      </c>
      <c r="K3689" s="15" t="s">
        <v>13365</v>
      </c>
      <c r="L3689" s="54" t="s">
        <v>178</v>
      </c>
      <c r="M3689" s="18">
        <v>0.85</v>
      </c>
      <c r="N3689" s="18">
        <v>0.15</v>
      </c>
      <c r="O3689" s="19">
        <f>Ugovori_OPULJP[[#This Row],[Bespovratna sredstva - Ukupno (EU+Nac) HRK
= Ukupna ugovorena vrijednost bespovratnih sredstava]]*Ugovori_OPULJP[[#This Row],[EU STOPA SUFINANCIRANJA %
EU CO-FINANCING RATE %]]</f>
        <v>1245966.227</v>
      </c>
      <c r="P3689" s="20">
        <f>Ugovori_OPULJP[[#This Row],[Bespovratna sredstva - EU dio - HRK]]/7.5345</f>
        <v>165368.13683721545</v>
      </c>
      <c r="Q3689" s="51">
        <f>Ugovori_OPULJP[[#This Row],[Bespovratna sredstva - Ukupno (EU+Nac) HRK
= Ukupna ugovorena vrijednost bespovratnih sredstava]]*Ugovori_OPULJP[[#This Row],[STOPA NACIONALNOG SUFINANCIRANJA %]]</f>
        <v>219876.39300000001</v>
      </c>
      <c r="R3689" s="52">
        <f>Ugovori_OPULJP[[#This Row],[Bespovratna sredstva - Nacionalni dio - HRK]]/7.5345</f>
        <v>29182.612383038024</v>
      </c>
      <c r="S3689" s="19">
        <v>1465842.62</v>
      </c>
      <c r="T3689" s="20">
        <f>Ugovori_OPULJP[[#This Row],[Bespovratna sredstva - Ukupno (EU+Nac) HRK
= Ukupna ugovorena vrijednost bespovratnih sredstava]]/7.5345</f>
        <v>194550.74922025349</v>
      </c>
      <c r="U3689" s="51">
        <v>0</v>
      </c>
      <c r="V3689" s="52">
        <f>Ugovori_OPULJP[[#This Row],[Javni doprinos korisnika - HRK]]/7.5345</f>
        <v>0</v>
      </c>
      <c r="W3689" s="19">
        <v>0</v>
      </c>
      <c r="X3689" s="20">
        <f>Ugovori_OPULJP[[#This Row],[Privatni doprinos korisnika - HRK]]/7.5345</f>
        <v>0</v>
      </c>
      <c r="Y3689" s="21">
        <f>Ugovori_OPULJP[[#This Row],[Bespovratna sredstva - Ukupno (EU+Nac) HRK
= Ukupna ugovorena vrijednost bespovratnih sredstava]]+Ugovori_OPULJP[[#This Row],[Javni doprinos korisnika - HRK]]+Ugovori_OPULJP[[#This Row],[Privatni doprinos korisnika - HRK]]</f>
        <v>1465842.62</v>
      </c>
      <c r="Z3689" s="22">
        <f>Ugovori_OPULJP[[#This Row],[UKUPNI PRIHVATLJIVI IZDACI
TOTAL ELIGIBLE EXPENDITURE
= Bespovratna sredstva ukupno + doprinos korisnika
= Ukupni prihvatljivi troškovi
= Ukupna ugovorena vrijednost projekta HRK]]/7.5345</f>
        <v>194550.74922025349</v>
      </c>
      <c r="AA3689" s="13" t="s">
        <v>22</v>
      </c>
      <c r="AB3689" s="13" t="s">
        <v>145</v>
      </c>
      <c r="AC3689" s="98" t="s">
        <v>13361</v>
      </c>
      <c r="AD3689" s="12" t="s">
        <v>2794</v>
      </c>
    </row>
    <row r="3690" spans="1:30" ht="88.5" customHeight="1" x14ac:dyDescent="0.3">
      <c r="A3690" s="10" t="s">
        <v>13366</v>
      </c>
      <c r="B3690" s="11" t="s">
        <v>2787</v>
      </c>
      <c r="C3690" s="12" t="s">
        <v>2788</v>
      </c>
      <c r="D3690" s="12" t="s">
        <v>3769</v>
      </c>
      <c r="E3690" s="13" t="s">
        <v>63</v>
      </c>
      <c r="F3690" s="53" t="s">
        <v>13367</v>
      </c>
      <c r="G3690" s="53" t="s">
        <v>13368</v>
      </c>
      <c r="H3690" s="70">
        <v>44123</v>
      </c>
      <c r="I3690" s="70">
        <v>45218</v>
      </c>
      <c r="J3690" s="17" t="str">
        <f>IF(Ugovori_OPULJP[[#This Row],[DATUM ZAVRŠETKA OPERACIJE]]&gt;DATE(2023,12,31),"u provedbi","završen")</f>
        <v>završen</v>
      </c>
      <c r="K3690" s="15" t="s">
        <v>21</v>
      </c>
      <c r="L3690" s="15" t="s">
        <v>21</v>
      </c>
      <c r="M3690" s="18">
        <v>0.85</v>
      </c>
      <c r="N3690" s="18">
        <v>0.15</v>
      </c>
      <c r="O3690" s="19">
        <f>Ugovori_OPULJP[[#This Row],[Bespovratna sredstva - Ukupno (EU+Nac) HRK
= Ukupna ugovorena vrijednost bespovratnih sredstava]]*Ugovori_OPULJP[[#This Row],[EU STOPA SUFINANCIRANJA %
EU CO-FINANCING RATE %]]</f>
        <v>1286434.5399999998</v>
      </c>
      <c r="P3690" s="20">
        <f>Ugovori_OPULJP[[#This Row],[Bespovratna sredstva - EU dio - HRK]]/7.5345</f>
        <v>170739.20499037756</v>
      </c>
      <c r="Q3690" s="51">
        <f>Ugovori_OPULJP[[#This Row],[Bespovratna sredstva - Ukupno (EU+Nac) HRK
= Ukupna ugovorena vrijednost bespovratnih sredstava]]*Ugovori_OPULJP[[#This Row],[STOPA NACIONALNOG SUFINANCIRANJA %]]</f>
        <v>227017.86</v>
      </c>
      <c r="R3690" s="52">
        <f>Ugovori_OPULJP[[#This Row],[Bespovratna sredstva - Nacionalni dio - HRK]]/7.5345</f>
        <v>30130.447939478396</v>
      </c>
      <c r="S3690" s="19">
        <v>1513452.4</v>
      </c>
      <c r="T3690" s="20">
        <f>Ugovori_OPULJP[[#This Row],[Bespovratna sredstva - Ukupno (EU+Nac) HRK
= Ukupna ugovorena vrijednost bespovratnih sredstava]]/7.5345</f>
        <v>200869.65292985598</v>
      </c>
      <c r="U3690" s="51">
        <v>0</v>
      </c>
      <c r="V3690" s="52">
        <f>Ugovori_OPULJP[[#This Row],[Javni doprinos korisnika - HRK]]/7.5345</f>
        <v>0</v>
      </c>
      <c r="W3690" s="19">
        <v>0</v>
      </c>
      <c r="X3690" s="20">
        <f>Ugovori_OPULJP[[#This Row],[Privatni doprinos korisnika - HRK]]/7.5345</f>
        <v>0</v>
      </c>
      <c r="Y3690" s="21">
        <f>Ugovori_OPULJP[[#This Row],[Bespovratna sredstva - Ukupno (EU+Nac) HRK
= Ukupna ugovorena vrijednost bespovratnih sredstava]]+Ugovori_OPULJP[[#This Row],[Javni doprinos korisnika - HRK]]+Ugovori_OPULJP[[#This Row],[Privatni doprinos korisnika - HRK]]</f>
        <v>1513452.4</v>
      </c>
      <c r="Z3690" s="22">
        <f>Ugovori_OPULJP[[#This Row],[UKUPNI PRIHVATLJIVI IZDACI
TOTAL ELIGIBLE EXPENDITURE
= Bespovratna sredstva ukupno + doprinos korisnika
= Ukupni prihvatljivi troškovi
= Ukupna ugovorena vrijednost projekta HRK]]/7.5345</f>
        <v>200869.65292985598</v>
      </c>
      <c r="AA3690" s="13" t="s">
        <v>22</v>
      </c>
      <c r="AB3690" s="13" t="s">
        <v>145</v>
      </c>
      <c r="AC3690" s="98" t="s">
        <v>13369</v>
      </c>
      <c r="AD3690" s="12" t="s">
        <v>2794</v>
      </c>
    </row>
    <row r="3691" spans="1:30" ht="88.5" customHeight="1" x14ac:dyDescent="0.3">
      <c r="A3691" s="10" t="s">
        <v>13370</v>
      </c>
      <c r="B3691" s="11" t="s">
        <v>2787</v>
      </c>
      <c r="C3691" s="12" t="s">
        <v>2788</v>
      </c>
      <c r="D3691" s="12" t="s">
        <v>3769</v>
      </c>
      <c r="E3691" s="13" t="s">
        <v>63</v>
      </c>
      <c r="F3691" s="53" t="s">
        <v>13371</v>
      </c>
      <c r="G3691" s="53" t="s">
        <v>13372</v>
      </c>
      <c r="H3691" s="70">
        <v>44123</v>
      </c>
      <c r="I3691" s="70">
        <v>45218</v>
      </c>
      <c r="J3691" s="17" t="str">
        <f>IF(Ugovori_OPULJP[[#This Row],[DATUM ZAVRŠETKA OPERACIJE]]&gt;DATE(2023,12,31),"u provedbi","završen")</f>
        <v>završen</v>
      </c>
      <c r="K3691" s="15" t="s">
        <v>21</v>
      </c>
      <c r="L3691" s="54" t="s">
        <v>21</v>
      </c>
      <c r="M3691" s="18">
        <v>0.85</v>
      </c>
      <c r="N3691" s="18">
        <v>0.15</v>
      </c>
      <c r="O3691" s="19">
        <f>Ugovori_OPULJP[[#This Row],[Bespovratna sredstva - Ukupno (EU+Nac) HRK
= Ukupna ugovorena vrijednost bespovratnih sredstava]]*Ugovori_OPULJP[[#This Row],[EU STOPA SUFINANCIRANJA %
EU CO-FINANCING RATE %]]</f>
        <v>1465832.0719999999</v>
      </c>
      <c r="P3691" s="20">
        <f>Ugovori_OPULJP[[#This Row],[Bespovratna sredstva - EU dio - HRK]]/7.5345</f>
        <v>194549.34926007033</v>
      </c>
      <c r="Q3691" s="51">
        <f>Ugovori_OPULJP[[#This Row],[Bespovratna sredstva - Ukupno (EU+Nac) HRK
= Ukupna ugovorena vrijednost bespovratnih sredstava]]*Ugovori_OPULJP[[#This Row],[STOPA NACIONALNOG SUFINANCIRANJA %]]</f>
        <v>258676.24799999999</v>
      </c>
      <c r="R3691" s="52">
        <f>Ugovori_OPULJP[[#This Row],[Bespovratna sredstva - Nacionalni dio - HRK]]/7.5345</f>
        <v>34332.238104718293</v>
      </c>
      <c r="S3691" s="19">
        <v>1724508.32</v>
      </c>
      <c r="T3691" s="20">
        <f>Ugovori_OPULJP[[#This Row],[Bespovratna sredstva - Ukupno (EU+Nac) HRK
= Ukupna ugovorena vrijednost bespovratnih sredstava]]/7.5345</f>
        <v>228881.58736478863</v>
      </c>
      <c r="U3691" s="51">
        <v>0</v>
      </c>
      <c r="V3691" s="52">
        <f>Ugovori_OPULJP[[#This Row],[Javni doprinos korisnika - HRK]]/7.5345</f>
        <v>0</v>
      </c>
      <c r="W3691" s="19">
        <v>0</v>
      </c>
      <c r="X3691" s="20">
        <f>Ugovori_OPULJP[[#This Row],[Privatni doprinos korisnika - HRK]]/7.5345</f>
        <v>0</v>
      </c>
      <c r="Y3691" s="21">
        <f>Ugovori_OPULJP[[#This Row],[Bespovratna sredstva - Ukupno (EU+Nac) HRK
= Ukupna ugovorena vrijednost bespovratnih sredstava]]+Ugovori_OPULJP[[#This Row],[Javni doprinos korisnika - HRK]]+Ugovori_OPULJP[[#This Row],[Privatni doprinos korisnika - HRK]]</f>
        <v>1724508.32</v>
      </c>
      <c r="Z3691" s="22">
        <f>Ugovori_OPULJP[[#This Row],[UKUPNI PRIHVATLJIVI IZDACI
TOTAL ELIGIBLE EXPENDITURE
= Bespovratna sredstva ukupno + doprinos korisnika
= Ukupni prihvatljivi troškovi
= Ukupna ugovorena vrijednost projekta HRK]]/7.5345</f>
        <v>228881.58736478863</v>
      </c>
      <c r="AA3691" s="13" t="s">
        <v>22</v>
      </c>
      <c r="AB3691" s="13" t="s">
        <v>145</v>
      </c>
      <c r="AC3691" s="98" t="s">
        <v>13369</v>
      </c>
      <c r="AD3691" s="12" t="s">
        <v>2794</v>
      </c>
    </row>
    <row r="3692" spans="1:30" ht="88.5" customHeight="1" x14ac:dyDescent="0.3">
      <c r="A3692" s="10" t="s">
        <v>13373</v>
      </c>
      <c r="B3692" s="11" t="s">
        <v>2787</v>
      </c>
      <c r="C3692" s="12" t="s">
        <v>2788</v>
      </c>
      <c r="D3692" s="12" t="s">
        <v>3769</v>
      </c>
      <c r="E3692" s="13" t="s">
        <v>63</v>
      </c>
      <c r="F3692" s="53" t="s">
        <v>13374</v>
      </c>
      <c r="G3692" s="14" t="s">
        <v>645</v>
      </c>
      <c r="H3692" s="70">
        <v>44118</v>
      </c>
      <c r="I3692" s="70">
        <v>45213</v>
      </c>
      <c r="J3692" s="17" t="str">
        <f>IF(Ugovori_OPULJP[[#This Row],[DATUM ZAVRŠETKA OPERACIJE]]&gt;DATE(2023,12,31),"u provedbi","završen")</f>
        <v>završen</v>
      </c>
      <c r="K3692" s="15" t="s">
        <v>71</v>
      </c>
      <c r="L3692" s="15" t="s">
        <v>71</v>
      </c>
      <c r="M3692" s="18">
        <v>0.85</v>
      </c>
      <c r="N3692" s="18">
        <v>0.15</v>
      </c>
      <c r="O3692" s="19">
        <f>Ugovori_OPULJP[[#This Row],[Bespovratna sredstva - Ukupno (EU+Nac) HRK
= Ukupna ugovorena vrijednost bespovratnih sredstava]]*Ugovori_OPULJP[[#This Row],[EU STOPA SUFINANCIRANJA %
EU CO-FINANCING RATE %]]</f>
        <v>1660371.3085</v>
      </c>
      <c r="P3692" s="20">
        <f>Ugovori_OPULJP[[#This Row],[Bespovratna sredstva - EU dio - HRK]]/7.5345</f>
        <v>220369.14307518746</v>
      </c>
      <c r="Q3692" s="51">
        <f>Ugovori_OPULJP[[#This Row],[Bespovratna sredstva - Ukupno (EU+Nac) HRK
= Ukupna ugovorena vrijednost bespovratnih sredstava]]*Ugovori_OPULJP[[#This Row],[STOPA NACIONALNOG SUFINANCIRANJA %]]</f>
        <v>293006.70149999997</v>
      </c>
      <c r="R3692" s="52">
        <f>Ugovori_OPULJP[[#This Row],[Bespovratna sredstva - Nacionalni dio - HRK]]/7.5345</f>
        <v>38888.672307386019</v>
      </c>
      <c r="S3692" s="19">
        <v>1953378.01</v>
      </c>
      <c r="T3692" s="20">
        <f>Ugovori_OPULJP[[#This Row],[Bespovratna sredstva - Ukupno (EU+Nac) HRK
= Ukupna ugovorena vrijednost bespovratnih sredstava]]/7.5345</f>
        <v>259257.81538257349</v>
      </c>
      <c r="U3692" s="51">
        <v>0</v>
      </c>
      <c r="V3692" s="52">
        <f>Ugovori_OPULJP[[#This Row],[Javni doprinos korisnika - HRK]]/7.5345</f>
        <v>0</v>
      </c>
      <c r="W3692" s="19">
        <v>0</v>
      </c>
      <c r="X3692" s="20">
        <f>Ugovori_OPULJP[[#This Row],[Privatni doprinos korisnika - HRK]]/7.5345</f>
        <v>0</v>
      </c>
      <c r="Y3692" s="21">
        <f>Ugovori_OPULJP[[#This Row],[Bespovratna sredstva - Ukupno (EU+Nac) HRK
= Ukupna ugovorena vrijednost bespovratnih sredstava]]+Ugovori_OPULJP[[#This Row],[Javni doprinos korisnika - HRK]]+Ugovori_OPULJP[[#This Row],[Privatni doprinos korisnika - HRK]]</f>
        <v>1953378.01</v>
      </c>
      <c r="Z3692" s="22">
        <f>Ugovori_OPULJP[[#This Row],[UKUPNI PRIHVATLJIVI IZDACI
TOTAL ELIGIBLE EXPENDITURE
= Bespovratna sredstva ukupno + doprinos korisnika
= Ukupni prihvatljivi troškovi
= Ukupna ugovorena vrijednost projekta HRK]]/7.5345</f>
        <v>259257.81538257349</v>
      </c>
      <c r="AA3692" s="13" t="s">
        <v>22</v>
      </c>
      <c r="AB3692" s="13" t="s">
        <v>145</v>
      </c>
      <c r="AC3692" s="98" t="s">
        <v>13375</v>
      </c>
      <c r="AD3692" s="12" t="s">
        <v>2794</v>
      </c>
    </row>
    <row r="3693" spans="1:30" ht="88.5" customHeight="1" x14ac:dyDescent="0.3">
      <c r="A3693" s="10" t="s">
        <v>13376</v>
      </c>
      <c r="B3693" s="11" t="s">
        <v>2787</v>
      </c>
      <c r="C3693" s="12" t="s">
        <v>2788</v>
      </c>
      <c r="D3693" s="12" t="s">
        <v>3769</v>
      </c>
      <c r="E3693" s="13" t="s">
        <v>63</v>
      </c>
      <c r="F3693" s="53" t="s">
        <v>6417</v>
      </c>
      <c r="G3693" s="53" t="s">
        <v>13377</v>
      </c>
      <c r="H3693" s="70">
        <v>44109</v>
      </c>
      <c r="I3693" s="70">
        <v>44839</v>
      </c>
      <c r="J3693" s="17" t="str">
        <f>IF(Ugovori_OPULJP[[#This Row],[DATUM ZAVRŠETKA OPERACIJE]]&gt;DATE(2023,12,31),"u provedbi","završen")</f>
        <v>završen</v>
      </c>
      <c r="K3693" s="15" t="s">
        <v>86</v>
      </c>
      <c r="L3693" s="54" t="s">
        <v>86</v>
      </c>
      <c r="M3693" s="18">
        <v>0.85</v>
      </c>
      <c r="N3693" s="18">
        <v>0.15</v>
      </c>
      <c r="O3693" s="19">
        <f>Ugovori_OPULJP[[#This Row],[Bespovratna sredstva - Ukupno (EU+Nac) HRK
= Ukupna ugovorena vrijednost bespovratnih sredstava]]*Ugovori_OPULJP[[#This Row],[EU STOPA SUFINANCIRANJA %
EU CO-FINANCING RATE %]]</f>
        <v>1597702.0834999999</v>
      </c>
      <c r="P3693" s="20">
        <f>Ugovori_OPULJP[[#This Row],[Bespovratna sredstva - EU dio - HRK]]/7.5345</f>
        <v>212051.50753201937</v>
      </c>
      <c r="Q3693" s="51">
        <f>Ugovori_OPULJP[[#This Row],[Bespovratna sredstva - Ukupno (EU+Nac) HRK
= Ukupna ugovorena vrijednost bespovratnih sredstava]]*Ugovori_OPULJP[[#This Row],[STOPA NACIONALNOG SUFINANCIRANJA %]]</f>
        <v>281947.4265</v>
      </c>
      <c r="R3693" s="52">
        <f>Ugovori_OPULJP[[#This Row],[Bespovratna sredstva - Nacionalni dio - HRK]]/7.5345</f>
        <v>37420.854270356358</v>
      </c>
      <c r="S3693" s="19">
        <v>1879649.51</v>
      </c>
      <c r="T3693" s="20">
        <f>Ugovori_OPULJP[[#This Row],[Bespovratna sredstva - Ukupno (EU+Nac) HRK
= Ukupna ugovorena vrijednost bespovratnih sredstava]]/7.5345</f>
        <v>249472.36180237573</v>
      </c>
      <c r="U3693" s="51">
        <v>0</v>
      </c>
      <c r="V3693" s="52">
        <f>Ugovori_OPULJP[[#This Row],[Javni doprinos korisnika - HRK]]/7.5345</f>
        <v>0</v>
      </c>
      <c r="W3693" s="19">
        <v>0</v>
      </c>
      <c r="X3693" s="20">
        <f>Ugovori_OPULJP[[#This Row],[Privatni doprinos korisnika - HRK]]/7.5345</f>
        <v>0</v>
      </c>
      <c r="Y3693" s="21">
        <f>Ugovori_OPULJP[[#This Row],[Bespovratna sredstva - Ukupno (EU+Nac) HRK
= Ukupna ugovorena vrijednost bespovratnih sredstava]]+Ugovori_OPULJP[[#This Row],[Javni doprinos korisnika - HRK]]+Ugovori_OPULJP[[#This Row],[Privatni doprinos korisnika - HRK]]</f>
        <v>1879649.51</v>
      </c>
      <c r="Z3693" s="22">
        <f>Ugovori_OPULJP[[#This Row],[UKUPNI PRIHVATLJIVI IZDACI
TOTAL ELIGIBLE EXPENDITURE
= Bespovratna sredstva ukupno + doprinos korisnika
= Ukupni prihvatljivi troškovi
= Ukupna ugovorena vrijednost projekta HRK]]/7.5345</f>
        <v>249472.36180237573</v>
      </c>
      <c r="AA3693" s="13" t="s">
        <v>22</v>
      </c>
      <c r="AB3693" s="13" t="s">
        <v>145</v>
      </c>
      <c r="AC3693" s="98" t="s">
        <v>13378</v>
      </c>
      <c r="AD3693" s="12" t="s">
        <v>2794</v>
      </c>
    </row>
    <row r="3694" spans="1:30" ht="88.5" customHeight="1" x14ac:dyDescent="0.3">
      <c r="A3694" s="10" t="s">
        <v>13379</v>
      </c>
      <c r="B3694" s="11" t="s">
        <v>2787</v>
      </c>
      <c r="C3694" s="12" t="s">
        <v>2788</v>
      </c>
      <c r="D3694" s="12" t="s">
        <v>3769</v>
      </c>
      <c r="E3694" s="13" t="s">
        <v>63</v>
      </c>
      <c r="F3694" s="53" t="s">
        <v>900</v>
      </c>
      <c r="G3694" s="53" t="s">
        <v>13380</v>
      </c>
      <c r="H3694" s="70">
        <v>44109</v>
      </c>
      <c r="I3694" s="70">
        <v>44839</v>
      </c>
      <c r="J3694" s="17" t="str">
        <f>IF(Ugovori_OPULJP[[#This Row],[DATUM ZAVRŠETKA OPERACIJE]]&gt;DATE(2023,12,31),"u provedbi","završen")</f>
        <v>završen</v>
      </c>
      <c r="K3694" s="15" t="s">
        <v>86</v>
      </c>
      <c r="L3694" s="54" t="s">
        <v>86</v>
      </c>
      <c r="M3694" s="18">
        <v>0.85</v>
      </c>
      <c r="N3694" s="18">
        <v>0.15</v>
      </c>
      <c r="O3694" s="19">
        <f>Ugovori_OPULJP[[#This Row],[Bespovratna sredstva - Ukupno (EU+Nac) HRK
= Ukupna ugovorena vrijednost bespovratnih sredstava]]*Ugovori_OPULJP[[#This Row],[EU STOPA SUFINANCIRANJA %
EU CO-FINANCING RATE %]]</f>
        <v>1560792.0659999999</v>
      </c>
      <c r="P3694" s="20">
        <f>Ugovori_OPULJP[[#This Row],[Bespovratna sredstva - EU dio - HRK]]/7.5345</f>
        <v>207152.70635078635</v>
      </c>
      <c r="Q3694" s="51">
        <f>Ugovori_OPULJP[[#This Row],[Bespovratna sredstva - Ukupno (EU+Nac) HRK
= Ukupna ugovorena vrijednost bespovratnih sredstava]]*Ugovori_OPULJP[[#This Row],[STOPA NACIONALNOG SUFINANCIRANJA %]]</f>
        <v>275433.89399999997</v>
      </c>
      <c r="R3694" s="52">
        <f>Ugovori_OPULJP[[#This Row],[Bespovratna sredstva - Nacionalni dio - HRK]]/7.5345</f>
        <v>36556.359944256415</v>
      </c>
      <c r="S3694" s="19">
        <v>1836225.96</v>
      </c>
      <c r="T3694" s="20">
        <f>Ugovori_OPULJP[[#This Row],[Bespovratna sredstva - Ukupno (EU+Nac) HRK
= Ukupna ugovorena vrijednost bespovratnih sredstava]]/7.5345</f>
        <v>243709.06629504278</v>
      </c>
      <c r="U3694" s="51">
        <v>0</v>
      </c>
      <c r="V3694" s="52">
        <f>Ugovori_OPULJP[[#This Row],[Javni doprinos korisnika - HRK]]/7.5345</f>
        <v>0</v>
      </c>
      <c r="W3694" s="19">
        <v>0</v>
      </c>
      <c r="X3694" s="20">
        <f>Ugovori_OPULJP[[#This Row],[Privatni doprinos korisnika - HRK]]/7.5345</f>
        <v>0</v>
      </c>
      <c r="Y3694" s="21">
        <f>Ugovori_OPULJP[[#This Row],[Bespovratna sredstva - Ukupno (EU+Nac) HRK
= Ukupna ugovorena vrijednost bespovratnih sredstava]]+Ugovori_OPULJP[[#This Row],[Javni doprinos korisnika - HRK]]+Ugovori_OPULJP[[#This Row],[Privatni doprinos korisnika - HRK]]</f>
        <v>1836225.96</v>
      </c>
      <c r="Z3694" s="22">
        <f>Ugovori_OPULJP[[#This Row],[UKUPNI PRIHVATLJIVI IZDACI
TOTAL ELIGIBLE EXPENDITURE
= Bespovratna sredstva ukupno + doprinos korisnika
= Ukupni prihvatljivi troškovi
= Ukupna ugovorena vrijednost projekta HRK]]/7.5345</f>
        <v>243709.06629504278</v>
      </c>
      <c r="AA3694" s="13" t="s">
        <v>22</v>
      </c>
      <c r="AB3694" s="13" t="s">
        <v>145</v>
      </c>
      <c r="AC3694" s="98" t="s">
        <v>13381</v>
      </c>
      <c r="AD3694" s="12" t="s">
        <v>2794</v>
      </c>
    </row>
    <row r="3695" spans="1:30" ht="88.5" customHeight="1" x14ac:dyDescent="0.3">
      <c r="A3695" s="10" t="s">
        <v>13382</v>
      </c>
      <c r="B3695" s="11" t="s">
        <v>2787</v>
      </c>
      <c r="C3695" s="12" t="s">
        <v>2788</v>
      </c>
      <c r="D3695" s="12" t="s">
        <v>3769</v>
      </c>
      <c r="E3695" s="13" t="s">
        <v>63</v>
      </c>
      <c r="F3695" s="53" t="s">
        <v>13383</v>
      </c>
      <c r="G3695" s="53" t="s">
        <v>13384</v>
      </c>
      <c r="H3695" s="70">
        <v>44118</v>
      </c>
      <c r="I3695" s="70">
        <v>44848</v>
      </c>
      <c r="J3695" s="17" t="str">
        <f>IF(Ugovori_OPULJP[[#This Row],[DATUM ZAVRŠETKA OPERACIJE]]&gt;DATE(2023,12,31),"u provedbi","završen")</f>
        <v>završen</v>
      </c>
      <c r="K3695" s="15" t="s">
        <v>13385</v>
      </c>
      <c r="L3695" s="54" t="s">
        <v>21</v>
      </c>
      <c r="M3695" s="18">
        <v>0.85</v>
      </c>
      <c r="N3695" s="18">
        <v>0.15</v>
      </c>
      <c r="O3695" s="19">
        <f>Ugovori_OPULJP[[#This Row],[Bespovratna sredstva - Ukupno (EU+Nac) HRK
= Ukupna ugovorena vrijednost bespovratnih sredstava]]*Ugovori_OPULJP[[#This Row],[EU STOPA SUFINANCIRANJA %
EU CO-FINANCING RATE %]]</f>
        <v>490803.60849999997</v>
      </c>
      <c r="P3695" s="20">
        <f>Ugovori_OPULJP[[#This Row],[Bespovratna sredstva - EU dio - HRK]]/7.5345</f>
        <v>65140.833300152626</v>
      </c>
      <c r="Q3695" s="51">
        <f>Ugovori_OPULJP[[#This Row],[Bespovratna sredstva - Ukupno (EU+Nac) HRK
= Ukupna ugovorena vrijednost bespovratnih sredstava]]*Ugovori_OPULJP[[#This Row],[STOPA NACIONALNOG SUFINANCIRANJA %]]</f>
        <v>86612.401499999993</v>
      </c>
      <c r="R3695" s="52">
        <f>Ugovori_OPULJP[[#This Row],[Bespovratna sredstva - Nacionalni dio - HRK]]/7.5345</f>
        <v>11495.441170615168</v>
      </c>
      <c r="S3695" s="19">
        <v>577416.01</v>
      </c>
      <c r="T3695" s="20">
        <f>Ugovori_OPULJP[[#This Row],[Bespovratna sredstva - Ukupno (EU+Nac) HRK
= Ukupna ugovorena vrijednost bespovratnih sredstava]]/7.5345</f>
        <v>76636.274470767792</v>
      </c>
      <c r="U3695" s="51">
        <v>0</v>
      </c>
      <c r="V3695" s="52">
        <f>Ugovori_OPULJP[[#This Row],[Javni doprinos korisnika - HRK]]/7.5345</f>
        <v>0</v>
      </c>
      <c r="W3695" s="19">
        <v>0</v>
      </c>
      <c r="X3695" s="20">
        <f>Ugovori_OPULJP[[#This Row],[Privatni doprinos korisnika - HRK]]/7.5345</f>
        <v>0</v>
      </c>
      <c r="Y3695" s="21">
        <f>Ugovori_OPULJP[[#This Row],[Bespovratna sredstva - Ukupno (EU+Nac) HRK
= Ukupna ugovorena vrijednost bespovratnih sredstava]]+Ugovori_OPULJP[[#This Row],[Javni doprinos korisnika - HRK]]+Ugovori_OPULJP[[#This Row],[Privatni doprinos korisnika - HRK]]</f>
        <v>577416.01</v>
      </c>
      <c r="Z3695" s="22">
        <f>Ugovori_OPULJP[[#This Row],[UKUPNI PRIHVATLJIVI IZDACI
TOTAL ELIGIBLE EXPENDITURE
= Bespovratna sredstva ukupno + doprinos korisnika
= Ukupni prihvatljivi troškovi
= Ukupna ugovorena vrijednost projekta HRK]]/7.5345</f>
        <v>76636.274470767792</v>
      </c>
      <c r="AA3695" s="13" t="s">
        <v>22</v>
      </c>
      <c r="AB3695" s="13" t="s">
        <v>145</v>
      </c>
      <c r="AC3695" s="98" t="s">
        <v>13386</v>
      </c>
      <c r="AD3695" s="12" t="s">
        <v>2794</v>
      </c>
    </row>
    <row r="3696" spans="1:30" ht="88.5" customHeight="1" x14ac:dyDescent="0.3">
      <c r="A3696" s="10" t="s">
        <v>13387</v>
      </c>
      <c r="B3696" s="11" t="s">
        <v>2787</v>
      </c>
      <c r="C3696" s="12" t="s">
        <v>2788</v>
      </c>
      <c r="D3696" s="12" t="s">
        <v>3769</v>
      </c>
      <c r="E3696" s="13" t="s">
        <v>63</v>
      </c>
      <c r="F3696" s="14" t="s">
        <v>13388</v>
      </c>
      <c r="G3696" s="14" t="s">
        <v>13389</v>
      </c>
      <c r="H3696" s="16">
        <v>44118</v>
      </c>
      <c r="I3696" s="16">
        <v>45213</v>
      </c>
      <c r="J3696" s="17" t="str">
        <f>IF(Ugovori_OPULJP[[#This Row],[DATUM ZAVRŠETKA OPERACIJE]]&gt;DATE(2023,12,31),"u provedbi","završen")</f>
        <v>završen</v>
      </c>
      <c r="K3696" s="15" t="s">
        <v>66</v>
      </c>
      <c r="L3696" s="15" t="s">
        <v>66</v>
      </c>
      <c r="M3696" s="18">
        <v>0.85</v>
      </c>
      <c r="N3696" s="18">
        <v>0.15</v>
      </c>
      <c r="O3696" s="19">
        <f>Ugovori_OPULJP[[#This Row],[Bespovratna sredstva - Ukupno (EU+Nac) HRK
= Ukupna ugovorena vrijednost bespovratnih sredstava]]*Ugovori_OPULJP[[#This Row],[EU STOPA SUFINANCIRANJA %
EU CO-FINANCING RATE %]]</f>
        <v>1640009.0314999998</v>
      </c>
      <c r="P3696" s="20">
        <f>Ugovori_OPULJP[[#This Row],[Bespovratna sredstva - EU dio - HRK]]/7.5345</f>
        <v>217666.60448603088</v>
      </c>
      <c r="Q3696" s="19">
        <f>Ugovori_OPULJP[[#This Row],[Bespovratna sredstva - Ukupno (EU+Nac) HRK
= Ukupna ugovorena vrijednost bespovratnih sredstava]]*Ugovori_OPULJP[[#This Row],[STOPA NACIONALNOG SUFINANCIRANJA %]]</f>
        <v>289413.35849999997</v>
      </c>
      <c r="R3696" s="20">
        <f>Ugovori_OPULJP[[#This Row],[Bespovratna sredstva - Nacionalni dio - HRK]]/7.5345</f>
        <v>38411.753732828984</v>
      </c>
      <c r="S3696" s="19">
        <v>1929422.39</v>
      </c>
      <c r="T3696" s="20">
        <f>Ugovori_OPULJP[[#This Row],[Bespovratna sredstva - Ukupno (EU+Nac) HRK
= Ukupna ugovorena vrijednost bespovratnih sredstava]]/7.5345</f>
        <v>256078.35821885988</v>
      </c>
      <c r="U3696" s="19">
        <v>0</v>
      </c>
      <c r="V3696" s="20">
        <f>Ugovori_OPULJP[[#This Row],[Javni doprinos korisnika - HRK]]/7.5345</f>
        <v>0</v>
      </c>
      <c r="W3696" s="19">
        <v>0</v>
      </c>
      <c r="X3696" s="20">
        <f>Ugovori_OPULJP[[#This Row],[Privatni doprinos korisnika - HRK]]/7.5345</f>
        <v>0</v>
      </c>
      <c r="Y3696" s="21">
        <f>Ugovori_OPULJP[[#This Row],[Bespovratna sredstva - Ukupno (EU+Nac) HRK
= Ukupna ugovorena vrijednost bespovratnih sredstava]]+Ugovori_OPULJP[[#This Row],[Javni doprinos korisnika - HRK]]+Ugovori_OPULJP[[#This Row],[Privatni doprinos korisnika - HRK]]</f>
        <v>1929422.39</v>
      </c>
      <c r="Z3696" s="22">
        <f>Ugovori_OPULJP[[#This Row],[UKUPNI PRIHVATLJIVI IZDACI
TOTAL ELIGIBLE EXPENDITURE
= Bespovratna sredstva ukupno + doprinos korisnika
= Ukupni prihvatljivi troškovi
= Ukupna ugovorena vrijednost projekta HRK]]/7.5345</f>
        <v>256078.35821885988</v>
      </c>
      <c r="AA3696" s="13" t="s">
        <v>22</v>
      </c>
      <c r="AB3696" s="13" t="s">
        <v>145</v>
      </c>
      <c r="AC3696" s="98" t="s">
        <v>13390</v>
      </c>
      <c r="AD3696" s="12" t="s">
        <v>2794</v>
      </c>
    </row>
    <row r="3697" spans="1:30" ht="88.5" customHeight="1" x14ac:dyDescent="0.3">
      <c r="A3697" s="10" t="s">
        <v>13391</v>
      </c>
      <c r="B3697" s="11" t="s">
        <v>2787</v>
      </c>
      <c r="C3697" s="12" t="s">
        <v>2788</v>
      </c>
      <c r="D3697" s="12" t="s">
        <v>3769</v>
      </c>
      <c r="E3697" s="13" t="s">
        <v>63</v>
      </c>
      <c r="F3697" s="53" t="s">
        <v>13392</v>
      </c>
      <c r="G3697" s="14" t="s">
        <v>669</v>
      </c>
      <c r="H3697" s="70">
        <v>44119</v>
      </c>
      <c r="I3697" s="70">
        <v>45214</v>
      </c>
      <c r="J3697" s="17" t="str">
        <f>IF(Ugovori_OPULJP[[#This Row],[DATUM ZAVRŠETKA OPERACIJE]]&gt;DATE(2023,12,31),"u provedbi","završen")</f>
        <v>završen</v>
      </c>
      <c r="K3697" s="15" t="s">
        <v>235</v>
      </c>
      <c r="L3697" s="15" t="s">
        <v>235</v>
      </c>
      <c r="M3697" s="18">
        <v>0.85</v>
      </c>
      <c r="N3697" s="18">
        <v>0.15</v>
      </c>
      <c r="O3697" s="19">
        <f>Ugovori_OPULJP[[#This Row],[Bespovratna sredstva - Ukupno (EU+Nac) HRK
= Ukupna ugovorena vrijednost bespovratnih sredstava]]*Ugovori_OPULJP[[#This Row],[EU STOPA SUFINANCIRANJA %
EU CO-FINANCING RATE %]]</f>
        <v>1682751.851</v>
      </c>
      <c r="P3697" s="20">
        <f>Ugovori_OPULJP[[#This Row],[Bespovratna sredstva - EU dio - HRK]]/7.5345</f>
        <v>223339.55152963035</v>
      </c>
      <c r="Q3697" s="51">
        <f>Ugovori_OPULJP[[#This Row],[Bespovratna sredstva - Ukupno (EU+Nac) HRK
= Ukupna ugovorena vrijednost bespovratnih sredstava]]*Ugovori_OPULJP[[#This Row],[STOPA NACIONALNOG SUFINANCIRANJA %]]</f>
        <v>296956.20899999997</v>
      </c>
      <c r="R3697" s="52">
        <f>Ugovori_OPULJP[[#This Row],[Bespovratna sredstva - Nacionalni dio - HRK]]/7.5345</f>
        <v>39412.862034640646</v>
      </c>
      <c r="S3697" s="19">
        <v>1979708.06</v>
      </c>
      <c r="T3697" s="20">
        <f>Ugovori_OPULJP[[#This Row],[Bespovratna sredstva - Ukupno (EU+Nac) HRK
= Ukupna ugovorena vrijednost bespovratnih sredstava]]/7.5345</f>
        <v>262752.413564271</v>
      </c>
      <c r="U3697" s="51">
        <v>0</v>
      </c>
      <c r="V3697" s="52">
        <f>Ugovori_OPULJP[[#This Row],[Javni doprinos korisnika - HRK]]/7.5345</f>
        <v>0</v>
      </c>
      <c r="W3697" s="19">
        <v>0</v>
      </c>
      <c r="X3697" s="20">
        <f>Ugovori_OPULJP[[#This Row],[Privatni doprinos korisnika - HRK]]/7.5345</f>
        <v>0</v>
      </c>
      <c r="Y3697" s="21">
        <f>Ugovori_OPULJP[[#This Row],[Bespovratna sredstva - Ukupno (EU+Nac) HRK
= Ukupna ugovorena vrijednost bespovratnih sredstava]]+Ugovori_OPULJP[[#This Row],[Javni doprinos korisnika - HRK]]+Ugovori_OPULJP[[#This Row],[Privatni doprinos korisnika - HRK]]</f>
        <v>1979708.06</v>
      </c>
      <c r="Z3697" s="22">
        <f>Ugovori_OPULJP[[#This Row],[UKUPNI PRIHVATLJIVI IZDACI
TOTAL ELIGIBLE EXPENDITURE
= Bespovratna sredstva ukupno + doprinos korisnika
= Ukupni prihvatljivi troškovi
= Ukupna ugovorena vrijednost projekta HRK]]/7.5345</f>
        <v>262752.413564271</v>
      </c>
      <c r="AA3697" s="13" t="s">
        <v>22</v>
      </c>
      <c r="AB3697" s="13" t="s">
        <v>145</v>
      </c>
      <c r="AC3697" s="98" t="s">
        <v>13393</v>
      </c>
      <c r="AD3697" s="12" t="s">
        <v>2794</v>
      </c>
    </row>
    <row r="3698" spans="1:30" ht="88.5" customHeight="1" x14ac:dyDescent="0.3">
      <c r="A3698" s="10" t="s">
        <v>13394</v>
      </c>
      <c r="B3698" s="11" t="s">
        <v>2787</v>
      </c>
      <c r="C3698" s="12" t="s">
        <v>2788</v>
      </c>
      <c r="D3698" s="12" t="s">
        <v>3769</v>
      </c>
      <c r="E3698" s="13" t="s">
        <v>63</v>
      </c>
      <c r="F3698" s="53" t="s">
        <v>13395</v>
      </c>
      <c r="G3698" s="14" t="s">
        <v>477</v>
      </c>
      <c r="H3698" s="70">
        <v>44123</v>
      </c>
      <c r="I3698" s="70">
        <v>45218</v>
      </c>
      <c r="J3698" s="17" t="str">
        <f>IF(Ugovori_OPULJP[[#This Row],[DATUM ZAVRŠETKA OPERACIJE]]&gt;DATE(2023,12,31),"u provedbi","završen")</f>
        <v>završen</v>
      </c>
      <c r="K3698" s="15" t="s">
        <v>178</v>
      </c>
      <c r="L3698" s="15" t="s">
        <v>178</v>
      </c>
      <c r="M3698" s="18">
        <v>0.85</v>
      </c>
      <c r="N3698" s="18">
        <v>0.15</v>
      </c>
      <c r="O3698" s="19">
        <f>Ugovori_OPULJP[[#This Row],[Bespovratna sredstva - Ukupno (EU+Nac) HRK
= Ukupna ugovorena vrijednost bespovratnih sredstava]]*Ugovori_OPULJP[[#This Row],[EU STOPA SUFINANCIRANJA %
EU CO-FINANCING RATE %]]</f>
        <v>1356059.4510000001</v>
      </c>
      <c r="P3698" s="20">
        <f>Ugovori_OPULJP[[#This Row],[Bespovratna sredstva - EU dio - HRK]]/7.5345</f>
        <v>179980.01871391598</v>
      </c>
      <c r="Q3698" s="51">
        <f>Ugovori_OPULJP[[#This Row],[Bespovratna sredstva - Ukupno (EU+Nac) HRK
= Ukupna ugovorena vrijednost bespovratnih sredstava]]*Ugovori_OPULJP[[#This Row],[STOPA NACIONALNOG SUFINANCIRANJA %]]</f>
        <v>239304.609</v>
      </c>
      <c r="R3698" s="52">
        <f>Ugovori_OPULJP[[#This Row],[Bespovratna sredstva - Nacionalni dio - HRK]]/7.5345</f>
        <v>31761.179773043994</v>
      </c>
      <c r="S3698" s="19">
        <v>1595364.06</v>
      </c>
      <c r="T3698" s="20">
        <f>Ugovori_OPULJP[[#This Row],[Bespovratna sredstva - Ukupno (EU+Nac) HRK
= Ukupna ugovorena vrijednost bespovratnih sredstava]]/7.5345</f>
        <v>211741.19848695997</v>
      </c>
      <c r="U3698" s="51">
        <v>0</v>
      </c>
      <c r="V3698" s="52">
        <f>Ugovori_OPULJP[[#This Row],[Javni doprinos korisnika - HRK]]/7.5345</f>
        <v>0</v>
      </c>
      <c r="W3698" s="19">
        <v>0</v>
      </c>
      <c r="X3698" s="20">
        <f>Ugovori_OPULJP[[#This Row],[Privatni doprinos korisnika - HRK]]/7.5345</f>
        <v>0</v>
      </c>
      <c r="Y3698" s="21">
        <f>Ugovori_OPULJP[[#This Row],[Bespovratna sredstva - Ukupno (EU+Nac) HRK
= Ukupna ugovorena vrijednost bespovratnih sredstava]]+Ugovori_OPULJP[[#This Row],[Javni doprinos korisnika - HRK]]+Ugovori_OPULJP[[#This Row],[Privatni doprinos korisnika - HRK]]</f>
        <v>1595364.06</v>
      </c>
      <c r="Z3698" s="22">
        <f>Ugovori_OPULJP[[#This Row],[UKUPNI PRIHVATLJIVI IZDACI
TOTAL ELIGIBLE EXPENDITURE
= Bespovratna sredstva ukupno + doprinos korisnika
= Ukupni prihvatljivi troškovi
= Ukupna ugovorena vrijednost projekta HRK]]/7.5345</f>
        <v>211741.19848695997</v>
      </c>
      <c r="AA3698" s="13" t="s">
        <v>22</v>
      </c>
      <c r="AB3698" s="13" t="s">
        <v>145</v>
      </c>
      <c r="AC3698" s="98" t="s">
        <v>13396</v>
      </c>
      <c r="AD3698" s="12" t="s">
        <v>2794</v>
      </c>
    </row>
    <row r="3699" spans="1:30" ht="88.5" customHeight="1" x14ac:dyDescent="0.3">
      <c r="A3699" s="10" t="s">
        <v>13397</v>
      </c>
      <c r="B3699" s="11" t="s">
        <v>2787</v>
      </c>
      <c r="C3699" s="12" t="s">
        <v>2788</v>
      </c>
      <c r="D3699" s="12" t="s">
        <v>3769</v>
      </c>
      <c r="E3699" s="13" t="s">
        <v>63</v>
      </c>
      <c r="F3699" s="53" t="s">
        <v>13398</v>
      </c>
      <c r="G3699" s="53" t="s">
        <v>13399</v>
      </c>
      <c r="H3699" s="70">
        <v>44123</v>
      </c>
      <c r="I3699" s="70">
        <v>45218</v>
      </c>
      <c r="J3699" s="17" t="str">
        <f>IF(Ugovori_OPULJP[[#This Row],[DATUM ZAVRŠETKA OPERACIJE]]&gt;DATE(2023,12,31),"u provedbi","završen")</f>
        <v>završen</v>
      </c>
      <c r="K3699" s="15" t="s">
        <v>8423</v>
      </c>
      <c r="L3699" s="54" t="s">
        <v>21</v>
      </c>
      <c r="M3699" s="18">
        <v>0.85</v>
      </c>
      <c r="N3699" s="18">
        <v>0.15</v>
      </c>
      <c r="O3699" s="19">
        <f>Ugovori_OPULJP[[#This Row],[Bespovratna sredstva - Ukupno (EU+Nac) HRK
= Ukupna ugovorena vrijednost bespovratnih sredstava]]*Ugovori_OPULJP[[#This Row],[EU STOPA SUFINANCIRANJA %
EU CO-FINANCING RATE %]]</f>
        <v>1566040.0085</v>
      </c>
      <c r="P3699" s="20">
        <f>Ugovori_OPULJP[[#This Row],[Bespovratna sredstva - EU dio - HRK]]/7.5345</f>
        <v>207849.22801778483</v>
      </c>
      <c r="Q3699" s="51">
        <f>Ugovori_OPULJP[[#This Row],[Bespovratna sredstva - Ukupno (EU+Nac) HRK
= Ukupna ugovorena vrijednost bespovratnih sredstava]]*Ugovori_OPULJP[[#This Row],[STOPA NACIONALNOG SUFINANCIRANJA %]]</f>
        <v>276360.00150000001</v>
      </c>
      <c r="R3699" s="52">
        <f>Ugovori_OPULJP[[#This Row],[Bespovratna sredstva - Nacionalni dio - HRK]]/7.5345</f>
        <v>36679.275532550266</v>
      </c>
      <c r="S3699" s="19">
        <v>1842400.01</v>
      </c>
      <c r="T3699" s="20">
        <f>Ugovori_OPULJP[[#This Row],[Bespovratna sredstva - Ukupno (EU+Nac) HRK
= Ukupna ugovorena vrijednost bespovratnih sredstava]]/7.5345</f>
        <v>244528.50355033512</v>
      </c>
      <c r="U3699" s="51">
        <v>0</v>
      </c>
      <c r="V3699" s="52">
        <f>Ugovori_OPULJP[[#This Row],[Javni doprinos korisnika - HRK]]/7.5345</f>
        <v>0</v>
      </c>
      <c r="W3699" s="19">
        <v>0</v>
      </c>
      <c r="X3699" s="20">
        <f>Ugovori_OPULJP[[#This Row],[Privatni doprinos korisnika - HRK]]/7.5345</f>
        <v>0</v>
      </c>
      <c r="Y3699" s="21">
        <f>Ugovori_OPULJP[[#This Row],[Bespovratna sredstva - Ukupno (EU+Nac) HRK
= Ukupna ugovorena vrijednost bespovratnih sredstava]]+Ugovori_OPULJP[[#This Row],[Javni doprinos korisnika - HRK]]+Ugovori_OPULJP[[#This Row],[Privatni doprinos korisnika - HRK]]</f>
        <v>1842400.01</v>
      </c>
      <c r="Z3699" s="22">
        <f>Ugovori_OPULJP[[#This Row],[UKUPNI PRIHVATLJIVI IZDACI
TOTAL ELIGIBLE EXPENDITURE
= Bespovratna sredstva ukupno + doprinos korisnika
= Ukupni prihvatljivi troškovi
= Ukupna ugovorena vrijednost projekta HRK]]/7.5345</f>
        <v>244528.50355033512</v>
      </c>
      <c r="AA3699" s="13" t="s">
        <v>22</v>
      </c>
      <c r="AB3699" s="13" t="s">
        <v>145</v>
      </c>
      <c r="AC3699" s="98" t="s">
        <v>13400</v>
      </c>
      <c r="AD3699" s="12" t="s">
        <v>2794</v>
      </c>
    </row>
    <row r="3700" spans="1:30" ht="88.5" customHeight="1" x14ac:dyDescent="0.3">
      <c r="A3700" s="10" t="s">
        <v>13401</v>
      </c>
      <c r="B3700" s="11" t="s">
        <v>2787</v>
      </c>
      <c r="C3700" s="12" t="s">
        <v>2788</v>
      </c>
      <c r="D3700" s="12" t="s">
        <v>3769</v>
      </c>
      <c r="E3700" s="13" t="s">
        <v>63</v>
      </c>
      <c r="F3700" s="53" t="s">
        <v>13297</v>
      </c>
      <c r="G3700" s="53" t="s">
        <v>13402</v>
      </c>
      <c r="H3700" s="70">
        <v>44109</v>
      </c>
      <c r="I3700" s="70">
        <v>44839</v>
      </c>
      <c r="J3700" s="17" t="str">
        <f>IF(Ugovori_OPULJP[[#This Row],[DATUM ZAVRŠETKA OPERACIJE]]&gt;DATE(2023,12,31),"u provedbi","završen")</f>
        <v>završen</v>
      </c>
      <c r="K3700" s="15" t="s">
        <v>91</v>
      </c>
      <c r="L3700" s="54" t="s">
        <v>91</v>
      </c>
      <c r="M3700" s="18">
        <v>0.85</v>
      </c>
      <c r="N3700" s="18">
        <v>0.15</v>
      </c>
      <c r="O3700" s="19">
        <f>Ugovori_OPULJP[[#This Row],[Bespovratna sredstva - Ukupno (EU+Nac) HRK
= Ukupna ugovorena vrijednost bespovratnih sredstava]]*Ugovori_OPULJP[[#This Row],[EU STOPA SUFINANCIRANJA %
EU CO-FINANCING RATE %]]</f>
        <v>871451.11</v>
      </c>
      <c r="P3700" s="20">
        <f>Ugovori_OPULJP[[#This Row],[Bespovratna sredstva - EU dio - HRK]]/7.5345</f>
        <v>115661.4387152432</v>
      </c>
      <c r="Q3700" s="51">
        <f>Ugovori_OPULJP[[#This Row],[Bespovratna sredstva - Ukupno (EU+Nac) HRK
= Ukupna ugovorena vrijednost bespovratnih sredstava]]*Ugovori_OPULJP[[#This Row],[STOPA NACIONALNOG SUFINANCIRANJA %]]</f>
        <v>153785.49</v>
      </c>
      <c r="R3700" s="52">
        <f>Ugovori_OPULJP[[#This Row],[Bespovratna sredstva - Nacionalni dio - HRK]]/7.5345</f>
        <v>20410.842126219388</v>
      </c>
      <c r="S3700" s="19">
        <v>1025236.6</v>
      </c>
      <c r="T3700" s="20">
        <f>Ugovori_OPULJP[[#This Row],[Bespovratna sredstva - Ukupno (EU+Nac) HRK
= Ukupna ugovorena vrijednost bespovratnih sredstava]]/7.5345</f>
        <v>136072.28084146261</v>
      </c>
      <c r="U3700" s="51">
        <v>0</v>
      </c>
      <c r="V3700" s="52">
        <f>Ugovori_OPULJP[[#This Row],[Javni doprinos korisnika - HRK]]/7.5345</f>
        <v>0</v>
      </c>
      <c r="W3700" s="19">
        <v>0</v>
      </c>
      <c r="X3700" s="20">
        <f>Ugovori_OPULJP[[#This Row],[Privatni doprinos korisnika - HRK]]/7.5345</f>
        <v>0</v>
      </c>
      <c r="Y3700" s="21">
        <f>Ugovori_OPULJP[[#This Row],[Bespovratna sredstva - Ukupno (EU+Nac) HRK
= Ukupna ugovorena vrijednost bespovratnih sredstava]]+Ugovori_OPULJP[[#This Row],[Javni doprinos korisnika - HRK]]+Ugovori_OPULJP[[#This Row],[Privatni doprinos korisnika - HRK]]</f>
        <v>1025236.6</v>
      </c>
      <c r="Z3700" s="22">
        <f>Ugovori_OPULJP[[#This Row],[UKUPNI PRIHVATLJIVI IZDACI
TOTAL ELIGIBLE EXPENDITURE
= Bespovratna sredstva ukupno + doprinos korisnika
= Ukupni prihvatljivi troškovi
= Ukupna ugovorena vrijednost projekta HRK]]/7.5345</f>
        <v>136072.28084146261</v>
      </c>
      <c r="AA3700" s="13" t="s">
        <v>22</v>
      </c>
      <c r="AB3700" s="13" t="s">
        <v>145</v>
      </c>
      <c r="AC3700" s="98" t="s">
        <v>13403</v>
      </c>
      <c r="AD3700" s="12" t="s">
        <v>2794</v>
      </c>
    </row>
    <row r="3701" spans="1:30" ht="88.5" customHeight="1" x14ac:dyDescent="0.3">
      <c r="A3701" s="10" t="s">
        <v>13404</v>
      </c>
      <c r="B3701" s="11" t="s">
        <v>2787</v>
      </c>
      <c r="C3701" s="12" t="s">
        <v>2788</v>
      </c>
      <c r="D3701" s="12" t="s">
        <v>3769</v>
      </c>
      <c r="E3701" s="13" t="s">
        <v>63</v>
      </c>
      <c r="F3701" s="53" t="s">
        <v>13405</v>
      </c>
      <c r="G3701" s="14" t="s">
        <v>1850</v>
      </c>
      <c r="H3701" s="70">
        <v>44120</v>
      </c>
      <c r="I3701" s="70">
        <v>45215</v>
      </c>
      <c r="J3701" s="17" t="str">
        <f>IF(Ugovori_OPULJP[[#This Row],[DATUM ZAVRŠETKA OPERACIJE]]&gt;DATE(2023,12,31),"u provedbi","završen")</f>
        <v>završen</v>
      </c>
      <c r="K3701" s="15" t="s">
        <v>380</v>
      </c>
      <c r="L3701" s="15" t="s">
        <v>380</v>
      </c>
      <c r="M3701" s="18">
        <v>0.85</v>
      </c>
      <c r="N3701" s="18">
        <v>0.15</v>
      </c>
      <c r="O3701" s="19">
        <f>Ugovori_OPULJP[[#This Row],[Bespovratna sredstva - Ukupno (EU+Nac) HRK
= Ukupna ugovorena vrijednost bespovratnih sredstava]]*Ugovori_OPULJP[[#This Row],[EU STOPA SUFINANCIRANJA %
EU CO-FINANCING RATE %]]</f>
        <v>1426451.929</v>
      </c>
      <c r="P3701" s="20">
        <f>Ugovori_OPULJP[[#This Row],[Bespovratna sredstva - EU dio - HRK]]/7.5345</f>
        <v>189322.70608534076</v>
      </c>
      <c r="Q3701" s="51">
        <f>Ugovori_OPULJP[[#This Row],[Bespovratna sredstva - Ukupno (EU+Nac) HRK
= Ukupna ugovorena vrijednost bespovratnih sredstava]]*Ugovori_OPULJP[[#This Row],[STOPA NACIONALNOG SUFINANCIRANJA %]]</f>
        <v>251726.81099999999</v>
      </c>
      <c r="R3701" s="52">
        <f>Ugovori_OPULJP[[#This Row],[Bespovratna sredstva - Nacionalni dio - HRK]]/7.5345</f>
        <v>33409.889309177779</v>
      </c>
      <c r="S3701" s="19">
        <v>1678178.74</v>
      </c>
      <c r="T3701" s="20">
        <f>Ugovori_OPULJP[[#This Row],[Bespovratna sredstva - Ukupno (EU+Nac) HRK
= Ukupna ugovorena vrijednost bespovratnih sredstava]]/7.5345</f>
        <v>222732.59539451855</v>
      </c>
      <c r="U3701" s="51">
        <v>0</v>
      </c>
      <c r="V3701" s="52">
        <f>Ugovori_OPULJP[[#This Row],[Javni doprinos korisnika - HRK]]/7.5345</f>
        <v>0</v>
      </c>
      <c r="W3701" s="19">
        <v>0</v>
      </c>
      <c r="X3701" s="20">
        <f>Ugovori_OPULJP[[#This Row],[Privatni doprinos korisnika - HRK]]/7.5345</f>
        <v>0</v>
      </c>
      <c r="Y3701" s="21">
        <f>Ugovori_OPULJP[[#This Row],[Bespovratna sredstva - Ukupno (EU+Nac) HRK
= Ukupna ugovorena vrijednost bespovratnih sredstava]]+Ugovori_OPULJP[[#This Row],[Javni doprinos korisnika - HRK]]+Ugovori_OPULJP[[#This Row],[Privatni doprinos korisnika - HRK]]</f>
        <v>1678178.74</v>
      </c>
      <c r="Z3701" s="22">
        <f>Ugovori_OPULJP[[#This Row],[UKUPNI PRIHVATLJIVI IZDACI
TOTAL ELIGIBLE EXPENDITURE
= Bespovratna sredstva ukupno + doprinos korisnika
= Ukupni prihvatljivi troškovi
= Ukupna ugovorena vrijednost projekta HRK]]/7.5345</f>
        <v>222732.59539451855</v>
      </c>
      <c r="AA3701" s="13" t="s">
        <v>22</v>
      </c>
      <c r="AB3701" s="13" t="s">
        <v>145</v>
      </c>
      <c r="AC3701" s="98" t="s">
        <v>13406</v>
      </c>
      <c r="AD3701" s="12" t="s">
        <v>2794</v>
      </c>
    </row>
    <row r="3702" spans="1:30" ht="88.5" customHeight="1" x14ac:dyDescent="0.3">
      <c r="A3702" s="10" t="s">
        <v>13407</v>
      </c>
      <c r="B3702" s="11" t="s">
        <v>2787</v>
      </c>
      <c r="C3702" s="12" t="s">
        <v>2788</v>
      </c>
      <c r="D3702" s="12" t="s">
        <v>3769</v>
      </c>
      <c r="E3702" s="13" t="s">
        <v>63</v>
      </c>
      <c r="F3702" s="53" t="s">
        <v>13408</v>
      </c>
      <c r="G3702" s="53" t="s">
        <v>959</v>
      </c>
      <c r="H3702" s="70">
        <v>44130</v>
      </c>
      <c r="I3702" s="70">
        <v>45225</v>
      </c>
      <c r="J3702" s="17" t="str">
        <f>IF(Ugovori_OPULJP[[#This Row],[DATUM ZAVRŠETKA OPERACIJE]]&gt;DATE(2023,12,31),"u provedbi","završen")</f>
        <v>završen</v>
      </c>
      <c r="K3702" s="15" t="s">
        <v>66</v>
      </c>
      <c r="L3702" s="15" t="s">
        <v>66</v>
      </c>
      <c r="M3702" s="18">
        <v>0.85</v>
      </c>
      <c r="N3702" s="18">
        <v>0.15</v>
      </c>
      <c r="O3702" s="19">
        <f>Ugovori_OPULJP[[#This Row],[Bespovratna sredstva - Ukupno (EU+Nac) HRK
= Ukupna ugovorena vrijednost bespovratnih sredstava]]*Ugovori_OPULJP[[#This Row],[EU STOPA SUFINANCIRANJA %
EU CO-FINANCING RATE %]]</f>
        <v>1436624.5589999999</v>
      </c>
      <c r="P3702" s="20">
        <f>Ugovori_OPULJP[[#This Row],[Bespovratna sredstva - EU dio - HRK]]/7.5345</f>
        <v>190672.84610790361</v>
      </c>
      <c r="Q3702" s="51">
        <f>Ugovori_OPULJP[[#This Row],[Bespovratna sredstva - Ukupno (EU+Nac) HRK
= Ukupna ugovorena vrijednost bespovratnih sredstava]]*Ugovori_OPULJP[[#This Row],[STOPA NACIONALNOG SUFINANCIRANJA %]]</f>
        <v>253521.981</v>
      </c>
      <c r="R3702" s="52">
        <f>Ugovori_OPULJP[[#This Row],[Bespovratna sredstva - Nacionalni dio - HRK]]/7.5345</f>
        <v>33648.149313159462</v>
      </c>
      <c r="S3702" s="19">
        <v>1690146.54</v>
      </c>
      <c r="T3702" s="20">
        <f>Ugovori_OPULJP[[#This Row],[Bespovratna sredstva - Ukupno (EU+Nac) HRK
= Ukupna ugovorena vrijednost bespovratnih sredstava]]/7.5345</f>
        <v>224320.9954210631</v>
      </c>
      <c r="U3702" s="51">
        <v>0</v>
      </c>
      <c r="V3702" s="52">
        <f>Ugovori_OPULJP[[#This Row],[Javni doprinos korisnika - HRK]]/7.5345</f>
        <v>0</v>
      </c>
      <c r="W3702" s="19">
        <v>0</v>
      </c>
      <c r="X3702" s="20">
        <f>Ugovori_OPULJP[[#This Row],[Privatni doprinos korisnika - HRK]]/7.5345</f>
        <v>0</v>
      </c>
      <c r="Y3702" s="21">
        <f>Ugovori_OPULJP[[#This Row],[Bespovratna sredstva - Ukupno (EU+Nac) HRK
= Ukupna ugovorena vrijednost bespovratnih sredstava]]+Ugovori_OPULJP[[#This Row],[Javni doprinos korisnika - HRK]]+Ugovori_OPULJP[[#This Row],[Privatni doprinos korisnika - HRK]]</f>
        <v>1690146.54</v>
      </c>
      <c r="Z3702" s="22">
        <f>Ugovori_OPULJP[[#This Row],[UKUPNI PRIHVATLJIVI IZDACI
TOTAL ELIGIBLE EXPENDITURE
= Bespovratna sredstva ukupno + doprinos korisnika
= Ukupni prihvatljivi troškovi
= Ukupna ugovorena vrijednost projekta HRK]]/7.5345</f>
        <v>224320.9954210631</v>
      </c>
      <c r="AA3702" s="13" t="s">
        <v>22</v>
      </c>
      <c r="AB3702" s="13" t="s">
        <v>145</v>
      </c>
      <c r="AC3702" s="98" t="s">
        <v>13406</v>
      </c>
      <c r="AD3702" s="12" t="s">
        <v>2794</v>
      </c>
    </row>
    <row r="3703" spans="1:30" ht="88.5" customHeight="1" x14ac:dyDescent="0.3">
      <c r="A3703" s="10" t="s">
        <v>13409</v>
      </c>
      <c r="B3703" s="11" t="s">
        <v>2787</v>
      </c>
      <c r="C3703" s="12" t="s">
        <v>2788</v>
      </c>
      <c r="D3703" s="12" t="s">
        <v>3769</v>
      </c>
      <c r="E3703" s="13" t="s">
        <v>63</v>
      </c>
      <c r="F3703" s="53" t="s">
        <v>13410</v>
      </c>
      <c r="G3703" s="14" t="s">
        <v>1648</v>
      </c>
      <c r="H3703" s="70">
        <v>44124</v>
      </c>
      <c r="I3703" s="70">
        <v>44854</v>
      </c>
      <c r="J3703" s="17" t="str">
        <f>IF(Ugovori_OPULJP[[#This Row],[DATUM ZAVRŠETKA OPERACIJE]]&gt;DATE(2023,12,31),"u provedbi","završen")</f>
        <v>završen</v>
      </c>
      <c r="K3703" s="15" t="s">
        <v>10646</v>
      </c>
      <c r="L3703" s="15" t="s">
        <v>380</v>
      </c>
      <c r="M3703" s="18">
        <v>0.85</v>
      </c>
      <c r="N3703" s="18">
        <v>0.15</v>
      </c>
      <c r="O3703" s="19">
        <f>Ugovori_OPULJP[[#This Row],[Bespovratna sredstva - Ukupno (EU+Nac) HRK
= Ukupna ugovorena vrijednost bespovratnih sredstava]]*Ugovori_OPULJP[[#This Row],[EU STOPA SUFINANCIRANJA %
EU CO-FINANCING RATE %]]</f>
        <v>1484273.8589999999</v>
      </c>
      <c r="P3703" s="20">
        <f>Ugovori_OPULJP[[#This Row],[Bespovratna sredstva - EU dio - HRK]]/7.5345</f>
        <v>196996.99502289467</v>
      </c>
      <c r="Q3703" s="51">
        <f>Ugovori_OPULJP[[#This Row],[Bespovratna sredstva - Ukupno (EU+Nac) HRK
= Ukupna ugovorena vrijednost bespovratnih sredstava]]*Ugovori_OPULJP[[#This Row],[STOPA NACIONALNOG SUFINANCIRANJA %]]</f>
        <v>261930.68099999998</v>
      </c>
      <c r="R3703" s="52">
        <f>Ugovori_OPULJP[[#This Row],[Bespovratna sredstva - Nacionalni dio - HRK]]/7.5345</f>
        <v>34764.175592275526</v>
      </c>
      <c r="S3703" s="19">
        <v>1746204.54</v>
      </c>
      <c r="T3703" s="20">
        <f>Ugovori_OPULJP[[#This Row],[Bespovratna sredstva - Ukupno (EU+Nac) HRK
= Ukupna ugovorena vrijednost bespovratnih sredstava]]/7.5345</f>
        <v>231761.17061517021</v>
      </c>
      <c r="U3703" s="51">
        <v>0</v>
      </c>
      <c r="V3703" s="52">
        <f>Ugovori_OPULJP[[#This Row],[Javni doprinos korisnika - HRK]]/7.5345</f>
        <v>0</v>
      </c>
      <c r="W3703" s="19">
        <v>0</v>
      </c>
      <c r="X3703" s="20">
        <f>Ugovori_OPULJP[[#This Row],[Privatni doprinos korisnika - HRK]]/7.5345</f>
        <v>0</v>
      </c>
      <c r="Y3703" s="21">
        <f>Ugovori_OPULJP[[#This Row],[Bespovratna sredstva - Ukupno (EU+Nac) HRK
= Ukupna ugovorena vrijednost bespovratnih sredstava]]+Ugovori_OPULJP[[#This Row],[Javni doprinos korisnika - HRK]]+Ugovori_OPULJP[[#This Row],[Privatni doprinos korisnika - HRK]]</f>
        <v>1746204.54</v>
      </c>
      <c r="Z3703" s="22">
        <f>Ugovori_OPULJP[[#This Row],[UKUPNI PRIHVATLJIVI IZDACI
TOTAL ELIGIBLE EXPENDITURE
= Bespovratna sredstva ukupno + doprinos korisnika
= Ukupni prihvatljivi troškovi
= Ukupna ugovorena vrijednost projekta HRK]]/7.5345</f>
        <v>231761.17061517021</v>
      </c>
      <c r="AA3703" s="13" t="s">
        <v>22</v>
      </c>
      <c r="AB3703" s="13" t="s">
        <v>145</v>
      </c>
      <c r="AC3703" s="98" t="s">
        <v>13406</v>
      </c>
      <c r="AD3703" s="12" t="s">
        <v>2794</v>
      </c>
    </row>
    <row r="3704" spans="1:30" ht="88.5" customHeight="1" x14ac:dyDescent="0.3">
      <c r="A3704" s="10" t="s">
        <v>13411</v>
      </c>
      <c r="B3704" s="11" t="s">
        <v>2787</v>
      </c>
      <c r="C3704" s="12" t="s">
        <v>2788</v>
      </c>
      <c r="D3704" s="12" t="s">
        <v>3769</v>
      </c>
      <c r="E3704" s="13" t="s">
        <v>63</v>
      </c>
      <c r="F3704" s="53" t="s">
        <v>13412</v>
      </c>
      <c r="G3704" s="53" t="s">
        <v>13413</v>
      </c>
      <c r="H3704" s="70">
        <v>44132</v>
      </c>
      <c r="I3704" s="70">
        <v>44862</v>
      </c>
      <c r="J3704" s="17" t="str">
        <f>IF(Ugovori_OPULJP[[#This Row],[DATUM ZAVRŠETKA OPERACIJE]]&gt;DATE(2023,12,31),"u provedbi","završen")</f>
        <v>završen</v>
      </c>
      <c r="K3704" s="15" t="s">
        <v>10425</v>
      </c>
      <c r="L3704" s="15" t="s">
        <v>380</v>
      </c>
      <c r="M3704" s="18">
        <v>0.85</v>
      </c>
      <c r="N3704" s="18">
        <v>0.15</v>
      </c>
      <c r="O3704" s="19">
        <f>Ugovori_OPULJP[[#This Row],[Bespovratna sredstva - Ukupno (EU+Nac) HRK
= Ukupna ugovorena vrijednost bespovratnih sredstava]]*Ugovori_OPULJP[[#This Row],[EU STOPA SUFINANCIRANJA %
EU CO-FINANCING RATE %]]</f>
        <v>1578453.1279999998</v>
      </c>
      <c r="P3704" s="20">
        <f>Ugovori_OPULJP[[#This Row],[Bespovratna sredstva - EU dio - HRK]]/7.5345</f>
        <v>209496.73209901116</v>
      </c>
      <c r="Q3704" s="51">
        <f>Ugovori_OPULJP[[#This Row],[Bespovratna sredstva - Ukupno (EU+Nac) HRK
= Ukupna ugovorena vrijednost bespovratnih sredstava]]*Ugovori_OPULJP[[#This Row],[STOPA NACIONALNOG SUFINANCIRANJA %]]</f>
        <v>278550.55199999997</v>
      </c>
      <c r="R3704" s="52">
        <f>Ugovori_OPULJP[[#This Row],[Bespovratna sredstva - Nacionalni dio - HRK]]/7.5345</f>
        <v>36970.011546884329</v>
      </c>
      <c r="S3704" s="19">
        <v>1857003.68</v>
      </c>
      <c r="T3704" s="20">
        <f>Ugovori_OPULJP[[#This Row],[Bespovratna sredstva - Ukupno (EU+Nac) HRK
= Ukupna ugovorena vrijednost bespovratnih sredstava]]/7.5345</f>
        <v>246466.74364589553</v>
      </c>
      <c r="U3704" s="51">
        <v>0</v>
      </c>
      <c r="V3704" s="52">
        <f>Ugovori_OPULJP[[#This Row],[Javni doprinos korisnika - HRK]]/7.5345</f>
        <v>0</v>
      </c>
      <c r="W3704" s="19">
        <v>0</v>
      </c>
      <c r="X3704" s="20">
        <f>Ugovori_OPULJP[[#This Row],[Privatni doprinos korisnika - HRK]]/7.5345</f>
        <v>0</v>
      </c>
      <c r="Y3704" s="21">
        <f>Ugovori_OPULJP[[#This Row],[Bespovratna sredstva - Ukupno (EU+Nac) HRK
= Ukupna ugovorena vrijednost bespovratnih sredstava]]+Ugovori_OPULJP[[#This Row],[Javni doprinos korisnika - HRK]]+Ugovori_OPULJP[[#This Row],[Privatni doprinos korisnika - HRK]]</f>
        <v>1857003.68</v>
      </c>
      <c r="Z3704" s="22">
        <f>Ugovori_OPULJP[[#This Row],[UKUPNI PRIHVATLJIVI IZDACI
TOTAL ELIGIBLE EXPENDITURE
= Bespovratna sredstva ukupno + doprinos korisnika
= Ukupni prihvatljivi troškovi
= Ukupna ugovorena vrijednost projekta HRK]]/7.5345</f>
        <v>246466.74364589553</v>
      </c>
      <c r="AA3704" s="13" t="s">
        <v>22</v>
      </c>
      <c r="AB3704" s="13" t="s">
        <v>145</v>
      </c>
      <c r="AC3704" s="98" t="s">
        <v>13406</v>
      </c>
      <c r="AD3704" s="12" t="s">
        <v>2794</v>
      </c>
    </row>
    <row r="3705" spans="1:30" ht="88.5" customHeight="1" x14ac:dyDescent="0.3">
      <c r="A3705" s="10" t="s">
        <v>13414</v>
      </c>
      <c r="B3705" s="11" t="s">
        <v>2787</v>
      </c>
      <c r="C3705" s="12" t="s">
        <v>2788</v>
      </c>
      <c r="D3705" s="12" t="s">
        <v>3769</v>
      </c>
      <c r="E3705" s="13" t="s">
        <v>63</v>
      </c>
      <c r="F3705" s="53" t="s">
        <v>13415</v>
      </c>
      <c r="G3705" s="14" t="s">
        <v>1710</v>
      </c>
      <c r="H3705" s="70">
        <v>44131</v>
      </c>
      <c r="I3705" s="70">
        <v>44892</v>
      </c>
      <c r="J3705" s="17" t="str">
        <f>IF(Ugovori_OPULJP[[#This Row],[DATUM ZAVRŠETKA OPERACIJE]]&gt;DATE(2023,12,31),"u provedbi","završen")</f>
        <v>završen</v>
      </c>
      <c r="K3705" s="54" t="s">
        <v>380</v>
      </c>
      <c r="L3705" s="15" t="s">
        <v>380</v>
      </c>
      <c r="M3705" s="18">
        <v>0.85</v>
      </c>
      <c r="N3705" s="18">
        <v>0.15</v>
      </c>
      <c r="O3705" s="19">
        <f>Ugovori_OPULJP[[#This Row],[Bespovratna sredstva - Ukupno (EU+Nac) HRK
= Ukupna ugovorena vrijednost bespovratnih sredstava]]*Ugovori_OPULJP[[#This Row],[EU STOPA SUFINANCIRANJA %
EU CO-FINANCING RATE %]]</f>
        <v>1604838.1734999998</v>
      </c>
      <c r="P3705" s="20">
        <f>Ugovori_OPULJP[[#This Row],[Bespovratna sredstva - EU dio - HRK]]/7.5345</f>
        <v>212998.62943791886</v>
      </c>
      <c r="Q3705" s="51">
        <f>Ugovori_OPULJP[[#This Row],[Bespovratna sredstva - Ukupno (EU+Nac) HRK
= Ukupna ugovorena vrijednost bespovratnih sredstava]]*Ugovori_OPULJP[[#This Row],[STOPA NACIONALNOG SUFINANCIRANJA %]]</f>
        <v>283206.7365</v>
      </c>
      <c r="R3705" s="52">
        <f>Ugovori_OPULJP[[#This Row],[Bespovratna sredstva - Nacionalni dio - HRK]]/7.5345</f>
        <v>37587.99343022098</v>
      </c>
      <c r="S3705" s="19">
        <v>1888044.91</v>
      </c>
      <c r="T3705" s="20">
        <f>Ugovori_OPULJP[[#This Row],[Bespovratna sredstva - Ukupno (EU+Nac) HRK
= Ukupna ugovorena vrijednost bespovratnih sredstava]]/7.5345</f>
        <v>250586.62286813988</v>
      </c>
      <c r="U3705" s="51">
        <v>0</v>
      </c>
      <c r="V3705" s="52">
        <f>Ugovori_OPULJP[[#This Row],[Javni doprinos korisnika - HRK]]/7.5345</f>
        <v>0</v>
      </c>
      <c r="W3705" s="19">
        <v>0</v>
      </c>
      <c r="X3705" s="20">
        <f>Ugovori_OPULJP[[#This Row],[Privatni doprinos korisnika - HRK]]/7.5345</f>
        <v>0</v>
      </c>
      <c r="Y3705" s="21">
        <f>Ugovori_OPULJP[[#This Row],[Bespovratna sredstva - Ukupno (EU+Nac) HRK
= Ukupna ugovorena vrijednost bespovratnih sredstava]]+Ugovori_OPULJP[[#This Row],[Javni doprinos korisnika - HRK]]+Ugovori_OPULJP[[#This Row],[Privatni doprinos korisnika - HRK]]</f>
        <v>1888044.91</v>
      </c>
      <c r="Z3705" s="22">
        <f>Ugovori_OPULJP[[#This Row],[UKUPNI PRIHVATLJIVI IZDACI
TOTAL ELIGIBLE EXPENDITURE
= Bespovratna sredstva ukupno + doprinos korisnika
= Ukupni prihvatljivi troškovi
= Ukupna ugovorena vrijednost projekta HRK]]/7.5345</f>
        <v>250586.62286813988</v>
      </c>
      <c r="AA3705" s="13" t="s">
        <v>22</v>
      </c>
      <c r="AB3705" s="13" t="s">
        <v>145</v>
      </c>
      <c r="AC3705" s="98" t="s">
        <v>13406</v>
      </c>
      <c r="AD3705" s="12" t="s">
        <v>2794</v>
      </c>
    </row>
    <row r="3706" spans="1:30" ht="88.5" customHeight="1" x14ac:dyDescent="0.3">
      <c r="A3706" s="10" t="s">
        <v>13416</v>
      </c>
      <c r="B3706" s="11" t="s">
        <v>2787</v>
      </c>
      <c r="C3706" s="12" t="s">
        <v>2788</v>
      </c>
      <c r="D3706" s="12" t="s">
        <v>3769</v>
      </c>
      <c r="E3706" s="13" t="s">
        <v>63</v>
      </c>
      <c r="F3706" s="53" t="s">
        <v>13417</v>
      </c>
      <c r="G3706" s="53" t="s">
        <v>13418</v>
      </c>
      <c r="H3706" s="70">
        <v>44123</v>
      </c>
      <c r="I3706" s="70">
        <v>44853</v>
      </c>
      <c r="J3706" s="17" t="str">
        <f>IF(Ugovori_OPULJP[[#This Row],[DATUM ZAVRŠETKA OPERACIJE]]&gt;DATE(2023,12,31),"u provedbi","završen")</f>
        <v>završen</v>
      </c>
      <c r="K3706" s="15" t="s">
        <v>178</v>
      </c>
      <c r="L3706" s="15" t="s">
        <v>178</v>
      </c>
      <c r="M3706" s="18">
        <v>0.85</v>
      </c>
      <c r="N3706" s="18">
        <v>0.15</v>
      </c>
      <c r="O3706" s="19">
        <f>Ugovori_OPULJP[[#This Row],[Bespovratna sredstva - Ukupno (EU+Nac) HRK
= Ukupna ugovorena vrijednost bespovratnih sredstava]]*Ugovori_OPULJP[[#This Row],[EU STOPA SUFINANCIRANJA %
EU CO-FINANCING RATE %]]</f>
        <v>1053331.6705</v>
      </c>
      <c r="P3706" s="20">
        <f>Ugovori_OPULJP[[#This Row],[Bespovratna sredstva - EU dio - HRK]]/7.5345</f>
        <v>139801.1375008295</v>
      </c>
      <c r="Q3706" s="51">
        <f>Ugovori_OPULJP[[#This Row],[Bespovratna sredstva - Ukupno (EU+Nac) HRK
= Ukupna ugovorena vrijednost bespovratnih sredstava]]*Ugovori_OPULJP[[#This Row],[STOPA NACIONALNOG SUFINANCIRANJA %]]</f>
        <v>185882.0595</v>
      </c>
      <c r="R3706" s="52">
        <f>Ugovori_OPULJP[[#This Row],[Bespovratna sredstva - Nacionalni dio - HRK]]/7.5345</f>
        <v>24670.788970734618</v>
      </c>
      <c r="S3706" s="19">
        <v>1239213.73</v>
      </c>
      <c r="T3706" s="20">
        <f>Ugovori_OPULJP[[#This Row],[Bespovratna sredstva - Ukupno (EU+Nac) HRK
= Ukupna ugovorena vrijednost bespovratnih sredstava]]/7.5345</f>
        <v>164471.92647156413</v>
      </c>
      <c r="U3706" s="51">
        <v>0</v>
      </c>
      <c r="V3706" s="52">
        <f>Ugovori_OPULJP[[#This Row],[Javni doprinos korisnika - HRK]]/7.5345</f>
        <v>0</v>
      </c>
      <c r="W3706" s="19">
        <v>0</v>
      </c>
      <c r="X3706" s="20">
        <f>Ugovori_OPULJP[[#This Row],[Privatni doprinos korisnika - HRK]]/7.5345</f>
        <v>0</v>
      </c>
      <c r="Y3706" s="21">
        <f>Ugovori_OPULJP[[#This Row],[Bespovratna sredstva - Ukupno (EU+Nac) HRK
= Ukupna ugovorena vrijednost bespovratnih sredstava]]+Ugovori_OPULJP[[#This Row],[Javni doprinos korisnika - HRK]]+Ugovori_OPULJP[[#This Row],[Privatni doprinos korisnika - HRK]]</f>
        <v>1239213.73</v>
      </c>
      <c r="Z3706" s="22">
        <f>Ugovori_OPULJP[[#This Row],[UKUPNI PRIHVATLJIVI IZDACI
TOTAL ELIGIBLE EXPENDITURE
= Bespovratna sredstva ukupno + doprinos korisnika
= Ukupni prihvatljivi troškovi
= Ukupna ugovorena vrijednost projekta HRK]]/7.5345</f>
        <v>164471.92647156413</v>
      </c>
      <c r="AA3706" s="13" t="s">
        <v>22</v>
      </c>
      <c r="AB3706" s="13" t="s">
        <v>145</v>
      </c>
      <c r="AC3706" s="98" t="s">
        <v>13419</v>
      </c>
      <c r="AD3706" s="12" t="s">
        <v>2794</v>
      </c>
    </row>
    <row r="3707" spans="1:30" ht="88.5" customHeight="1" x14ac:dyDescent="0.3">
      <c r="A3707" s="10" t="s">
        <v>13420</v>
      </c>
      <c r="B3707" s="11" t="s">
        <v>2787</v>
      </c>
      <c r="C3707" s="12" t="s">
        <v>2788</v>
      </c>
      <c r="D3707" s="12" t="s">
        <v>3769</v>
      </c>
      <c r="E3707" s="13" t="s">
        <v>63</v>
      </c>
      <c r="F3707" s="53" t="s">
        <v>13421</v>
      </c>
      <c r="G3707" s="32" t="s">
        <v>4631</v>
      </c>
      <c r="H3707" s="70">
        <v>44130</v>
      </c>
      <c r="I3707" s="70">
        <v>44860</v>
      </c>
      <c r="J3707" s="17" t="str">
        <f>IF(Ugovori_OPULJP[[#This Row],[DATUM ZAVRŠETKA OPERACIJE]]&gt;DATE(2023,12,31),"u provedbi","završen")</f>
        <v>završen</v>
      </c>
      <c r="K3707" s="15" t="s">
        <v>21</v>
      </c>
      <c r="L3707" s="54" t="s">
        <v>21</v>
      </c>
      <c r="M3707" s="18">
        <v>0.85</v>
      </c>
      <c r="N3707" s="18">
        <v>0.15</v>
      </c>
      <c r="O3707" s="19">
        <f>Ugovori_OPULJP[[#This Row],[Bespovratna sredstva - Ukupno (EU+Nac) HRK
= Ukupna ugovorena vrijednost bespovratnih sredstava]]*Ugovori_OPULJP[[#This Row],[EU STOPA SUFINANCIRANJA %
EU CO-FINANCING RATE %]]</f>
        <v>1677469.73</v>
      </c>
      <c r="P3707" s="20">
        <f>Ugovori_OPULJP[[#This Row],[Bespovratna sredstva - EU dio - HRK]]/7.5345</f>
        <v>222638.49359612449</v>
      </c>
      <c r="Q3707" s="51">
        <f>Ugovori_OPULJP[[#This Row],[Bespovratna sredstva - Ukupno (EU+Nac) HRK
= Ukupna ugovorena vrijednost bespovratnih sredstava]]*Ugovori_OPULJP[[#This Row],[STOPA NACIONALNOG SUFINANCIRANJA %]]</f>
        <v>296024.07</v>
      </c>
      <c r="R3707" s="52">
        <f>Ugovori_OPULJP[[#This Row],[Bespovratna sredstva - Nacionalni dio - HRK]]/7.5345</f>
        <v>39289.145928727849</v>
      </c>
      <c r="S3707" s="19">
        <v>1973493.8</v>
      </c>
      <c r="T3707" s="20">
        <f>Ugovori_OPULJP[[#This Row],[Bespovratna sredstva - Ukupno (EU+Nac) HRK
= Ukupna ugovorena vrijednost bespovratnih sredstava]]/7.5345</f>
        <v>261927.63952485233</v>
      </c>
      <c r="U3707" s="51">
        <v>0</v>
      </c>
      <c r="V3707" s="52">
        <f>Ugovori_OPULJP[[#This Row],[Javni doprinos korisnika - HRK]]/7.5345</f>
        <v>0</v>
      </c>
      <c r="W3707" s="19">
        <v>0</v>
      </c>
      <c r="X3707" s="20">
        <f>Ugovori_OPULJP[[#This Row],[Privatni doprinos korisnika - HRK]]/7.5345</f>
        <v>0</v>
      </c>
      <c r="Y3707" s="21">
        <f>Ugovori_OPULJP[[#This Row],[Bespovratna sredstva - Ukupno (EU+Nac) HRK
= Ukupna ugovorena vrijednost bespovratnih sredstava]]+Ugovori_OPULJP[[#This Row],[Javni doprinos korisnika - HRK]]+Ugovori_OPULJP[[#This Row],[Privatni doprinos korisnika - HRK]]</f>
        <v>1973493.8</v>
      </c>
      <c r="Z3707" s="22">
        <f>Ugovori_OPULJP[[#This Row],[UKUPNI PRIHVATLJIVI IZDACI
TOTAL ELIGIBLE EXPENDITURE
= Bespovratna sredstva ukupno + doprinos korisnika
= Ukupni prihvatljivi troškovi
= Ukupna ugovorena vrijednost projekta HRK]]/7.5345</f>
        <v>261927.63952485233</v>
      </c>
      <c r="AA3707" s="13" t="s">
        <v>22</v>
      </c>
      <c r="AB3707" s="13" t="s">
        <v>145</v>
      </c>
      <c r="AC3707" s="98" t="s">
        <v>13419</v>
      </c>
      <c r="AD3707" s="12" t="s">
        <v>2794</v>
      </c>
    </row>
    <row r="3708" spans="1:30" ht="88.5" customHeight="1" x14ac:dyDescent="0.3">
      <c r="A3708" s="10" t="s">
        <v>13422</v>
      </c>
      <c r="B3708" s="11" t="s">
        <v>2787</v>
      </c>
      <c r="C3708" s="12" t="s">
        <v>2788</v>
      </c>
      <c r="D3708" s="12" t="s">
        <v>3769</v>
      </c>
      <c r="E3708" s="13" t="s">
        <v>63</v>
      </c>
      <c r="F3708" s="53" t="s">
        <v>13423</v>
      </c>
      <c r="G3708" s="53" t="s">
        <v>13424</v>
      </c>
      <c r="H3708" s="70">
        <v>44119</v>
      </c>
      <c r="I3708" s="70">
        <v>44849</v>
      </c>
      <c r="J3708" s="17" t="str">
        <f>IF(Ugovori_OPULJP[[#This Row],[DATUM ZAVRŠETKA OPERACIJE]]&gt;DATE(2023,12,31),"u provedbi","završen")</f>
        <v>završen</v>
      </c>
      <c r="K3708" s="15" t="s">
        <v>173</v>
      </c>
      <c r="L3708" s="54" t="s">
        <v>21</v>
      </c>
      <c r="M3708" s="18">
        <v>0.85</v>
      </c>
      <c r="N3708" s="18">
        <v>0.15</v>
      </c>
      <c r="O3708" s="19">
        <f>Ugovori_OPULJP[[#This Row],[Bespovratna sredstva - Ukupno (EU+Nac) HRK
= Ukupna ugovorena vrijednost bespovratnih sredstava]]*Ugovori_OPULJP[[#This Row],[EU STOPA SUFINANCIRANJA %
EU CO-FINANCING RATE %]]</f>
        <v>1447040</v>
      </c>
      <c r="P3708" s="20">
        <f>Ugovori_OPULJP[[#This Row],[Bespovratna sredstva - EU dio - HRK]]/7.5345</f>
        <v>192055.21268830047</v>
      </c>
      <c r="Q3708" s="51">
        <f>Ugovori_OPULJP[[#This Row],[Bespovratna sredstva - Ukupno (EU+Nac) HRK
= Ukupna ugovorena vrijednost bespovratnih sredstava]]*Ugovori_OPULJP[[#This Row],[STOPA NACIONALNOG SUFINANCIRANJA %]]</f>
        <v>255360</v>
      </c>
      <c r="R3708" s="52">
        <f>Ugovori_OPULJP[[#This Row],[Bespovratna sredstva - Nacionalni dio - HRK]]/7.5345</f>
        <v>33892.096356758906</v>
      </c>
      <c r="S3708" s="19">
        <v>1702400</v>
      </c>
      <c r="T3708" s="20">
        <f>Ugovori_OPULJP[[#This Row],[Bespovratna sredstva - Ukupno (EU+Nac) HRK
= Ukupna ugovorena vrijednost bespovratnih sredstava]]/7.5345</f>
        <v>225947.30904505937</v>
      </c>
      <c r="U3708" s="51">
        <v>0</v>
      </c>
      <c r="V3708" s="52">
        <f>Ugovori_OPULJP[[#This Row],[Javni doprinos korisnika - HRK]]/7.5345</f>
        <v>0</v>
      </c>
      <c r="W3708" s="19">
        <v>0</v>
      </c>
      <c r="X3708" s="20">
        <f>Ugovori_OPULJP[[#This Row],[Privatni doprinos korisnika - HRK]]/7.5345</f>
        <v>0</v>
      </c>
      <c r="Y3708" s="21">
        <f>Ugovori_OPULJP[[#This Row],[Bespovratna sredstva - Ukupno (EU+Nac) HRK
= Ukupna ugovorena vrijednost bespovratnih sredstava]]+Ugovori_OPULJP[[#This Row],[Javni doprinos korisnika - HRK]]+Ugovori_OPULJP[[#This Row],[Privatni doprinos korisnika - HRK]]</f>
        <v>1702400</v>
      </c>
      <c r="Z3708" s="22">
        <f>Ugovori_OPULJP[[#This Row],[UKUPNI PRIHVATLJIVI IZDACI
TOTAL ELIGIBLE EXPENDITURE
= Bespovratna sredstva ukupno + doprinos korisnika
= Ukupni prihvatljivi troškovi
= Ukupna ugovorena vrijednost projekta HRK]]/7.5345</f>
        <v>225947.30904505937</v>
      </c>
      <c r="AA3708" s="13" t="s">
        <v>22</v>
      </c>
      <c r="AB3708" s="13" t="s">
        <v>145</v>
      </c>
      <c r="AC3708" s="98" t="s">
        <v>13425</v>
      </c>
      <c r="AD3708" s="12" t="s">
        <v>2794</v>
      </c>
    </row>
    <row r="3709" spans="1:30" ht="88.5" customHeight="1" x14ac:dyDescent="0.3">
      <c r="A3709" s="10" t="s">
        <v>13426</v>
      </c>
      <c r="B3709" s="11" t="s">
        <v>2787</v>
      </c>
      <c r="C3709" s="12" t="s">
        <v>2788</v>
      </c>
      <c r="D3709" s="12" t="s">
        <v>3769</v>
      </c>
      <c r="E3709" s="13" t="s">
        <v>63</v>
      </c>
      <c r="F3709" s="53" t="s">
        <v>13427</v>
      </c>
      <c r="G3709" s="53" t="s">
        <v>13428</v>
      </c>
      <c r="H3709" s="70">
        <v>44123</v>
      </c>
      <c r="I3709" s="70">
        <v>44853</v>
      </c>
      <c r="J3709" s="17" t="str">
        <f>IF(Ugovori_OPULJP[[#This Row],[DATUM ZAVRŠETKA OPERACIJE]]&gt;DATE(2023,12,31),"u provedbi","završen")</f>
        <v>završen</v>
      </c>
      <c r="K3709" s="15" t="s">
        <v>117</v>
      </c>
      <c r="L3709" s="15" t="s">
        <v>117</v>
      </c>
      <c r="M3709" s="18">
        <v>0.85</v>
      </c>
      <c r="N3709" s="18">
        <v>0.15</v>
      </c>
      <c r="O3709" s="19">
        <f>Ugovori_OPULJP[[#This Row],[Bespovratna sredstva - Ukupno (EU+Nac) HRK
= Ukupna ugovorena vrijednost bespovratnih sredstava]]*Ugovori_OPULJP[[#This Row],[EU STOPA SUFINANCIRANJA %
EU CO-FINANCING RATE %]]</f>
        <v>716525.95349999995</v>
      </c>
      <c r="P3709" s="20">
        <f>Ugovori_OPULJP[[#This Row],[Bespovratna sredstva - EU dio - HRK]]/7.5345</f>
        <v>95099.336850487744</v>
      </c>
      <c r="Q3709" s="51">
        <f>Ugovori_OPULJP[[#This Row],[Bespovratna sredstva - Ukupno (EU+Nac) HRK
= Ukupna ugovorena vrijednost bespovratnih sredstava]]*Ugovori_OPULJP[[#This Row],[STOPA NACIONALNOG SUFINANCIRANJA %]]</f>
        <v>126445.75649999999</v>
      </c>
      <c r="R3709" s="52">
        <f>Ugovori_OPULJP[[#This Row],[Bespovratna sredstva - Nacionalni dio - HRK]]/7.5345</f>
        <v>16782.235914791956</v>
      </c>
      <c r="S3709" s="19">
        <v>842971.71</v>
      </c>
      <c r="T3709" s="20">
        <f>Ugovori_OPULJP[[#This Row],[Bespovratna sredstva - Ukupno (EU+Nac) HRK
= Ukupna ugovorena vrijednost bespovratnih sredstava]]/7.5345</f>
        <v>111881.57276527971</v>
      </c>
      <c r="U3709" s="51">
        <v>0</v>
      </c>
      <c r="V3709" s="52">
        <f>Ugovori_OPULJP[[#This Row],[Javni doprinos korisnika - HRK]]/7.5345</f>
        <v>0</v>
      </c>
      <c r="W3709" s="19">
        <v>0</v>
      </c>
      <c r="X3709" s="20">
        <f>Ugovori_OPULJP[[#This Row],[Privatni doprinos korisnika - HRK]]/7.5345</f>
        <v>0</v>
      </c>
      <c r="Y3709" s="21">
        <f>Ugovori_OPULJP[[#This Row],[Bespovratna sredstva - Ukupno (EU+Nac) HRK
= Ukupna ugovorena vrijednost bespovratnih sredstava]]+Ugovori_OPULJP[[#This Row],[Javni doprinos korisnika - HRK]]+Ugovori_OPULJP[[#This Row],[Privatni doprinos korisnika - HRK]]</f>
        <v>842971.71</v>
      </c>
      <c r="Z3709" s="22">
        <f>Ugovori_OPULJP[[#This Row],[UKUPNI PRIHVATLJIVI IZDACI
TOTAL ELIGIBLE EXPENDITURE
= Bespovratna sredstva ukupno + doprinos korisnika
= Ukupni prihvatljivi troškovi
= Ukupna ugovorena vrijednost projekta HRK]]/7.5345</f>
        <v>111881.57276527971</v>
      </c>
      <c r="AA3709" s="13" t="s">
        <v>22</v>
      </c>
      <c r="AB3709" s="13" t="s">
        <v>145</v>
      </c>
      <c r="AC3709" s="98" t="s">
        <v>13429</v>
      </c>
      <c r="AD3709" s="12" t="s">
        <v>2794</v>
      </c>
    </row>
    <row r="3710" spans="1:30" ht="88.5" customHeight="1" x14ac:dyDescent="0.3">
      <c r="A3710" s="10" t="s">
        <v>13430</v>
      </c>
      <c r="B3710" s="11" t="s">
        <v>2787</v>
      </c>
      <c r="C3710" s="12" t="s">
        <v>2788</v>
      </c>
      <c r="D3710" s="12" t="s">
        <v>3769</v>
      </c>
      <c r="E3710" s="13" t="s">
        <v>63</v>
      </c>
      <c r="F3710" s="53" t="s">
        <v>13431</v>
      </c>
      <c r="G3710" s="53" t="s">
        <v>13432</v>
      </c>
      <c r="H3710" s="70">
        <v>44118</v>
      </c>
      <c r="I3710" s="70">
        <v>45060</v>
      </c>
      <c r="J3710" s="17" t="str">
        <f>IF(Ugovori_OPULJP[[#This Row],[DATUM ZAVRŠETKA OPERACIJE]]&gt;DATE(2023,12,31),"u provedbi","završen")</f>
        <v>završen</v>
      </c>
      <c r="K3710" s="15" t="s">
        <v>144</v>
      </c>
      <c r="L3710" s="15" t="s">
        <v>144</v>
      </c>
      <c r="M3710" s="18">
        <v>0.85</v>
      </c>
      <c r="N3710" s="18">
        <v>0.15</v>
      </c>
      <c r="O3710" s="19">
        <f>Ugovori_OPULJP[[#This Row],[Bespovratna sredstva - Ukupno (EU+Nac) HRK
= Ukupna ugovorena vrijednost bespovratnih sredstava]]*Ugovori_OPULJP[[#This Row],[EU STOPA SUFINANCIRANJA %
EU CO-FINANCING RATE %]]</f>
        <v>1308286</v>
      </c>
      <c r="P3710" s="20">
        <f>Ugovori_OPULJP[[#This Row],[Bespovratna sredstva - EU dio - HRK]]/7.5345</f>
        <v>173639.39212953745</v>
      </c>
      <c r="Q3710" s="51">
        <f>Ugovori_OPULJP[[#This Row],[Bespovratna sredstva - Ukupno (EU+Nac) HRK
= Ukupna ugovorena vrijednost bespovratnih sredstava]]*Ugovori_OPULJP[[#This Row],[STOPA NACIONALNOG SUFINANCIRANJA %]]</f>
        <v>230874</v>
      </c>
      <c r="R3710" s="52">
        <f>Ugovori_OPULJP[[#This Row],[Bespovratna sredstva - Nacionalni dio - HRK]]/7.5345</f>
        <v>30642.245669918375</v>
      </c>
      <c r="S3710" s="19">
        <v>1539160</v>
      </c>
      <c r="T3710" s="20">
        <f>Ugovori_OPULJP[[#This Row],[Bespovratna sredstva - Ukupno (EU+Nac) HRK
= Ukupna ugovorena vrijednost bespovratnih sredstava]]/7.5345</f>
        <v>204281.63779945581</v>
      </c>
      <c r="U3710" s="51">
        <v>0</v>
      </c>
      <c r="V3710" s="52">
        <f>Ugovori_OPULJP[[#This Row],[Javni doprinos korisnika - HRK]]/7.5345</f>
        <v>0</v>
      </c>
      <c r="W3710" s="19">
        <v>0</v>
      </c>
      <c r="X3710" s="20">
        <f>Ugovori_OPULJP[[#This Row],[Privatni doprinos korisnika - HRK]]/7.5345</f>
        <v>0</v>
      </c>
      <c r="Y3710" s="21">
        <f>Ugovori_OPULJP[[#This Row],[Bespovratna sredstva - Ukupno (EU+Nac) HRK
= Ukupna ugovorena vrijednost bespovratnih sredstava]]+Ugovori_OPULJP[[#This Row],[Javni doprinos korisnika - HRK]]+Ugovori_OPULJP[[#This Row],[Privatni doprinos korisnika - HRK]]</f>
        <v>1539160</v>
      </c>
      <c r="Z3710" s="22">
        <f>Ugovori_OPULJP[[#This Row],[UKUPNI PRIHVATLJIVI IZDACI
TOTAL ELIGIBLE EXPENDITURE
= Bespovratna sredstva ukupno + doprinos korisnika
= Ukupni prihvatljivi troškovi
= Ukupna ugovorena vrijednost projekta HRK]]/7.5345</f>
        <v>204281.63779945581</v>
      </c>
      <c r="AA3710" s="13" t="s">
        <v>22</v>
      </c>
      <c r="AB3710" s="13" t="s">
        <v>145</v>
      </c>
      <c r="AC3710" s="98" t="s">
        <v>13433</v>
      </c>
      <c r="AD3710" s="12" t="s">
        <v>2794</v>
      </c>
    </row>
    <row r="3711" spans="1:30" ht="88.5" customHeight="1" x14ac:dyDescent="0.3">
      <c r="A3711" s="31" t="s">
        <v>13434</v>
      </c>
      <c r="B3711" s="25" t="s">
        <v>2787</v>
      </c>
      <c r="C3711" s="26" t="s">
        <v>2788</v>
      </c>
      <c r="D3711" s="26" t="s">
        <v>13435</v>
      </c>
      <c r="E3711" s="27" t="s">
        <v>63</v>
      </c>
      <c r="F3711" s="32" t="s">
        <v>13436</v>
      </c>
      <c r="G3711" s="14" t="s">
        <v>10533</v>
      </c>
      <c r="H3711" s="29">
        <v>44328</v>
      </c>
      <c r="I3711" s="29">
        <v>45057</v>
      </c>
      <c r="J3711" s="17" t="str">
        <f>IF(Ugovori_OPULJP[[#This Row],[DATUM ZAVRŠETKA OPERACIJE]]&gt;DATE(2023,12,31),"u provedbi","završen")</f>
        <v>završen</v>
      </c>
      <c r="K3711" s="28" t="s">
        <v>13437</v>
      </c>
      <c r="L3711" s="28" t="s">
        <v>21</v>
      </c>
      <c r="M3711" s="18">
        <v>0.85</v>
      </c>
      <c r="N3711" s="18">
        <v>0.15</v>
      </c>
      <c r="O3711" s="19">
        <f>Ugovori_OPULJP[[#This Row],[Bespovratna sredstva - Ukupno (EU+Nac) HRK
= Ukupna ugovorena vrijednost bespovratnih sredstava]]*Ugovori_OPULJP[[#This Row],[EU STOPA SUFINANCIRANJA %
EU CO-FINANCING RATE %]]</f>
        <v>1596971.6444999999</v>
      </c>
      <c r="P3711" s="20">
        <f>Ugovori_OPULJP[[#This Row],[Bespovratna sredstva - EU dio - HRK]]/7.5345</f>
        <v>211954.56161656379</v>
      </c>
      <c r="Q3711" s="19">
        <f>Ugovori_OPULJP[[#This Row],[Bespovratna sredstva - Ukupno (EU+Nac) HRK
= Ukupna ugovorena vrijednost bespovratnih sredstava]]*Ugovori_OPULJP[[#This Row],[STOPA NACIONALNOG SUFINANCIRANJA %]]</f>
        <v>281818.52549999999</v>
      </c>
      <c r="R3711" s="20">
        <f>Ugovori_OPULJP[[#This Row],[Bespovratna sredstva - Nacionalni dio - HRK]]/7.5345</f>
        <v>37403.746167628902</v>
      </c>
      <c r="S3711" s="21">
        <v>1878790.17</v>
      </c>
      <c r="T3711" s="22">
        <f>Ugovori_OPULJP[[#This Row],[Bespovratna sredstva - Ukupno (EU+Nac) HRK
= Ukupna ugovorena vrijednost bespovratnih sredstava]]/7.5345</f>
        <v>249358.3077841927</v>
      </c>
      <c r="U3711" s="19">
        <v>0</v>
      </c>
      <c r="V3711" s="20">
        <f>Ugovori_OPULJP[[#This Row],[Javni doprinos korisnika - HRK]]/7.5345</f>
        <v>0</v>
      </c>
      <c r="W3711" s="19">
        <v>0</v>
      </c>
      <c r="X3711" s="20">
        <f>Ugovori_OPULJP[[#This Row],[Privatni doprinos korisnika - HRK]]/7.5345</f>
        <v>0</v>
      </c>
      <c r="Y3711" s="21">
        <f>Ugovori_OPULJP[[#This Row],[Bespovratna sredstva - Ukupno (EU+Nac) HRK
= Ukupna ugovorena vrijednost bespovratnih sredstava]]+Ugovori_OPULJP[[#This Row],[Javni doprinos korisnika - HRK]]+Ugovori_OPULJP[[#This Row],[Privatni doprinos korisnika - HRK]]</f>
        <v>1878790.17</v>
      </c>
      <c r="Z3711" s="22">
        <f>Ugovori_OPULJP[[#This Row],[UKUPNI PRIHVATLJIVI IZDACI
TOTAL ELIGIBLE EXPENDITURE
= Bespovratna sredstva ukupno + doprinos korisnika
= Ukupni prihvatljivi troškovi
= Ukupna ugovorena vrijednost projekta HRK]]/7.5345</f>
        <v>249358.3077841927</v>
      </c>
      <c r="AA3711" s="27" t="s">
        <v>2792</v>
      </c>
      <c r="AB3711" s="27" t="s">
        <v>145</v>
      </c>
      <c r="AC3711" s="91" t="s">
        <v>13438</v>
      </c>
      <c r="AD3711" s="33" t="s">
        <v>2794</v>
      </c>
    </row>
    <row r="3712" spans="1:30" ht="88.5" customHeight="1" x14ac:dyDescent="0.3">
      <c r="A3712" s="31" t="s">
        <v>13439</v>
      </c>
      <c r="B3712" s="25" t="s">
        <v>2787</v>
      </c>
      <c r="C3712" s="26" t="s">
        <v>2788</v>
      </c>
      <c r="D3712" s="26" t="s">
        <v>13435</v>
      </c>
      <c r="E3712" s="13" t="s">
        <v>63</v>
      </c>
      <c r="F3712" s="25" t="s">
        <v>13440</v>
      </c>
      <c r="G3712" s="25" t="s">
        <v>13441</v>
      </c>
      <c r="H3712" s="29">
        <v>44195</v>
      </c>
      <c r="I3712" s="29">
        <v>44925</v>
      </c>
      <c r="J3712" s="17" t="str">
        <f>IF(Ugovori_OPULJP[[#This Row],[DATUM ZAVRŠETKA OPERACIJE]]&gt;DATE(2023,12,31),"u provedbi","završen")</f>
        <v>završen</v>
      </c>
      <c r="K3712" s="28" t="s">
        <v>586</v>
      </c>
      <c r="L3712" s="28" t="s">
        <v>586</v>
      </c>
      <c r="M3712" s="18">
        <v>0.85</v>
      </c>
      <c r="N3712" s="18">
        <v>0.15</v>
      </c>
      <c r="O3712" s="19">
        <f>Ugovori_OPULJP[[#This Row],[Bespovratna sredstva - Ukupno (EU+Nac) HRK
= Ukupna ugovorena vrijednost bespovratnih sredstava]]*Ugovori_OPULJP[[#This Row],[EU STOPA SUFINANCIRANJA %
EU CO-FINANCING RATE %]]</f>
        <v>1892114.892</v>
      </c>
      <c r="P3712" s="20">
        <f>Ugovori_OPULJP[[#This Row],[Bespovratna sredstva - EU dio - HRK]]/7.5345</f>
        <v>251126.80230937686</v>
      </c>
      <c r="Q3712" s="19">
        <f>Ugovori_OPULJP[[#This Row],[Bespovratna sredstva - Ukupno (EU+Nac) HRK
= Ukupna ugovorena vrijednost bespovratnih sredstava]]*Ugovori_OPULJP[[#This Row],[STOPA NACIONALNOG SUFINANCIRANJA %]]</f>
        <v>333902.62799999997</v>
      </c>
      <c r="R3712" s="20">
        <f>Ugovori_OPULJP[[#This Row],[Bespovratna sredstva - Nacionalni dio - HRK]]/7.5345</f>
        <v>44316.494525184149</v>
      </c>
      <c r="S3712" s="21">
        <v>2226017.52</v>
      </c>
      <c r="T3712" s="22">
        <f>Ugovori_OPULJP[[#This Row],[Bespovratna sredstva - Ukupno (EU+Nac) HRK
= Ukupna ugovorena vrijednost bespovratnih sredstava]]/7.5345</f>
        <v>295443.29683456098</v>
      </c>
      <c r="U3712" s="19">
        <v>0</v>
      </c>
      <c r="V3712" s="20">
        <f>Ugovori_OPULJP[[#This Row],[Javni doprinos korisnika - HRK]]/7.5345</f>
        <v>0</v>
      </c>
      <c r="W3712" s="19">
        <v>0</v>
      </c>
      <c r="X3712" s="20">
        <f>Ugovori_OPULJP[[#This Row],[Privatni doprinos korisnika - HRK]]/7.5345</f>
        <v>0</v>
      </c>
      <c r="Y3712" s="21">
        <f>Ugovori_OPULJP[[#This Row],[Bespovratna sredstva - Ukupno (EU+Nac) HRK
= Ukupna ugovorena vrijednost bespovratnih sredstava]]+Ugovori_OPULJP[[#This Row],[Javni doprinos korisnika - HRK]]+Ugovori_OPULJP[[#This Row],[Privatni doprinos korisnika - HRK]]</f>
        <v>2226017.52</v>
      </c>
      <c r="Z3712" s="22">
        <f>Ugovori_OPULJP[[#This Row],[UKUPNI PRIHVATLJIVI IZDACI
TOTAL ELIGIBLE EXPENDITURE
= Bespovratna sredstva ukupno + doprinos korisnika
= Ukupni prihvatljivi troškovi
= Ukupna ugovorena vrijednost projekta HRK]]/7.5345</f>
        <v>295443.29683456098</v>
      </c>
      <c r="AA3712" s="27" t="s">
        <v>2792</v>
      </c>
      <c r="AB3712" s="27" t="s">
        <v>145</v>
      </c>
      <c r="AC3712" s="91" t="s">
        <v>13442</v>
      </c>
      <c r="AD3712" s="26" t="s">
        <v>2794</v>
      </c>
    </row>
    <row r="3713" spans="1:30" ht="88.5" customHeight="1" x14ac:dyDescent="0.3">
      <c r="A3713" s="31" t="s">
        <v>13443</v>
      </c>
      <c r="B3713" s="25" t="s">
        <v>2787</v>
      </c>
      <c r="C3713" s="26" t="s">
        <v>2788</v>
      </c>
      <c r="D3713" s="26" t="s">
        <v>13435</v>
      </c>
      <c r="E3713" s="13" t="s">
        <v>63</v>
      </c>
      <c r="F3713" s="113" t="s">
        <v>13444</v>
      </c>
      <c r="G3713" s="32" t="s">
        <v>4677</v>
      </c>
      <c r="H3713" s="29">
        <v>44193</v>
      </c>
      <c r="I3713" s="29">
        <v>44923</v>
      </c>
      <c r="J3713" s="17" t="str">
        <f>IF(Ugovori_OPULJP[[#This Row],[DATUM ZAVRŠETKA OPERACIJE]]&gt;DATE(2023,12,31),"u provedbi","završen")</f>
        <v>završen</v>
      </c>
      <c r="K3713" s="28" t="s">
        <v>13445</v>
      </c>
      <c r="L3713" s="28" t="s">
        <v>21</v>
      </c>
      <c r="M3713" s="18">
        <v>0.85</v>
      </c>
      <c r="N3713" s="18">
        <v>0.15</v>
      </c>
      <c r="O3713" s="19">
        <f>Ugovori_OPULJP[[#This Row],[Bespovratna sredstva - Ukupno (EU+Nac) HRK
= Ukupna ugovorena vrijednost bespovratnih sredstava]]*Ugovori_OPULJP[[#This Row],[EU STOPA SUFINANCIRANJA %
EU CO-FINANCING RATE %]]</f>
        <v>1984280.2815</v>
      </c>
      <c r="P3713" s="20">
        <f>Ugovori_OPULJP[[#This Row],[Bespovratna sredstva - EU dio - HRK]]/7.5345</f>
        <v>263359.25164244475</v>
      </c>
      <c r="Q3713" s="19">
        <f>Ugovori_OPULJP[[#This Row],[Bespovratna sredstva - Ukupno (EU+Nac) HRK
= Ukupna ugovorena vrijednost bespovratnih sredstava]]*Ugovori_OPULJP[[#This Row],[STOPA NACIONALNOG SUFINANCIRANJA %]]</f>
        <v>350167.10850000003</v>
      </c>
      <c r="R3713" s="20">
        <f>Ugovori_OPULJP[[#This Row],[Bespovratna sredstva - Nacionalni dio - HRK]]/7.5345</f>
        <v>46475.162054549073</v>
      </c>
      <c r="S3713" s="21">
        <v>2334447.39</v>
      </c>
      <c r="T3713" s="22">
        <f>Ugovori_OPULJP[[#This Row],[Bespovratna sredstva - Ukupno (EU+Nac) HRK
= Ukupna ugovorena vrijednost bespovratnih sredstava]]/7.5345</f>
        <v>309834.41369699384</v>
      </c>
      <c r="U3713" s="19">
        <v>0</v>
      </c>
      <c r="V3713" s="20">
        <f>Ugovori_OPULJP[[#This Row],[Javni doprinos korisnika - HRK]]/7.5345</f>
        <v>0</v>
      </c>
      <c r="W3713" s="19">
        <v>0</v>
      </c>
      <c r="X3713" s="20">
        <f>Ugovori_OPULJP[[#This Row],[Privatni doprinos korisnika - HRK]]/7.5345</f>
        <v>0</v>
      </c>
      <c r="Y3713" s="21">
        <f>Ugovori_OPULJP[[#This Row],[Bespovratna sredstva - Ukupno (EU+Nac) HRK
= Ukupna ugovorena vrijednost bespovratnih sredstava]]+Ugovori_OPULJP[[#This Row],[Javni doprinos korisnika - HRK]]+Ugovori_OPULJP[[#This Row],[Privatni doprinos korisnika - HRK]]</f>
        <v>2334447.39</v>
      </c>
      <c r="Z3713" s="22">
        <f>Ugovori_OPULJP[[#This Row],[UKUPNI PRIHVATLJIVI IZDACI
TOTAL ELIGIBLE EXPENDITURE
= Bespovratna sredstva ukupno + doprinos korisnika
= Ukupni prihvatljivi troškovi
= Ukupna ugovorena vrijednost projekta HRK]]/7.5345</f>
        <v>309834.41369699384</v>
      </c>
      <c r="AA3713" s="27" t="s">
        <v>2792</v>
      </c>
      <c r="AB3713" s="27" t="s">
        <v>145</v>
      </c>
      <c r="AC3713" s="91" t="s">
        <v>13446</v>
      </c>
      <c r="AD3713" s="26" t="s">
        <v>2794</v>
      </c>
    </row>
    <row r="3714" spans="1:30" ht="88.5" customHeight="1" x14ac:dyDescent="0.3">
      <c r="A3714" s="31" t="s">
        <v>13447</v>
      </c>
      <c r="B3714" s="25" t="s">
        <v>2787</v>
      </c>
      <c r="C3714" s="26" t="s">
        <v>2788</v>
      </c>
      <c r="D3714" s="26" t="s">
        <v>13435</v>
      </c>
      <c r="E3714" s="27" t="s">
        <v>63</v>
      </c>
      <c r="F3714" s="32" t="s">
        <v>13448</v>
      </c>
      <c r="G3714" s="32" t="s">
        <v>13449</v>
      </c>
      <c r="H3714" s="29">
        <v>44328</v>
      </c>
      <c r="I3714" s="29">
        <v>44938</v>
      </c>
      <c r="J3714" s="17" t="str">
        <f>IF(Ugovori_OPULJP[[#This Row],[DATUM ZAVRŠETKA OPERACIJE]]&gt;DATE(2023,12,31),"u provedbi","završen")</f>
        <v>završen</v>
      </c>
      <c r="K3714" s="28" t="s">
        <v>240</v>
      </c>
      <c r="L3714" s="28" t="s">
        <v>240</v>
      </c>
      <c r="M3714" s="18">
        <v>0.85</v>
      </c>
      <c r="N3714" s="18">
        <v>0.15</v>
      </c>
      <c r="O3714" s="19">
        <f>Ugovori_OPULJP[[#This Row],[Bespovratna sredstva - Ukupno (EU+Nac) HRK
= Ukupna ugovorena vrijednost bespovratnih sredstava]]*Ugovori_OPULJP[[#This Row],[EU STOPA SUFINANCIRANJA %
EU CO-FINANCING RATE %]]</f>
        <v>1848545.4135</v>
      </c>
      <c r="P3714" s="20">
        <f>Ugovori_OPULJP[[#This Row],[Bespovratna sredstva - EU dio - HRK]]/7.5345</f>
        <v>245344.13876169617</v>
      </c>
      <c r="Q3714" s="19">
        <f>Ugovori_OPULJP[[#This Row],[Bespovratna sredstva - Ukupno (EU+Nac) HRK
= Ukupna ugovorena vrijednost bespovratnih sredstava]]*Ugovori_OPULJP[[#This Row],[STOPA NACIONALNOG SUFINANCIRANJA %]]</f>
        <v>326213.89649999997</v>
      </c>
      <c r="R3714" s="20">
        <f>Ugovori_OPULJP[[#This Row],[Bespovratna sredstva - Nacionalni dio - HRK]]/7.5345</f>
        <v>43296.024487358147</v>
      </c>
      <c r="S3714" s="21">
        <v>2174759.31</v>
      </c>
      <c r="T3714" s="22">
        <f>Ugovori_OPULJP[[#This Row],[Bespovratna sredstva - Ukupno (EU+Nac) HRK
= Ukupna ugovorena vrijednost bespovratnih sredstava]]/7.5345</f>
        <v>288640.16324905434</v>
      </c>
      <c r="U3714" s="19">
        <v>0</v>
      </c>
      <c r="V3714" s="20">
        <f>Ugovori_OPULJP[[#This Row],[Javni doprinos korisnika - HRK]]/7.5345</f>
        <v>0</v>
      </c>
      <c r="W3714" s="19">
        <v>0</v>
      </c>
      <c r="X3714" s="20">
        <f>Ugovori_OPULJP[[#This Row],[Privatni doprinos korisnika - HRK]]/7.5345</f>
        <v>0</v>
      </c>
      <c r="Y3714" s="21">
        <f>Ugovori_OPULJP[[#This Row],[Bespovratna sredstva - Ukupno (EU+Nac) HRK
= Ukupna ugovorena vrijednost bespovratnih sredstava]]+Ugovori_OPULJP[[#This Row],[Javni doprinos korisnika - HRK]]+Ugovori_OPULJP[[#This Row],[Privatni doprinos korisnika - HRK]]</f>
        <v>2174759.31</v>
      </c>
      <c r="Z3714" s="22">
        <f>Ugovori_OPULJP[[#This Row],[UKUPNI PRIHVATLJIVI IZDACI
TOTAL ELIGIBLE EXPENDITURE
= Bespovratna sredstva ukupno + doprinos korisnika
= Ukupni prihvatljivi troškovi
= Ukupna ugovorena vrijednost projekta HRK]]/7.5345</f>
        <v>288640.16324905434</v>
      </c>
      <c r="AA3714" s="27" t="s">
        <v>2792</v>
      </c>
      <c r="AB3714" s="27" t="s">
        <v>145</v>
      </c>
      <c r="AC3714" s="91" t="s">
        <v>13450</v>
      </c>
      <c r="AD3714" s="33" t="s">
        <v>2794</v>
      </c>
    </row>
    <row r="3715" spans="1:30" ht="88.5" customHeight="1" x14ac:dyDescent="0.3">
      <c r="A3715" s="31" t="s">
        <v>13451</v>
      </c>
      <c r="B3715" s="25" t="s">
        <v>2787</v>
      </c>
      <c r="C3715" s="26" t="s">
        <v>2788</v>
      </c>
      <c r="D3715" s="26" t="s">
        <v>13435</v>
      </c>
      <c r="E3715" s="27" t="s">
        <v>63</v>
      </c>
      <c r="F3715" s="32" t="s">
        <v>13452</v>
      </c>
      <c r="G3715" s="32" t="s">
        <v>9678</v>
      </c>
      <c r="H3715" s="29">
        <v>44328</v>
      </c>
      <c r="I3715" s="29">
        <v>45058</v>
      </c>
      <c r="J3715" s="17" t="str">
        <f>IF(Ugovori_OPULJP[[#This Row],[DATUM ZAVRŠETKA OPERACIJE]]&gt;DATE(2023,12,31),"u provedbi","završen")</f>
        <v>završen</v>
      </c>
      <c r="K3715" s="28" t="s">
        <v>7255</v>
      </c>
      <c r="L3715" s="28" t="s">
        <v>86</v>
      </c>
      <c r="M3715" s="18">
        <v>0.85</v>
      </c>
      <c r="N3715" s="18">
        <v>0.15</v>
      </c>
      <c r="O3715" s="19">
        <f>Ugovori_OPULJP[[#This Row],[Bespovratna sredstva - Ukupno (EU+Nac) HRK
= Ukupna ugovorena vrijednost bespovratnih sredstava]]*Ugovori_OPULJP[[#This Row],[EU STOPA SUFINANCIRANJA %
EU CO-FINANCING RATE %]]</f>
        <v>2277517.727</v>
      </c>
      <c r="P3715" s="20">
        <f>Ugovori_OPULJP[[#This Row],[Bespovratna sredstva - EU dio - HRK]]/7.5345</f>
        <v>302278.54894153558</v>
      </c>
      <c r="Q3715" s="19">
        <f>Ugovori_OPULJP[[#This Row],[Bespovratna sredstva - Ukupno (EU+Nac) HRK
= Ukupna ugovorena vrijednost bespovratnih sredstava]]*Ugovori_OPULJP[[#This Row],[STOPA NACIONALNOG SUFINANCIRANJA %]]</f>
        <v>401914.89299999998</v>
      </c>
      <c r="R3715" s="20">
        <f>Ugovori_OPULJP[[#This Row],[Bespovratna sredstva - Nacionalni dio - HRK]]/7.5345</f>
        <v>53343.273342623921</v>
      </c>
      <c r="S3715" s="21">
        <v>2679432.62</v>
      </c>
      <c r="T3715" s="22">
        <f>Ugovori_OPULJP[[#This Row],[Bespovratna sredstva - Ukupno (EU+Nac) HRK
= Ukupna ugovorena vrijednost bespovratnih sredstava]]/7.5345</f>
        <v>355621.82228415954</v>
      </c>
      <c r="U3715" s="19">
        <v>0</v>
      </c>
      <c r="V3715" s="20">
        <f>Ugovori_OPULJP[[#This Row],[Javni doprinos korisnika - HRK]]/7.5345</f>
        <v>0</v>
      </c>
      <c r="W3715" s="19">
        <v>0</v>
      </c>
      <c r="X3715" s="20">
        <f>Ugovori_OPULJP[[#This Row],[Privatni doprinos korisnika - HRK]]/7.5345</f>
        <v>0</v>
      </c>
      <c r="Y3715" s="21">
        <f>Ugovori_OPULJP[[#This Row],[Bespovratna sredstva - Ukupno (EU+Nac) HRK
= Ukupna ugovorena vrijednost bespovratnih sredstava]]+Ugovori_OPULJP[[#This Row],[Javni doprinos korisnika - HRK]]+Ugovori_OPULJP[[#This Row],[Privatni doprinos korisnika - HRK]]</f>
        <v>2679432.62</v>
      </c>
      <c r="Z3715" s="22">
        <f>Ugovori_OPULJP[[#This Row],[UKUPNI PRIHVATLJIVI IZDACI
TOTAL ELIGIBLE EXPENDITURE
= Bespovratna sredstva ukupno + doprinos korisnika
= Ukupni prihvatljivi troškovi
= Ukupna ugovorena vrijednost projekta HRK]]/7.5345</f>
        <v>355621.82228415954</v>
      </c>
      <c r="AA3715" s="27" t="s">
        <v>2792</v>
      </c>
      <c r="AB3715" s="27" t="s">
        <v>145</v>
      </c>
      <c r="AC3715" s="91" t="s">
        <v>13453</v>
      </c>
      <c r="AD3715" s="33" t="s">
        <v>2794</v>
      </c>
    </row>
    <row r="3716" spans="1:30" ht="88.5" customHeight="1" x14ac:dyDescent="0.3">
      <c r="A3716" s="31" t="s">
        <v>13454</v>
      </c>
      <c r="B3716" s="25" t="s">
        <v>2787</v>
      </c>
      <c r="C3716" s="26" t="s">
        <v>2788</v>
      </c>
      <c r="D3716" s="26" t="s">
        <v>13435</v>
      </c>
      <c r="E3716" s="13" t="s">
        <v>63</v>
      </c>
      <c r="F3716" s="25" t="s">
        <v>13455</v>
      </c>
      <c r="G3716" s="25" t="s">
        <v>13456</v>
      </c>
      <c r="H3716" s="29">
        <v>44194</v>
      </c>
      <c r="I3716" s="29">
        <v>44924</v>
      </c>
      <c r="J3716" s="17" t="str">
        <f>IF(Ugovori_OPULJP[[#This Row],[DATUM ZAVRŠETKA OPERACIJE]]&gt;DATE(2023,12,31),"u provedbi","završen")</f>
        <v>završen</v>
      </c>
      <c r="K3716" s="28" t="s">
        <v>20</v>
      </c>
      <c r="L3716" s="15" t="s">
        <v>380</v>
      </c>
      <c r="M3716" s="18">
        <v>0.85</v>
      </c>
      <c r="N3716" s="18">
        <v>0.15</v>
      </c>
      <c r="O3716" s="19">
        <f>Ugovori_OPULJP[[#This Row],[Bespovratna sredstva - Ukupno (EU+Nac) HRK
= Ukupna ugovorena vrijednost bespovratnih sredstava]]*Ugovori_OPULJP[[#This Row],[EU STOPA SUFINANCIRANJA %
EU CO-FINANCING RATE %]]</f>
        <v>1920385.2034999998</v>
      </c>
      <c r="P3716" s="20">
        <f>Ugovori_OPULJP[[#This Row],[Bespovratna sredstva - EU dio - HRK]]/7.5345</f>
        <v>254878.91744641314</v>
      </c>
      <c r="Q3716" s="19">
        <f>Ugovori_OPULJP[[#This Row],[Bespovratna sredstva - Ukupno (EU+Nac) HRK
= Ukupna ugovorena vrijednost bespovratnih sredstava]]*Ugovori_OPULJP[[#This Row],[STOPA NACIONALNOG SUFINANCIRANJA %]]</f>
        <v>338891.50649999996</v>
      </c>
      <c r="R3716" s="20">
        <f>Ugovori_OPULJP[[#This Row],[Bespovratna sredstva - Nacionalni dio - HRK]]/7.5345</f>
        <v>44978.632490543489</v>
      </c>
      <c r="S3716" s="21">
        <v>2259276.71</v>
      </c>
      <c r="T3716" s="22">
        <f>Ugovori_OPULJP[[#This Row],[Bespovratna sredstva - Ukupno (EU+Nac) HRK
= Ukupna ugovorena vrijednost bespovratnih sredstava]]/7.5345</f>
        <v>299857.54993695667</v>
      </c>
      <c r="U3716" s="19">
        <v>0</v>
      </c>
      <c r="V3716" s="20">
        <f>Ugovori_OPULJP[[#This Row],[Javni doprinos korisnika - HRK]]/7.5345</f>
        <v>0</v>
      </c>
      <c r="W3716" s="19">
        <v>0</v>
      </c>
      <c r="X3716" s="20">
        <f>Ugovori_OPULJP[[#This Row],[Privatni doprinos korisnika - HRK]]/7.5345</f>
        <v>0</v>
      </c>
      <c r="Y3716" s="21">
        <f>Ugovori_OPULJP[[#This Row],[Bespovratna sredstva - Ukupno (EU+Nac) HRK
= Ukupna ugovorena vrijednost bespovratnih sredstava]]+Ugovori_OPULJP[[#This Row],[Javni doprinos korisnika - HRK]]+Ugovori_OPULJP[[#This Row],[Privatni doprinos korisnika - HRK]]</f>
        <v>2259276.71</v>
      </c>
      <c r="Z3716" s="22">
        <f>Ugovori_OPULJP[[#This Row],[UKUPNI PRIHVATLJIVI IZDACI
TOTAL ELIGIBLE EXPENDITURE
= Bespovratna sredstva ukupno + doprinos korisnika
= Ukupni prihvatljivi troškovi
= Ukupna ugovorena vrijednost projekta HRK]]/7.5345</f>
        <v>299857.54993695667</v>
      </c>
      <c r="AA3716" s="27" t="s">
        <v>2792</v>
      </c>
      <c r="AB3716" s="27" t="s">
        <v>145</v>
      </c>
      <c r="AC3716" s="91" t="s">
        <v>13457</v>
      </c>
      <c r="AD3716" s="26" t="s">
        <v>2794</v>
      </c>
    </row>
    <row r="3717" spans="1:30" ht="88.5" customHeight="1" x14ac:dyDescent="0.3">
      <c r="A3717" s="31" t="s">
        <v>13458</v>
      </c>
      <c r="B3717" s="25" t="s">
        <v>2787</v>
      </c>
      <c r="C3717" s="26" t="s">
        <v>2788</v>
      </c>
      <c r="D3717" s="26" t="s">
        <v>13435</v>
      </c>
      <c r="E3717" s="13" t="s">
        <v>63</v>
      </c>
      <c r="F3717" s="25" t="s">
        <v>13459</v>
      </c>
      <c r="G3717" s="25" t="s">
        <v>13460</v>
      </c>
      <c r="H3717" s="29">
        <v>44194</v>
      </c>
      <c r="I3717" s="29">
        <v>44833</v>
      </c>
      <c r="J3717" s="17" t="str">
        <f>IF(Ugovori_OPULJP[[#This Row],[DATUM ZAVRŠETKA OPERACIJE]]&gt;DATE(2023,12,31),"u provedbi","završen")</f>
        <v>završen</v>
      </c>
      <c r="K3717" s="28" t="s">
        <v>13461</v>
      </c>
      <c r="L3717" s="28" t="s">
        <v>21</v>
      </c>
      <c r="M3717" s="18">
        <v>0.85</v>
      </c>
      <c r="N3717" s="18">
        <v>0.15</v>
      </c>
      <c r="O3717" s="19">
        <f>Ugovori_OPULJP[[#This Row],[Bespovratna sredstva - Ukupno (EU+Nac) HRK
= Ukupna ugovorena vrijednost bespovratnih sredstava]]*Ugovori_OPULJP[[#This Row],[EU STOPA SUFINANCIRANJA %
EU CO-FINANCING RATE %]]</f>
        <v>2511999.3815000001</v>
      </c>
      <c r="P3717" s="20">
        <f>Ugovori_OPULJP[[#This Row],[Bespovratna sredstva - EU dio - HRK]]/7.5345</f>
        <v>333399.61264848366</v>
      </c>
      <c r="Q3717" s="19">
        <f>Ugovori_OPULJP[[#This Row],[Bespovratna sredstva - Ukupno (EU+Nac) HRK
= Ukupna ugovorena vrijednost bespovratnih sredstava]]*Ugovori_OPULJP[[#This Row],[STOPA NACIONALNOG SUFINANCIRANJA %]]</f>
        <v>443294.0085</v>
      </c>
      <c r="R3717" s="20">
        <f>Ugovori_OPULJP[[#This Row],[Bespovratna sredstva - Nacionalni dio - HRK]]/7.5345</f>
        <v>58835.225761497109</v>
      </c>
      <c r="S3717" s="21">
        <v>2955293.39</v>
      </c>
      <c r="T3717" s="22">
        <f>Ugovori_OPULJP[[#This Row],[Bespovratna sredstva - Ukupno (EU+Nac) HRK
= Ukupna ugovorena vrijednost bespovratnih sredstava]]/7.5345</f>
        <v>392234.83840998076</v>
      </c>
      <c r="U3717" s="19">
        <v>0</v>
      </c>
      <c r="V3717" s="20">
        <f>Ugovori_OPULJP[[#This Row],[Javni doprinos korisnika - HRK]]/7.5345</f>
        <v>0</v>
      </c>
      <c r="W3717" s="19">
        <v>0</v>
      </c>
      <c r="X3717" s="20">
        <f>Ugovori_OPULJP[[#This Row],[Privatni doprinos korisnika - HRK]]/7.5345</f>
        <v>0</v>
      </c>
      <c r="Y3717" s="21">
        <f>Ugovori_OPULJP[[#This Row],[Bespovratna sredstva - Ukupno (EU+Nac) HRK
= Ukupna ugovorena vrijednost bespovratnih sredstava]]+Ugovori_OPULJP[[#This Row],[Javni doprinos korisnika - HRK]]+Ugovori_OPULJP[[#This Row],[Privatni doprinos korisnika - HRK]]</f>
        <v>2955293.39</v>
      </c>
      <c r="Z3717" s="22">
        <f>Ugovori_OPULJP[[#This Row],[UKUPNI PRIHVATLJIVI IZDACI
TOTAL ELIGIBLE EXPENDITURE
= Bespovratna sredstva ukupno + doprinos korisnika
= Ukupni prihvatljivi troškovi
= Ukupna ugovorena vrijednost projekta HRK]]/7.5345</f>
        <v>392234.83840998076</v>
      </c>
      <c r="AA3717" s="27" t="s">
        <v>2792</v>
      </c>
      <c r="AB3717" s="27" t="s">
        <v>145</v>
      </c>
      <c r="AC3717" s="91" t="s">
        <v>13462</v>
      </c>
      <c r="AD3717" s="26" t="s">
        <v>2794</v>
      </c>
    </row>
    <row r="3718" spans="1:30" ht="88.5" customHeight="1" x14ac:dyDescent="0.3">
      <c r="A3718" s="31" t="s">
        <v>13463</v>
      </c>
      <c r="B3718" s="25" t="s">
        <v>2787</v>
      </c>
      <c r="C3718" s="26" t="s">
        <v>2788</v>
      </c>
      <c r="D3718" s="26" t="s">
        <v>13435</v>
      </c>
      <c r="E3718" s="27" t="s">
        <v>63</v>
      </c>
      <c r="F3718" s="32" t="s">
        <v>13464</v>
      </c>
      <c r="G3718" s="32" t="s">
        <v>12504</v>
      </c>
      <c r="H3718" s="29">
        <v>44328</v>
      </c>
      <c r="I3718" s="29">
        <v>45058</v>
      </c>
      <c r="J3718" s="17" t="str">
        <f>IF(Ugovori_OPULJP[[#This Row],[DATUM ZAVRŠETKA OPERACIJE]]&gt;DATE(2023,12,31),"u provedbi","završen")</f>
        <v>završen</v>
      </c>
      <c r="K3718" s="28" t="s">
        <v>13465</v>
      </c>
      <c r="L3718" s="28" t="s">
        <v>21</v>
      </c>
      <c r="M3718" s="18">
        <v>0.85</v>
      </c>
      <c r="N3718" s="18">
        <v>0.15</v>
      </c>
      <c r="O3718" s="19">
        <f>Ugovori_OPULJP[[#This Row],[Bespovratna sredstva - Ukupno (EU+Nac) HRK
= Ukupna ugovorena vrijednost bespovratnih sredstava]]*Ugovori_OPULJP[[#This Row],[EU STOPA SUFINANCIRANJA %
EU CO-FINANCING RATE %]]</f>
        <v>1349222.1614999999</v>
      </c>
      <c r="P3718" s="20">
        <f>Ugovori_OPULJP[[#This Row],[Bespovratna sredstva - EU dio - HRK]]/7.5345</f>
        <v>179072.55444953212</v>
      </c>
      <c r="Q3718" s="19">
        <f>Ugovori_OPULJP[[#This Row],[Bespovratna sredstva - Ukupno (EU+Nac) HRK
= Ukupna ugovorena vrijednost bespovratnih sredstava]]*Ugovori_OPULJP[[#This Row],[STOPA NACIONALNOG SUFINANCIRANJA %]]</f>
        <v>238098.02849999999</v>
      </c>
      <c r="R3718" s="20">
        <f>Ugovori_OPULJP[[#This Row],[Bespovratna sredstva - Nacionalni dio - HRK]]/7.5345</f>
        <v>31601.039020505672</v>
      </c>
      <c r="S3718" s="21">
        <v>1587320.19</v>
      </c>
      <c r="T3718" s="22">
        <f>Ugovori_OPULJP[[#This Row],[Bespovratna sredstva - Ukupno (EU+Nac) HRK
= Ukupna ugovorena vrijednost bespovratnih sredstava]]/7.5345</f>
        <v>210673.5934700378</v>
      </c>
      <c r="U3718" s="19">
        <v>0</v>
      </c>
      <c r="V3718" s="20">
        <f>Ugovori_OPULJP[[#This Row],[Javni doprinos korisnika - HRK]]/7.5345</f>
        <v>0</v>
      </c>
      <c r="W3718" s="19">
        <v>0</v>
      </c>
      <c r="X3718" s="20">
        <f>Ugovori_OPULJP[[#This Row],[Privatni doprinos korisnika - HRK]]/7.5345</f>
        <v>0</v>
      </c>
      <c r="Y3718" s="21">
        <f>Ugovori_OPULJP[[#This Row],[Bespovratna sredstva - Ukupno (EU+Nac) HRK
= Ukupna ugovorena vrijednost bespovratnih sredstava]]+Ugovori_OPULJP[[#This Row],[Javni doprinos korisnika - HRK]]+Ugovori_OPULJP[[#This Row],[Privatni doprinos korisnika - HRK]]</f>
        <v>1587320.19</v>
      </c>
      <c r="Z3718" s="22">
        <f>Ugovori_OPULJP[[#This Row],[UKUPNI PRIHVATLJIVI IZDACI
TOTAL ELIGIBLE EXPENDITURE
= Bespovratna sredstva ukupno + doprinos korisnika
= Ukupni prihvatljivi troškovi
= Ukupna ugovorena vrijednost projekta HRK]]/7.5345</f>
        <v>210673.5934700378</v>
      </c>
      <c r="AA3718" s="27" t="s">
        <v>2792</v>
      </c>
      <c r="AB3718" s="27" t="s">
        <v>145</v>
      </c>
      <c r="AC3718" s="91" t="s">
        <v>13466</v>
      </c>
      <c r="AD3718" s="33" t="s">
        <v>2794</v>
      </c>
    </row>
    <row r="3719" spans="1:30" ht="88.5" customHeight="1" x14ac:dyDescent="0.3">
      <c r="A3719" s="10" t="s">
        <v>13467</v>
      </c>
      <c r="B3719" s="25" t="s">
        <v>2787</v>
      </c>
      <c r="C3719" s="26" t="s">
        <v>2788</v>
      </c>
      <c r="D3719" s="26" t="s">
        <v>13435</v>
      </c>
      <c r="E3719" s="13" t="s">
        <v>63</v>
      </c>
      <c r="F3719" s="32" t="s">
        <v>13468</v>
      </c>
      <c r="G3719" s="32" t="s">
        <v>90</v>
      </c>
      <c r="H3719" s="29">
        <v>44208</v>
      </c>
      <c r="I3719" s="29">
        <v>44938</v>
      </c>
      <c r="J3719" s="17" t="str">
        <f>IF(Ugovori_OPULJP[[#This Row],[DATUM ZAVRŠETKA OPERACIJE]]&gt;DATE(2023,12,31),"u provedbi","završen")</f>
        <v>završen</v>
      </c>
      <c r="K3719" s="28" t="s">
        <v>5723</v>
      </c>
      <c r="L3719" s="28" t="s">
        <v>91</v>
      </c>
      <c r="M3719" s="18">
        <v>0.85</v>
      </c>
      <c r="N3719" s="18">
        <v>0.15</v>
      </c>
      <c r="O3719" s="19">
        <v>1459225.1409999998</v>
      </c>
      <c r="P3719" s="20">
        <f>Ugovori_OPULJP[[#This Row],[Bespovratna sredstva - EU dio - HRK]]/7.5345</f>
        <v>193672.45882274865</v>
      </c>
      <c r="Q3719" s="19">
        <v>257510.31899999999</v>
      </c>
      <c r="R3719" s="20">
        <f>Ugovori_OPULJP[[#This Row],[Bespovratna sredstva - Nacionalni dio - HRK]]/7.5345</f>
        <v>34177.492733426239</v>
      </c>
      <c r="S3719" s="21">
        <v>1716735.46</v>
      </c>
      <c r="T3719" s="22">
        <f>Ugovori_OPULJP[[#This Row],[Bespovratna sredstva - Ukupno (EU+Nac) HRK
= Ukupna ugovorena vrijednost bespovratnih sredstava]]/7.5345</f>
        <v>227849.9515561749</v>
      </c>
      <c r="U3719" s="19">
        <v>0</v>
      </c>
      <c r="V3719" s="20">
        <f>Ugovori_OPULJP[[#This Row],[Javni doprinos korisnika - HRK]]/7.5345</f>
        <v>0</v>
      </c>
      <c r="W3719" s="19">
        <v>0</v>
      </c>
      <c r="X3719" s="20">
        <f>Ugovori_OPULJP[[#This Row],[Privatni doprinos korisnika - HRK]]/7.5345</f>
        <v>0</v>
      </c>
      <c r="Y3719" s="21">
        <v>1716735.46</v>
      </c>
      <c r="Z3719" s="22">
        <f>Ugovori_OPULJP[[#This Row],[UKUPNI PRIHVATLJIVI IZDACI
TOTAL ELIGIBLE EXPENDITURE
= Bespovratna sredstva ukupno + doprinos korisnika
= Ukupni prihvatljivi troškovi
= Ukupna ugovorena vrijednost projekta HRK]]/7.5345</f>
        <v>227849.9515561749</v>
      </c>
      <c r="AA3719" s="27" t="s">
        <v>2792</v>
      </c>
      <c r="AB3719" s="27" t="s">
        <v>145</v>
      </c>
      <c r="AC3719" s="91" t="s">
        <v>13469</v>
      </c>
      <c r="AD3719" s="26" t="s">
        <v>2794</v>
      </c>
    </row>
    <row r="3720" spans="1:30" ht="88.5" customHeight="1" x14ac:dyDescent="0.3">
      <c r="A3720" s="31" t="s">
        <v>13470</v>
      </c>
      <c r="B3720" s="25" t="s">
        <v>2787</v>
      </c>
      <c r="C3720" s="26" t="s">
        <v>2788</v>
      </c>
      <c r="D3720" s="26" t="s">
        <v>13435</v>
      </c>
      <c r="E3720" s="13" t="s">
        <v>63</v>
      </c>
      <c r="F3720" s="25" t="s">
        <v>13471</v>
      </c>
      <c r="G3720" s="25" t="s">
        <v>201</v>
      </c>
      <c r="H3720" s="29">
        <v>44195</v>
      </c>
      <c r="I3720" s="29">
        <v>44925</v>
      </c>
      <c r="J3720" s="17" t="str">
        <f>IF(Ugovori_OPULJP[[#This Row],[DATUM ZAVRŠETKA OPERACIJE]]&gt;DATE(2023,12,31),"u provedbi","završen")</f>
        <v>završen</v>
      </c>
      <c r="K3720" s="28" t="s">
        <v>13472</v>
      </c>
      <c r="L3720" s="28" t="s">
        <v>144</v>
      </c>
      <c r="M3720" s="18">
        <v>0.85</v>
      </c>
      <c r="N3720" s="18">
        <v>0.15</v>
      </c>
      <c r="O3720" s="19">
        <f>Ugovori_OPULJP[[#This Row],[Bespovratna sredstva - Ukupno (EU+Nac) HRK
= Ukupna ugovorena vrijednost bespovratnih sredstava]]*Ugovori_OPULJP[[#This Row],[EU STOPA SUFINANCIRANJA %
EU CO-FINANCING RATE %]]</f>
        <v>2017496.1225000001</v>
      </c>
      <c r="P3720" s="20">
        <f>Ugovori_OPULJP[[#This Row],[Bespovratna sredstva - EU dio - HRK]]/7.5345</f>
        <v>267767.75134381844</v>
      </c>
      <c r="Q3720" s="19">
        <f>Ugovori_OPULJP[[#This Row],[Bespovratna sredstva - Ukupno (EU+Nac) HRK
= Ukupna ugovorena vrijednost bespovratnih sredstava]]*Ugovori_OPULJP[[#This Row],[STOPA NACIONALNOG SUFINANCIRANJA %]]</f>
        <v>356028.72749999998</v>
      </c>
      <c r="R3720" s="20">
        <f>Ugovori_OPULJP[[#This Row],[Bespovratna sredstva - Nacionalni dio - HRK]]/7.5345</f>
        <v>47253.132590085603</v>
      </c>
      <c r="S3720" s="21">
        <v>2373524.85</v>
      </c>
      <c r="T3720" s="22">
        <f>Ugovori_OPULJP[[#This Row],[Bespovratna sredstva - Ukupno (EU+Nac) HRK
= Ukupna ugovorena vrijednost bespovratnih sredstava]]/7.5345</f>
        <v>315020.88393390406</v>
      </c>
      <c r="U3720" s="19">
        <v>0</v>
      </c>
      <c r="V3720" s="20">
        <f>Ugovori_OPULJP[[#This Row],[Javni doprinos korisnika - HRK]]/7.5345</f>
        <v>0</v>
      </c>
      <c r="W3720" s="19">
        <v>0</v>
      </c>
      <c r="X3720" s="20">
        <f>Ugovori_OPULJP[[#This Row],[Privatni doprinos korisnika - HRK]]/7.5345</f>
        <v>0</v>
      </c>
      <c r="Y3720" s="21">
        <f>Ugovori_OPULJP[[#This Row],[Bespovratna sredstva - Ukupno (EU+Nac) HRK
= Ukupna ugovorena vrijednost bespovratnih sredstava]]+Ugovori_OPULJP[[#This Row],[Javni doprinos korisnika - HRK]]+Ugovori_OPULJP[[#This Row],[Privatni doprinos korisnika - HRK]]</f>
        <v>2373524.85</v>
      </c>
      <c r="Z3720" s="22">
        <f>Ugovori_OPULJP[[#This Row],[UKUPNI PRIHVATLJIVI IZDACI
TOTAL ELIGIBLE EXPENDITURE
= Bespovratna sredstva ukupno + doprinos korisnika
= Ukupni prihvatljivi troškovi
= Ukupna ugovorena vrijednost projekta HRK]]/7.5345</f>
        <v>315020.88393390406</v>
      </c>
      <c r="AA3720" s="27" t="s">
        <v>2792</v>
      </c>
      <c r="AB3720" s="27" t="s">
        <v>145</v>
      </c>
      <c r="AC3720" s="91" t="s">
        <v>13473</v>
      </c>
      <c r="AD3720" s="26" t="s">
        <v>2794</v>
      </c>
    </row>
    <row r="3721" spans="1:30" ht="88.5" customHeight="1" x14ac:dyDescent="0.3">
      <c r="A3721" s="31" t="s">
        <v>13474</v>
      </c>
      <c r="B3721" s="25" t="s">
        <v>2787</v>
      </c>
      <c r="C3721" s="26" t="s">
        <v>2788</v>
      </c>
      <c r="D3721" s="26" t="s">
        <v>13435</v>
      </c>
      <c r="E3721" s="27" t="s">
        <v>63</v>
      </c>
      <c r="F3721" s="32" t="s">
        <v>13475</v>
      </c>
      <c r="G3721" s="32" t="s">
        <v>13476</v>
      </c>
      <c r="H3721" s="29">
        <v>44334</v>
      </c>
      <c r="I3721" s="29">
        <v>45064</v>
      </c>
      <c r="J3721" s="17" t="str">
        <f>IF(Ugovori_OPULJP[[#This Row],[DATUM ZAVRŠETKA OPERACIJE]]&gt;DATE(2023,12,31),"u provedbi","završen")</f>
        <v>završen</v>
      </c>
      <c r="K3721" s="28" t="s">
        <v>8939</v>
      </c>
      <c r="L3721" s="15" t="s">
        <v>417</v>
      </c>
      <c r="M3721" s="18">
        <v>0.85</v>
      </c>
      <c r="N3721" s="18">
        <v>0.15</v>
      </c>
      <c r="O3721" s="19">
        <f>Ugovori_OPULJP[[#This Row],[Bespovratna sredstva - Ukupno (EU+Nac) HRK
= Ukupna ugovorena vrijednost bespovratnih sredstava]]*Ugovori_OPULJP[[#This Row],[EU STOPA SUFINANCIRANJA %
EU CO-FINANCING RATE %]]</f>
        <v>1558097.94</v>
      </c>
      <c r="P3721" s="20">
        <f>Ugovori_OPULJP[[#This Row],[Bespovratna sredstva - EU dio - HRK]]/7.5345</f>
        <v>206795.1343818435</v>
      </c>
      <c r="Q3721" s="19">
        <f>Ugovori_OPULJP[[#This Row],[Bespovratna sredstva - Ukupno (EU+Nac) HRK
= Ukupna ugovorena vrijednost bespovratnih sredstava]]*Ugovori_OPULJP[[#This Row],[STOPA NACIONALNOG SUFINANCIRANJA %]]</f>
        <v>274958.45999999996</v>
      </c>
      <c r="R3721" s="20">
        <f>Ugovori_OPULJP[[#This Row],[Bespovratna sredstva - Nacionalni dio - HRK]]/7.5345</f>
        <v>36493.259008560613</v>
      </c>
      <c r="S3721" s="21">
        <v>1833056.4</v>
      </c>
      <c r="T3721" s="22">
        <f>Ugovori_OPULJP[[#This Row],[Bespovratna sredstva - Ukupno (EU+Nac) HRK
= Ukupna ugovorena vrijednost bespovratnih sredstava]]/7.5345</f>
        <v>243288.39339040412</v>
      </c>
      <c r="U3721" s="19">
        <v>0</v>
      </c>
      <c r="V3721" s="20">
        <f>Ugovori_OPULJP[[#This Row],[Javni doprinos korisnika - HRK]]/7.5345</f>
        <v>0</v>
      </c>
      <c r="W3721" s="19">
        <v>0</v>
      </c>
      <c r="X3721" s="20">
        <f>Ugovori_OPULJP[[#This Row],[Privatni doprinos korisnika - HRK]]/7.5345</f>
        <v>0</v>
      </c>
      <c r="Y3721" s="21">
        <f>Ugovori_OPULJP[[#This Row],[Bespovratna sredstva - Ukupno (EU+Nac) HRK
= Ukupna ugovorena vrijednost bespovratnih sredstava]]+Ugovori_OPULJP[[#This Row],[Javni doprinos korisnika - HRK]]+Ugovori_OPULJP[[#This Row],[Privatni doprinos korisnika - HRK]]</f>
        <v>1833056.4</v>
      </c>
      <c r="Z3721" s="22">
        <f>Ugovori_OPULJP[[#This Row],[UKUPNI PRIHVATLJIVI IZDACI
TOTAL ELIGIBLE EXPENDITURE
= Bespovratna sredstva ukupno + doprinos korisnika
= Ukupni prihvatljivi troškovi
= Ukupna ugovorena vrijednost projekta HRK]]/7.5345</f>
        <v>243288.39339040412</v>
      </c>
      <c r="AA3721" s="27" t="s">
        <v>2792</v>
      </c>
      <c r="AB3721" s="27" t="s">
        <v>145</v>
      </c>
      <c r="AC3721" s="91" t="s">
        <v>13477</v>
      </c>
      <c r="AD3721" s="33" t="s">
        <v>2794</v>
      </c>
    </row>
    <row r="3722" spans="1:30" ht="88.5" customHeight="1" x14ac:dyDescent="0.3">
      <c r="A3722" s="31" t="s">
        <v>13478</v>
      </c>
      <c r="B3722" s="25" t="s">
        <v>2787</v>
      </c>
      <c r="C3722" s="26" t="s">
        <v>2788</v>
      </c>
      <c r="D3722" s="26" t="s">
        <v>13435</v>
      </c>
      <c r="E3722" s="13" t="s">
        <v>63</v>
      </c>
      <c r="F3722" s="25" t="s">
        <v>13479</v>
      </c>
      <c r="G3722" s="25" t="s">
        <v>13480</v>
      </c>
      <c r="H3722" s="29">
        <v>44195</v>
      </c>
      <c r="I3722" s="29">
        <v>44925</v>
      </c>
      <c r="J3722" s="17" t="str">
        <f>IF(Ugovori_OPULJP[[#This Row],[DATUM ZAVRŠETKA OPERACIJE]]&gt;DATE(2023,12,31),"u provedbi","završen")</f>
        <v>završen</v>
      </c>
      <c r="K3722" s="28" t="s">
        <v>13481</v>
      </c>
      <c r="L3722" s="28" t="s">
        <v>262</v>
      </c>
      <c r="M3722" s="18">
        <v>0.85</v>
      </c>
      <c r="N3722" s="18">
        <v>0.15</v>
      </c>
      <c r="O3722" s="19">
        <f>Ugovori_OPULJP[[#This Row],[Bespovratna sredstva - Ukupno (EU+Nac) HRK
= Ukupna ugovorena vrijednost bespovratnih sredstava]]*Ugovori_OPULJP[[#This Row],[EU STOPA SUFINANCIRANJA %
EU CO-FINANCING RATE %]]</f>
        <v>2067539.2604999999</v>
      </c>
      <c r="P3722" s="20">
        <f>Ugovori_OPULJP[[#This Row],[Bespovratna sredstva - EU dio - HRK]]/7.5345</f>
        <v>274409.61716105911</v>
      </c>
      <c r="Q3722" s="19">
        <f>Ugovori_OPULJP[[#This Row],[Bespovratna sredstva - Ukupno (EU+Nac) HRK
= Ukupna ugovorena vrijednost bespovratnih sredstava]]*Ugovori_OPULJP[[#This Row],[STOPA NACIONALNOG SUFINANCIRANJA %]]</f>
        <v>364859.86949999997</v>
      </c>
      <c r="R3722" s="20">
        <f>Ugovori_OPULJP[[#This Row],[Bespovratna sredstva - Nacionalni dio - HRK]]/7.5345</f>
        <v>48425.226557833957</v>
      </c>
      <c r="S3722" s="21">
        <v>2432399.13</v>
      </c>
      <c r="T3722" s="22">
        <f>Ugovori_OPULJP[[#This Row],[Bespovratna sredstva - Ukupno (EU+Nac) HRK
= Ukupna ugovorena vrijednost bespovratnih sredstava]]/7.5345</f>
        <v>322834.84371889307</v>
      </c>
      <c r="U3722" s="19">
        <v>0</v>
      </c>
      <c r="V3722" s="20">
        <f>Ugovori_OPULJP[[#This Row],[Javni doprinos korisnika - HRK]]/7.5345</f>
        <v>0</v>
      </c>
      <c r="W3722" s="19">
        <v>0</v>
      </c>
      <c r="X3722" s="20">
        <f>Ugovori_OPULJP[[#This Row],[Privatni doprinos korisnika - HRK]]/7.5345</f>
        <v>0</v>
      </c>
      <c r="Y3722" s="21">
        <f>Ugovori_OPULJP[[#This Row],[Bespovratna sredstva - Ukupno (EU+Nac) HRK
= Ukupna ugovorena vrijednost bespovratnih sredstava]]+Ugovori_OPULJP[[#This Row],[Javni doprinos korisnika - HRK]]+Ugovori_OPULJP[[#This Row],[Privatni doprinos korisnika - HRK]]</f>
        <v>2432399.13</v>
      </c>
      <c r="Z3722" s="22">
        <f>Ugovori_OPULJP[[#This Row],[UKUPNI PRIHVATLJIVI IZDACI
TOTAL ELIGIBLE EXPENDITURE
= Bespovratna sredstva ukupno + doprinos korisnika
= Ukupni prihvatljivi troškovi
= Ukupna ugovorena vrijednost projekta HRK]]/7.5345</f>
        <v>322834.84371889307</v>
      </c>
      <c r="AA3722" s="27" t="s">
        <v>2792</v>
      </c>
      <c r="AB3722" s="27" t="s">
        <v>145</v>
      </c>
      <c r="AC3722" s="91" t="s">
        <v>13482</v>
      </c>
      <c r="AD3722" s="26" t="s">
        <v>2794</v>
      </c>
    </row>
    <row r="3723" spans="1:30" ht="88.5" customHeight="1" x14ac:dyDescent="0.3">
      <c r="A3723" s="31" t="s">
        <v>13483</v>
      </c>
      <c r="B3723" s="25" t="s">
        <v>2787</v>
      </c>
      <c r="C3723" s="26" t="s">
        <v>2788</v>
      </c>
      <c r="D3723" s="26" t="s">
        <v>13435</v>
      </c>
      <c r="E3723" s="27" t="s">
        <v>63</v>
      </c>
      <c r="F3723" s="32" t="s">
        <v>13484</v>
      </c>
      <c r="G3723" s="14" t="s">
        <v>3732</v>
      </c>
      <c r="H3723" s="29">
        <v>44328</v>
      </c>
      <c r="I3723" s="29">
        <v>45058</v>
      </c>
      <c r="J3723" s="17" t="str">
        <f>IF(Ugovori_OPULJP[[#This Row],[DATUM ZAVRŠETKA OPERACIJE]]&gt;DATE(2023,12,31),"u provedbi","završen")</f>
        <v>završen</v>
      </c>
      <c r="K3723" s="28" t="s">
        <v>21</v>
      </c>
      <c r="L3723" s="28" t="s">
        <v>21</v>
      </c>
      <c r="M3723" s="18">
        <v>0.85</v>
      </c>
      <c r="N3723" s="18">
        <v>0.15</v>
      </c>
      <c r="O3723" s="19">
        <f>Ugovori_OPULJP[[#This Row],[Bespovratna sredstva - Ukupno (EU+Nac) HRK
= Ukupna ugovorena vrijednost bespovratnih sredstava]]*Ugovori_OPULJP[[#This Row],[EU STOPA SUFINANCIRANJA %
EU CO-FINANCING RATE %]]</f>
        <v>1952843.567</v>
      </c>
      <c r="P3723" s="20">
        <f>Ugovori_OPULJP[[#This Row],[Bespovratna sredstva - EU dio - HRK]]/7.5345</f>
        <v>259186.88260667594</v>
      </c>
      <c r="Q3723" s="19">
        <f>Ugovori_OPULJP[[#This Row],[Bespovratna sredstva - Ukupno (EU+Nac) HRK
= Ukupna ugovorena vrijednost bespovratnih sredstava]]*Ugovori_OPULJP[[#This Row],[STOPA NACIONALNOG SUFINANCIRANJA %]]</f>
        <v>344619.45299999998</v>
      </c>
      <c r="R3723" s="20">
        <f>Ugovori_OPULJP[[#This Row],[Bespovratna sredstva - Nacionalni dio - HRK]]/7.5345</f>
        <v>45738.861636472226</v>
      </c>
      <c r="S3723" s="21">
        <v>2297463.02</v>
      </c>
      <c r="T3723" s="22">
        <f>Ugovori_OPULJP[[#This Row],[Bespovratna sredstva - Ukupno (EU+Nac) HRK
= Ukupna ugovorena vrijednost bespovratnih sredstava]]/7.5345</f>
        <v>304925.74424314819</v>
      </c>
      <c r="U3723" s="19">
        <v>0</v>
      </c>
      <c r="V3723" s="20">
        <f>Ugovori_OPULJP[[#This Row],[Javni doprinos korisnika - HRK]]/7.5345</f>
        <v>0</v>
      </c>
      <c r="W3723" s="19">
        <v>0</v>
      </c>
      <c r="X3723" s="20">
        <f>Ugovori_OPULJP[[#This Row],[Privatni doprinos korisnika - HRK]]/7.5345</f>
        <v>0</v>
      </c>
      <c r="Y3723" s="21">
        <f>Ugovori_OPULJP[[#This Row],[Bespovratna sredstva - Ukupno (EU+Nac) HRK
= Ukupna ugovorena vrijednost bespovratnih sredstava]]+Ugovori_OPULJP[[#This Row],[Javni doprinos korisnika - HRK]]+Ugovori_OPULJP[[#This Row],[Privatni doprinos korisnika - HRK]]</f>
        <v>2297463.02</v>
      </c>
      <c r="Z3723" s="22">
        <f>Ugovori_OPULJP[[#This Row],[UKUPNI PRIHVATLJIVI IZDACI
TOTAL ELIGIBLE EXPENDITURE
= Bespovratna sredstva ukupno + doprinos korisnika
= Ukupni prihvatljivi troškovi
= Ukupna ugovorena vrijednost projekta HRK]]/7.5345</f>
        <v>304925.74424314819</v>
      </c>
      <c r="AA3723" s="27" t="s">
        <v>2792</v>
      </c>
      <c r="AB3723" s="27" t="s">
        <v>145</v>
      </c>
      <c r="AC3723" s="91" t="s">
        <v>13485</v>
      </c>
      <c r="AD3723" s="33" t="s">
        <v>2794</v>
      </c>
    </row>
    <row r="3724" spans="1:30" ht="88.5" customHeight="1" x14ac:dyDescent="0.3">
      <c r="A3724" s="31" t="s">
        <v>13486</v>
      </c>
      <c r="B3724" s="25" t="s">
        <v>2787</v>
      </c>
      <c r="C3724" s="26" t="s">
        <v>2788</v>
      </c>
      <c r="D3724" s="26" t="s">
        <v>13435</v>
      </c>
      <c r="E3724" s="27" t="s">
        <v>63</v>
      </c>
      <c r="F3724" s="32" t="s">
        <v>13487</v>
      </c>
      <c r="G3724" s="32" t="s">
        <v>13488</v>
      </c>
      <c r="H3724" s="29">
        <v>44328</v>
      </c>
      <c r="I3724" s="29">
        <v>45058</v>
      </c>
      <c r="J3724" s="17" t="str">
        <f>IF(Ugovori_OPULJP[[#This Row],[DATUM ZAVRŠETKA OPERACIJE]]&gt;DATE(2023,12,31),"u provedbi","završen")</f>
        <v>završen</v>
      </c>
      <c r="K3724" s="28" t="s">
        <v>13489</v>
      </c>
      <c r="L3724" s="28" t="s">
        <v>66</v>
      </c>
      <c r="M3724" s="18">
        <v>0.85</v>
      </c>
      <c r="N3724" s="18">
        <v>0.15</v>
      </c>
      <c r="O3724" s="19">
        <f>Ugovori_OPULJP[[#This Row],[Bespovratna sredstva - Ukupno (EU+Nac) HRK
= Ukupna ugovorena vrijednost bespovratnih sredstava]]*Ugovori_OPULJP[[#This Row],[EU STOPA SUFINANCIRANJA %
EU CO-FINANCING RATE %]]</f>
        <v>1241827.577</v>
      </c>
      <c r="P3724" s="20">
        <f>Ugovori_OPULJP[[#This Row],[Bespovratna sredstva - EU dio - HRK]]/7.5345</f>
        <v>164818.84358617029</v>
      </c>
      <c r="Q3724" s="19">
        <f>Ugovori_OPULJP[[#This Row],[Bespovratna sredstva - Ukupno (EU+Nac) HRK
= Ukupna ugovorena vrijednost bespovratnih sredstava]]*Ugovori_OPULJP[[#This Row],[STOPA NACIONALNOG SUFINANCIRANJA %]]</f>
        <v>219146.04300000001</v>
      </c>
      <c r="R3724" s="20">
        <f>Ugovori_OPULJP[[#This Row],[Bespovratna sredstva - Nacionalni dio - HRK]]/7.5345</f>
        <v>29085.678279912401</v>
      </c>
      <c r="S3724" s="21">
        <v>1460973.62</v>
      </c>
      <c r="T3724" s="22">
        <f>Ugovori_OPULJP[[#This Row],[Bespovratna sredstva - Ukupno (EU+Nac) HRK
= Ukupna ugovorena vrijednost bespovratnih sredstava]]/7.5345</f>
        <v>193904.52186608268</v>
      </c>
      <c r="U3724" s="19">
        <v>0</v>
      </c>
      <c r="V3724" s="20">
        <f>Ugovori_OPULJP[[#This Row],[Javni doprinos korisnika - HRK]]/7.5345</f>
        <v>0</v>
      </c>
      <c r="W3724" s="19">
        <v>0</v>
      </c>
      <c r="X3724" s="20">
        <f>Ugovori_OPULJP[[#This Row],[Privatni doprinos korisnika - HRK]]/7.5345</f>
        <v>0</v>
      </c>
      <c r="Y3724" s="21">
        <f>Ugovori_OPULJP[[#This Row],[Bespovratna sredstva - Ukupno (EU+Nac) HRK
= Ukupna ugovorena vrijednost bespovratnih sredstava]]+Ugovori_OPULJP[[#This Row],[Javni doprinos korisnika - HRK]]+Ugovori_OPULJP[[#This Row],[Privatni doprinos korisnika - HRK]]</f>
        <v>1460973.62</v>
      </c>
      <c r="Z3724" s="22">
        <f>Ugovori_OPULJP[[#This Row],[UKUPNI PRIHVATLJIVI IZDACI
TOTAL ELIGIBLE EXPENDITURE
= Bespovratna sredstva ukupno + doprinos korisnika
= Ukupni prihvatljivi troškovi
= Ukupna ugovorena vrijednost projekta HRK]]/7.5345</f>
        <v>193904.52186608268</v>
      </c>
      <c r="AA3724" s="27" t="s">
        <v>2792</v>
      </c>
      <c r="AB3724" s="27" t="s">
        <v>145</v>
      </c>
      <c r="AC3724" s="91" t="s">
        <v>13490</v>
      </c>
      <c r="AD3724" s="33" t="s">
        <v>2794</v>
      </c>
    </row>
    <row r="3725" spans="1:30" ht="88.5" customHeight="1" x14ac:dyDescent="0.3">
      <c r="A3725" s="31" t="s">
        <v>13491</v>
      </c>
      <c r="B3725" s="25" t="s">
        <v>2787</v>
      </c>
      <c r="C3725" s="26" t="s">
        <v>2788</v>
      </c>
      <c r="D3725" s="26" t="s">
        <v>13435</v>
      </c>
      <c r="E3725" s="27" t="s">
        <v>63</v>
      </c>
      <c r="F3725" s="32" t="s">
        <v>13492</v>
      </c>
      <c r="G3725" s="32" t="s">
        <v>13493</v>
      </c>
      <c r="H3725" s="29">
        <v>44336</v>
      </c>
      <c r="I3725" s="29">
        <v>45066</v>
      </c>
      <c r="J3725" s="17" t="str">
        <f>IF(Ugovori_OPULJP[[#This Row],[DATUM ZAVRŠETKA OPERACIJE]]&gt;DATE(2023,12,31),"u provedbi","završen")</f>
        <v>završen</v>
      </c>
      <c r="K3725" s="28" t="s">
        <v>235</v>
      </c>
      <c r="L3725" s="28" t="s">
        <v>235</v>
      </c>
      <c r="M3725" s="18">
        <v>0.85</v>
      </c>
      <c r="N3725" s="18">
        <v>0.15</v>
      </c>
      <c r="O3725" s="19">
        <f>Ugovori_OPULJP[[#This Row],[Bespovratna sredstva - Ukupno (EU+Nac) HRK
= Ukupna ugovorena vrijednost bespovratnih sredstava]]*Ugovori_OPULJP[[#This Row],[EU STOPA SUFINANCIRANJA %
EU CO-FINANCING RATE %]]</f>
        <v>2261070.6094999998</v>
      </c>
      <c r="P3725" s="20">
        <f>Ugovori_OPULJP[[#This Row],[Bespovratna sredstva - EU dio - HRK]]/7.5345</f>
        <v>300095.64131661021</v>
      </c>
      <c r="Q3725" s="19">
        <f>Ugovori_OPULJP[[#This Row],[Bespovratna sredstva - Ukupno (EU+Nac) HRK
= Ukupna ugovorena vrijednost bespovratnih sredstava]]*Ugovori_OPULJP[[#This Row],[STOPA NACIONALNOG SUFINANCIRANJA %]]</f>
        <v>399012.46049999999</v>
      </c>
      <c r="R3725" s="20">
        <f>Ugovori_OPULJP[[#This Row],[Bespovratna sredstva - Nacionalni dio - HRK]]/7.5345</f>
        <v>52958.054349990038</v>
      </c>
      <c r="S3725" s="21">
        <v>2660083.0699999998</v>
      </c>
      <c r="T3725" s="22">
        <f>Ugovori_OPULJP[[#This Row],[Bespovratna sredstva - Ukupno (EU+Nac) HRK
= Ukupna ugovorena vrijednost bespovratnih sredstava]]/7.5345</f>
        <v>353053.69566660025</v>
      </c>
      <c r="U3725" s="19">
        <v>0</v>
      </c>
      <c r="V3725" s="20">
        <f>Ugovori_OPULJP[[#This Row],[Javni doprinos korisnika - HRK]]/7.5345</f>
        <v>0</v>
      </c>
      <c r="W3725" s="19">
        <v>0</v>
      </c>
      <c r="X3725" s="20">
        <f>Ugovori_OPULJP[[#This Row],[Privatni doprinos korisnika - HRK]]/7.5345</f>
        <v>0</v>
      </c>
      <c r="Y3725" s="21">
        <f>Ugovori_OPULJP[[#This Row],[Bespovratna sredstva - Ukupno (EU+Nac) HRK
= Ukupna ugovorena vrijednost bespovratnih sredstava]]+Ugovori_OPULJP[[#This Row],[Javni doprinos korisnika - HRK]]+Ugovori_OPULJP[[#This Row],[Privatni doprinos korisnika - HRK]]</f>
        <v>2660083.0699999998</v>
      </c>
      <c r="Z3725" s="22">
        <f>Ugovori_OPULJP[[#This Row],[UKUPNI PRIHVATLJIVI IZDACI
TOTAL ELIGIBLE EXPENDITURE
= Bespovratna sredstva ukupno + doprinos korisnika
= Ukupni prihvatljivi troškovi
= Ukupna ugovorena vrijednost projekta HRK]]/7.5345</f>
        <v>353053.69566660025</v>
      </c>
      <c r="AA3725" s="27" t="s">
        <v>2792</v>
      </c>
      <c r="AB3725" s="27" t="s">
        <v>145</v>
      </c>
      <c r="AC3725" s="91" t="s">
        <v>13494</v>
      </c>
      <c r="AD3725" s="33" t="s">
        <v>2794</v>
      </c>
    </row>
    <row r="3726" spans="1:30" ht="88.5" customHeight="1" x14ac:dyDescent="0.3">
      <c r="A3726" s="31" t="s">
        <v>13495</v>
      </c>
      <c r="B3726" s="25" t="s">
        <v>2787</v>
      </c>
      <c r="C3726" s="26" t="s">
        <v>2788</v>
      </c>
      <c r="D3726" s="26" t="s">
        <v>13435</v>
      </c>
      <c r="E3726" s="27" t="s">
        <v>63</v>
      </c>
      <c r="F3726" s="32" t="s">
        <v>13496</v>
      </c>
      <c r="G3726" s="14" t="s">
        <v>12918</v>
      </c>
      <c r="H3726" s="29">
        <v>44328</v>
      </c>
      <c r="I3726" s="29">
        <v>45058</v>
      </c>
      <c r="J3726" s="17" t="str">
        <f>IF(Ugovori_OPULJP[[#This Row],[DATUM ZAVRŠETKA OPERACIJE]]&gt;DATE(2023,12,31),"u provedbi","završen")</f>
        <v>završen</v>
      </c>
      <c r="K3726" s="28" t="s">
        <v>20</v>
      </c>
      <c r="L3726" s="28" t="s">
        <v>21</v>
      </c>
      <c r="M3726" s="18">
        <v>0.85</v>
      </c>
      <c r="N3726" s="18">
        <v>0.15</v>
      </c>
      <c r="O3726" s="19">
        <f>Ugovori_OPULJP[[#This Row],[Bespovratna sredstva - Ukupno (EU+Nac) HRK
= Ukupna ugovorena vrijednost bespovratnih sredstava]]*Ugovori_OPULJP[[#This Row],[EU STOPA SUFINANCIRANJA %
EU CO-FINANCING RATE %]]</f>
        <v>2401659.9805000001</v>
      </c>
      <c r="P3726" s="20">
        <f>Ugovori_OPULJP[[#This Row],[Bespovratna sredstva - EU dio - HRK]]/7.5345</f>
        <v>318755.05746897601</v>
      </c>
      <c r="Q3726" s="19">
        <f>Ugovori_OPULJP[[#This Row],[Bespovratna sredstva - Ukupno (EU+Nac) HRK
= Ukupna ugovorena vrijednost bespovratnih sredstava]]*Ugovori_OPULJP[[#This Row],[STOPA NACIONALNOG SUFINANCIRANJA %]]</f>
        <v>423822.34950000001</v>
      </c>
      <c r="R3726" s="20">
        <f>Ugovori_OPULJP[[#This Row],[Bespovratna sredstva - Nacionalni dio - HRK]]/7.5345</f>
        <v>56250.892494525186</v>
      </c>
      <c r="S3726" s="21">
        <v>2825482.33</v>
      </c>
      <c r="T3726" s="22">
        <f>Ugovori_OPULJP[[#This Row],[Bespovratna sredstva - Ukupno (EU+Nac) HRK
= Ukupna ugovorena vrijednost bespovratnih sredstava]]/7.5345</f>
        <v>375005.94996350119</v>
      </c>
      <c r="U3726" s="19">
        <v>0</v>
      </c>
      <c r="V3726" s="20">
        <f>Ugovori_OPULJP[[#This Row],[Javni doprinos korisnika - HRK]]/7.5345</f>
        <v>0</v>
      </c>
      <c r="W3726" s="19">
        <v>0</v>
      </c>
      <c r="X3726" s="20">
        <f>Ugovori_OPULJP[[#This Row],[Privatni doprinos korisnika - HRK]]/7.5345</f>
        <v>0</v>
      </c>
      <c r="Y3726" s="21">
        <f>Ugovori_OPULJP[[#This Row],[Bespovratna sredstva - Ukupno (EU+Nac) HRK
= Ukupna ugovorena vrijednost bespovratnih sredstava]]+Ugovori_OPULJP[[#This Row],[Javni doprinos korisnika - HRK]]+Ugovori_OPULJP[[#This Row],[Privatni doprinos korisnika - HRK]]</f>
        <v>2825482.33</v>
      </c>
      <c r="Z3726" s="22">
        <f>Ugovori_OPULJP[[#This Row],[UKUPNI PRIHVATLJIVI IZDACI
TOTAL ELIGIBLE EXPENDITURE
= Bespovratna sredstva ukupno + doprinos korisnika
= Ukupni prihvatljivi troškovi
= Ukupna ugovorena vrijednost projekta HRK]]/7.5345</f>
        <v>375005.94996350119</v>
      </c>
      <c r="AA3726" s="27" t="s">
        <v>2792</v>
      </c>
      <c r="AB3726" s="27" t="s">
        <v>145</v>
      </c>
      <c r="AC3726" s="91" t="s">
        <v>13497</v>
      </c>
      <c r="AD3726" s="33" t="s">
        <v>2794</v>
      </c>
    </row>
    <row r="3727" spans="1:30" ht="88.5" customHeight="1" x14ac:dyDescent="0.3">
      <c r="A3727" s="31" t="s">
        <v>13498</v>
      </c>
      <c r="B3727" s="25" t="s">
        <v>2787</v>
      </c>
      <c r="C3727" s="26" t="s">
        <v>2788</v>
      </c>
      <c r="D3727" s="26" t="s">
        <v>13435</v>
      </c>
      <c r="E3727" s="27" t="s">
        <v>63</v>
      </c>
      <c r="F3727" s="32" t="s">
        <v>13499</v>
      </c>
      <c r="G3727" s="32" t="s">
        <v>13500</v>
      </c>
      <c r="H3727" s="29">
        <v>44328</v>
      </c>
      <c r="I3727" s="29">
        <v>45058</v>
      </c>
      <c r="J3727" s="17" t="str">
        <f>IF(Ugovori_OPULJP[[#This Row],[DATUM ZAVRŠETKA OPERACIJE]]&gt;DATE(2023,12,31),"u provedbi","završen")</f>
        <v>završen</v>
      </c>
      <c r="K3727" s="28" t="s">
        <v>417</v>
      </c>
      <c r="L3727" s="15" t="s">
        <v>417</v>
      </c>
      <c r="M3727" s="18">
        <v>0.85</v>
      </c>
      <c r="N3727" s="18">
        <v>0.15</v>
      </c>
      <c r="O3727" s="19">
        <f>Ugovori_OPULJP[[#This Row],[Bespovratna sredstva - Ukupno (EU+Nac) HRK
= Ukupna ugovorena vrijednost bespovratnih sredstava]]*Ugovori_OPULJP[[#This Row],[EU STOPA SUFINANCIRANJA %
EU CO-FINANCING RATE %]]</f>
        <v>881402.05149999994</v>
      </c>
      <c r="P3727" s="20">
        <f>Ugovori_OPULJP[[#This Row],[Bespovratna sredstva - EU dio - HRK]]/7.5345</f>
        <v>116982.15561749286</v>
      </c>
      <c r="Q3727" s="19">
        <f>Ugovori_OPULJP[[#This Row],[Bespovratna sredstva - Ukupno (EU+Nac) HRK
= Ukupna ugovorena vrijednost bespovratnih sredstava]]*Ugovori_OPULJP[[#This Row],[STOPA NACIONALNOG SUFINANCIRANJA %]]</f>
        <v>155541.5385</v>
      </c>
      <c r="R3727" s="20">
        <f>Ugovori_OPULJP[[#This Row],[Bespovratna sredstva - Nacionalni dio - HRK]]/7.5345</f>
        <v>20643.909814851679</v>
      </c>
      <c r="S3727" s="21">
        <v>1036943.59</v>
      </c>
      <c r="T3727" s="22">
        <f>Ugovori_OPULJP[[#This Row],[Bespovratna sredstva - Ukupno (EU+Nac) HRK
= Ukupna ugovorena vrijednost bespovratnih sredstava]]/7.5345</f>
        <v>137626.06543234453</v>
      </c>
      <c r="U3727" s="19">
        <v>0</v>
      </c>
      <c r="V3727" s="20">
        <f>Ugovori_OPULJP[[#This Row],[Javni doprinos korisnika - HRK]]/7.5345</f>
        <v>0</v>
      </c>
      <c r="W3727" s="19">
        <v>0</v>
      </c>
      <c r="X3727" s="20">
        <f>Ugovori_OPULJP[[#This Row],[Privatni doprinos korisnika - HRK]]/7.5345</f>
        <v>0</v>
      </c>
      <c r="Y3727" s="21">
        <f>Ugovori_OPULJP[[#This Row],[Bespovratna sredstva - Ukupno (EU+Nac) HRK
= Ukupna ugovorena vrijednost bespovratnih sredstava]]+Ugovori_OPULJP[[#This Row],[Javni doprinos korisnika - HRK]]+Ugovori_OPULJP[[#This Row],[Privatni doprinos korisnika - HRK]]</f>
        <v>1036943.59</v>
      </c>
      <c r="Z3727" s="22">
        <f>Ugovori_OPULJP[[#This Row],[UKUPNI PRIHVATLJIVI IZDACI
TOTAL ELIGIBLE EXPENDITURE
= Bespovratna sredstva ukupno + doprinos korisnika
= Ukupni prihvatljivi troškovi
= Ukupna ugovorena vrijednost projekta HRK]]/7.5345</f>
        <v>137626.06543234453</v>
      </c>
      <c r="AA3727" s="27" t="s">
        <v>2792</v>
      </c>
      <c r="AB3727" s="27" t="s">
        <v>145</v>
      </c>
      <c r="AC3727" s="91" t="s">
        <v>13501</v>
      </c>
      <c r="AD3727" s="33" t="s">
        <v>2794</v>
      </c>
    </row>
    <row r="3728" spans="1:30" ht="88.5" customHeight="1" x14ac:dyDescent="0.3">
      <c r="A3728" s="31" t="s">
        <v>13502</v>
      </c>
      <c r="B3728" s="25" t="s">
        <v>2787</v>
      </c>
      <c r="C3728" s="26" t="s">
        <v>2788</v>
      </c>
      <c r="D3728" s="26" t="s">
        <v>13435</v>
      </c>
      <c r="E3728" s="27" t="s">
        <v>63</v>
      </c>
      <c r="F3728" s="32" t="s">
        <v>13503</v>
      </c>
      <c r="G3728" s="32" t="s">
        <v>13504</v>
      </c>
      <c r="H3728" s="29">
        <v>44328</v>
      </c>
      <c r="I3728" s="29">
        <v>45058</v>
      </c>
      <c r="J3728" s="17" t="str">
        <f>IF(Ugovori_OPULJP[[#This Row],[DATUM ZAVRŠETKA OPERACIJE]]&gt;DATE(2023,12,31),"u provedbi","završen")</f>
        <v>završen</v>
      </c>
      <c r="K3728" s="28" t="s">
        <v>13505</v>
      </c>
      <c r="L3728" s="28" t="s">
        <v>21</v>
      </c>
      <c r="M3728" s="18">
        <v>0.85</v>
      </c>
      <c r="N3728" s="18">
        <v>0.15</v>
      </c>
      <c r="O3728" s="19">
        <f>Ugovori_OPULJP[[#This Row],[Bespovratna sredstva - Ukupno (EU+Nac) HRK
= Ukupna ugovorena vrijednost bespovratnih sredstava]]*Ugovori_OPULJP[[#This Row],[EU STOPA SUFINANCIRANJA %
EU CO-FINANCING RATE %]]</f>
        <v>1573036.5285</v>
      </c>
      <c r="P3728" s="20">
        <f>Ugovori_OPULJP[[#This Row],[Bespovratna sredstva - EU dio - HRK]]/7.5345</f>
        <v>208777.82580131394</v>
      </c>
      <c r="Q3728" s="19">
        <f>Ugovori_OPULJP[[#This Row],[Bespovratna sredstva - Ukupno (EU+Nac) HRK
= Ukupna ugovorena vrijednost bespovratnih sredstava]]*Ugovori_OPULJP[[#This Row],[STOPA NACIONALNOG SUFINANCIRANJA %]]</f>
        <v>277594.68150000001</v>
      </c>
      <c r="R3728" s="20">
        <f>Ugovori_OPULJP[[#This Row],[Bespovratna sredstva - Nacionalni dio - HRK]]/7.5345</f>
        <v>36843.145729643635</v>
      </c>
      <c r="S3728" s="21">
        <v>1850631.21</v>
      </c>
      <c r="T3728" s="22">
        <f>Ugovori_OPULJP[[#This Row],[Bespovratna sredstva - Ukupno (EU+Nac) HRK
= Ukupna ugovorena vrijednost bespovratnih sredstava]]/7.5345</f>
        <v>245620.97153095758</v>
      </c>
      <c r="U3728" s="19">
        <v>0</v>
      </c>
      <c r="V3728" s="20">
        <f>Ugovori_OPULJP[[#This Row],[Javni doprinos korisnika - HRK]]/7.5345</f>
        <v>0</v>
      </c>
      <c r="W3728" s="19">
        <v>0</v>
      </c>
      <c r="X3728" s="20">
        <f>Ugovori_OPULJP[[#This Row],[Privatni doprinos korisnika - HRK]]/7.5345</f>
        <v>0</v>
      </c>
      <c r="Y3728" s="21">
        <f>Ugovori_OPULJP[[#This Row],[Bespovratna sredstva - Ukupno (EU+Nac) HRK
= Ukupna ugovorena vrijednost bespovratnih sredstava]]+Ugovori_OPULJP[[#This Row],[Javni doprinos korisnika - HRK]]+Ugovori_OPULJP[[#This Row],[Privatni doprinos korisnika - HRK]]</f>
        <v>1850631.21</v>
      </c>
      <c r="Z3728" s="22">
        <f>Ugovori_OPULJP[[#This Row],[UKUPNI PRIHVATLJIVI IZDACI
TOTAL ELIGIBLE EXPENDITURE
= Bespovratna sredstva ukupno + doprinos korisnika
= Ukupni prihvatljivi troškovi
= Ukupna ugovorena vrijednost projekta HRK]]/7.5345</f>
        <v>245620.97153095758</v>
      </c>
      <c r="AA3728" s="27" t="s">
        <v>2792</v>
      </c>
      <c r="AB3728" s="27" t="s">
        <v>145</v>
      </c>
      <c r="AC3728" s="91" t="s">
        <v>13506</v>
      </c>
      <c r="AD3728" s="33" t="s">
        <v>2794</v>
      </c>
    </row>
    <row r="3729" spans="1:30" ht="88.5" customHeight="1" x14ac:dyDescent="0.3">
      <c r="A3729" s="31" t="s">
        <v>13507</v>
      </c>
      <c r="B3729" s="25" t="s">
        <v>2787</v>
      </c>
      <c r="C3729" s="26" t="s">
        <v>2788</v>
      </c>
      <c r="D3729" s="26" t="s">
        <v>13435</v>
      </c>
      <c r="E3729" s="27" t="s">
        <v>63</v>
      </c>
      <c r="F3729" s="32" t="s">
        <v>13508</v>
      </c>
      <c r="G3729" s="32" t="s">
        <v>13509</v>
      </c>
      <c r="H3729" s="29">
        <v>44328</v>
      </c>
      <c r="I3729" s="29">
        <v>45058</v>
      </c>
      <c r="J3729" s="17" t="str">
        <f>IF(Ugovori_OPULJP[[#This Row],[DATUM ZAVRŠETKA OPERACIJE]]&gt;DATE(2023,12,31),"u provedbi","završen")</f>
        <v>završen</v>
      </c>
      <c r="K3729" s="28" t="s">
        <v>13510</v>
      </c>
      <c r="L3729" s="15" t="s">
        <v>417</v>
      </c>
      <c r="M3729" s="18">
        <v>0.85</v>
      </c>
      <c r="N3729" s="18">
        <v>0.15</v>
      </c>
      <c r="O3729" s="19">
        <f>Ugovori_OPULJP[[#This Row],[Bespovratna sredstva - Ukupno (EU+Nac) HRK
= Ukupna ugovorena vrijednost bespovratnih sredstava]]*Ugovori_OPULJP[[#This Row],[EU STOPA SUFINANCIRANJA %
EU CO-FINANCING RATE %]]</f>
        <v>1005832.5654999999</v>
      </c>
      <c r="P3729" s="20">
        <f>Ugovori_OPULJP[[#This Row],[Bespovratna sredstva - EU dio - HRK]]/7.5345</f>
        <v>133496.92288804828</v>
      </c>
      <c r="Q3729" s="19">
        <f>Ugovori_OPULJP[[#This Row],[Bespovratna sredstva - Ukupno (EU+Nac) HRK
= Ukupna ugovorena vrijednost bespovratnih sredstava]]*Ugovori_OPULJP[[#This Row],[STOPA NACIONALNOG SUFINANCIRANJA %]]</f>
        <v>177499.8645</v>
      </c>
      <c r="R3729" s="20">
        <f>Ugovori_OPULJP[[#This Row],[Bespovratna sredstva - Nacionalni dio - HRK]]/7.5345</f>
        <v>23558.280509655582</v>
      </c>
      <c r="S3729" s="21">
        <v>1183332.43</v>
      </c>
      <c r="T3729" s="22">
        <f>Ugovori_OPULJP[[#This Row],[Bespovratna sredstva - Ukupno (EU+Nac) HRK
= Ukupna ugovorena vrijednost bespovratnih sredstava]]/7.5345</f>
        <v>157055.20339770388</v>
      </c>
      <c r="U3729" s="19">
        <v>0</v>
      </c>
      <c r="V3729" s="20">
        <f>Ugovori_OPULJP[[#This Row],[Javni doprinos korisnika - HRK]]/7.5345</f>
        <v>0</v>
      </c>
      <c r="W3729" s="19">
        <v>0</v>
      </c>
      <c r="X3729" s="20">
        <f>Ugovori_OPULJP[[#This Row],[Privatni doprinos korisnika - HRK]]/7.5345</f>
        <v>0</v>
      </c>
      <c r="Y3729" s="21">
        <f>Ugovori_OPULJP[[#This Row],[Bespovratna sredstva - Ukupno (EU+Nac) HRK
= Ukupna ugovorena vrijednost bespovratnih sredstava]]+Ugovori_OPULJP[[#This Row],[Javni doprinos korisnika - HRK]]+Ugovori_OPULJP[[#This Row],[Privatni doprinos korisnika - HRK]]</f>
        <v>1183332.43</v>
      </c>
      <c r="Z3729" s="22">
        <f>Ugovori_OPULJP[[#This Row],[UKUPNI PRIHVATLJIVI IZDACI
TOTAL ELIGIBLE EXPENDITURE
= Bespovratna sredstva ukupno + doprinos korisnika
= Ukupni prihvatljivi troškovi
= Ukupna ugovorena vrijednost projekta HRK]]/7.5345</f>
        <v>157055.20339770388</v>
      </c>
      <c r="AA3729" s="27" t="s">
        <v>2792</v>
      </c>
      <c r="AB3729" s="27" t="s">
        <v>145</v>
      </c>
      <c r="AC3729" s="91" t="s">
        <v>13511</v>
      </c>
      <c r="AD3729" s="33" t="s">
        <v>2794</v>
      </c>
    </row>
    <row r="3730" spans="1:30" ht="88.5" customHeight="1" x14ac:dyDescent="0.3">
      <c r="A3730" s="31" t="s">
        <v>13512</v>
      </c>
      <c r="B3730" s="25" t="s">
        <v>2787</v>
      </c>
      <c r="C3730" s="26" t="s">
        <v>2788</v>
      </c>
      <c r="D3730" s="26" t="s">
        <v>13435</v>
      </c>
      <c r="E3730" s="27" t="s">
        <v>63</v>
      </c>
      <c r="F3730" s="32" t="s">
        <v>13513</v>
      </c>
      <c r="G3730" s="14" t="s">
        <v>13005</v>
      </c>
      <c r="H3730" s="29">
        <v>44328</v>
      </c>
      <c r="I3730" s="29">
        <v>44938</v>
      </c>
      <c r="J3730" s="17" t="str">
        <f>IF(Ugovori_OPULJP[[#This Row],[DATUM ZAVRŠETKA OPERACIJE]]&gt;DATE(2023,12,31),"u provedbi","završen")</f>
        <v>završen</v>
      </c>
      <c r="K3730" s="28" t="s">
        <v>13514</v>
      </c>
      <c r="L3730" s="28" t="s">
        <v>21</v>
      </c>
      <c r="M3730" s="18">
        <v>0.85</v>
      </c>
      <c r="N3730" s="18">
        <v>0.15</v>
      </c>
      <c r="O3730" s="19">
        <f>Ugovori_OPULJP[[#This Row],[Bespovratna sredstva - Ukupno (EU+Nac) HRK
= Ukupna ugovorena vrijednost bespovratnih sredstava]]*Ugovori_OPULJP[[#This Row],[EU STOPA SUFINANCIRANJA %
EU CO-FINANCING RATE %]]</f>
        <v>2036020.1384999999</v>
      </c>
      <c r="P3730" s="20">
        <f>Ugovori_OPULJP[[#This Row],[Bespovratna sredstva - EU dio - HRK]]/7.5345</f>
        <v>270226.31077045586</v>
      </c>
      <c r="Q3730" s="19">
        <f>Ugovori_OPULJP[[#This Row],[Bespovratna sredstva - Ukupno (EU+Nac) HRK
= Ukupna ugovorena vrijednost bespovratnih sredstava]]*Ugovori_OPULJP[[#This Row],[STOPA NACIONALNOG SUFINANCIRANJA %]]</f>
        <v>359297.6715</v>
      </c>
      <c r="R3730" s="20">
        <f>Ugovori_OPULJP[[#This Row],[Bespovratna sredstva - Nacionalni dio - HRK]]/7.5345</f>
        <v>47686.996018315745</v>
      </c>
      <c r="S3730" s="21">
        <v>2395317.81</v>
      </c>
      <c r="T3730" s="22">
        <f>Ugovori_OPULJP[[#This Row],[Bespovratna sredstva - Ukupno (EU+Nac) HRK
= Ukupna ugovorena vrijednost bespovratnih sredstava]]/7.5345</f>
        <v>317913.30678877165</v>
      </c>
      <c r="U3730" s="19">
        <v>0</v>
      </c>
      <c r="V3730" s="20">
        <f>Ugovori_OPULJP[[#This Row],[Javni doprinos korisnika - HRK]]/7.5345</f>
        <v>0</v>
      </c>
      <c r="W3730" s="19">
        <v>0</v>
      </c>
      <c r="X3730" s="20">
        <f>Ugovori_OPULJP[[#This Row],[Privatni doprinos korisnika - HRK]]/7.5345</f>
        <v>0</v>
      </c>
      <c r="Y3730" s="21">
        <f>Ugovori_OPULJP[[#This Row],[Bespovratna sredstva - Ukupno (EU+Nac) HRK
= Ukupna ugovorena vrijednost bespovratnih sredstava]]+Ugovori_OPULJP[[#This Row],[Javni doprinos korisnika - HRK]]+Ugovori_OPULJP[[#This Row],[Privatni doprinos korisnika - HRK]]</f>
        <v>2395317.81</v>
      </c>
      <c r="Z3730" s="22">
        <f>Ugovori_OPULJP[[#This Row],[UKUPNI PRIHVATLJIVI IZDACI
TOTAL ELIGIBLE EXPENDITURE
= Bespovratna sredstva ukupno + doprinos korisnika
= Ukupni prihvatljivi troškovi
= Ukupna ugovorena vrijednost projekta HRK]]/7.5345</f>
        <v>317913.30678877165</v>
      </c>
      <c r="AA3730" s="27" t="s">
        <v>2792</v>
      </c>
      <c r="AB3730" s="27" t="s">
        <v>145</v>
      </c>
      <c r="AC3730" s="91" t="s">
        <v>13515</v>
      </c>
      <c r="AD3730" s="33" t="s">
        <v>2794</v>
      </c>
    </row>
    <row r="3731" spans="1:30" ht="88.5" customHeight="1" x14ac:dyDescent="0.3">
      <c r="A3731" s="31" t="s">
        <v>13516</v>
      </c>
      <c r="B3731" s="25" t="s">
        <v>2787</v>
      </c>
      <c r="C3731" s="26" t="s">
        <v>2788</v>
      </c>
      <c r="D3731" s="26" t="s">
        <v>13435</v>
      </c>
      <c r="E3731" s="27" t="s">
        <v>63</v>
      </c>
      <c r="F3731" s="32" t="s">
        <v>13517</v>
      </c>
      <c r="G3731" s="14" t="s">
        <v>13075</v>
      </c>
      <c r="H3731" s="29">
        <v>44328</v>
      </c>
      <c r="I3731" s="29">
        <v>45058</v>
      </c>
      <c r="J3731" s="17" t="str">
        <f>IF(Ugovori_OPULJP[[#This Row],[DATUM ZAVRŠETKA OPERACIJE]]&gt;DATE(2023,12,31),"u provedbi","završen")</f>
        <v>završen</v>
      </c>
      <c r="K3731" s="28" t="s">
        <v>96</v>
      </c>
      <c r="L3731" s="28" t="s">
        <v>91</v>
      </c>
      <c r="M3731" s="18">
        <v>0.85</v>
      </c>
      <c r="N3731" s="18">
        <v>0.15</v>
      </c>
      <c r="O3731" s="19">
        <f>Ugovori_OPULJP[[#This Row],[Bespovratna sredstva - Ukupno (EU+Nac) HRK
= Ukupna ugovorena vrijednost bespovratnih sredstava]]*Ugovori_OPULJP[[#This Row],[EU STOPA SUFINANCIRANJA %
EU CO-FINANCING RATE %]]</f>
        <v>2296527.6709999996</v>
      </c>
      <c r="P3731" s="20">
        <f>Ugovori_OPULJP[[#This Row],[Bespovratna sredstva - EU dio - HRK]]/7.5345</f>
        <v>304801.60209702031</v>
      </c>
      <c r="Q3731" s="19">
        <f>Ugovori_OPULJP[[#This Row],[Bespovratna sredstva - Ukupno (EU+Nac) HRK
= Ukupna ugovorena vrijednost bespovratnih sredstava]]*Ugovori_OPULJP[[#This Row],[STOPA NACIONALNOG SUFINANCIRANJA %]]</f>
        <v>405269.58899999998</v>
      </c>
      <c r="R3731" s="20">
        <f>Ugovori_OPULJP[[#This Row],[Bespovratna sredstva - Nacionalni dio - HRK]]/7.5345</f>
        <v>53788.518017121234</v>
      </c>
      <c r="S3731" s="21">
        <v>2701797.26</v>
      </c>
      <c r="T3731" s="22">
        <f>Ugovori_OPULJP[[#This Row],[Bespovratna sredstva - Ukupno (EU+Nac) HRK
= Ukupna ugovorena vrijednost bespovratnih sredstava]]/7.5345</f>
        <v>358590.12011414155</v>
      </c>
      <c r="U3731" s="19">
        <v>0</v>
      </c>
      <c r="V3731" s="20">
        <f>Ugovori_OPULJP[[#This Row],[Javni doprinos korisnika - HRK]]/7.5345</f>
        <v>0</v>
      </c>
      <c r="W3731" s="19">
        <v>0</v>
      </c>
      <c r="X3731" s="20">
        <f>Ugovori_OPULJP[[#This Row],[Privatni doprinos korisnika - HRK]]/7.5345</f>
        <v>0</v>
      </c>
      <c r="Y3731" s="21">
        <f>Ugovori_OPULJP[[#This Row],[Bespovratna sredstva - Ukupno (EU+Nac) HRK
= Ukupna ugovorena vrijednost bespovratnih sredstava]]+Ugovori_OPULJP[[#This Row],[Javni doprinos korisnika - HRK]]+Ugovori_OPULJP[[#This Row],[Privatni doprinos korisnika - HRK]]</f>
        <v>2701797.26</v>
      </c>
      <c r="Z3731" s="22">
        <f>Ugovori_OPULJP[[#This Row],[UKUPNI PRIHVATLJIVI IZDACI
TOTAL ELIGIBLE EXPENDITURE
= Bespovratna sredstva ukupno + doprinos korisnika
= Ukupni prihvatljivi troškovi
= Ukupna ugovorena vrijednost projekta HRK]]/7.5345</f>
        <v>358590.12011414155</v>
      </c>
      <c r="AA3731" s="27" t="s">
        <v>2792</v>
      </c>
      <c r="AB3731" s="27" t="s">
        <v>145</v>
      </c>
      <c r="AC3731" s="91" t="s">
        <v>13518</v>
      </c>
      <c r="AD3731" s="33" t="s">
        <v>2794</v>
      </c>
    </row>
    <row r="3732" spans="1:30" ht="88.5" customHeight="1" x14ac:dyDescent="0.3">
      <c r="A3732" s="31" t="s">
        <v>13519</v>
      </c>
      <c r="B3732" s="25" t="s">
        <v>2787</v>
      </c>
      <c r="C3732" s="26" t="s">
        <v>2788</v>
      </c>
      <c r="D3732" s="26" t="s">
        <v>13435</v>
      </c>
      <c r="E3732" s="27" t="s">
        <v>63</v>
      </c>
      <c r="F3732" s="32" t="s">
        <v>13520</v>
      </c>
      <c r="G3732" s="14" t="s">
        <v>1648</v>
      </c>
      <c r="H3732" s="29">
        <v>44328</v>
      </c>
      <c r="I3732" s="29">
        <v>45058</v>
      </c>
      <c r="J3732" s="17" t="str">
        <f>IF(Ugovori_OPULJP[[#This Row],[DATUM ZAVRŠETKA OPERACIJE]]&gt;DATE(2023,12,31),"u provedbi","završen")</f>
        <v>završen</v>
      </c>
      <c r="K3732" s="28" t="s">
        <v>173</v>
      </c>
      <c r="L3732" s="15" t="s">
        <v>380</v>
      </c>
      <c r="M3732" s="18">
        <v>0.85</v>
      </c>
      <c r="N3732" s="18">
        <v>0.15</v>
      </c>
      <c r="O3732" s="19">
        <f>Ugovori_OPULJP[[#This Row],[Bespovratna sredstva - Ukupno (EU+Nac) HRK
= Ukupna ugovorena vrijednost bespovratnih sredstava]]*Ugovori_OPULJP[[#This Row],[EU STOPA SUFINANCIRANJA %
EU CO-FINANCING RATE %]]</f>
        <v>1712479.3939999999</v>
      </c>
      <c r="P3732" s="20">
        <f>Ugovori_OPULJP[[#This Row],[Bespovratna sredstva - EU dio - HRK]]/7.5345</f>
        <v>227285.07452385689</v>
      </c>
      <c r="Q3732" s="19">
        <f>Ugovori_OPULJP[[#This Row],[Bespovratna sredstva - Ukupno (EU+Nac) HRK
= Ukupna ugovorena vrijednost bespovratnih sredstava]]*Ugovori_OPULJP[[#This Row],[STOPA NACIONALNOG SUFINANCIRANJA %]]</f>
        <v>302202.24599999998</v>
      </c>
      <c r="R3732" s="20">
        <f>Ugovori_OPULJP[[#This Row],[Bespovratna sredstva - Nacionalni dio - HRK]]/7.5345</f>
        <v>40109.130798327686</v>
      </c>
      <c r="S3732" s="21">
        <v>2014681.64</v>
      </c>
      <c r="T3732" s="22">
        <f>Ugovori_OPULJP[[#This Row],[Bespovratna sredstva - Ukupno (EU+Nac) HRK
= Ukupna ugovorena vrijednost bespovratnih sredstava]]/7.5345</f>
        <v>267394.2053221846</v>
      </c>
      <c r="U3732" s="19">
        <v>0</v>
      </c>
      <c r="V3732" s="20">
        <f>Ugovori_OPULJP[[#This Row],[Javni doprinos korisnika - HRK]]/7.5345</f>
        <v>0</v>
      </c>
      <c r="W3732" s="19">
        <v>0</v>
      </c>
      <c r="X3732" s="20">
        <f>Ugovori_OPULJP[[#This Row],[Privatni doprinos korisnika - HRK]]/7.5345</f>
        <v>0</v>
      </c>
      <c r="Y3732" s="21">
        <f>Ugovori_OPULJP[[#This Row],[Bespovratna sredstva - Ukupno (EU+Nac) HRK
= Ukupna ugovorena vrijednost bespovratnih sredstava]]+Ugovori_OPULJP[[#This Row],[Javni doprinos korisnika - HRK]]+Ugovori_OPULJP[[#This Row],[Privatni doprinos korisnika - HRK]]</f>
        <v>2014681.64</v>
      </c>
      <c r="Z3732" s="22">
        <f>Ugovori_OPULJP[[#This Row],[UKUPNI PRIHVATLJIVI IZDACI
TOTAL ELIGIBLE EXPENDITURE
= Bespovratna sredstva ukupno + doprinos korisnika
= Ukupni prihvatljivi troškovi
= Ukupna ugovorena vrijednost projekta HRK]]/7.5345</f>
        <v>267394.2053221846</v>
      </c>
      <c r="AA3732" s="27" t="s">
        <v>2792</v>
      </c>
      <c r="AB3732" s="27" t="s">
        <v>145</v>
      </c>
      <c r="AC3732" s="91" t="s">
        <v>13521</v>
      </c>
      <c r="AD3732" s="33" t="s">
        <v>2794</v>
      </c>
    </row>
    <row r="3733" spans="1:30" ht="88.5" customHeight="1" x14ac:dyDescent="0.3">
      <c r="A3733" s="31" t="s">
        <v>13522</v>
      </c>
      <c r="B3733" s="25" t="s">
        <v>2787</v>
      </c>
      <c r="C3733" s="26" t="s">
        <v>2788</v>
      </c>
      <c r="D3733" s="26" t="s">
        <v>13435</v>
      </c>
      <c r="E3733" s="27" t="s">
        <v>63</v>
      </c>
      <c r="F3733" s="32" t="s">
        <v>13523</v>
      </c>
      <c r="G3733" s="32" t="s">
        <v>13524</v>
      </c>
      <c r="H3733" s="29">
        <v>44328</v>
      </c>
      <c r="I3733" s="29">
        <v>45058</v>
      </c>
      <c r="J3733" s="17" t="str">
        <f>IF(Ugovori_OPULJP[[#This Row],[DATUM ZAVRŠETKA OPERACIJE]]&gt;DATE(2023,12,31),"u provedbi","završen")</f>
        <v>završen</v>
      </c>
      <c r="K3733" s="28" t="s">
        <v>4818</v>
      </c>
      <c r="L3733" s="28" t="s">
        <v>21</v>
      </c>
      <c r="M3733" s="18">
        <v>0.85</v>
      </c>
      <c r="N3733" s="18">
        <v>0.15</v>
      </c>
      <c r="O3733" s="19">
        <f>Ugovori_OPULJP[[#This Row],[Bespovratna sredstva - Ukupno (EU+Nac) HRK
= Ukupna ugovorena vrijednost bespovratnih sredstava]]*Ugovori_OPULJP[[#This Row],[EU STOPA SUFINANCIRANJA %
EU CO-FINANCING RATE %]]</f>
        <v>995939.51749999996</v>
      </c>
      <c r="P3733" s="20">
        <f>Ugovori_OPULJP[[#This Row],[Bespovratna sredstva - EU dio - HRK]]/7.5345</f>
        <v>132183.8897737076</v>
      </c>
      <c r="Q3733" s="19">
        <f>Ugovori_OPULJP[[#This Row],[Bespovratna sredstva - Ukupno (EU+Nac) HRK
= Ukupna ugovorena vrijednost bespovratnih sredstava]]*Ugovori_OPULJP[[#This Row],[STOPA NACIONALNOG SUFINANCIRANJA %]]</f>
        <v>175754.0325</v>
      </c>
      <c r="R3733" s="20">
        <f>Ugovori_OPULJP[[#This Row],[Bespovratna sredstva - Nacionalni dio - HRK]]/7.5345</f>
        <v>23326.56878359546</v>
      </c>
      <c r="S3733" s="21">
        <v>1171693.55</v>
      </c>
      <c r="T3733" s="22">
        <f>Ugovori_OPULJP[[#This Row],[Bespovratna sredstva - Ukupno (EU+Nac) HRK
= Ukupna ugovorena vrijednost bespovratnih sredstava]]/7.5345</f>
        <v>155510.45855730306</v>
      </c>
      <c r="U3733" s="19">
        <v>0</v>
      </c>
      <c r="V3733" s="20">
        <f>Ugovori_OPULJP[[#This Row],[Javni doprinos korisnika - HRK]]/7.5345</f>
        <v>0</v>
      </c>
      <c r="W3733" s="19">
        <v>0</v>
      </c>
      <c r="X3733" s="20">
        <f>Ugovori_OPULJP[[#This Row],[Privatni doprinos korisnika - HRK]]/7.5345</f>
        <v>0</v>
      </c>
      <c r="Y3733" s="21">
        <f>Ugovori_OPULJP[[#This Row],[Bespovratna sredstva - Ukupno (EU+Nac) HRK
= Ukupna ugovorena vrijednost bespovratnih sredstava]]+Ugovori_OPULJP[[#This Row],[Javni doprinos korisnika - HRK]]+Ugovori_OPULJP[[#This Row],[Privatni doprinos korisnika - HRK]]</f>
        <v>1171693.55</v>
      </c>
      <c r="Z3733" s="22">
        <f>Ugovori_OPULJP[[#This Row],[UKUPNI PRIHVATLJIVI IZDACI
TOTAL ELIGIBLE EXPENDITURE
= Bespovratna sredstva ukupno + doprinos korisnika
= Ukupni prihvatljivi troškovi
= Ukupna ugovorena vrijednost projekta HRK]]/7.5345</f>
        <v>155510.45855730306</v>
      </c>
      <c r="AA3733" s="27" t="s">
        <v>2792</v>
      </c>
      <c r="AB3733" s="27" t="s">
        <v>145</v>
      </c>
      <c r="AC3733" s="91" t="s">
        <v>13525</v>
      </c>
      <c r="AD3733" s="33" t="s">
        <v>2794</v>
      </c>
    </row>
    <row r="3734" spans="1:30" ht="88.5" customHeight="1" x14ac:dyDescent="0.3">
      <c r="A3734" s="31" t="s">
        <v>13526</v>
      </c>
      <c r="B3734" s="25" t="s">
        <v>2787</v>
      </c>
      <c r="C3734" s="26" t="s">
        <v>2788</v>
      </c>
      <c r="D3734" s="26" t="s">
        <v>13435</v>
      </c>
      <c r="E3734" s="27" t="s">
        <v>63</v>
      </c>
      <c r="F3734" s="32" t="s">
        <v>13527</v>
      </c>
      <c r="G3734" s="32" t="s">
        <v>112</v>
      </c>
      <c r="H3734" s="29">
        <v>44328</v>
      </c>
      <c r="I3734" s="29">
        <v>45058</v>
      </c>
      <c r="J3734" s="17" t="str">
        <f>IF(Ugovori_OPULJP[[#This Row],[DATUM ZAVRŠETKA OPERACIJE]]&gt;DATE(2023,12,31),"u provedbi","završen")</f>
        <v>završen</v>
      </c>
      <c r="K3734" s="28" t="s">
        <v>10542</v>
      </c>
      <c r="L3734" s="28" t="s">
        <v>21</v>
      </c>
      <c r="M3734" s="18">
        <v>0.85</v>
      </c>
      <c r="N3734" s="18">
        <v>0.15</v>
      </c>
      <c r="O3734" s="19">
        <f>Ugovori_OPULJP[[#This Row],[Bespovratna sredstva - Ukupno (EU+Nac) HRK
= Ukupna ugovorena vrijednost bespovratnih sredstava]]*Ugovori_OPULJP[[#This Row],[EU STOPA SUFINANCIRANJA %
EU CO-FINANCING RATE %]]</f>
        <v>1793659.8</v>
      </c>
      <c r="P3734" s="20">
        <f>Ugovori_OPULJP[[#This Row],[Bespovratna sredstva - EU dio - HRK]]/7.5345</f>
        <v>238059.56599641647</v>
      </c>
      <c r="Q3734" s="19">
        <f>Ugovori_OPULJP[[#This Row],[Bespovratna sredstva - Ukupno (EU+Nac) HRK
= Ukupna ugovorena vrijednost bespovratnih sredstava]]*Ugovori_OPULJP[[#This Row],[STOPA NACIONALNOG SUFINANCIRANJA %]]</f>
        <v>316528.2</v>
      </c>
      <c r="R3734" s="20">
        <f>Ugovori_OPULJP[[#This Row],[Bespovratna sredstva - Nacionalni dio - HRK]]/7.5345</f>
        <v>42010.511646426436</v>
      </c>
      <c r="S3734" s="21">
        <v>2110188</v>
      </c>
      <c r="T3734" s="22">
        <f>Ugovori_OPULJP[[#This Row],[Bespovratna sredstva - Ukupno (EU+Nac) HRK
= Ukupna ugovorena vrijednost bespovratnih sredstava]]/7.5345</f>
        <v>280070.07764284289</v>
      </c>
      <c r="U3734" s="19">
        <v>0</v>
      </c>
      <c r="V3734" s="20">
        <f>Ugovori_OPULJP[[#This Row],[Javni doprinos korisnika - HRK]]/7.5345</f>
        <v>0</v>
      </c>
      <c r="W3734" s="19">
        <v>0</v>
      </c>
      <c r="X3734" s="20">
        <f>Ugovori_OPULJP[[#This Row],[Privatni doprinos korisnika - HRK]]/7.5345</f>
        <v>0</v>
      </c>
      <c r="Y3734" s="21">
        <f>Ugovori_OPULJP[[#This Row],[Bespovratna sredstva - Ukupno (EU+Nac) HRK
= Ukupna ugovorena vrijednost bespovratnih sredstava]]+Ugovori_OPULJP[[#This Row],[Javni doprinos korisnika - HRK]]+Ugovori_OPULJP[[#This Row],[Privatni doprinos korisnika - HRK]]</f>
        <v>2110188</v>
      </c>
      <c r="Z3734" s="22">
        <f>Ugovori_OPULJP[[#This Row],[UKUPNI PRIHVATLJIVI IZDACI
TOTAL ELIGIBLE EXPENDITURE
= Bespovratna sredstva ukupno + doprinos korisnika
= Ukupni prihvatljivi troškovi
= Ukupna ugovorena vrijednost projekta HRK]]/7.5345</f>
        <v>280070.07764284289</v>
      </c>
      <c r="AA3734" s="27" t="s">
        <v>2792</v>
      </c>
      <c r="AB3734" s="27" t="s">
        <v>145</v>
      </c>
      <c r="AC3734" s="91" t="s">
        <v>13528</v>
      </c>
      <c r="AD3734" s="33" t="s">
        <v>2794</v>
      </c>
    </row>
    <row r="3735" spans="1:30" ht="88.5" customHeight="1" x14ac:dyDescent="0.3">
      <c r="A3735" s="31" t="s">
        <v>13529</v>
      </c>
      <c r="B3735" s="25" t="s">
        <v>2787</v>
      </c>
      <c r="C3735" s="26" t="s">
        <v>2788</v>
      </c>
      <c r="D3735" s="26" t="s">
        <v>13435</v>
      </c>
      <c r="E3735" s="27" t="s">
        <v>63</v>
      </c>
      <c r="F3735" s="32" t="s">
        <v>13530</v>
      </c>
      <c r="G3735" s="32" t="s">
        <v>3854</v>
      </c>
      <c r="H3735" s="29">
        <v>44376</v>
      </c>
      <c r="I3735" s="29">
        <v>45106</v>
      </c>
      <c r="J3735" s="17" t="str">
        <f>IF(Ugovori_OPULJP[[#This Row],[DATUM ZAVRŠETKA OPERACIJE]]&gt;DATE(2023,12,31),"u provedbi","završen")</f>
        <v>završen</v>
      </c>
      <c r="K3735" s="28" t="s">
        <v>91</v>
      </c>
      <c r="L3735" s="28" t="s">
        <v>91</v>
      </c>
      <c r="M3735" s="18">
        <v>0.85</v>
      </c>
      <c r="N3735" s="18">
        <v>0.15</v>
      </c>
      <c r="O3735" s="19">
        <f>Ugovori_OPULJP[[#This Row],[Bespovratna sredstva - Ukupno (EU+Nac) HRK
= Ukupna ugovorena vrijednost bespovratnih sredstava]]*Ugovori_OPULJP[[#This Row],[EU STOPA SUFINANCIRANJA %
EU CO-FINANCING RATE %]]</f>
        <v>2353801.1214999999</v>
      </c>
      <c r="P3735" s="20">
        <f>Ugovori_OPULJP[[#This Row],[Bespovratna sredstva - EU dio - HRK]]/7.5345</f>
        <v>312403.09529497643</v>
      </c>
      <c r="Q3735" s="19">
        <f>Ugovori_OPULJP[[#This Row],[Bespovratna sredstva - Ukupno (EU+Nac) HRK
= Ukupna ugovorena vrijednost bespovratnih sredstava]]*Ugovori_OPULJP[[#This Row],[STOPA NACIONALNOG SUFINANCIRANJA %]]</f>
        <v>415376.66849999997</v>
      </c>
      <c r="R3735" s="20">
        <f>Ugovori_OPULJP[[#This Row],[Bespovratna sredstva - Nacionalni dio - HRK]]/7.5345</f>
        <v>55129.957993231132</v>
      </c>
      <c r="S3735" s="21">
        <v>2769177.79</v>
      </c>
      <c r="T3735" s="22">
        <f>Ugovori_OPULJP[[#This Row],[Bespovratna sredstva - Ukupno (EU+Nac) HRK
= Ukupna ugovorena vrijednost bespovratnih sredstava]]/7.5345</f>
        <v>367533.05328820756</v>
      </c>
      <c r="U3735" s="19">
        <v>0</v>
      </c>
      <c r="V3735" s="20">
        <f>Ugovori_OPULJP[[#This Row],[Javni doprinos korisnika - HRK]]/7.5345</f>
        <v>0</v>
      </c>
      <c r="W3735" s="19">
        <v>0</v>
      </c>
      <c r="X3735" s="20">
        <f>Ugovori_OPULJP[[#This Row],[Privatni doprinos korisnika - HRK]]/7.5345</f>
        <v>0</v>
      </c>
      <c r="Y3735" s="21">
        <f>Ugovori_OPULJP[[#This Row],[Bespovratna sredstva - Ukupno (EU+Nac) HRK
= Ukupna ugovorena vrijednost bespovratnih sredstava]]+Ugovori_OPULJP[[#This Row],[Javni doprinos korisnika - HRK]]+Ugovori_OPULJP[[#This Row],[Privatni doprinos korisnika - HRK]]</f>
        <v>2769177.79</v>
      </c>
      <c r="Z3735" s="22">
        <f>Ugovori_OPULJP[[#This Row],[UKUPNI PRIHVATLJIVI IZDACI
TOTAL ELIGIBLE EXPENDITURE
= Bespovratna sredstva ukupno + doprinos korisnika
= Ukupni prihvatljivi troškovi
= Ukupna ugovorena vrijednost projekta HRK]]/7.5345</f>
        <v>367533.05328820756</v>
      </c>
      <c r="AA3735" s="27" t="s">
        <v>2792</v>
      </c>
      <c r="AB3735" s="27" t="s">
        <v>145</v>
      </c>
      <c r="AC3735" s="92" t="s">
        <v>13531</v>
      </c>
      <c r="AD3735" s="33" t="s">
        <v>2794</v>
      </c>
    </row>
    <row r="3736" spans="1:30" ht="88.5" customHeight="1" x14ac:dyDescent="0.3">
      <c r="A3736" s="31" t="s">
        <v>13532</v>
      </c>
      <c r="B3736" s="25" t="s">
        <v>2787</v>
      </c>
      <c r="C3736" s="26" t="s">
        <v>2788</v>
      </c>
      <c r="D3736" s="26" t="s">
        <v>13435</v>
      </c>
      <c r="E3736" s="27" t="s">
        <v>63</v>
      </c>
      <c r="F3736" s="32" t="s">
        <v>13533</v>
      </c>
      <c r="G3736" s="32" t="s">
        <v>4658</v>
      </c>
      <c r="H3736" s="29">
        <v>44376</v>
      </c>
      <c r="I3736" s="29">
        <v>45106</v>
      </c>
      <c r="J3736" s="17" t="str">
        <f>IF(Ugovori_OPULJP[[#This Row],[DATUM ZAVRŠETKA OPERACIJE]]&gt;DATE(2023,12,31),"u provedbi","završen")</f>
        <v>završen</v>
      </c>
      <c r="K3736" s="37" t="s">
        <v>10373</v>
      </c>
      <c r="L3736" s="28" t="s">
        <v>164</v>
      </c>
      <c r="M3736" s="18">
        <v>0.85</v>
      </c>
      <c r="N3736" s="18">
        <v>0.15</v>
      </c>
      <c r="O3736" s="19">
        <f>Ugovori_OPULJP[[#This Row],[Bespovratna sredstva - Ukupno (EU+Nac) HRK
= Ukupna ugovorena vrijednost bespovratnih sredstava]]*Ugovori_OPULJP[[#This Row],[EU STOPA SUFINANCIRANJA %
EU CO-FINANCING RATE %]]</f>
        <v>1925192.7355</v>
      </c>
      <c r="P3736" s="20">
        <f>Ugovori_OPULJP[[#This Row],[Bespovratna sredstva - EU dio - HRK]]/7.5345</f>
        <v>255516.98659499633</v>
      </c>
      <c r="Q3736" s="19">
        <f>Ugovori_OPULJP[[#This Row],[Bespovratna sredstva - Ukupno (EU+Nac) HRK
= Ukupna ugovorena vrijednost bespovratnih sredstava]]*Ugovori_OPULJP[[#This Row],[STOPA NACIONALNOG SUFINANCIRANJA %]]</f>
        <v>339739.89449999999</v>
      </c>
      <c r="R3736" s="20">
        <f>Ugovori_OPULJP[[#This Row],[Bespovratna sredstva - Nacionalni dio - HRK]]/7.5345</f>
        <v>45091.232928528763</v>
      </c>
      <c r="S3736" s="21">
        <v>2264932.63</v>
      </c>
      <c r="T3736" s="22">
        <f>Ugovori_OPULJP[[#This Row],[Bespovratna sredstva - Ukupno (EU+Nac) HRK
= Ukupna ugovorena vrijednost bespovratnih sredstava]]/7.5345</f>
        <v>300608.2195235251</v>
      </c>
      <c r="U3736" s="19">
        <v>0</v>
      </c>
      <c r="V3736" s="20">
        <f>Ugovori_OPULJP[[#This Row],[Javni doprinos korisnika - HRK]]/7.5345</f>
        <v>0</v>
      </c>
      <c r="W3736" s="19">
        <v>0</v>
      </c>
      <c r="X3736" s="20">
        <f>Ugovori_OPULJP[[#This Row],[Privatni doprinos korisnika - HRK]]/7.5345</f>
        <v>0</v>
      </c>
      <c r="Y3736" s="21">
        <f>Ugovori_OPULJP[[#This Row],[Bespovratna sredstva - Ukupno (EU+Nac) HRK
= Ukupna ugovorena vrijednost bespovratnih sredstava]]+Ugovori_OPULJP[[#This Row],[Javni doprinos korisnika - HRK]]+Ugovori_OPULJP[[#This Row],[Privatni doprinos korisnika - HRK]]</f>
        <v>2264932.63</v>
      </c>
      <c r="Z3736" s="22">
        <f>Ugovori_OPULJP[[#This Row],[UKUPNI PRIHVATLJIVI IZDACI
TOTAL ELIGIBLE EXPENDITURE
= Bespovratna sredstva ukupno + doprinos korisnika
= Ukupni prihvatljivi troškovi
= Ukupna ugovorena vrijednost projekta HRK]]/7.5345</f>
        <v>300608.2195235251</v>
      </c>
      <c r="AA3736" s="27" t="s">
        <v>2792</v>
      </c>
      <c r="AB3736" s="27" t="s">
        <v>145</v>
      </c>
      <c r="AC3736" s="92" t="s">
        <v>13534</v>
      </c>
      <c r="AD3736" s="33" t="s">
        <v>2794</v>
      </c>
    </row>
    <row r="3737" spans="1:30" ht="88.5" customHeight="1" x14ac:dyDescent="0.3">
      <c r="A3737" s="31" t="s">
        <v>13535</v>
      </c>
      <c r="B3737" s="25" t="s">
        <v>2787</v>
      </c>
      <c r="C3737" s="26" t="s">
        <v>2788</v>
      </c>
      <c r="D3737" s="26" t="s">
        <v>13435</v>
      </c>
      <c r="E3737" s="27" t="s">
        <v>63</v>
      </c>
      <c r="F3737" s="32" t="s">
        <v>13536</v>
      </c>
      <c r="G3737" s="32" t="s">
        <v>558</v>
      </c>
      <c r="H3737" s="29">
        <v>44376</v>
      </c>
      <c r="I3737" s="29">
        <v>45106</v>
      </c>
      <c r="J3737" s="17" t="str">
        <f>IF(Ugovori_OPULJP[[#This Row],[DATUM ZAVRŠETKA OPERACIJE]]&gt;DATE(2023,12,31),"u provedbi","završen")</f>
        <v>završen</v>
      </c>
      <c r="K3737" s="28" t="s">
        <v>380</v>
      </c>
      <c r="L3737" s="15" t="s">
        <v>380</v>
      </c>
      <c r="M3737" s="18">
        <v>0.85</v>
      </c>
      <c r="N3737" s="18">
        <v>0.15</v>
      </c>
      <c r="O3737" s="19">
        <f>Ugovori_OPULJP[[#This Row],[Bespovratna sredstva - Ukupno (EU+Nac) HRK
= Ukupna ugovorena vrijednost bespovratnih sredstava]]*Ugovori_OPULJP[[#This Row],[EU STOPA SUFINANCIRANJA %
EU CO-FINANCING RATE %]]</f>
        <v>1990288.4639999999</v>
      </c>
      <c r="P3737" s="20">
        <f>Ugovori_OPULJP[[#This Row],[Bespovratna sredstva - EU dio - HRK]]/7.5345</f>
        <v>264156.67449731234</v>
      </c>
      <c r="Q3737" s="19">
        <f>Ugovori_OPULJP[[#This Row],[Bespovratna sredstva - Ukupno (EU+Nac) HRK
= Ukupna ugovorena vrijednost bespovratnih sredstava]]*Ugovori_OPULJP[[#This Row],[STOPA NACIONALNOG SUFINANCIRANJA %]]</f>
        <v>351227.37599999999</v>
      </c>
      <c r="R3737" s="20">
        <f>Ugovori_OPULJP[[#This Row],[Bespovratna sredstva - Nacionalni dio - HRK]]/7.5345</f>
        <v>46615.883734819821</v>
      </c>
      <c r="S3737" s="21">
        <v>2341515.84</v>
      </c>
      <c r="T3737" s="22">
        <f>Ugovori_OPULJP[[#This Row],[Bespovratna sredstva - Ukupno (EU+Nac) HRK
= Ukupna ugovorena vrijednost bespovratnih sredstava]]/7.5345</f>
        <v>310772.55823213217</v>
      </c>
      <c r="U3737" s="19">
        <v>0</v>
      </c>
      <c r="V3737" s="20">
        <f>Ugovori_OPULJP[[#This Row],[Javni doprinos korisnika - HRK]]/7.5345</f>
        <v>0</v>
      </c>
      <c r="W3737" s="19">
        <v>0</v>
      </c>
      <c r="X3737" s="20">
        <f>Ugovori_OPULJP[[#This Row],[Privatni doprinos korisnika - HRK]]/7.5345</f>
        <v>0</v>
      </c>
      <c r="Y3737" s="21">
        <f>Ugovori_OPULJP[[#This Row],[Bespovratna sredstva - Ukupno (EU+Nac) HRK
= Ukupna ugovorena vrijednost bespovratnih sredstava]]+Ugovori_OPULJP[[#This Row],[Javni doprinos korisnika - HRK]]+Ugovori_OPULJP[[#This Row],[Privatni doprinos korisnika - HRK]]</f>
        <v>2341515.84</v>
      </c>
      <c r="Z3737" s="22">
        <f>Ugovori_OPULJP[[#This Row],[UKUPNI PRIHVATLJIVI IZDACI
TOTAL ELIGIBLE EXPENDITURE
= Bespovratna sredstva ukupno + doprinos korisnika
= Ukupni prihvatljivi troškovi
= Ukupna ugovorena vrijednost projekta HRK]]/7.5345</f>
        <v>310772.55823213217</v>
      </c>
      <c r="AA3737" s="27" t="s">
        <v>2792</v>
      </c>
      <c r="AB3737" s="27" t="s">
        <v>145</v>
      </c>
      <c r="AC3737" s="92" t="s">
        <v>13537</v>
      </c>
      <c r="AD3737" s="33" t="s">
        <v>2794</v>
      </c>
    </row>
    <row r="3738" spans="1:30" ht="88.5" customHeight="1" x14ac:dyDescent="0.3">
      <c r="A3738" s="31" t="s">
        <v>13538</v>
      </c>
      <c r="B3738" s="25" t="s">
        <v>2787</v>
      </c>
      <c r="C3738" s="26" t="s">
        <v>2788</v>
      </c>
      <c r="D3738" s="26" t="s">
        <v>13435</v>
      </c>
      <c r="E3738" s="27" t="s">
        <v>63</v>
      </c>
      <c r="F3738" s="32" t="s">
        <v>13539</v>
      </c>
      <c r="G3738" s="32" t="s">
        <v>13540</v>
      </c>
      <c r="H3738" s="29">
        <v>44376</v>
      </c>
      <c r="I3738" s="29">
        <v>45106</v>
      </c>
      <c r="J3738" s="17" t="str">
        <f>IF(Ugovori_OPULJP[[#This Row],[DATUM ZAVRŠETKA OPERACIJE]]&gt;DATE(2023,12,31),"u provedbi","završen")</f>
        <v>završen</v>
      </c>
      <c r="K3738" s="28" t="s">
        <v>21</v>
      </c>
      <c r="L3738" s="28" t="s">
        <v>586</v>
      </c>
      <c r="M3738" s="18">
        <v>0.85</v>
      </c>
      <c r="N3738" s="18">
        <v>0.15</v>
      </c>
      <c r="O3738" s="19">
        <f>Ugovori_OPULJP[[#This Row],[Bespovratna sredstva - Ukupno (EU+Nac) HRK
= Ukupna ugovorena vrijednost bespovratnih sredstava]]*Ugovori_OPULJP[[#This Row],[EU STOPA SUFINANCIRANJA %
EU CO-FINANCING RATE %]]</f>
        <v>1829485.4299999997</v>
      </c>
      <c r="P3738" s="20">
        <f>Ugovori_OPULJP[[#This Row],[Bespovratna sredstva - EU dio - HRK]]/7.5345</f>
        <v>242814.4442232397</v>
      </c>
      <c r="Q3738" s="19">
        <f>Ugovori_OPULJP[[#This Row],[Bespovratna sredstva - Ukupno (EU+Nac) HRK
= Ukupna ugovorena vrijednost bespovratnih sredstava]]*Ugovori_OPULJP[[#This Row],[STOPA NACIONALNOG SUFINANCIRANJA %]]</f>
        <v>322850.36999999994</v>
      </c>
      <c r="R3738" s="20">
        <f>Ugovori_OPULJP[[#This Row],[Bespovratna sredstva - Nacionalni dio - HRK]]/7.5345</f>
        <v>42849.607804101121</v>
      </c>
      <c r="S3738" s="21">
        <v>2152335.7999999998</v>
      </c>
      <c r="T3738" s="22">
        <f>Ugovori_OPULJP[[#This Row],[Bespovratna sredstva - Ukupno (EU+Nac) HRK
= Ukupna ugovorena vrijednost bespovratnih sredstava]]/7.5345</f>
        <v>285664.05202734086</v>
      </c>
      <c r="U3738" s="19">
        <v>0</v>
      </c>
      <c r="V3738" s="20">
        <f>Ugovori_OPULJP[[#This Row],[Javni doprinos korisnika - HRK]]/7.5345</f>
        <v>0</v>
      </c>
      <c r="W3738" s="19">
        <v>0</v>
      </c>
      <c r="X3738" s="20">
        <f>Ugovori_OPULJP[[#This Row],[Privatni doprinos korisnika - HRK]]/7.5345</f>
        <v>0</v>
      </c>
      <c r="Y3738" s="21">
        <f>Ugovori_OPULJP[[#This Row],[Bespovratna sredstva - Ukupno (EU+Nac) HRK
= Ukupna ugovorena vrijednost bespovratnih sredstava]]+Ugovori_OPULJP[[#This Row],[Javni doprinos korisnika - HRK]]+Ugovori_OPULJP[[#This Row],[Privatni doprinos korisnika - HRK]]</f>
        <v>2152335.7999999998</v>
      </c>
      <c r="Z3738" s="22">
        <f>Ugovori_OPULJP[[#This Row],[UKUPNI PRIHVATLJIVI IZDACI
TOTAL ELIGIBLE EXPENDITURE
= Bespovratna sredstva ukupno + doprinos korisnika
= Ukupni prihvatljivi troškovi
= Ukupna ugovorena vrijednost projekta HRK]]/7.5345</f>
        <v>285664.05202734086</v>
      </c>
      <c r="AA3738" s="27" t="s">
        <v>2792</v>
      </c>
      <c r="AB3738" s="27" t="s">
        <v>145</v>
      </c>
      <c r="AC3738" s="91" t="s">
        <v>13541</v>
      </c>
      <c r="AD3738" s="33" t="s">
        <v>2794</v>
      </c>
    </row>
    <row r="3739" spans="1:30" ht="88.5" customHeight="1" x14ac:dyDescent="0.3">
      <c r="A3739" s="31" t="s">
        <v>13542</v>
      </c>
      <c r="B3739" s="25" t="s">
        <v>2787</v>
      </c>
      <c r="C3739" s="26" t="s">
        <v>2788</v>
      </c>
      <c r="D3739" s="26" t="s">
        <v>13435</v>
      </c>
      <c r="E3739" s="27" t="s">
        <v>63</v>
      </c>
      <c r="F3739" s="32" t="s">
        <v>13543</v>
      </c>
      <c r="G3739" s="32" t="s">
        <v>13544</v>
      </c>
      <c r="H3739" s="29">
        <v>44376</v>
      </c>
      <c r="I3739" s="29">
        <v>45106</v>
      </c>
      <c r="J3739" s="17" t="str">
        <f>IF(Ugovori_OPULJP[[#This Row],[DATUM ZAVRŠETKA OPERACIJE]]&gt;DATE(2023,12,31),"u provedbi","završen")</f>
        <v>završen</v>
      </c>
      <c r="K3739" s="28" t="s">
        <v>192</v>
      </c>
      <c r="L3739" s="28" t="s">
        <v>192</v>
      </c>
      <c r="M3739" s="18">
        <v>0.85</v>
      </c>
      <c r="N3739" s="18">
        <v>0.15</v>
      </c>
      <c r="O3739" s="19">
        <f>Ugovori_OPULJP[[#This Row],[Bespovratna sredstva - Ukupno (EU+Nac) HRK
= Ukupna ugovorena vrijednost bespovratnih sredstava]]*Ugovori_OPULJP[[#This Row],[EU STOPA SUFINANCIRANJA %
EU CO-FINANCING RATE %]]</f>
        <v>2092718.3514999999</v>
      </c>
      <c r="P3739" s="20">
        <f>Ugovori_OPULJP[[#This Row],[Bespovratna sredstva - EU dio - HRK]]/7.5345</f>
        <v>277751.45683190651</v>
      </c>
      <c r="Q3739" s="19">
        <f>Ugovori_OPULJP[[#This Row],[Bespovratna sredstva - Ukupno (EU+Nac) HRK
= Ukupna ugovorena vrijednost bespovratnih sredstava]]*Ugovori_OPULJP[[#This Row],[STOPA NACIONALNOG SUFINANCIRANJA %]]</f>
        <v>369303.23849999998</v>
      </c>
      <c r="R3739" s="20">
        <f>Ugovori_OPULJP[[#This Row],[Bespovratna sredstva - Nacionalni dio - HRK]]/7.5345</f>
        <v>49014.962970336448</v>
      </c>
      <c r="S3739" s="21">
        <v>2462021.59</v>
      </c>
      <c r="T3739" s="22">
        <f>Ugovori_OPULJP[[#This Row],[Bespovratna sredstva - Ukupno (EU+Nac) HRK
= Ukupna ugovorena vrijednost bespovratnih sredstava]]/7.5345</f>
        <v>326766.41980224301</v>
      </c>
      <c r="U3739" s="19">
        <v>0</v>
      </c>
      <c r="V3739" s="20">
        <f>Ugovori_OPULJP[[#This Row],[Javni doprinos korisnika - HRK]]/7.5345</f>
        <v>0</v>
      </c>
      <c r="W3739" s="19">
        <v>0</v>
      </c>
      <c r="X3739" s="20">
        <f>Ugovori_OPULJP[[#This Row],[Privatni doprinos korisnika - HRK]]/7.5345</f>
        <v>0</v>
      </c>
      <c r="Y3739" s="21">
        <f>Ugovori_OPULJP[[#This Row],[Bespovratna sredstva - Ukupno (EU+Nac) HRK
= Ukupna ugovorena vrijednost bespovratnih sredstava]]+Ugovori_OPULJP[[#This Row],[Javni doprinos korisnika - HRK]]+Ugovori_OPULJP[[#This Row],[Privatni doprinos korisnika - HRK]]</f>
        <v>2462021.59</v>
      </c>
      <c r="Z3739" s="22">
        <f>Ugovori_OPULJP[[#This Row],[UKUPNI PRIHVATLJIVI IZDACI
TOTAL ELIGIBLE EXPENDITURE
= Bespovratna sredstva ukupno + doprinos korisnika
= Ukupni prihvatljivi troškovi
= Ukupna ugovorena vrijednost projekta HRK]]/7.5345</f>
        <v>326766.41980224301</v>
      </c>
      <c r="AA3739" s="27" t="s">
        <v>2792</v>
      </c>
      <c r="AB3739" s="27" t="s">
        <v>145</v>
      </c>
      <c r="AC3739" s="92" t="s">
        <v>13545</v>
      </c>
      <c r="AD3739" s="33" t="s">
        <v>2794</v>
      </c>
    </row>
    <row r="3740" spans="1:30" ht="88.5" customHeight="1" x14ac:dyDescent="0.3">
      <c r="A3740" s="31" t="s">
        <v>13546</v>
      </c>
      <c r="B3740" s="25" t="s">
        <v>2787</v>
      </c>
      <c r="C3740" s="26" t="s">
        <v>2788</v>
      </c>
      <c r="D3740" s="26" t="s">
        <v>13435</v>
      </c>
      <c r="E3740" s="27" t="s">
        <v>63</v>
      </c>
      <c r="F3740" s="32" t="s">
        <v>13547</v>
      </c>
      <c r="G3740" s="32" t="s">
        <v>65</v>
      </c>
      <c r="H3740" s="29">
        <v>44376</v>
      </c>
      <c r="I3740" s="29">
        <v>45106</v>
      </c>
      <c r="J3740" s="17" t="str">
        <f>IF(Ugovori_OPULJP[[#This Row],[DATUM ZAVRŠETKA OPERACIJE]]&gt;DATE(2023,12,31),"u provedbi","završen")</f>
        <v>završen</v>
      </c>
      <c r="K3740" s="37" t="s">
        <v>13548</v>
      </c>
      <c r="L3740" s="28" t="s">
        <v>66</v>
      </c>
      <c r="M3740" s="18">
        <v>0.85</v>
      </c>
      <c r="N3740" s="18">
        <v>0.15</v>
      </c>
      <c r="O3740" s="19">
        <f>Ugovori_OPULJP[[#This Row],[Bespovratna sredstva - Ukupno (EU+Nac) HRK
= Ukupna ugovorena vrijednost bespovratnih sredstava]]*Ugovori_OPULJP[[#This Row],[EU STOPA SUFINANCIRANJA %
EU CO-FINANCING RATE %]]</f>
        <v>2457598.2850000001</v>
      </c>
      <c r="P3740" s="20">
        <f>Ugovori_OPULJP[[#This Row],[Bespovratna sredstva - EU dio - HRK]]/7.5345</f>
        <v>326179.34634016856</v>
      </c>
      <c r="Q3740" s="19">
        <f>Ugovori_OPULJP[[#This Row],[Bespovratna sredstva - Ukupno (EU+Nac) HRK
= Ukupna ugovorena vrijednost bespovratnih sredstava]]*Ugovori_OPULJP[[#This Row],[STOPA NACIONALNOG SUFINANCIRANJA %]]</f>
        <v>433693.815</v>
      </c>
      <c r="R3740" s="20">
        <f>Ugovori_OPULJP[[#This Row],[Bespovratna sredstva - Nacionalni dio - HRK]]/7.5345</f>
        <v>57561.061118853271</v>
      </c>
      <c r="S3740" s="21">
        <v>2891292.1</v>
      </c>
      <c r="T3740" s="22">
        <f>Ugovori_OPULJP[[#This Row],[Bespovratna sredstva - Ukupno (EU+Nac) HRK
= Ukupna ugovorena vrijednost bespovratnih sredstava]]/7.5345</f>
        <v>383740.40745902184</v>
      </c>
      <c r="U3740" s="19">
        <v>0</v>
      </c>
      <c r="V3740" s="20">
        <f>Ugovori_OPULJP[[#This Row],[Javni doprinos korisnika - HRK]]/7.5345</f>
        <v>0</v>
      </c>
      <c r="W3740" s="19">
        <v>0</v>
      </c>
      <c r="X3740" s="20">
        <f>Ugovori_OPULJP[[#This Row],[Privatni doprinos korisnika - HRK]]/7.5345</f>
        <v>0</v>
      </c>
      <c r="Y3740" s="21">
        <f>Ugovori_OPULJP[[#This Row],[Bespovratna sredstva - Ukupno (EU+Nac) HRK
= Ukupna ugovorena vrijednost bespovratnih sredstava]]+Ugovori_OPULJP[[#This Row],[Javni doprinos korisnika - HRK]]+Ugovori_OPULJP[[#This Row],[Privatni doprinos korisnika - HRK]]</f>
        <v>2891292.1</v>
      </c>
      <c r="Z3740" s="22">
        <f>Ugovori_OPULJP[[#This Row],[UKUPNI PRIHVATLJIVI IZDACI
TOTAL ELIGIBLE EXPENDITURE
= Bespovratna sredstva ukupno + doprinos korisnika
= Ukupni prihvatljivi troškovi
= Ukupna ugovorena vrijednost projekta HRK]]/7.5345</f>
        <v>383740.40745902184</v>
      </c>
      <c r="AA3740" s="27" t="s">
        <v>2792</v>
      </c>
      <c r="AB3740" s="27" t="s">
        <v>145</v>
      </c>
      <c r="AC3740" s="92" t="s">
        <v>13549</v>
      </c>
      <c r="AD3740" s="33" t="s">
        <v>2794</v>
      </c>
    </row>
    <row r="3741" spans="1:30" ht="88.5" customHeight="1" x14ac:dyDescent="0.3">
      <c r="A3741" s="31" t="s">
        <v>13550</v>
      </c>
      <c r="B3741" s="25" t="s">
        <v>2787</v>
      </c>
      <c r="C3741" s="26" t="s">
        <v>2788</v>
      </c>
      <c r="D3741" s="26" t="s">
        <v>13435</v>
      </c>
      <c r="E3741" s="27" t="s">
        <v>63</v>
      </c>
      <c r="F3741" s="32" t="s">
        <v>13551</v>
      </c>
      <c r="G3741" s="32" t="s">
        <v>10372</v>
      </c>
      <c r="H3741" s="29">
        <v>44376</v>
      </c>
      <c r="I3741" s="29">
        <v>45106</v>
      </c>
      <c r="J3741" s="17" t="str">
        <f>IF(Ugovori_OPULJP[[#This Row],[DATUM ZAVRŠETKA OPERACIJE]]&gt;DATE(2023,12,31),"u provedbi","završen")</f>
        <v>završen</v>
      </c>
      <c r="K3741" s="37" t="s">
        <v>13552</v>
      </c>
      <c r="L3741" s="28" t="s">
        <v>21</v>
      </c>
      <c r="M3741" s="18">
        <v>0.85</v>
      </c>
      <c r="N3741" s="18">
        <v>0.15</v>
      </c>
      <c r="O3741" s="19">
        <f>Ugovori_OPULJP[[#This Row],[Bespovratna sredstva - Ukupno (EU+Nac) HRK
= Ukupna ugovorena vrijednost bespovratnih sredstava]]*Ugovori_OPULJP[[#This Row],[EU STOPA SUFINANCIRANJA %
EU CO-FINANCING RATE %]]</f>
        <v>2331199.5449999999</v>
      </c>
      <c r="P3741" s="20">
        <f>Ugovori_OPULJP[[#This Row],[Bespovratna sredstva - EU dio - HRK]]/7.5345</f>
        <v>309403.3505872984</v>
      </c>
      <c r="Q3741" s="19">
        <f>Ugovori_OPULJP[[#This Row],[Bespovratna sredstva - Ukupno (EU+Nac) HRK
= Ukupna ugovorena vrijednost bespovratnih sredstava]]*Ugovori_OPULJP[[#This Row],[STOPA NACIONALNOG SUFINANCIRANJA %]]</f>
        <v>411388.15500000003</v>
      </c>
      <c r="R3741" s="20">
        <f>Ugovori_OPULJP[[#This Row],[Bespovratna sredstva - Nacionalni dio - HRK]]/7.5345</f>
        <v>54600.59128011149</v>
      </c>
      <c r="S3741" s="21">
        <v>2742587.7</v>
      </c>
      <c r="T3741" s="22">
        <f>Ugovori_OPULJP[[#This Row],[Bespovratna sredstva - Ukupno (EU+Nac) HRK
= Ukupna ugovorena vrijednost bespovratnih sredstava]]/7.5345</f>
        <v>364003.94186740991</v>
      </c>
      <c r="U3741" s="19">
        <v>0</v>
      </c>
      <c r="V3741" s="20">
        <f>Ugovori_OPULJP[[#This Row],[Javni doprinos korisnika - HRK]]/7.5345</f>
        <v>0</v>
      </c>
      <c r="W3741" s="19">
        <v>0</v>
      </c>
      <c r="X3741" s="20">
        <f>Ugovori_OPULJP[[#This Row],[Privatni doprinos korisnika - HRK]]/7.5345</f>
        <v>0</v>
      </c>
      <c r="Y3741" s="21">
        <f>Ugovori_OPULJP[[#This Row],[Bespovratna sredstva - Ukupno (EU+Nac) HRK
= Ukupna ugovorena vrijednost bespovratnih sredstava]]+Ugovori_OPULJP[[#This Row],[Javni doprinos korisnika - HRK]]+Ugovori_OPULJP[[#This Row],[Privatni doprinos korisnika - HRK]]</f>
        <v>2742587.7</v>
      </c>
      <c r="Z3741" s="22">
        <f>Ugovori_OPULJP[[#This Row],[UKUPNI PRIHVATLJIVI IZDACI
TOTAL ELIGIBLE EXPENDITURE
= Bespovratna sredstva ukupno + doprinos korisnika
= Ukupni prihvatljivi troškovi
= Ukupna ugovorena vrijednost projekta HRK]]/7.5345</f>
        <v>364003.94186740991</v>
      </c>
      <c r="AA3741" s="27" t="s">
        <v>2792</v>
      </c>
      <c r="AB3741" s="27" t="s">
        <v>145</v>
      </c>
      <c r="AC3741" s="92" t="s">
        <v>13553</v>
      </c>
      <c r="AD3741" s="33" t="s">
        <v>2794</v>
      </c>
    </row>
    <row r="3742" spans="1:30" ht="88.5" customHeight="1" x14ac:dyDescent="0.3">
      <c r="A3742" s="31" t="s">
        <v>13554</v>
      </c>
      <c r="B3742" s="25" t="s">
        <v>2787</v>
      </c>
      <c r="C3742" s="26" t="s">
        <v>2788</v>
      </c>
      <c r="D3742" s="26" t="s">
        <v>13435</v>
      </c>
      <c r="E3742" s="27" t="s">
        <v>63</v>
      </c>
      <c r="F3742" s="32" t="s">
        <v>13555</v>
      </c>
      <c r="G3742" s="32" t="s">
        <v>12496</v>
      </c>
      <c r="H3742" s="29">
        <v>44376</v>
      </c>
      <c r="I3742" s="29">
        <v>44985</v>
      </c>
      <c r="J3742" s="17" t="str">
        <f>IF(Ugovori_OPULJP[[#This Row],[DATUM ZAVRŠETKA OPERACIJE]]&gt;DATE(2023,12,31),"u provedbi","završen")</f>
        <v>završen</v>
      </c>
      <c r="K3742" s="37" t="s">
        <v>13556</v>
      </c>
      <c r="L3742" s="28" t="s">
        <v>21</v>
      </c>
      <c r="M3742" s="18">
        <v>0.85</v>
      </c>
      <c r="N3742" s="18">
        <v>0.15</v>
      </c>
      <c r="O3742" s="19">
        <f>Ugovori_OPULJP[[#This Row],[Bespovratna sredstva - Ukupno (EU+Nac) HRK
= Ukupna ugovorena vrijednost bespovratnih sredstava]]*Ugovori_OPULJP[[#This Row],[EU STOPA SUFINANCIRANJA %
EU CO-FINANCING RATE %]]</f>
        <v>2487380.2110000001</v>
      </c>
      <c r="P3742" s="20">
        <f>Ugovori_OPULJP[[#This Row],[Bespovratna sredstva - EU dio - HRK]]/7.5345</f>
        <v>330132.0871988851</v>
      </c>
      <c r="Q3742" s="19">
        <f>Ugovori_OPULJP[[#This Row],[Bespovratna sredstva - Ukupno (EU+Nac) HRK
= Ukupna ugovorena vrijednost bespovratnih sredstava]]*Ugovori_OPULJP[[#This Row],[STOPA NACIONALNOG SUFINANCIRANJA %]]</f>
        <v>438949.44900000002</v>
      </c>
      <c r="R3742" s="20">
        <f>Ugovori_OPULJP[[#This Row],[Bespovratna sredstva - Nacionalni dio - HRK]]/7.5345</f>
        <v>58258.603623332667</v>
      </c>
      <c r="S3742" s="21">
        <v>2926329.66</v>
      </c>
      <c r="T3742" s="22">
        <f>Ugovori_OPULJP[[#This Row],[Bespovratna sredstva - Ukupno (EU+Nac) HRK
= Ukupna ugovorena vrijednost bespovratnih sredstava]]/7.5345</f>
        <v>388390.69082221779</v>
      </c>
      <c r="U3742" s="19">
        <v>0</v>
      </c>
      <c r="V3742" s="20">
        <f>Ugovori_OPULJP[[#This Row],[Javni doprinos korisnika - HRK]]/7.5345</f>
        <v>0</v>
      </c>
      <c r="W3742" s="19">
        <v>0</v>
      </c>
      <c r="X3742" s="20">
        <f>Ugovori_OPULJP[[#This Row],[Privatni doprinos korisnika - HRK]]/7.5345</f>
        <v>0</v>
      </c>
      <c r="Y3742" s="21">
        <f>Ugovori_OPULJP[[#This Row],[Bespovratna sredstva - Ukupno (EU+Nac) HRK
= Ukupna ugovorena vrijednost bespovratnih sredstava]]+Ugovori_OPULJP[[#This Row],[Javni doprinos korisnika - HRK]]+Ugovori_OPULJP[[#This Row],[Privatni doprinos korisnika - HRK]]</f>
        <v>2926329.66</v>
      </c>
      <c r="Z3742" s="22">
        <f>Ugovori_OPULJP[[#This Row],[UKUPNI PRIHVATLJIVI IZDACI
TOTAL ELIGIBLE EXPENDITURE
= Bespovratna sredstva ukupno + doprinos korisnika
= Ukupni prihvatljivi troškovi
= Ukupna ugovorena vrijednost projekta HRK]]/7.5345</f>
        <v>388390.69082221779</v>
      </c>
      <c r="AA3742" s="27" t="s">
        <v>2792</v>
      </c>
      <c r="AB3742" s="27" t="s">
        <v>145</v>
      </c>
      <c r="AC3742" s="92" t="s">
        <v>13557</v>
      </c>
      <c r="AD3742" s="33" t="s">
        <v>2794</v>
      </c>
    </row>
    <row r="3743" spans="1:30" ht="88.5" customHeight="1" x14ac:dyDescent="0.3">
      <c r="A3743" s="31" t="s">
        <v>13558</v>
      </c>
      <c r="B3743" s="25" t="s">
        <v>2787</v>
      </c>
      <c r="C3743" s="26" t="s">
        <v>2788</v>
      </c>
      <c r="D3743" s="26" t="s">
        <v>13435</v>
      </c>
      <c r="E3743" s="27" t="s">
        <v>63</v>
      </c>
      <c r="F3743" s="32" t="s">
        <v>13559</v>
      </c>
      <c r="G3743" s="14" t="s">
        <v>116</v>
      </c>
      <c r="H3743" s="29">
        <v>44376</v>
      </c>
      <c r="I3743" s="29">
        <v>45106</v>
      </c>
      <c r="J3743" s="17" t="str">
        <f>IF(Ugovori_OPULJP[[#This Row],[DATUM ZAVRŠETKA OPERACIJE]]&gt;DATE(2023,12,31),"u provedbi","završen")</f>
        <v>završen</v>
      </c>
      <c r="K3743" s="37" t="s">
        <v>13560</v>
      </c>
      <c r="L3743" s="28" t="s">
        <v>117</v>
      </c>
      <c r="M3743" s="18">
        <v>0.85</v>
      </c>
      <c r="N3743" s="18">
        <v>0.15</v>
      </c>
      <c r="O3743" s="19">
        <f>Ugovori_OPULJP[[#This Row],[Bespovratna sredstva - Ukupno (EU+Nac) HRK
= Ukupna ugovorena vrijednost bespovratnih sredstava]]*Ugovori_OPULJP[[#This Row],[EU STOPA SUFINANCIRANJA %
EU CO-FINANCING RATE %]]</f>
        <v>1947138.2735000001</v>
      </c>
      <c r="P3743" s="20">
        <f>Ugovori_OPULJP[[#This Row],[Bespovratna sredstva - EU dio - HRK]]/7.5345</f>
        <v>258429.66003052625</v>
      </c>
      <c r="Q3743" s="19">
        <f>Ugovori_OPULJP[[#This Row],[Bespovratna sredstva - Ukupno (EU+Nac) HRK
= Ukupna ugovorena vrijednost bespovratnih sredstava]]*Ugovori_OPULJP[[#This Row],[STOPA NACIONALNOG SUFINANCIRANJA %]]</f>
        <v>343612.63650000002</v>
      </c>
      <c r="R3743" s="20">
        <f>Ugovori_OPULJP[[#This Row],[Bespovratna sredstva - Nacionalni dio - HRK]]/7.5345</f>
        <v>45605.234123034046</v>
      </c>
      <c r="S3743" s="21">
        <v>2290750.91</v>
      </c>
      <c r="T3743" s="22">
        <f>Ugovori_OPULJP[[#This Row],[Bespovratna sredstva - Ukupno (EU+Nac) HRK
= Ukupna ugovorena vrijednost bespovratnih sredstava]]/7.5345</f>
        <v>304034.89415356028</v>
      </c>
      <c r="U3743" s="19">
        <v>0</v>
      </c>
      <c r="V3743" s="20">
        <f>Ugovori_OPULJP[[#This Row],[Javni doprinos korisnika - HRK]]/7.5345</f>
        <v>0</v>
      </c>
      <c r="W3743" s="19">
        <v>0</v>
      </c>
      <c r="X3743" s="20">
        <f>Ugovori_OPULJP[[#This Row],[Privatni doprinos korisnika - HRK]]/7.5345</f>
        <v>0</v>
      </c>
      <c r="Y3743" s="21">
        <f>Ugovori_OPULJP[[#This Row],[Bespovratna sredstva - Ukupno (EU+Nac) HRK
= Ukupna ugovorena vrijednost bespovratnih sredstava]]+Ugovori_OPULJP[[#This Row],[Javni doprinos korisnika - HRK]]+Ugovori_OPULJP[[#This Row],[Privatni doprinos korisnika - HRK]]</f>
        <v>2290750.91</v>
      </c>
      <c r="Z3743" s="22">
        <f>Ugovori_OPULJP[[#This Row],[UKUPNI PRIHVATLJIVI IZDACI
TOTAL ELIGIBLE EXPENDITURE
= Bespovratna sredstva ukupno + doprinos korisnika
= Ukupni prihvatljivi troškovi
= Ukupna ugovorena vrijednost projekta HRK]]/7.5345</f>
        <v>304034.89415356028</v>
      </c>
      <c r="AA3743" s="27" t="s">
        <v>2792</v>
      </c>
      <c r="AB3743" s="27" t="s">
        <v>145</v>
      </c>
      <c r="AC3743" s="92" t="s">
        <v>13561</v>
      </c>
      <c r="AD3743" s="33" t="s">
        <v>2794</v>
      </c>
    </row>
    <row r="3744" spans="1:30" ht="88.5" customHeight="1" x14ac:dyDescent="0.3">
      <c r="A3744" s="31" t="s">
        <v>13562</v>
      </c>
      <c r="B3744" s="25" t="s">
        <v>2787</v>
      </c>
      <c r="C3744" s="26" t="s">
        <v>2788</v>
      </c>
      <c r="D3744" s="26" t="s">
        <v>13435</v>
      </c>
      <c r="E3744" s="27" t="s">
        <v>63</v>
      </c>
      <c r="F3744" s="32" t="s">
        <v>13563</v>
      </c>
      <c r="G3744" s="14" t="s">
        <v>1071</v>
      </c>
      <c r="H3744" s="29">
        <v>44382</v>
      </c>
      <c r="I3744" s="29">
        <v>45112</v>
      </c>
      <c r="J3744" s="17" t="str">
        <f>IF(Ugovori_OPULJP[[#This Row],[DATUM ZAVRŠETKA OPERACIJE]]&gt;DATE(2023,12,31),"u provedbi","završen")</f>
        <v>završen</v>
      </c>
      <c r="K3744" s="28" t="s">
        <v>13564</v>
      </c>
      <c r="L3744" s="28" t="s">
        <v>91</v>
      </c>
      <c r="M3744" s="18">
        <v>0.85</v>
      </c>
      <c r="N3744" s="18">
        <v>0.15</v>
      </c>
      <c r="O3744" s="19">
        <f>Ugovori_OPULJP[[#This Row],[Bespovratna sredstva - Ukupno (EU+Nac) HRK
= Ukupna ugovorena vrijednost bespovratnih sredstava]]*Ugovori_OPULJP[[#This Row],[EU STOPA SUFINANCIRANJA %
EU CO-FINANCING RATE %]]</f>
        <v>2318718.6634999998</v>
      </c>
      <c r="P3744" s="20">
        <f>Ugovori_OPULJP[[#This Row],[Bespovratna sredstva - EU dio - HRK]]/7.5345</f>
        <v>307746.85294312821</v>
      </c>
      <c r="Q3744" s="19">
        <f>Ugovori_OPULJP[[#This Row],[Bespovratna sredstva - Ukupno (EU+Nac) HRK
= Ukupna ugovorena vrijednost bespovratnih sredstava]]*Ugovori_OPULJP[[#This Row],[STOPA NACIONALNOG SUFINANCIRANJA %]]</f>
        <v>409185.64649999997</v>
      </c>
      <c r="R3744" s="20">
        <f>Ugovori_OPULJP[[#This Row],[Bespovratna sredstva - Nacionalni dio - HRK]]/7.5345</f>
        <v>54308.268166434398</v>
      </c>
      <c r="S3744" s="21">
        <v>2727904.31</v>
      </c>
      <c r="T3744" s="22">
        <f>Ugovori_OPULJP[[#This Row],[Bespovratna sredstva - Ukupno (EU+Nac) HRK
= Ukupna ugovorena vrijednost bespovratnih sredstava]]/7.5345</f>
        <v>362055.12110956269</v>
      </c>
      <c r="U3744" s="19">
        <v>0</v>
      </c>
      <c r="V3744" s="20">
        <f>Ugovori_OPULJP[[#This Row],[Javni doprinos korisnika - HRK]]/7.5345</f>
        <v>0</v>
      </c>
      <c r="W3744" s="19">
        <v>0</v>
      </c>
      <c r="X3744" s="20">
        <f>Ugovori_OPULJP[[#This Row],[Privatni doprinos korisnika - HRK]]/7.5345</f>
        <v>0</v>
      </c>
      <c r="Y3744" s="21">
        <f>Ugovori_OPULJP[[#This Row],[Bespovratna sredstva - Ukupno (EU+Nac) HRK
= Ukupna ugovorena vrijednost bespovratnih sredstava]]+Ugovori_OPULJP[[#This Row],[Javni doprinos korisnika - HRK]]+Ugovori_OPULJP[[#This Row],[Privatni doprinos korisnika - HRK]]</f>
        <v>2727904.31</v>
      </c>
      <c r="Z3744" s="22">
        <f>Ugovori_OPULJP[[#This Row],[UKUPNI PRIHVATLJIVI IZDACI
TOTAL ELIGIBLE EXPENDITURE
= Bespovratna sredstva ukupno + doprinos korisnika
= Ukupni prihvatljivi troškovi
= Ukupna ugovorena vrijednost projekta HRK]]/7.5345</f>
        <v>362055.12110956269</v>
      </c>
      <c r="AA3744" s="27" t="s">
        <v>2792</v>
      </c>
      <c r="AB3744" s="27" t="s">
        <v>145</v>
      </c>
      <c r="AC3744" s="91" t="s">
        <v>13565</v>
      </c>
      <c r="AD3744" s="33" t="s">
        <v>2794</v>
      </c>
    </row>
    <row r="3745" spans="1:30" ht="88.5" customHeight="1" x14ac:dyDescent="0.3">
      <c r="A3745" s="31" t="s">
        <v>13566</v>
      </c>
      <c r="B3745" s="25" t="s">
        <v>2787</v>
      </c>
      <c r="C3745" s="26" t="s">
        <v>2788</v>
      </c>
      <c r="D3745" s="26" t="s">
        <v>13435</v>
      </c>
      <c r="E3745" s="27" t="s">
        <v>63</v>
      </c>
      <c r="F3745" s="32" t="s">
        <v>13567</v>
      </c>
      <c r="G3745" s="32" t="s">
        <v>13568</v>
      </c>
      <c r="H3745" s="29">
        <v>44376</v>
      </c>
      <c r="I3745" s="29">
        <v>45106</v>
      </c>
      <c r="J3745" s="17" t="str">
        <f>IF(Ugovori_OPULJP[[#This Row],[DATUM ZAVRŠETKA OPERACIJE]]&gt;DATE(2023,12,31),"u provedbi","završen")</f>
        <v>završen</v>
      </c>
      <c r="K3745" s="28" t="s">
        <v>178</v>
      </c>
      <c r="L3745" s="28" t="s">
        <v>178</v>
      </c>
      <c r="M3745" s="18">
        <v>0.85</v>
      </c>
      <c r="N3745" s="18">
        <v>0.15</v>
      </c>
      <c r="O3745" s="19">
        <f>Ugovori_OPULJP[[#This Row],[Bespovratna sredstva - Ukupno (EU+Nac) HRK
= Ukupna ugovorena vrijednost bespovratnih sredstava]]*Ugovori_OPULJP[[#This Row],[EU STOPA SUFINANCIRANJA %
EU CO-FINANCING RATE %]]</f>
        <v>1849067.2625</v>
      </c>
      <c r="P3745" s="20">
        <f>Ugovori_OPULJP[[#This Row],[Bespovratna sredstva - EU dio - HRK]]/7.5345</f>
        <v>245413.40002654455</v>
      </c>
      <c r="Q3745" s="19">
        <f>Ugovori_OPULJP[[#This Row],[Bespovratna sredstva - Ukupno (EU+Nac) HRK
= Ukupna ugovorena vrijednost bespovratnih sredstava]]*Ugovori_OPULJP[[#This Row],[STOPA NACIONALNOG SUFINANCIRANJA %]]</f>
        <v>326305.98749999999</v>
      </c>
      <c r="R3745" s="20">
        <f>Ugovori_OPULJP[[#This Row],[Bespovratna sredstva - Nacionalni dio - HRK]]/7.5345</f>
        <v>43308.247063507857</v>
      </c>
      <c r="S3745" s="21">
        <v>2175373.25</v>
      </c>
      <c r="T3745" s="22">
        <f>Ugovori_OPULJP[[#This Row],[Bespovratna sredstva - Ukupno (EU+Nac) HRK
= Ukupna ugovorena vrijednost bespovratnih sredstava]]/7.5345</f>
        <v>288721.64709005243</v>
      </c>
      <c r="U3745" s="19">
        <v>0</v>
      </c>
      <c r="V3745" s="20">
        <f>Ugovori_OPULJP[[#This Row],[Javni doprinos korisnika - HRK]]/7.5345</f>
        <v>0</v>
      </c>
      <c r="W3745" s="19">
        <v>0</v>
      </c>
      <c r="X3745" s="20">
        <f>Ugovori_OPULJP[[#This Row],[Privatni doprinos korisnika - HRK]]/7.5345</f>
        <v>0</v>
      </c>
      <c r="Y3745" s="21">
        <f>Ugovori_OPULJP[[#This Row],[Bespovratna sredstva - Ukupno (EU+Nac) HRK
= Ukupna ugovorena vrijednost bespovratnih sredstava]]+Ugovori_OPULJP[[#This Row],[Javni doprinos korisnika - HRK]]+Ugovori_OPULJP[[#This Row],[Privatni doprinos korisnika - HRK]]</f>
        <v>2175373.25</v>
      </c>
      <c r="Z3745" s="22">
        <f>Ugovori_OPULJP[[#This Row],[UKUPNI PRIHVATLJIVI IZDACI
TOTAL ELIGIBLE EXPENDITURE
= Bespovratna sredstva ukupno + doprinos korisnika
= Ukupni prihvatljivi troškovi
= Ukupna ugovorena vrijednost projekta HRK]]/7.5345</f>
        <v>288721.64709005243</v>
      </c>
      <c r="AA3745" s="27" t="s">
        <v>2792</v>
      </c>
      <c r="AB3745" s="27" t="s">
        <v>145</v>
      </c>
      <c r="AC3745" s="92" t="s">
        <v>13569</v>
      </c>
      <c r="AD3745" s="33" t="s">
        <v>2794</v>
      </c>
    </row>
    <row r="3746" spans="1:30" ht="88.5" customHeight="1" x14ac:dyDescent="0.3">
      <c r="A3746" s="31" t="s">
        <v>13570</v>
      </c>
      <c r="B3746" s="25" t="s">
        <v>2787</v>
      </c>
      <c r="C3746" s="26" t="s">
        <v>2788</v>
      </c>
      <c r="D3746" s="26" t="s">
        <v>13435</v>
      </c>
      <c r="E3746" s="27" t="s">
        <v>63</v>
      </c>
      <c r="F3746" s="32" t="s">
        <v>13571</v>
      </c>
      <c r="G3746" s="32" t="s">
        <v>6267</v>
      </c>
      <c r="H3746" s="29">
        <v>44384</v>
      </c>
      <c r="I3746" s="29">
        <v>45114</v>
      </c>
      <c r="J3746" s="17" t="str">
        <f>IF(Ugovori_OPULJP[[#This Row],[DATUM ZAVRŠETKA OPERACIJE]]&gt;DATE(2023,12,31),"u provedbi","završen")</f>
        <v>završen</v>
      </c>
      <c r="K3746" s="28" t="s">
        <v>7523</v>
      </c>
      <c r="L3746" s="28" t="s">
        <v>235</v>
      </c>
      <c r="M3746" s="18">
        <v>0.85</v>
      </c>
      <c r="N3746" s="18">
        <v>0.15</v>
      </c>
      <c r="O3746" s="19">
        <f>Ugovori_OPULJP[[#This Row],[Bespovratna sredstva - Ukupno (EU+Nac) HRK
= Ukupna ugovorena vrijednost bespovratnih sredstava]]*Ugovori_OPULJP[[#This Row],[EU STOPA SUFINANCIRANJA %
EU CO-FINANCING RATE %]]</f>
        <v>933447.08400000003</v>
      </c>
      <c r="P3746" s="20">
        <f>Ugovori_OPULJP[[#This Row],[Bespovratna sredstva - EU dio - HRK]]/7.5345</f>
        <v>123889.71849492335</v>
      </c>
      <c r="Q3746" s="19">
        <f>Ugovori_OPULJP[[#This Row],[Bespovratna sredstva - Ukupno (EU+Nac) HRK
= Ukupna ugovorena vrijednost bespovratnih sredstava]]*Ugovori_OPULJP[[#This Row],[STOPA NACIONALNOG SUFINANCIRANJA %]]</f>
        <v>164725.95600000001</v>
      </c>
      <c r="R3746" s="20">
        <f>Ugovori_OPULJP[[#This Row],[Bespovratna sredstva - Nacionalni dio - HRK]]/7.5345</f>
        <v>21862.89149910412</v>
      </c>
      <c r="S3746" s="21">
        <v>1098173.04</v>
      </c>
      <c r="T3746" s="22">
        <f>Ugovori_OPULJP[[#This Row],[Bespovratna sredstva - Ukupno (EU+Nac) HRK
= Ukupna ugovorena vrijednost bespovratnih sredstava]]/7.5345</f>
        <v>145752.60999402747</v>
      </c>
      <c r="U3746" s="19">
        <v>0</v>
      </c>
      <c r="V3746" s="20">
        <f>Ugovori_OPULJP[[#This Row],[Javni doprinos korisnika - HRK]]/7.5345</f>
        <v>0</v>
      </c>
      <c r="W3746" s="19">
        <v>0</v>
      </c>
      <c r="X3746" s="20">
        <f>Ugovori_OPULJP[[#This Row],[Privatni doprinos korisnika - HRK]]/7.5345</f>
        <v>0</v>
      </c>
      <c r="Y3746" s="21">
        <f>Ugovori_OPULJP[[#This Row],[Bespovratna sredstva - Ukupno (EU+Nac) HRK
= Ukupna ugovorena vrijednost bespovratnih sredstava]]+Ugovori_OPULJP[[#This Row],[Javni doprinos korisnika - HRK]]+Ugovori_OPULJP[[#This Row],[Privatni doprinos korisnika - HRK]]</f>
        <v>1098173.04</v>
      </c>
      <c r="Z3746" s="22">
        <f>Ugovori_OPULJP[[#This Row],[UKUPNI PRIHVATLJIVI IZDACI
TOTAL ELIGIBLE EXPENDITURE
= Bespovratna sredstva ukupno + doprinos korisnika
= Ukupni prihvatljivi troškovi
= Ukupna ugovorena vrijednost projekta HRK]]/7.5345</f>
        <v>145752.60999402747</v>
      </c>
      <c r="AA3746" s="27" t="s">
        <v>2792</v>
      </c>
      <c r="AB3746" s="27" t="s">
        <v>145</v>
      </c>
      <c r="AC3746" s="91" t="s">
        <v>13572</v>
      </c>
      <c r="AD3746" s="33" t="s">
        <v>2794</v>
      </c>
    </row>
    <row r="3747" spans="1:30" ht="88.5" customHeight="1" x14ac:dyDescent="0.3">
      <c r="A3747" s="31" t="s">
        <v>13573</v>
      </c>
      <c r="B3747" s="25" t="s">
        <v>2787</v>
      </c>
      <c r="C3747" s="26" t="s">
        <v>2788</v>
      </c>
      <c r="D3747" s="26" t="s">
        <v>13435</v>
      </c>
      <c r="E3747" s="27" t="s">
        <v>63</v>
      </c>
      <c r="F3747" s="32" t="s">
        <v>13574</v>
      </c>
      <c r="G3747" s="32" t="s">
        <v>10352</v>
      </c>
      <c r="H3747" s="29">
        <v>44376</v>
      </c>
      <c r="I3747" s="29">
        <v>45106</v>
      </c>
      <c r="J3747" s="17" t="str">
        <f>IF(Ugovori_OPULJP[[#This Row],[DATUM ZAVRŠETKA OPERACIJE]]&gt;DATE(2023,12,31),"u provedbi","završen")</f>
        <v>završen</v>
      </c>
      <c r="K3747" s="28" t="s">
        <v>21</v>
      </c>
      <c r="L3747" s="28" t="s">
        <v>21</v>
      </c>
      <c r="M3747" s="18">
        <v>0.85</v>
      </c>
      <c r="N3747" s="18">
        <v>0.15</v>
      </c>
      <c r="O3747" s="19">
        <f>Ugovori_OPULJP[[#This Row],[Bespovratna sredstva - Ukupno (EU+Nac) HRK
= Ukupna ugovorena vrijednost bespovratnih sredstava]]*Ugovori_OPULJP[[#This Row],[EU STOPA SUFINANCIRANJA %
EU CO-FINANCING RATE %]]</f>
        <v>1040733.9310000001</v>
      </c>
      <c r="P3747" s="20">
        <f>Ugovori_OPULJP[[#This Row],[Bespovratna sredstva - EU dio - HRK]]/7.5345</f>
        <v>138129.13013471366</v>
      </c>
      <c r="Q3747" s="19">
        <f>Ugovori_OPULJP[[#This Row],[Bespovratna sredstva - Ukupno (EU+Nac) HRK
= Ukupna ugovorena vrijednost bespovratnih sredstava]]*Ugovori_OPULJP[[#This Row],[STOPA NACIONALNOG SUFINANCIRANJA %]]</f>
        <v>183658.929</v>
      </c>
      <c r="R3747" s="20">
        <f>Ugovori_OPULJP[[#This Row],[Bespovratna sredstva - Nacionalni dio - HRK]]/7.5345</f>
        <v>24375.728847302409</v>
      </c>
      <c r="S3747" s="21">
        <v>1224392.8600000001</v>
      </c>
      <c r="T3747" s="22">
        <f>Ugovori_OPULJP[[#This Row],[Bespovratna sredstva - Ukupno (EU+Nac) HRK
= Ukupna ugovorena vrijednost bespovratnih sredstava]]/7.5345</f>
        <v>162504.85898201607</v>
      </c>
      <c r="U3747" s="19">
        <v>0</v>
      </c>
      <c r="V3747" s="20">
        <f>Ugovori_OPULJP[[#This Row],[Javni doprinos korisnika - HRK]]/7.5345</f>
        <v>0</v>
      </c>
      <c r="W3747" s="19">
        <v>0</v>
      </c>
      <c r="X3747" s="20">
        <f>Ugovori_OPULJP[[#This Row],[Privatni doprinos korisnika - HRK]]/7.5345</f>
        <v>0</v>
      </c>
      <c r="Y3747" s="21">
        <f>Ugovori_OPULJP[[#This Row],[Bespovratna sredstva - Ukupno (EU+Nac) HRK
= Ukupna ugovorena vrijednost bespovratnih sredstava]]+Ugovori_OPULJP[[#This Row],[Javni doprinos korisnika - HRK]]+Ugovori_OPULJP[[#This Row],[Privatni doprinos korisnika - HRK]]</f>
        <v>1224392.8600000001</v>
      </c>
      <c r="Z3747" s="22">
        <f>Ugovori_OPULJP[[#This Row],[UKUPNI PRIHVATLJIVI IZDACI
TOTAL ELIGIBLE EXPENDITURE
= Bespovratna sredstva ukupno + doprinos korisnika
= Ukupni prihvatljivi troškovi
= Ukupna ugovorena vrijednost projekta HRK]]/7.5345</f>
        <v>162504.85898201607</v>
      </c>
      <c r="AA3747" s="27" t="s">
        <v>2792</v>
      </c>
      <c r="AB3747" s="27" t="s">
        <v>145</v>
      </c>
      <c r="AC3747" s="92" t="s">
        <v>13575</v>
      </c>
      <c r="AD3747" s="33" t="s">
        <v>2794</v>
      </c>
    </row>
    <row r="3748" spans="1:30" ht="88.5" customHeight="1" x14ac:dyDescent="0.3">
      <c r="A3748" s="31" t="s">
        <v>13576</v>
      </c>
      <c r="B3748" s="25" t="s">
        <v>2787</v>
      </c>
      <c r="C3748" s="26" t="s">
        <v>2788</v>
      </c>
      <c r="D3748" s="26" t="s">
        <v>13435</v>
      </c>
      <c r="E3748" s="27" t="s">
        <v>63</v>
      </c>
      <c r="F3748" s="32" t="s">
        <v>13577</v>
      </c>
      <c r="G3748" s="32" t="s">
        <v>13578</v>
      </c>
      <c r="H3748" s="29">
        <v>44390</v>
      </c>
      <c r="I3748" s="29">
        <v>45120</v>
      </c>
      <c r="J3748" s="17" t="str">
        <f>IF(Ugovori_OPULJP[[#This Row],[DATUM ZAVRŠETKA OPERACIJE]]&gt;DATE(2023,12,31),"u provedbi","završen")</f>
        <v>završen</v>
      </c>
      <c r="K3748" s="28" t="s">
        <v>240</v>
      </c>
      <c r="L3748" s="28" t="s">
        <v>240</v>
      </c>
      <c r="M3748" s="18">
        <v>0.85</v>
      </c>
      <c r="N3748" s="18">
        <v>0.15</v>
      </c>
      <c r="O3748" s="19">
        <f>Ugovori_OPULJP[[#This Row],[Bespovratna sredstva - Ukupno (EU+Nac) HRK
= Ukupna ugovorena vrijednost bespovratnih sredstava]]*Ugovori_OPULJP[[#This Row],[EU STOPA SUFINANCIRANJA %
EU CO-FINANCING RATE %]]</f>
        <v>1683589.3389999999</v>
      </c>
      <c r="P3748" s="20">
        <f>Ugovori_OPULJP[[#This Row],[Bespovratna sredstva - EU dio - HRK]]/7.5345</f>
        <v>223450.7052890039</v>
      </c>
      <c r="Q3748" s="19">
        <f>Ugovori_OPULJP[[#This Row],[Bespovratna sredstva - Ukupno (EU+Nac) HRK
= Ukupna ugovorena vrijednost bespovratnih sredstava]]*Ugovori_OPULJP[[#This Row],[STOPA NACIONALNOG SUFINANCIRANJA %]]</f>
        <v>297104.00099999999</v>
      </c>
      <c r="R3748" s="20">
        <f>Ugovori_OPULJP[[#This Row],[Bespovratna sredstva - Nacionalni dio - HRK]]/7.5345</f>
        <v>39432.477403941863</v>
      </c>
      <c r="S3748" s="21">
        <v>1980693.34</v>
      </c>
      <c r="T3748" s="22">
        <f>Ugovori_OPULJP[[#This Row],[Bespovratna sredstva - Ukupno (EU+Nac) HRK
= Ukupna ugovorena vrijednost bespovratnih sredstava]]/7.5345</f>
        <v>262883.18269294576</v>
      </c>
      <c r="U3748" s="19">
        <v>0</v>
      </c>
      <c r="V3748" s="20">
        <f>Ugovori_OPULJP[[#This Row],[Javni doprinos korisnika - HRK]]/7.5345</f>
        <v>0</v>
      </c>
      <c r="W3748" s="19">
        <v>0</v>
      </c>
      <c r="X3748" s="20">
        <f>Ugovori_OPULJP[[#This Row],[Privatni doprinos korisnika - HRK]]/7.5345</f>
        <v>0</v>
      </c>
      <c r="Y3748" s="21">
        <f>Ugovori_OPULJP[[#This Row],[Bespovratna sredstva - Ukupno (EU+Nac) HRK
= Ukupna ugovorena vrijednost bespovratnih sredstava]]+Ugovori_OPULJP[[#This Row],[Javni doprinos korisnika - HRK]]+Ugovori_OPULJP[[#This Row],[Privatni doprinos korisnika - HRK]]</f>
        <v>1980693.34</v>
      </c>
      <c r="Z3748" s="22">
        <f>Ugovori_OPULJP[[#This Row],[UKUPNI PRIHVATLJIVI IZDACI
TOTAL ELIGIBLE EXPENDITURE
= Bespovratna sredstva ukupno + doprinos korisnika
= Ukupni prihvatljivi troškovi
= Ukupna ugovorena vrijednost projekta HRK]]/7.5345</f>
        <v>262883.18269294576</v>
      </c>
      <c r="AA3748" s="27" t="s">
        <v>2792</v>
      </c>
      <c r="AB3748" s="27" t="s">
        <v>145</v>
      </c>
      <c r="AC3748" s="91" t="s">
        <v>13579</v>
      </c>
      <c r="AD3748" s="33" t="s">
        <v>2794</v>
      </c>
    </row>
    <row r="3749" spans="1:30" ht="88.5" customHeight="1" x14ac:dyDescent="0.3">
      <c r="A3749" s="31" t="s">
        <v>13580</v>
      </c>
      <c r="B3749" s="25" t="s">
        <v>2787</v>
      </c>
      <c r="C3749" s="26" t="s">
        <v>2788</v>
      </c>
      <c r="D3749" s="26" t="s">
        <v>13435</v>
      </c>
      <c r="E3749" s="27" t="s">
        <v>63</v>
      </c>
      <c r="F3749" s="32" t="s">
        <v>13581</v>
      </c>
      <c r="G3749" s="32" t="s">
        <v>13582</v>
      </c>
      <c r="H3749" s="29">
        <v>44382</v>
      </c>
      <c r="I3749" s="29">
        <v>45112</v>
      </c>
      <c r="J3749" s="17" t="str">
        <f>IF(Ugovori_OPULJP[[#This Row],[DATUM ZAVRŠETKA OPERACIJE]]&gt;DATE(2023,12,31),"u provedbi","završen")</f>
        <v>završen</v>
      </c>
      <c r="K3749" s="28" t="s">
        <v>20</v>
      </c>
      <c r="L3749" s="28" t="s">
        <v>21</v>
      </c>
      <c r="M3749" s="18">
        <v>0.85</v>
      </c>
      <c r="N3749" s="18">
        <v>0.15</v>
      </c>
      <c r="O3749" s="19">
        <f>Ugovori_OPULJP[[#This Row],[Bespovratna sredstva - Ukupno (EU+Nac) HRK
= Ukupna ugovorena vrijednost bespovratnih sredstava]]*Ugovori_OPULJP[[#This Row],[EU STOPA SUFINANCIRANJA %
EU CO-FINANCING RATE %]]</f>
        <v>1105365.5</v>
      </c>
      <c r="P3749" s="20">
        <f>Ugovori_OPULJP[[#This Row],[Bespovratna sredstva - EU dio - HRK]]/7.5345</f>
        <v>146707.21348463732</v>
      </c>
      <c r="Q3749" s="19">
        <f>Ugovori_OPULJP[[#This Row],[Bespovratna sredstva - Ukupno (EU+Nac) HRK
= Ukupna ugovorena vrijednost bespovratnih sredstava]]*Ugovori_OPULJP[[#This Row],[STOPA NACIONALNOG SUFINANCIRANJA %]]</f>
        <v>195064.5</v>
      </c>
      <c r="R3749" s="20">
        <f>Ugovori_OPULJP[[#This Row],[Bespovratna sredstva - Nacionalni dio - HRK]]/7.5345</f>
        <v>25889.508261994823</v>
      </c>
      <c r="S3749" s="21">
        <v>1300430</v>
      </c>
      <c r="T3749" s="22">
        <f>Ugovori_OPULJP[[#This Row],[Bespovratna sredstva - Ukupno (EU+Nac) HRK
= Ukupna ugovorena vrijednost bespovratnih sredstava]]/7.5345</f>
        <v>172596.72174663216</v>
      </c>
      <c r="U3749" s="19">
        <v>0</v>
      </c>
      <c r="V3749" s="20">
        <f>Ugovori_OPULJP[[#This Row],[Javni doprinos korisnika - HRK]]/7.5345</f>
        <v>0</v>
      </c>
      <c r="W3749" s="19">
        <v>0</v>
      </c>
      <c r="X3749" s="20">
        <f>Ugovori_OPULJP[[#This Row],[Privatni doprinos korisnika - HRK]]/7.5345</f>
        <v>0</v>
      </c>
      <c r="Y3749" s="21">
        <f>Ugovori_OPULJP[[#This Row],[Bespovratna sredstva - Ukupno (EU+Nac) HRK
= Ukupna ugovorena vrijednost bespovratnih sredstava]]+Ugovori_OPULJP[[#This Row],[Javni doprinos korisnika - HRK]]+Ugovori_OPULJP[[#This Row],[Privatni doprinos korisnika - HRK]]</f>
        <v>1300430</v>
      </c>
      <c r="Z3749" s="22">
        <f>Ugovori_OPULJP[[#This Row],[UKUPNI PRIHVATLJIVI IZDACI
TOTAL ELIGIBLE EXPENDITURE
= Bespovratna sredstva ukupno + doprinos korisnika
= Ukupni prihvatljivi troškovi
= Ukupna ugovorena vrijednost projekta HRK]]/7.5345</f>
        <v>172596.72174663216</v>
      </c>
      <c r="AA3749" s="27" t="s">
        <v>2792</v>
      </c>
      <c r="AB3749" s="27" t="s">
        <v>145</v>
      </c>
      <c r="AC3749" s="91" t="s">
        <v>13583</v>
      </c>
      <c r="AD3749" s="33" t="s">
        <v>2794</v>
      </c>
    </row>
    <row r="3750" spans="1:30" ht="88.5" customHeight="1" x14ac:dyDescent="0.3">
      <c r="A3750" s="31" t="s">
        <v>13584</v>
      </c>
      <c r="B3750" s="25" t="s">
        <v>2787</v>
      </c>
      <c r="C3750" s="26" t="s">
        <v>2788</v>
      </c>
      <c r="D3750" s="26" t="s">
        <v>13435</v>
      </c>
      <c r="E3750" s="27" t="s">
        <v>63</v>
      </c>
      <c r="F3750" s="32" t="s">
        <v>13585</v>
      </c>
      <c r="G3750" s="32" t="s">
        <v>13586</v>
      </c>
      <c r="H3750" s="29">
        <v>44440</v>
      </c>
      <c r="I3750" s="16">
        <v>45139</v>
      </c>
      <c r="J3750" s="17" t="str">
        <f>IF(Ugovori_OPULJP[[#This Row],[DATUM ZAVRŠETKA OPERACIJE]]&gt;DATE(2023,12,31),"u provedbi","završen")</f>
        <v>završen</v>
      </c>
      <c r="K3750" s="37" t="s">
        <v>13556</v>
      </c>
      <c r="L3750" s="28" t="s">
        <v>21</v>
      </c>
      <c r="M3750" s="18">
        <v>0.85</v>
      </c>
      <c r="N3750" s="18">
        <v>0.15</v>
      </c>
      <c r="O3750" s="19">
        <f>Ugovori_OPULJP[[#This Row],[Bespovratna sredstva - Ukupno (EU+Nac) HRK
= Ukupna ugovorena vrijednost bespovratnih sredstava]]*Ugovori_OPULJP[[#This Row],[EU STOPA SUFINANCIRANJA %
EU CO-FINANCING RATE %]]</f>
        <v>2405214.2215</v>
      </c>
      <c r="P3750" s="20">
        <f>Ugovori_OPULJP[[#This Row],[Bespovratna sredstva - EU dio - HRK]]/7.5345</f>
        <v>319226.78631627845</v>
      </c>
      <c r="Q3750" s="19">
        <f>Ugovori_OPULJP[[#This Row],[Bespovratna sredstva - Ukupno (EU+Nac) HRK
= Ukupna ugovorena vrijednost bespovratnih sredstava]]*Ugovori_OPULJP[[#This Row],[STOPA NACIONALNOG SUFINANCIRANJA %]]</f>
        <v>424449.56849999999</v>
      </c>
      <c r="R3750" s="20">
        <f>Ugovori_OPULJP[[#This Row],[Bespovratna sredstva - Nacionalni dio - HRK]]/7.5345</f>
        <v>56334.138761696195</v>
      </c>
      <c r="S3750" s="21">
        <v>2829663.79</v>
      </c>
      <c r="T3750" s="22">
        <f>Ugovori_OPULJP[[#This Row],[Bespovratna sredstva - Ukupno (EU+Nac) HRK
= Ukupna ugovorena vrijednost bespovratnih sredstava]]/7.5345</f>
        <v>375560.92507797462</v>
      </c>
      <c r="U3750" s="19">
        <v>0</v>
      </c>
      <c r="V3750" s="20">
        <f>Ugovori_OPULJP[[#This Row],[Javni doprinos korisnika - HRK]]/7.5345</f>
        <v>0</v>
      </c>
      <c r="W3750" s="19">
        <v>0</v>
      </c>
      <c r="X3750" s="20">
        <f>Ugovori_OPULJP[[#This Row],[Privatni doprinos korisnika - HRK]]/7.5345</f>
        <v>0</v>
      </c>
      <c r="Y3750" s="21">
        <f>Ugovori_OPULJP[[#This Row],[Bespovratna sredstva - Ukupno (EU+Nac) HRK
= Ukupna ugovorena vrijednost bespovratnih sredstava]]+Ugovori_OPULJP[[#This Row],[Javni doprinos korisnika - HRK]]+Ugovori_OPULJP[[#This Row],[Privatni doprinos korisnika - HRK]]</f>
        <v>2829663.79</v>
      </c>
      <c r="Z3750" s="22">
        <f>Ugovori_OPULJP[[#This Row],[UKUPNI PRIHVATLJIVI IZDACI
TOTAL ELIGIBLE EXPENDITURE
= Bespovratna sredstva ukupno + doprinos korisnika
= Ukupni prihvatljivi troškovi
= Ukupna ugovorena vrijednost projekta HRK]]/7.5345</f>
        <v>375560.92507797462</v>
      </c>
      <c r="AA3750" s="27" t="s">
        <v>2792</v>
      </c>
      <c r="AB3750" s="27" t="s">
        <v>145</v>
      </c>
      <c r="AC3750" s="92" t="s">
        <v>13587</v>
      </c>
      <c r="AD3750" s="33" t="s">
        <v>2794</v>
      </c>
    </row>
    <row r="3751" spans="1:30" ht="88.5" customHeight="1" x14ac:dyDescent="0.3">
      <c r="A3751" s="31" t="s">
        <v>13588</v>
      </c>
      <c r="B3751" s="25" t="s">
        <v>2787</v>
      </c>
      <c r="C3751" s="26" t="s">
        <v>2788</v>
      </c>
      <c r="D3751" s="26" t="s">
        <v>13435</v>
      </c>
      <c r="E3751" s="27" t="s">
        <v>63</v>
      </c>
      <c r="F3751" s="32" t="s">
        <v>13589</v>
      </c>
      <c r="G3751" s="32" t="s">
        <v>13590</v>
      </c>
      <c r="H3751" s="29">
        <v>44376</v>
      </c>
      <c r="I3751" s="29">
        <v>45106</v>
      </c>
      <c r="J3751" s="17" t="str">
        <f>IF(Ugovori_OPULJP[[#This Row],[DATUM ZAVRŠETKA OPERACIJE]]&gt;DATE(2023,12,31),"u provedbi","završen")</f>
        <v>završen</v>
      </c>
      <c r="K3751" s="37" t="s">
        <v>8615</v>
      </c>
      <c r="L3751" s="28" t="s">
        <v>21</v>
      </c>
      <c r="M3751" s="18">
        <v>0.85</v>
      </c>
      <c r="N3751" s="18">
        <v>0.15</v>
      </c>
      <c r="O3751" s="19">
        <f>Ugovori_OPULJP[[#This Row],[Bespovratna sredstva - Ukupno (EU+Nac) HRK
= Ukupna ugovorena vrijednost bespovratnih sredstava]]*Ugovori_OPULJP[[#This Row],[EU STOPA SUFINANCIRANJA %
EU CO-FINANCING RATE %]]</f>
        <v>753901.9155</v>
      </c>
      <c r="P3751" s="20">
        <f>Ugovori_OPULJP[[#This Row],[Bespovratna sredstva - EU dio - HRK]]/7.5345</f>
        <v>100059.97949432609</v>
      </c>
      <c r="Q3751" s="19">
        <f>Ugovori_OPULJP[[#This Row],[Bespovratna sredstva - Ukupno (EU+Nac) HRK
= Ukupna ugovorena vrijednost bespovratnih sredstava]]*Ugovori_OPULJP[[#This Row],[STOPA NACIONALNOG SUFINANCIRANJA %]]</f>
        <v>133041.51449999999</v>
      </c>
      <c r="R3751" s="20">
        <f>Ugovori_OPULJP[[#This Row],[Bespovratna sredstva - Nacionalni dio - HRK]]/7.5345</f>
        <v>17657.64344017519</v>
      </c>
      <c r="S3751" s="21">
        <v>886943.43</v>
      </c>
      <c r="T3751" s="22">
        <f>Ugovori_OPULJP[[#This Row],[Bespovratna sredstva - Ukupno (EU+Nac) HRK
= Ukupna ugovorena vrijednost bespovratnih sredstava]]/7.5345</f>
        <v>117717.6229345013</v>
      </c>
      <c r="U3751" s="19">
        <v>0</v>
      </c>
      <c r="V3751" s="20">
        <f>Ugovori_OPULJP[[#This Row],[Javni doprinos korisnika - HRK]]/7.5345</f>
        <v>0</v>
      </c>
      <c r="W3751" s="19">
        <v>0</v>
      </c>
      <c r="X3751" s="20">
        <f>Ugovori_OPULJP[[#This Row],[Privatni doprinos korisnika - HRK]]/7.5345</f>
        <v>0</v>
      </c>
      <c r="Y3751" s="21">
        <f>Ugovori_OPULJP[[#This Row],[Bespovratna sredstva - Ukupno (EU+Nac) HRK
= Ukupna ugovorena vrijednost bespovratnih sredstava]]+Ugovori_OPULJP[[#This Row],[Javni doprinos korisnika - HRK]]+Ugovori_OPULJP[[#This Row],[Privatni doprinos korisnika - HRK]]</f>
        <v>886943.43</v>
      </c>
      <c r="Z3751" s="22">
        <f>Ugovori_OPULJP[[#This Row],[UKUPNI PRIHVATLJIVI IZDACI
TOTAL ELIGIBLE EXPENDITURE
= Bespovratna sredstva ukupno + doprinos korisnika
= Ukupni prihvatljivi troškovi
= Ukupna ugovorena vrijednost projekta HRK]]/7.5345</f>
        <v>117717.6229345013</v>
      </c>
      <c r="AA3751" s="27" t="s">
        <v>2792</v>
      </c>
      <c r="AB3751" s="27" t="s">
        <v>145</v>
      </c>
      <c r="AC3751" s="92" t="s">
        <v>13591</v>
      </c>
      <c r="AD3751" s="33" t="s">
        <v>2794</v>
      </c>
    </row>
    <row r="3752" spans="1:30" ht="88.5" customHeight="1" x14ac:dyDescent="0.3">
      <c r="A3752" s="31" t="s">
        <v>13592</v>
      </c>
      <c r="B3752" s="25" t="s">
        <v>2787</v>
      </c>
      <c r="C3752" s="26" t="s">
        <v>2788</v>
      </c>
      <c r="D3752" s="26" t="s">
        <v>13435</v>
      </c>
      <c r="E3752" s="27" t="s">
        <v>63</v>
      </c>
      <c r="F3752" s="32" t="s">
        <v>13593</v>
      </c>
      <c r="G3752" s="14" t="s">
        <v>645</v>
      </c>
      <c r="H3752" s="29">
        <v>44383</v>
      </c>
      <c r="I3752" s="29">
        <v>45113</v>
      </c>
      <c r="J3752" s="17" t="str">
        <f>IF(Ugovori_OPULJP[[#This Row],[DATUM ZAVRŠETKA OPERACIJE]]&gt;DATE(2023,12,31),"u provedbi","završen")</f>
        <v>završen</v>
      </c>
      <c r="K3752" s="28" t="s">
        <v>13594</v>
      </c>
      <c r="L3752" s="15" t="s">
        <v>71</v>
      </c>
      <c r="M3752" s="18">
        <v>0.85</v>
      </c>
      <c r="N3752" s="18">
        <v>0.15</v>
      </c>
      <c r="O3752" s="19">
        <f>Ugovori_OPULJP[[#This Row],[Bespovratna sredstva - Ukupno (EU+Nac) HRK
= Ukupna ugovorena vrijednost bespovratnih sredstava]]*Ugovori_OPULJP[[#This Row],[EU STOPA SUFINANCIRANJA %
EU CO-FINANCING RATE %]]</f>
        <v>1450062.9569999999</v>
      </c>
      <c r="P3752" s="20">
        <f>Ugovori_OPULJP[[#This Row],[Bespovratna sredstva - EU dio - HRK]]/7.5345</f>
        <v>192456.42803105712</v>
      </c>
      <c r="Q3752" s="19">
        <f>Ugovori_OPULJP[[#This Row],[Bespovratna sredstva - Ukupno (EU+Nac) HRK
= Ukupna ugovorena vrijednost bespovratnih sredstava]]*Ugovori_OPULJP[[#This Row],[STOPA NACIONALNOG SUFINANCIRANJA %]]</f>
        <v>255893.46299999999</v>
      </c>
      <c r="R3752" s="20">
        <f>Ugovori_OPULJP[[#This Row],[Bespovratna sredstva - Nacionalni dio - HRK]]/7.5345</f>
        <v>33962.899064304198</v>
      </c>
      <c r="S3752" s="21">
        <v>1705956.42</v>
      </c>
      <c r="T3752" s="22">
        <f>Ugovori_OPULJP[[#This Row],[Bespovratna sredstva - Ukupno (EU+Nac) HRK
= Ukupna ugovorena vrijednost bespovratnih sredstava]]/7.5345</f>
        <v>226419.32709536131</v>
      </c>
      <c r="U3752" s="19">
        <v>0</v>
      </c>
      <c r="V3752" s="20">
        <f>Ugovori_OPULJP[[#This Row],[Javni doprinos korisnika - HRK]]/7.5345</f>
        <v>0</v>
      </c>
      <c r="W3752" s="19">
        <v>0</v>
      </c>
      <c r="X3752" s="20">
        <f>Ugovori_OPULJP[[#This Row],[Privatni doprinos korisnika - HRK]]/7.5345</f>
        <v>0</v>
      </c>
      <c r="Y3752" s="21">
        <f>Ugovori_OPULJP[[#This Row],[Bespovratna sredstva - Ukupno (EU+Nac) HRK
= Ukupna ugovorena vrijednost bespovratnih sredstava]]+Ugovori_OPULJP[[#This Row],[Javni doprinos korisnika - HRK]]+Ugovori_OPULJP[[#This Row],[Privatni doprinos korisnika - HRK]]</f>
        <v>1705956.42</v>
      </c>
      <c r="Z3752" s="22">
        <f>Ugovori_OPULJP[[#This Row],[UKUPNI PRIHVATLJIVI IZDACI
TOTAL ELIGIBLE EXPENDITURE
= Bespovratna sredstva ukupno + doprinos korisnika
= Ukupni prihvatljivi troškovi
= Ukupna ugovorena vrijednost projekta HRK]]/7.5345</f>
        <v>226419.32709536131</v>
      </c>
      <c r="AA3752" s="27" t="s">
        <v>2792</v>
      </c>
      <c r="AB3752" s="27" t="s">
        <v>145</v>
      </c>
      <c r="AC3752" s="91" t="s">
        <v>13595</v>
      </c>
      <c r="AD3752" s="33" t="s">
        <v>2794</v>
      </c>
    </row>
    <row r="3753" spans="1:30" ht="88.5" customHeight="1" x14ac:dyDescent="0.3">
      <c r="A3753" s="31" t="s">
        <v>13596</v>
      </c>
      <c r="B3753" s="25" t="s">
        <v>2787</v>
      </c>
      <c r="C3753" s="26" t="s">
        <v>2788</v>
      </c>
      <c r="D3753" s="26" t="s">
        <v>13435</v>
      </c>
      <c r="E3753" s="27" t="s">
        <v>63</v>
      </c>
      <c r="F3753" s="32" t="s">
        <v>13597</v>
      </c>
      <c r="G3753" s="32" t="s">
        <v>13598</v>
      </c>
      <c r="H3753" s="29">
        <v>44376</v>
      </c>
      <c r="I3753" s="29">
        <v>45106</v>
      </c>
      <c r="J3753" s="17" t="str">
        <f>IF(Ugovori_OPULJP[[#This Row],[DATUM ZAVRŠETKA OPERACIJE]]&gt;DATE(2023,12,31),"u provedbi","završen")</f>
        <v>završen</v>
      </c>
      <c r="K3753" s="37" t="s">
        <v>13599</v>
      </c>
      <c r="L3753" s="28" t="s">
        <v>21</v>
      </c>
      <c r="M3753" s="18">
        <v>0.85</v>
      </c>
      <c r="N3753" s="18">
        <v>0.15</v>
      </c>
      <c r="O3753" s="19">
        <f>Ugovori_OPULJP[[#This Row],[Bespovratna sredstva - Ukupno (EU+Nac) HRK
= Ukupna ugovorena vrijednost bespovratnih sredstava]]*Ugovori_OPULJP[[#This Row],[EU STOPA SUFINANCIRANJA %
EU CO-FINANCING RATE %]]</f>
        <v>2469092.1549999998</v>
      </c>
      <c r="P3753" s="20">
        <f>Ugovori_OPULJP[[#This Row],[Bespovratna sredstva - EU dio - HRK]]/7.5345</f>
        <v>327704.8450461211</v>
      </c>
      <c r="Q3753" s="19">
        <f>Ugovori_OPULJP[[#This Row],[Bespovratna sredstva - Ukupno (EU+Nac) HRK
= Ukupna ugovorena vrijednost bespovratnih sredstava]]*Ugovori_OPULJP[[#This Row],[STOPA NACIONALNOG SUFINANCIRANJA %]]</f>
        <v>435722.14499999996</v>
      </c>
      <c r="R3753" s="20">
        <f>Ugovori_OPULJP[[#This Row],[Bespovratna sredstva - Nacionalni dio - HRK]]/7.5345</f>
        <v>57830.266772844901</v>
      </c>
      <c r="S3753" s="21">
        <v>2904814.3</v>
      </c>
      <c r="T3753" s="22">
        <f>Ugovori_OPULJP[[#This Row],[Bespovratna sredstva - Ukupno (EU+Nac) HRK
= Ukupna ugovorena vrijednost bespovratnih sredstava]]/7.5345</f>
        <v>385535.11181896605</v>
      </c>
      <c r="U3753" s="19">
        <v>0</v>
      </c>
      <c r="V3753" s="20">
        <f>Ugovori_OPULJP[[#This Row],[Javni doprinos korisnika - HRK]]/7.5345</f>
        <v>0</v>
      </c>
      <c r="W3753" s="19">
        <v>0</v>
      </c>
      <c r="X3753" s="20">
        <f>Ugovori_OPULJP[[#This Row],[Privatni doprinos korisnika - HRK]]/7.5345</f>
        <v>0</v>
      </c>
      <c r="Y3753" s="21">
        <f>Ugovori_OPULJP[[#This Row],[Bespovratna sredstva - Ukupno (EU+Nac) HRK
= Ukupna ugovorena vrijednost bespovratnih sredstava]]+Ugovori_OPULJP[[#This Row],[Javni doprinos korisnika - HRK]]+Ugovori_OPULJP[[#This Row],[Privatni doprinos korisnika - HRK]]</f>
        <v>2904814.3</v>
      </c>
      <c r="Z3753" s="22">
        <f>Ugovori_OPULJP[[#This Row],[UKUPNI PRIHVATLJIVI IZDACI
TOTAL ELIGIBLE EXPENDITURE
= Bespovratna sredstva ukupno + doprinos korisnika
= Ukupni prihvatljivi troškovi
= Ukupna ugovorena vrijednost projekta HRK]]/7.5345</f>
        <v>385535.11181896605</v>
      </c>
      <c r="AA3753" s="27" t="s">
        <v>2792</v>
      </c>
      <c r="AB3753" s="27" t="s">
        <v>145</v>
      </c>
      <c r="AC3753" s="92" t="s">
        <v>13600</v>
      </c>
      <c r="AD3753" s="33" t="s">
        <v>2794</v>
      </c>
    </row>
    <row r="3754" spans="1:30" ht="88.5" customHeight="1" x14ac:dyDescent="0.3">
      <c r="A3754" s="31" t="s">
        <v>13601</v>
      </c>
      <c r="B3754" s="25" t="s">
        <v>2787</v>
      </c>
      <c r="C3754" s="26" t="s">
        <v>2788</v>
      </c>
      <c r="D3754" s="26" t="s">
        <v>13435</v>
      </c>
      <c r="E3754" s="27" t="s">
        <v>63</v>
      </c>
      <c r="F3754" s="32" t="s">
        <v>13602</v>
      </c>
      <c r="G3754" s="32" t="s">
        <v>13174</v>
      </c>
      <c r="H3754" s="29">
        <v>44440</v>
      </c>
      <c r="I3754" s="29">
        <v>45170</v>
      </c>
      <c r="J3754" s="17" t="str">
        <f>IF(Ugovori_OPULJP[[#This Row],[DATUM ZAVRŠETKA OPERACIJE]]&gt;DATE(2023,12,31),"u provedbi","završen")</f>
        <v>završen</v>
      </c>
      <c r="K3754" s="37" t="s">
        <v>10962</v>
      </c>
      <c r="L3754" s="28" t="s">
        <v>329</v>
      </c>
      <c r="M3754" s="18">
        <v>0.85</v>
      </c>
      <c r="N3754" s="18">
        <v>0.15</v>
      </c>
      <c r="O3754" s="19">
        <f>Ugovori_OPULJP[[#This Row],[Bespovratna sredstva - Ukupno (EU+Nac) HRK
= Ukupna ugovorena vrijednost bespovratnih sredstava]]*Ugovori_OPULJP[[#This Row],[EU STOPA SUFINANCIRANJA %
EU CO-FINANCING RATE %]]</f>
        <v>2471442.9065</v>
      </c>
      <c r="P3754" s="20">
        <f>Ugovori_OPULJP[[#This Row],[Bespovratna sredstva - EU dio - HRK]]/7.5345</f>
        <v>328016.84338708606</v>
      </c>
      <c r="Q3754" s="19">
        <f>Ugovori_OPULJP[[#This Row],[Bespovratna sredstva - Ukupno (EU+Nac) HRK
= Ukupna ugovorena vrijednost bespovratnih sredstava]]*Ugovori_OPULJP[[#This Row],[STOPA NACIONALNOG SUFINANCIRANJA %]]</f>
        <v>436136.98350000003</v>
      </c>
      <c r="R3754" s="20">
        <f>Ugovori_OPULJP[[#This Row],[Bespovratna sredstva - Nacionalni dio - HRK]]/7.5345</f>
        <v>57885.325303603422</v>
      </c>
      <c r="S3754" s="21">
        <v>2907579.89</v>
      </c>
      <c r="T3754" s="22">
        <f>Ugovori_OPULJP[[#This Row],[Bespovratna sredstva - Ukupno (EU+Nac) HRK
= Ukupna ugovorena vrijednost bespovratnih sredstava]]/7.5345</f>
        <v>385902.16869068949</v>
      </c>
      <c r="U3754" s="19">
        <v>0</v>
      </c>
      <c r="V3754" s="20">
        <f>Ugovori_OPULJP[[#This Row],[Javni doprinos korisnika - HRK]]/7.5345</f>
        <v>0</v>
      </c>
      <c r="W3754" s="19">
        <v>0</v>
      </c>
      <c r="X3754" s="20">
        <f>Ugovori_OPULJP[[#This Row],[Privatni doprinos korisnika - HRK]]/7.5345</f>
        <v>0</v>
      </c>
      <c r="Y3754" s="21">
        <f>Ugovori_OPULJP[[#This Row],[Bespovratna sredstva - Ukupno (EU+Nac) HRK
= Ukupna ugovorena vrijednost bespovratnih sredstava]]+Ugovori_OPULJP[[#This Row],[Javni doprinos korisnika - HRK]]+Ugovori_OPULJP[[#This Row],[Privatni doprinos korisnika - HRK]]</f>
        <v>2907579.89</v>
      </c>
      <c r="Z3754" s="22">
        <f>Ugovori_OPULJP[[#This Row],[UKUPNI PRIHVATLJIVI IZDACI
TOTAL ELIGIBLE EXPENDITURE
= Bespovratna sredstva ukupno + doprinos korisnika
= Ukupni prihvatljivi troškovi
= Ukupna ugovorena vrijednost projekta HRK]]/7.5345</f>
        <v>385902.16869068949</v>
      </c>
      <c r="AA3754" s="27" t="s">
        <v>2792</v>
      </c>
      <c r="AB3754" s="27" t="s">
        <v>145</v>
      </c>
      <c r="AC3754" s="92" t="s">
        <v>13603</v>
      </c>
      <c r="AD3754" s="33" t="s">
        <v>2794</v>
      </c>
    </row>
    <row r="3755" spans="1:30" ht="88.5" customHeight="1" x14ac:dyDescent="0.3">
      <c r="A3755" s="31" t="s">
        <v>13604</v>
      </c>
      <c r="B3755" s="25" t="s">
        <v>2787</v>
      </c>
      <c r="C3755" s="26" t="s">
        <v>2788</v>
      </c>
      <c r="D3755" s="26" t="s">
        <v>13435</v>
      </c>
      <c r="E3755" s="27" t="s">
        <v>63</v>
      </c>
      <c r="F3755" s="32" t="s">
        <v>13605</v>
      </c>
      <c r="G3755" s="34" t="s">
        <v>13606</v>
      </c>
      <c r="H3755" s="29">
        <v>44560</v>
      </c>
      <c r="I3755" s="29">
        <v>45290</v>
      </c>
      <c r="J3755" s="17" t="str">
        <f>IF(Ugovori_OPULJP[[#This Row],[DATUM ZAVRŠETKA OPERACIJE]]&gt;DATE(2023,12,31),"u provedbi","završen")</f>
        <v>završen</v>
      </c>
      <c r="K3755" s="28" t="s">
        <v>13607</v>
      </c>
      <c r="L3755" s="28" t="s">
        <v>21</v>
      </c>
      <c r="M3755" s="46" t="s">
        <v>3114</v>
      </c>
      <c r="N3755" s="18">
        <v>0.15</v>
      </c>
      <c r="O3755" s="19">
        <f>Ugovori_OPULJP[[#This Row],[Bespovratna sredstva - Ukupno (EU+Nac) HRK
= Ukupna ugovorena vrijednost bespovratnih sredstava]]*Ugovori_OPULJP[[#This Row],[EU STOPA SUFINANCIRANJA %
EU CO-FINANCING RATE %]]</f>
        <v>1224601.4515</v>
      </c>
      <c r="P3755" s="20">
        <f>Ugovori_OPULJP[[#This Row],[Bespovratna sredstva - EU dio - HRK]]/7.5345</f>
        <v>162532.54383170747</v>
      </c>
      <c r="Q3755" s="19">
        <f>Ugovori_OPULJP[[#This Row],[Bespovratna sredstva - Ukupno (EU+Nac) HRK
= Ukupna ugovorena vrijednost bespovratnih sredstava]]*Ugovori_OPULJP[[#This Row],[STOPA NACIONALNOG SUFINANCIRANJA %]]</f>
        <v>216106.1385</v>
      </c>
      <c r="R3755" s="20">
        <f>Ugovori_OPULJP[[#This Row],[Bespovratna sredstva - Nacionalni dio - HRK]]/7.5345</f>
        <v>28682.213617360143</v>
      </c>
      <c r="S3755" s="21">
        <v>1440707.59</v>
      </c>
      <c r="T3755" s="22">
        <f>Ugovori_OPULJP[[#This Row],[Bespovratna sredstva - Ukupno (EU+Nac) HRK
= Ukupna ugovorena vrijednost bespovratnih sredstava]]/7.5345</f>
        <v>191214.75744906763</v>
      </c>
      <c r="U3755" s="19">
        <v>0</v>
      </c>
      <c r="V3755" s="20">
        <f>Ugovori_OPULJP[[#This Row],[Javni doprinos korisnika - HRK]]/7.5345</f>
        <v>0</v>
      </c>
      <c r="W3755" s="19">
        <v>0</v>
      </c>
      <c r="X3755" s="20">
        <f>Ugovori_OPULJP[[#This Row],[Privatni doprinos korisnika - HRK]]/7.5345</f>
        <v>0</v>
      </c>
      <c r="Y3755" s="21">
        <f>Ugovori_OPULJP[[#This Row],[Bespovratna sredstva - Ukupno (EU+Nac) HRK
= Ukupna ugovorena vrijednost bespovratnih sredstava]]+Ugovori_OPULJP[[#This Row],[Javni doprinos korisnika - HRK]]+Ugovori_OPULJP[[#This Row],[Privatni doprinos korisnika - HRK]]</f>
        <v>1440707.59</v>
      </c>
      <c r="Z3755" s="22">
        <f>Ugovori_OPULJP[[#This Row],[UKUPNI PRIHVATLJIVI IZDACI
TOTAL ELIGIBLE EXPENDITURE
= Bespovratna sredstva ukupno + doprinos korisnika
= Ukupni prihvatljivi troškovi
= Ukupna ugovorena vrijednost projekta HRK]]/7.5345</f>
        <v>191214.75744906763</v>
      </c>
      <c r="AA3755" s="27" t="s">
        <v>2792</v>
      </c>
      <c r="AB3755" s="27" t="s">
        <v>145</v>
      </c>
      <c r="AC3755" s="91" t="s">
        <v>13608</v>
      </c>
      <c r="AD3755" s="33" t="s">
        <v>2794</v>
      </c>
    </row>
    <row r="3756" spans="1:30" ht="88.5" customHeight="1" x14ac:dyDescent="0.3">
      <c r="A3756" s="31" t="s">
        <v>13609</v>
      </c>
      <c r="B3756" s="25" t="s">
        <v>2787</v>
      </c>
      <c r="C3756" s="26" t="s">
        <v>2788</v>
      </c>
      <c r="D3756" s="26" t="s">
        <v>13435</v>
      </c>
      <c r="E3756" s="27" t="s">
        <v>63</v>
      </c>
      <c r="F3756" s="32" t="s">
        <v>13610</v>
      </c>
      <c r="G3756" s="32" t="s">
        <v>13611</v>
      </c>
      <c r="H3756" s="29">
        <v>44560</v>
      </c>
      <c r="I3756" s="29">
        <v>45290</v>
      </c>
      <c r="J3756" s="17" t="str">
        <f>IF(Ugovori_OPULJP[[#This Row],[DATUM ZAVRŠETKA OPERACIJE]]&gt;DATE(2023,12,31),"u provedbi","završen")</f>
        <v>završen</v>
      </c>
      <c r="K3756" s="28" t="s">
        <v>13612</v>
      </c>
      <c r="L3756" s="28" t="s">
        <v>21</v>
      </c>
      <c r="M3756" s="46" t="s">
        <v>3114</v>
      </c>
      <c r="N3756" s="18">
        <v>0.15</v>
      </c>
      <c r="O3756" s="19">
        <f>Ugovori_OPULJP[[#This Row],[Bespovratna sredstva - Ukupno (EU+Nac) HRK
= Ukupna ugovorena vrijednost bespovratnih sredstava]]*Ugovori_OPULJP[[#This Row],[EU STOPA SUFINANCIRANJA %
EU CO-FINANCING RATE %]]</f>
        <v>1453473.3015000001</v>
      </c>
      <c r="P3756" s="20">
        <f>Ugovori_OPULJP[[#This Row],[Bespovratna sredstva - EU dio - HRK]]/7.5345</f>
        <v>192909.05853075851</v>
      </c>
      <c r="Q3756" s="19">
        <f>Ugovori_OPULJP[[#This Row],[Bespovratna sredstva - Ukupno (EU+Nac) HRK
= Ukupna ugovorena vrijednost bespovratnih sredstava]]*Ugovori_OPULJP[[#This Row],[STOPA NACIONALNOG SUFINANCIRANJA %]]</f>
        <v>256495.2885</v>
      </c>
      <c r="R3756" s="20">
        <f>Ugovori_OPULJP[[#This Row],[Bespovratna sredstva - Nacionalni dio - HRK]]/7.5345</f>
        <v>34042.775034839731</v>
      </c>
      <c r="S3756" s="21">
        <v>1709968.59</v>
      </c>
      <c r="T3756" s="22">
        <f>Ugovori_OPULJP[[#This Row],[Bespovratna sredstva - Ukupno (EU+Nac) HRK
= Ukupna ugovorena vrijednost bespovratnih sredstava]]/7.5345</f>
        <v>226951.83356559824</v>
      </c>
      <c r="U3756" s="19">
        <v>0</v>
      </c>
      <c r="V3756" s="20">
        <f>Ugovori_OPULJP[[#This Row],[Javni doprinos korisnika - HRK]]/7.5345</f>
        <v>0</v>
      </c>
      <c r="W3756" s="19">
        <v>0</v>
      </c>
      <c r="X3756" s="20">
        <f>Ugovori_OPULJP[[#This Row],[Privatni doprinos korisnika - HRK]]/7.5345</f>
        <v>0</v>
      </c>
      <c r="Y3756" s="21">
        <f>Ugovori_OPULJP[[#This Row],[Bespovratna sredstva - Ukupno (EU+Nac) HRK
= Ukupna ugovorena vrijednost bespovratnih sredstava]]+Ugovori_OPULJP[[#This Row],[Javni doprinos korisnika - HRK]]+Ugovori_OPULJP[[#This Row],[Privatni doprinos korisnika - HRK]]</f>
        <v>1709968.59</v>
      </c>
      <c r="Z3756" s="22">
        <f>Ugovori_OPULJP[[#This Row],[UKUPNI PRIHVATLJIVI IZDACI
TOTAL ELIGIBLE EXPENDITURE
= Bespovratna sredstva ukupno + doprinos korisnika
= Ukupni prihvatljivi troškovi
= Ukupna ugovorena vrijednost projekta HRK]]/7.5345</f>
        <v>226951.83356559824</v>
      </c>
      <c r="AA3756" s="27" t="s">
        <v>2792</v>
      </c>
      <c r="AB3756" s="27" t="s">
        <v>145</v>
      </c>
      <c r="AC3756" s="91" t="s">
        <v>13613</v>
      </c>
      <c r="AD3756" s="33" t="s">
        <v>2794</v>
      </c>
    </row>
    <row r="3757" spans="1:30" ht="88.5" customHeight="1" x14ac:dyDescent="0.3">
      <c r="A3757" s="31" t="s">
        <v>13614</v>
      </c>
      <c r="B3757" s="25" t="s">
        <v>2787</v>
      </c>
      <c r="C3757" s="26" t="s">
        <v>2788</v>
      </c>
      <c r="D3757" s="26" t="s">
        <v>13435</v>
      </c>
      <c r="E3757" s="27" t="s">
        <v>63</v>
      </c>
      <c r="F3757" s="32" t="s">
        <v>13615</v>
      </c>
      <c r="G3757" s="32" t="s">
        <v>13616</v>
      </c>
      <c r="H3757" s="29">
        <v>44560</v>
      </c>
      <c r="I3757" s="29">
        <v>45290</v>
      </c>
      <c r="J3757" s="17" t="str">
        <f>IF(Ugovori_OPULJP[[#This Row],[DATUM ZAVRŠETKA OPERACIJE]]&gt;DATE(2023,12,31),"u provedbi","završen")</f>
        <v>završen</v>
      </c>
      <c r="K3757" s="28" t="s">
        <v>13617</v>
      </c>
      <c r="L3757" s="28" t="s">
        <v>192</v>
      </c>
      <c r="M3757" s="46" t="s">
        <v>3114</v>
      </c>
      <c r="N3757" s="18">
        <v>0.15</v>
      </c>
      <c r="O3757" s="19">
        <f>Ugovori_OPULJP[[#This Row],[Bespovratna sredstva - Ukupno (EU+Nac) HRK
= Ukupna ugovorena vrijednost bespovratnih sredstava]]*Ugovori_OPULJP[[#This Row],[EU STOPA SUFINANCIRANJA %
EU CO-FINANCING RATE %]]</f>
        <v>2168288.1540000001</v>
      </c>
      <c r="P3757" s="20">
        <f>Ugovori_OPULJP[[#This Row],[Bespovratna sredstva - EU dio - HRK]]/7.5345</f>
        <v>287781.29325104516</v>
      </c>
      <c r="Q3757" s="19">
        <f>Ugovori_OPULJP[[#This Row],[Bespovratna sredstva - Ukupno (EU+Nac) HRK
= Ukupna ugovorena vrijednost bespovratnih sredstava]]*Ugovori_OPULJP[[#This Row],[STOPA NACIONALNOG SUFINANCIRANJA %]]</f>
        <v>382639.08600000001</v>
      </c>
      <c r="R3757" s="20">
        <f>Ugovori_OPULJP[[#This Row],[Bespovratna sredstva - Nacionalni dio - HRK]]/7.5345</f>
        <v>50784.934103125619</v>
      </c>
      <c r="S3757" s="21">
        <v>2550927.2400000002</v>
      </c>
      <c r="T3757" s="22">
        <f>Ugovori_OPULJP[[#This Row],[Bespovratna sredstva - Ukupno (EU+Nac) HRK
= Ukupna ugovorena vrijednost bespovratnih sredstava]]/7.5345</f>
        <v>338566.22735417081</v>
      </c>
      <c r="U3757" s="19">
        <v>0</v>
      </c>
      <c r="V3757" s="20">
        <f>Ugovori_OPULJP[[#This Row],[Javni doprinos korisnika - HRK]]/7.5345</f>
        <v>0</v>
      </c>
      <c r="W3757" s="19">
        <v>0</v>
      </c>
      <c r="X3757" s="20">
        <f>Ugovori_OPULJP[[#This Row],[Privatni doprinos korisnika - HRK]]/7.5345</f>
        <v>0</v>
      </c>
      <c r="Y3757" s="21">
        <f>Ugovori_OPULJP[[#This Row],[Bespovratna sredstva - Ukupno (EU+Nac) HRK
= Ukupna ugovorena vrijednost bespovratnih sredstava]]+Ugovori_OPULJP[[#This Row],[Javni doprinos korisnika - HRK]]+Ugovori_OPULJP[[#This Row],[Privatni doprinos korisnika - HRK]]</f>
        <v>2550927.2400000002</v>
      </c>
      <c r="Z3757" s="22">
        <f>Ugovori_OPULJP[[#This Row],[UKUPNI PRIHVATLJIVI IZDACI
TOTAL ELIGIBLE EXPENDITURE
= Bespovratna sredstva ukupno + doprinos korisnika
= Ukupni prihvatljivi troškovi
= Ukupna ugovorena vrijednost projekta HRK]]/7.5345</f>
        <v>338566.22735417081</v>
      </c>
      <c r="AA3757" s="27" t="s">
        <v>2792</v>
      </c>
      <c r="AB3757" s="27" t="s">
        <v>145</v>
      </c>
      <c r="AC3757" s="91" t="s">
        <v>13618</v>
      </c>
      <c r="AD3757" s="33" t="s">
        <v>2794</v>
      </c>
    </row>
    <row r="3758" spans="1:30" ht="88.5" customHeight="1" x14ac:dyDescent="0.3">
      <c r="A3758" s="31" t="s">
        <v>13619</v>
      </c>
      <c r="B3758" s="25" t="s">
        <v>2787</v>
      </c>
      <c r="C3758" s="26" t="s">
        <v>2788</v>
      </c>
      <c r="D3758" s="26" t="s">
        <v>13435</v>
      </c>
      <c r="E3758" s="27" t="s">
        <v>63</v>
      </c>
      <c r="F3758" s="32" t="s">
        <v>13620</v>
      </c>
      <c r="G3758" s="32" t="s">
        <v>5506</v>
      </c>
      <c r="H3758" s="29">
        <v>44560</v>
      </c>
      <c r="I3758" s="29">
        <v>45107</v>
      </c>
      <c r="J3758" s="17" t="str">
        <f>IF(Ugovori_OPULJP[[#This Row],[DATUM ZAVRŠETKA OPERACIJE]]&gt;DATE(2023,12,31),"u provedbi","završen")</f>
        <v>završen</v>
      </c>
      <c r="K3758" s="28" t="s">
        <v>13621</v>
      </c>
      <c r="L3758" s="28" t="s">
        <v>21</v>
      </c>
      <c r="M3758" s="46" t="s">
        <v>3114</v>
      </c>
      <c r="N3758" s="18">
        <v>0.15</v>
      </c>
      <c r="O3758" s="19">
        <f>Ugovori_OPULJP[[#This Row],[Bespovratna sredstva - Ukupno (EU+Nac) HRK
= Ukupna ugovorena vrijednost bespovratnih sredstava]]*Ugovori_OPULJP[[#This Row],[EU STOPA SUFINANCIRANJA %
EU CO-FINANCING RATE %]]</f>
        <v>1156015.929</v>
      </c>
      <c r="P3758" s="20">
        <f>Ugovori_OPULJP[[#This Row],[Bespovratna sredstva - EU dio - HRK]]/7.5345</f>
        <v>153429.68066892296</v>
      </c>
      <c r="Q3758" s="19">
        <f>Ugovori_OPULJP[[#This Row],[Bespovratna sredstva - Ukupno (EU+Nac) HRK
= Ukupna ugovorena vrijednost bespovratnih sredstava]]*Ugovori_OPULJP[[#This Row],[STOPA NACIONALNOG SUFINANCIRANJA %]]</f>
        <v>204002.81099999999</v>
      </c>
      <c r="R3758" s="20">
        <f>Ugovori_OPULJP[[#This Row],[Bespovratna sredstva - Nacionalni dio - HRK]]/7.5345</f>
        <v>27075.826000398167</v>
      </c>
      <c r="S3758" s="21">
        <v>1360018.74</v>
      </c>
      <c r="T3758" s="22">
        <f>Ugovori_OPULJP[[#This Row],[Bespovratna sredstva - Ukupno (EU+Nac) HRK
= Ukupna ugovorena vrijednost bespovratnih sredstava]]/7.5345</f>
        <v>180505.5066693211</v>
      </c>
      <c r="U3758" s="19">
        <v>0</v>
      </c>
      <c r="V3758" s="20">
        <f>Ugovori_OPULJP[[#This Row],[Javni doprinos korisnika - HRK]]/7.5345</f>
        <v>0</v>
      </c>
      <c r="W3758" s="19">
        <v>0</v>
      </c>
      <c r="X3758" s="20">
        <f>Ugovori_OPULJP[[#This Row],[Privatni doprinos korisnika - HRK]]/7.5345</f>
        <v>0</v>
      </c>
      <c r="Y3758" s="21">
        <f>Ugovori_OPULJP[[#This Row],[Bespovratna sredstva - Ukupno (EU+Nac) HRK
= Ukupna ugovorena vrijednost bespovratnih sredstava]]+Ugovori_OPULJP[[#This Row],[Javni doprinos korisnika - HRK]]+Ugovori_OPULJP[[#This Row],[Privatni doprinos korisnika - HRK]]</f>
        <v>1360018.74</v>
      </c>
      <c r="Z3758" s="22">
        <f>Ugovori_OPULJP[[#This Row],[UKUPNI PRIHVATLJIVI IZDACI
TOTAL ELIGIBLE EXPENDITURE
= Bespovratna sredstva ukupno + doprinos korisnika
= Ukupni prihvatljivi troškovi
= Ukupna ugovorena vrijednost projekta HRK]]/7.5345</f>
        <v>180505.5066693211</v>
      </c>
      <c r="AA3758" s="27" t="s">
        <v>2792</v>
      </c>
      <c r="AB3758" s="27" t="s">
        <v>145</v>
      </c>
      <c r="AC3758" s="91" t="s">
        <v>13622</v>
      </c>
      <c r="AD3758" s="33" t="s">
        <v>2794</v>
      </c>
    </row>
    <row r="3759" spans="1:30" ht="88.5" customHeight="1" x14ac:dyDescent="0.3">
      <c r="A3759" s="31" t="s">
        <v>13623</v>
      </c>
      <c r="B3759" s="25" t="s">
        <v>2787</v>
      </c>
      <c r="C3759" s="26" t="s">
        <v>2788</v>
      </c>
      <c r="D3759" s="26" t="s">
        <v>13435</v>
      </c>
      <c r="E3759" s="27" t="s">
        <v>63</v>
      </c>
      <c r="F3759" s="32" t="s">
        <v>13624</v>
      </c>
      <c r="G3759" s="32" t="s">
        <v>13625</v>
      </c>
      <c r="H3759" s="29">
        <v>44560</v>
      </c>
      <c r="I3759" s="29">
        <v>45290</v>
      </c>
      <c r="J3759" s="17" t="str">
        <f>IF(Ugovori_OPULJP[[#This Row],[DATUM ZAVRŠETKA OPERACIJE]]&gt;DATE(2023,12,31),"u provedbi","završen")</f>
        <v>završen</v>
      </c>
      <c r="K3759" s="28" t="s">
        <v>417</v>
      </c>
      <c r="L3759" s="15" t="s">
        <v>417</v>
      </c>
      <c r="M3759" s="46" t="s">
        <v>3114</v>
      </c>
      <c r="N3759" s="18">
        <v>0.15</v>
      </c>
      <c r="O3759" s="19">
        <f>Ugovori_OPULJP[[#This Row],[Bespovratna sredstva - Ukupno (EU+Nac) HRK
= Ukupna ugovorena vrijednost bespovratnih sredstava]]*Ugovori_OPULJP[[#This Row],[EU STOPA SUFINANCIRANJA %
EU CO-FINANCING RATE %]]</f>
        <v>2236225.6875</v>
      </c>
      <c r="P3759" s="20">
        <f>Ugovori_OPULJP[[#This Row],[Bespovratna sredstva - EU dio - HRK]]/7.5345</f>
        <v>296798.15349392791</v>
      </c>
      <c r="Q3759" s="19">
        <f>Ugovori_OPULJP[[#This Row],[Bespovratna sredstva - Ukupno (EU+Nac) HRK
= Ukupna ugovorena vrijednost bespovratnih sredstava]]*Ugovori_OPULJP[[#This Row],[STOPA NACIONALNOG SUFINANCIRANJA %]]</f>
        <v>394628.0625</v>
      </c>
      <c r="R3759" s="20">
        <f>Ugovori_OPULJP[[#This Row],[Bespovratna sredstva - Nacionalni dio - HRK]]/7.5345</f>
        <v>52376.144734222573</v>
      </c>
      <c r="S3759" s="21">
        <v>2630853.75</v>
      </c>
      <c r="T3759" s="22">
        <f>Ugovori_OPULJP[[#This Row],[Bespovratna sredstva - Ukupno (EU+Nac) HRK
= Ukupna ugovorena vrijednost bespovratnih sredstava]]/7.5345</f>
        <v>349174.29822815047</v>
      </c>
      <c r="U3759" s="19">
        <v>0</v>
      </c>
      <c r="V3759" s="20">
        <f>Ugovori_OPULJP[[#This Row],[Javni doprinos korisnika - HRK]]/7.5345</f>
        <v>0</v>
      </c>
      <c r="W3759" s="19">
        <v>0</v>
      </c>
      <c r="X3759" s="20">
        <f>Ugovori_OPULJP[[#This Row],[Privatni doprinos korisnika - HRK]]/7.5345</f>
        <v>0</v>
      </c>
      <c r="Y3759" s="21">
        <f>Ugovori_OPULJP[[#This Row],[Bespovratna sredstva - Ukupno (EU+Nac) HRK
= Ukupna ugovorena vrijednost bespovratnih sredstava]]+Ugovori_OPULJP[[#This Row],[Javni doprinos korisnika - HRK]]+Ugovori_OPULJP[[#This Row],[Privatni doprinos korisnika - HRK]]</f>
        <v>2630853.75</v>
      </c>
      <c r="Z3759" s="22">
        <f>Ugovori_OPULJP[[#This Row],[UKUPNI PRIHVATLJIVI IZDACI
TOTAL ELIGIBLE EXPENDITURE
= Bespovratna sredstva ukupno + doprinos korisnika
= Ukupni prihvatljivi troškovi
= Ukupna ugovorena vrijednost projekta HRK]]/7.5345</f>
        <v>349174.29822815047</v>
      </c>
      <c r="AA3759" s="27" t="s">
        <v>2792</v>
      </c>
      <c r="AB3759" s="27" t="s">
        <v>145</v>
      </c>
      <c r="AC3759" s="91" t="s">
        <v>13626</v>
      </c>
      <c r="AD3759" s="33" t="s">
        <v>2794</v>
      </c>
    </row>
    <row r="3760" spans="1:30" ht="88.5" customHeight="1" x14ac:dyDescent="0.3">
      <c r="A3760" s="31" t="s">
        <v>13627</v>
      </c>
      <c r="B3760" s="25" t="s">
        <v>2787</v>
      </c>
      <c r="C3760" s="26" t="s">
        <v>2788</v>
      </c>
      <c r="D3760" s="26" t="s">
        <v>13435</v>
      </c>
      <c r="E3760" s="27" t="s">
        <v>63</v>
      </c>
      <c r="F3760" s="32" t="s">
        <v>13628</v>
      </c>
      <c r="G3760" s="32" t="s">
        <v>13629</v>
      </c>
      <c r="H3760" s="29">
        <v>44560</v>
      </c>
      <c r="I3760" s="29">
        <v>45290</v>
      </c>
      <c r="J3760" s="17" t="str">
        <f>IF(Ugovori_OPULJP[[#This Row],[DATUM ZAVRŠETKA OPERACIJE]]&gt;DATE(2023,12,31),"u provedbi","završen")</f>
        <v>završen</v>
      </c>
      <c r="K3760" s="28" t="s">
        <v>9279</v>
      </c>
      <c r="L3760" s="28" t="s">
        <v>178</v>
      </c>
      <c r="M3760" s="46" t="s">
        <v>3114</v>
      </c>
      <c r="N3760" s="18">
        <v>0.15</v>
      </c>
      <c r="O3760" s="19">
        <f>Ugovori_OPULJP[[#This Row],[Bespovratna sredstva - Ukupno (EU+Nac) HRK
= Ukupna ugovorena vrijednost bespovratnih sredstava]]*Ugovori_OPULJP[[#This Row],[EU STOPA SUFINANCIRANJA %
EU CO-FINANCING RATE %]]</f>
        <v>2173217.253</v>
      </c>
      <c r="P3760" s="20">
        <f>Ugovori_OPULJP[[#This Row],[Bespovratna sredstva - EU dio - HRK]]/7.5345</f>
        <v>288435.49711327889</v>
      </c>
      <c r="Q3760" s="19">
        <f>Ugovori_OPULJP[[#This Row],[Bespovratna sredstva - Ukupno (EU+Nac) HRK
= Ukupna ugovorena vrijednost bespovratnih sredstava]]*Ugovori_OPULJP[[#This Row],[STOPA NACIONALNOG SUFINANCIRANJA %]]</f>
        <v>383508.92700000003</v>
      </c>
      <c r="R3760" s="20">
        <f>Ugovori_OPULJP[[#This Row],[Bespovratna sredstva - Nacionalni dio - HRK]]/7.5345</f>
        <v>50900.381843519812</v>
      </c>
      <c r="S3760" s="21">
        <v>2556726.1800000002</v>
      </c>
      <c r="T3760" s="22">
        <f>Ugovori_OPULJP[[#This Row],[Bespovratna sredstva - Ukupno (EU+Nac) HRK
= Ukupna ugovorena vrijednost bespovratnih sredstava]]/7.5345</f>
        <v>339335.87895679876</v>
      </c>
      <c r="U3760" s="19">
        <v>0</v>
      </c>
      <c r="V3760" s="20">
        <f>Ugovori_OPULJP[[#This Row],[Javni doprinos korisnika - HRK]]/7.5345</f>
        <v>0</v>
      </c>
      <c r="W3760" s="19">
        <v>0</v>
      </c>
      <c r="X3760" s="20">
        <f>Ugovori_OPULJP[[#This Row],[Privatni doprinos korisnika - HRK]]/7.5345</f>
        <v>0</v>
      </c>
      <c r="Y3760" s="21">
        <f>Ugovori_OPULJP[[#This Row],[Bespovratna sredstva - Ukupno (EU+Nac) HRK
= Ukupna ugovorena vrijednost bespovratnih sredstava]]+Ugovori_OPULJP[[#This Row],[Javni doprinos korisnika - HRK]]+Ugovori_OPULJP[[#This Row],[Privatni doprinos korisnika - HRK]]</f>
        <v>2556726.1800000002</v>
      </c>
      <c r="Z3760" s="22">
        <f>Ugovori_OPULJP[[#This Row],[UKUPNI PRIHVATLJIVI IZDACI
TOTAL ELIGIBLE EXPENDITURE
= Bespovratna sredstva ukupno + doprinos korisnika
= Ukupni prihvatljivi troškovi
= Ukupna ugovorena vrijednost projekta HRK]]/7.5345</f>
        <v>339335.87895679876</v>
      </c>
      <c r="AA3760" s="27" t="s">
        <v>2792</v>
      </c>
      <c r="AB3760" s="27" t="s">
        <v>145</v>
      </c>
      <c r="AC3760" s="91" t="s">
        <v>13630</v>
      </c>
      <c r="AD3760" s="33" t="s">
        <v>2794</v>
      </c>
    </row>
    <row r="3761" spans="1:30" ht="88.5" customHeight="1" x14ac:dyDescent="0.3">
      <c r="A3761" s="31" t="s">
        <v>13631</v>
      </c>
      <c r="B3761" s="25" t="s">
        <v>2787</v>
      </c>
      <c r="C3761" s="26" t="s">
        <v>2788</v>
      </c>
      <c r="D3761" s="26" t="s">
        <v>13435</v>
      </c>
      <c r="E3761" s="27" t="s">
        <v>63</v>
      </c>
      <c r="F3761" s="32" t="s">
        <v>13632</v>
      </c>
      <c r="G3761" s="32" t="s">
        <v>13633</v>
      </c>
      <c r="H3761" s="29">
        <v>44560</v>
      </c>
      <c r="I3761" s="29">
        <v>45229</v>
      </c>
      <c r="J3761" s="17" t="str">
        <f>IF(Ugovori_OPULJP[[#This Row],[DATUM ZAVRŠETKA OPERACIJE]]&gt;DATE(2023,12,31),"u provedbi","završen")</f>
        <v>završen</v>
      </c>
      <c r="K3761" s="28" t="s">
        <v>136</v>
      </c>
      <c r="L3761" s="15" t="s">
        <v>586</v>
      </c>
      <c r="M3761" s="46" t="s">
        <v>3114</v>
      </c>
      <c r="N3761" s="18">
        <v>0.15</v>
      </c>
      <c r="O3761" s="19">
        <f>Ugovori_OPULJP[[#This Row],[Bespovratna sredstva - Ukupno (EU+Nac) HRK
= Ukupna ugovorena vrijednost bespovratnih sredstava]]*Ugovori_OPULJP[[#This Row],[EU STOPA SUFINANCIRANJA %
EU CO-FINANCING RATE %]]</f>
        <v>2475542.227</v>
      </c>
      <c r="P3761" s="20">
        <f>Ugovori_OPULJP[[#This Row],[Bespovratna sredstva - EU dio - HRK]]/7.5345</f>
        <v>328560.91671643767</v>
      </c>
      <c r="Q3761" s="19">
        <f>Ugovori_OPULJP[[#This Row],[Bespovratna sredstva - Ukupno (EU+Nac) HRK
= Ukupna ugovorena vrijednost bespovratnih sredstava]]*Ugovori_OPULJP[[#This Row],[STOPA NACIONALNOG SUFINANCIRANJA %]]</f>
        <v>436860.39299999998</v>
      </c>
      <c r="R3761" s="20">
        <f>Ugovori_OPULJP[[#This Row],[Bespovratna sredstva - Nacionalni dio - HRK]]/7.5345</f>
        <v>57981.33824407724</v>
      </c>
      <c r="S3761" s="21">
        <v>2912402.62</v>
      </c>
      <c r="T3761" s="22">
        <f>Ugovori_OPULJP[[#This Row],[Bespovratna sredstva - Ukupno (EU+Nac) HRK
= Ukupna ugovorena vrijednost bespovratnih sredstava]]/7.5345</f>
        <v>386542.25496051495</v>
      </c>
      <c r="U3761" s="19">
        <v>0</v>
      </c>
      <c r="V3761" s="20">
        <f>Ugovori_OPULJP[[#This Row],[Javni doprinos korisnika - HRK]]/7.5345</f>
        <v>0</v>
      </c>
      <c r="W3761" s="19">
        <v>0</v>
      </c>
      <c r="X3761" s="20">
        <f>Ugovori_OPULJP[[#This Row],[Privatni doprinos korisnika - HRK]]/7.5345</f>
        <v>0</v>
      </c>
      <c r="Y3761" s="21">
        <f>Ugovori_OPULJP[[#This Row],[Bespovratna sredstva - Ukupno (EU+Nac) HRK
= Ukupna ugovorena vrijednost bespovratnih sredstava]]+Ugovori_OPULJP[[#This Row],[Javni doprinos korisnika - HRK]]+Ugovori_OPULJP[[#This Row],[Privatni doprinos korisnika - HRK]]</f>
        <v>2912402.62</v>
      </c>
      <c r="Z3761" s="22">
        <f>Ugovori_OPULJP[[#This Row],[UKUPNI PRIHVATLJIVI IZDACI
TOTAL ELIGIBLE EXPENDITURE
= Bespovratna sredstva ukupno + doprinos korisnika
= Ukupni prihvatljivi troškovi
= Ukupna ugovorena vrijednost projekta HRK]]/7.5345</f>
        <v>386542.25496051495</v>
      </c>
      <c r="AA3761" s="27" t="s">
        <v>2792</v>
      </c>
      <c r="AB3761" s="27" t="s">
        <v>145</v>
      </c>
      <c r="AC3761" s="91" t="s">
        <v>13634</v>
      </c>
      <c r="AD3761" s="33" t="s">
        <v>2794</v>
      </c>
    </row>
    <row r="3762" spans="1:30" ht="88.5" customHeight="1" x14ac:dyDescent="0.3">
      <c r="A3762" s="31" t="s">
        <v>13635</v>
      </c>
      <c r="B3762" s="25" t="s">
        <v>2787</v>
      </c>
      <c r="C3762" s="26" t="s">
        <v>2788</v>
      </c>
      <c r="D3762" s="26" t="s">
        <v>13435</v>
      </c>
      <c r="E3762" s="27" t="s">
        <v>63</v>
      </c>
      <c r="F3762" s="32" t="s">
        <v>13636</v>
      </c>
      <c r="G3762" s="32" t="s">
        <v>13637</v>
      </c>
      <c r="H3762" s="29">
        <v>44560</v>
      </c>
      <c r="I3762" s="29">
        <v>45290</v>
      </c>
      <c r="J3762" s="17" t="str">
        <f>IF(Ugovori_OPULJP[[#This Row],[DATUM ZAVRŠETKA OPERACIJE]]&gt;DATE(2023,12,31),"u provedbi","završen")</f>
        <v>završen</v>
      </c>
      <c r="K3762" s="28" t="s">
        <v>20</v>
      </c>
      <c r="L3762" s="28" t="s">
        <v>21</v>
      </c>
      <c r="M3762" s="46" t="s">
        <v>3114</v>
      </c>
      <c r="N3762" s="18">
        <v>0.15</v>
      </c>
      <c r="O3762" s="19">
        <f>Ugovori_OPULJP[[#This Row],[Bespovratna sredstva - Ukupno (EU+Nac) HRK
= Ukupna ugovorena vrijednost bespovratnih sredstava]]*Ugovori_OPULJP[[#This Row],[EU STOPA SUFINANCIRANJA %
EU CO-FINANCING RATE %]]</f>
        <v>2417747.1399999997</v>
      </c>
      <c r="P3762" s="20">
        <f>Ugovori_OPULJP[[#This Row],[Bespovratna sredstva - EU dio - HRK]]/7.5345</f>
        <v>320890.19045723003</v>
      </c>
      <c r="Q3762" s="19">
        <f>Ugovori_OPULJP[[#This Row],[Bespovratna sredstva - Ukupno (EU+Nac) HRK
= Ukupna ugovorena vrijednost bespovratnih sredstava]]*Ugovori_OPULJP[[#This Row],[STOPA NACIONALNOG SUFINANCIRANJA %]]</f>
        <v>426661.25999999995</v>
      </c>
      <c r="R3762" s="20">
        <f>Ugovori_OPULJP[[#This Row],[Bespovratna sredstva - Nacionalni dio - HRK]]/7.5345</f>
        <v>56627.680668922942</v>
      </c>
      <c r="S3762" s="21">
        <v>2844408.4</v>
      </c>
      <c r="T3762" s="22">
        <f>Ugovori_OPULJP[[#This Row],[Bespovratna sredstva - Ukupno (EU+Nac) HRK
= Ukupna ugovorena vrijednost bespovratnih sredstava]]/7.5345</f>
        <v>377517.87112615298</v>
      </c>
      <c r="U3762" s="19">
        <v>0</v>
      </c>
      <c r="V3762" s="20">
        <f>Ugovori_OPULJP[[#This Row],[Javni doprinos korisnika - HRK]]/7.5345</f>
        <v>0</v>
      </c>
      <c r="W3762" s="19">
        <v>0</v>
      </c>
      <c r="X3762" s="20">
        <f>Ugovori_OPULJP[[#This Row],[Privatni doprinos korisnika - HRK]]/7.5345</f>
        <v>0</v>
      </c>
      <c r="Y3762" s="21">
        <f>Ugovori_OPULJP[[#This Row],[Bespovratna sredstva - Ukupno (EU+Nac) HRK
= Ukupna ugovorena vrijednost bespovratnih sredstava]]+Ugovori_OPULJP[[#This Row],[Javni doprinos korisnika - HRK]]+Ugovori_OPULJP[[#This Row],[Privatni doprinos korisnika - HRK]]</f>
        <v>2844408.4</v>
      </c>
      <c r="Z3762" s="22">
        <f>Ugovori_OPULJP[[#This Row],[UKUPNI PRIHVATLJIVI IZDACI
TOTAL ELIGIBLE EXPENDITURE
= Bespovratna sredstva ukupno + doprinos korisnika
= Ukupni prihvatljivi troškovi
= Ukupna ugovorena vrijednost projekta HRK]]/7.5345</f>
        <v>377517.87112615298</v>
      </c>
      <c r="AA3762" s="27" t="s">
        <v>2792</v>
      </c>
      <c r="AB3762" s="27" t="s">
        <v>145</v>
      </c>
      <c r="AC3762" s="91" t="s">
        <v>13638</v>
      </c>
      <c r="AD3762" s="33" t="s">
        <v>2794</v>
      </c>
    </row>
    <row r="3763" spans="1:30" ht="88.5" customHeight="1" x14ac:dyDescent="0.3">
      <c r="A3763" s="31" t="s">
        <v>13639</v>
      </c>
      <c r="B3763" s="25" t="s">
        <v>2787</v>
      </c>
      <c r="C3763" s="26" t="s">
        <v>2788</v>
      </c>
      <c r="D3763" s="26" t="s">
        <v>13435</v>
      </c>
      <c r="E3763" s="27" t="s">
        <v>63</v>
      </c>
      <c r="F3763" s="32" t="s">
        <v>13640</v>
      </c>
      <c r="G3763" s="32" t="s">
        <v>13641</v>
      </c>
      <c r="H3763" s="29">
        <v>44792</v>
      </c>
      <c r="I3763" s="29">
        <v>45523</v>
      </c>
      <c r="J3763" s="17" t="str">
        <f>IF(Ugovori_OPULJP[[#This Row],[DATUM ZAVRŠETKA OPERACIJE]]&gt;DATE(2023,12,31),"u provedbi","završen")</f>
        <v>u provedbi</v>
      </c>
      <c r="K3763" s="37" t="s">
        <v>13642</v>
      </c>
      <c r="L3763" s="28" t="s">
        <v>21</v>
      </c>
      <c r="M3763" s="18">
        <v>0.85</v>
      </c>
      <c r="N3763" s="18">
        <v>0.15</v>
      </c>
      <c r="O3763" s="19">
        <f>Ugovori_OPULJP[[#This Row],[Bespovratna sredstva - Ukupno (EU+Nac) HRK
= Ukupna ugovorena vrijednost bespovratnih sredstava]]*Ugovori_OPULJP[[#This Row],[EU STOPA SUFINANCIRANJA %
EU CO-FINANCING RATE %]]</f>
        <v>2221878.7245</v>
      </c>
      <c r="P3763" s="20">
        <f>Ugovori_OPULJP[[#This Row],[Bespovratna sredstva - EU dio - HRK]]/7.5345</f>
        <v>294893.98427234718</v>
      </c>
      <c r="Q3763" s="19">
        <f>Ugovori_OPULJP[[#This Row],[Bespovratna sredstva - Ukupno (EU+Nac) HRK
= Ukupna ugovorena vrijednost bespovratnih sredstava]]*Ugovori_OPULJP[[#This Row],[STOPA NACIONALNOG SUFINANCIRANJA %]]</f>
        <v>392096.24550000002</v>
      </c>
      <c r="R3763" s="20">
        <f>Ugovori_OPULJP[[#This Row],[Bespovratna sredstva - Nacionalni dio - HRK]]/7.5345</f>
        <v>52040.114871590682</v>
      </c>
      <c r="S3763" s="21">
        <v>2613974.9700000002</v>
      </c>
      <c r="T3763" s="20">
        <f>Ugovori_OPULJP[[#This Row],[Bespovratna sredstva - Ukupno (EU+Nac) HRK
= Ukupna ugovorena vrijednost bespovratnih sredstava]]/7.5345</f>
        <v>346934.09914393787</v>
      </c>
      <c r="U3763" s="19">
        <v>0</v>
      </c>
      <c r="V3763" s="20">
        <f>Ugovori_OPULJP[[#This Row],[Javni doprinos korisnika - HRK]]/7.5345</f>
        <v>0</v>
      </c>
      <c r="W3763" s="19">
        <v>0</v>
      </c>
      <c r="X3763" s="20">
        <f>Ugovori_OPULJP[[#This Row],[Privatni doprinos korisnika - HRK]]/7.5345</f>
        <v>0</v>
      </c>
      <c r="Y3763" s="21">
        <f>Ugovori_OPULJP[[#This Row],[Bespovratna sredstva - Ukupno (EU+Nac) HRK
= Ukupna ugovorena vrijednost bespovratnih sredstava]]+Ugovori_OPULJP[[#This Row],[Javni doprinos korisnika - HRK]]+Ugovori_OPULJP[[#This Row],[Privatni doprinos korisnika - HRK]]</f>
        <v>2613974.9700000002</v>
      </c>
      <c r="Z3763" s="22">
        <f>Ugovori_OPULJP[[#This Row],[UKUPNI PRIHVATLJIVI IZDACI
TOTAL ELIGIBLE EXPENDITURE
= Bespovratna sredstva ukupno + doprinos korisnika
= Ukupni prihvatljivi troškovi
= Ukupna ugovorena vrijednost projekta HRK]]/7.5345</f>
        <v>346934.09914393787</v>
      </c>
      <c r="AA3763" s="27" t="s">
        <v>2792</v>
      </c>
      <c r="AB3763" s="27" t="s">
        <v>145</v>
      </c>
      <c r="AC3763" s="91" t="s">
        <v>13643</v>
      </c>
      <c r="AD3763" s="33" t="s">
        <v>2794</v>
      </c>
    </row>
    <row r="3764" spans="1:30" ht="88.5" customHeight="1" x14ac:dyDescent="0.3">
      <c r="A3764" s="31" t="s">
        <v>13644</v>
      </c>
      <c r="B3764" s="25" t="s">
        <v>2787</v>
      </c>
      <c r="C3764" s="26" t="s">
        <v>2788</v>
      </c>
      <c r="D3764" s="26" t="s">
        <v>13435</v>
      </c>
      <c r="E3764" s="27" t="s">
        <v>63</v>
      </c>
      <c r="F3764" s="32" t="s">
        <v>13645</v>
      </c>
      <c r="G3764" s="32" t="s">
        <v>6962</v>
      </c>
      <c r="H3764" s="29">
        <v>44795</v>
      </c>
      <c r="I3764" s="29">
        <v>45526</v>
      </c>
      <c r="J3764" s="17" t="str">
        <f>IF(Ugovori_OPULJP[[#This Row],[DATUM ZAVRŠETKA OPERACIJE]]&gt;DATE(2023,12,31),"u provedbi","završen")</f>
        <v>u provedbi</v>
      </c>
      <c r="K3764" s="37" t="s">
        <v>8615</v>
      </c>
      <c r="L3764" s="15" t="s">
        <v>240</v>
      </c>
      <c r="M3764" s="18">
        <v>0.85</v>
      </c>
      <c r="N3764" s="18">
        <v>0.15</v>
      </c>
      <c r="O3764" s="19">
        <f>Ugovori_OPULJP[[#This Row],[Bespovratna sredstva - Ukupno (EU+Nac) HRK
= Ukupna ugovorena vrijednost bespovratnih sredstava]]*Ugovori_OPULJP[[#This Row],[EU STOPA SUFINANCIRANJA %
EU CO-FINANCING RATE %]]</f>
        <v>2058713.9145</v>
      </c>
      <c r="P3764" s="20">
        <f>Ugovori_OPULJP[[#This Row],[Bespovratna sredstva - EU dio - HRK]]/7.5345</f>
        <v>273238.29245470831</v>
      </c>
      <c r="Q3764" s="19">
        <f>Ugovori_OPULJP[[#This Row],[Bespovratna sredstva - Ukupno (EU+Nac) HRK
= Ukupna ugovorena vrijednost bespovratnih sredstava]]*Ugovori_OPULJP[[#This Row],[STOPA NACIONALNOG SUFINANCIRANJA %]]</f>
        <v>363302.45549999998</v>
      </c>
      <c r="R3764" s="20">
        <f>Ugovori_OPULJP[[#This Row],[Bespovratna sredstva - Nacionalni dio - HRK]]/7.5345</f>
        <v>48218.522197889703</v>
      </c>
      <c r="S3764" s="21">
        <v>2422016.37</v>
      </c>
      <c r="T3764" s="20">
        <f>Ugovori_OPULJP[[#This Row],[Bespovratna sredstva - Ukupno (EU+Nac) HRK
= Ukupna ugovorena vrijednost bespovratnih sredstava]]/7.5345</f>
        <v>321456.81465259806</v>
      </c>
      <c r="U3764" s="19">
        <v>0</v>
      </c>
      <c r="V3764" s="20">
        <f>Ugovori_OPULJP[[#This Row],[Javni doprinos korisnika - HRK]]/7.5345</f>
        <v>0</v>
      </c>
      <c r="W3764" s="19">
        <v>0</v>
      </c>
      <c r="X3764" s="20">
        <f>Ugovori_OPULJP[[#This Row],[Privatni doprinos korisnika - HRK]]/7.5345</f>
        <v>0</v>
      </c>
      <c r="Y3764" s="21">
        <f>Ugovori_OPULJP[[#This Row],[Bespovratna sredstva - Ukupno (EU+Nac) HRK
= Ukupna ugovorena vrijednost bespovratnih sredstava]]+Ugovori_OPULJP[[#This Row],[Javni doprinos korisnika - HRK]]+Ugovori_OPULJP[[#This Row],[Privatni doprinos korisnika - HRK]]</f>
        <v>2422016.37</v>
      </c>
      <c r="Z3764" s="22">
        <f>Ugovori_OPULJP[[#This Row],[UKUPNI PRIHVATLJIVI IZDACI
TOTAL ELIGIBLE EXPENDITURE
= Bespovratna sredstva ukupno + doprinos korisnika
= Ukupni prihvatljivi troškovi
= Ukupna ugovorena vrijednost projekta HRK]]/7.5345</f>
        <v>321456.81465259806</v>
      </c>
      <c r="AA3764" s="27" t="s">
        <v>2792</v>
      </c>
      <c r="AB3764" s="27" t="s">
        <v>145</v>
      </c>
      <c r="AC3764" s="91" t="s">
        <v>13646</v>
      </c>
      <c r="AD3764" s="33" t="s">
        <v>2794</v>
      </c>
    </row>
    <row r="3765" spans="1:30" ht="88.5" customHeight="1" x14ac:dyDescent="0.3">
      <c r="A3765" s="31" t="s">
        <v>13647</v>
      </c>
      <c r="B3765" s="25" t="s">
        <v>2787</v>
      </c>
      <c r="C3765" s="26" t="s">
        <v>2788</v>
      </c>
      <c r="D3765" s="26" t="s">
        <v>13435</v>
      </c>
      <c r="E3765" s="27" t="s">
        <v>63</v>
      </c>
      <c r="F3765" s="32" t="s">
        <v>13648</v>
      </c>
      <c r="G3765" s="32" t="s">
        <v>13649</v>
      </c>
      <c r="H3765" s="29">
        <v>44781</v>
      </c>
      <c r="I3765" s="29">
        <v>45512</v>
      </c>
      <c r="J3765" s="17" t="str">
        <f>IF(Ugovori_OPULJP[[#This Row],[DATUM ZAVRŠETKA OPERACIJE]]&gt;DATE(2023,12,31),"u provedbi","završen")</f>
        <v>u provedbi</v>
      </c>
      <c r="K3765" s="37" t="s">
        <v>4887</v>
      </c>
      <c r="L3765" s="28" t="s">
        <v>66</v>
      </c>
      <c r="M3765" s="18">
        <v>0.85</v>
      </c>
      <c r="N3765" s="18">
        <v>0.15</v>
      </c>
      <c r="O3765" s="19">
        <f>Ugovori_OPULJP[[#This Row],[Bespovratna sredstva - Ukupno (EU+Nac) HRK
= Ukupna ugovorena vrijednost bespovratnih sredstava]]*Ugovori_OPULJP[[#This Row],[EU STOPA SUFINANCIRANJA %
EU CO-FINANCING RATE %]]</f>
        <v>1304128.1399999999</v>
      </c>
      <c r="P3765" s="20">
        <f>Ugovori_OPULJP[[#This Row],[Bespovratna sredstva - EU dio - HRK]]/7.5345</f>
        <v>173087.54927334259</v>
      </c>
      <c r="Q3765" s="19">
        <f>Ugovori_OPULJP[[#This Row],[Bespovratna sredstva - Ukupno (EU+Nac) HRK
= Ukupna ugovorena vrijednost bespovratnih sredstava]]*Ugovori_OPULJP[[#This Row],[STOPA NACIONALNOG SUFINANCIRANJA %]]</f>
        <v>230140.25999999998</v>
      </c>
      <c r="R3765" s="20">
        <f>Ugovori_OPULJP[[#This Row],[Bespovratna sredstva - Nacionalni dio - HRK]]/7.5345</f>
        <v>30544.861636472222</v>
      </c>
      <c r="S3765" s="21">
        <v>1534268.4</v>
      </c>
      <c r="T3765" s="20">
        <f>Ugovori_OPULJP[[#This Row],[Bespovratna sredstva - Ukupno (EU+Nac) HRK
= Ukupna ugovorena vrijednost bespovratnih sredstava]]/7.5345</f>
        <v>203632.41090981482</v>
      </c>
      <c r="U3765" s="19">
        <v>0</v>
      </c>
      <c r="V3765" s="20">
        <f>Ugovori_OPULJP[[#This Row],[Javni doprinos korisnika - HRK]]/7.5345</f>
        <v>0</v>
      </c>
      <c r="W3765" s="19">
        <v>0</v>
      </c>
      <c r="X3765" s="20">
        <f>Ugovori_OPULJP[[#This Row],[Privatni doprinos korisnika - HRK]]/7.5345</f>
        <v>0</v>
      </c>
      <c r="Y3765" s="21">
        <f>Ugovori_OPULJP[[#This Row],[Bespovratna sredstva - Ukupno (EU+Nac) HRK
= Ukupna ugovorena vrijednost bespovratnih sredstava]]+Ugovori_OPULJP[[#This Row],[Javni doprinos korisnika - HRK]]+Ugovori_OPULJP[[#This Row],[Privatni doprinos korisnika - HRK]]</f>
        <v>1534268.4</v>
      </c>
      <c r="Z3765" s="22">
        <f>Ugovori_OPULJP[[#This Row],[UKUPNI PRIHVATLJIVI IZDACI
TOTAL ELIGIBLE EXPENDITURE
= Bespovratna sredstva ukupno + doprinos korisnika
= Ukupni prihvatljivi troškovi
= Ukupna ugovorena vrijednost projekta HRK]]/7.5345</f>
        <v>203632.41090981482</v>
      </c>
      <c r="AA3765" s="27" t="s">
        <v>2792</v>
      </c>
      <c r="AB3765" s="27" t="s">
        <v>145</v>
      </c>
      <c r="AC3765" s="91" t="s">
        <v>13650</v>
      </c>
      <c r="AD3765" s="33" t="s">
        <v>2794</v>
      </c>
    </row>
    <row r="3766" spans="1:30" ht="88.5" customHeight="1" x14ac:dyDescent="0.3">
      <c r="A3766" s="31" t="s">
        <v>13651</v>
      </c>
      <c r="B3766" s="25" t="s">
        <v>2787</v>
      </c>
      <c r="C3766" s="26" t="s">
        <v>2788</v>
      </c>
      <c r="D3766" s="26" t="s">
        <v>13435</v>
      </c>
      <c r="E3766" s="27" t="s">
        <v>63</v>
      </c>
      <c r="F3766" s="32" t="s">
        <v>13652</v>
      </c>
      <c r="G3766" s="32" t="s">
        <v>13653</v>
      </c>
      <c r="H3766" s="29">
        <v>44798</v>
      </c>
      <c r="I3766" s="29">
        <v>45529</v>
      </c>
      <c r="J3766" s="17" t="str">
        <f>IF(Ugovori_OPULJP[[#This Row],[DATUM ZAVRŠETKA OPERACIJE]]&gt;DATE(2023,12,31),"u provedbi","završen")</f>
        <v>u provedbi</v>
      </c>
      <c r="K3766" s="28" t="s">
        <v>86</v>
      </c>
      <c r="L3766" s="28" t="s">
        <v>86</v>
      </c>
      <c r="M3766" s="18">
        <v>0.85</v>
      </c>
      <c r="N3766" s="18">
        <v>0.15</v>
      </c>
      <c r="O3766" s="19">
        <f>Ugovori_OPULJP[[#This Row],[Bespovratna sredstva - Ukupno (EU+Nac) HRK
= Ukupna ugovorena vrijednost bespovratnih sredstava]]*Ugovori_OPULJP[[#This Row],[EU STOPA SUFINANCIRANJA %
EU CO-FINANCING RATE %]]</f>
        <v>1924122.067</v>
      </c>
      <c r="P3766" s="20">
        <f>Ugovori_OPULJP[[#This Row],[Bespovratna sredstva - EU dio - HRK]]/7.5345</f>
        <v>255374.88446479526</v>
      </c>
      <c r="Q3766" s="19">
        <f>Ugovori_OPULJP[[#This Row],[Bespovratna sredstva - Ukupno (EU+Nac) HRK
= Ukupna ugovorena vrijednost bespovratnih sredstava]]*Ugovori_OPULJP[[#This Row],[STOPA NACIONALNOG SUFINANCIRANJA %]]</f>
        <v>339550.95299999998</v>
      </c>
      <c r="R3766" s="20">
        <f>Ugovori_OPULJP[[#This Row],[Bespovratna sredstva - Nacionalni dio - HRK]]/7.5345</f>
        <v>45066.156082022688</v>
      </c>
      <c r="S3766" s="21">
        <v>2263673.02</v>
      </c>
      <c r="T3766" s="20">
        <f>Ugovori_OPULJP[[#This Row],[Bespovratna sredstva - Ukupno (EU+Nac) HRK
= Ukupna ugovorena vrijednost bespovratnih sredstava]]/7.5345</f>
        <v>300441.04054681794</v>
      </c>
      <c r="U3766" s="19">
        <v>0</v>
      </c>
      <c r="V3766" s="20">
        <f>Ugovori_OPULJP[[#This Row],[Javni doprinos korisnika - HRK]]/7.5345</f>
        <v>0</v>
      </c>
      <c r="W3766" s="19">
        <v>0</v>
      </c>
      <c r="X3766" s="20">
        <f>Ugovori_OPULJP[[#This Row],[Privatni doprinos korisnika - HRK]]/7.5345</f>
        <v>0</v>
      </c>
      <c r="Y3766" s="21">
        <f>Ugovori_OPULJP[[#This Row],[Bespovratna sredstva - Ukupno (EU+Nac) HRK
= Ukupna ugovorena vrijednost bespovratnih sredstava]]+Ugovori_OPULJP[[#This Row],[Javni doprinos korisnika - HRK]]+Ugovori_OPULJP[[#This Row],[Privatni doprinos korisnika - HRK]]</f>
        <v>2263673.02</v>
      </c>
      <c r="Z3766" s="22">
        <f>Ugovori_OPULJP[[#This Row],[UKUPNI PRIHVATLJIVI IZDACI
TOTAL ELIGIBLE EXPENDITURE
= Bespovratna sredstva ukupno + doprinos korisnika
= Ukupni prihvatljivi troškovi
= Ukupna ugovorena vrijednost projekta HRK]]/7.5345</f>
        <v>300441.04054681794</v>
      </c>
      <c r="AA3766" s="27" t="s">
        <v>2792</v>
      </c>
      <c r="AB3766" s="27" t="s">
        <v>145</v>
      </c>
      <c r="AC3766" s="91" t="s">
        <v>13654</v>
      </c>
      <c r="AD3766" s="33" t="s">
        <v>2794</v>
      </c>
    </row>
    <row r="3767" spans="1:30" ht="88.5" customHeight="1" x14ac:dyDescent="0.3">
      <c r="A3767" s="31" t="s">
        <v>13655</v>
      </c>
      <c r="B3767" s="25" t="s">
        <v>2787</v>
      </c>
      <c r="C3767" s="26" t="s">
        <v>2788</v>
      </c>
      <c r="D3767" s="26" t="s">
        <v>13435</v>
      </c>
      <c r="E3767" s="27" t="s">
        <v>63</v>
      </c>
      <c r="F3767" s="32" t="s">
        <v>13656</v>
      </c>
      <c r="G3767" s="32" t="s">
        <v>3954</v>
      </c>
      <c r="H3767" s="29">
        <v>44792</v>
      </c>
      <c r="I3767" s="29">
        <v>45523</v>
      </c>
      <c r="J3767" s="17" t="str">
        <f>IF(Ugovori_OPULJP[[#This Row],[DATUM ZAVRŠETKA OPERACIJE]]&gt;DATE(2023,12,31),"u provedbi","završen")</f>
        <v>u provedbi</v>
      </c>
      <c r="K3767" s="37" t="s">
        <v>13657</v>
      </c>
      <c r="L3767" s="28" t="s">
        <v>21</v>
      </c>
      <c r="M3767" s="18">
        <v>0.85</v>
      </c>
      <c r="N3767" s="18">
        <v>0.15</v>
      </c>
      <c r="O3767" s="19">
        <f>Ugovori_OPULJP[[#This Row],[Bespovratna sredstva - Ukupno (EU+Nac) HRK
= Ukupna ugovorena vrijednost bespovratnih sredstava]]*Ugovori_OPULJP[[#This Row],[EU STOPA SUFINANCIRANJA %
EU CO-FINANCING RATE %]]</f>
        <v>2026799.1514999999</v>
      </c>
      <c r="P3767" s="20">
        <f>Ugovori_OPULJP[[#This Row],[Bespovratna sredstva - EU dio - HRK]]/7.5345</f>
        <v>269002.47547946114</v>
      </c>
      <c r="Q3767" s="19">
        <f>Ugovori_OPULJP[[#This Row],[Bespovratna sredstva - Ukupno (EU+Nac) HRK
= Ukupna ugovorena vrijednost bespovratnih sredstava]]*Ugovori_OPULJP[[#This Row],[STOPA NACIONALNOG SUFINANCIRANJA %]]</f>
        <v>357670.43849999999</v>
      </c>
      <c r="R3767" s="20">
        <f>Ugovori_OPULJP[[#This Row],[Bespovratna sredstva - Nacionalni dio - HRK]]/7.5345</f>
        <v>47471.025084610788</v>
      </c>
      <c r="S3767" s="21">
        <v>2384469.59</v>
      </c>
      <c r="T3767" s="20">
        <f>Ugovori_OPULJP[[#This Row],[Bespovratna sredstva - Ukupno (EU+Nac) HRK
= Ukupna ugovorena vrijednost bespovratnih sredstava]]/7.5345</f>
        <v>316473.50056407187</v>
      </c>
      <c r="U3767" s="19">
        <v>0</v>
      </c>
      <c r="V3767" s="20">
        <f>Ugovori_OPULJP[[#This Row],[Javni doprinos korisnika - HRK]]/7.5345</f>
        <v>0</v>
      </c>
      <c r="W3767" s="19">
        <v>0</v>
      </c>
      <c r="X3767" s="20">
        <f>Ugovori_OPULJP[[#This Row],[Privatni doprinos korisnika - HRK]]/7.5345</f>
        <v>0</v>
      </c>
      <c r="Y3767" s="21">
        <f>Ugovori_OPULJP[[#This Row],[Bespovratna sredstva - Ukupno (EU+Nac) HRK
= Ukupna ugovorena vrijednost bespovratnih sredstava]]+Ugovori_OPULJP[[#This Row],[Javni doprinos korisnika - HRK]]+Ugovori_OPULJP[[#This Row],[Privatni doprinos korisnika - HRK]]</f>
        <v>2384469.59</v>
      </c>
      <c r="Z3767" s="22">
        <f>Ugovori_OPULJP[[#This Row],[UKUPNI PRIHVATLJIVI IZDACI
TOTAL ELIGIBLE EXPENDITURE
= Bespovratna sredstva ukupno + doprinos korisnika
= Ukupni prihvatljivi troškovi
= Ukupna ugovorena vrijednost projekta HRK]]/7.5345</f>
        <v>316473.50056407187</v>
      </c>
      <c r="AA3767" s="27" t="s">
        <v>2792</v>
      </c>
      <c r="AB3767" s="27" t="s">
        <v>145</v>
      </c>
      <c r="AC3767" s="91" t="s">
        <v>13658</v>
      </c>
      <c r="AD3767" s="33" t="s">
        <v>2794</v>
      </c>
    </row>
    <row r="3768" spans="1:30" ht="88.5" customHeight="1" x14ac:dyDescent="0.3">
      <c r="A3768" s="31" t="s">
        <v>13659</v>
      </c>
      <c r="B3768" s="25" t="s">
        <v>2787</v>
      </c>
      <c r="C3768" s="26" t="s">
        <v>2788</v>
      </c>
      <c r="D3768" s="26" t="s">
        <v>13435</v>
      </c>
      <c r="E3768" s="27" t="s">
        <v>63</v>
      </c>
      <c r="F3768" s="32" t="s">
        <v>13660</v>
      </c>
      <c r="G3768" s="32" t="s">
        <v>13661</v>
      </c>
      <c r="H3768" s="29">
        <v>44789</v>
      </c>
      <c r="I3768" s="29">
        <v>45520</v>
      </c>
      <c r="J3768" s="17" t="str">
        <f>IF(Ugovori_OPULJP[[#This Row],[DATUM ZAVRŠETKA OPERACIJE]]&gt;DATE(2023,12,31),"u provedbi","završen")</f>
        <v>u provedbi</v>
      </c>
      <c r="K3768" s="37" t="s">
        <v>13662</v>
      </c>
      <c r="L3768" s="28" t="s">
        <v>21</v>
      </c>
      <c r="M3768" s="18">
        <v>0.85</v>
      </c>
      <c r="N3768" s="18">
        <v>0.15</v>
      </c>
      <c r="O3768" s="19">
        <f>Ugovori_OPULJP[[#This Row],[Bespovratna sredstva - Ukupno (EU+Nac) HRK
= Ukupna ugovorena vrijednost bespovratnih sredstava]]*Ugovori_OPULJP[[#This Row],[EU STOPA SUFINANCIRANJA %
EU CO-FINANCING RATE %]]</f>
        <v>2067748.0799999998</v>
      </c>
      <c r="P3768" s="20">
        <f>Ugovori_OPULJP[[#This Row],[Bespovratna sredstva - EU dio - HRK]]/7.5345</f>
        <v>274437.33227155084</v>
      </c>
      <c r="Q3768" s="19">
        <f>Ugovori_OPULJP[[#This Row],[Bespovratna sredstva - Ukupno (EU+Nac) HRK
= Ukupna ugovorena vrijednost bespovratnih sredstava]]*Ugovori_OPULJP[[#This Row],[STOPA NACIONALNOG SUFINANCIRANJA %]]</f>
        <v>364896.72</v>
      </c>
      <c r="R3768" s="20">
        <f>Ugovori_OPULJP[[#This Row],[Bespovratna sredstva - Nacionalni dio - HRK]]/7.5345</f>
        <v>48430.11745968544</v>
      </c>
      <c r="S3768" s="21">
        <v>2432644.7999999998</v>
      </c>
      <c r="T3768" s="20">
        <f>Ugovori_OPULJP[[#This Row],[Bespovratna sredstva - Ukupno (EU+Nac) HRK
= Ukupna ugovorena vrijednost bespovratnih sredstava]]/7.5345</f>
        <v>322867.44973123627</v>
      </c>
      <c r="U3768" s="19">
        <v>0</v>
      </c>
      <c r="V3768" s="20">
        <f>Ugovori_OPULJP[[#This Row],[Javni doprinos korisnika - HRK]]/7.5345</f>
        <v>0</v>
      </c>
      <c r="W3768" s="19">
        <v>0</v>
      </c>
      <c r="X3768" s="20">
        <f>Ugovori_OPULJP[[#This Row],[Privatni doprinos korisnika - HRK]]/7.5345</f>
        <v>0</v>
      </c>
      <c r="Y3768" s="21">
        <f>Ugovori_OPULJP[[#This Row],[Bespovratna sredstva - Ukupno (EU+Nac) HRK
= Ukupna ugovorena vrijednost bespovratnih sredstava]]+Ugovori_OPULJP[[#This Row],[Javni doprinos korisnika - HRK]]+Ugovori_OPULJP[[#This Row],[Privatni doprinos korisnika - HRK]]</f>
        <v>2432644.7999999998</v>
      </c>
      <c r="Z3768" s="22">
        <f>Ugovori_OPULJP[[#This Row],[UKUPNI PRIHVATLJIVI IZDACI
TOTAL ELIGIBLE EXPENDITURE
= Bespovratna sredstva ukupno + doprinos korisnika
= Ukupni prihvatljivi troškovi
= Ukupna ugovorena vrijednost projekta HRK]]/7.5345</f>
        <v>322867.44973123627</v>
      </c>
      <c r="AA3768" s="27" t="s">
        <v>2792</v>
      </c>
      <c r="AB3768" s="27" t="s">
        <v>145</v>
      </c>
      <c r="AC3768" s="91" t="s">
        <v>13663</v>
      </c>
      <c r="AD3768" s="33" t="s">
        <v>2794</v>
      </c>
    </row>
    <row r="3769" spans="1:30" ht="88.5" customHeight="1" x14ac:dyDescent="0.3">
      <c r="A3769" s="31" t="s">
        <v>13664</v>
      </c>
      <c r="B3769" s="25" t="s">
        <v>2787</v>
      </c>
      <c r="C3769" s="26" t="s">
        <v>2788</v>
      </c>
      <c r="D3769" s="26" t="s">
        <v>13435</v>
      </c>
      <c r="E3769" s="27" t="s">
        <v>63</v>
      </c>
      <c r="F3769" s="32" t="s">
        <v>13665</v>
      </c>
      <c r="G3769" s="32" t="s">
        <v>13666</v>
      </c>
      <c r="H3769" s="29">
        <v>44791</v>
      </c>
      <c r="I3769" s="29">
        <v>45522</v>
      </c>
      <c r="J3769" s="17" t="str">
        <f>IF(Ugovori_OPULJP[[#This Row],[DATUM ZAVRŠETKA OPERACIJE]]&gt;DATE(2023,12,31),"u provedbi","završen")</f>
        <v>u provedbi</v>
      </c>
      <c r="K3769" s="37" t="s">
        <v>197</v>
      </c>
      <c r="L3769" s="28" t="s">
        <v>21</v>
      </c>
      <c r="M3769" s="18">
        <v>0.85</v>
      </c>
      <c r="N3769" s="18">
        <v>0.15</v>
      </c>
      <c r="O3769" s="19">
        <f>Ugovori_OPULJP[[#This Row],[Bespovratna sredstva - Ukupno (EU+Nac) HRK
= Ukupna ugovorena vrijednost bespovratnih sredstava]]*Ugovori_OPULJP[[#This Row],[EU STOPA SUFINANCIRANJA %
EU CO-FINANCING RATE %]]</f>
        <v>1230000.4729999998</v>
      </c>
      <c r="P3769" s="20">
        <f>Ugovori_OPULJP[[#This Row],[Bespovratna sredstva - EU dio - HRK]]/7.5345</f>
        <v>163249.11712787839</v>
      </c>
      <c r="Q3769" s="19">
        <f>Ugovori_OPULJP[[#This Row],[Bespovratna sredstva - Ukupno (EU+Nac) HRK
= Ukupna ugovorena vrijednost bespovratnih sredstava]]*Ugovori_OPULJP[[#This Row],[STOPA NACIONALNOG SUFINANCIRANJA %]]</f>
        <v>217058.90699999998</v>
      </c>
      <c r="R3769" s="20">
        <f>Ugovori_OPULJP[[#This Row],[Bespovratna sredstva - Nacionalni dio - HRK]]/7.5345</f>
        <v>28808.667728449131</v>
      </c>
      <c r="S3769" s="21">
        <v>1447059.38</v>
      </c>
      <c r="T3769" s="20">
        <f>Ugovori_OPULJP[[#This Row],[Bespovratna sredstva - Ukupno (EU+Nac) HRK
= Ukupna ugovorena vrijednost bespovratnih sredstava]]/7.5345</f>
        <v>192057.78485632755</v>
      </c>
      <c r="U3769" s="19">
        <v>0</v>
      </c>
      <c r="V3769" s="20">
        <f>Ugovori_OPULJP[[#This Row],[Javni doprinos korisnika - HRK]]/7.5345</f>
        <v>0</v>
      </c>
      <c r="W3769" s="19">
        <v>0</v>
      </c>
      <c r="X3769" s="20">
        <f>Ugovori_OPULJP[[#This Row],[Privatni doprinos korisnika - HRK]]/7.5345</f>
        <v>0</v>
      </c>
      <c r="Y3769" s="21">
        <f>Ugovori_OPULJP[[#This Row],[Bespovratna sredstva - Ukupno (EU+Nac) HRK
= Ukupna ugovorena vrijednost bespovratnih sredstava]]+Ugovori_OPULJP[[#This Row],[Javni doprinos korisnika - HRK]]+Ugovori_OPULJP[[#This Row],[Privatni doprinos korisnika - HRK]]</f>
        <v>1447059.38</v>
      </c>
      <c r="Z3769" s="22">
        <f>Ugovori_OPULJP[[#This Row],[UKUPNI PRIHVATLJIVI IZDACI
TOTAL ELIGIBLE EXPENDITURE
= Bespovratna sredstva ukupno + doprinos korisnika
= Ukupni prihvatljivi troškovi
= Ukupna ugovorena vrijednost projekta HRK]]/7.5345</f>
        <v>192057.78485632755</v>
      </c>
      <c r="AA3769" s="27" t="s">
        <v>2792</v>
      </c>
      <c r="AB3769" s="27" t="s">
        <v>145</v>
      </c>
      <c r="AC3769" s="91" t="s">
        <v>13667</v>
      </c>
      <c r="AD3769" s="33" t="s">
        <v>2794</v>
      </c>
    </row>
    <row r="3770" spans="1:30" ht="88.5" customHeight="1" x14ac:dyDescent="0.3">
      <c r="A3770" s="31" t="s">
        <v>13668</v>
      </c>
      <c r="B3770" s="25" t="s">
        <v>2787</v>
      </c>
      <c r="C3770" s="26" t="s">
        <v>2788</v>
      </c>
      <c r="D3770" s="26" t="s">
        <v>13435</v>
      </c>
      <c r="E3770" s="27" t="s">
        <v>63</v>
      </c>
      <c r="F3770" s="32" t="s">
        <v>13669</v>
      </c>
      <c r="G3770" s="32" t="s">
        <v>13670</v>
      </c>
      <c r="H3770" s="29">
        <v>44789</v>
      </c>
      <c r="I3770" s="29">
        <v>45520</v>
      </c>
      <c r="J3770" s="17" t="str">
        <f>IF(Ugovori_OPULJP[[#This Row],[DATUM ZAVRŠETKA OPERACIJE]]&gt;DATE(2023,12,31),"u provedbi","završen")</f>
        <v>u provedbi</v>
      </c>
      <c r="K3770" s="37" t="s">
        <v>2469</v>
      </c>
      <c r="L3770" s="28" t="s">
        <v>21</v>
      </c>
      <c r="M3770" s="18">
        <v>0.85</v>
      </c>
      <c r="N3770" s="18">
        <v>0.15</v>
      </c>
      <c r="O3770" s="19">
        <f>Ugovori_OPULJP[[#This Row],[Bespovratna sredstva - Ukupno (EU+Nac) HRK
= Ukupna ugovorena vrijednost bespovratnih sredstava]]*Ugovori_OPULJP[[#This Row],[EU STOPA SUFINANCIRANJA %
EU CO-FINANCING RATE %]]</f>
        <v>1659804.7664999999</v>
      </c>
      <c r="P3770" s="20">
        <f>Ugovori_OPULJP[[#This Row],[Bespovratna sredstva - EU dio - HRK]]/7.5345</f>
        <v>220293.95002986261</v>
      </c>
      <c r="Q3770" s="19">
        <f>Ugovori_OPULJP[[#This Row],[Bespovratna sredstva - Ukupno (EU+Nac) HRK
= Ukupna ugovorena vrijednost bespovratnih sredstava]]*Ugovori_OPULJP[[#This Row],[STOPA NACIONALNOG SUFINANCIRANJA %]]</f>
        <v>292906.72349999996</v>
      </c>
      <c r="R3770" s="20">
        <f>Ugovori_OPULJP[[#This Row],[Bespovratna sredstva - Nacionalni dio - HRK]]/7.5345</f>
        <v>38875.402946446338</v>
      </c>
      <c r="S3770" s="21">
        <v>1952711.49</v>
      </c>
      <c r="T3770" s="20">
        <f>Ugovori_OPULJP[[#This Row],[Bespovratna sredstva - Ukupno (EU+Nac) HRK
= Ukupna ugovorena vrijednost bespovratnih sredstava]]/7.5345</f>
        <v>259169.35297630896</v>
      </c>
      <c r="U3770" s="19">
        <v>0</v>
      </c>
      <c r="V3770" s="20">
        <f>Ugovori_OPULJP[[#This Row],[Javni doprinos korisnika - HRK]]/7.5345</f>
        <v>0</v>
      </c>
      <c r="W3770" s="19">
        <v>0</v>
      </c>
      <c r="X3770" s="20">
        <f>Ugovori_OPULJP[[#This Row],[Privatni doprinos korisnika - HRK]]/7.5345</f>
        <v>0</v>
      </c>
      <c r="Y3770" s="21">
        <f>Ugovori_OPULJP[[#This Row],[Bespovratna sredstva - Ukupno (EU+Nac) HRK
= Ukupna ugovorena vrijednost bespovratnih sredstava]]+Ugovori_OPULJP[[#This Row],[Javni doprinos korisnika - HRK]]+Ugovori_OPULJP[[#This Row],[Privatni doprinos korisnika - HRK]]</f>
        <v>1952711.49</v>
      </c>
      <c r="Z3770" s="22">
        <f>Ugovori_OPULJP[[#This Row],[UKUPNI PRIHVATLJIVI IZDACI
TOTAL ELIGIBLE EXPENDITURE
= Bespovratna sredstva ukupno + doprinos korisnika
= Ukupni prihvatljivi troškovi
= Ukupna ugovorena vrijednost projekta HRK]]/7.5345</f>
        <v>259169.35297630896</v>
      </c>
      <c r="AA3770" s="27" t="s">
        <v>2792</v>
      </c>
      <c r="AB3770" s="27" t="s">
        <v>145</v>
      </c>
      <c r="AC3770" s="91" t="s">
        <v>13671</v>
      </c>
      <c r="AD3770" s="33" t="s">
        <v>2794</v>
      </c>
    </row>
    <row r="3771" spans="1:30" ht="88.5" customHeight="1" x14ac:dyDescent="0.3">
      <c r="A3771" s="31" t="s">
        <v>13672</v>
      </c>
      <c r="B3771" s="25" t="s">
        <v>2787</v>
      </c>
      <c r="C3771" s="26" t="s">
        <v>2788</v>
      </c>
      <c r="D3771" s="26" t="s">
        <v>13435</v>
      </c>
      <c r="E3771" s="27" t="s">
        <v>63</v>
      </c>
      <c r="F3771" s="32" t="s">
        <v>13673</v>
      </c>
      <c r="G3771" s="32" t="s">
        <v>13674</v>
      </c>
      <c r="H3771" s="29">
        <v>44783</v>
      </c>
      <c r="I3771" s="29">
        <v>45514</v>
      </c>
      <c r="J3771" s="17" t="str">
        <f>IF(Ugovori_OPULJP[[#This Row],[DATUM ZAVRŠETKA OPERACIJE]]&gt;DATE(2023,12,31),"u provedbi","završen")</f>
        <v>u provedbi</v>
      </c>
      <c r="K3771" s="37" t="s">
        <v>13675</v>
      </c>
      <c r="L3771" s="28" t="s">
        <v>66</v>
      </c>
      <c r="M3771" s="18">
        <v>0.85</v>
      </c>
      <c r="N3771" s="18">
        <v>0.15</v>
      </c>
      <c r="O3771" s="19">
        <f>Ugovori_OPULJP[[#This Row],[Bespovratna sredstva - Ukupno (EU+Nac) HRK
= Ukupna ugovorena vrijednost bespovratnih sredstava]]*Ugovori_OPULJP[[#This Row],[EU STOPA SUFINANCIRANJA %
EU CO-FINANCING RATE %]]</f>
        <v>1756248.5034999999</v>
      </c>
      <c r="P3771" s="20">
        <f>Ugovori_OPULJP[[#This Row],[Bespovratna sredstva - EU dio - HRK]]/7.5345</f>
        <v>233094.23365850418</v>
      </c>
      <c r="Q3771" s="19">
        <f>Ugovori_OPULJP[[#This Row],[Bespovratna sredstva - Ukupno (EU+Nac) HRK
= Ukupna ugovorena vrijednost bespovratnih sredstava]]*Ugovori_OPULJP[[#This Row],[STOPA NACIONALNOG SUFINANCIRANJA %]]</f>
        <v>309926.20649999997</v>
      </c>
      <c r="R3771" s="20">
        <f>Ugovori_OPULJP[[#This Row],[Bespovratna sredstva - Nacionalni dio - HRK]]/7.5345</f>
        <v>41134.276527971328</v>
      </c>
      <c r="S3771" s="21">
        <v>2066174.71</v>
      </c>
      <c r="T3771" s="20">
        <f>Ugovori_OPULJP[[#This Row],[Bespovratna sredstva - Ukupno (EU+Nac) HRK
= Ukupna ugovorena vrijednost bespovratnih sredstava]]/7.5345</f>
        <v>274228.51018647553</v>
      </c>
      <c r="U3771" s="19">
        <v>0</v>
      </c>
      <c r="V3771" s="20">
        <f>Ugovori_OPULJP[[#This Row],[Javni doprinos korisnika - HRK]]/7.5345</f>
        <v>0</v>
      </c>
      <c r="W3771" s="19">
        <v>0</v>
      </c>
      <c r="X3771" s="20">
        <f>Ugovori_OPULJP[[#This Row],[Privatni doprinos korisnika - HRK]]/7.5345</f>
        <v>0</v>
      </c>
      <c r="Y3771" s="21">
        <f>Ugovori_OPULJP[[#This Row],[Bespovratna sredstva - Ukupno (EU+Nac) HRK
= Ukupna ugovorena vrijednost bespovratnih sredstava]]+Ugovori_OPULJP[[#This Row],[Javni doprinos korisnika - HRK]]+Ugovori_OPULJP[[#This Row],[Privatni doprinos korisnika - HRK]]</f>
        <v>2066174.71</v>
      </c>
      <c r="Z3771" s="22">
        <f>Ugovori_OPULJP[[#This Row],[UKUPNI PRIHVATLJIVI IZDACI
TOTAL ELIGIBLE EXPENDITURE
= Bespovratna sredstva ukupno + doprinos korisnika
= Ukupni prihvatljivi troškovi
= Ukupna ugovorena vrijednost projekta HRK]]/7.5345</f>
        <v>274228.51018647553</v>
      </c>
      <c r="AA3771" s="27" t="s">
        <v>2792</v>
      </c>
      <c r="AB3771" s="27" t="s">
        <v>145</v>
      </c>
      <c r="AC3771" s="91" t="s">
        <v>13676</v>
      </c>
      <c r="AD3771" s="33" t="s">
        <v>2794</v>
      </c>
    </row>
    <row r="3772" spans="1:30" ht="88.5" customHeight="1" x14ac:dyDescent="0.3">
      <c r="A3772" s="31" t="s">
        <v>13677</v>
      </c>
      <c r="B3772" s="25" t="s">
        <v>2787</v>
      </c>
      <c r="C3772" s="26" t="s">
        <v>2788</v>
      </c>
      <c r="D3772" s="26" t="s">
        <v>13435</v>
      </c>
      <c r="E3772" s="27" t="s">
        <v>63</v>
      </c>
      <c r="F3772" s="32" t="s">
        <v>13678</v>
      </c>
      <c r="G3772" s="32" t="s">
        <v>5345</v>
      </c>
      <c r="H3772" s="29">
        <v>44792</v>
      </c>
      <c r="I3772" s="29">
        <v>45523</v>
      </c>
      <c r="J3772" s="17" t="str">
        <f>IF(Ugovori_OPULJP[[#This Row],[DATUM ZAVRŠETKA OPERACIJE]]&gt;DATE(2023,12,31),"u provedbi","završen")</f>
        <v>u provedbi</v>
      </c>
      <c r="K3772" s="37" t="s">
        <v>187</v>
      </c>
      <c r="L3772" s="28" t="s">
        <v>21</v>
      </c>
      <c r="M3772" s="18">
        <v>0.85</v>
      </c>
      <c r="N3772" s="18">
        <v>0.15</v>
      </c>
      <c r="O3772" s="19">
        <f>Ugovori_OPULJP[[#This Row],[Bespovratna sredstva - Ukupno (EU+Nac) HRK
= Ukupna ugovorena vrijednost bespovratnih sredstava]]*Ugovori_OPULJP[[#This Row],[EU STOPA SUFINANCIRANJA %
EU CO-FINANCING RATE %]]</f>
        <v>1513986.9774999998</v>
      </c>
      <c r="P3772" s="20">
        <f>Ugovori_OPULJP[[#This Row],[Bespovratna sredstva - EU dio - HRK]]/7.5345</f>
        <v>200940.60355697124</v>
      </c>
      <c r="Q3772" s="19">
        <f>Ugovori_OPULJP[[#This Row],[Bespovratna sredstva - Ukupno (EU+Nac) HRK
= Ukupna ugovorena vrijednost bespovratnih sredstava]]*Ugovori_OPULJP[[#This Row],[STOPA NACIONALNOG SUFINANCIRANJA %]]</f>
        <v>267174.17249999999</v>
      </c>
      <c r="R3772" s="20">
        <f>Ugovori_OPULJP[[#This Row],[Bespovratna sredstva - Nacionalni dio - HRK]]/7.5345</f>
        <v>35460.106510053745</v>
      </c>
      <c r="S3772" s="21">
        <v>1781161.15</v>
      </c>
      <c r="T3772" s="20">
        <f>Ugovori_OPULJP[[#This Row],[Bespovratna sredstva - Ukupno (EU+Nac) HRK
= Ukupna ugovorena vrijednost bespovratnih sredstava]]/7.5345</f>
        <v>236400.71006702498</v>
      </c>
      <c r="U3772" s="19">
        <v>0</v>
      </c>
      <c r="V3772" s="20">
        <f>Ugovori_OPULJP[[#This Row],[Javni doprinos korisnika - HRK]]/7.5345</f>
        <v>0</v>
      </c>
      <c r="W3772" s="19">
        <v>0</v>
      </c>
      <c r="X3772" s="20">
        <f>Ugovori_OPULJP[[#This Row],[Privatni doprinos korisnika - HRK]]/7.5345</f>
        <v>0</v>
      </c>
      <c r="Y3772" s="21">
        <f>Ugovori_OPULJP[[#This Row],[Bespovratna sredstva - Ukupno (EU+Nac) HRK
= Ukupna ugovorena vrijednost bespovratnih sredstava]]+Ugovori_OPULJP[[#This Row],[Javni doprinos korisnika - HRK]]+Ugovori_OPULJP[[#This Row],[Privatni doprinos korisnika - HRK]]</f>
        <v>1781161.15</v>
      </c>
      <c r="Z3772" s="22">
        <f>Ugovori_OPULJP[[#This Row],[UKUPNI PRIHVATLJIVI IZDACI
TOTAL ELIGIBLE EXPENDITURE
= Bespovratna sredstva ukupno + doprinos korisnika
= Ukupni prihvatljivi troškovi
= Ukupna ugovorena vrijednost projekta HRK]]/7.5345</f>
        <v>236400.71006702498</v>
      </c>
      <c r="AA3772" s="27" t="s">
        <v>2792</v>
      </c>
      <c r="AB3772" s="27" t="s">
        <v>145</v>
      </c>
      <c r="AC3772" s="91" t="s">
        <v>13679</v>
      </c>
      <c r="AD3772" s="33" t="s">
        <v>2794</v>
      </c>
    </row>
    <row r="3773" spans="1:30" ht="88.5" customHeight="1" x14ac:dyDescent="0.3">
      <c r="A3773" s="31" t="s">
        <v>13680</v>
      </c>
      <c r="B3773" s="25" t="s">
        <v>2787</v>
      </c>
      <c r="C3773" s="26" t="s">
        <v>2788</v>
      </c>
      <c r="D3773" s="40" t="s">
        <v>2789</v>
      </c>
      <c r="E3773" s="13" t="s">
        <v>63</v>
      </c>
      <c r="F3773" s="32" t="s">
        <v>13681</v>
      </c>
      <c r="G3773" s="32" t="s">
        <v>13682</v>
      </c>
      <c r="H3773" s="29">
        <v>44512</v>
      </c>
      <c r="I3773" s="29">
        <v>45058</v>
      </c>
      <c r="J3773" s="17" t="str">
        <f>IF(Ugovori_OPULJP[[#This Row],[DATUM ZAVRŠETKA OPERACIJE]]&gt;DATE(2023,12,31),"u provedbi","završen")</f>
        <v>završen</v>
      </c>
      <c r="K3773" s="28" t="s">
        <v>21</v>
      </c>
      <c r="L3773" s="37" t="s">
        <v>21</v>
      </c>
      <c r="M3773" s="18">
        <v>0.85</v>
      </c>
      <c r="N3773" s="18">
        <v>0.15</v>
      </c>
      <c r="O3773" s="19">
        <f>Ugovori_OPULJP[[#This Row],[Bespovratna sredstva - Ukupno (EU+Nac) HRK
= Ukupna ugovorena vrijednost bespovratnih sredstava]]*Ugovori_OPULJP[[#This Row],[EU STOPA SUFINANCIRANJA %
EU CO-FINANCING RATE %]]</f>
        <v>420422.80099999998</v>
      </c>
      <c r="P3773" s="20">
        <f>Ugovori_OPULJP[[#This Row],[Bespovratna sredstva - EU dio - HRK]]/7.5345</f>
        <v>55799.694870263447</v>
      </c>
      <c r="Q3773" s="19">
        <f>Ugovori_OPULJP[[#This Row],[Bespovratna sredstva - Ukupno (EU+Nac) HRK
= Ukupna ugovorena vrijednost bespovratnih sredstava]]*Ugovori_OPULJP[[#This Row],[STOPA NACIONALNOG SUFINANCIRANJA %]]</f>
        <v>74192.258999999991</v>
      </c>
      <c r="R3773" s="20">
        <f>Ugovori_OPULJP[[#This Row],[Bespovratna sredstva - Nacionalni dio - HRK]]/7.5345</f>
        <v>9847.0049771053145</v>
      </c>
      <c r="S3773" s="21">
        <v>494615.06</v>
      </c>
      <c r="T3773" s="22">
        <f>Ugovori_OPULJP[[#This Row],[Bespovratna sredstva - Ukupno (EU+Nac) HRK
= Ukupna ugovorena vrijednost bespovratnih sredstava]]/7.5345</f>
        <v>65646.699847368771</v>
      </c>
      <c r="U3773" s="19">
        <v>0</v>
      </c>
      <c r="V3773" s="20">
        <f>Ugovori_OPULJP[[#This Row],[Javni doprinos korisnika - HRK]]/7.5345</f>
        <v>0</v>
      </c>
      <c r="W3773" s="19">
        <v>0</v>
      </c>
      <c r="X3773" s="20">
        <f>Ugovori_OPULJP[[#This Row],[Privatni doprinos korisnika - HRK]]/7.5345</f>
        <v>0</v>
      </c>
      <c r="Y3773" s="21">
        <f>Ugovori_OPULJP[[#This Row],[Bespovratna sredstva - Ukupno (EU+Nac) HRK
= Ukupna ugovorena vrijednost bespovratnih sredstava]]+Ugovori_OPULJP[[#This Row],[Javni doprinos korisnika - HRK]]+Ugovori_OPULJP[[#This Row],[Privatni doprinos korisnika - HRK]]</f>
        <v>494615.06</v>
      </c>
      <c r="Z3773" s="22">
        <f>Ugovori_OPULJP[[#This Row],[UKUPNI PRIHVATLJIVI IZDACI
TOTAL ELIGIBLE EXPENDITURE
= Bespovratna sredstva ukupno + doprinos korisnika
= Ukupni prihvatljivi troškovi
= Ukupna ugovorena vrijednost projekta HRK]]/7.5345</f>
        <v>65646.699847368771</v>
      </c>
      <c r="AA3773" s="13" t="s">
        <v>2792</v>
      </c>
      <c r="AB3773" s="13" t="s">
        <v>145</v>
      </c>
      <c r="AC3773" s="91" t="s">
        <v>13683</v>
      </c>
      <c r="AD3773" s="12" t="s">
        <v>2794</v>
      </c>
    </row>
    <row r="3774" spans="1:30" ht="88.5" customHeight="1" x14ac:dyDescent="0.3">
      <c r="A3774" s="10" t="s">
        <v>13684</v>
      </c>
      <c r="B3774" s="25" t="s">
        <v>2787</v>
      </c>
      <c r="C3774" s="26" t="s">
        <v>2788</v>
      </c>
      <c r="D3774" s="26" t="s">
        <v>2789</v>
      </c>
      <c r="E3774" s="27" t="s">
        <v>63</v>
      </c>
      <c r="F3774" s="32" t="s">
        <v>13685</v>
      </c>
      <c r="G3774" s="32" t="s">
        <v>12460</v>
      </c>
      <c r="H3774" s="29">
        <v>44769</v>
      </c>
      <c r="I3774" s="29">
        <v>45196</v>
      </c>
      <c r="J3774" s="17" t="str">
        <f>IF(Ugovori_OPULJP[[#This Row],[DATUM ZAVRŠETKA OPERACIJE]]&gt;DATE(2023,12,31),"u provedbi","završen")</f>
        <v>završen</v>
      </c>
      <c r="K3774" s="37" t="s">
        <v>13686</v>
      </c>
      <c r="L3774" s="28" t="s">
        <v>21</v>
      </c>
      <c r="M3774" s="18">
        <v>0.85</v>
      </c>
      <c r="N3774" s="18">
        <v>0.15</v>
      </c>
      <c r="O3774" s="19">
        <f>Ugovori_OPULJP[[#This Row],[Bespovratna sredstva - Ukupno (EU+Nac) HRK
= Ukupna ugovorena vrijednost bespovratnih sredstava]]*Ugovori_OPULJP[[#This Row],[EU STOPA SUFINANCIRANJA %
EU CO-FINANCING RATE %]]</f>
        <v>414451.42349999998</v>
      </c>
      <c r="P3774" s="20">
        <f>Ugovori_OPULJP[[#This Row],[Bespovratna sredstva - EU dio - HRK]]/7.5345</f>
        <v>55007.156878359543</v>
      </c>
      <c r="Q3774" s="19">
        <f>Ugovori_OPULJP[[#This Row],[Bespovratna sredstva - Ukupno (EU+Nac) HRK
= Ukupna ugovorena vrijednost bespovratnih sredstava]]*Ugovori_OPULJP[[#This Row],[STOPA NACIONALNOG SUFINANCIRANJA %]]</f>
        <v>73138.486499999999</v>
      </c>
      <c r="R3774" s="20">
        <f>Ugovori_OPULJP[[#This Row],[Bespovratna sredstva - Nacionalni dio - HRK]]/7.5345</f>
        <v>9707.1453314752125</v>
      </c>
      <c r="S3774" s="21">
        <v>487589.91</v>
      </c>
      <c r="T3774" s="22">
        <f>Ugovori_OPULJP[[#This Row],[Bespovratna sredstva - Ukupno (EU+Nac) HRK
= Ukupna ugovorena vrijednost bespovratnih sredstava]]/7.5345</f>
        <v>64714.30220983475</v>
      </c>
      <c r="U3774" s="19">
        <v>0</v>
      </c>
      <c r="V3774" s="20">
        <f>Ugovori_OPULJP[[#This Row],[Javni doprinos korisnika - HRK]]/7.5345</f>
        <v>0</v>
      </c>
      <c r="W3774" s="19">
        <v>0</v>
      </c>
      <c r="X3774" s="20">
        <f>Ugovori_OPULJP[[#This Row],[Privatni doprinos korisnika - HRK]]/7.5345</f>
        <v>0</v>
      </c>
      <c r="Y3774" s="21">
        <f>Ugovori_OPULJP[[#This Row],[Bespovratna sredstva - Ukupno (EU+Nac) HRK
= Ukupna ugovorena vrijednost bespovratnih sredstava]]+Ugovori_OPULJP[[#This Row],[Javni doprinos korisnika - HRK]]+Ugovori_OPULJP[[#This Row],[Privatni doprinos korisnika - HRK]]</f>
        <v>487589.91</v>
      </c>
      <c r="Z3774" s="22">
        <f>Ugovori_OPULJP[[#This Row],[UKUPNI PRIHVATLJIVI IZDACI
TOTAL ELIGIBLE EXPENDITURE
= Bespovratna sredstva ukupno + doprinos korisnika
= Ukupni prihvatljivi troškovi
= Ukupna ugovorena vrijednost projekta HRK]]/7.5345</f>
        <v>64714.30220983475</v>
      </c>
      <c r="AA3774" s="73" t="s">
        <v>2792</v>
      </c>
      <c r="AB3774" s="27" t="s">
        <v>145</v>
      </c>
      <c r="AC3774" s="91" t="s">
        <v>13687</v>
      </c>
      <c r="AD3774" s="33" t="s">
        <v>2794</v>
      </c>
    </row>
    <row r="3775" spans="1:30" ht="88.5" customHeight="1" x14ac:dyDescent="0.3">
      <c r="A3775" s="31" t="s">
        <v>13688</v>
      </c>
      <c r="B3775" s="25" t="s">
        <v>2787</v>
      </c>
      <c r="C3775" s="26" t="s">
        <v>2788</v>
      </c>
      <c r="D3775" s="40" t="s">
        <v>2789</v>
      </c>
      <c r="E3775" s="13" t="s">
        <v>63</v>
      </c>
      <c r="F3775" s="32" t="s">
        <v>13689</v>
      </c>
      <c r="G3775" s="32" t="s">
        <v>4599</v>
      </c>
      <c r="H3775" s="29">
        <v>44641</v>
      </c>
      <c r="I3775" s="29">
        <v>45190</v>
      </c>
      <c r="J3775" s="17" t="str">
        <f>IF(Ugovori_OPULJP[[#This Row],[DATUM ZAVRŠETKA OPERACIJE]]&gt;DATE(2023,12,31),"u provedbi","završen")</f>
        <v>završen</v>
      </c>
      <c r="K3775" s="28" t="s">
        <v>13690</v>
      </c>
      <c r="L3775" s="28" t="s">
        <v>21</v>
      </c>
      <c r="M3775" s="18">
        <v>0.85</v>
      </c>
      <c r="N3775" s="18">
        <v>0.15</v>
      </c>
      <c r="O3775" s="19">
        <f>Ugovori_OPULJP[[#This Row],[Bespovratna sredstva - Ukupno (EU+Nac) HRK
= Ukupna ugovorena vrijednost bespovratnih sredstava]]*Ugovori_OPULJP[[#This Row],[EU STOPA SUFINANCIRANJA %
EU CO-FINANCING RATE %]]</f>
        <v>424769.26749999996</v>
      </c>
      <c r="P3775" s="20">
        <f>Ugovori_OPULJP[[#This Row],[Bespovratna sredstva - EU dio - HRK]]/7.5345</f>
        <v>56376.570110823537</v>
      </c>
      <c r="Q3775" s="19">
        <f>Ugovori_OPULJP[[#This Row],[Bespovratna sredstva - Ukupno (EU+Nac) HRK
= Ukupna ugovorena vrijednost bespovratnih sredstava]]*Ugovori_OPULJP[[#This Row],[STOPA NACIONALNOG SUFINANCIRANJA %]]</f>
        <v>74959.282500000001</v>
      </c>
      <c r="R3775" s="20">
        <f>Ugovori_OPULJP[[#This Row],[Bespovratna sredstva - Nacionalni dio - HRK]]/7.5345</f>
        <v>9948.8064901453308</v>
      </c>
      <c r="S3775" s="21">
        <v>499728.55</v>
      </c>
      <c r="T3775" s="22">
        <f>Ugovori_OPULJP[[#This Row],[Bespovratna sredstva - Ukupno (EU+Nac) HRK
= Ukupna ugovorena vrijednost bespovratnih sredstava]]/7.5345</f>
        <v>66325.37660096887</v>
      </c>
      <c r="U3775" s="19">
        <v>0</v>
      </c>
      <c r="V3775" s="20">
        <f>Ugovori_OPULJP[[#This Row],[Javni doprinos korisnika - HRK]]/7.5345</f>
        <v>0</v>
      </c>
      <c r="W3775" s="19">
        <v>0</v>
      </c>
      <c r="X3775" s="20">
        <f>Ugovori_OPULJP[[#This Row],[Privatni doprinos korisnika - HRK]]/7.5345</f>
        <v>0</v>
      </c>
      <c r="Y3775" s="21">
        <f>Ugovori_OPULJP[[#This Row],[Bespovratna sredstva - Ukupno (EU+Nac) HRK
= Ukupna ugovorena vrijednost bespovratnih sredstava]]+Ugovori_OPULJP[[#This Row],[Javni doprinos korisnika - HRK]]+Ugovori_OPULJP[[#This Row],[Privatni doprinos korisnika - HRK]]</f>
        <v>499728.55</v>
      </c>
      <c r="Z3775" s="22">
        <f>Ugovori_OPULJP[[#This Row],[UKUPNI PRIHVATLJIVI IZDACI
TOTAL ELIGIBLE EXPENDITURE
= Bespovratna sredstva ukupno + doprinos korisnika
= Ukupni prihvatljivi troškovi
= Ukupna ugovorena vrijednost projekta HRK]]/7.5345</f>
        <v>66325.37660096887</v>
      </c>
      <c r="AA3775" s="13" t="s">
        <v>2792</v>
      </c>
      <c r="AB3775" s="13" t="s">
        <v>145</v>
      </c>
      <c r="AC3775" s="91" t="s">
        <v>13691</v>
      </c>
      <c r="AD3775" s="12" t="s">
        <v>2794</v>
      </c>
    </row>
    <row r="3776" spans="1:30" ht="88.5" customHeight="1" x14ac:dyDescent="0.3">
      <c r="A3776" s="31" t="s">
        <v>13692</v>
      </c>
      <c r="B3776" s="25" t="s">
        <v>2787</v>
      </c>
      <c r="C3776" s="26" t="s">
        <v>2788</v>
      </c>
      <c r="D3776" s="40" t="s">
        <v>2789</v>
      </c>
      <c r="E3776" s="13" t="s">
        <v>63</v>
      </c>
      <c r="F3776" s="32" t="s">
        <v>13693</v>
      </c>
      <c r="G3776" s="32" t="s">
        <v>13694</v>
      </c>
      <c r="H3776" s="29">
        <v>44641</v>
      </c>
      <c r="I3776" s="29">
        <v>45190</v>
      </c>
      <c r="J3776" s="17" t="str">
        <f>IF(Ugovori_OPULJP[[#This Row],[DATUM ZAVRŠETKA OPERACIJE]]&gt;DATE(2023,12,31),"u provedbi","završen")</f>
        <v>završen</v>
      </c>
      <c r="K3776" s="37" t="s">
        <v>81</v>
      </c>
      <c r="L3776" s="37" t="s">
        <v>81</v>
      </c>
      <c r="M3776" s="18">
        <v>0.85</v>
      </c>
      <c r="N3776" s="18">
        <v>0.15</v>
      </c>
      <c r="O3776" s="19">
        <f>Ugovori_OPULJP[[#This Row],[Bespovratna sredstva - Ukupno (EU+Nac) HRK
= Ukupna ugovorena vrijednost bespovratnih sredstava]]*Ugovori_OPULJP[[#This Row],[EU STOPA SUFINANCIRANJA %
EU CO-FINANCING RATE %]]</f>
        <v>421508.2</v>
      </c>
      <c r="P3776" s="20">
        <f>Ugovori_OPULJP[[#This Row],[Bespovratna sredstva - EU dio - HRK]]/7.5345</f>
        <v>55943.752073793883</v>
      </c>
      <c r="Q3776" s="19">
        <f>Ugovori_OPULJP[[#This Row],[Bespovratna sredstva - Ukupno (EU+Nac) HRK
= Ukupna ugovorena vrijednost bespovratnih sredstava]]*Ugovori_OPULJP[[#This Row],[STOPA NACIONALNOG SUFINANCIRANJA %]]</f>
        <v>74383.8</v>
      </c>
      <c r="R3776" s="20">
        <f>Ugovori_OPULJP[[#This Row],[Bespovratna sredstva - Nacionalni dio - HRK]]/7.5345</f>
        <v>9872.4268365518619</v>
      </c>
      <c r="S3776" s="21">
        <v>495892</v>
      </c>
      <c r="T3776" s="22">
        <f>Ugovori_OPULJP[[#This Row],[Bespovratna sredstva - Ukupno (EU+Nac) HRK
= Ukupna ugovorena vrijednost bespovratnih sredstava]]/7.5345</f>
        <v>65816.178910345741</v>
      </c>
      <c r="U3776" s="19">
        <v>0</v>
      </c>
      <c r="V3776" s="20">
        <f>Ugovori_OPULJP[[#This Row],[Javni doprinos korisnika - HRK]]/7.5345</f>
        <v>0</v>
      </c>
      <c r="W3776" s="19">
        <v>0</v>
      </c>
      <c r="X3776" s="20">
        <f>Ugovori_OPULJP[[#This Row],[Privatni doprinos korisnika - HRK]]/7.5345</f>
        <v>0</v>
      </c>
      <c r="Y3776" s="21">
        <f>Ugovori_OPULJP[[#This Row],[Bespovratna sredstva - Ukupno (EU+Nac) HRK
= Ukupna ugovorena vrijednost bespovratnih sredstava]]+Ugovori_OPULJP[[#This Row],[Javni doprinos korisnika - HRK]]+Ugovori_OPULJP[[#This Row],[Privatni doprinos korisnika - HRK]]</f>
        <v>495892</v>
      </c>
      <c r="Z3776" s="22">
        <f>Ugovori_OPULJP[[#This Row],[UKUPNI PRIHVATLJIVI IZDACI
TOTAL ELIGIBLE EXPENDITURE
= Bespovratna sredstva ukupno + doprinos korisnika
= Ukupni prihvatljivi troškovi
= Ukupna ugovorena vrijednost projekta HRK]]/7.5345</f>
        <v>65816.178910345741</v>
      </c>
      <c r="AA3776" s="13" t="s">
        <v>2792</v>
      </c>
      <c r="AB3776" s="13" t="s">
        <v>145</v>
      </c>
      <c r="AC3776" s="91" t="s">
        <v>13695</v>
      </c>
      <c r="AD3776" s="12" t="s">
        <v>2794</v>
      </c>
    </row>
    <row r="3777" spans="1:30" ht="88.5" customHeight="1" x14ac:dyDescent="0.3">
      <c r="A3777" s="31" t="s">
        <v>13696</v>
      </c>
      <c r="B3777" s="25" t="s">
        <v>2787</v>
      </c>
      <c r="C3777" s="26" t="s">
        <v>2788</v>
      </c>
      <c r="D3777" s="40" t="s">
        <v>2789</v>
      </c>
      <c r="E3777" s="13" t="s">
        <v>63</v>
      </c>
      <c r="F3777" s="32" t="s">
        <v>13697</v>
      </c>
      <c r="G3777" s="32" t="s">
        <v>13698</v>
      </c>
      <c r="H3777" s="29">
        <v>44512</v>
      </c>
      <c r="I3777" s="29">
        <v>45058</v>
      </c>
      <c r="J3777" s="17" t="str">
        <f>IF(Ugovori_OPULJP[[#This Row],[DATUM ZAVRŠETKA OPERACIJE]]&gt;DATE(2023,12,31),"u provedbi","završen")</f>
        <v>završen</v>
      </c>
      <c r="K3777" s="28" t="s">
        <v>21</v>
      </c>
      <c r="L3777" s="28" t="s">
        <v>21</v>
      </c>
      <c r="M3777" s="18">
        <v>0.85</v>
      </c>
      <c r="N3777" s="18">
        <v>0.15</v>
      </c>
      <c r="O3777" s="19">
        <f>Ugovori_OPULJP[[#This Row],[Bespovratna sredstva - Ukupno (EU+Nac) HRK
= Ukupna ugovorena vrijednost bespovratnih sredstava]]*Ugovori_OPULJP[[#This Row],[EU STOPA SUFINANCIRANJA %
EU CO-FINANCING RATE %]]</f>
        <v>413554.63949999999</v>
      </c>
      <c r="P3777" s="20">
        <f>Ugovori_OPULJP[[#This Row],[Bespovratna sredstva - EU dio - HRK]]/7.5345</f>
        <v>54888.133187338237</v>
      </c>
      <c r="Q3777" s="19">
        <f>Ugovori_OPULJP[[#This Row],[Bespovratna sredstva - Ukupno (EU+Nac) HRK
= Ukupna ugovorena vrijednost bespovratnih sredstava]]*Ugovori_OPULJP[[#This Row],[STOPA NACIONALNOG SUFINANCIRANJA %]]</f>
        <v>72980.230499999991</v>
      </c>
      <c r="R3777" s="20">
        <f>Ugovori_OPULJP[[#This Row],[Bespovratna sredstva - Nacionalni dio - HRK]]/7.5345</f>
        <v>9686.1411507067478</v>
      </c>
      <c r="S3777" s="21">
        <v>486534.87</v>
      </c>
      <c r="T3777" s="22">
        <f>Ugovori_OPULJP[[#This Row],[Bespovratna sredstva - Ukupno (EU+Nac) HRK
= Ukupna ugovorena vrijednost bespovratnih sredstava]]/7.5345</f>
        <v>64574.27433804499</v>
      </c>
      <c r="U3777" s="19">
        <v>0</v>
      </c>
      <c r="V3777" s="20">
        <f>Ugovori_OPULJP[[#This Row],[Javni doprinos korisnika - HRK]]/7.5345</f>
        <v>0</v>
      </c>
      <c r="W3777" s="19">
        <v>0</v>
      </c>
      <c r="X3777" s="20">
        <f>Ugovori_OPULJP[[#This Row],[Privatni doprinos korisnika - HRK]]/7.5345</f>
        <v>0</v>
      </c>
      <c r="Y3777" s="21">
        <f>Ugovori_OPULJP[[#This Row],[Bespovratna sredstva - Ukupno (EU+Nac) HRK
= Ukupna ugovorena vrijednost bespovratnih sredstava]]+Ugovori_OPULJP[[#This Row],[Javni doprinos korisnika - HRK]]+Ugovori_OPULJP[[#This Row],[Privatni doprinos korisnika - HRK]]</f>
        <v>486534.87</v>
      </c>
      <c r="Z3777" s="22">
        <f>Ugovori_OPULJP[[#This Row],[UKUPNI PRIHVATLJIVI IZDACI
TOTAL ELIGIBLE EXPENDITURE
= Bespovratna sredstva ukupno + doprinos korisnika
= Ukupni prihvatljivi troškovi
= Ukupna ugovorena vrijednost projekta HRK]]/7.5345</f>
        <v>64574.27433804499</v>
      </c>
      <c r="AA3777" s="13" t="s">
        <v>2792</v>
      </c>
      <c r="AB3777" s="13" t="s">
        <v>145</v>
      </c>
      <c r="AC3777" s="91" t="s">
        <v>13699</v>
      </c>
      <c r="AD3777" s="12" t="s">
        <v>2794</v>
      </c>
    </row>
    <row r="3778" spans="1:30" ht="88.5" customHeight="1" x14ac:dyDescent="0.3">
      <c r="A3778" s="31" t="s">
        <v>13700</v>
      </c>
      <c r="B3778" s="25" t="s">
        <v>2787</v>
      </c>
      <c r="C3778" s="26" t="s">
        <v>2788</v>
      </c>
      <c r="D3778" s="40" t="s">
        <v>2789</v>
      </c>
      <c r="E3778" s="13" t="s">
        <v>63</v>
      </c>
      <c r="F3778" s="32" t="s">
        <v>13701</v>
      </c>
      <c r="G3778" s="32" t="s">
        <v>13702</v>
      </c>
      <c r="H3778" s="29">
        <v>44641</v>
      </c>
      <c r="I3778" s="29">
        <v>45190</v>
      </c>
      <c r="J3778" s="17" t="str">
        <f>IF(Ugovori_OPULJP[[#This Row],[DATUM ZAVRŠETKA OPERACIJE]]&gt;DATE(2023,12,31),"u provedbi","završen")</f>
        <v>završen</v>
      </c>
      <c r="K3778" s="37" t="s">
        <v>13703</v>
      </c>
      <c r="L3778" s="37" t="s">
        <v>81</v>
      </c>
      <c r="M3778" s="18">
        <v>0.85</v>
      </c>
      <c r="N3778" s="18">
        <v>0.15</v>
      </c>
      <c r="O3778" s="19">
        <f>Ugovori_OPULJP[[#This Row],[Bespovratna sredstva - Ukupno (EU+Nac) HRK
= Ukupna ugovorena vrijednost bespovratnih sredstava]]*Ugovori_OPULJP[[#This Row],[EU STOPA SUFINANCIRANJA %
EU CO-FINANCING RATE %]]</f>
        <v>353399.82500000001</v>
      </c>
      <c r="P3778" s="20">
        <f>Ugovori_OPULJP[[#This Row],[Bespovratna sredstva - EU dio - HRK]]/7.5345</f>
        <v>46904.217267237371</v>
      </c>
      <c r="Q3778" s="19">
        <f>Ugovori_OPULJP[[#This Row],[Bespovratna sredstva - Ukupno (EU+Nac) HRK
= Ukupna ugovorena vrijednost bespovratnih sredstava]]*Ugovori_OPULJP[[#This Row],[STOPA NACIONALNOG SUFINANCIRANJA %]]</f>
        <v>62364.674999999996</v>
      </c>
      <c r="R3778" s="20">
        <f>Ugovori_OPULJP[[#This Row],[Bespovratna sredstva - Nacionalni dio - HRK]]/7.5345</f>
        <v>8277.2148118654186</v>
      </c>
      <c r="S3778" s="21">
        <v>415764.5</v>
      </c>
      <c r="T3778" s="22">
        <f>Ugovori_OPULJP[[#This Row],[Bespovratna sredstva - Ukupno (EU+Nac) HRK
= Ukupna ugovorena vrijednost bespovratnih sredstava]]/7.5345</f>
        <v>55181.432079102793</v>
      </c>
      <c r="U3778" s="19">
        <v>0</v>
      </c>
      <c r="V3778" s="20">
        <f>Ugovori_OPULJP[[#This Row],[Javni doprinos korisnika - HRK]]/7.5345</f>
        <v>0</v>
      </c>
      <c r="W3778" s="19">
        <v>0</v>
      </c>
      <c r="X3778" s="20">
        <f>Ugovori_OPULJP[[#This Row],[Privatni doprinos korisnika - HRK]]/7.5345</f>
        <v>0</v>
      </c>
      <c r="Y3778" s="21">
        <f>Ugovori_OPULJP[[#This Row],[Bespovratna sredstva - Ukupno (EU+Nac) HRK
= Ukupna ugovorena vrijednost bespovratnih sredstava]]+Ugovori_OPULJP[[#This Row],[Javni doprinos korisnika - HRK]]+Ugovori_OPULJP[[#This Row],[Privatni doprinos korisnika - HRK]]</f>
        <v>415764.5</v>
      </c>
      <c r="Z3778" s="22">
        <f>Ugovori_OPULJP[[#This Row],[UKUPNI PRIHVATLJIVI IZDACI
TOTAL ELIGIBLE EXPENDITURE
= Bespovratna sredstva ukupno + doprinos korisnika
= Ukupni prihvatljivi troškovi
= Ukupna ugovorena vrijednost projekta HRK]]/7.5345</f>
        <v>55181.432079102793</v>
      </c>
      <c r="AA3778" s="13" t="s">
        <v>2792</v>
      </c>
      <c r="AB3778" s="13" t="s">
        <v>145</v>
      </c>
      <c r="AC3778" s="91" t="s">
        <v>13704</v>
      </c>
      <c r="AD3778" s="12" t="s">
        <v>2794</v>
      </c>
    </row>
    <row r="3779" spans="1:30" ht="88.5" customHeight="1" x14ac:dyDescent="0.3">
      <c r="A3779" s="31" t="s">
        <v>13705</v>
      </c>
      <c r="B3779" s="25" t="s">
        <v>2787</v>
      </c>
      <c r="C3779" s="26" t="s">
        <v>2788</v>
      </c>
      <c r="D3779" s="40" t="s">
        <v>2789</v>
      </c>
      <c r="E3779" s="13" t="s">
        <v>63</v>
      </c>
      <c r="F3779" s="32" t="s">
        <v>13706</v>
      </c>
      <c r="G3779" s="14" t="s">
        <v>4281</v>
      </c>
      <c r="H3779" s="29">
        <v>44641</v>
      </c>
      <c r="I3779" s="29">
        <v>45037</v>
      </c>
      <c r="J3779" s="17" t="str">
        <f>IF(Ugovori_OPULJP[[#This Row],[DATUM ZAVRŠETKA OPERACIJE]]&gt;DATE(2023,12,31),"u provedbi","završen")</f>
        <v>završen</v>
      </c>
      <c r="K3779" s="37" t="s">
        <v>324</v>
      </c>
      <c r="L3779" s="37" t="s">
        <v>324</v>
      </c>
      <c r="M3779" s="18">
        <v>0.85</v>
      </c>
      <c r="N3779" s="18">
        <v>0.15</v>
      </c>
      <c r="O3779" s="19">
        <f>Ugovori_OPULJP[[#This Row],[Bespovratna sredstva - Ukupno (EU+Nac) HRK
= Ukupna ugovorena vrijednost bespovratnih sredstava]]*Ugovori_OPULJP[[#This Row],[EU STOPA SUFINANCIRANJA %
EU CO-FINANCING RATE %]]</f>
        <v>410681.16349999997</v>
      </c>
      <c r="P3779" s="20">
        <f>Ugovori_OPULJP[[#This Row],[Bespovratna sredstva - EU dio - HRK]]/7.5345</f>
        <v>54506.757382706208</v>
      </c>
      <c r="Q3779" s="19">
        <f>Ugovori_OPULJP[[#This Row],[Bespovratna sredstva - Ukupno (EU+Nac) HRK
= Ukupna ugovorena vrijednost bespovratnih sredstava]]*Ugovori_OPULJP[[#This Row],[STOPA NACIONALNOG SUFINANCIRANJA %]]</f>
        <v>72473.146500000003</v>
      </c>
      <c r="R3779" s="20">
        <f>Ugovori_OPULJP[[#This Row],[Bespovratna sredstva - Nacionalni dio - HRK]]/7.5345</f>
        <v>9618.8395381246264</v>
      </c>
      <c r="S3779" s="21">
        <v>483154.31</v>
      </c>
      <c r="T3779" s="22">
        <f>Ugovori_OPULJP[[#This Row],[Bespovratna sredstva - Ukupno (EU+Nac) HRK
= Ukupna ugovorena vrijednost bespovratnih sredstava]]/7.5345</f>
        <v>64125.596920830838</v>
      </c>
      <c r="U3779" s="19">
        <v>0</v>
      </c>
      <c r="V3779" s="20">
        <f>Ugovori_OPULJP[[#This Row],[Javni doprinos korisnika - HRK]]/7.5345</f>
        <v>0</v>
      </c>
      <c r="W3779" s="19">
        <v>0</v>
      </c>
      <c r="X3779" s="20">
        <f>Ugovori_OPULJP[[#This Row],[Privatni doprinos korisnika - HRK]]/7.5345</f>
        <v>0</v>
      </c>
      <c r="Y3779" s="21">
        <f>Ugovori_OPULJP[[#This Row],[Bespovratna sredstva - Ukupno (EU+Nac) HRK
= Ukupna ugovorena vrijednost bespovratnih sredstava]]+Ugovori_OPULJP[[#This Row],[Javni doprinos korisnika - HRK]]+Ugovori_OPULJP[[#This Row],[Privatni doprinos korisnika - HRK]]</f>
        <v>483154.31</v>
      </c>
      <c r="Z3779" s="22">
        <f>Ugovori_OPULJP[[#This Row],[UKUPNI PRIHVATLJIVI IZDACI
TOTAL ELIGIBLE EXPENDITURE
= Bespovratna sredstva ukupno + doprinos korisnika
= Ukupni prihvatljivi troškovi
= Ukupna ugovorena vrijednost projekta HRK]]/7.5345</f>
        <v>64125.596920830838</v>
      </c>
      <c r="AA3779" s="13" t="s">
        <v>2792</v>
      </c>
      <c r="AB3779" s="13" t="s">
        <v>145</v>
      </c>
      <c r="AC3779" s="91" t="s">
        <v>13707</v>
      </c>
      <c r="AD3779" s="12" t="s">
        <v>2794</v>
      </c>
    </row>
    <row r="3780" spans="1:30" ht="88.5" customHeight="1" x14ac:dyDescent="0.3">
      <c r="A3780" s="31" t="s">
        <v>13708</v>
      </c>
      <c r="B3780" s="25" t="s">
        <v>2787</v>
      </c>
      <c r="C3780" s="26" t="s">
        <v>2788</v>
      </c>
      <c r="D3780" s="40" t="s">
        <v>2789</v>
      </c>
      <c r="E3780" s="13" t="s">
        <v>63</v>
      </c>
      <c r="F3780" s="32" t="s">
        <v>13709</v>
      </c>
      <c r="G3780" s="32" t="s">
        <v>13710</v>
      </c>
      <c r="H3780" s="29">
        <v>44641</v>
      </c>
      <c r="I3780" s="29">
        <v>45190</v>
      </c>
      <c r="J3780" s="17" t="str">
        <f>IF(Ugovori_OPULJP[[#This Row],[DATUM ZAVRŠETKA OPERACIJE]]&gt;DATE(2023,12,31),"u provedbi","završen")</f>
        <v>završen</v>
      </c>
      <c r="K3780" s="37" t="s">
        <v>13711</v>
      </c>
      <c r="L3780" s="37" t="s">
        <v>21</v>
      </c>
      <c r="M3780" s="18">
        <v>0.85</v>
      </c>
      <c r="N3780" s="18">
        <v>0.15</v>
      </c>
      <c r="O3780" s="19">
        <f>Ugovori_OPULJP[[#This Row],[Bespovratna sredstva - Ukupno (EU+Nac) HRK
= Ukupna ugovorena vrijednost bespovratnih sredstava]]*Ugovori_OPULJP[[#This Row],[EU STOPA SUFINANCIRANJA %
EU CO-FINANCING RATE %]]</f>
        <v>422279.45600000001</v>
      </c>
      <c r="P3780" s="20">
        <f>Ugovori_OPULJP[[#This Row],[Bespovratna sredstva - EU dio - HRK]]/7.5345</f>
        <v>56046.115336120507</v>
      </c>
      <c r="Q3780" s="19">
        <f>Ugovori_OPULJP[[#This Row],[Bespovratna sredstva - Ukupno (EU+Nac) HRK
= Ukupna ugovorena vrijednost bespovratnih sredstava]]*Ugovori_OPULJP[[#This Row],[STOPA NACIONALNOG SUFINANCIRANJA %]]</f>
        <v>74519.903999999995</v>
      </c>
      <c r="R3780" s="20">
        <f>Ugovori_OPULJP[[#This Row],[Bespovratna sredstva - Nacionalni dio - HRK]]/7.5345</f>
        <v>9890.490941668324</v>
      </c>
      <c r="S3780" s="21">
        <v>496799.36</v>
      </c>
      <c r="T3780" s="22">
        <f>Ugovori_OPULJP[[#This Row],[Bespovratna sredstva - Ukupno (EU+Nac) HRK
= Ukupna ugovorena vrijednost bespovratnih sredstava]]/7.5345</f>
        <v>65936.606277788829</v>
      </c>
      <c r="U3780" s="19">
        <v>0</v>
      </c>
      <c r="V3780" s="20">
        <f>Ugovori_OPULJP[[#This Row],[Javni doprinos korisnika - HRK]]/7.5345</f>
        <v>0</v>
      </c>
      <c r="W3780" s="19">
        <v>0</v>
      </c>
      <c r="X3780" s="20">
        <f>Ugovori_OPULJP[[#This Row],[Privatni doprinos korisnika - HRK]]/7.5345</f>
        <v>0</v>
      </c>
      <c r="Y3780" s="21">
        <f>Ugovori_OPULJP[[#This Row],[Bespovratna sredstva - Ukupno (EU+Nac) HRK
= Ukupna ugovorena vrijednost bespovratnih sredstava]]+Ugovori_OPULJP[[#This Row],[Javni doprinos korisnika - HRK]]+Ugovori_OPULJP[[#This Row],[Privatni doprinos korisnika - HRK]]</f>
        <v>496799.36</v>
      </c>
      <c r="Z3780" s="22">
        <f>Ugovori_OPULJP[[#This Row],[UKUPNI PRIHVATLJIVI IZDACI
TOTAL ELIGIBLE EXPENDITURE
= Bespovratna sredstva ukupno + doprinos korisnika
= Ukupni prihvatljivi troškovi
= Ukupna ugovorena vrijednost projekta HRK]]/7.5345</f>
        <v>65936.606277788829</v>
      </c>
      <c r="AA3780" s="13" t="s">
        <v>2792</v>
      </c>
      <c r="AB3780" s="13" t="s">
        <v>145</v>
      </c>
      <c r="AC3780" s="91" t="s">
        <v>13712</v>
      </c>
      <c r="AD3780" s="12" t="s">
        <v>2794</v>
      </c>
    </row>
    <row r="3781" spans="1:30" ht="88.5" customHeight="1" x14ac:dyDescent="0.3">
      <c r="A3781" s="31" t="s">
        <v>13713</v>
      </c>
      <c r="B3781" s="25" t="s">
        <v>2787</v>
      </c>
      <c r="C3781" s="26" t="s">
        <v>2788</v>
      </c>
      <c r="D3781" s="40" t="s">
        <v>2789</v>
      </c>
      <c r="E3781" s="13" t="s">
        <v>63</v>
      </c>
      <c r="F3781" s="32" t="s">
        <v>13714</v>
      </c>
      <c r="G3781" s="32" t="s">
        <v>13715</v>
      </c>
      <c r="H3781" s="29">
        <v>44559</v>
      </c>
      <c r="I3781" s="29">
        <v>45014</v>
      </c>
      <c r="J3781" s="17" t="str">
        <f>IF(Ugovori_OPULJP[[#This Row],[DATUM ZAVRŠETKA OPERACIJE]]&gt;DATE(2023,12,31),"u provedbi","završen")</f>
        <v>završen</v>
      </c>
      <c r="K3781" s="28" t="s">
        <v>86</v>
      </c>
      <c r="L3781" s="28" t="s">
        <v>86</v>
      </c>
      <c r="M3781" s="46" t="s">
        <v>3114</v>
      </c>
      <c r="N3781" s="18">
        <v>0.15</v>
      </c>
      <c r="O3781" s="19">
        <f>Ugovori_OPULJP[[#This Row],[Bespovratna sredstva - Ukupno (EU+Nac) HRK
= Ukupna ugovorena vrijednost bespovratnih sredstava]]*Ugovori_OPULJP[[#This Row],[EU STOPA SUFINANCIRANJA %
EU CO-FINANCING RATE %]]</f>
        <v>371393.82349999994</v>
      </c>
      <c r="P3781" s="20">
        <f>Ugovori_OPULJP[[#This Row],[Bespovratna sredstva - EU dio - HRK]]/7.5345</f>
        <v>49292.431282765931</v>
      </c>
      <c r="Q3781" s="19">
        <f>Ugovori_OPULJP[[#This Row],[Bespovratna sredstva - Ukupno (EU+Nac) HRK
= Ukupna ugovorena vrijednost bespovratnih sredstava]]*Ugovori_OPULJP[[#This Row],[STOPA NACIONALNOG SUFINANCIRANJA %]]</f>
        <v>65540.08649999999</v>
      </c>
      <c r="R3781" s="20">
        <f>Ugovori_OPULJP[[#This Row],[Bespovratna sredstva - Nacionalni dio - HRK]]/7.5345</f>
        <v>8698.6643440175176</v>
      </c>
      <c r="S3781" s="21">
        <v>436933.91</v>
      </c>
      <c r="T3781" s="22">
        <f>Ugovori_OPULJP[[#This Row],[Bespovratna sredstva - Ukupno (EU+Nac) HRK
= Ukupna ugovorena vrijednost bespovratnih sredstava]]/7.5345</f>
        <v>57991.095626783455</v>
      </c>
      <c r="U3781" s="19">
        <v>0</v>
      </c>
      <c r="V3781" s="20">
        <f>Ugovori_OPULJP[[#This Row],[Javni doprinos korisnika - HRK]]/7.5345</f>
        <v>0</v>
      </c>
      <c r="W3781" s="19">
        <v>0</v>
      </c>
      <c r="X3781" s="20">
        <f>Ugovori_OPULJP[[#This Row],[Privatni doprinos korisnika - HRK]]/7.5345</f>
        <v>0</v>
      </c>
      <c r="Y3781" s="21">
        <f>Ugovori_OPULJP[[#This Row],[Bespovratna sredstva - Ukupno (EU+Nac) HRK
= Ukupna ugovorena vrijednost bespovratnih sredstava]]+Ugovori_OPULJP[[#This Row],[Javni doprinos korisnika - HRK]]+Ugovori_OPULJP[[#This Row],[Privatni doprinos korisnika - HRK]]</f>
        <v>436933.91</v>
      </c>
      <c r="Z3781" s="22">
        <f>Ugovori_OPULJP[[#This Row],[UKUPNI PRIHVATLJIVI IZDACI
TOTAL ELIGIBLE EXPENDITURE
= Bespovratna sredstva ukupno + doprinos korisnika
= Ukupni prihvatljivi troškovi
= Ukupna ugovorena vrijednost projekta HRK]]/7.5345</f>
        <v>57991.095626783455</v>
      </c>
      <c r="AA3781" s="27" t="s">
        <v>2792</v>
      </c>
      <c r="AB3781" s="27" t="s">
        <v>145</v>
      </c>
      <c r="AC3781" s="91" t="s">
        <v>13716</v>
      </c>
      <c r="AD3781" s="33" t="s">
        <v>2794</v>
      </c>
    </row>
    <row r="3782" spans="1:30" ht="88.5" customHeight="1" x14ac:dyDescent="0.3">
      <c r="A3782" s="36" t="s">
        <v>13717</v>
      </c>
      <c r="B3782" s="25" t="s">
        <v>2787</v>
      </c>
      <c r="C3782" s="26" t="s">
        <v>2788</v>
      </c>
      <c r="D3782" s="40" t="s">
        <v>2789</v>
      </c>
      <c r="E3782" s="13" t="s">
        <v>63</v>
      </c>
      <c r="F3782" s="32" t="s">
        <v>13718</v>
      </c>
      <c r="G3782" s="32" t="s">
        <v>7290</v>
      </c>
      <c r="H3782" s="29">
        <v>44530</v>
      </c>
      <c r="I3782" s="29">
        <v>45076</v>
      </c>
      <c r="J3782" s="17" t="str">
        <f>IF(Ugovori_OPULJP[[#This Row],[DATUM ZAVRŠETKA OPERACIJE]]&gt;DATE(2023,12,31),"u provedbi","završen")</f>
        <v>završen</v>
      </c>
      <c r="K3782" s="28" t="s">
        <v>8663</v>
      </c>
      <c r="L3782" s="15" t="s">
        <v>240</v>
      </c>
      <c r="M3782" s="46" t="s">
        <v>3114</v>
      </c>
      <c r="N3782" s="18">
        <v>0.15</v>
      </c>
      <c r="O3782" s="19">
        <f>Ugovori_OPULJP[[#This Row],[Bespovratna sredstva - Ukupno (EU+Nac) HRK
= Ukupna ugovorena vrijednost bespovratnih sredstava]]*Ugovori_OPULJP[[#This Row],[EU STOPA SUFINANCIRANJA %
EU CO-FINANCING RATE %]]</f>
        <v>415486.51099999994</v>
      </c>
      <c r="P3782" s="20">
        <f>Ugovori_OPULJP[[#This Row],[Bespovratna sredstva - EU dio - HRK]]/7.5345</f>
        <v>55144.536598314407</v>
      </c>
      <c r="Q3782" s="19">
        <f>Ugovori_OPULJP[[#This Row],[Bespovratna sredstva - Ukupno (EU+Nac) HRK
= Ukupna ugovorena vrijednost bespovratnih sredstava]]*Ugovori_OPULJP[[#This Row],[STOPA NACIONALNOG SUFINANCIRANJA %]]</f>
        <v>73321.14899999999</v>
      </c>
      <c r="R3782" s="20">
        <f>Ugovori_OPULJP[[#This Row],[Bespovratna sredstva - Nacionalni dio - HRK]]/7.5345</f>
        <v>9731.3888114672482</v>
      </c>
      <c r="S3782" s="21">
        <v>488807.66</v>
      </c>
      <c r="T3782" s="22">
        <f>Ugovori_OPULJP[[#This Row],[Bespovratna sredstva - Ukupno (EU+Nac) HRK
= Ukupna ugovorena vrijednost bespovratnih sredstava]]/7.5345</f>
        <v>64875.925409781667</v>
      </c>
      <c r="U3782" s="19">
        <v>0</v>
      </c>
      <c r="V3782" s="20">
        <f>Ugovori_OPULJP[[#This Row],[Javni doprinos korisnika - HRK]]/7.5345</f>
        <v>0</v>
      </c>
      <c r="W3782" s="19">
        <v>0</v>
      </c>
      <c r="X3782" s="20">
        <f>Ugovori_OPULJP[[#This Row],[Privatni doprinos korisnika - HRK]]/7.5345</f>
        <v>0</v>
      </c>
      <c r="Y3782" s="21">
        <f>Ugovori_OPULJP[[#This Row],[Bespovratna sredstva - Ukupno (EU+Nac) HRK
= Ukupna ugovorena vrijednost bespovratnih sredstava]]+Ugovori_OPULJP[[#This Row],[Javni doprinos korisnika - HRK]]+Ugovori_OPULJP[[#This Row],[Privatni doprinos korisnika - HRK]]</f>
        <v>488807.66</v>
      </c>
      <c r="Z3782" s="22">
        <f>Ugovori_OPULJP[[#This Row],[UKUPNI PRIHVATLJIVI IZDACI
TOTAL ELIGIBLE EXPENDITURE
= Bespovratna sredstva ukupno + doprinos korisnika
= Ukupni prihvatljivi troškovi
= Ukupna ugovorena vrijednost projekta HRK]]/7.5345</f>
        <v>64875.925409781667</v>
      </c>
      <c r="AA3782" s="13" t="s">
        <v>2792</v>
      </c>
      <c r="AB3782" s="13" t="s">
        <v>145</v>
      </c>
      <c r="AC3782" s="91" t="s">
        <v>13719</v>
      </c>
      <c r="AD3782" s="12" t="s">
        <v>2794</v>
      </c>
    </row>
    <row r="3783" spans="1:30" ht="88.5" customHeight="1" x14ac:dyDescent="0.3">
      <c r="A3783" s="31" t="s">
        <v>13720</v>
      </c>
      <c r="B3783" s="25" t="s">
        <v>2787</v>
      </c>
      <c r="C3783" s="26" t="s">
        <v>2788</v>
      </c>
      <c r="D3783" s="40" t="s">
        <v>2789</v>
      </c>
      <c r="E3783" s="13" t="s">
        <v>63</v>
      </c>
      <c r="F3783" s="32" t="s">
        <v>13721</v>
      </c>
      <c r="G3783" s="32" t="s">
        <v>13722</v>
      </c>
      <c r="H3783" s="29">
        <v>44523</v>
      </c>
      <c r="I3783" s="29">
        <v>45069</v>
      </c>
      <c r="J3783" s="17" t="str">
        <f>IF(Ugovori_OPULJP[[#This Row],[DATUM ZAVRŠETKA OPERACIJE]]&gt;DATE(2023,12,31),"u provedbi","završen")</f>
        <v>završen</v>
      </c>
      <c r="K3783" s="28" t="s">
        <v>144</v>
      </c>
      <c r="L3783" s="15" t="s">
        <v>144</v>
      </c>
      <c r="M3783" s="46" t="s">
        <v>3114</v>
      </c>
      <c r="N3783" s="18">
        <v>0.15</v>
      </c>
      <c r="O3783" s="19">
        <f>Ugovori_OPULJP[[#This Row],[Bespovratna sredstva - Ukupno (EU+Nac) HRK
= Ukupna ugovorena vrijednost bespovratnih sredstava]]*Ugovori_OPULJP[[#This Row],[EU STOPA SUFINANCIRANJA %
EU CO-FINANCING RATE %]]</f>
        <v>414796.78699999995</v>
      </c>
      <c r="P3783" s="20">
        <f>Ugovori_OPULJP[[#This Row],[Bespovratna sredstva - EU dio - HRK]]/7.5345</f>
        <v>55052.99449200344</v>
      </c>
      <c r="Q3783" s="19">
        <f>Ugovori_OPULJP[[#This Row],[Bespovratna sredstva - Ukupno (EU+Nac) HRK
= Ukupna ugovorena vrijednost bespovratnih sredstava]]*Ugovori_OPULJP[[#This Row],[STOPA NACIONALNOG SUFINANCIRANJA %]]</f>
        <v>73199.43299999999</v>
      </c>
      <c r="R3783" s="20">
        <f>Ugovori_OPULJP[[#This Row],[Bespovratna sredstva - Nacionalni dio - HRK]]/7.5345</f>
        <v>9715.2343221182546</v>
      </c>
      <c r="S3783" s="21">
        <v>487996.22</v>
      </c>
      <c r="T3783" s="22">
        <f>Ugovori_OPULJP[[#This Row],[Bespovratna sredstva - Ukupno (EU+Nac) HRK
= Ukupna ugovorena vrijednost bespovratnih sredstava]]/7.5345</f>
        <v>64768.2288141217</v>
      </c>
      <c r="U3783" s="19">
        <v>0</v>
      </c>
      <c r="V3783" s="20">
        <f>Ugovori_OPULJP[[#This Row],[Javni doprinos korisnika - HRK]]/7.5345</f>
        <v>0</v>
      </c>
      <c r="W3783" s="19">
        <v>0</v>
      </c>
      <c r="X3783" s="20">
        <f>Ugovori_OPULJP[[#This Row],[Privatni doprinos korisnika - HRK]]/7.5345</f>
        <v>0</v>
      </c>
      <c r="Y3783" s="21">
        <f>Ugovori_OPULJP[[#This Row],[Bespovratna sredstva - Ukupno (EU+Nac) HRK
= Ukupna ugovorena vrijednost bespovratnih sredstava]]+Ugovori_OPULJP[[#This Row],[Javni doprinos korisnika - HRK]]+Ugovori_OPULJP[[#This Row],[Privatni doprinos korisnika - HRK]]</f>
        <v>487996.22</v>
      </c>
      <c r="Z3783" s="22">
        <f>Ugovori_OPULJP[[#This Row],[UKUPNI PRIHVATLJIVI IZDACI
TOTAL ELIGIBLE EXPENDITURE
= Bespovratna sredstva ukupno + doprinos korisnika
= Ukupni prihvatljivi troškovi
= Ukupna ugovorena vrijednost projekta HRK]]/7.5345</f>
        <v>64768.2288141217</v>
      </c>
      <c r="AA3783" s="13" t="s">
        <v>2792</v>
      </c>
      <c r="AB3783" s="13" t="s">
        <v>145</v>
      </c>
      <c r="AC3783" s="91" t="s">
        <v>13723</v>
      </c>
      <c r="AD3783" s="12" t="s">
        <v>2794</v>
      </c>
    </row>
    <row r="3784" spans="1:30" ht="88.5" customHeight="1" x14ac:dyDescent="0.3">
      <c r="A3784" s="31" t="s">
        <v>13724</v>
      </c>
      <c r="B3784" s="25" t="s">
        <v>2787</v>
      </c>
      <c r="C3784" s="26" t="s">
        <v>2788</v>
      </c>
      <c r="D3784" s="40" t="s">
        <v>2789</v>
      </c>
      <c r="E3784" s="13" t="s">
        <v>63</v>
      </c>
      <c r="F3784" s="32" t="s">
        <v>13725</v>
      </c>
      <c r="G3784" s="32" t="s">
        <v>1318</v>
      </c>
      <c r="H3784" s="29">
        <v>44641</v>
      </c>
      <c r="I3784" s="29">
        <v>45006</v>
      </c>
      <c r="J3784" s="17" t="str">
        <f>IF(Ugovori_OPULJP[[#This Row],[DATUM ZAVRŠETKA OPERACIJE]]&gt;DATE(2023,12,31),"u provedbi","završen")</f>
        <v>završen</v>
      </c>
      <c r="K3784" s="37" t="s">
        <v>6288</v>
      </c>
      <c r="L3784" s="37" t="s">
        <v>81</v>
      </c>
      <c r="M3784" s="18">
        <v>0.85</v>
      </c>
      <c r="N3784" s="18">
        <v>0.15</v>
      </c>
      <c r="O3784" s="19">
        <f>Ugovori_OPULJP[[#This Row],[Bespovratna sredstva - Ukupno (EU+Nac) HRK
= Ukupna ugovorena vrijednost bespovratnih sredstava]]*Ugovori_OPULJP[[#This Row],[EU STOPA SUFINANCIRANJA %
EU CO-FINANCING RATE %]]</f>
        <v>362904.89049999998</v>
      </c>
      <c r="P3784" s="20">
        <f>Ugovori_OPULJP[[#This Row],[Bespovratna sredstva - EU dio - HRK]]/7.5345</f>
        <v>48165.756254562344</v>
      </c>
      <c r="Q3784" s="19">
        <f>Ugovori_OPULJP[[#This Row],[Bespovratna sredstva - Ukupno (EU+Nac) HRK
= Ukupna ugovorena vrijednost bespovratnih sredstava]]*Ugovori_OPULJP[[#This Row],[STOPA NACIONALNOG SUFINANCIRANJA %]]</f>
        <v>64042.039499999999</v>
      </c>
      <c r="R3784" s="20">
        <f>Ugovori_OPULJP[[#This Row],[Bespovratna sredstva - Nacionalni dio - HRK]]/7.5345</f>
        <v>8499.8393390404126</v>
      </c>
      <c r="S3784" s="21">
        <v>426946.93</v>
      </c>
      <c r="T3784" s="22">
        <f>Ugovori_OPULJP[[#This Row],[Bespovratna sredstva - Ukupno (EU+Nac) HRK
= Ukupna ugovorena vrijednost bespovratnih sredstava]]/7.5345</f>
        <v>56665.595593602753</v>
      </c>
      <c r="U3784" s="19">
        <v>0</v>
      </c>
      <c r="V3784" s="20">
        <f>Ugovori_OPULJP[[#This Row],[Javni doprinos korisnika - HRK]]/7.5345</f>
        <v>0</v>
      </c>
      <c r="W3784" s="19">
        <v>0</v>
      </c>
      <c r="X3784" s="20">
        <f>Ugovori_OPULJP[[#This Row],[Privatni doprinos korisnika - HRK]]/7.5345</f>
        <v>0</v>
      </c>
      <c r="Y3784" s="21">
        <f>Ugovori_OPULJP[[#This Row],[Bespovratna sredstva - Ukupno (EU+Nac) HRK
= Ukupna ugovorena vrijednost bespovratnih sredstava]]+Ugovori_OPULJP[[#This Row],[Javni doprinos korisnika - HRK]]+Ugovori_OPULJP[[#This Row],[Privatni doprinos korisnika - HRK]]</f>
        <v>426946.93</v>
      </c>
      <c r="Z3784" s="22">
        <f>Ugovori_OPULJP[[#This Row],[UKUPNI PRIHVATLJIVI IZDACI
TOTAL ELIGIBLE EXPENDITURE
= Bespovratna sredstva ukupno + doprinos korisnika
= Ukupni prihvatljivi troškovi
= Ukupna ugovorena vrijednost projekta HRK]]/7.5345</f>
        <v>56665.595593602753</v>
      </c>
      <c r="AA3784" s="13" t="s">
        <v>2792</v>
      </c>
      <c r="AB3784" s="13" t="s">
        <v>145</v>
      </c>
      <c r="AC3784" s="91" t="s">
        <v>13726</v>
      </c>
      <c r="AD3784" s="12" t="s">
        <v>2794</v>
      </c>
    </row>
    <row r="3785" spans="1:30" ht="88.5" customHeight="1" x14ac:dyDescent="0.3">
      <c r="A3785" s="10" t="s">
        <v>13727</v>
      </c>
      <c r="B3785" s="25" t="s">
        <v>2787</v>
      </c>
      <c r="C3785" s="26" t="s">
        <v>2788</v>
      </c>
      <c r="D3785" s="26" t="s">
        <v>2789</v>
      </c>
      <c r="E3785" s="27" t="s">
        <v>63</v>
      </c>
      <c r="F3785" s="32" t="s">
        <v>13728</v>
      </c>
      <c r="G3785" s="32" t="s">
        <v>13729</v>
      </c>
      <c r="H3785" s="29">
        <v>44769</v>
      </c>
      <c r="I3785" s="29">
        <v>45291</v>
      </c>
      <c r="J3785" s="17" t="str">
        <f>IF(Ugovori_OPULJP[[#This Row],[DATUM ZAVRŠETKA OPERACIJE]]&gt;DATE(2023,12,31),"u provedbi","završen")</f>
        <v>završen</v>
      </c>
      <c r="K3785" s="37" t="s">
        <v>2846</v>
      </c>
      <c r="L3785" s="28" t="s">
        <v>240</v>
      </c>
      <c r="M3785" s="18">
        <v>0.85</v>
      </c>
      <c r="N3785" s="18">
        <v>0.15</v>
      </c>
      <c r="O3785" s="19">
        <f>Ugovori_OPULJP[[#This Row],[Bespovratna sredstva - Ukupno (EU+Nac) HRK
= Ukupna ugovorena vrijednost bespovratnih sredstava]]*Ugovori_OPULJP[[#This Row],[EU STOPA SUFINANCIRANJA %
EU CO-FINANCING RATE %]]</f>
        <v>421873.24099999998</v>
      </c>
      <c r="P3785" s="20">
        <f>Ugovori_OPULJP[[#This Row],[Bespovratna sredstva - EU dio - HRK]]/7.5345</f>
        <v>55992.20134050036</v>
      </c>
      <c r="Q3785" s="19">
        <f>Ugovori_OPULJP[[#This Row],[Bespovratna sredstva - Ukupno (EU+Nac) HRK
= Ukupna ugovorena vrijednost bespovratnih sredstava]]*Ugovori_OPULJP[[#This Row],[STOPA NACIONALNOG SUFINANCIRANJA %]]</f>
        <v>74448.218999999997</v>
      </c>
      <c r="R3785" s="20">
        <f>Ugovori_OPULJP[[#This Row],[Bespovratna sredstva - Nacionalni dio - HRK]]/7.5345</f>
        <v>9880.9767071471215</v>
      </c>
      <c r="S3785" s="21">
        <v>496321.46</v>
      </c>
      <c r="T3785" s="22">
        <f>Ugovori_OPULJP[[#This Row],[Bespovratna sredstva - Ukupno (EU+Nac) HRK
= Ukupna ugovorena vrijednost bespovratnih sredstava]]/7.5345</f>
        <v>65873.178047647481</v>
      </c>
      <c r="U3785" s="19">
        <v>0</v>
      </c>
      <c r="V3785" s="20">
        <f>Ugovori_OPULJP[[#This Row],[Javni doprinos korisnika - HRK]]/7.5345</f>
        <v>0</v>
      </c>
      <c r="W3785" s="19">
        <v>0</v>
      </c>
      <c r="X3785" s="20">
        <f>Ugovori_OPULJP[[#This Row],[Privatni doprinos korisnika - HRK]]/7.5345</f>
        <v>0</v>
      </c>
      <c r="Y3785" s="21">
        <f>Ugovori_OPULJP[[#This Row],[Bespovratna sredstva - Ukupno (EU+Nac) HRK
= Ukupna ugovorena vrijednost bespovratnih sredstava]]+Ugovori_OPULJP[[#This Row],[Javni doprinos korisnika - HRK]]+Ugovori_OPULJP[[#This Row],[Privatni doprinos korisnika - HRK]]</f>
        <v>496321.46</v>
      </c>
      <c r="Z3785" s="22">
        <f>Ugovori_OPULJP[[#This Row],[UKUPNI PRIHVATLJIVI IZDACI
TOTAL ELIGIBLE EXPENDITURE
= Bespovratna sredstva ukupno + doprinos korisnika
= Ukupni prihvatljivi troškovi
= Ukupna ugovorena vrijednost projekta HRK]]/7.5345</f>
        <v>65873.178047647481</v>
      </c>
      <c r="AA3785" s="27" t="s">
        <v>2792</v>
      </c>
      <c r="AB3785" s="27" t="s">
        <v>145</v>
      </c>
      <c r="AC3785" s="91" t="s">
        <v>13730</v>
      </c>
      <c r="AD3785" s="33" t="s">
        <v>2794</v>
      </c>
    </row>
    <row r="3786" spans="1:30" ht="88.5" customHeight="1" x14ac:dyDescent="0.3">
      <c r="A3786" s="31" t="s">
        <v>13731</v>
      </c>
      <c r="B3786" s="25" t="s">
        <v>2787</v>
      </c>
      <c r="C3786" s="26" t="s">
        <v>2788</v>
      </c>
      <c r="D3786" s="40" t="s">
        <v>2789</v>
      </c>
      <c r="E3786" s="13" t="s">
        <v>63</v>
      </c>
      <c r="F3786" s="32" t="s">
        <v>13732</v>
      </c>
      <c r="G3786" s="32" t="s">
        <v>13733</v>
      </c>
      <c r="H3786" s="29">
        <v>44641</v>
      </c>
      <c r="I3786" s="29">
        <v>45098</v>
      </c>
      <c r="J3786" s="17" t="str">
        <f>IF(Ugovori_OPULJP[[#This Row],[DATUM ZAVRŠETKA OPERACIJE]]&gt;DATE(2023,12,31),"u provedbi","završen")</f>
        <v>završen</v>
      </c>
      <c r="K3786" s="37" t="s">
        <v>13734</v>
      </c>
      <c r="L3786" s="37" t="s">
        <v>21</v>
      </c>
      <c r="M3786" s="18">
        <v>0.85</v>
      </c>
      <c r="N3786" s="18">
        <v>0.15</v>
      </c>
      <c r="O3786" s="19">
        <f>Ugovori_OPULJP[[#This Row],[Bespovratna sredstva - Ukupno (EU+Nac) HRK
= Ukupna ugovorena vrijednost bespovratnih sredstava]]*Ugovori_OPULJP[[#This Row],[EU STOPA SUFINANCIRANJA %
EU CO-FINANCING RATE %]]</f>
        <v>405994.32299999997</v>
      </c>
      <c r="P3786" s="20">
        <f>Ugovori_OPULJP[[#This Row],[Bespovratna sredstva - EU dio - HRK]]/7.5345</f>
        <v>53884.706748954799</v>
      </c>
      <c r="Q3786" s="19">
        <f>Ugovori_OPULJP[[#This Row],[Bespovratna sredstva - Ukupno (EU+Nac) HRK
= Ukupna ugovorena vrijednost bespovratnih sredstava]]*Ugovori_OPULJP[[#This Row],[STOPA NACIONALNOG SUFINANCIRANJA %]]</f>
        <v>71646.057000000001</v>
      </c>
      <c r="R3786" s="20">
        <f>Ugovori_OPULJP[[#This Row],[Bespovratna sredstva - Nacionalni dio - HRK]]/7.5345</f>
        <v>9509.0658968743774</v>
      </c>
      <c r="S3786" s="21">
        <v>477640.38</v>
      </c>
      <c r="T3786" s="22">
        <f>Ugovori_OPULJP[[#This Row],[Bespovratna sredstva - Ukupno (EU+Nac) HRK
= Ukupna ugovorena vrijednost bespovratnih sredstava]]/7.5345</f>
        <v>63393.77264582918</v>
      </c>
      <c r="U3786" s="19">
        <v>0</v>
      </c>
      <c r="V3786" s="20">
        <f>Ugovori_OPULJP[[#This Row],[Javni doprinos korisnika - HRK]]/7.5345</f>
        <v>0</v>
      </c>
      <c r="W3786" s="19">
        <v>0</v>
      </c>
      <c r="X3786" s="20">
        <f>Ugovori_OPULJP[[#This Row],[Privatni doprinos korisnika - HRK]]/7.5345</f>
        <v>0</v>
      </c>
      <c r="Y3786" s="21">
        <f>Ugovori_OPULJP[[#This Row],[Bespovratna sredstva - Ukupno (EU+Nac) HRK
= Ukupna ugovorena vrijednost bespovratnih sredstava]]+Ugovori_OPULJP[[#This Row],[Javni doprinos korisnika - HRK]]+Ugovori_OPULJP[[#This Row],[Privatni doprinos korisnika - HRK]]</f>
        <v>477640.38</v>
      </c>
      <c r="Z3786" s="22">
        <f>Ugovori_OPULJP[[#This Row],[UKUPNI PRIHVATLJIVI IZDACI
TOTAL ELIGIBLE EXPENDITURE
= Bespovratna sredstva ukupno + doprinos korisnika
= Ukupni prihvatljivi troškovi
= Ukupna ugovorena vrijednost projekta HRK]]/7.5345</f>
        <v>63393.77264582918</v>
      </c>
      <c r="AA3786" s="13" t="s">
        <v>2792</v>
      </c>
      <c r="AB3786" s="13" t="s">
        <v>145</v>
      </c>
      <c r="AC3786" s="91" t="s">
        <v>13735</v>
      </c>
      <c r="AD3786" s="12" t="s">
        <v>2794</v>
      </c>
    </row>
    <row r="3787" spans="1:30" ht="88.5" customHeight="1" x14ac:dyDescent="0.3">
      <c r="A3787" s="36" t="s">
        <v>13736</v>
      </c>
      <c r="B3787" s="25" t="s">
        <v>2787</v>
      </c>
      <c r="C3787" s="26" t="s">
        <v>2788</v>
      </c>
      <c r="D3787" s="40" t="s">
        <v>2789</v>
      </c>
      <c r="E3787" s="13" t="s">
        <v>63</v>
      </c>
      <c r="F3787" s="32" t="s">
        <v>13737</v>
      </c>
      <c r="G3787" s="32" t="s">
        <v>13738</v>
      </c>
      <c r="H3787" s="29">
        <v>44735</v>
      </c>
      <c r="I3787" s="29">
        <v>45283</v>
      </c>
      <c r="J3787" s="17" t="str">
        <f>IF(Ugovori_OPULJP[[#This Row],[DATUM ZAVRŠETKA OPERACIJE]]&gt;DATE(2023,12,31),"u provedbi","završen")</f>
        <v>završen</v>
      </c>
      <c r="K3787" s="28" t="s">
        <v>586</v>
      </c>
      <c r="L3787" s="28" t="s">
        <v>586</v>
      </c>
      <c r="M3787" s="18">
        <v>0.85</v>
      </c>
      <c r="N3787" s="18">
        <v>0.15</v>
      </c>
      <c r="O3787" s="19">
        <f>Ugovori_OPULJP[[#This Row],[Bespovratna sredstva - Ukupno (EU+Nac) HRK
= Ukupna ugovorena vrijednost bespovratnih sredstava]]*Ugovori_OPULJP[[#This Row],[EU STOPA SUFINANCIRANJA %
EU CO-FINANCING RATE %]]</f>
        <v>389494.93050000002</v>
      </c>
      <c r="P3787" s="20">
        <f>Ugovori_OPULJP[[#This Row],[Bespovratna sredstva - EU dio - HRK]]/7.5345</f>
        <v>51694.861039219591</v>
      </c>
      <c r="Q3787" s="19">
        <f>Ugovori_OPULJP[[#This Row],[Bespovratna sredstva - Ukupno (EU+Nac) HRK
= Ukupna ugovorena vrijednost bespovratnih sredstava]]*Ugovori_OPULJP[[#This Row],[STOPA NACIONALNOG SUFINANCIRANJA %]]</f>
        <v>68734.3995</v>
      </c>
      <c r="R3787" s="20">
        <f>Ugovori_OPULJP[[#This Row],[Bespovratna sredstva - Nacionalni dio - HRK]]/7.5345</f>
        <v>9122.6225363328685</v>
      </c>
      <c r="S3787" s="21">
        <v>458229.33</v>
      </c>
      <c r="T3787" s="22">
        <f>Ugovori_OPULJP[[#This Row],[Bespovratna sredstva - Ukupno (EU+Nac) HRK
= Ukupna ugovorena vrijednost bespovratnih sredstava]]/7.5345</f>
        <v>60817.483575552455</v>
      </c>
      <c r="U3787" s="19">
        <v>0</v>
      </c>
      <c r="V3787" s="20">
        <f>Ugovori_OPULJP[[#This Row],[Javni doprinos korisnika - HRK]]/7.5345</f>
        <v>0</v>
      </c>
      <c r="W3787" s="19">
        <v>0</v>
      </c>
      <c r="X3787" s="20">
        <f>Ugovori_OPULJP[[#This Row],[Privatni doprinos korisnika - HRK]]/7.5345</f>
        <v>0</v>
      </c>
      <c r="Y3787" s="21">
        <f>Ugovori_OPULJP[[#This Row],[Bespovratna sredstva - Ukupno (EU+Nac) HRK
= Ukupna ugovorena vrijednost bespovratnih sredstava]]+Ugovori_OPULJP[[#This Row],[Javni doprinos korisnika - HRK]]+Ugovori_OPULJP[[#This Row],[Privatni doprinos korisnika - HRK]]</f>
        <v>458229.33</v>
      </c>
      <c r="Z3787" s="22">
        <f>Ugovori_OPULJP[[#This Row],[UKUPNI PRIHVATLJIVI IZDACI
TOTAL ELIGIBLE EXPENDITURE
= Bespovratna sredstva ukupno + doprinos korisnika
= Ukupni prihvatljivi troškovi
= Ukupna ugovorena vrijednost projekta HRK]]/7.5345</f>
        <v>60817.483575552455</v>
      </c>
      <c r="AA3787" s="13" t="s">
        <v>2792</v>
      </c>
      <c r="AB3787" s="13" t="s">
        <v>145</v>
      </c>
      <c r="AC3787" s="91" t="s">
        <v>13739</v>
      </c>
      <c r="AD3787" s="12" t="s">
        <v>2794</v>
      </c>
    </row>
    <row r="3788" spans="1:30" ht="88.5" customHeight="1" x14ac:dyDescent="0.3">
      <c r="A3788" s="31" t="s">
        <v>13740</v>
      </c>
      <c r="B3788" s="25" t="s">
        <v>2787</v>
      </c>
      <c r="C3788" s="26" t="s">
        <v>2788</v>
      </c>
      <c r="D3788" s="40" t="s">
        <v>2789</v>
      </c>
      <c r="E3788" s="13" t="s">
        <v>63</v>
      </c>
      <c r="F3788" s="32" t="s">
        <v>13741</v>
      </c>
      <c r="G3788" s="32" t="s">
        <v>13742</v>
      </c>
      <c r="H3788" s="29">
        <v>44530</v>
      </c>
      <c r="I3788" s="29">
        <v>44985</v>
      </c>
      <c r="J3788" s="17" t="str">
        <f>IF(Ugovori_OPULJP[[#This Row],[DATUM ZAVRŠETKA OPERACIJE]]&gt;DATE(2023,12,31),"u provedbi","završen")</f>
        <v>završen</v>
      </c>
      <c r="K3788" s="28" t="s">
        <v>240</v>
      </c>
      <c r="L3788" s="15" t="s">
        <v>240</v>
      </c>
      <c r="M3788" s="46" t="s">
        <v>3114</v>
      </c>
      <c r="N3788" s="18">
        <v>0.15</v>
      </c>
      <c r="O3788" s="19">
        <f>Ugovori_OPULJP[[#This Row],[Bespovratna sredstva - Ukupno (EU+Nac) HRK
= Ukupna ugovorena vrijednost bespovratnih sredstava]]*Ugovori_OPULJP[[#This Row],[EU STOPA SUFINANCIRANJA %
EU CO-FINANCING RATE %]]</f>
        <v>382074.15850000002</v>
      </c>
      <c r="P3788" s="20">
        <f>Ugovori_OPULJP[[#This Row],[Bespovratna sredstva - EU dio - HRK]]/7.5345</f>
        <v>50709.955338774969</v>
      </c>
      <c r="Q3788" s="19">
        <f>Ugovori_OPULJP[[#This Row],[Bespovratna sredstva - Ukupno (EU+Nac) HRK
= Ukupna ugovorena vrijednost bespovratnih sredstava]]*Ugovori_OPULJP[[#This Row],[STOPA NACIONALNOG SUFINANCIRANJA %]]</f>
        <v>67424.851500000004</v>
      </c>
      <c r="R3788" s="20">
        <f>Ugovori_OPULJP[[#This Row],[Bespovratna sredstva - Nacionalni dio - HRK]]/7.5345</f>
        <v>8948.8156480191119</v>
      </c>
      <c r="S3788" s="21">
        <v>449499.01</v>
      </c>
      <c r="T3788" s="22">
        <f>Ugovori_OPULJP[[#This Row],[Bespovratna sredstva - Ukupno (EU+Nac) HRK
= Ukupna ugovorena vrijednost bespovratnih sredstava]]/7.5345</f>
        <v>59658.770986794079</v>
      </c>
      <c r="U3788" s="19">
        <v>0</v>
      </c>
      <c r="V3788" s="20">
        <f>Ugovori_OPULJP[[#This Row],[Javni doprinos korisnika - HRK]]/7.5345</f>
        <v>0</v>
      </c>
      <c r="W3788" s="19">
        <v>0</v>
      </c>
      <c r="X3788" s="20">
        <f>Ugovori_OPULJP[[#This Row],[Privatni doprinos korisnika - HRK]]/7.5345</f>
        <v>0</v>
      </c>
      <c r="Y3788" s="21">
        <f>Ugovori_OPULJP[[#This Row],[Bespovratna sredstva - Ukupno (EU+Nac) HRK
= Ukupna ugovorena vrijednost bespovratnih sredstava]]+Ugovori_OPULJP[[#This Row],[Javni doprinos korisnika - HRK]]+Ugovori_OPULJP[[#This Row],[Privatni doprinos korisnika - HRK]]</f>
        <v>449499.01</v>
      </c>
      <c r="Z3788" s="22">
        <f>Ugovori_OPULJP[[#This Row],[UKUPNI PRIHVATLJIVI IZDACI
TOTAL ELIGIBLE EXPENDITURE
= Bespovratna sredstva ukupno + doprinos korisnika
= Ukupni prihvatljivi troškovi
= Ukupna ugovorena vrijednost projekta HRK]]/7.5345</f>
        <v>59658.770986794079</v>
      </c>
      <c r="AA3788" s="13" t="s">
        <v>2792</v>
      </c>
      <c r="AB3788" s="13" t="s">
        <v>145</v>
      </c>
      <c r="AC3788" s="91" t="s">
        <v>13743</v>
      </c>
      <c r="AD3788" s="12" t="s">
        <v>2794</v>
      </c>
    </row>
    <row r="3789" spans="1:30" ht="88.5" customHeight="1" x14ac:dyDescent="0.3">
      <c r="A3789" s="31" t="s">
        <v>13744</v>
      </c>
      <c r="B3789" s="25" t="s">
        <v>2787</v>
      </c>
      <c r="C3789" s="26" t="s">
        <v>2788</v>
      </c>
      <c r="D3789" s="40" t="s">
        <v>2789</v>
      </c>
      <c r="E3789" s="13" t="s">
        <v>63</v>
      </c>
      <c r="F3789" s="32" t="s">
        <v>13745</v>
      </c>
      <c r="G3789" s="32" t="s">
        <v>13746</v>
      </c>
      <c r="H3789" s="29">
        <v>44515</v>
      </c>
      <c r="I3789" s="29">
        <v>44880</v>
      </c>
      <c r="J3789" s="17" t="str">
        <f>IF(Ugovori_OPULJP[[#This Row],[DATUM ZAVRŠETKA OPERACIJE]]&gt;DATE(2023,12,31),"u provedbi","završen")</f>
        <v>završen</v>
      </c>
      <c r="K3789" s="37" t="s">
        <v>173</v>
      </c>
      <c r="L3789" s="37" t="s">
        <v>21</v>
      </c>
      <c r="M3789" s="18">
        <v>0.85</v>
      </c>
      <c r="N3789" s="18">
        <v>0.15</v>
      </c>
      <c r="O3789" s="19">
        <f>Ugovori_OPULJP[[#This Row],[Bespovratna sredstva - Ukupno (EU+Nac) HRK
= Ukupna ugovorena vrijednost bespovratnih sredstava]]*Ugovori_OPULJP[[#This Row],[EU STOPA SUFINANCIRANJA %
EU CO-FINANCING RATE %]]</f>
        <v>393528.75</v>
      </c>
      <c r="P3789" s="20">
        <f>Ugovori_OPULJP[[#This Row],[Bespovratna sredstva - EU dio - HRK]]/7.5345</f>
        <v>52230.240891897272</v>
      </c>
      <c r="Q3789" s="19">
        <f>Ugovori_OPULJP[[#This Row],[Bespovratna sredstva - Ukupno (EU+Nac) HRK
= Ukupna ugovorena vrijednost bespovratnih sredstava]]*Ugovori_OPULJP[[#This Row],[STOPA NACIONALNOG SUFINANCIRANJA %]]</f>
        <v>69446.25</v>
      </c>
      <c r="R3789" s="20">
        <f>Ugovori_OPULJP[[#This Row],[Bespovratna sredstva - Nacionalni dio - HRK]]/7.5345</f>
        <v>9217.1013338642242</v>
      </c>
      <c r="S3789" s="21">
        <v>462975</v>
      </c>
      <c r="T3789" s="22">
        <f>Ugovori_OPULJP[[#This Row],[Bespovratna sredstva - Ukupno (EU+Nac) HRK
= Ukupna ugovorena vrijednost bespovratnih sredstava]]/7.5345</f>
        <v>61447.342225761495</v>
      </c>
      <c r="U3789" s="19">
        <v>0</v>
      </c>
      <c r="V3789" s="20">
        <f>Ugovori_OPULJP[[#This Row],[Javni doprinos korisnika - HRK]]/7.5345</f>
        <v>0</v>
      </c>
      <c r="W3789" s="19">
        <v>0</v>
      </c>
      <c r="X3789" s="20">
        <f>Ugovori_OPULJP[[#This Row],[Privatni doprinos korisnika - HRK]]/7.5345</f>
        <v>0</v>
      </c>
      <c r="Y3789" s="21">
        <f>Ugovori_OPULJP[[#This Row],[Bespovratna sredstva - Ukupno (EU+Nac) HRK
= Ukupna ugovorena vrijednost bespovratnih sredstava]]+Ugovori_OPULJP[[#This Row],[Javni doprinos korisnika - HRK]]+Ugovori_OPULJP[[#This Row],[Privatni doprinos korisnika - HRK]]</f>
        <v>462975</v>
      </c>
      <c r="Z3789" s="22">
        <f>Ugovori_OPULJP[[#This Row],[UKUPNI PRIHVATLJIVI IZDACI
TOTAL ELIGIBLE EXPENDITURE
= Bespovratna sredstva ukupno + doprinos korisnika
= Ukupni prihvatljivi troškovi
= Ukupna ugovorena vrijednost projekta HRK]]/7.5345</f>
        <v>61447.342225761495</v>
      </c>
      <c r="AA3789" s="13" t="s">
        <v>2792</v>
      </c>
      <c r="AB3789" s="13" t="s">
        <v>145</v>
      </c>
      <c r="AC3789" s="91" t="s">
        <v>13747</v>
      </c>
      <c r="AD3789" s="12" t="s">
        <v>2794</v>
      </c>
    </row>
    <row r="3790" spans="1:30" ht="88.5" customHeight="1" x14ac:dyDescent="0.3">
      <c r="A3790" s="36" t="s">
        <v>13748</v>
      </c>
      <c r="B3790" s="25" t="s">
        <v>2787</v>
      </c>
      <c r="C3790" s="26" t="s">
        <v>2788</v>
      </c>
      <c r="D3790" s="40" t="s">
        <v>2789</v>
      </c>
      <c r="E3790" s="13" t="s">
        <v>63</v>
      </c>
      <c r="F3790" s="32" t="s">
        <v>13749</v>
      </c>
      <c r="G3790" s="34" t="s">
        <v>13750</v>
      </c>
      <c r="H3790" s="29">
        <v>44735</v>
      </c>
      <c r="I3790" s="29">
        <v>45100</v>
      </c>
      <c r="J3790" s="17" t="str">
        <f>IF(Ugovori_OPULJP[[#This Row],[DATUM ZAVRŠETKA OPERACIJE]]&gt;DATE(2023,12,31),"u provedbi","završen")</f>
        <v>završen</v>
      </c>
      <c r="K3790" s="28" t="s">
        <v>586</v>
      </c>
      <c r="L3790" s="28" t="s">
        <v>586</v>
      </c>
      <c r="M3790" s="18">
        <v>0.85</v>
      </c>
      <c r="N3790" s="18">
        <v>0.15</v>
      </c>
      <c r="O3790" s="19">
        <f>Ugovori_OPULJP[[#This Row],[Bespovratna sredstva - Ukupno (EU+Nac) HRK
= Ukupna ugovorena vrijednost bespovratnih sredstava]]*Ugovori_OPULJP[[#This Row],[EU STOPA SUFINANCIRANJA %
EU CO-FINANCING RATE %]]</f>
        <v>351263.14600000001</v>
      </c>
      <c r="P3790" s="20">
        <f>Ugovori_OPULJP[[#This Row],[Bespovratna sredstva - EU dio - HRK]]/7.5345</f>
        <v>46620.631229676816</v>
      </c>
      <c r="Q3790" s="19">
        <f>Ugovori_OPULJP[[#This Row],[Bespovratna sredstva - Ukupno (EU+Nac) HRK
= Ukupna ugovorena vrijednost bespovratnih sredstava]]*Ugovori_OPULJP[[#This Row],[STOPA NACIONALNOG SUFINANCIRANJA %]]</f>
        <v>61987.614000000001</v>
      </c>
      <c r="R3790" s="20">
        <f>Ugovori_OPULJP[[#This Row],[Bespovratna sredstva - Nacionalni dio - HRK]]/7.5345</f>
        <v>8227.1702170017907</v>
      </c>
      <c r="S3790" s="21">
        <v>413250.76</v>
      </c>
      <c r="T3790" s="22">
        <f>Ugovori_OPULJP[[#This Row],[Bespovratna sredstva - Ukupno (EU+Nac) HRK
= Ukupna ugovorena vrijednost bespovratnih sredstava]]/7.5345</f>
        <v>54847.801446678612</v>
      </c>
      <c r="U3790" s="19">
        <v>0</v>
      </c>
      <c r="V3790" s="20">
        <f>Ugovori_OPULJP[[#This Row],[Javni doprinos korisnika - HRK]]/7.5345</f>
        <v>0</v>
      </c>
      <c r="W3790" s="19">
        <v>0</v>
      </c>
      <c r="X3790" s="20">
        <f>Ugovori_OPULJP[[#This Row],[Privatni doprinos korisnika - HRK]]/7.5345</f>
        <v>0</v>
      </c>
      <c r="Y3790" s="21">
        <f>Ugovori_OPULJP[[#This Row],[Bespovratna sredstva - Ukupno (EU+Nac) HRK
= Ukupna ugovorena vrijednost bespovratnih sredstava]]+Ugovori_OPULJP[[#This Row],[Javni doprinos korisnika - HRK]]+Ugovori_OPULJP[[#This Row],[Privatni doprinos korisnika - HRK]]</f>
        <v>413250.76</v>
      </c>
      <c r="Z3790" s="22">
        <f>Ugovori_OPULJP[[#This Row],[UKUPNI PRIHVATLJIVI IZDACI
TOTAL ELIGIBLE EXPENDITURE
= Bespovratna sredstva ukupno + doprinos korisnika
= Ukupni prihvatljivi troškovi
= Ukupna ugovorena vrijednost projekta HRK]]/7.5345</f>
        <v>54847.801446678612</v>
      </c>
      <c r="AA3790" s="13" t="s">
        <v>2792</v>
      </c>
      <c r="AB3790" s="13" t="s">
        <v>145</v>
      </c>
      <c r="AC3790" s="91" t="s">
        <v>13751</v>
      </c>
      <c r="AD3790" s="12" t="s">
        <v>2794</v>
      </c>
    </row>
    <row r="3791" spans="1:30" ht="88.5" customHeight="1" x14ac:dyDescent="0.3">
      <c r="A3791" s="31" t="s">
        <v>13752</v>
      </c>
      <c r="B3791" s="25" t="s">
        <v>2787</v>
      </c>
      <c r="C3791" s="26" t="s">
        <v>2788</v>
      </c>
      <c r="D3791" s="40" t="s">
        <v>2789</v>
      </c>
      <c r="E3791" s="13" t="s">
        <v>63</v>
      </c>
      <c r="F3791" s="32" t="s">
        <v>13753</v>
      </c>
      <c r="G3791" s="32" t="s">
        <v>13754</v>
      </c>
      <c r="H3791" s="29">
        <v>44512</v>
      </c>
      <c r="I3791" s="29">
        <v>44877</v>
      </c>
      <c r="J3791" s="17" t="str">
        <f>IF(Ugovori_OPULJP[[#This Row],[DATUM ZAVRŠETKA OPERACIJE]]&gt;DATE(2023,12,31),"u provedbi","završen")</f>
        <v>završen</v>
      </c>
      <c r="K3791" s="28" t="s">
        <v>13755</v>
      </c>
      <c r="L3791" s="28" t="s">
        <v>66</v>
      </c>
      <c r="M3791" s="46" t="s">
        <v>3114</v>
      </c>
      <c r="N3791" s="18">
        <v>0.15</v>
      </c>
      <c r="O3791" s="19">
        <f>Ugovori_OPULJP[[#This Row],[Bespovratna sredstva - Ukupno (EU+Nac) HRK
= Ukupna ugovorena vrijednost bespovratnih sredstava]]*Ugovori_OPULJP[[#This Row],[EU STOPA SUFINANCIRANJA %
EU CO-FINANCING RATE %]]</f>
        <v>417206.69</v>
      </c>
      <c r="P3791" s="20">
        <f>Ugovori_OPULJP[[#This Row],[Bespovratna sredstva - EU dio - HRK]]/7.5345</f>
        <v>55372.843586170282</v>
      </c>
      <c r="Q3791" s="19">
        <f>Ugovori_OPULJP[[#This Row],[Bespovratna sredstva - Ukupno (EU+Nac) HRK
= Ukupna ugovorena vrijednost bespovratnih sredstava]]*Ugovori_OPULJP[[#This Row],[STOPA NACIONALNOG SUFINANCIRANJA %]]</f>
        <v>73624.710000000006</v>
      </c>
      <c r="R3791" s="20">
        <f>Ugovori_OPULJP[[#This Row],[Bespovratna sredstva - Nacionalni dio - HRK]]/7.5345</f>
        <v>9771.678279912403</v>
      </c>
      <c r="S3791" s="21">
        <v>490831.4</v>
      </c>
      <c r="T3791" s="22">
        <f>Ugovori_OPULJP[[#This Row],[Bespovratna sredstva - Ukupno (EU+Nac) HRK
= Ukupna ugovorena vrijednost bespovratnih sredstava]]/7.5345</f>
        <v>65144.521866082687</v>
      </c>
      <c r="U3791" s="19">
        <v>0</v>
      </c>
      <c r="V3791" s="20">
        <f>Ugovori_OPULJP[[#This Row],[Javni doprinos korisnika - HRK]]/7.5345</f>
        <v>0</v>
      </c>
      <c r="W3791" s="19">
        <v>0</v>
      </c>
      <c r="X3791" s="20">
        <f>Ugovori_OPULJP[[#This Row],[Privatni doprinos korisnika - HRK]]/7.5345</f>
        <v>0</v>
      </c>
      <c r="Y3791" s="21">
        <f>Ugovori_OPULJP[[#This Row],[Bespovratna sredstva - Ukupno (EU+Nac) HRK
= Ukupna ugovorena vrijednost bespovratnih sredstava]]+Ugovori_OPULJP[[#This Row],[Javni doprinos korisnika - HRK]]+Ugovori_OPULJP[[#This Row],[Privatni doprinos korisnika - HRK]]</f>
        <v>490831.4</v>
      </c>
      <c r="Z3791" s="22">
        <f>Ugovori_OPULJP[[#This Row],[UKUPNI PRIHVATLJIVI IZDACI
TOTAL ELIGIBLE EXPENDITURE
= Bespovratna sredstva ukupno + doprinos korisnika
= Ukupni prihvatljivi troškovi
= Ukupna ugovorena vrijednost projekta HRK]]/7.5345</f>
        <v>65144.521866082687</v>
      </c>
      <c r="AA3791" s="13" t="s">
        <v>2792</v>
      </c>
      <c r="AB3791" s="13" t="s">
        <v>145</v>
      </c>
      <c r="AC3791" s="91" t="s">
        <v>13756</v>
      </c>
      <c r="AD3791" s="12" t="s">
        <v>2794</v>
      </c>
    </row>
    <row r="3792" spans="1:30" ht="88.5" customHeight="1" x14ac:dyDescent="0.3">
      <c r="A3792" s="31" t="s">
        <v>13757</v>
      </c>
      <c r="B3792" s="25" t="s">
        <v>2787</v>
      </c>
      <c r="C3792" s="26" t="s">
        <v>2788</v>
      </c>
      <c r="D3792" s="40" t="s">
        <v>2789</v>
      </c>
      <c r="E3792" s="13" t="s">
        <v>63</v>
      </c>
      <c r="F3792" s="32" t="s">
        <v>13758</v>
      </c>
      <c r="G3792" s="32" t="s">
        <v>2650</v>
      </c>
      <c r="H3792" s="29">
        <v>44641</v>
      </c>
      <c r="I3792" s="29">
        <v>45190</v>
      </c>
      <c r="J3792" s="17" t="str">
        <f>IF(Ugovori_OPULJP[[#This Row],[DATUM ZAVRŠETKA OPERACIJE]]&gt;DATE(2023,12,31),"u provedbi","završen")</f>
        <v>završen</v>
      </c>
      <c r="K3792" s="37" t="s">
        <v>86</v>
      </c>
      <c r="L3792" s="37" t="s">
        <v>86</v>
      </c>
      <c r="M3792" s="18">
        <v>0.85</v>
      </c>
      <c r="N3792" s="18">
        <v>0.15</v>
      </c>
      <c r="O3792" s="19">
        <f>Ugovori_OPULJP[[#This Row],[Bespovratna sredstva - Ukupno (EU+Nac) HRK
= Ukupna ugovorena vrijednost bespovratnih sredstava]]*Ugovori_OPULJP[[#This Row],[EU STOPA SUFINANCIRANJA %
EU CO-FINANCING RATE %]]</f>
        <v>400622</v>
      </c>
      <c r="P3792" s="20">
        <f>Ugovori_OPULJP[[#This Row],[Bespovratna sredstva - EU dio - HRK]]/7.5345</f>
        <v>53171.676952684313</v>
      </c>
      <c r="Q3792" s="19">
        <f>Ugovori_OPULJP[[#This Row],[Bespovratna sredstva - Ukupno (EU+Nac) HRK
= Ukupna ugovorena vrijednost bespovratnih sredstava]]*Ugovori_OPULJP[[#This Row],[STOPA NACIONALNOG SUFINANCIRANJA %]]</f>
        <v>70698</v>
      </c>
      <c r="R3792" s="20">
        <f>Ugovori_OPULJP[[#This Row],[Bespovratna sredstva - Nacionalni dio - HRK]]/7.5345</f>
        <v>9383.2371092972317</v>
      </c>
      <c r="S3792" s="21">
        <v>471320</v>
      </c>
      <c r="T3792" s="22">
        <f>Ugovori_OPULJP[[#This Row],[Bespovratna sredstva - Ukupno (EU+Nac) HRK
= Ukupna ugovorena vrijednost bespovratnih sredstava]]/7.5345</f>
        <v>62554.914061981552</v>
      </c>
      <c r="U3792" s="19">
        <v>0</v>
      </c>
      <c r="V3792" s="20">
        <f>Ugovori_OPULJP[[#This Row],[Javni doprinos korisnika - HRK]]/7.5345</f>
        <v>0</v>
      </c>
      <c r="W3792" s="19">
        <v>0</v>
      </c>
      <c r="X3792" s="20">
        <f>Ugovori_OPULJP[[#This Row],[Privatni doprinos korisnika - HRK]]/7.5345</f>
        <v>0</v>
      </c>
      <c r="Y3792" s="21">
        <f>Ugovori_OPULJP[[#This Row],[Bespovratna sredstva - Ukupno (EU+Nac) HRK
= Ukupna ugovorena vrijednost bespovratnih sredstava]]+Ugovori_OPULJP[[#This Row],[Javni doprinos korisnika - HRK]]+Ugovori_OPULJP[[#This Row],[Privatni doprinos korisnika - HRK]]</f>
        <v>471320</v>
      </c>
      <c r="Z3792" s="22">
        <f>Ugovori_OPULJP[[#This Row],[UKUPNI PRIHVATLJIVI IZDACI
TOTAL ELIGIBLE EXPENDITURE
= Bespovratna sredstva ukupno + doprinos korisnika
= Ukupni prihvatljivi troškovi
= Ukupna ugovorena vrijednost projekta HRK]]/7.5345</f>
        <v>62554.914061981552</v>
      </c>
      <c r="AA3792" s="13" t="s">
        <v>2792</v>
      </c>
      <c r="AB3792" s="13" t="s">
        <v>145</v>
      </c>
      <c r="AC3792" s="91" t="s">
        <v>13759</v>
      </c>
      <c r="AD3792" s="12" t="s">
        <v>2794</v>
      </c>
    </row>
    <row r="3793" spans="1:30" ht="88.5" customHeight="1" x14ac:dyDescent="0.3">
      <c r="A3793" s="31" t="s">
        <v>13760</v>
      </c>
      <c r="B3793" s="25" t="s">
        <v>2787</v>
      </c>
      <c r="C3793" s="26" t="s">
        <v>2788</v>
      </c>
      <c r="D3793" s="40" t="s">
        <v>2789</v>
      </c>
      <c r="E3793" s="13" t="s">
        <v>63</v>
      </c>
      <c r="F3793" s="32" t="s">
        <v>13761</v>
      </c>
      <c r="G3793" s="32" t="s">
        <v>7047</v>
      </c>
      <c r="H3793" s="29">
        <v>44652</v>
      </c>
      <c r="I3793" s="29">
        <v>45200</v>
      </c>
      <c r="J3793" s="17" t="str">
        <f>IF(Ugovori_OPULJP[[#This Row],[DATUM ZAVRŠETKA OPERACIJE]]&gt;DATE(2023,12,31),"u provedbi","završen")</f>
        <v>završen</v>
      </c>
      <c r="K3793" s="37" t="s">
        <v>20</v>
      </c>
      <c r="L3793" s="37" t="s">
        <v>21</v>
      </c>
      <c r="M3793" s="18">
        <v>0.85</v>
      </c>
      <c r="N3793" s="18">
        <v>0.15</v>
      </c>
      <c r="O3793" s="19">
        <f>Ugovori_OPULJP[[#This Row],[Bespovratna sredstva - Ukupno (EU+Nac) HRK
= Ukupna ugovorena vrijednost bespovratnih sredstava]]*Ugovori_OPULJP[[#This Row],[EU STOPA SUFINANCIRANJA %
EU CO-FINANCING RATE %]]</f>
        <v>421459.88599999994</v>
      </c>
      <c r="P3793" s="20">
        <f>Ugovori_OPULJP[[#This Row],[Bespovratna sredstva - EU dio - HRK]]/7.5345</f>
        <v>55937.339704028127</v>
      </c>
      <c r="Q3793" s="19">
        <f>Ugovori_OPULJP[[#This Row],[Bespovratna sredstva - Ukupno (EU+Nac) HRK
= Ukupna ugovorena vrijednost bespovratnih sredstava]]*Ugovori_OPULJP[[#This Row],[STOPA NACIONALNOG SUFINANCIRANJA %]]</f>
        <v>74375.27399999999</v>
      </c>
      <c r="R3793" s="20">
        <f>Ugovori_OPULJP[[#This Row],[Bespovratna sredstva - Nacionalni dio - HRK]]/7.5345</f>
        <v>9871.2952418873174</v>
      </c>
      <c r="S3793" s="19">
        <v>495835.16</v>
      </c>
      <c r="T3793" s="20">
        <f>Ugovori_OPULJP[[#This Row],[Bespovratna sredstva - Ukupno (EU+Nac) HRK
= Ukupna ugovorena vrijednost bespovratnih sredstava]]/7.5345</f>
        <v>65808.634945915444</v>
      </c>
      <c r="U3793" s="19">
        <v>0</v>
      </c>
      <c r="V3793" s="20">
        <f>Ugovori_OPULJP[[#This Row],[Javni doprinos korisnika - HRK]]/7.5345</f>
        <v>0</v>
      </c>
      <c r="W3793" s="19">
        <v>0</v>
      </c>
      <c r="X3793" s="20">
        <f>Ugovori_OPULJP[[#This Row],[Privatni doprinos korisnika - HRK]]/7.5345</f>
        <v>0</v>
      </c>
      <c r="Y3793" s="21">
        <f>Ugovori_OPULJP[[#This Row],[Bespovratna sredstva - Ukupno (EU+Nac) HRK
= Ukupna ugovorena vrijednost bespovratnih sredstava]]+Ugovori_OPULJP[[#This Row],[Javni doprinos korisnika - HRK]]+Ugovori_OPULJP[[#This Row],[Privatni doprinos korisnika - HRK]]</f>
        <v>495835.16</v>
      </c>
      <c r="Z3793" s="22">
        <f>Ugovori_OPULJP[[#This Row],[UKUPNI PRIHVATLJIVI IZDACI
TOTAL ELIGIBLE EXPENDITURE
= Bespovratna sredstva ukupno + doprinos korisnika
= Ukupni prihvatljivi troškovi
= Ukupna ugovorena vrijednost projekta HRK]]/7.5345</f>
        <v>65808.634945915444</v>
      </c>
      <c r="AA3793" s="13" t="s">
        <v>2792</v>
      </c>
      <c r="AB3793" s="13" t="s">
        <v>145</v>
      </c>
      <c r="AC3793" s="91" t="s">
        <v>13762</v>
      </c>
      <c r="AD3793" s="12" t="s">
        <v>2794</v>
      </c>
    </row>
    <row r="3794" spans="1:30" ht="88.5" customHeight="1" x14ac:dyDescent="0.3">
      <c r="A3794" s="31" t="s">
        <v>13763</v>
      </c>
      <c r="B3794" s="25" t="s">
        <v>2787</v>
      </c>
      <c r="C3794" s="26" t="s">
        <v>2788</v>
      </c>
      <c r="D3794" s="40" t="s">
        <v>2789</v>
      </c>
      <c r="E3794" s="13" t="s">
        <v>63</v>
      </c>
      <c r="F3794" s="32" t="s">
        <v>12594</v>
      </c>
      <c r="G3794" s="32" t="s">
        <v>13764</v>
      </c>
      <c r="H3794" s="29">
        <v>44530</v>
      </c>
      <c r="I3794" s="29">
        <v>45076</v>
      </c>
      <c r="J3794" s="17" t="str">
        <f>IF(Ugovori_OPULJP[[#This Row],[DATUM ZAVRŠETKA OPERACIJE]]&gt;DATE(2023,12,31),"u provedbi","završen")</f>
        <v>završen</v>
      </c>
      <c r="K3794" s="28" t="s">
        <v>235</v>
      </c>
      <c r="L3794" s="15" t="s">
        <v>235</v>
      </c>
      <c r="M3794" s="46" t="s">
        <v>3114</v>
      </c>
      <c r="N3794" s="18">
        <v>0.15</v>
      </c>
      <c r="O3794" s="19">
        <f>Ugovori_OPULJP[[#This Row],[Bespovratna sredstva - Ukupno (EU+Nac) HRK
= Ukupna ugovorena vrijednost bespovratnih sredstava]]*Ugovori_OPULJP[[#This Row],[EU STOPA SUFINANCIRANJA %
EU CO-FINANCING RATE %]]</f>
        <v>401232.87799999997</v>
      </c>
      <c r="P3794" s="20">
        <f>Ugovori_OPULJP[[#This Row],[Bespovratna sredstva - EU dio - HRK]]/7.5345</f>
        <v>53252.754396443022</v>
      </c>
      <c r="Q3794" s="19">
        <f>Ugovori_OPULJP[[#This Row],[Bespovratna sredstva - Ukupno (EU+Nac) HRK
= Ukupna ugovorena vrijednost bespovratnih sredstava]]*Ugovori_OPULJP[[#This Row],[STOPA NACIONALNOG SUFINANCIRANJA %]]</f>
        <v>70805.801999999996</v>
      </c>
      <c r="R3794" s="20">
        <f>Ugovori_OPULJP[[#This Row],[Bespovratna sredstva - Nacionalni dio - HRK]]/7.5345</f>
        <v>9397.544893489945</v>
      </c>
      <c r="S3794" s="21">
        <v>472038.68</v>
      </c>
      <c r="T3794" s="22">
        <f>Ugovori_OPULJP[[#This Row],[Bespovratna sredstva - Ukupno (EU+Nac) HRK
= Ukupna ugovorena vrijednost bespovratnih sredstava]]/7.5345</f>
        <v>62650.299289932969</v>
      </c>
      <c r="U3794" s="19">
        <v>0</v>
      </c>
      <c r="V3794" s="20">
        <f>Ugovori_OPULJP[[#This Row],[Javni doprinos korisnika - HRK]]/7.5345</f>
        <v>0</v>
      </c>
      <c r="W3794" s="19">
        <v>0</v>
      </c>
      <c r="X3794" s="20">
        <f>Ugovori_OPULJP[[#This Row],[Privatni doprinos korisnika - HRK]]/7.5345</f>
        <v>0</v>
      </c>
      <c r="Y3794" s="21">
        <f>Ugovori_OPULJP[[#This Row],[Bespovratna sredstva - Ukupno (EU+Nac) HRK
= Ukupna ugovorena vrijednost bespovratnih sredstava]]+Ugovori_OPULJP[[#This Row],[Javni doprinos korisnika - HRK]]+Ugovori_OPULJP[[#This Row],[Privatni doprinos korisnika - HRK]]</f>
        <v>472038.68</v>
      </c>
      <c r="Z3794" s="22">
        <f>Ugovori_OPULJP[[#This Row],[UKUPNI PRIHVATLJIVI IZDACI
TOTAL ELIGIBLE EXPENDITURE
= Bespovratna sredstva ukupno + doprinos korisnika
= Ukupni prihvatljivi troškovi
= Ukupna ugovorena vrijednost projekta HRK]]/7.5345</f>
        <v>62650.299289932969</v>
      </c>
      <c r="AA3794" s="13" t="s">
        <v>2792</v>
      </c>
      <c r="AB3794" s="13" t="s">
        <v>145</v>
      </c>
      <c r="AC3794" s="91" t="s">
        <v>13765</v>
      </c>
      <c r="AD3794" s="12" t="s">
        <v>2794</v>
      </c>
    </row>
    <row r="3795" spans="1:30" ht="88.5" customHeight="1" x14ac:dyDescent="0.3">
      <c r="A3795" s="31" t="s">
        <v>13766</v>
      </c>
      <c r="B3795" s="11" t="s">
        <v>2787</v>
      </c>
      <c r="C3795" s="12" t="s">
        <v>2788</v>
      </c>
      <c r="D3795" s="40" t="s">
        <v>2789</v>
      </c>
      <c r="E3795" s="13" t="s">
        <v>63</v>
      </c>
      <c r="F3795" s="32" t="s">
        <v>13767</v>
      </c>
      <c r="G3795" s="32" t="s">
        <v>3301</v>
      </c>
      <c r="H3795" s="29">
        <v>44749</v>
      </c>
      <c r="I3795" s="29">
        <v>45291</v>
      </c>
      <c r="J3795" s="17" t="str">
        <f>IF(Ugovori_OPULJP[[#This Row],[DATUM ZAVRŠETKA OPERACIJE]]&gt;DATE(2023,12,31),"u provedbi","završen")</f>
        <v>završen</v>
      </c>
      <c r="K3795" s="37" t="s">
        <v>240</v>
      </c>
      <c r="L3795" s="28" t="s">
        <v>240</v>
      </c>
      <c r="M3795" s="18">
        <v>0.85</v>
      </c>
      <c r="N3795" s="18">
        <v>0.15</v>
      </c>
      <c r="O3795" s="19">
        <f>Ugovori_OPULJP[[#This Row],[Bespovratna sredstva - Ukupno (EU+Nac) HRK
= Ukupna ugovorena vrijednost bespovratnih sredstava]]*Ugovori_OPULJP[[#This Row],[EU STOPA SUFINANCIRANJA %
EU CO-FINANCING RATE %]]</f>
        <v>348678.02399999998</v>
      </c>
      <c r="P3795" s="20">
        <f>Ugovori_OPULJP[[#This Row],[Bespovratna sredstva - EU dio - HRK]]/7.5345</f>
        <v>46277.526577742377</v>
      </c>
      <c r="Q3795" s="19">
        <f>Ugovori_OPULJP[[#This Row],[Bespovratna sredstva - Ukupno (EU+Nac) HRK
= Ukupna ugovorena vrijednost bespovratnih sredstava]]*Ugovori_OPULJP[[#This Row],[STOPA NACIONALNOG SUFINANCIRANJA %]]</f>
        <v>61531.415999999997</v>
      </c>
      <c r="R3795" s="20">
        <f>Ugovori_OPULJP[[#This Row],[Bespovratna sredstva - Nacionalni dio - HRK]]/7.5345</f>
        <v>8166.6223372486556</v>
      </c>
      <c r="S3795" s="21">
        <v>410209.44</v>
      </c>
      <c r="T3795" s="22">
        <f>Ugovori_OPULJP[[#This Row],[Bespovratna sredstva - Ukupno (EU+Nac) HRK
= Ukupna ugovorena vrijednost bespovratnih sredstava]]/7.5345</f>
        <v>54444.148914991041</v>
      </c>
      <c r="U3795" s="19">
        <v>0</v>
      </c>
      <c r="V3795" s="20">
        <f>Ugovori_OPULJP[[#This Row],[Javni doprinos korisnika - HRK]]/7.5345</f>
        <v>0</v>
      </c>
      <c r="W3795" s="19">
        <v>0</v>
      </c>
      <c r="X3795" s="20">
        <f>Ugovori_OPULJP[[#This Row],[Privatni doprinos korisnika - HRK]]/7.5345</f>
        <v>0</v>
      </c>
      <c r="Y3795" s="21">
        <f>Ugovori_OPULJP[[#This Row],[Bespovratna sredstva - Ukupno (EU+Nac) HRK
= Ukupna ugovorena vrijednost bespovratnih sredstava]]+Ugovori_OPULJP[[#This Row],[Javni doprinos korisnika - HRK]]+Ugovori_OPULJP[[#This Row],[Privatni doprinos korisnika - HRK]]</f>
        <v>410209.44</v>
      </c>
      <c r="Z3795" s="22">
        <f>Ugovori_OPULJP[[#This Row],[UKUPNI PRIHVATLJIVI IZDACI
TOTAL ELIGIBLE EXPENDITURE
= Bespovratna sredstva ukupno + doprinos korisnika
= Ukupni prihvatljivi troškovi
= Ukupna ugovorena vrijednost projekta HRK]]/7.5345</f>
        <v>54444.148914991041</v>
      </c>
      <c r="AA3795" s="13" t="s">
        <v>2792</v>
      </c>
      <c r="AB3795" s="13" t="s">
        <v>145</v>
      </c>
      <c r="AC3795" s="91" t="s">
        <v>13768</v>
      </c>
      <c r="AD3795" s="12" t="s">
        <v>2794</v>
      </c>
    </row>
    <row r="3796" spans="1:30" ht="88.5" customHeight="1" x14ac:dyDescent="0.3">
      <c r="A3796" s="31" t="s">
        <v>13769</v>
      </c>
      <c r="B3796" s="25" t="s">
        <v>2787</v>
      </c>
      <c r="C3796" s="26" t="s">
        <v>2788</v>
      </c>
      <c r="D3796" s="40" t="s">
        <v>2789</v>
      </c>
      <c r="E3796" s="13" t="s">
        <v>63</v>
      </c>
      <c r="F3796" s="32" t="s">
        <v>13770</v>
      </c>
      <c r="G3796" s="32" t="s">
        <v>13771</v>
      </c>
      <c r="H3796" s="29">
        <v>44512</v>
      </c>
      <c r="I3796" s="29">
        <v>44877</v>
      </c>
      <c r="J3796" s="17" t="str">
        <f>IF(Ugovori_OPULJP[[#This Row],[DATUM ZAVRŠETKA OPERACIJE]]&gt;DATE(2023,12,31),"u provedbi","završen")</f>
        <v>završen</v>
      </c>
      <c r="K3796" s="28" t="s">
        <v>173</v>
      </c>
      <c r="L3796" s="28" t="s">
        <v>21</v>
      </c>
      <c r="M3796" s="18">
        <v>0.85</v>
      </c>
      <c r="N3796" s="18">
        <v>0.15</v>
      </c>
      <c r="O3796" s="19">
        <f>Ugovori_OPULJP[[#This Row],[Bespovratna sredstva - Ukupno (EU+Nac) HRK
= Ukupna ugovorena vrijednost bespovratnih sredstava]]*Ugovori_OPULJP[[#This Row],[EU STOPA SUFINANCIRANJA %
EU CO-FINANCING RATE %]]</f>
        <v>415934.81800000003</v>
      </c>
      <c r="P3796" s="20">
        <f>Ugovori_OPULJP[[#This Row],[Bespovratna sredstva - EU dio - HRK]]/7.5345</f>
        <v>55204.037162386354</v>
      </c>
      <c r="Q3796" s="19">
        <f>Ugovori_OPULJP[[#This Row],[Bespovratna sredstva - Ukupno (EU+Nac) HRK
= Ukupna ugovorena vrijednost bespovratnih sredstava]]*Ugovori_OPULJP[[#This Row],[STOPA NACIONALNOG SUFINANCIRANJA %]]</f>
        <v>73400.262000000002</v>
      </c>
      <c r="R3796" s="20">
        <f>Ugovori_OPULJP[[#This Row],[Bespovratna sredstva - Nacionalni dio - HRK]]/7.5345</f>
        <v>9741.8889110093569</v>
      </c>
      <c r="S3796" s="21">
        <v>489335.08</v>
      </c>
      <c r="T3796" s="22">
        <f>Ugovori_OPULJP[[#This Row],[Bespovratna sredstva - Ukupno (EU+Nac) HRK
= Ukupna ugovorena vrijednost bespovratnih sredstava]]/7.5345</f>
        <v>64945.926073395713</v>
      </c>
      <c r="U3796" s="19">
        <v>0</v>
      </c>
      <c r="V3796" s="20">
        <f>Ugovori_OPULJP[[#This Row],[Javni doprinos korisnika - HRK]]/7.5345</f>
        <v>0</v>
      </c>
      <c r="W3796" s="19">
        <v>0</v>
      </c>
      <c r="X3796" s="20">
        <f>Ugovori_OPULJP[[#This Row],[Privatni doprinos korisnika - HRK]]/7.5345</f>
        <v>0</v>
      </c>
      <c r="Y3796" s="21">
        <f>Ugovori_OPULJP[[#This Row],[Bespovratna sredstva - Ukupno (EU+Nac) HRK
= Ukupna ugovorena vrijednost bespovratnih sredstava]]+Ugovori_OPULJP[[#This Row],[Javni doprinos korisnika - HRK]]+Ugovori_OPULJP[[#This Row],[Privatni doprinos korisnika - HRK]]</f>
        <v>489335.08</v>
      </c>
      <c r="Z3796" s="22">
        <f>Ugovori_OPULJP[[#This Row],[UKUPNI PRIHVATLJIVI IZDACI
TOTAL ELIGIBLE EXPENDITURE
= Bespovratna sredstva ukupno + doprinos korisnika
= Ukupni prihvatljivi troškovi
= Ukupna ugovorena vrijednost projekta HRK]]/7.5345</f>
        <v>64945.926073395713</v>
      </c>
      <c r="AA3796" s="13" t="s">
        <v>2792</v>
      </c>
      <c r="AB3796" s="13" t="s">
        <v>145</v>
      </c>
      <c r="AC3796" s="91" t="s">
        <v>13772</v>
      </c>
      <c r="AD3796" s="12" t="s">
        <v>2794</v>
      </c>
    </row>
    <row r="3797" spans="1:30" ht="88.5" customHeight="1" x14ac:dyDescent="0.3">
      <c r="A3797" s="36" t="s">
        <v>13773</v>
      </c>
      <c r="B3797" s="25" t="s">
        <v>2787</v>
      </c>
      <c r="C3797" s="26" t="s">
        <v>2788</v>
      </c>
      <c r="D3797" s="40" t="s">
        <v>2789</v>
      </c>
      <c r="E3797" s="13" t="s">
        <v>63</v>
      </c>
      <c r="F3797" s="32" t="s">
        <v>13774</v>
      </c>
      <c r="G3797" s="34" t="s">
        <v>10372</v>
      </c>
      <c r="H3797" s="29">
        <v>44735</v>
      </c>
      <c r="I3797" s="29">
        <v>45100</v>
      </c>
      <c r="J3797" s="17" t="str">
        <f>IF(Ugovori_OPULJP[[#This Row],[DATUM ZAVRŠETKA OPERACIJE]]&gt;DATE(2023,12,31),"u provedbi","završen")</f>
        <v>završen</v>
      </c>
      <c r="K3797" s="28" t="s">
        <v>13775</v>
      </c>
      <c r="L3797" s="37" t="s">
        <v>21</v>
      </c>
      <c r="M3797" s="18">
        <v>0.85</v>
      </c>
      <c r="N3797" s="18">
        <v>0.15</v>
      </c>
      <c r="O3797" s="19">
        <f>Ugovori_OPULJP[[#This Row],[Bespovratna sredstva - Ukupno (EU+Nac) HRK
= Ukupna ugovorena vrijednost bespovratnih sredstava]]*Ugovori_OPULJP[[#This Row],[EU STOPA SUFINANCIRANJA %
EU CO-FINANCING RATE %]]</f>
        <v>391076.87400000001</v>
      </c>
      <c r="P3797" s="20">
        <f>Ugovori_OPULJP[[#This Row],[Bespovratna sredstva - EU dio - HRK]]/7.5345</f>
        <v>51904.821023292854</v>
      </c>
      <c r="Q3797" s="19">
        <f>Ugovori_OPULJP[[#This Row],[Bespovratna sredstva - Ukupno (EU+Nac) HRK
= Ukupna ugovorena vrijednost bespovratnih sredstava]]*Ugovori_OPULJP[[#This Row],[STOPA NACIONALNOG SUFINANCIRANJA %]]</f>
        <v>69013.565999999992</v>
      </c>
      <c r="R3797" s="20">
        <f>Ugovori_OPULJP[[#This Row],[Bespovratna sredstva - Nacionalni dio - HRK]]/7.5345</f>
        <v>9159.6742982281485</v>
      </c>
      <c r="S3797" s="21">
        <v>460090.44</v>
      </c>
      <c r="T3797" s="22">
        <f>Ugovori_OPULJP[[#This Row],[Bespovratna sredstva - Ukupno (EU+Nac) HRK
= Ukupna ugovorena vrijednost bespovratnih sredstava]]/7.5345</f>
        <v>61064.495321520997</v>
      </c>
      <c r="U3797" s="19">
        <v>0</v>
      </c>
      <c r="V3797" s="20">
        <f>Ugovori_OPULJP[[#This Row],[Javni doprinos korisnika - HRK]]/7.5345</f>
        <v>0</v>
      </c>
      <c r="W3797" s="19">
        <v>0</v>
      </c>
      <c r="X3797" s="20">
        <f>Ugovori_OPULJP[[#This Row],[Privatni doprinos korisnika - HRK]]/7.5345</f>
        <v>0</v>
      </c>
      <c r="Y3797" s="21">
        <f>Ugovori_OPULJP[[#This Row],[Bespovratna sredstva - Ukupno (EU+Nac) HRK
= Ukupna ugovorena vrijednost bespovratnih sredstava]]+Ugovori_OPULJP[[#This Row],[Javni doprinos korisnika - HRK]]+Ugovori_OPULJP[[#This Row],[Privatni doprinos korisnika - HRK]]</f>
        <v>460090.44</v>
      </c>
      <c r="Z3797" s="22">
        <f>Ugovori_OPULJP[[#This Row],[UKUPNI PRIHVATLJIVI IZDACI
TOTAL ELIGIBLE EXPENDITURE
= Bespovratna sredstva ukupno + doprinos korisnika
= Ukupni prihvatljivi troškovi
= Ukupna ugovorena vrijednost projekta HRK]]/7.5345</f>
        <v>61064.495321520997</v>
      </c>
      <c r="AA3797" s="13" t="s">
        <v>2792</v>
      </c>
      <c r="AB3797" s="13" t="s">
        <v>145</v>
      </c>
      <c r="AC3797" s="91" t="s">
        <v>13776</v>
      </c>
      <c r="AD3797" s="12" t="s">
        <v>2794</v>
      </c>
    </row>
    <row r="3798" spans="1:30" ht="88.5" customHeight="1" x14ac:dyDescent="0.3">
      <c r="A3798" s="36" t="s">
        <v>13777</v>
      </c>
      <c r="B3798" s="25" t="s">
        <v>2787</v>
      </c>
      <c r="C3798" s="26" t="s">
        <v>2788</v>
      </c>
      <c r="D3798" s="40" t="s">
        <v>2789</v>
      </c>
      <c r="E3798" s="13" t="s">
        <v>63</v>
      </c>
      <c r="F3798" s="32" t="s">
        <v>13778</v>
      </c>
      <c r="G3798" s="32" t="s">
        <v>7149</v>
      </c>
      <c r="H3798" s="29">
        <v>44553</v>
      </c>
      <c r="I3798" s="29">
        <v>45100</v>
      </c>
      <c r="J3798" s="17" t="str">
        <f>IF(Ugovori_OPULJP[[#This Row],[DATUM ZAVRŠETKA OPERACIJE]]&gt;DATE(2023,12,31),"u provedbi","završen")</f>
        <v>završen</v>
      </c>
      <c r="K3798" s="28" t="s">
        <v>380</v>
      </c>
      <c r="L3798" s="15" t="s">
        <v>380</v>
      </c>
      <c r="M3798" s="46" t="s">
        <v>3114</v>
      </c>
      <c r="N3798" s="18">
        <v>0.15</v>
      </c>
      <c r="O3798" s="19">
        <f>Ugovori_OPULJP[[#This Row],[Bespovratna sredstva - Ukupno (EU+Nac) HRK
= Ukupna ugovorena vrijednost bespovratnih sredstava]]*Ugovori_OPULJP[[#This Row],[EU STOPA SUFINANCIRANJA %
EU CO-FINANCING RATE %]]</f>
        <v>409870.5355</v>
      </c>
      <c r="P3798" s="20">
        <f>Ugovori_OPULJP[[#This Row],[Bespovratna sredstva - EU dio - HRK]]/7.5345</f>
        <v>54399.168557966681</v>
      </c>
      <c r="Q3798" s="19">
        <f>Ugovori_OPULJP[[#This Row],[Bespovratna sredstva - Ukupno (EU+Nac) HRK
= Ukupna ugovorena vrijednost bespovratnih sredstava]]*Ugovori_OPULJP[[#This Row],[STOPA NACIONALNOG SUFINANCIRANJA %]]</f>
        <v>72330.094499999992</v>
      </c>
      <c r="R3798" s="20">
        <f>Ugovori_OPULJP[[#This Row],[Bespovratna sredstva - Nacionalni dio - HRK]]/7.5345</f>
        <v>9599.8532749352962</v>
      </c>
      <c r="S3798" s="21">
        <v>482200.63</v>
      </c>
      <c r="T3798" s="22">
        <f>Ugovori_OPULJP[[#This Row],[Bespovratna sredstva - Ukupno (EU+Nac) HRK
= Ukupna ugovorena vrijednost bespovratnih sredstava]]/7.5345</f>
        <v>63999.021832901984</v>
      </c>
      <c r="U3798" s="19">
        <v>0</v>
      </c>
      <c r="V3798" s="20">
        <f>Ugovori_OPULJP[[#This Row],[Javni doprinos korisnika - HRK]]/7.5345</f>
        <v>0</v>
      </c>
      <c r="W3798" s="19">
        <v>0</v>
      </c>
      <c r="X3798" s="20">
        <f>Ugovori_OPULJP[[#This Row],[Privatni doprinos korisnika - HRK]]/7.5345</f>
        <v>0</v>
      </c>
      <c r="Y3798" s="21">
        <f>Ugovori_OPULJP[[#This Row],[Bespovratna sredstva - Ukupno (EU+Nac) HRK
= Ukupna ugovorena vrijednost bespovratnih sredstava]]+Ugovori_OPULJP[[#This Row],[Javni doprinos korisnika - HRK]]+Ugovori_OPULJP[[#This Row],[Privatni doprinos korisnika - HRK]]</f>
        <v>482200.63</v>
      </c>
      <c r="Z3798" s="22">
        <f>Ugovori_OPULJP[[#This Row],[UKUPNI PRIHVATLJIVI IZDACI
TOTAL ELIGIBLE EXPENDITURE
= Bespovratna sredstva ukupno + doprinos korisnika
= Ukupni prihvatljivi troškovi
= Ukupna ugovorena vrijednost projekta HRK]]/7.5345</f>
        <v>63999.021832901984</v>
      </c>
      <c r="AA3798" s="13" t="s">
        <v>2792</v>
      </c>
      <c r="AB3798" s="13" t="s">
        <v>145</v>
      </c>
      <c r="AC3798" s="91" t="s">
        <v>13779</v>
      </c>
      <c r="AD3798" s="12" t="s">
        <v>2794</v>
      </c>
    </row>
    <row r="3799" spans="1:30" ht="88.5" customHeight="1" x14ac:dyDescent="0.3">
      <c r="A3799" s="36" t="s">
        <v>13780</v>
      </c>
      <c r="B3799" s="25" t="s">
        <v>2787</v>
      </c>
      <c r="C3799" s="26" t="s">
        <v>2788</v>
      </c>
      <c r="D3799" s="40" t="s">
        <v>2789</v>
      </c>
      <c r="E3799" s="13" t="s">
        <v>63</v>
      </c>
      <c r="F3799" s="32" t="s">
        <v>13781</v>
      </c>
      <c r="G3799" s="32" t="s">
        <v>13782</v>
      </c>
      <c r="H3799" s="29">
        <v>44531</v>
      </c>
      <c r="I3799" s="118">
        <v>44896</v>
      </c>
      <c r="J3799" s="17" t="str">
        <f>IF(Ugovori_OPULJP[[#This Row],[DATUM ZAVRŠETKA OPERACIJE]]&gt;DATE(2023,12,31),"u provedbi","završen")</f>
        <v>završen</v>
      </c>
      <c r="K3799" s="28" t="s">
        <v>71</v>
      </c>
      <c r="L3799" s="15" t="s">
        <v>71</v>
      </c>
      <c r="M3799" s="46" t="s">
        <v>3114</v>
      </c>
      <c r="N3799" s="18">
        <v>0.15</v>
      </c>
      <c r="O3799" s="19">
        <f>Ugovori_OPULJP[[#This Row],[Bespovratna sredstva - Ukupno (EU+Nac) HRK
= Ukupna ugovorena vrijednost bespovratnih sredstava]]*Ugovori_OPULJP[[#This Row],[EU STOPA SUFINANCIRANJA %
EU CO-FINANCING RATE %]]</f>
        <v>401896.8725</v>
      </c>
      <c r="P3799" s="20">
        <f>Ugovori_OPULJP[[#This Row],[Bespovratna sredstva - EU dio - HRK]]/7.5345</f>
        <v>53340.881611254888</v>
      </c>
      <c r="Q3799" s="19">
        <f>Ugovori_OPULJP[[#This Row],[Bespovratna sredstva - Ukupno (EU+Nac) HRK
= Ukupna ugovorena vrijednost bespovratnih sredstava]]*Ugovori_OPULJP[[#This Row],[STOPA NACIONALNOG SUFINANCIRANJA %]]</f>
        <v>70922.977499999994</v>
      </c>
      <c r="R3799" s="20">
        <f>Ugovori_OPULJP[[#This Row],[Bespovratna sredstva - Nacionalni dio - HRK]]/7.5345</f>
        <v>9413.0967549273337</v>
      </c>
      <c r="S3799" s="21">
        <v>472819.85</v>
      </c>
      <c r="T3799" s="22">
        <f>Ugovori_OPULJP[[#This Row],[Bespovratna sredstva - Ukupno (EU+Nac) HRK
= Ukupna ugovorena vrijednost bespovratnih sredstava]]/7.5345</f>
        <v>62753.978366182222</v>
      </c>
      <c r="U3799" s="19">
        <v>0</v>
      </c>
      <c r="V3799" s="20">
        <f>Ugovori_OPULJP[[#This Row],[Javni doprinos korisnika - HRK]]/7.5345</f>
        <v>0</v>
      </c>
      <c r="W3799" s="19">
        <v>0</v>
      </c>
      <c r="X3799" s="20">
        <f>Ugovori_OPULJP[[#This Row],[Privatni doprinos korisnika - HRK]]/7.5345</f>
        <v>0</v>
      </c>
      <c r="Y3799" s="21">
        <f>Ugovori_OPULJP[[#This Row],[Bespovratna sredstva - Ukupno (EU+Nac) HRK
= Ukupna ugovorena vrijednost bespovratnih sredstava]]+Ugovori_OPULJP[[#This Row],[Javni doprinos korisnika - HRK]]+Ugovori_OPULJP[[#This Row],[Privatni doprinos korisnika - HRK]]</f>
        <v>472819.85</v>
      </c>
      <c r="Z3799" s="22">
        <f>Ugovori_OPULJP[[#This Row],[UKUPNI PRIHVATLJIVI IZDACI
TOTAL ELIGIBLE EXPENDITURE
= Bespovratna sredstva ukupno + doprinos korisnika
= Ukupni prihvatljivi troškovi
= Ukupna ugovorena vrijednost projekta HRK]]/7.5345</f>
        <v>62753.978366182222</v>
      </c>
      <c r="AA3799" s="13" t="s">
        <v>2792</v>
      </c>
      <c r="AB3799" s="13" t="s">
        <v>145</v>
      </c>
      <c r="AC3799" s="91" t="s">
        <v>13783</v>
      </c>
      <c r="AD3799" s="12" t="s">
        <v>2794</v>
      </c>
    </row>
    <row r="3800" spans="1:30" ht="88.5" customHeight="1" x14ac:dyDescent="0.3">
      <c r="A3800" s="31" t="s">
        <v>13784</v>
      </c>
      <c r="B3800" s="25" t="s">
        <v>2787</v>
      </c>
      <c r="C3800" s="26" t="s">
        <v>2788</v>
      </c>
      <c r="D3800" s="40" t="s">
        <v>2789</v>
      </c>
      <c r="E3800" s="13" t="s">
        <v>63</v>
      </c>
      <c r="F3800" s="32" t="s">
        <v>13785</v>
      </c>
      <c r="G3800" s="32" t="s">
        <v>2733</v>
      </c>
      <c r="H3800" s="29">
        <v>44641</v>
      </c>
      <c r="I3800" s="29">
        <v>45190</v>
      </c>
      <c r="J3800" s="17" t="str">
        <f>IF(Ugovori_OPULJP[[#This Row],[DATUM ZAVRŠETKA OPERACIJE]]&gt;DATE(2023,12,31),"u provedbi","završen")</f>
        <v>završen</v>
      </c>
      <c r="K3800" s="37" t="s">
        <v>240</v>
      </c>
      <c r="L3800" s="37" t="s">
        <v>240</v>
      </c>
      <c r="M3800" s="18">
        <v>0.85</v>
      </c>
      <c r="N3800" s="18">
        <v>0.15</v>
      </c>
      <c r="O3800" s="19">
        <f>Ugovori_OPULJP[[#This Row],[Bespovratna sredstva - Ukupno (EU+Nac) HRK
= Ukupna ugovorena vrijednost bespovratnih sredstava]]*Ugovori_OPULJP[[#This Row],[EU STOPA SUFINANCIRANJA %
EU CO-FINANCING RATE %]]</f>
        <v>279129.9105</v>
      </c>
      <c r="P3800" s="20">
        <f>Ugovori_OPULJP[[#This Row],[Bespovratna sredstva - EU dio - HRK]]/7.5345</f>
        <v>37046.905634083218</v>
      </c>
      <c r="Q3800" s="19">
        <f>Ugovori_OPULJP[[#This Row],[Bespovratna sredstva - Ukupno (EU+Nac) HRK
= Ukupna ugovorena vrijednost bespovratnih sredstava]]*Ugovori_OPULJP[[#This Row],[STOPA NACIONALNOG SUFINANCIRANJA %]]</f>
        <v>49258.219499999999</v>
      </c>
      <c r="R3800" s="20">
        <f>Ugovori_OPULJP[[#This Row],[Bespovratna sredstva - Nacionalni dio - HRK]]/7.5345</f>
        <v>6537.6892295440966</v>
      </c>
      <c r="S3800" s="21">
        <v>328388.13</v>
      </c>
      <c r="T3800" s="22">
        <f>Ugovori_OPULJP[[#This Row],[Bespovratna sredstva - Ukupno (EU+Nac) HRK
= Ukupna ugovorena vrijednost bespovratnih sredstava]]/7.5345</f>
        <v>43584.59486362731</v>
      </c>
      <c r="U3800" s="19">
        <v>0</v>
      </c>
      <c r="V3800" s="20">
        <f>Ugovori_OPULJP[[#This Row],[Javni doprinos korisnika - HRK]]/7.5345</f>
        <v>0</v>
      </c>
      <c r="W3800" s="19">
        <v>0</v>
      </c>
      <c r="X3800" s="20">
        <f>Ugovori_OPULJP[[#This Row],[Privatni doprinos korisnika - HRK]]/7.5345</f>
        <v>0</v>
      </c>
      <c r="Y3800" s="21">
        <f>Ugovori_OPULJP[[#This Row],[Bespovratna sredstva - Ukupno (EU+Nac) HRK
= Ukupna ugovorena vrijednost bespovratnih sredstava]]+Ugovori_OPULJP[[#This Row],[Javni doprinos korisnika - HRK]]+Ugovori_OPULJP[[#This Row],[Privatni doprinos korisnika - HRK]]</f>
        <v>328388.13</v>
      </c>
      <c r="Z3800" s="22">
        <f>Ugovori_OPULJP[[#This Row],[UKUPNI PRIHVATLJIVI IZDACI
TOTAL ELIGIBLE EXPENDITURE
= Bespovratna sredstva ukupno + doprinos korisnika
= Ukupni prihvatljivi troškovi
= Ukupna ugovorena vrijednost projekta HRK]]/7.5345</f>
        <v>43584.59486362731</v>
      </c>
      <c r="AA3800" s="13" t="s">
        <v>2792</v>
      </c>
      <c r="AB3800" s="13" t="s">
        <v>145</v>
      </c>
      <c r="AC3800" s="91" t="s">
        <v>13786</v>
      </c>
      <c r="AD3800" s="12" t="s">
        <v>2794</v>
      </c>
    </row>
    <row r="3801" spans="1:30" ht="88.5" customHeight="1" x14ac:dyDescent="0.3">
      <c r="A3801" s="31" t="s">
        <v>13787</v>
      </c>
      <c r="B3801" s="25" t="s">
        <v>2787</v>
      </c>
      <c r="C3801" s="26" t="s">
        <v>2788</v>
      </c>
      <c r="D3801" s="40" t="s">
        <v>2789</v>
      </c>
      <c r="E3801" s="13" t="s">
        <v>63</v>
      </c>
      <c r="F3801" s="32" t="s">
        <v>13788</v>
      </c>
      <c r="G3801" s="32" t="s">
        <v>13789</v>
      </c>
      <c r="H3801" s="29">
        <v>44524</v>
      </c>
      <c r="I3801" s="29">
        <v>44981</v>
      </c>
      <c r="J3801" s="17" t="str">
        <f>IF(Ugovori_OPULJP[[#This Row],[DATUM ZAVRŠETKA OPERACIJE]]&gt;DATE(2023,12,31),"u provedbi","završen")</f>
        <v>završen</v>
      </c>
      <c r="K3801" s="28" t="s">
        <v>3614</v>
      </c>
      <c r="L3801" s="28" t="s">
        <v>81</v>
      </c>
      <c r="M3801" s="18">
        <v>0.85</v>
      </c>
      <c r="N3801" s="18">
        <v>0.15</v>
      </c>
      <c r="O3801" s="19">
        <f>Ugovori_OPULJP[[#This Row],[Bespovratna sredstva - Ukupno (EU+Nac) HRK
= Ukupna ugovorena vrijednost bespovratnih sredstava]]*Ugovori_OPULJP[[#This Row],[EU STOPA SUFINANCIRANJA %
EU CO-FINANCING RATE %]]</f>
        <v>345959.37550000002</v>
      </c>
      <c r="P3801" s="20">
        <f>Ugovori_OPULJP[[#This Row],[Bespovratna sredstva - EU dio - HRK]]/7.5345</f>
        <v>45916.699913730175</v>
      </c>
      <c r="Q3801" s="19">
        <f>Ugovori_OPULJP[[#This Row],[Bespovratna sredstva - Ukupno (EU+Nac) HRK
= Ukupna ugovorena vrijednost bespovratnih sredstava]]*Ugovori_OPULJP[[#This Row],[STOPA NACIONALNOG SUFINANCIRANJA %]]</f>
        <v>61051.654500000004</v>
      </c>
      <c r="R3801" s="20">
        <f>Ugovori_OPULJP[[#This Row],[Bespovratna sredstva - Nacionalni dio - HRK]]/7.5345</f>
        <v>8102.9470435994426</v>
      </c>
      <c r="S3801" s="21">
        <v>407011.03</v>
      </c>
      <c r="T3801" s="22">
        <f>Ugovori_OPULJP[[#This Row],[Bespovratna sredstva - Ukupno (EU+Nac) HRK
= Ukupna ugovorena vrijednost bespovratnih sredstava]]/7.5345</f>
        <v>54019.64695732962</v>
      </c>
      <c r="U3801" s="19">
        <v>0</v>
      </c>
      <c r="V3801" s="20">
        <f>Ugovori_OPULJP[[#This Row],[Javni doprinos korisnika - HRK]]/7.5345</f>
        <v>0</v>
      </c>
      <c r="W3801" s="19">
        <v>0</v>
      </c>
      <c r="X3801" s="20">
        <f>Ugovori_OPULJP[[#This Row],[Privatni doprinos korisnika - HRK]]/7.5345</f>
        <v>0</v>
      </c>
      <c r="Y3801" s="21">
        <v>407011.03</v>
      </c>
      <c r="Z3801" s="22">
        <f>Ugovori_OPULJP[[#This Row],[UKUPNI PRIHVATLJIVI IZDACI
TOTAL ELIGIBLE EXPENDITURE
= Bespovratna sredstva ukupno + doprinos korisnika
= Ukupni prihvatljivi troškovi
= Ukupna ugovorena vrijednost projekta HRK]]/7.5345</f>
        <v>54019.64695732962</v>
      </c>
      <c r="AA3801" s="13" t="s">
        <v>2792</v>
      </c>
      <c r="AB3801" s="13" t="s">
        <v>145</v>
      </c>
      <c r="AC3801" s="91" t="s">
        <v>13790</v>
      </c>
      <c r="AD3801" s="12" t="s">
        <v>2794</v>
      </c>
    </row>
    <row r="3802" spans="1:30" ht="88.5" customHeight="1" x14ac:dyDescent="0.3">
      <c r="A3802" s="31" t="s">
        <v>13791</v>
      </c>
      <c r="B3802" s="25" t="s">
        <v>2787</v>
      </c>
      <c r="C3802" s="26" t="s">
        <v>2788</v>
      </c>
      <c r="D3802" s="40" t="s">
        <v>2789</v>
      </c>
      <c r="E3802" s="13" t="s">
        <v>63</v>
      </c>
      <c r="F3802" s="32" t="s">
        <v>13792</v>
      </c>
      <c r="G3802" s="32" t="s">
        <v>13793</v>
      </c>
      <c r="H3802" s="29">
        <v>44512</v>
      </c>
      <c r="I3802" s="29">
        <v>44877</v>
      </c>
      <c r="J3802" s="17" t="str">
        <f>IF(Ugovori_OPULJP[[#This Row],[DATUM ZAVRŠETKA OPERACIJE]]&gt;DATE(2023,12,31),"u provedbi","završen")</f>
        <v>završen</v>
      </c>
      <c r="K3802" s="28" t="s">
        <v>173</v>
      </c>
      <c r="L3802" s="28" t="s">
        <v>21</v>
      </c>
      <c r="M3802" s="18">
        <v>0.85</v>
      </c>
      <c r="N3802" s="18">
        <v>0.15</v>
      </c>
      <c r="O3802" s="19">
        <f>Ugovori_OPULJP[[#This Row],[Bespovratna sredstva - Ukupno (EU+Nac) HRK
= Ukupna ugovorena vrijednost bespovratnih sredstava]]*Ugovori_OPULJP[[#This Row],[EU STOPA SUFINANCIRANJA %
EU CO-FINANCING RATE %]]</f>
        <v>411949.95</v>
      </c>
      <c r="P3802" s="20">
        <f>Ugovori_OPULJP[[#This Row],[Bespovratna sredstva - EU dio - HRK]]/7.5345</f>
        <v>54675.154290264778</v>
      </c>
      <c r="Q3802" s="19">
        <f>Ugovori_OPULJP[[#This Row],[Bespovratna sredstva - Ukupno (EU+Nac) HRK
= Ukupna ugovorena vrijednost bespovratnih sredstava]]*Ugovori_OPULJP[[#This Row],[STOPA NACIONALNOG SUFINANCIRANJA %]]</f>
        <v>72697.05</v>
      </c>
      <c r="R3802" s="20">
        <f>Ugovori_OPULJP[[#This Row],[Bespovratna sredstva - Nacionalni dio - HRK]]/7.5345</f>
        <v>9648.5566394584912</v>
      </c>
      <c r="S3802" s="21">
        <v>484647</v>
      </c>
      <c r="T3802" s="22">
        <f>Ugovori_OPULJP[[#This Row],[Bespovratna sredstva - Ukupno (EU+Nac) HRK
= Ukupna ugovorena vrijednost bespovratnih sredstava]]/7.5345</f>
        <v>64323.710929723267</v>
      </c>
      <c r="U3802" s="19">
        <v>0</v>
      </c>
      <c r="V3802" s="20">
        <f>Ugovori_OPULJP[[#This Row],[Javni doprinos korisnika - HRK]]/7.5345</f>
        <v>0</v>
      </c>
      <c r="W3802" s="19">
        <v>0</v>
      </c>
      <c r="X3802" s="20">
        <f>Ugovori_OPULJP[[#This Row],[Privatni doprinos korisnika - HRK]]/7.5345</f>
        <v>0</v>
      </c>
      <c r="Y3802" s="21">
        <f>Ugovori_OPULJP[[#This Row],[Bespovratna sredstva - Ukupno (EU+Nac) HRK
= Ukupna ugovorena vrijednost bespovratnih sredstava]]+Ugovori_OPULJP[[#This Row],[Javni doprinos korisnika - HRK]]+Ugovori_OPULJP[[#This Row],[Privatni doprinos korisnika - HRK]]</f>
        <v>484647</v>
      </c>
      <c r="Z3802" s="22">
        <f>Ugovori_OPULJP[[#This Row],[UKUPNI PRIHVATLJIVI IZDACI
TOTAL ELIGIBLE EXPENDITURE
= Bespovratna sredstva ukupno + doprinos korisnika
= Ukupni prihvatljivi troškovi
= Ukupna ugovorena vrijednost projekta HRK]]/7.5345</f>
        <v>64323.710929723267</v>
      </c>
      <c r="AA3802" s="13" t="s">
        <v>2792</v>
      </c>
      <c r="AB3802" s="13" t="s">
        <v>145</v>
      </c>
      <c r="AC3802" s="91" t="s">
        <v>13794</v>
      </c>
      <c r="AD3802" s="12" t="s">
        <v>2794</v>
      </c>
    </row>
    <row r="3803" spans="1:30" ht="88.5" customHeight="1" x14ac:dyDescent="0.3">
      <c r="A3803" s="31" t="s">
        <v>13795</v>
      </c>
      <c r="B3803" s="25" t="s">
        <v>2787</v>
      </c>
      <c r="C3803" s="26" t="s">
        <v>2788</v>
      </c>
      <c r="D3803" s="40" t="s">
        <v>2789</v>
      </c>
      <c r="E3803" s="13" t="s">
        <v>63</v>
      </c>
      <c r="F3803" s="32" t="s">
        <v>13796</v>
      </c>
      <c r="G3803" s="32" t="s">
        <v>13797</v>
      </c>
      <c r="H3803" s="29">
        <v>44515</v>
      </c>
      <c r="I3803" s="29">
        <v>45061</v>
      </c>
      <c r="J3803" s="17" t="str">
        <f>IF(Ugovori_OPULJP[[#This Row],[DATUM ZAVRŠETKA OPERACIJE]]&gt;DATE(2023,12,31),"u provedbi","završen")</f>
        <v>završen</v>
      </c>
      <c r="K3803" s="37" t="s">
        <v>380</v>
      </c>
      <c r="L3803" s="15" t="s">
        <v>380</v>
      </c>
      <c r="M3803" s="18">
        <v>0.85</v>
      </c>
      <c r="N3803" s="18">
        <v>0.15</v>
      </c>
      <c r="O3803" s="19">
        <f>Ugovori_OPULJP[[#This Row],[Bespovratna sredstva - Ukupno (EU+Nac) HRK
= Ukupna ugovorena vrijednost bespovratnih sredstava]]*Ugovori_OPULJP[[#This Row],[EU STOPA SUFINANCIRANJA %
EU CO-FINANCING RATE %]]</f>
        <v>386938.17300000001</v>
      </c>
      <c r="P3803" s="20">
        <f>Ugovori_OPULJP[[#This Row],[Bespovratna sredstva - EU dio - HRK]]/7.5345</f>
        <v>51355.521003384427</v>
      </c>
      <c r="Q3803" s="19">
        <f>Ugovori_OPULJP[[#This Row],[Bespovratna sredstva - Ukupno (EU+Nac) HRK
= Ukupna ugovorena vrijednost bespovratnih sredstava]]*Ugovori_OPULJP[[#This Row],[STOPA NACIONALNOG SUFINANCIRANJA %]]</f>
        <v>68283.206999999995</v>
      </c>
      <c r="R3803" s="20">
        <f>Ugovori_OPULJP[[#This Row],[Bespovratna sredstva - Nacionalni dio - HRK]]/7.5345</f>
        <v>9062.739000597252</v>
      </c>
      <c r="S3803" s="21">
        <v>455221.38</v>
      </c>
      <c r="T3803" s="22">
        <f>Ugovori_OPULJP[[#This Row],[Bespovratna sredstva - Ukupno (EU+Nac) HRK
= Ukupna ugovorena vrijednost bespovratnih sredstava]]/7.5345</f>
        <v>60418.260003981683</v>
      </c>
      <c r="U3803" s="19">
        <v>0</v>
      </c>
      <c r="V3803" s="20">
        <f>Ugovori_OPULJP[[#This Row],[Javni doprinos korisnika - HRK]]/7.5345</f>
        <v>0</v>
      </c>
      <c r="W3803" s="19">
        <v>0</v>
      </c>
      <c r="X3803" s="20">
        <f>Ugovori_OPULJP[[#This Row],[Privatni doprinos korisnika - HRK]]/7.5345</f>
        <v>0</v>
      </c>
      <c r="Y3803" s="21">
        <f>Ugovori_OPULJP[[#This Row],[Bespovratna sredstva - Ukupno (EU+Nac) HRK
= Ukupna ugovorena vrijednost bespovratnih sredstava]]+Ugovori_OPULJP[[#This Row],[Javni doprinos korisnika - HRK]]+Ugovori_OPULJP[[#This Row],[Privatni doprinos korisnika - HRK]]</f>
        <v>455221.38</v>
      </c>
      <c r="Z3803" s="22">
        <f>Ugovori_OPULJP[[#This Row],[UKUPNI PRIHVATLJIVI IZDACI
TOTAL ELIGIBLE EXPENDITURE
= Bespovratna sredstva ukupno + doprinos korisnika
= Ukupni prihvatljivi troškovi
= Ukupna ugovorena vrijednost projekta HRK]]/7.5345</f>
        <v>60418.260003981683</v>
      </c>
      <c r="AA3803" s="13" t="s">
        <v>2792</v>
      </c>
      <c r="AB3803" s="13" t="s">
        <v>145</v>
      </c>
      <c r="AC3803" s="91" t="s">
        <v>13798</v>
      </c>
      <c r="AD3803" s="12" t="s">
        <v>2794</v>
      </c>
    </row>
    <row r="3804" spans="1:30" ht="88.5" customHeight="1" x14ac:dyDescent="0.3">
      <c r="A3804" s="31" t="s">
        <v>13799</v>
      </c>
      <c r="B3804" s="25" t="s">
        <v>2787</v>
      </c>
      <c r="C3804" s="26" t="s">
        <v>2788</v>
      </c>
      <c r="D3804" s="40" t="s">
        <v>2789</v>
      </c>
      <c r="E3804" s="13" t="s">
        <v>63</v>
      </c>
      <c r="F3804" s="32" t="s">
        <v>13800</v>
      </c>
      <c r="G3804" s="32" t="s">
        <v>13801</v>
      </c>
      <c r="H3804" s="29">
        <v>44608</v>
      </c>
      <c r="I3804" s="29">
        <v>45154</v>
      </c>
      <c r="J3804" s="17" t="str">
        <f>IF(Ugovori_OPULJP[[#This Row],[DATUM ZAVRŠETKA OPERACIJE]]&gt;DATE(2023,12,31),"u provedbi","završen")</f>
        <v>završen</v>
      </c>
      <c r="K3804" s="28" t="s">
        <v>235</v>
      </c>
      <c r="L3804" s="28" t="s">
        <v>235</v>
      </c>
      <c r="M3804" s="18">
        <v>0.85</v>
      </c>
      <c r="N3804" s="18">
        <v>0.15</v>
      </c>
      <c r="O3804" s="19">
        <f>Ugovori_OPULJP[[#This Row],[Bespovratna sredstva - Ukupno (EU+Nac) HRK
= Ukupna ugovorena vrijednost bespovratnih sredstava]]*Ugovori_OPULJP[[#This Row],[EU STOPA SUFINANCIRANJA %
EU CO-FINANCING RATE %]]</f>
        <v>416451.43099999998</v>
      </c>
      <c r="P3804" s="20">
        <f>Ugovori_OPULJP[[#This Row],[Bespovratna sredstva - EU dio - HRK]]/7.5345</f>
        <v>55272.603490609858</v>
      </c>
      <c r="Q3804" s="19">
        <f>Ugovori_OPULJP[[#This Row],[Bespovratna sredstva - Ukupno (EU+Nac) HRK
= Ukupna ugovorena vrijednost bespovratnih sredstava]]*Ugovori_OPULJP[[#This Row],[STOPA NACIONALNOG SUFINANCIRANJA %]]</f>
        <v>73491.428999999989</v>
      </c>
      <c r="R3804" s="20">
        <f>Ugovori_OPULJP[[#This Row],[Bespovratna sredstva - Nacionalni dio - HRK]]/7.5345</f>
        <v>9753.9888512840917</v>
      </c>
      <c r="S3804" s="21">
        <v>489942.86</v>
      </c>
      <c r="T3804" s="22">
        <f>Ugovori_OPULJP[[#This Row],[Bespovratna sredstva - Ukupno (EU+Nac) HRK
= Ukupna ugovorena vrijednost bespovratnih sredstava]]/7.5345</f>
        <v>65026.592341893949</v>
      </c>
      <c r="U3804" s="19">
        <v>0</v>
      </c>
      <c r="V3804" s="20">
        <f>Ugovori_OPULJP[[#This Row],[Javni doprinos korisnika - HRK]]/7.5345</f>
        <v>0</v>
      </c>
      <c r="W3804" s="19">
        <v>0</v>
      </c>
      <c r="X3804" s="20">
        <f>Ugovori_OPULJP[[#This Row],[Privatni doprinos korisnika - HRK]]/7.5345</f>
        <v>0</v>
      </c>
      <c r="Y3804" s="21">
        <f>Ugovori_OPULJP[[#This Row],[Bespovratna sredstva - Ukupno (EU+Nac) HRK
= Ukupna ugovorena vrijednost bespovratnih sredstava]]+Ugovori_OPULJP[[#This Row],[Javni doprinos korisnika - HRK]]+Ugovori_OPULJP[[#This Row],[Privatni doprinos korisnika - HRK]]</f>
        <v>489942.86</v>
      </c>
      <c r="Z3804" s="22">
        <f>Ugovori_OPULJP[[#This Row],[UKUPNI PRIHVATLJIVI IZDACI
TOTAL ELIGIBLE EXPENDITURE
= Bespovratna sredstva ukupno + doprinos korisnika
= Ukupni prihvatljivi troškovi
= Ukupna ugovorena vrijednost projekta HRK]]/7.5345</f>
        <v>65026.592341893949</v>
      </c>
      <c r="AA3804" s="13" t="s">
        <v>2792</v>
      </c>
      <c r="AB3804" s="13" t="s">
        <v>145</v>
      </c>
      <c r="AC3804" s="91" t="s">
        <v>13802</v>
      </c>
      <c r="AD3804" s="12" t="s">
        <v>2794</v>
      </c>
    </row>
    <row r="3805" spans="1:30" ht="88.5" customHeight="1" x14ac:dyDescent="0.3">
      <c r="A3805" s="31" t="s">
        <v>13803</v>
      </c>
      <c r="B3805" s="25" t="s">
        <v>2787</v>
      </c>
      <c r="C3805" s="26" t="s">
        <v>2788</v>
      </c>
      <c r="D3805" s="40" t="s">
        <v>2789</v>
      </c>
      <c r="E3805" s="13" t="s">
        <v>63</v>
      </c>
      <c r="F3805" s="32" t="s">
        <v>13804</v>
      </c>
      <c r="G3805" s="32" t="s">
        <v>13805</v>
      </c>
      <c r="H3805" s="29">
        <v>44530</v>
      </c>
      <c r="I3805" s="29">
        <v>45076</v>
      </c>
      <c r="J3805" s="17" t="str">
        <f>IF(Ugovori_OPULJP[[#This Row],[DATUM ZAVRŠETKA OPERACIJE]]&gt;DATE(2023,12,31),"u provedbi","završen")</f>
        <v>završen</v>
      </c>
      <c r="K3805" s="28" t="s">
        <v>417</v>
      </c>
      <c r="L3805" s="15" t="s">
        <v>21</v>
      </c>
      <c r="M3805" s="46" t="s">
        <v>3114</v>
      </c>
      <c r="N3805" s="18">
        <v>0.15</v>
      </c>
      <c r="O3805" s="19">
        <f>Ugovori_OPULJP[[#This Row],[Bespovratna sredstva - Ukupno (EU+Nac) HRK
= Ukupna ugovorena vrijednost bespovratnih sredstava]]*Ugovori_OPULJP[[#This Row],[EU STOPA SUFINANCIRANJA %
EU CO-FINANCING RATE %]]</f>
        <v>342174.69949999999</v>
      </c>
      <c r="P3805" s="20">
        <f>Ugovori_OPULJP[[#This Row],[Bespovratna sredstva - EU dio - HRK]]/7.5345</f>
        <v>45414.387086070739</v>
      </c>
      <c r="Q3805" s="19">
        <f>Ugovori_OPULJP[[#This Row],[Bespovratna sredstva - Ukupno (EU+Nac) HRK
= Ukupna ugovorena vrijednost bespovratnih sredstava]]*Ugovori_OPULJP[[#This Row],[STOPA NACIONALNOG SUFINANCIRANJA %]]</f>
        <v>60383.770499999991</v>
      </c>
      <c r="R3805" s="20">
        <f>Ugovori_OPULJP[[#This Row],[Bespovratna sredstva - Nacionalni dio - HRK]]/7.5345</f>
        <v>8014.3036034242468</v>
      </c>
      <c r="S3805" s="21">
        <v>402558.47</v>
      </c>
      <c r="T3805" s="22">
        <f>Ugovori_OPULJP[[#This Row],[Bespovratna sredstva - Ukupno (EU+Nac) HRK
= Ukupna ugovorena vrijednost bespovratnih sredstava]]/7.5345</f>
        <v>53428.690689494986</v>
      </c>
      <c r="U3805" s="19">
        <v>0</v>
      </c>
      <c r="V3805" s="20">
        <f>Ugovori_OPULJP[[#This Row],[Javni doprinos korisnika - HRK]]/7.5345</f>
        <v>0</v>
      </c>
      <c r="W3805" s="19">
        <v>0</v>
      </c>
      <c r="X3805" s="20">
        <f>Ugovori_OPULJP[[#This Row],[Privatni doprinos korisnika - HRK]]/7.5345</f>
        <v>0</v>
      </c>
      <c r="Y3805" s="21">
        <f>Ugovori_OPULJP[[#This Row],[Bespovratna sredstva - Ukupno (EU+Nac) HRK
= Ukupna ugovorena vrijednost bespovratnih sredstava]]+Ugovori_OPULJP[[#This Row],[Javni doprinos korisnika - HRK]]+Ugovori_OPULJP[[#This Row],[Privatni doprinos korisnika - HRK]]</f>
        <v>402558.47</v>
      </c>
      <c r="Z3805" s="22">
        <f>Ugovori_OPULJP[[#This Row],[UKUPNI PRIHVATLJIVI IZDACI
TOTAL ELIGIBLE EXPENDITURE
= Bespovratna sredstva ukupno + doprinos korisnika
= Ukupni prihvatljivi troškovi
= Ukupna ugovorena vrijednost projekta HRK]]/7.5345</f>
        <v>53428.690689494986</v>
      </c>
      <c r="AA3805" s="13" t="s">
        <v>2792</v>
      </c>
      <c r="AB3805" s="13" t="s">
        <v>145</v>
      </c>
      <c r="AC3805" s="91" t="s">
        <v>13806</v>
      </c>
      <c r="AD3805" s="12" t="s">
        <v>2794</v>
      </c>
    </row>
    <row r="3806" spans="1:30" ht="88.5" customHeight="1" x14ac:dyDescent="0.3">
      <c r="A3806" s="31" t="s">
        <v>13807</v>
      </c>
      <c r="B3806" s="25" t="s">
        <v>2787</v>
      </c>
      <c r="C3806" s="26" t="s">
        <v>2788</v>
      </c>
      <c r="D3806" s="40" t="s">
        <v>2789</v>
      </c>
      <c r="E3806" s="13" t="s">
        <v>63</v>
      </c>
      <c r="F3806" s="32" t="s">
        <v>13808</v>
      </c>
      <c r="G3806" s="32" t="s">
        <v>13809</v>
      </c>
      <c r="H3806" s="29">
        <v>44608</v>
      </c>
      <c r="I3806" s="29">
        <v>45154</v>
      </c>
      <c r="J3806" s="17" t="str">
        <f>IF(Ugovori_OPULJP[[#This Row],[DATUM ZAVRŠETKA OPERACIJE]]&gt;DATE(2023,12,31),"u provedbi","završen")</f>
        <v>završen</v>
      </c>
      <c r="K3806" s="28" t="s">
        <v>71</v>
      </c>
      <c r="L3806" s="28" t="s">
        <v>71</v>
      </c>
      <c r="M3806" s="38">
        <v>0.85</v>
      </c>
      <c r="N3806" s="18">
        <v>0.15</v>
      </c>
      <c r="O3806" s="19">
        <f>Ugovori_OPULJP[[#This Row],[Bespovratna sredstva - Ukupno (EU+Nac) HRK
= Ukupna ugovorena vrijednost bespovratnih sredstava]]*Ugovori_OPULJP[[#This Row],[EU STOPA SUFINANCIRANJA %
EU CO-FINANCING RATE %]]</f>
        <v>396544.125</v>
      </c>
      <c r="P3806" s="20">
        <f>Ugovori_OPULJP[[#This Row],[Bespovratna sredstva - EU dio - HRK]]/7.5345</f>
        <v>52630.449930320523</v>
      </c>
      <c r="Q3806" s="19">
        <f>Ugovori_OPULJP[[#This Row],[Bespovratna sredstva - Ukupno (EU+Nac) HRK
= Ukupna ugovorena vrijednost bespovratnih sredstava]]*Ugovori_OPULJP[[#This Row],[STOPA NACIONALNOG SUFINANCIRANJA %]]</f>
        <v>69978.375</v>
      </c>
      <c r="R3806" s="20">
        <f>Ugovori_OPULJP[[#This Row],[Bespovratna sredstva - Nacionalni dio - HRK]]/7.5345</f>
        <v>9287.726458291856</v>
      </c>
      <c r="S3806" s="19">
        <v>466522.5</v>
      </c>
      <c r="T3806" s="20">
        <f>Ugovori_OPULJP[[#This Row],[Bespovratna sredstva - Ukupno (EU+Nac) HRK
= Ukupna ugovorena vrijednost bespovratnih sredstava]]/7.5345</f>
        <v>61918.176388612381</v>
      </c>
      <c r="U3806" s="19">
        <v>0</v>
      </c>
      <c r="V3806" s="20">
        <f>Ugovori_OPULJP[[#This Row],[Javni doprinos korisnika - HRK]]/7.5345</f>
        <v>0</v>
      </c>
      <c r="W3806" s="19">
        <v>0</v>
      </c>
      <c r="X3806" s="20">
        <f>Ugovori_OPULJP[[#This Row],[Privatni doprinos korisnika - HRK]]/7.5345</f>
        <v>0</v>
      </c>
      <c r="Y3806" s="21">
        <f>Ugovori_OPULJP[[#This Row],[Bespovratna sredstva - Ukupno (EU+Nac) HRK
= Ukupna ugovorena vrijednost bespovratnih sredstava]]+Ugovori_OPULJP[[#This Row],[Javni doprinos korisnika - HRK]]+Ugovori_OPULJP[[#This Row],[Privatni doprinos korisnika - HRK]]</f>
        <v>466522.5</v>
      </c>
      <c r="Z3806" s="22">
        <f>Ugovori_OPULJP[[#This Row],[UKUPNI PRIHVATLJIVI IZDACI
TOTAL ELIGIBLE EXPENDITURE
= Bespovratna sredstva ukupno + doprinos korisnika
= Ukupni prihvatljivi troškovi
= Ukupna ugovorena vrijednost projekta HRK]]/7.5345</f>
        <v>61918.176388612381</v>
      </c>
      <c r="AA3806" s="27" t="s">
        <v>2792</v>
      </c>
      <c r="AB3806" s="27" t="s">
        <v>145</v>
      </c>
      <c r="AC3806" s="91" t="s">
        <v>13810</v>
      </c>
      <c r="AD3806" s="12" t="s">
        <v>2794</v>
      </c>
    </row>
    <row r="3807" spans="1:30" ht="88.5" customHeight="1" x14ac:dyDescent="0.3">
      <c r="A3807" s="31" t="s">
        <v>13811</v>
      </c>
      <c r="B3807" s="25" t="s">
        <v>2787</v>
      </c>
      <c r="C3807" s="26" t="s">
        <v>2788</v>
      </c>
      <c r="D3807" s="40" t="s">
        <v>2789</v>
      </c>
      <c r="E3807" s="13" t="s">
        <v>63</v>
      </c>
      <c r="F3807" s="32" t="s">
        <v>13812</v>
      </c>
      <c r="G3807" s="14" t="s">
        <v>645</v>
      </c>
      <c r="H3807" s="29">
        <v>44742</v>
      </c>
      <c r="I3807" s="29">
        <v>45107</v>
      </c>
      <c r="J3807" s="17" t="str">
        <f>IF(Ugovori_OPULJP[[#This Row],[DATUM ZAVRŠETKA OPERACIJE]]&gt;DATE(2023,12,31),"u provedbi","završen")</f>
        <v>završen</v>
      </c>
      <c r="K3807" s="37" t="s">
        <v>71</v>
      </c>
      <c r="L3807" s="28" t="s">
        <v>71</v>
      </c>
      <c r="M3807" s="18">
        <v>0.85</v>
      </c>
      <c r="N3807" s="18">
        <v>0.15</v>
      </c>
      <c r="O3807" s="19">
        <f>Ugovori_OPULJP[[#This Row],[Bespovratna sredstva - Ukupno (EU+Nac) HRK
= Ukupna ugovorena vrijednost bespovratnih sredstava]]*Ugovori_OPULJP[[#This Row],[EU STOPA SUFINANCIRANJA %
EU CO-FINANCING RATE %]]</f>
        <v>358345.55849999998</v>
      </c>
      <c r="P3807" s="20">
        <f>Ugovori_OPULJP[[#This Row],[Bespovratna sredstva - EU dio - HRK]]/7.5345</f>
        <v>47560.628907027669</v>
      </c>
      <c r="Q3807" s="19">
        <f>Ugovori_OPULJP[[#This Row],[Bespovratna sredstva - Ukupno (EU+Nac) HRK
= Ukupna ugovorena vrijednost bespovratnih sredstava]]*Ugovori_OPULJP[[#This Row],[STOPA NACIONALNOG SUFINANCIRANJA %]]</f>
        <v>63237.451499999996</v>
      </c>
      <c r="R3807" s="20">
        <f>Ugovori_OPULJP[[#This Row],[Bespovratna sredstva - Nacionalni dio - HRK]]/7.5345</f>
        <v>8393.0521600637057</v>
      </c>
      <c r="S3807" s="21">
        <v>421583.01</v>
      </c>
      <c r="T3807" s="22">
        <f>Ugovori_OPULJP[[#This Row],[Bespovratna sredstva - Ukupno (EU+Nac) HRK
= Ukupna ugovorena vrijednost bespovratnih sredstava]]/7.5345</f>
        <v>55953.681067091376</v>
      </c>
      <c r="U3807" s="19">
        <v>0</v>
      </c>
      <c r="V3807" s="20">
        <f>Ugovori_OPULJP[[#This Row],[Javni doprinos korisnika - HRK]]/7.5345</f>
        <v>0</v>
      </c>
      <c r="W3807" s="19">
        <v>0</v>
      </c>
      <c r="X3807" s="20">
        <f>Ugovori_OPULJP[[#This Row],[Privatni doprinos korisnika - HRK]]/7.5345</f>
        <v>0</v>
      </c>
      <c r="Y3807" s="21">
        <f>Ugovori_OPULJP[[#This Row],[Bespovratna sredstva - Ukupno (EU+Nac) HRK
= Ukupna ugovorena vrijednost bespovratnih sredstava]]+Ugovori_OPULJP[[#This Row],[Javni doprinos korisnika - HRK]]+Ugovori_OPULJP[[#This Row],[Privatni doprinos korisnika - HRK]]</f>
        <v>421583.01</v>
      </c>
      <c r="Z3807" s="22">
        <f>Ugovori_OPULJP[[#This Row],[UKUPNI PRIHVATLJIVI IZDACI
TOTAL ELIGIBLE EXPENDITURE
= Bespovratna sredstva ukupno + doprinos korisnika
= Ukupni prihvatljivi troškovi
= Ukupna ugovorena vrijednost projekta HRK]]/7.5345</f>
        <v>55953.681067091376</v>
      </c>
      <c r="AA3807" s="13" t="s">
        <v>2792</v>
      </c>
      <c r="AB3807" s="13" t="s">
        <v>145</v>
      </c>
      <c r="AC3807" s="91" t="s">
        <v>13813</v>
      </c>
      <c r="AD3807" s="12" t="s">
        <v>2794</v>
      </c>
    </row>
    <row r="3808" spans="1:30" ht="88.5" customHeight="1" x14ac:dyDescent="0.3">
      <c r="A3808" s="31" t="s">
        <v>13814</v>
      </c>
      <c r="B3808" s="25" t="s">
        <v>2787</v>
      </c>
      <c r="C3808" s="26" t="s">
        <v>2788</v>
      </c>
      <c r="D3808" s="40" t="s">
        <v>2789</v>
      </c>
      <c r="E3808" s="13" t="s">
        <v>63</v>
      </c>
      <c r="F3808" s="32" t="s">
        <v>13815</v>
      </c>
      <c r="G3808" s="32" t="s">
        <v>13816</v>
      </c>
      <c r="H3808" s="29">
        <v>44512</v>
      </c>
      <c r="I3808" s="29">
        <v>44969</v>
      </c>
      <c r="J3808" s="17" t="str">
        <f>IF(Ugovori_OPULJP[[#This Row],[DATUM ZAVRŠETKA OPERACIJE]]&gt;DATE(2023,12,31),"u provedbi","završen")</f>
        <v>završen</v>
      </c>
      <c r="K3808" s="37" t="s">
        <v>13817</v>
      </c>
      <c r="L3808" s="37" t="s">
        <v>21</v>
      </c>
      <c r="M3808" s="18">
        <v>0.85</v>
      </c>
      <c r="N3808" s="18">
        <v>0.15</v>
      </c>
      <c r="O3808" s="19">
        <f>Ugovori_OPULJP[[#This Row],[Bespovratna sredstva - Ukupno (EU+Nac) HRK
= Ukupna ugovorena vrijednost bespovratnih sredstava]]*Ugovori_OPULJP[[#This Row],[EU STOPA SUFINANCIRANJA %
EU CO-FINANCING RATE %]]</f>
        <v>398563.62300000002</v>
      </c>
      <c r="P3808" s="20">
        <f>Ugovori_OPULJP[[#This Row],[Bespovratna sredstva - EU dio - HRK]]/7.5345</f>
        <v>52898.483376468248</v>
      </c>
      <c r="Q3808" s="19">
        <f>Ugovori_OPULJP[[#This Row],[Bespovratna sredstva - Ukupno (EU+Nac) HRK
= Ukupna ugovorena vrijednost bespovratnih sredstava]]*Ugovori_OPULJP[[#This Row],[STOPA NACIONALNOG SUFINANCIRANJA %]]</f>
        <v>70334.756999999998</v>
      </c>
      <c r="R3808" s="20">
        <f>Ugovori_OPULJP[[#This Row],[Bespovratna sredstva - Nacionalni dio - HRK]]/7.5345</f>
        <v>9335.0264782002778</v>
      </c>
      <c r="S3808" s="21">
        <v>468898.38</v>
      </c>
      <c r="T3808" s="22">
        <f>Ugovori_OPULJP[[#This Row],[Bespovratna sredstva - Ukupno (EU+Nac) HRK
= Ukupna ugovorena vrijednost bespovratnih sredstava]]/7.5345</f>
        <v>62233.509854668519</v>
      </c>
      <c r="U3808" s="19">
        <v>0</v>
      </c>
      <c r="V3808" s="20">
        <f>Ugovori_OPULJP[[#This Row],[Javni doprinos korisnika - HRK]]/7.5345</f>
        <v>0</v>
      </c>
      <c r="W3808" s="19">
        <v>0</v>
      </c>
      <c r="X3808" s="20">
        <f>Ugovori_OPULJP[[#This Row],[Privatni doprinos korisnika - HRK]]/7.5345</f>
        <v>0</v>
      </c>
      <c r="Y3808" s="21">
        <f>Ugovori_OPULJP[[#This Row],[Bespovratna sredstva - Ukupno (EU+Nac) HRK
= Ukupna ugovorena vrijednost bespovratnih sredstava]]+Ugovori_OPULJP[[#This Row],[Javni doprinos korisnika - HRK]]+Ugovori_OPULJP[[#This Row],[Privatni doprinos korisnika - HRK]]</f>
        <v>468898.38</v>
      </c>
      <c r="Z3808" s="22">
        <f>Ugovori_OPULJP[[#This Row],[UKUPNI PRIHVATLJIVI IZDACI
TOTAL ELIGIBLE EXPENDITURE
= Bespovratna sredstva ukupno + doprinos korisnika
= Ukupni prihvatljivi troškovi
= Ukupna ugovorena vrijednost projekta HRK]]/7.5345</f>
        <v>62233.509854668519</v>
      </c>
      <c r="AA3808" s="13" t="s">
        <v>2792</v>
      </c>
      <c r="AB3808" s="13" t="s">
        <v>145</v>
      </c>
      <c r="AC3808" s="91" t="s">
        <v>13818</v>
      </c>
      <c r="AD3808" s="12" t="s">
        <v>2794</v>
      </c>
    </row>
    <row r="3809" spans="1:30" ht="88.5" customHeight="1" x14ac:dyDescent="0.3">
      <c r="A3809" s="31" t="s">
        <v>13819</v>
      </c>
      <c r="B3809" s="25" t="s">
        <v>2787</v>
      </c>
      <c r="C3809" s="26" t="s">
        <v>2788</v>
      </c>
      <c r="D3809" s="26" t="s">
        <v>2789</v>
      </c>
      <c r="E3809" s="27" t="s">
        <v>63</v>
      </c>
      <c r="F3809" s="32" t="s">
        <v>13820</v>
      </c>
      <c r="G3809" s="14" t="s">
        <v>12423</v>
      </c>
      <c r="H3809" s="29">
        <v>44672</v>
      </c>
      <c r="I3809" s="29">
        <v>45220</v>
      </c>
      <c r="J3809" s="17" t="str">
        <f>IF(Ugovori_OPULJP[[#This Row],[DATUM ZAVRŠETKA OPERACIJE]]&gt;DATE(2023,12,31),"u provedbi","završen")</f>
        <v>završen</v>
      </c>
      <c r="K3809" s="37" t="s">
        <v>192</v>
      </c>
      <c r="L3809" s="37" t="s">
        <v>192</v>
      </c>
      <c r="M3809" s="59" t="s">
        <v>3114</v>
      </c>
      <c r="N3809" s="18">
        <v>0.15</v>
      </c>
      <c r="O3809" s="19">
        <f>Ugovori_OPULJP[[#This Row],[Bespovratna sredstva - Ukupno (EU+Nac) HRK
= Ukupna ugovorena vrijednost bespovratnih sredstava]]*Ugovori_OPULJP[[#This Row],[EU STOPA SUFINANCIRANJA %
EU CO-FINANCING RATE %]]</f>
        <v>420476.79300000001</v>
      </c>
      <c r="P3809" s="20">
        <f>Ugovori_OPULJP[[#This Row],[Bespovratna sredstva - EU dio - HRK]]/7.5345</f>
        <v>55806.860840135378</v>
      </c>
      <c r="Q3809" s="19">
        <f>Ugovori_OPULJP[[#This Row],[Bespovratna sredstva - Ukupno (EU+Nac) HRK
= Ukupna ugovorena vrijednost bespovratnih sredstava]]*Ugovori_OPULJP[[#This Row],[STOPA NACIONALNOG SUFINANCIRANJA %]]</f>
        <v>74201.786999999997</v>
      </c>
      <c r="R3809" s="20">
        <f>Ugovori_OPULJP[[#This Row],[Bespovratna sredstva - Nacionalni dio - HRK]]/7.5345</f>
        <v>9848.2695600238894</v>
      </c>
      <c r="S3809" s="21">
        <v>494678.58</v>
      </c>
      <c r="T3809" s="22">
        <f>Ugovori_OPULJP[[#This Row],[Bespovratna sredstva - Ukupno (EU+Nac) HRK
= Ukupna ugovorena vrijednost bespovratnih sredstava]]/7.5345</f>
        <v>65655.130400159265</v>
      </c>
      <c r="U3809" s="19">
        <v>0</v>
      </c>
      <c r="V3809" s="20">
        <f>Ugovori_OPULJP[[#This Row],[Javni doprinos korisnika - HRK]]/7.5345</f>
        <v>0</v>
      </c>
      <c r="W3809" s="19">
        <v>0</v>
      </c>
      <c r="X3809" s="20">
        <f>Ugovori_OPULJP[[#This Row],[Privatni doprinos korisnika - HRK]]/7.5345</f>
        <v>0</v>
      </c>
      <c r="Y3809" s="21">
        <f>Ugovori_OPULJP[[#This Row],[Bespovratna sredstva - Ukupno (EU+Nac) HRK
= Ukupna ugovorena vrijednost bespovratnih sredstava]]+Ugovori_OPULJP[[#This Row],[Javni doprinos korisnika - HRK]]+Ugovori_OPULJP[[#This Row],[Privatni doprinos korisnika - HRK]]</f>
        <v>494678.58</v>
      </c>
      <c r="Z3809" s="22">
        <f>Ugovori_OPULJP[[#This Row],[UKUPNI PRIHVATLJIVI IZDACI
TOTAL ELIGIBLE EXPENDITURE
= Bespovratna sredstva ukupno + doprinos korisnika
= Ukupni prihvatljivi troškovi
= Ukupna ugovorena vrijednost projekta HRK]]/7.5345</f>
        <v>65655.130400159265</v>
      </c>
      <c r="AA3809" s="13" t="s">
        <v>2792</v>
      </c>
      <c r="AB3809" s="13" t="s">
        <v>145</v>
      </c>
      <c r="AC3809" s="91" t="s">
        <v>13821</v>
      </c>
      <c r="AD3809" s="12" t="s">
        <v>2794</v>
      </c>
    </row>
    <row r="3810" spans="1:30" ht="88.5" customHeight="1" x14ac:dyDescent="0.3">
      <c r="A3810" s="31" t="s">
        <v>13822</v>
      </c>
      <c r="B3810" s="25" t="s">
        <v>2787</v>
      </c>
      <c r="C3810" s="26" t="s">
        <v>2788</v>
      </c>
      <c r="D3810" s="40" t="s">
        <v>2789</v>
      </c>
      <c r="E3810" s="13" t="s">
        <v>63</v>
      </c>
      <c r="F3810" s="32" t="s">
        <v>13823</v>
      </c>
      <c r="G3810" s="32" t="s">
        <v>7440</v>
      </c>
      <c r="H3810" s="29">
        <v>44670</v>
      </c>
      <c r="I3810" s="29">
        <v>45035</v>
      </c>
      <c r="J3810" s="17" t="str">
        <f>IF(Ugovori_OPULJP[[#This Row],[DATUM ZAVRŠETKA OPERACIJE]]&gt;DATE(2023,12,31),"u provedbi","završen")</f>
        <v>završen</v>
      </c>
      <c r="K3810" s="37" t="s">
        <v>173</v>
      </c>
      <c r="L3810" s="37" t="s">
        <v>21</v>
      </c>
      <c r="M3810" s="18">
        <v>0.85</v>
      </c>
      <c r="N3810" s="18">
        <v>0.15</v>
      </c>
      <c r="O3810" s="19">
        <f>Ugovori_OPULJP[[#This Row],[Bespovratna sredstva - Ukupno (EU+Nac) HRK
= Ukupna ugovorena vrijednost bespovratnih sredstava]]*Ugovori_OPULJP[[#This Row],[EU STOPA SUFINANCIRANJA %
EU CO-FINANCING RATE %]]</f>
        <v>400299.85</v>
      </c>
      <c r="P3810" s="20">
        <f>Ugovori_OPULJP[[#This Row],[Bespovratna sredstva - EU dio - HRK]]/7.5345</f>
        <v>53128.920299953541</v>
      </c>
      <c r="Q3810" s="19">
        <f>Ugovori_OPULJP[[#This Row],[Bespovratna sredstva - Ukupno (EU+Nac) HRK
= Ukupna ugovorena vrijednost bespovratnih sredstava]]*Ugovori_OPULJP[[#This Row],[STOPA NACIONALNOG SUFINANCIRANJA %]]</f>
        <v>70641.149999999994</v>
      </c>
      <c r="R3810" s="20">
        <f>Ugovori_OPULJP[[#This Row],[Bespovratna sredstva - Nacionalni dio - HRK]]/7.5345</f>
        <v>9375.6918176388608</v>
      </c>
      <c r="S3810" s="21">
        <v>470941</v>
      </c>
      <c r="T3810" s="22">
        <f>Ugovori_OPULJP[[#This Row],[Bespovratna sredstva - Ukupno (EU+Nac) HRK
= Ukupna ugovorena vrijednost bespovratnih sredstava]]/7.5345</f>
        <v>62504.612117592405</v>
      </c>
      <c r="U3810" s="19">
        <v>0</v>
      </c>
      <c r="V3810" s="20">
        <f>Ugovori_OPULJP[[#This Row],[Javni doprinos korisnika - HRK]]/7.5345</f>
        <v>0</v>
      </c>
      <c r="W3810" s="19">
        <v>0</v>
      </c>
      <c r="X3810" s="20">
        <f>Ugovori_OPULJP[[#This Row],[Privatni doprinos korisnika - HRK]]/7.5345</f>
        <v>0</v>
      </c>
      <c r="Y3810" s="21">
        <f>Ugovori_OPULJP[[#This Row],[Bespovratna sredstva - Ukupno (EU+Nac) HRK
= Ukupna ugovorena vrijednost bespovratnih sredstava]]+Ugovori_OPULJP[[#This Row],[Javni doprinos korisnika - HRK]]+Ugovori_OPULJP[[#This Row],[Privatni doprinos korisnika - HRK]]</f>
        <v>470941</v>
      </c>
      <c r="Z3810" s="22">
        <f>Ugovori_OPULJP[[#This Row],[UKUPNI PRIHVATLJIVI IZDACI
TOTAL ELIGIBLE EXPENDITURE
= Bespovratna sredstva ukupno + doprinos korisnika
= Ukupni prihvatljivi troškovi
= Ukupna ugovorena vrijednost projekta HRK]]/7.5345</f>
        <v>62504.612117592405</v>
      </c>
      <c r="AA3810" s="13" t="s">
        <v>2792</v>
      </c>
      <c r="AB3810" s="13" t="s">
        <v>145</v>
      </c>
      <c r="AC3810" s="91" t="s">
        <v>13824</v>
      </c>
      <c r="AD3810" s="12" t="s">
        <v>2794</v>
      </c>
    </row>
    <row r="3811" spans="1:30" ht="88.5" customHeight="1" x14ac:dyDescent="0.3">
      <c r="A3811" s="31" t="s">
        <v>13825</v>
      </c>
      <c r="B3811" s="25" t="s">
        <v>2787</v>
      </c>
      <c r="C3811" s="26" t="s">
        <v>2788</v>
      </c>
      <c r="D3811" s="40" t="s">
        <v>2789</v>
      </c>
      <c r="E3811" s="13" t="s">
        <v>63</v>
      </c>
      <c r="F3811" s="32" t="s">
        <v>13826</v>
      </c>
      <c r="G3811" s="32" t="s">
        <v>13827</v>
      </c>
      <c r="H3811" s="29">
        <v>44670</v>
      </c>
      <c r="I3811" s="29">
        <v>45035</v>
      </c>
      <c r="J3811" s="17" t="str">
        <f>IF(Ugovori_OPULJP[[#This Row],[DATUM ZAVRŠETKA OPERACIJE]]&gt;DATE(2023,12,31),"u provedbi","završen")</f>
        <v>završen</v>
      </c>
      <c r="K3811" s="37" t="s">
        <v>13828</v>
      </c>
      <c r="L3811" s="37" t="s">
        <v>86</v>
      </c>
      <c r="M3811" s="18">
        <v>0.85</v>
      </c>
      <c r="N3811" s="18">
        <v>0.15</v>
      </c>
      <c r="O3811" s="19">
        <f>Ugovori_OPULJP[[#This Row],[Bespovratna sredstva - Ukupno (EU+Nac) HRK
= Ukupna ugovorena vrijednost bespovratnih sredstava]]*Ugovori_OPULJP[[#This Row],[EU STOPA SUFINANCIRANJA %
EU CO-FINANCING RATE %]]</f>
        <v>309388.00650000002</v>
      </c>
      <c r="P3811" s="20">
        <f>Ugovori_OPULJP[[#This Row],[Bespovratna sredstva - EU dio - HRK]]/7.5345</f>
        <v>41062.845112482581</v>
      </c>
      <c r="Q3811" s="19">
        <f>Ugovori_OPULJP[[#This Row],[Bespovratna sredstva - Ukupno (EU+Nac) HRK
= Ukupna ugovorena vrijednost bespovratnih sredstava]]*Ugovori_OPULJP[[#This Row],[STOPA NACIONALNOG SUFINANCIRANJA %]]</f>
        <v>54597.883500000004</v>
      </c>
      <c r="R3811" s="20">
        <f>Ugovori_OPULJP[[#This Row],[Bespovratna sredstva - Nacionalni dio - HRK]]/7.5345</f>
        <v>7246.3844316145733</v>
      </c>
      <c r="S3811" s="21">
        <v>363985.89</v>
      </c>
      <c r="T3811" s="22">
        <f>Ugovori_OPULJP[[#This Row],[Bespovratna sredstva - Ukupno (EU+Nac) HRK
= Ukupna ugovorena vrijednost bespovratnih sredstava]]/7.5345</f>
        <v>48309.22954409715</v>
      </c>
      <c r="U3811" s="19">
        <v>0</v>
      </c>
      <c r="V3811" s="20">
        <f>Ugovori_OPULJP[[#This Row],[Javni doprinos korisnika - HRK]]/7.5345</f>
        <v>0</v>
      </c>
      <c r="W3811" s="19">
        <v>0</v>
      </c>
      <c r="X3811" s="20">
        <f>Ugovori_OPULJP[[#This Row],[Privatni doprinos korisnika - HRK]]/7.5345</f>
        <v>0</v>
      </c>
      <c r="Y3811" s="21">
        <f>Ugovori_OPULJP[[#This Row],[Bespovratna sredstva - Ukupno (EU+Nac) HRK
= Ukupna ugovorena vrijednost bespovratnih sredstava]]+Ugovori_OPULJP[[#This Row],[Javni doprinos korisnika - HRK]]+Ugovori_OPULJP[[#This Row],[Privatni doprinos korisnika - HRK]]</f>
        <v>363985.89</v>
      </c>
      <c r="Z3811" s="22">
        <f>Ugovori_OPULJP[[#This Row],[UKUPNI PRIHVATLJIVI IZDACI
TOTAL ELIGIBLE EXPENDITURE
= Bespovratna sredstva ukupno + doprinos korisnika
= Ukupni prihvatljivi troškovi
= Ukupna ugovorena vrijednost projekta HRK]]/7.5345</f>
        <v>48309.22954409715</v>
      </c>
      <c r="AA3811" s="13" t="s">
        <v>2792</v>
      </c>
      <c r="AB3811" s="13" t="s">
        <v>145</v>
      </c>
      <c r="AC3811" s="91" t="s">
        <v>13829</v>
      </c>
      <c r="AD3811" s="12" t="s">
        <v>2794</v>
      </c>
    </row>
    <row r="3812" spans="1:30" ht="88.5" customHeight="1" x14ac:dyDescent="0.3">
      <c r="A3812" s="31" t="s">
        <v>13830</v>
      </c>
      <c r="B3812" s="25" t="s">
        <v>2787</v>
      </c>
      <c r="C3812" s="26" t="s">
        <v>2788</v>
      </c>
      <c r="D3812" s="40" t="s">
        <v>2789</v>
      </c>
      <c r="E3812" s="13" t="s">
        <v>63</v>
      </c>
      <c r="F3812" s="32" t="s">
        <v>13831</v>
      </c>
      <c r="G3812" s="32" t="s">
        <v>13832</v>
      </c>
      <c r="H3812" s="29">
        <v>44641</v>
      </c>
      <c r="I3812" s="29">
        <v>45190</v>
      </c>
      <c r="J3812" s="17" t="str">
        <f>IF(Ugovori_OPULJP[[#This Row],[DATUM ZAVRŠETKA OPERACIJE]]&gt;DATE(2023,12,31),"u provedbi","završen")</f>
        <v>završen</v>
      </c>
      <c r="K3812" s="37" t="s">
        <v>10962</v>
      </c>
      <c r="L3812" s="37" t="s">
        <v>21</v>
      </c>
      <c r="M3812" s="18">
        <v>0.85</v>
      </c>
      <c r="N3812" s="18">
        <v>0.15</v>
      </c>
      <c r="O3812" s="19">
        <f>Ugovori_OPULJP[[#This Row],[Bespovratna sredstva - Ukupno (EU+Nac) HRK
= Ukupna ugovorena vrijednost bespovratnih sredstava]]*Ugovori_OPULJP[[#This Row],[EU STOPA SUFINANCIRANJA %
EU CO-FINANCING RATE %]]</f>
        <v>354485.27499999997</v>
      </c>
      <c r="P3812" s="20">
        <f>Ugovori_OPULJP[[#This Row],[Bespovratna sredstva - EU dio - HRK]]/7.5345</f>
        <v>47048.281239631026</v>
      </c>
      <c r="Q3812" s="19">
        <f>Ugovori_OPULJP[[#This Row],[Bespovratna sredstva - Ukupno (EU+Nac) HRK
= Ukupna ugovorena vrijednost bespovratnih sredstava]]*Ugovori_OPULJP[[#This Row],[STOPA NACIONALNOG SUFINANCIRANJA %]]</f>
        <v>62556.224999999999</v>
      </c>
      <c r="R3812" s="20">
        <f>Ugovori_OPULJP[[#This Row],[Bespovratna sredstva - Nacionalni dio - HRK]]/7.5345</f>
        <v>8302.6378658172398</v>
      </c>
      <c r="S3812" s="21">
        <v>417041.5</v>
      </c>
      <c r="T3812" s="22">
        <f>Ugovori_OPULJP[[#This Row],[Bespovratna sredstva - Ukupno (EU+Nac) HRK
= Ukupna ugovorena vrijednost bespovratnih sredstava]]/7.5345</f>
        <v>55350.919105448265</v>
      </c>
      <c r="U3812" s="19">
        <v>0</v>
      </c>
      <c r="V3812" s="20">
        <f>Ugovori_OPULJP[[#This Row],[Javni doprinos korisnika - HRK]]/7.5345</f>
        <v>0</v>
      </c>
      <c r="W3812" s="19">
        <v>0</v>
      </c>
      <c r="X3812" s="20">
        <f>Ugovori_OPULJP[[#This Row],[Privatni doprinos korisnika - HRK]]/7.5345</f>
        <v>0</v>
      </c>
      <c r="Y3812" s="21">
        <f>Ugovori_OPULJP[[#This Row],[Bespovratna sredstva - Ukupno (EU+Nac) HRK
= Ukupna ugovorena vrijednost bespovratnih sredstava]]+Ugovori_OPULJP[[#This Row],[Javni doprinos korisnika - HRK]]+Ugovori_OPULJP[[#This Row],[Privatni doprinos korisnika - HRK]]</f>
        <v>417041.5</v>
      </c>
      <c r="Z3812" s="22">
        <f>Ugovori_OPULJP[[#This Row],[UKUPNI PRIHVATLJIVI IZDACI
TOTAL ELIGIBLE EXPENDITURE
= Bespovratna sredstva ukupno + doprinos korisnika
= Ukupni prihvatljivi troškovi
= Ukupna ugovorena vrijednost projekta HRK]]/7.5345</f>
        <v>55350.919105448265</v>
      </c>
      <c r="AA3812" s="13" t="s">
        <v>2792</v>
      </c>
      <c r="AB3812" s="13" t="s">
        <v>145</v>
      </c>
      <c r="AC3812" s="91" t="s">
        <v>13833</v>
      </c>
      <c r="AD3812" s="12" t="s">
        <v>2794</v>
      </c>
    </row>
    <row r="3813" spans="1:30" ht="88.5" customHeight="1" x14ac:dyDescent="0.3">
      <c r="A3813" s="31" t="s">
        <v>13834</v>
      </c>
      <c r="B3813" s="25" t="s">
        <v>2787</v>
      </c>
      <c r="C3813" s="26" t="s">
        <v>2788</v>
      </c>
      <c r="D3813" s="40" t="s">
        <v>2789</v>
      </c>
      <c r="E3813" s="13" t="s">
        <v>63</v>
      </c>
      <c r="F3813" s="32" t="s">
        <v>13835</v>
      </c>
      <c r="G3813" s="32" t="s">
        <v>13836</v>
      </c>
      <c r="H3813" s="29">
        <v>44641</v>
      </c>
      <c r="I3813" s="29">
        <v>45190</v>
      </c>
      <c r="J3813" s="17" t="str">
        <f>IF(Ugovori_OPULJP[[#This Row],[DATUM ZAVRŠETKA OPERACIJE]]&gt;DATE(2023,12,31),"u provedbi","završen")</f>
        <v>završen</v>
      </c>
      <c r="K3813" s="37" t="s">
        <v>2469</v>
      </c>
      <c r="L3813" s="37" t="s">
        <v>66</v>
      </c>
      <c r="M3813" s="18">
        <v>0.85</v>
      </c>
      <c r="N3813" s="18">
        <v>0.15</v>
      </c>
      <c r="O3813" s="19">
        <f>Ugovori_OPULJP[[#This Row],[Bespovratna sredstva - Ukupno (EU+Nac) HRK
= Ukupna ugovorena vrijednost bespovratnih sredstava]]*Ugovori_OPULJP[[#This Row],[EU STOPA SUFINANCIRANJA %
EU CO-FINANCING RATE %]]</f>
        <v>393785.49249999999</v>
      </c>
      <c r="P3813" s="20">
        <f>Ugovori_OPULJP[[#This Row],[Bespovratna sredstva - EU dio - HRK]]/7.5345</f>
        <v>52264.31647753666</v>
      </c>
      <c r="Q3813" s="19">
        <f>Ugovori_OPULJP[[#This Row],[Bespovratna sredstva - Ukupno (EU+Nac) HRK
= Ukupna ugovorena vrijednost bespovratnih sredstava]]*Ugovori_OPULJP[[#This Row],[STOPA NACIONALNOG SUFINANCIRANJA %]]</f>
        <v>69491.557499999995</v>
      </c>
      <c r="R3813" s="20">
        <f>Ugovori_OPULJP[[#This Row],[Bespovratna sredstva - Nacionalni dio - HRK]]/7.5345</f>
        <v>9223.11467250647</v>
      </c>
      <c r="S3813" s="21">
        <v>463277.05</v>
      </c>
      <c r="T3813" s="22">
        <f>Ugovori_OPULJP[[#This Row],[Bespovratna sredstva - Ukupno (EU+Nac) HRK
= Ukupna ugovorena vrijednost bespovratnih sredstava]]/7.5345</f>
        <v>61487.431150043129</v>
      </c>
      <c r="U3813" s="19">
        <v>0</v>
      </c>
      <c r="V3813" s="20">
        <f>Ugovori_OPULJP[[#This Row],[Javni doprinos korisnika - HRK]]/7.5345</f>
        <v>0</v>
      </c>
      <c r="W3813" s="19">
        <v>0</v>
      </c>
      <c r="X3813" s="20">
        <f>Ugovori_OPULJP[[#This Row],[Privatni doprinos korisnika - HRK]]/7.5345</f>
        <v>0</v>
      </c>
      <c r="Y3813" s="21">
        <f>Ugovori_OPULJP[[#This Row],[Bespovratna sredstva - Ukupno (EU+Nac) HRK
= Ukupna ugovorena vrijednost bespovratnih sredstava]]+Ugovori_OPULJP[[#This Row],[Javni doprinos korisnika - HRK]]+Ugovori_OPULJP[[#This Row],[Privatni doprinos korisnika - HRK]]</f>
        <v>463277.05</v>
      </c>
      <c r="Z3813" s="22">
        <f>Ugovori_OPULJP[[#This Row],[UKUPNI PRIHVATLJIVI IZDACI
TOTAL ELIGIBLE EXPENDITURE
= Bespovratna sredstva ukupno + doprinos korisnika
= Ukupni prihvatljivi troškovi
= Ukupna ugovorena vrijednost projekta HRK]]/7.5345</f>
        <v>61487.431150043129</v>
      </c>
      <c r="AA3813" s="13" t="s">
        <v>2792</v>
      </c>
      <c r="AB3813" s="13" t="s">
        <v>145</v>
      </c>
      <c r="AC3813" s="91" t="s">
        <v>13837</v>
      </c>
      <c r="AD3813" s="12" t="s">
        <v>2794</v>
      </c>
    </row>
    <row r="3814" spans="1:30" ht="88.5" customHeight="1" x14ac:dyDescent="0.3">
      <c r="A3814" s="31" t="s">
        <v>13838</v>
      </c>
      <c r="B3814" s="25" t="s">
        <v>2787</v>
      </c>
      <c r="C3814" s="26" t="s">
        <v>2788</v>
      </c>
      <c r="D3814" s="40" t="s">
        <v>2789</v>
      </c>
      <c r="E3814" s="13" t="s">
        <v>63</v>
      </c>
      <c r="F3814" s="32" t="s">
        <v>13839</v>
      </c>
      <c r="G3814" s="32" t="s">
        <v>13840</v>
      </c>
      <c r="H3814" s="29">
        <v>44641</v>
      </c>
      <c r="I3814" s="29">
        <v>45190</v>
      </c>
      <c r="J3814" s="17" t="str">
        <f>IF(Ugovori_OPULJP[[#This Row],[DATUM ZAVRŠETKA OPERACIJE]]&gt;DATE(2023,12,31),"u provedbi","završen")</f>
        <v>završen</v>
      </c>
      <c r="K3814" s="37" t="s">
        <v>5507</v>
      </c>
      <c r="L3814" s="37" t="s">
        <v>21</v>
      </c>
      <c r="M3814" s="18">
        <v>0.85</v>
      </c>
      <c r="N3814" s="18">
        <v>0.15</v>
      </c>
      <c r="O3814" s="19">
        <f>Ugovori_OPULJP[[#This Row],[Bespovratna sredstva - Ukupno (EU+Nac) HRK
= Ukupna ugovorena vrijednost bespovratnih sredstava]]*Ugovori_OPULJP[[#This Row],[EU STOPA SUFINANCIRANJA %
EU CO-FINANCING RATE %]]</f>
        <v>368734.75999999995</v>
      </c>
      <c r="P3814" s="20">
        <f>Ugovori_OPULJP[[#This Row],[Bespovratna sredstva - EU dio - HRK]]/7.5345</f>
        <v>48939.512907293109</v>
      </c>
      <c r="Q3814" s="19">
        <f>Ugovori_OPULJP[[#This Row],[Bespovratna sredstva - Ukupno (EU+Nac) HRK
= Ukupna ugovorena vrijednost bespovratnih sredstava]]*Ugovori_OPULJP[[#This Row],[STOPA NACIONALNOG SUFINANCIRANJA %]]</f>
        <v>65070.84</v>
      </c>
      <c r="R3814" s="20">
        <f>Ugovori_OPULJP[[#This Row],[Bespovratna sredstva - Nacionalni dio - HRK]]/7.5345</f>
        <v>8636.3846306987853</v>
      </c>
      <c r="S3814" s="21">
        <v>433805.6</v>
      </c>
      <c r="T3814" s="22">
        <f>Ugovori_OPULJP[[#This Row],[Bespovratna sredstva - Ukupno (EU+Nac) HRK
= Ukupna ugovorena vrijednost bespovratnih sredstava]]/7.5345</f>
        <v>57575.897537991899</v>
      </c>
      <c r="U3814" s="19">
        <v>0</v>
      </c>
      <c r="V3814" s="20">
        <f>Ugovori_OPULJP[[#This Row],[Javni doprinos korisnika - HRK]]/7.5345</f>
        <v>0</v>
      </c>
      <c r="W3814" s="19">
        <v>0</v>
      </c>
      <c r="X3814" s="20">
        <f>Ugovori_OPULJP[[#This Row],[Privatni doprinos korisnika - HRK]]/7.5345</f>
        <v>0</v>
      </c>
      <c r="Y3814" s="21">
        <f>Ugovori_OPULJP[[#This Row],[Bespovratna sredstva - Ukupno (EU+Nac) HRK
= Ukupna ugovorena vrijednost bespovratnih sredstava]]+Ugovori_OPULJP[[#This Row],[Javni doprinos korisnika - HRK]]+Ugovori_OPULJP[[#This Row],[Privatni doprinos korisnika - HRK]]</f>
        <v>433805.6</v>
      </c>
      <c r="Z3814" s="22">
        <f>Ugovori_OPULJP[[#This Row],[UKUPNI PRIHVATLJIVI IZDACI
TOTAL ELIGIBLE EXPENDITURE
= Bespovratna sredstva ukupno + doprinos korisnika
= Ukupni prihvatljivi troškovi
= Ukupna ugovorena vrijednost projekta HRK]]/7.5345</f>
        <v>57575.897537991899</v>
      </c>
      <c r="AA3814" s="13" t="s">
        <v>2792</v>
      </c>
      <c r="AB3814" s="13" t="s">
        <v>145</v>
      </c>
      <c r="AC3814" s="91" t="s">
        <v>13841</v>
      </c>
      <c r="AD3814" s="12" t="s">
        <v>2794</v>
      </c>
    </row>
    <row r="3815" spans="1:30" ht="88.5" customHeight="1" x14ac:dyDescent="0.3">
      <c r="A3815" s="31" t="s">
        <v>13842</v>
      </c>
      <c r="B3815" s="25" t="s">
        <v>2787</v>
      </c>
      <c r="C3815" s="26" t="s">
        <v>2788</v>
      </c>
      <c r="D3815" s="40" t="s">
        <v>2789</v>
      </c>
      <c r="E3815" s="13" t="s">
        <v>63</v>
      </c>
      <c r="F3815" s="32" t="s">
        <v>13843</v>
      </c>
      <c r="G3815" s="32" t="s">
        <v>13844</v>
      </c>
      <c r="H3815" s="29">
        <v>44532</v>
      </c>
      <c r="I3815" s="29">
        <v>44897</v>
      </c>
      <c r="J3815" s="17" t="str">
        <f>IF(Ugovori_OPULJP[[#This Row],[DATUM ZAVRŠETKA OPERACIJE]]&gt;DATE(2023,12,31),"u provedbi","završen")</f>
        <v>završen</v>
      </c>
      <c r="K3815" s="28" t="s">
        <v>7255</v>
      </c>
      <c r="L3815" s="28" t="s">
        <v>324</v>
      </c>
      <c r="M3815" s="46" t="s">
        <v>3114</v>
      </c>
      <c r="N3815" s="18">
        <v>0.15</v>
      </c>
      <c r="O3815" s="19">
        <f>Ugovori_OPULJP[[#This Row],[Bespovratna sredstva - Ukupno (EU+Nac) HRK
= Ukupna ugovorena vrijednost bespovratnih sredstava]]*Ugovori_OPULJP[[#This Row],[EU STOPA SUFINANCIRANJA %
EU CO-FINANCING RATE %]]</f>
        <v>395257.76049999997</v>
      </c>
      <c r="P3815" s="20">
        <f>Ugovori_OPULJP[[#This Row],[Bespovratna sredstva - EU dio - HRK]]/7.5345</f>
        <v>52459.72002123564</v>
      </c>
      <c r="Q3815" s="19">
        <f>Ugovori_OPULJP[[#This Row],[Bespovratna sredstva - Ukupno (EU+Nac) HRK
= Ukupna ugovorena vrijednost bespovratnih sredstava]]*Ugovori_OPULJP[[#This Row],[STOPA NACIONALNOG SUFINANCIRANJA %]]</f>
        <v>69751.369500000001</v>
      </c>
      <c r="R3815" s="20">
        <f>Ugovori_OPULJP[[#This Row],[Bespovratna sredstva - Nacionalni dio - HRK]]/7.5345</f>
        <v>9257.5976508062904</v>
      </c>
      <c r="S3815" s="21">
        <v>465009.13</v>
      </c>
      <c r="T3815" s="22">
        <f>Ugovori_OPULJP[[#This Row],[Bespovratna sredstva - Ukupno (EU+Nac) HRK
= Ukupna ugovorena vrijednost bespovratnih sredstava]]/7.5345</f>
        <v>61717.317672041936</v>
      </c>
      <c r="U3815" s="19">
        <v>0</v>
      </c>
      <c r="V3815" s="20">
        <f>Ugovori_OPULJP[[#This Row],[Javni doprinos korisnika - HRK]]/7.5345</f>
        <v>0</v>
      </c>
      <c r="W3815" s="19">
        <v>0</v>
      </c>
      <c r="X3815" s="20">
        <f>Ugovori_OPULJP[[#This Row],[Privatni doprinos korisnika - HRK]]/7.5345</f>
        <v>0</v>
      </c>
      <c r="Y3815" s="21">
        <f>Ugovori_OPULJP[[#This Row],[Bespovratna sredstva - Ukupno (EU+Nac) HRK
= Ukupna ugovorena vrijednost bespovratnih sredstava]]+Ugovori_OPULJP[[#This Row],[Javni doprinos korisnika - HRK]]+Ugovori_OPULJP[[#This Row],[Privatni doprinos korisnika - HRK]]</f>
        <v>465009.13</v>
      </c>
      <c r="Z3815" s="22">
        <f>Ugovori_OPULJP[[#This Row],[UKUPNI PRIHVATLJIVI IZDACI
TOTAL ELIGIBLE EXPENDITURE
= Bespovratna sredstva ukupno + doprinos korisnika
= Ukupni prihvatljivi troškovi
= Ukupna ugovorena vrijednost projekta HRK]]/7.5345</f>
        <v>61717.317672041936</v>
      </c>
      <c r="AA3815" s="13" t="s">
        <v>2792</v>
      </c>
      <c r="AB3815" s="13" t="s">
        <v>145</v>
      </c>
      <c r="AC3815" s="91" t="s">
        <v>13845</v>
      </c>
      <c r="AD3815" s="12" t="s">
        <v>2794</v>
      </c>
    </row>
    <row r="3816" spans="1:30" ht="88.5" customHeight="1" x14ac:dyDescent="0.3">
      <c r="A3816" s="31" t="s">
        <v>13846</v>
      </c>
      <c r="B3816" s="25" t="s">
        <v>2787</v>
      </c>
      <c r="C3816" s="26" t="s">
        <v>2788</v>
      </c>
      <c r="D3816" s="40" t="s">
        <v>2789</v>
      </c>
      <c r="E3816" s="13" t="s">
        <v>63</v>
      </c>
      <c r="F3816" s="32" t="s">
        <v>13847</v>
      </c>
      <c r="G3816" s="32" t="s">
        <v>7556</v>
      </c>
      <c r="H3816" s="29">
        <v>44670</v>
      </c>
      <c r="I3816" s="29">
        <v>45218</v>
      </c>
      <c r="J3816" s="17" t="str">
        <f>IF(Ugovori_OPULJP[[#This Row],[DATUM ZAVRŠETKA OPERACIJE]]&gt;DATE(2023,12,31),"u provedbi","završen")</f>
        <v>završen</v>
      </c>
      <c r="K3816" s="37" t="s">
        <v>329</v>
      </c>
      <c r="L3816" s="37" t="s">
        <v>329</v>
      </c>
      <c r="M3816" s="18">
        <v>0.85</v>
      </c>
      <c r="N3816" s="18">
        <v>0.15</v>
      </c>
      <c r="O3816" s="19">
        <f>Ugovori_OPULJP[[#This Row],[Bespovratna sredstva - Ukupno (EU+Nac) HRK
= Ukupna ugovorena vrijednost bespovratnih sredstava]]*Ugovori_OPULJP[[#This Row],[EU STOPA SUFINANCIRANJA %
EU CO-FINANCING RATE %]]</f>
        <v>335864.52899999998</v>
      </c>
      <c r="P3816" s="20">
        <f>Ugovori_OPULJP[[#This Row],[Bespovratna sredstva - EU dio - HRK]]/7.5345</f>
        <v>44576.883535735615</v>
      </c>
      <c r="Q3816" s="19">
        <f>Ugovori_OPULJP[[#This Row],[Bespovratna sredstva - Ukupno (EU+Nac) HRK
= Ukupna ugovorena vrijednost bespovratnih sredstava]]*Ugovori_OPULJP[[#This Row],[STOPA NACIONALNOG SUFINANCIRANJA %]]</f>
        <v>59270.210999999996</v>
      </c>
      <c r="R3816" s="20">
        <f>Ugovori_OPULJP[[#This Row],[Bespovratna sredstva - Nacionalni dio - HRK]]/7.5345</f>
        <v>7866.5088592474604</v>
      </c>
      <c r="S3816" s="21">
        <v>395134.74</v>
      </c>
      <c r="T3816" s="22">
        <f>Ugovori_OPULJP[[#This Row],[Bespovratna sredstva - Ukupno (EU+Nac) HRK
= Ukupna ugovorena vrijednost bespovratnih sredstava]]/7.5345</f>
        <v>52443.392394983071</v>
      </c>
      <c r="U3816" s="19">
        <v>0</v>
      </c>
      <c r="V3816" s="20">
        <f>Ugovori_OPULJP[[#This Row],[Javni doprinos korisnika - HRK]]/7.5345</f>
        <v>0</v>
      </c>
      <c r="W3816" s="19">
        <v>0</v>
      </c>
      <c r="X3816" s="20">
        <f>Ugovori_OPULJP[[#This Row],[Privatni doprinos korisnika - HRK]]/7.5345</f>
        <v>0</v>
      </c>
      <c r="Y3816" s="21">
        <f>Ugovori_OPULJP[[#This Row],[Bespovratna sredstva - Ukupno (EU+Nac) HRK
= Ukupna ugovorena vrijednost bespovratnih sredstava]]+Ugovori_OPULJP[[#This Row],[Javni doprinos korisnika - HRK]]+Ugovori_OPULJP[[#This Row],[Privatni doprinos korisnika - HRK]]</f>
        <v>395134.74</v>
      </c>
      <c r="Z3816" s="22">
        <f>Ugovori_OPULJP[[#This Row],[UKUPNI PRIHVATLJIVI IZDACI
TOTAL ELIGIBLE EXPENDITURE
= Bespovratna sredstva ukupno + doprinos korisnika
= Ukupni prihvatljivi troškovi
= Ukupna ugovorena vrijednost projekta HRK]]/7.5345</f>
        <v>52443.392394983071</v>
      </c>
      <c r="AA3816" s="13" t="s">
        <v>2792</v>
      </c>
      <c r="AB3816" s="13" t="s">
        <v>145</v>
      </c>
      <c r="AC3816" s="91" t="s">
        <v>13848</v>
      </c>
      <c r="AD3816" s="12" t="s">
        <v>2794</v>
      </c>
    </row>
    <row r="3817" spans="1:30" ht="88.5" customHeight="1" x14ac:dyDescent="0.3">
      <c r="A3817" s="31" t="s">
        <v>13849</v>
      </c>
      <c r="B3817" s="25" t="s">
        <v>2787</v>
      </c>
      <c r="C3817" s="26" t="s">
        <v>2788</v>
      </c>
      <c r="D3817" s="40" t="s">
        <v>2789</v>
      </c>
      <c r="E3817" s="13" t="s">
        <v>63</v>
      </c>
      <c r="F3817" s="32" t="s">
        <v>13850</v>
      </c>
      <c r="G3817" s="32" t="s">
        <v>13851</v>
      </c>
      <c r="H3817" s="29">
        <v>44537</v>
      </c>
      <c r="I3817" s="29">
        <v>44902</v>
      </c>
      <c r="J3817" s="17" t="str">
        <f>IF(Ugovori_OPULJP[[#This Row],[DATUM ZAVRŠETKA OPERACIJE]]&gt;DATE(2023,12,31),"u provedbi","završen")</f>
        <v>završen</v>
      </c>
      <c r="K3817" s="28" t="s">
        <v>20</v>
      </c>
      <c r="L3817" s="28" t="s">
        <v>21</v>
      </c>
      <c r="M3817" s="46" t="s">
        <v>3114</v>
      </c>
      <c r="N3817" s="18">
        <v>0.15</v>
      </c>
      <c r="O3817" s="19">
        <f>Ugovori_OPULJP[[#This Row],[Bespovratna sredstva - Ukupno (EU+Nac) HRK
= Ukupna ugovorena vrijednost bespovratnih sredstava]]*Ugovori_OPULJP[[#This Row],[EU STOPA SUFINANCIRANJA %
EU CO-FINANCING RATE %]]</f>
        <v>367880</v>
      </c>
      <c r="P3817" s="20">
        <f>Ugovori_OPULJP[[#This Row],[Bespovratna sredstva - EU dio - HRK]]/7.5345</f>
        <v>48826.066759572626</v>
      </c>
      <c r="Q3817" s="19">
        <f>Ugovori_OPULJP[[#This Row],[Bespovratna sredstva - Ukupno (EU+Nac) HRK
= Ukupna ugovorena vrijednost bespovratnih sredstava]]*Ugovori_OPULJP[[#This Row],[STOPA NACIONALNOG SUFINANCIRANJA %]]</f>
        <v>64920</v>
      </c>
      <c r="R3817" s="20">
        <f>Ugovori_OPULJP[[#This Row],[Bespovratna sredstva - Nacionalni dio - HRK]]/7.5345</f>
        <v>8616.3647222775235</v>
      </c>
      <c r="S3817" s="21">
        <v>432800</v>
      </c>
      <c r="T3817" s="22">
        <f>Ugovori_OPULJP[[#This Row],[Bespovratna sredstva - Ukupno (EU+Nac) HRK
= Ukupna ugovorena vrijednost bespovratnih sredstava]]/7.5345</f>
        <v>57442.431481850152</v>
      </c>
      <c r="U3817" s="19">
        <v>0</v>
      </c>
      <c r="V3817" s="20">
        <f>Ugovori_OPULJP[[#This Row],[Javni doprinos korisnika - HRK]]/7.5345</f>
        <v>0</v>
      </c>
      <c r="W3817" s="19">
        <v>0</v>
      </c>
      <c r="X3817" s="20">
        <f>Ugovori_OPULJP[[#This Row],[Privatni doprinos korisnika - HRK]]/7.5345</f>
        <v>0</v>
      </c>
      <c r="Y3817" s="21">
        <f>Ugovori_OPULJP[[#This Row],[Bespovratna sredstva - Ukupno (EU+Nac) HRK
= Ukupna ugovorena vrijednost bespovratnih sredstava]]+Ugovori_OPULJP[[#This Row],[Javni doprinos korisnika - HRK]]+Ugovori_OPULJP[[#This Row],[Privatni doprinos korisnika - HRK]]</f>
        <v>432800</v>
      </c>
      <c r="Z3817" s="22">
        <f>Ugovori_OPULJP[[#This Row],[UKUPNI PRIHVATLJIVI IZDACI
TOTAL ELIGIBLE EXPENDITURE
= Bespovratna sredstva ukupno + doprinos korisnika
= Ukupni prihvatljivi troškovi
= Ukupna ugovorena vrijednost projekta HRK]]/7.5345</f>
        <v>57442.431481850152</v>
      </c>
      <c r="AA3817" s="13" t="s">
        <v>2792</v>
      </c>
      <c r="AB3817" s="13" t="s">
        <v>145</v>
      </c>
      <c r="AC3817" s="91" t="s">
        <v>13852</v>
      </c>
      <c r="AD3817" s="12" t="s">
        <v>2794</v>
      </c>
    </row>
    <row r="3818" spans="1:30" ht="88.5" customHeight="1" x14ac:dyDescent="0.3">
      <c r="A3818" s="31" t="s">
        <v>13853</v>
      </c>
      <c r="B3818" s="25" t="s">
        <v>2787</v>
      </c>
      <c r="C3818" s="26" t="s">
        <v>2788</v>
      </c>
      <c r="D3818" s="40" t="s">
        <v>2789</v>
      </c>
      <c r="E3818" s="13" t="s">
        <v>63</v>
      </c>
      <c r="F3818" s="32" t="s">
        <v>13854</v>
      </c>
      <c r="G3818" s="32" t="s">
        <v>1202</v>
      </c>
      <c r="H3818" s="29">
        <v>44641</v>
      </c>
      <c r="I3818" s="29">
        <v>45190</v>
      </c>
      <c r="J3818" s="17" t="str">
        <f>IF(Ugovori_OPULJP[[#This Row],[DATUM ZAVRŠETKA OPERACIJE]]&gt;DATE(2023,12,31),"u provedbi","završen")</f>
        <v>završen</v>
      </c>
      <c r="K3818" s="37" t="s">
        <v>362</v>
      </c>
      <c r="L3818" s="37" t="s">
        <v>362</v>
      </c>
      <c r="M3818" s="18">
        <v>0.85</v>
      </c>
      <c r="N3818" s="18">
        <v>0.15</v>
      </c>
      <c r="O3818" s="19">
        <f>Ugovori_OPULJP[[#This Row],[Bespovratna sredstva - Ukupno (EU+Nac) HRK
= Ukupna ugovorena vrijednost bespovratnih sredstava]]*Ugovori_OPULJP[[#This Row],[EU STOPA SUFINANCIRANJA %
EU CO-FINANCING RATE %]]</f>
        <v>390343.98699999996</v>
      </c>
      <c r="P3818" s="20">
        <f>Ugovori_OPULJP[[#This Row],[Bespovratna sredstva - EU dio - HRK]]/7.5345</f>
        <v>51807.550202402272</v>
      </c>
      <c r="Q3818" s="19">
        <f>Ugovori_OPULJP[[#This Row],[Bespovratna sredstva - Ukupno (EU+Nac) HRK
= Ukupna ugovorena vrijednost bespovratnih sredstava]]*Ugovori_OPULJP[[#This Row],[STOPA NACIONALNOG SUFINANCIRANJA %]]</f>
        <v>68884.232999999993</v>
      </c>
      <c r="R3818" s="20">
        <f>Ugovori_OPULJP[[#This Row],[Bespovratna sredstva - Nacionalni dio - HRK]]/7.5345</f>
        <v>9142.5088592474604</v>
      </c>
      <c r="S3818" s="21">
        <v>459228.22</v>
      </c>
      <c r="T3818" s="22">
        <f>Ugovori_OPULJP[[#This Row],[Bespovratna sredstva - Ukupno (EU+Nac) HRK
= Ukupna ugovorena vrijednost bespovratnih sredstava]]/7.5345</f>
        <v>60950.059061649736</v>
      </c>
      <c r="U3818" s="19">
        <v>0</v>
      </c>
      <c r="V3818" s="20">
        <f>Ugovori_OPULJP[[#This Row],[Javni doprinos korisnika - HRK]]/7.5345</f>
        <v>0</v>
      </c>
      <c r="W3818" s="19">
        <v>0</v>
      </c>
      <c r="X3818" s="20">
        <f>Ugovori_OPULJP[[#This Row],[Privatni doprinos korisnika - HRK]]/7.5345</f>
        <v>0</v>
      </c>
      <c r="Y3818" s="21">
        <f>Ugovori_OPULJP[[#This Row],[Bespovratna sredstva - Ukupno (EU+Nac) HRK
= Ukupna ugovorena vrijednost bespovratnih sredstava]]+Ugovori_OPULJP[[#This Row],[Javni doprinos korisnika - HRK]]+Ugovori_OPULJP[[#This Row],[Privatni doprinos korisnika - HRK]]</f>
        <v>459228.22</v>
      </c>
      <c r="Z3818" s="22">
        <f>Ugovori_OPULJP[[#This Row],[UKUPNI PRIHVATLJIVI IZDACI
TOTAL ELIGIBLE EXPENDITURE
= Bespovratna sredstva ukupno + doprinos korisnika
= Ukupni prihvatljivi troškovi
= Ukupna ugovorena vrijednost projekta HRK]]/7.5345</f>
        <v>60950.059061649736</v>
      </c>
      <c r="AA3818" s="13" t="s">
        <v>2792</v>
      </c>
      <c r="AB3818" s="13" t="s">
        <v>145</v>
      </c>
      <c r="AC3818" s="91" t="s">
        <v>13855</v>
      </c>
      <c r="AD3818" s="12" t="s">
        <v>2794</v>
      </c>
    </row>
    <row r="3819" spans="1:30" ht="88.5" customHeight="1" x14ac:dyDescent="0.3">
      <c r="A3819" s="31" t="s">
        <v>13856</v>
      </c>
      <c r="B3819" s="25" t="s">
        <v>2787</v>
      </c>
      <c r="C3819" s="26" t="s">
        <v>2788</v>
      </c>
      <c r="D3819" s="40" t="s">
        <v>2789</v>
      </c>
      <c r="E3819" s="13" t="s">
        <v>63</v>
      </c>
      <c r="F3819" s="32" t="s">
        <v>13857</v>
      </c>
      <c r="G3819" s="32" t="s">
        <v>1648</v>
      </c>
      <c r="H3819" s="29">
        <v>44648</v>
      </c>
      <c r="I3819" s="29">
        <v>45197</v>
      </c>
      <c r="J3819" s="17" t="str">
        <f>IF(Ugovori_OPULJP[[#This Row],[DATUM ZAVRŠETKA OPERACIJE]]&gt;DATE(2023,12,31),"u provedbi","završen")</f>
        <v>završen</v>
      </c>
      <c r="K3819" s="28" t="s">
        <v>380</v>
      </c>
      <c r="L3819" s="28" t="s">
        <v>380</v>
      </c>
      <c r="M3819" s="18">
        <v>0.85</v>
      </c>
      <c r="N3819" s="18">
        <v>0.15</v>
      </c>
      <c r="O3819" s="19">
        <f>Ugovori_OPULJP[[#This Row],[Bespovratna sredstva - Ukupno (EU+Nac) HRK
= Ukupna ugovorena vrijednost bespovratnih sredstava]]*Ugovori_OPULJP[[#This Row],[EU STOPA SUFINANCIRANJA %
EU CO-FINANCING RATE %]]</f>
        <v>345349.48349999997</v>
      </c>
      <c r="P3819" s="20">
        <f>Ugovori_OPULJP[[#This Row],[Bespovratna sredstva - EU dio - HRK]]/7.5345</f>
        <v>45835.753334660556</v>
      </c>
      <c r="Q3819" s="19">
        <f>Ugovori_OPULJP[[#This Row],[Bespovratna sredstva - Ukupno (EU+Nac) HRK
= Ukupna ugovorena vrijednost bespovratnih sredstava]]*Ugovori_OPULJP[[#This Row],[STOPA NACIONALNOG SUFINANCIRANJA %]]</f>
        <v>60944.0265</v>
      </c>
      <c r="R3819" s="20">
        <f>Ugovori_OPULJP[[#This Row],[Bespovratna sredstva - Nacionalni dio - HRK]]/7.5345</f>
        <v>8088.662353175393</v>
      </c>
      <c r="S3819" s="21">
        <v>406293.51</v>
      </c>
      <c r="T3819" s="22">
        <f>Ugovori_OPULJP[[#This Row],[Bespovratna sredstva - Ukupno (EU+Nac) HRK
= Ukupna ugovorena vrijednost bespovratnih sredstava]]/7.5345</f>
        <v>53924.41568783595</v>
      </c>
      <c r="U3819" s="19">
        <v>0</v>
      </c>
      <c r="V3819" s="20">
        <f>Ugovori_OPULJP[[#This Row],[Javni doprinos korisnika - HRK]]/7.5345</f>
        <v>0</v>
      </c>
      <c r="W3819" s="19">
        <v>0</v>
      </c>
      <c r="X3819" s="20">
        <f>Ugovori_OPULJP[[#This Row],[Privatni doprinos korisnika - HRK]]/7.5345</f>
        <v>0</v>
      </c>
      <c r="Y3819" s="21">
        <f>Ugovori_OPULJP[[#This Row],[Bespovratna sredstva - Ukupno (EU+Nac) HRK
= Ukupna ugovorena vrijednost bespovratnih sredstava]]+Ugovori_OPULJP[[#This Row],[Javni doprinos korisnika - HRK]]+Ugovori_OPULJP[[#This Row],[Privatni doprinos korisnika - HRK]]</f>
        <v>406293.51</v>
      </c>
      <c r="Z3819" s="22">
        <f>Ugovori_OPULJP[[#This Row],[UKUPNI PRIHVATLJIVI IZDACI
TOTAL ELIGIBLE EXPENDITURE
= Bespovratna sredstva ukupno + doprinos korisnika
= Ukupni prihvatljivi troškovi
= Ukupna ugovorena vrijednost projekta HRK]]/7.5345</f>
        <v>53924.41568783595</v>
      </c>
      <c r="AA3819" s="13" t="s">
        <v>2792</v>
      </c>
      <c r="AB3819" s="13" t="s">
        <v>145</v>
      </c>
      <c r="AC3819" s="91" t="s">
        <v>13858</v>
      </c>
      <c r="AD3819" s="12" t="s">
        <v>2794</v>
      </c>
    </row>
    <row r="3820" spans="1:30" ht="88.5" customHeight="1" x14ac:dyDescent="0.3">
      <c r="A3820" s="31" t="s">
        <v>13859</v>
      </c>
      <c r="B3820" s="25" t="s">
        <v>2787</v>
      </c>
      <c r="C3820" s="26" t="s">
        <v>2788</v>
      </c>
      <c r="D3820" s="40" t="s">
        <v>2789</v>
      </c>
      <c r="E3820" s="13" t="s">
        <v>63</v>
      </c>
      <c r="F3820" s="32" t="s">
        <v>13860</v>
      </c>
      <c r="G3820" s="32" t="s">
        <v>13861</v>
      </c>
      <c r="H3820" s="29">
        <v>44536</v>
      </c>
      <c r="I3820" s="29">
        <v>44991</v>
      </c>
      <c r="J3820" s="17" t="str">
        <f>IF(Ugovori_OPULJP[[#This Row],[DATUM ZAVRŠETKA OPERACIJE]]&gt;DATE(2023,12,31),"u provedbi","završen")</f>
        <v>završen</v>
      </c>
      <c r="K3820" s="28" t="s">
        <v>13862</v>
      </c>
      <c r="L3820" s="28" t="s">
        <v>21</v>
      </c>
      <c r="M3820" s="46" t="s">
        <v>3114</v>
      </c>
      <c r="N3820" s="18">
        <v>0.15</v>
      </c>
      <c r="O3820" s="19">
        <f>Ugovori_OPULJP[[#This Row],[Bespovratna sredstva - Ukupno (EU+Nac) HRK
= Ukupna ugovorena vrijednost bespovratnih sredstava]]*Ugovori_OPULJP[[#This Row],[EU STOPA SUFINANCIRANJA %
EU CO-FINANCING RATE %]]</f>
        <v>409655.06050000002</v>
      </c>
      <c r="P3820" s="20">
        <f>Ugovori_OPULJP[[#This Row],[Bespovratna sredstva - EU dio - HRK]]/7.5345</f>
        <v>54370.570110823544</v>
      </c>
      <c r="Q3820" s="19">
        <f>Ugovori_OPULJP[[#This Row],[Bespovratna sredstva - Ukupno (EU+Nac) HRK
= Ukupna ugovorena vrijednost bespovratnih sredstava]]*Ugovori_OPULJP[[#This Row],[STOPA NACIONALNOG SUFINANCIRANJA %]]</f>
        <v>72292.069499999998</v>
      </c>
      <c r="R3820" s="20">
        <f>Ugovori_OPULJP[[#This Row],[Bespovratna sredstva - Nacionalni dio - HRK]]/7.5345</f>
        <v>9594.8064901453308</v>
      </c>
      <c r="S3820" s="21">
        <v>481947.13</v>
      </c>
      <c r="T3820" s="22">
        <f>Ugovori_OPULJP[[#This Row],[Bespovratna sredstva - Ukupno (EU+Nac) HRK
= Ukupna ugovorena vrijednost bespovratnih sredstava]]/7.5345</f>
        <v>63965.376600968877</v>
      </c>
      <c r="U3820" s="19">
        <v>0</v>
      </c>
      <c r="V3820" s="20">
        <f>Ugovori_OPULJP[[#This Row],[Javni doprinos korisnika - HRK]]/7.5345</f>
        <v>0</v>
      </c>
      <c r="W3820" s="19">
        <v>0</v>
      </c>
      <c r="X3820" s="20">
        <f>Ugovori_OPULJP[[#This Row],[Privatni doprinos korisnika - HRK]]/7.5345</f>
        <v>0</v>
      </c>
      <c r="Y3820" s="21">
        <f>Ugovori_OPULJP[[#This Row],[Bespovratna sredstva - Ukupno (EU+Nac) HRK
= Ukupna ugovorena vrijednost bespovratnih sredstava]]+Ugovori_OPULJP[[#This Row],[Javni doprinos korisnika - HRK]]+Ugovori_OPULJP[[#This Row],[Privatni doprinos korisnika - HRK]]</f>
        <v>481947.13</v>
      </c>
      <c r="Z3820" s="22">
        <f>Ugovori_OPULJP[[#This Row],[UKUPNI PRIHVATLJIVI IZDACI
TOTAL ELIGIBLE EXPENDITURE
= Bespovratna sredstva ukupno + doprinos korisnika
= Ukupni prihvatljivi troškovi
= Ukupna ugovorena vrijednost projekta HRK]]/7.5345</f>
        <v>63965.376600968877</v>
      </c>
      <c r="AA3820" s="13" t="s">
        <v>2792</v>
      </c>
      <c r="AB3820" s="13" t="s">
        <v>145</v>
      </c>
      <c r="AC3820" s="91" t="s">
        <v>13863</v>
      </c>
      <c r="AD3820" s="12" t="s">
        <v>2794</v>
      </c>
    </row>
    <row r="3821" spans="1:30" ht="88.5" customHeight="1" x14ac:dyDescent="0.3">
      <c r="A3821" s="31" t="s">
        <v>13864</v>
      </c>
      <c r="B3821" s="25" t="s">
        <v>2787</v>
      </c>
      <c r="C3821" s="26" t="s">
        <v>2788</v>
      </c>
      <c r="D3821" s="40" t="s">
        <v>2789</v>
      </c>
      <c r="E3821" s="13" t="s">
        <v>63</v>
      </c>
      <c r="F3821" s="32" t="s">
        <v>13865</v>
      </c>
      <c r="G3821" s="14" t="s">
        <v>3183</v>
      </c>
      <c r="H3821" s="29">
        <v>44641</v>
      </c>
      <c r="I3821" s="29">
        <v>45190</v>
      </c>
      <c r="J3821" s="17" t="str">
        <f>IF(Ugovori_OPULJP[[#This Row],[DATUM ZAVRŠETKA OPERACIJE]]&gt;DATE(2023,12,31),"u provedbi","završen")</f>
        <v>završen</v>
      </c>
      <c r="K3821" s="37" t="s">
        <v>86</v>
      </c>
      <c r="L3821" s="37" t="s">
        <v>86</v>
      </c>
      <c r="M3821" s="18">
        <v>0.85</v>
      </c>
      <c r="N3821" s="18">
        <v>0.15</v>
      </c>
      <c r="O3821" s="19">
        <f>Ugovori_OPULJP[[#This Row],[Bespovratna sredstva - Ukupno (EU+Nac) HRK
= Ukupna ugovorena vrijednost bespovratnih sredstava]]*Ugovori_OPULJP[[#This Row],[EU STOPA SUFINANCIRANJA %
EU CO-FINANCING RATE %]]</f>
        <v>360511.92799999996</v>
      </c>
      <c r="P3821" s="20">
        <f>Ugovori_OPULJP[[#This Row],[Bespovratna sredstva - EU dio - HRK]]/7.5345</f>
        <v>47848.155551131451</v>
      </c>
      <c r="Q3821" s="19">
        <f>Ugovori_OPULJP[[#This Row],[Bespovratna sredstva - Ukupno (EU+Nac) HRK
= Ukupna ugovorena vrijednost bespovratnih sredstava]]*Ugovori_OPULJP[[#This Row],[STOPA NACIONALNOG SUFINANCIRANJA %]]</f>
        <v>63619.751999999993</v>
      </c>
      <c r="R3821" s="20">
        <f>Ugovori_OPULJP[[#This Row],[Bespovratna sredstva - Nacionalni dio - HRK]]/7.5345</f>
        <v>8443.7921560820214</v>
      </c>
      <c r="S3821" s="21">
        <v>424131.68</v>
      </c>
      <c r="T3821" s="22">
        <f>Ugovori_OPULJP[[#This Row],[Bespovratna sredstva - Ukupno (EU+Nac) HRK
= Ukupna ugovorena vrijednost bespovratnih sredstava]]/7.5345</f>
        <v>56291.947707213483</v>
      </c>
      <c r="U3821" s="19">
        <v>0</v>
      </c>
      <c r="V3821" s="20">
        <f>Ugovori_OPULJP[[#This Row],[Javni doprinos korisnika - HRK]]/7.5345</f>
        <v>0</v>
      </c>
      <c r="W3821" s="19">
        <v>0</v>
      </c>
      <c r="X3821" s="20">
        <f>Ugovori_OPULJP[[#This Row],[Privatni doprinos korisnika - HRK]]/7.5345</f>
        <v>0</v>
      </c>
      <c r="Y3821" s="21">
        <f>Ugovori_OPULJP[[#This Row],[Bespovratna sredstva - Ukupno (EU+Nac) HRK
= Ukupna ugovorena vrijednost bespovratnih sredstava]]+Ugovori_OPULJP[[#This Row],[Javni doprinos korisnika - HRK]]+Ugovori_OPULJP[[#This Row],[Privatni doprinos korisnika - HRK]]</f>
        <v>424131.68</v>
      </c>
      <c r="Z3821" s="22">
        <f>Ugovori_OPULJP[[#This Row],[UKUPNI PRIHVATLJIVI IZDACI
TOTAL ELIGIBLE EXPENDITURE
= Bespovratna sredstva ukupno + doprinos korisnika
= Ukupni prihvatljivi troškovi
= Ukupna ugovorena vrijednost projekta HRK]]/7.5345</f>
        <v>56291.947707213483</v>
      </c>
      <c r="AA3821" s="13" t="s">
        <v>2792</v>
      </c>
      <c r="AB3821" s="13" t="s">
        <v>145</v>
      </c>
      <c r="AC3821" s="91" t="s">
        <v>13866</v>
      </c>
      <c r="AD3821" s="12" t="s">
        <v>2794</v>
      </c>
    </row>
    <row r="3822" spans="1:30" ht="88.5" customHeight="1" x14ac:dyDescent="0.3">
      <c r="A3822" s="31" t="s">
        <v>13867</v>
      </c>
      <c r="B3822" s="25" t="s">
        <v>2787</v>
      </c>
      <c r="C3822" s="26" t="s">
        <v>2788</v>
      </c>
      <c r="D3822" s="40" t="s">
        <v>2789</v>
      </c>
      <c r="E3822" s="13" t="s">
        <v>63</v>
      </c>
      <c r="F3822" s="32" t="s">
        <v>13868</v>
      </c>
      <c r="G3822" s="14" t="s">
        <v>485</v>
      </c>
      <c r="H3822" s="29">
        <v>44789</v>
      </c>
      <c r="I3822" s="29">
        <v>45154</v>
      </c>
      <c r="J3822" s="17" t="str">
        <f>IF(Ugovori_OPULJP[[#This Row],[DATUM ZAVRŠETKA OPERACIJE]]&gt;DATE(2023,12,31),"u provedbi","završen")</f>
        <v>završen</v>
      </c>
      <c r="K3822" s="37" t="s">
        <v>13869</v>
      </c>
      <c r="L3822" s="15" t="s">
        <v>262</v>
      </c>
      <c r="M3822" s="18">
        <v>0.85</v>
      </c>
      <c r="N3822" s="18">
        <v>0.15</v>
      </c>
      <c r="O3822" s="19">
        <f>Ugovori_OPULJP[[#This Row],[Bespovratna sredstva - Ukupno (EU+Nac) HRK
= Ukupna ugovorena vrijednost bespovratnih sredstava]]*Ugovori_OPULJP[[#This Row],[EU STOPA SUFINANCIRANJA %
EU CO-FINANCING RATE %]]</f>
        <v>381655.40599999996</v>
      </c>
      <c r="P3822" s="20">
        <f>Ugovori_OPULJP[[#This Row],[Bespovratna sredstva - EU dio - HRK]]/7.5345</f>
        <v>50654.377330944313</v>
      </c>
      <c r="Q3822" s="19">
        <f>Ugovori_OPULJP[[#This Row],[Bespovratna sredstva - Ukupno (EU+Nac) HRK
= Ukupna ugovorena vrijednost bespovratnih sredstava]]*Ugovori_OPULJP[[#This Row],[STOPA NACIONALNOG SUFINANCIRANJA %]]</f>
        <v>67350.953999999998</v>
      </c>
      <c r="R3822" s="20">
        <f>Ugovori_OPULJP[[#This Row],[Bespovratna sredstva - Nacionalni dio - HRK]]/7.5345</f>
        <v>8939.0077642842916</v>
      </c>
      <c r="S3822" s="21">
        <v>449006.36</v>
      </c>
      <c r="T3822" s="20">
        <f>Ugovori_OPULJP[[#This Row],[Bespovratna sredstva - Ukupno (EU+Nac) HRK
= Ukupna ugovorena vrijednost bespovratnih sredstava]]/7.5345</f>
        <v>59593.385095228608</v>
      </c>
      <c r="U3822" s="19">
        <v>0</v>
      </c>
      <c r="V3822" s="20">
        <f>Ugovori_OPULJP[[#This Row],[Javni doprinos korisnika - HRK]]/7.5345</f>
        <v>0</v>
      </c>
      <c r="W3822" s="19">
        <v>0</v>
      </c>
      <c r="X3822" s="20">
        <f>Ugovori_OPULJP[[#This Row],[Privatni doprinos korisnika - HRK]]/7.5345</f>
        <v>0</v>
      </c>
      <c r="Y3822" s="21">
        <f>Ugovori_OPULJP[[#This Row],[Bespovratna sredstva - Ukupno (EU+Nac) HRK
= Ukupna ugovorena vrijednost bespovratnih sredstava]]+Ugovori_OPULJP[[#This Row],[Javni doprinos korisnika - HRK]]+Ugovori_OPULJP[[#This Row],[Privatni doprinos korisnika - HRK]]</f>
        <v>449006.36</v>
      </c>
      <c r="Z3822" s="22">
        <f>Ugovori_OPULJP[[#This Row],[UKUPNI PRIHVATLJIVI IZDACI
TOTAL ELIGIBLE EXPENDITURE
= Bespovratna sredstva ukupno + doprinos korisnika
= Ukupni prihvatljivi troškovi
= Ukupna ugovorena vrijednost projekta HRK]]/7.5345</f>
        <v>59593.385095228608</v>
      </c>
      <c r="AA3822" s="13" t="s">
        <v>2792</v>
      </c>
      <c r="AB3822" s="13" t="s">
        <v>145</v>
      </c>
      <c r="AC3822" s="91" t="s">
        <v>13870</v>
      </c>
      <c r="AD3822" s="33" t="s">
        <v>2794</v>
      </c>
    </row>
    <row r="3823" spans="1:30" ht="88.5" customHeight="1" x14ac:dyDescent="0.3">
      <c r="A3823" s="31" t="s">
        <v>13871</v>
      </c>
      <c r="B3823" s="25" t="s">
        <v>2787</v>
      </c>
      <c r="C3823" s="26" t="s">
        <v>2788</v>
      </c>
      <c r="D3823" s="40" t="s">
        <v>2789</v>
      </c>
      <c r="E3823" s="13" t="s">
        <v>63</v>
      </c>
      <c r="F3823" s="32" t="s">
        <v>13872</v>
      </c>
      <c r="G3823" s="32" t="s">
        <v>319</v>
      </c>
      <c r="H3823" s="29">
        <v>44652</v>
      </c>
      <c r="I3823" s="29">
        <v>45017</v>
      </c>
      <c r="J3823" s="17" t="str">
        <f>IF(Ugovori_OPULJP[[#This Row],[DATUM ZAVRŠETKA OPERACIJE]]&gt;DATE(2023,12,31),"u provedbi","završen")</f>
        <v>završen</v>
      </c>
      <c r="K3823" s="37" t="s">
        <v>13873</v>
      </c>
      <c r="L3823" s="37" t="s">
        <v>91</v>
      </c>
      <c r="M3823" s="18">
        <v>0.85</v>
      </c>
      <c r="N3823" s="18">
        <v>0.15</v>
      </c>
      <c r="O3823" s="19">
        <f>Ugovori_OPULJP[[#This Row],[Bespovratna sredstva - Ukupno (EU+Nac) HRK
= Ukupna ugovorena vrijednost bespovratnih sredstava]]*Ugovori_OPULJP[[#This Row],[EU STOPA SUFINANCIRANJA %
EU CO-FINANCING RATE %]]</f>
        <v>319370.72950000002</v>
      </c>
      <c r="P3823" s="20">
        <f>Ugovori_OPULJP[[#This Row],[Bespovratna sredstva - EU dio - HRK]]/7.5345</f>
        <v>42387.780144667864</v>
      </c>
      <c r="Q3823" s="19">
        <f>Ugovori_OPULJP[[#This Row],[Bespovratna sredstva - Ukupno (EU+Nac) HRK
= Ukupna ugovorena vrijednost bespovratnih sredstava]]*Ugovori_OPULJP[[#This Row],[STOPA NACIONALNOG SUFINANCIRANJA %]]</f>
        <v>56359.540500000003</v>
      </c>
      <c r="R3823" s="20">
        <f>Ugovori_OPULJP[[#This Row],[Bespovratna sredstva - Nacionalni dio - HRK]]/7.5345</f>
        <v>7480.1964961178583</v>
      </c>
      <c r="S3823" s="21">
        <v>375730.27</v>
      </c>
      <c r="T3823" s="22">
        <f>Ugovori_OPULJP[[#This Row],[Bespovratna sredstva - Ukupno (EU+Nac) HRK
= Ukupna ugovorena vrijednost bespovratnih sredstava]]/7.5345</f>
        <v>49867.976640785717</v>
      </c>
      <c r="U3823" s="19">
        <v>0</v>
      </c>
      <c r="V3823" s="20">
        <f>Ugovori_OPULJP[[#This Row],[Javni doprinos korisnika - HRK]]/7.5345</f>
        <v>0</v>
      </c>
      <c r="W3823" s="19">
        <v>0</v>
      </c>
      <c r="X3823" s="20">
        <f>Ugovori_OPULJP[[#This Row],[Privatni doprinos korisnika - HRK]]/7.5345</f>
        <v>0</v>
      </c>
      <c r="Y3823" s="21">
        <f>Ugovori_OPULJP[[#This Row],[Bespovratna sredstva - Ukupno (EU+Nac) HRK
= Ukupna ugovorena vrijednost bespovratnih sredstava]]+Ugovori_OPULJP[[#This Row],[Javni doprinos korisnika - HRK]]+Ugovori_OPULJP[[#This Row],[Privatni doprinos korisnika - HRK]]</f>
        <v>375730.27</v>
      </c>
      <c r="Z3823" s="22">
        <f>Ugovori_OPULJP[[#This Row],[UKUPNI PRIHVATLJIVI IZDACI
TOTAL ELIGIBLE EXPENDITURE
= Bespovratna sredstva ukupno + doprinos korisnika
= Ukupni prihvatljivi troškovi
= Ukupna ugovorena vrijednost projekta HRK]]/7.5345</f>
        <v>49867.976640785717</v>
      </c>
      <c r="AA3823" s="13" t="s">
        <v>2792</v>
      </c>
      <c r="AB3823" s="13" t="s">
        <v>145</v>
      </c>
      <c r="AC3823" s="91" t="s">
        <v>13874</v>
      </c>
      <c r="AD3823" s="12" t="s">
        <v>2794</v>
      </c>
    </row>
    <row r="3824" spans="1:30" ht="88.5" customHeight="1" x14ac:dyDescent="0.3">
      <c r="A3824" s="31" t="s">
        <v>13875</v>
      </c>
      <c r="B3824" s="25" t="s">
        <v>2787</v>
      </c>
      <c r="C3824" s="26" t="s">
        <v>2788</v>
      </c>
      <c r="D3824" s="40" t="s">
        <v>2789</v>
      </c>
      <c r="E3824" s="13" t="s">
        <v>63</v>
      </c>
      <c r="F3824" s="32" t="s">
        <v>13876</v>
      </c>
      <c r="G3824" s="32" t="s">
        <v>1443</v>
      </c>
      <c r="H3824" s="29">
        <v>44670</v>
      </c>
      <c r="I3824" s="29">
        <v>45035</v>
      </c>
      <c r="J3824" s="17" t="str">
        <f>IF(Ugovori_OPULJP[[#This Row],[DATUM ZAVRŠETKA OPERACIJE]]&gt;DATE(2023,12,31),"u provedbi","završen")</f>
        <v>završen</v>
      </c>
      <c r="K3824" s="37" t="s">
        <v>2408</v>
      </c>
      <c r="L3824" s="37" t="s">
        <v>81</v>
      </c>
      <c r="M3824" s="18">
        <v>0.85</v>
      </c>
      <c r="N3824" s="18">
        <v>0.15</v>
      </c>
      <c r="O3824" s="19">
        <f>Ugovori_OPULJP[[#This Row],[Bespovratna sredstva - Ukupno (EU+Nac) HRK
= Ukupna ugovorena vrijednost bespovratnih sredstava]]*Ugovori_OPULJP[[#This Row],[EU STOPA SUFINANCIRANJA %
EU CO-FINANCING RATE %]]</f>
        <v>321299.50699999998</v>
      </c>
      <c r="P3824" s="20">
        <f>Ugovori_OPULJP[[#This Row],[Bespovratna sredstva - EU dio - HRK]]/7.5345</f>
        <v>42643.772911274798</v>
      </c>
      <c r="Q3824" s="19">
        <f>Ugovori_OPULJP[[#This Row],[Bespovratna sredstva - Ukupno (EU+Nac) HRK
= Ukupna ugovorena vrijednost bespovratnih sredstava]]*Ugovori_OPULJP[[#This Row],[STOPA NACIONALNOG SUFINANCIRANJA %]]</f>
        <v>56699.912999999993</v>
      </c>
      <c r="R3824" s="20">
        <f>Ugovori_OPULJP[[#This Row],[Bespovratna sredstva - Nacionalni dio - HRK]]/7.5345</f>
        <v>7525.3716902249635</v>
      </c>
      <c r="S3824" s="21">
        <v>377999.42</v>
      </c>
      <c r="T3824" s="22">
        <f>Ugovori_OPULJP[[#This Row],[Bespovratna sredstva - Ukupno (EU+Nac) HRK
= Ukupna ugovorena vrijednost bespovratnih sredstava]]/7.5345</f>
        <v>50169.144601499764</v>
      </c>
      <c r="U3824" s="19">
        <v>0</v>
      </c>
      <c r="V3824" s="20">
        <f>Ugovori_OPULJP[[#This Row],[Javni doprinos korisnika - HRK]]/7.5345</f>
        <v>0</v>
      </c>
      <c r="W3824" s="19">
        <v>0</v>
      </c>
      <c r="X3824" s="20">
        <f>Ugovori_OPULJP[[#This Row],[Privatni doprinos korisnika - HRK]]/7.5345</f>
        <v>0</v>
      </c>
      <c r="Y3824" s="21">
        <f>Ugovori_OPULJP[[#This Row],[Bespovratna sredstva - Ukupno (EU+Nac) HRK
= Ukupna ugovorena vrijednost bespovratnih sredstava]]+Ugovori_OPULJP[[#This Row],[Javni doprinos korisnika - HRK]]+Ugovori_OPULJP[[#This Row],[Privatni doprinos korisnika - HRK]]</f>
        <v>377999.42</v>
      </c>
      <c r="Z3824" s="22">
        <f>Ugovori_OPULJP[[#This Row],[UKUPNI PRIHVATLJIVI IZDACI
TOTAL ELIGIBLE EXPENDITURE
= Bespovratna sredstva ukupno + doprinos korisnika
= Ukupni prihvatljivi troškovi
= Ukupna ugovorena vrijednost projekta HRK]]/7.5345</f>
        <v>50169.144601499764</v>
      </c>
      <c r="AA3824" s="13" t="s">
        <v>2792</v>
      </c>
      <c r="AB3824" s="13" t="s">
        <v>145</v>
      </c>
      <c r="AC3824" s="91" t="s">
        <v>13877</v>
      </c>
      <c r="AD3824" s="12" t="s">
        <v>2794</v>
      </c>
    </row>
    <row r="3825" spans="1:30" ht="88.5" customHeight="1" x14ac:dyDescent="0.3">
      <c r="A3825" s="31" t="s">
        <v>13878</v>
      </c>
      <c r="B3825" s="25" t="s">
        <v>2787</v>
      </c>
      <c r="C3825" s="26" t="s">
        <v>2788</v>
      </c>
      <c r="D3825" s="40" t="s">
        <v>2789</v>
      </c>
      <c r="E3825" s="13" t="s">
        <v>63</v>
      </c>
      <c r="F3825" s="32" t="s">
        <v>13879</v>
      </c>
      <c r="G3825" s="32" t="s">
        <v>13880</v>
      </c>
      <c r="H3825" s="29">
        <v>44532</v>
      </c>
      <c r="I3825" s="29">
        <v>44897</v>
      </c>
      <c r="J3825" s="17" t="str">
        <f>IF(Ugovori_OPULJP[[#This Row],[DATUM ZAVRŠETKA OPERACIJE]]&gt;DATE(2023,12,31),"u provedbi","završen")</f>
        <v>završen</v>
      </c>
      <c r="K3825" s="28" t="s">
        <v>91</v>
      </c>
      <c r="L3825" s="28" t="s">
        <v>91</v>
      </c>
      <c r="M3825" s="46" t="s">
        <v>3114</v>
      </c>
      <c r="N3825" s="18">
        <v>0.15</v>
      </c>
      <c r="O3825" s="19">
        <f>Ugovori_OPULJP[[#This Row],[Bespovratna sredstva - Ukupno (EU+Nac) HRK
= Ukupna ugovorena vrijednost bespovratnih sredstava]]*Ugovori_OPULJP[[#This Row],[EU STOPA SUFINANCIRANJA %
EU CO-FINANCING RATE %]]</f>
        <v>328048.71950000001</v>
      </c>
      <c r="P3825" s="20">
        <f>Ugovori_OPULJP[[#This Row],[Bespovratna sredstva - EU dio - HRK]]/7.5345</f>
        <v>43539.547348861903</v>
      </c>
      <c r="Q3825" s="19">
        <f>Ugovori_OPULJP[[#This Row],[Bespovratna sredstva - Ukupno (EU+Nac) HRK
= Ukupna ugovorena vrijednost bespovratnih sredstava]]*Ugovori_OPULJP[[#This Row],[STOPA NACIONALNOG SUFINANCIRANJA %]]</f>
        <v>57890.950499999999</v>
      </c>
      <c r="R3825" s="20">
        <f>Ugovori_OPULJP[[#This Row],[Bespovratna sredstva - Nacionalni dio - HRK]]/7.5345</f>
        <v>7683.4495321520999</v>
      </c>
      <c r="S3825" s="21">
        <v>385939.67</v>
      </c>
      <c r="T3825" s="22">
        <f>Ugovori_OPULJP[[#This Row],[Bespovratna sredstva - Ukupno (EU+Nac) HRK
= Ukupna ugovorena vrijednost bespovratnih sredstava]]/7.5345</f>
        <v>51222.996881013998</v>
      </c>
      <c r="U3825" s="19">
        <v>0</v>
      </c>
      <c r="V3825" s="20">
        <f>Ugovori_OPULJP[[#This Row],[Javni doprinos korisnika - HRK]]/7.5345</f>
        <v>0</v>
      </c>
      <c r="W3825" s="19">
        <v>0</v>
      </c>
      <c r="X3825" s="20">
        <f>Ugovori_OPULJP[[#This Row],[Privatni doprinos korisnika - HRK]]/7.5345</f>
        <v>0</v>
      </c>
      <c r="Y3825" s="21">
        <f>Ugovori_OPULJP[[#This Row],[Bespovratna sredstva - Ukupno (EU+Nac) HRK
= Ukupna ugovorena vrijednost bespovratnih sredstava]]+Ugovori_OPULJP[[#This Row],[Javni doprinos korisnika - HRK]]+Ugovori_OPULJP[[#This Row],[Privatni doprinos korisnika - HRK]]</f>
        <v>385939.67</v>
      </c>
      <c r="Z3825" s="22">
        <f>Ugovori_OPULJP[[#This Row],[UKUPNI PRIHVATLJIVI IZDACI
TOTAL ELIGIBLE EXPENDITURE
= Bespovratna sredstva ukupno + doprinos korisnika
= Ukupni prihvatljivi troškovi
= Ukupna ugovorena vrijednost projekta HRK]]/7.5345</f>
        <v>51222.996881013998</v>
      </c>
      <c r="AA3825" s="13" t="s">
        <v>2792</v>
      </c>
      <c r="AB3825" s="13" t="s">
        <v>145</v>
      </c>
      <c r="AC3825" s="91" t="s">
        <v>13881</v>
      </c>
      <c r="AD3825" s="12" t="s">
        <v>2794</v>
      </c>
    </row>
    <row r="3826" spans="1:30" ht="88.5" customHeight="1" x14ac:dyDescent="0.3">
      <c r="A3826" s="31" t="s">
        <v>13882</v>
      </c>
      <c r="B3826" s="25" t="s">
        <v>2787</v>
      </c>
      <c r="C3826" s="26" t="s">
        <v>2788</v>
      </c>
      <c r="D3826" s="40" t="s">
        <v>2789</v>
      </c>
      <c r="E3826" s="13" t="s">
        <v>63</v>
      </c>
      <c r="F3826" s="32" t="s">
        <v>13883</v>
      </c>
      <c r="G3826" s="32" t="s">
        <v>13884</v>
      </c>
      <c r="H3826" s="29">
        <v>44533</v>
      </c>
      <c r="I3826" s="29">
        <v>45080</v>
      </c>
      <c r="J3826" s="17" t="str">
        <f>IF(Ugovori_OPULJP[[#This Row],[DATUM ZAVRŠETKA OPERACIJE]]&gt;DATE(2023,12,31),"u provedbi","završen")</f>
        <v>završen</v>
      </c>
      <c r="K3826" s="28" t="s">
        <v>86</v>
      </c>
      <c r="L3826" s="28" t="s">
        <v>86</v>
      </c>
      <c r="M3826" s="46" t="s">
        <v>3114</v>
      </c>
      <c r="N3826" s="18">
        <v>0.15</v>
      </c>
      <c r="O3826" s="19">
        <f>Ugovori_OPULJP[[#This Row],[Bespovratna sredstva - Ukupno (EU+Nac) HRK
= Ukupna ugovorena vrijednost bespovratnih sredstava]]*Ugovori_OPULJP[[#This Row],[EU STOPA SUFINANCIRANJA %
EU CO-FINANCING RATE %]]</f>
        <v>409568.81949999998</v>
      </c>
      <c r="P3826" s="20">
        <f>Ugovori_OPULJP[[#This Row],[Bespovratna sredstva - EU dio - HRK]]/7.5345</f>
        <v>54359.123963103055</v>
      </c>
      <c r="Q3826" s="19">
        <f>Ugovori_OPULJP[[#This Row],[Bespovratna sredstva - Ukupno (EU+Nac) HRK
= Ukupna ugovorena vrijednost bespovratnih sredstava]]*Ugovori_OPULJP[[#This Row],[STOPA NACIONALNOG SUFINANCIRANJA %]]</f>
        <v>72276.8505</v>
      </c>
      <c r="R3826" s="20">
        <f>Ugovori_OPULJP[[#This Row],[Bespovratna sredstva - Nacionalni dio - HRK]]/7.5345</f>
        <v>9592.786581724069</v>
      </c>
      <c r="S3826" s="21">
        <v>481845.67</v>
      </c>
      <c r="T3826" s="22">
        <f>Ugovori_OPULJP[[#This Row],[Bespovratna sredstva - Ukupno (EU+Nac) HRK
= Ukupna ugovorena vrijednost bespovratnih sredstava]]/7.5345</f>
        <v>63951.910544827122</v>
      </c>
      <c r="U3826" s="19">
        <v>0</v>
      </c>
      <c r="V3826" s="20">
        <f>Ugovori_OPULJP[[#This Row],[Javni doprinos korisnika - HRK]]/7.5345</f>
        <v>0</v>
      </c>
      <c r="W3826" s="19">
        <v>0</v>
      </c>
      <c r="X3826" s="20">
        <f>Ugovori_OPULJP[[#This Row],[Privatni doprinos korisnika - HRK]]/7.5345</f>
        <v>0</v>
      </c>
      <c r="Y3826" s="21">
        <f>Ugovori_OPULJP[[#This Row],[Bespovratna sredstva - Ukupno (EU+Nac) HRK
= Ukupna ugovorena vrijednost bespovratnih sredstava]]+Ugovori_OPULJP[[#This Row],[Javni doprinos korisnika - HRK]]+Ugovori_OPULJP[[#This Row],[Privatni doprinos korisnika - HRK]]</f>
        <v>481845.67</v>
      </c>
      <c r="Z3826" s="22">
        <f>Ugovori_OPULJP[[#This Row],[UKUPNI PRIHVATLJIVI IZDACI
TOTAL ELIGIBLE EXPENDITURE
= Bespovratna sredstva ukupno + doprinos korisnika
= Ukupni prihvatljivi troškovi
= Ukupna ugovorena vrijednost projekta HRK]]/7.5345</f>
        <v>63951.910544827122</v>
      </c>
      <c r="AA3826" s="13" t="s">
        <v>2792</v>
      </c>
      <c r="AB3826" s="13" t="s">
        <v>145</v>
      </c>
      <c r="AC3826" s="91" t="s">
        <v>13885</v>
      </c>
      <c r="AD3826" s="12" t="s">
        <v>2794</v>
      </c>
    </row>
    <row r="3827" spans="1:30" ht="88.5" customHeight="1" x14ac:dyDescent="0.3">
      <c r="A3827" s="31" t="s">
        <v>13886</v>
      </c>
      <c r="B3827" s="25" t="s">
        <v>2787</v>
      </c>
      <c r="C3827" s="26" t="s">
        <v>2788</v>
      </c>
      <c r="D3827" s="40" t="s">
        <v>2789</v>
      </c>
      <c r="E3827" s="13" t="s">
        <v>63</v>
      </c>
      <c r="F3827" s="32" t="s">
        <v>13887</v>
      </c>
      <c r="G3827" s="32" t="s">
        <v>13888</v>
      </c>
      <c r="H3827" s="29">
        <v>44641</v>
      </c>
      <c r="I3827" s="29">
        <v>45006</v>
      </c>
      <c r="J3827" s="17" t="str">
        <f>IF(Ugovori_OPULJP[[#This Row],[DATUM ZAVRŠETKA OPERACIJE]]&gt;DATE(2023,12,31),"u provedbi","završen")</f>
        <v>završen</v>
      </c>
      <c r="K3827" s="37" t="s">
        <v>66</v>
      </c>
      <c r="L3827" s="37" t="s">
        <v>66</v>
      </c>
      <c r="M3827" s="18">
        <v>0.85</v>
      </c>
      <c r="N3827" s="18">
        <v>0.15</v>
      </c>
      <c r="O3827" s="19">
        <f>Ugovori_OPULJP[[#This Row],[Bespovratna sredstva - Ukupno (EU+Nac) HRK
= Ukupna ugovorena vrijednost bespovratnih sredstava]]*Ugovori_OPULJP[[#This Row],[EU STOPA SUFINANCIRANJA %
EU CO-FINANCING RATE %]]</f>
        <v>287307.1825</v>
      </c>
      <c r="P3827" s="20">
        <f>Ugovori_OPULJP[[#This Row],[Bespovratna sredstva - EU dio - HRK]]/7.5345</f>
        <v>38132.2161390935</v>
      </c>
      <c r="Q3827" s="19">
        <f>Ugovori_OPULJP[[#This Row],[Bespovratna sredstva - Ukupno (EU+Nac) HRK
= Ukupna ugovorena vrijednost bespovratnih sredstava]]*Ugovori_OPULJP[[#This Row],[STOPA NACIONALNOG SUFINANCIRANJA %]]</f>
        <v>50701.267500000002</v>
      </c>
      <c r="R3827" s="20">
        <f>Ugovori_OPULJP[[#This Row],[Bespovratna sredstva - Nacionalni dio - HRK]]/7.5345</f>
        <v>6729.2146127812066</v>
      </c>
      <c r="S3827" s="21">
        <v>338008.45</v>
      </c>
      <c r="T3827" s="22">
        <f>Ugovori_OPULJP[[#This Row],[Bespovratna sredstva - Ukupno (EU+Nac) HRK
= Ukupna ugovorena vrijednost bespovratnih sredstava]]/7.5345</f>
        <v>44861.430751874708</v>
      </c>
      <c r="U3827" s="19">
        <v>0</v>
      </c>
      <c r="V3827" s="20">
        <f>Ugovori_OPULJP[[#This Row],[Javni doprinos korisnika - HRK]]/7.5345</f>
        <v>0</v>
      </c>
      <c r="W3827" s="19">
        <v>0</v>
      </c>
      <c r="X3827" s="20">
        <f>Ugovori_OPULJP[[#This Row],[Privatni doprinos korisnika - HRK]]/7.5345</f>
        <v>0</v>
      </c>
      <c r="Y3827" s="21">
        <f>Ugovori_OPULJP[[#This Row],[Bespovratna sredstva - Ukupno (EU+Nac) HRK
= Ukupna ugovorena vrijednost bespovratnih sredstava]]+Ugovori_OPULJP[[#This Row],[Javni doprinos korisnika - HRK]]+Ugovori_OPULJP[[#This Row],[Privatni doprinos korisnika - HRK]]</f>
        <v>338008.45</v>
      </c>
      <c r="Z3827" s="22">
        <f>Ugovori_OPULJP[[#This Row],[UKUPNI PRIHVATLJIVI IZDACI
TOTAL ELIGIBLE EXPENDITURE
= Bespovratna sredstva ukupno + doprinos korisnika
= Ukupni prihvatljivi troškovi
= Ukupna ugovorena vrijednost projekta HRK]]/7.5345</f>
        <v>44861.430751874708</v>
      </c>
      <c r="AA3827" s="13" t="s">
        <v>2792</v>
      </c>
      <c r="AB3827" s="13" t="s">
        <v>145</v>
      </c>
      <c r="AC3827" s="91" t="s">
        <v>13889</v>
      </c>
      <c r="AD3827" s="12" t="s">
        <v>2794</v>
      </c>
    </row>
    <row r="3828" spans="1:30" ht="88.5" customHeight="1" x14ac:dyDescent="0.3">
      <c r="A3828" s="31" t="s">
        <v>13890</v>
      </c>
      <c r="B3828" s="25" t="s">
        <v>2787</v>
      </c>
      <c r="C3828" s="26" t="s">
        <v>2788</v>
      </c>
      <c r="D3828" s="40" t="s">
        <v>2789</v>
      </c>
      <c r="E3828" s="13" t="s">
        <v>63</v>
      </c>
      <c r="F3828" s="32" t="s">
        <v>13891</v>
      </c>
      <c r="G3828" s="32" t="s">
        <v>13892</v>
      </c>
      <c r="H3828" s="29">
        <v>44532</v>
      </c>
      <c r="I3828" s="29">
        <v>44897</v>
      </c>
      <c r="J3828" s="17" t="str">
        <f>IF(Ugovori_OPULJP[[#This Row],[DATUM ZAVRŠETKA OPERACIJE]]&gt;DATE(2023,12,31),"u provedbi","završen")</f>
        <v>završen</v>
      </c>
      <c r="K3828" s="28" t="s">
        <v>240</v>
      </c>
      <c r="L3828" s="15" t="s">
        <v>240</v>
      </c>
      <c r="M3828" s="46" t="s">
        <v>3114</v>
      </c>
      <c r="N3828" s="18">
        <v>0.15</v>
      </c>
      <c r="O3828" s="19">
        <f>Ugovori_OPULJP[[#This Row],[Bespovratna sredstva - Ukupno (EU+Nac) HRK
= Ukupna ugovorena vrijednost bespovratnih sredstava]]*Ugovori_OPULJP[[#This Row],[EU STOPA SUFINANCIRANJA %
EU CO-FINANCING RATE %]]</f>
        <v>356099.08499999996</v>
      </c>
      <c r="P3828" s="20">
        <f>Ugovori_OPULJP[[#This Row],[Bespovratna sredstva - EU dio - HRK]]/7.5345</f>
        <v>47262.470635078629</v>
      </c>
      <c r="Q3828" s="19">
        <f>Ugovori_OPULJP[[#This Row],[Bespovratna sredstva - Ukupno (EU+Nac) HRK
= Ukupna ugovorena vrijednost bespovratnih sredstava]]*Ugovori_OPULJP[[#This Row],[STOPA NACIONALNOG SUFINANCIRANJA %]]</f>
        <v>62841.014999999992</v>
      </c>
      <c r="R3828" s="20">
        <f>Ugovori_OPULJP[[#This Row],[Bespovratna sredstva - Nacionalni dio - HRK]]/7.5345</f>
        <v>8340.4359944256412</v>
      </c>
      <c r="S3828" s="21">
        <v>418940.1</v>
      </c>
      <c r="T3828" s="22">
        <f>Ugovori_OPULJP[[#This Row],[Bespovratna sredstva - Ukupno (EU+Nac) HRK
= Ukupna ugovorena vrijednost bespovratnih sredstava]]/7.5345</f>
        <v>55602.906629504272</v>
      </c>
      <c r="U3828" s="19">
        <v>0</v>
      </c>
      <c r="V3828" s="20">
        <f>Ugovori_OPULJP[[#This Row],[Javni doprinos korisnika - HRK]]/7.5345</f>
        <v>0</v>
      </c>
      <c r="W3828" s="19">
        <v>0</v>
      </c>
      <c r="X3828" s="20">
        <f>Ugovori_OPULJP[[#This Row],[Privatni doprinos korisnika - HRK]]/7.5345</f>
        <v>0</v>
      </c>
      <c r="Y3828" s="21">
        <f>Ugovori_OPULJP[[#This Row],[Bespovratna sredstva - Ukupno (EU+Nac) HRK
= Ukupna ugovorena vrijednost bespovratnih sredstava]]+Ugovori_OPULJP[[#This Row],[Javni doprinos korisnika - HRK]]+Ugovori_OPULJP[[#This Row],[Privatni doprinos korisnika - HRK]]</f>
        <v>418940.1</v>
      </c>
      <c r="Z3828" s="22">
        <f>Ugovori_OPULJP[[#This Row],[UKUPNI PRIHVATLJIVI IZDACI
TOTAL ELIGIBLE EXPENDITURE
= Bespovratna sredstva ukupno + doprinos korisnika
= Ukupni prihvatljivi troškovi
= Ukupna ugovorena vrijednost projekta HRK]]/7.5345</f>
        <v>55602.906629504272</v>
      </c>
      <c r="AA3828" s="13" t="s">
        <v>2792</v>
      </c>
      <c r="AB3828" s="13" t="s">
        <v>145</v>
      </c>
      <c r="AC3828" s="91" t="s">
        <v>13893</v>
      </c>
      <c r="AD3828" s="12" t="s">
        <v>2794</v>
      </c>
    </row>
    <row r="3829" spans="1:30" ht="88.5" customHeight="1" x14ac:dyDescent="0.3">
      <c r="A3829" s="36" t="s">
        <v>13894</v>
      </c>
      <c r="B3829" s="25" t="s">
        <v>2787</v>
      </c>
      <c r="C3829" s="26" t="s">
        <v>2788</v>
      </c>
      <c r="D3829" s="40" t="s">
        <v>2789</v>
      </c>
      <c r="E3829" s="13" t="s">
        <v>63</v>
      </c>
      <c r="F3829" s="32" t="s">
        <v>13895</v>
      </c>
      <c r="G3829" s="34" t="s">
        <v>13896</v>
      </c>
      <c r="H3829" s="29">
        <v>44735</v>
      </c>
      <c r="I3829" s="29">
        <v>45283</v>
      </c>
      <c r="J3829" s="17" t="str">
        <f>IF(Ugovori_OPULJP[[#This Row],[DATUM ZAVRŠETKA OPERACIJE]]&gt;DATE(2023,12,31),"u provedbi","završen")</f>
        <v>završen</v>
      </c>
      <c r="K3829" s="28" t="s">
        <v>91</v>
      </c>
      <c r="L3829" s="28" t="s">
        <v>91</v>
      </c>
      <c r="M3829" s="46" t="s">
        <v>3114</v>
      </c>
      <c r="N3829" s="18">
        <v>0.15</v>
      </c>
      <c r="O3829" s="19">
        <f>Ugovori_OPULJP[[#This Row],[Bespovratna sredstva - Ukupno (EU+Nac) HRK
= Ukupna ugovorena vrijednost bespovratnih sredstava]]*Ugovori_OPULJP[[#This Row],[EU STOPA SUFINANCIRANJA %
EU CO-FINANCING RATE %]]</f>
        <v>298293.89999999997</v>
      </c>
      <c r="P3829" s="20">
        <f>Ugovori_OPULJP[[#This Row],[Bespovratna sredstva - EU dio - HRK]]/7.5345</f>
        <v>39590.404140951614</v>
      </c>
      <c r="Q3829" s="19">
        <f>Ugovori_OPULJP[[#This Row],[Bespovratna sredstva - Ukupno (EU+Nac) HRK
= Ukupna ugovorena vrijednost bespovratnih sredstava]]*Ugovori_OPULJP[[#This Row],[STOPA NACIONALNOG SUFINANCIRANJA %]]</f>
        <v>52640.1</v>
      </c>
      <c r="R3829" s="20">
        <f>Ugovori_OPULJP[[#This Row],[Bespovratna sredstva - Nacionalni dio - HRK]]/7.5345</f>
        <v>6986.5419072267559</v>
      </c>
      <c r="S3829" s="21">
        <v>350934</v>
      </c>
      <c r="T3829" s="22">
        <f>Ugovori_OPULJP[[#This Row],[Bespovratna sredstva - Ukupno (EU+Nac) HRK
= Ukupna ugovorena vrijednost bespovratnih sredstava]]/7.5345</f>
        <v>46576.946048178375</v>
      </c>
      <c r="U3829" s="19">
        <v>0</v>
      </c>
      <c r="V3829" s="20">
        <f>Ugovori_OPULJP[[#This Row],[Javni doprinos korisnika - HRK]]/7.5345</f>
        <v>0</v>
      </c>
      <c r="W3829" s="19">
        <v>0</v>
      </c>
      <c r="X3829" s="20">
        <f>Ugovori_OPULJP[[#This Row],[Privatni doprinos korisnika - HRK]]/7.5345</f>
        <v>0</v>
      </c>
      <c r="Y3829" s="21">
        <f>Ugovori_OPULJP[[#This Row],[Bespovratna sredstva - Ukupno (EU+Nac) HRK
= Ukupna ugovorena vrijednost bespovratnih sredstava]]+Ugovori_OPULJP[[#This Row],[Javni doprinos korisnika - HRK]]+Ugovori_OPULJP[[#This Row],[Privatni doprinos korisnika - HRK]]</f>
        <v>350934</v>
      </c>
      <c r="Z3829" s="22">
        <f>Ugovori_OPULJP[[#This Row],[UKUPNI PRIHVATLJIVI IZDACI
TOTAL ELIGIBLE EXPENDITURE
= Bespovratna sredstva ukupno + doprinos korisnika
= Ukupni prihvatljivi troškovi
= Ukupna ugovorena vrijednost projekta HRK]]/7.5345</f>
        <v>46576.946048178375</v>
      </c>
      <c r="AA3829" s="13" t="s">
        <v>2792</v>
      </c>
      <c r="AB3829" s="13" t="s">
        <v>145</v>
      </c>
      <c r="AC3829" s="91" t="s">
        <v>13897</v>
      </c>
      <c r="AD3829" s="12" t="s">
        <v>2794</v>
      </c>
    </row>
    <row r="3830" spans="1:30" ht="88.5" customHeight="1" x14ac:dyDescent="0.3">
      <c r="A3830" s="31" t="s">
        <v>13898</v>
      </c>
      <c r="B3830" s="25" t="s">
        <v>2787</v>
      </c>
      <c r="C3830" s="26" t="s">
        <v>2788</v>
      </c>
      <c r="D3830" s="40" t="s">
        <v>2789</v>
      </c>
      <c r="E3830" s="13" t="s">
        <v>63</v>
      </c>
      <c r="F3830" s="32" t="s">
        <v>13899</v>
      </c>
      <c r="G3830" s="32" t="s">
        <v>13900</v>
      </c>
      <c r="H3830" s="29">
        <v>44557</v>
      </c>
      <c r="I3830" s="29">
        <v>45043</v>
      </c>
      <c r="J3830" s="17" t="str">
        <f>IF(Ugovori_OPULJP[[#This Row],[DATUM ZAVRŠETKA OPERACIJE]]&gt;DATE(2023,12,31),"u provedbi","završen")</f>
        <v>završen</v>
      </c>
      <c r="K3830" s="28" t="s">
        <v>13901</v>
      </c>
      <c r="L3830" s="28" t="s">
        <v>86</v>
      </c>
      <c r="M3830" s="46" t="s">
        <v>3114</v>
      </c>
      <c r="N3830" s="18">
        <v>0.15</v>
      </c>
      <c r="O3830" s="19">
        <f>Ugovori_OPULJP[[#This Row],[Bespovratna sredstva - Ukupno (EU+Nac) HRK
= Ukupna ugovorena vrijednost bespovratnih sredstava]]*Ugovori_OPULJP[[#This Row],[EU STOPA SUFINANCIRANJA %
EU CO-FINANCING RATE %]]</f>
        <v>416014.64149999997</v>
      </c>
      <c r="P3830" s="20">
        <f>Ugovori_OPULJP[[#This Row],[Bespovratna sredstva - EU dio - HRK]]/7.5345</f>
        <v>55214.631561483831</v>
      </c>
      <c r="Q3830" s="19">
        <f>Ugovori_OPULJP[[#This Row],[Bespovratna sredstva - Ukupno (EU+Nac) HRK
= Ukupna ugovorena vrijednost bespovratnih sredstava]]*Ugovori_OPULJP[[#This Row],[STOPA NACIONALNOG SUFINANCIRANJA %]]</f>
        <v>73414.348499999993</v>
      </c>
      <c r="R3830" s="20">
        <f>Ugovori_OPULJP[[#This Row],[Bespovratna sredstva - Nacionalni dio - HRK]]/7.5345</f>
        <v>9743.758510850088</v>
      </c>
      <c r="S3830" s="21">
        <v>489428.99</v>
      </c>
      <c r="T3830" s="22">
        <f>Ugovori_OPULJP[[#This Row],[Bespovratna sredstva - Ukupno (EU+Nac) HRK
= Ukupna ugovorena vrijednost bespovratnih sredstava]]/7.5345</f>
        <v>64958.390072333925</v>
      </c>
      <c r="U3830" s="19">
        <v>0</v>
      </c>
      <c r="V3830" s="20">
        <f>Ugovori_OPULJP[[#This Row],[Javni doprinos korisnika - HRK]]/7.5345</f>
        <v>0</v>
      </c>
      <c r="W3830" s="19">
        <v>0</v>
      </c>
      <c r="X3830" s="20">
        <f>Ugovori_OPULJP[[#This Row],[Privatni doprinos korisnika - HRK]]/7.5345</f>
        <v>0</v>
      </c>
      <c r="Y3830" s="21">
        <f>Ugovori_OPULJP[[#This Row],[Bespovratna sredstva - Ukupno (EU+Nac) HRK
= Ukupna ugovorena vrijednost bespovratnih sredstava]]+Ugovori_OPULJP[[#This Row],[Javni doprinos korisnika - HRK]]+Ugovori_OPULJP[[#This Row],[Privatni doprinos korisnika - HRK]]</f>
        <v>489428.99</v>
      </c>
      <c r="Z3830" s="22">
        <f>Ugovori_OPULJP[[#This Row],[UKUPNI PRIHVATLJIVI IZDACI
TOTAL ELIGIBLE EXPENDITURE
= Bespovratna sredstva ukupno + doprinos korisnika
= Ukupni prihvatljivi troškovi
= Ukupna ugovorena vrijednost projekta HRK]]/7.5345</f>
        <v>64958.390072333925</v>
      </c>
      <c r="AA3830" s="27" t="s">
        <v>2792</v>
      </c>
      <c r="AB3830" s="27" t="s">
        <v>145</v>
      </c>
      <c r="AC3830" s="91" t="s">
        <v>13902</v>
      </c>
      <c r="AD3830" s="33" t="s">
        <v>2794</v>
      </c>
    </row>
    <row r="3831" spans="1:30" ht="88.5" customHeight="1" x14ac:dyDescent="0.3">
      <c r="A3831" s="31" t="s">
        <v>13903</v>
      </c>
      <c r="B3831" s="25" t="s">
        <v>2787</v>
      </c>
      <c r="C3831" s="26" t="s">
        <v>2788</v>
      </c>
      <c r="D3831" s="40" t="s">
        <v>2789</v>
      </c>
      <c r="E3831" s="13" t="s">
        <v>63</v>
      </c>
      <c r="F3831" s="32" t="s">
        <v>13904</v>
      </c>
      <c r="G3831" s="32" t="s">
        <v>13905</v>
      </c>
      <c r="H3831" s="29">
        <v>44560</v>
      </c>
      <c r="I3831" s="29">
        <v>44925</v>
      </c>
      <c r="J3831" s="17" t="str">
        <f>IF(Ugovori_OPULJP[[#This Row],[DATUM ZAVRŠETKA OPERACIJE]]&gt;DATE(2023,12,31),"u provedbi","završen")</f>
        <v>završen</v>
      </c>
      <c r="K3831" s="28" t="s">
        <v>21</v>
      </c>
      <c r="L3831" s="28" t="s">
        <v>21</v>
      </c>
      <c r="M3831" s="46" t="s">
        <v>3114</v>
      </c>
      <c r="N3831" s="18">
        <v>0.15</v>
      </c>
      <c r="O3831" s="19">
        <f>Ugovori_OPULJP[[#This Row],[Bespovratna sredstva - Ukupno (EU+Nac) HRK
= Ukupna ugovorena vrijednost bespovratnih sredstava]]*Ugovori_OPULJP[[#This Row],[EU STOPA SUFINANCIRANJA %
EU CO-FINANCING RATE %]]</f>
        <v>331734.03049999999</v>
      </c>
      <c r="P3831" s="20">
        <f>Ugovori_OPULJP[[#This Row],[Bespovratna sredstva - EU dio - HRK]]/7.5345</f>
        <v>44028.67217466321</v>
      </c>
      <c r="Q3831" s="19">
        <f>Ugovori_OPULJP[[#This Row],[Bespovratna sredstva - Ukupno (EU+Nac) HRK
= Ukupna ugovorena vrijednost bespovratnih sredstava]]*Ugovori_OPULJP[[#This Row],[STOPA NACIONALNOG SUFINANCIRANJA %]]</f>
        <v>58541.299500000001</v>
      </c>
      <c r="R3831" s="20">
        <f>Ugovori_OPULJP[[#This Row],[Bespovratna sredstva - Nacionalni dio - HRK]]/7.5345</f>
        <v>7769.7656778817436</v>
      </c>
      <c r="S3831" s="21">
        <v>390275.33</v>
      </c>
      <c r="T3831" s="22">
        <f>Ugovori_OPULJP[[#This Row],[Bespovratna sredstva - Ukupno (EU+Nac) HRK
= Ukupna ugovorena vrijednost bespovratnih sredstava]]/7.5345</f>
        <v>51798.437852544957</v>
      </c>
      <c r="U3831" s="19">
        <v>0</v>
      </c>
      <c r="V3831" s="20">
        <f>Ugovori_OPULJP[[#This Row],[Javni doprinos korisnika - HRK]]/7.5345</f>
        <v>0</v>
      </c>
      <c r="W3831" s="19">
        <v>0</v>
      </c>
      <c r="X3831" s="20">
        <f>Ugovori_OPULJP[[#This Row],[Privatni doprinos korisnika - HRK]]/7.5345</f>
        <v>0</v>
      </c>
      <c r="Y3831" s="21">
        <f>Ugovori_OPULJP[[#This Row],[Bespovratna sredstva - Ukupno (EU+Nac) HRK
= Ukupna ugovorena vrijednost bespovratnih sredstava]]+Ugovori_OPULJP[[#This Row],[Javni doprinos korisnika - HRK]]+Ugovori_OPULJP[[#This Row],[Privatni doprinos korisnika - HRK]]</f>
        <v>390275.33</v>
      </c>
      <c r="Z3831" s="22">
        <f>Ugovori_OPULJP[[#This Row],[UKUPNI PRIHVATLJIVI IZDACI
TOTAL ELIGIBLE EXPENDITURE
= Bespovratna sredstva ukupno + doprinos korisnika
= Ukupni prihvatljivi troškovi
= Ukupna ugovorena vrijednost projekta HRK]]/7.5345</f>
        <v>51798.437852544957</v>
      </c>
      <c r="AA3831" s="27" t="s">
        <v>2792</v>
      </c>
      <c r="AB3831" s="27" t="s">
        <v>145</v>
      </c>
      <c r="AC3831" s="91" t="s">
        <v>13906</v>
      </c>
      <c r="AD3831" s="33" t="s">
        <v>2794</v>
      </c>
    </row>
    <row r="3832" spans="1:30" ht="88.5" customHeight="1" x14ac:dyDescent="0.3">
      <c r="A3832" s="31" t="s">
        <v>13907</v>
      </c>
      <c r="B3832" s="25" t="s">
        <v>2787</v>
      </c>
      <c r="C3832" s="26" t="s">
        <v>2788</v>
      </c>
      <c r="D3832" s="26" t="s">
        <v>2789</v>
      </c>
      <c r="E3832" s="27" t="s">
        <v>63</v>
      </c>
      <c r="F3832" s="32" t="s">
        <v>13908</v>
      </c>
      <c r="G3832" s="32" t="s">
        <v>13909</v>
      </c>
      <c r="H3832" s="29">
        <v>44579</v>
      </c>
      <c r="I3832" s="29">
        <v>45064</v>
      </c>
      <c r="J3832" s="17" t="str">
        <f>IF(Ugovori_OPULJP[[#This Row],[DATUM ZAVRŠETKA OPERACIJE]]&gt;DATE(2023,12,31),"u provedbi","završen")</f>
        <v>završen</v>
      </c>
      <c r="K3832" s="28" t="s">
        <v>8939</v>
      </c>
      <c r="L3832" s="15" t="s">
        <v>417</v>
      </c>
      <c r="M3832" s="18">
        <v>0.85</v>
      </c>
      <c r="N3832" s="18">
        <v>0.15</v>
      </c>
      <c r="O3832" s="19">
        <f>Ugovori_OPULJP[[#This Row],[Bespovratna sredstva - Ukupno (EU+Nac) HRK
= Ukupna ugovorena vrijednost bespovratnih sredstava]]*Ugovori_OPULJP[[#This Row],[EU STOPA SUFINANCIRANJA %
EU CO-FINANCING RATE %]]</f>
        <v>329255.49849999999</v>
      </c>
      <c r="P3832" s="20">
        <f>Ugovori_OPULJP[[#This Row],[Bespovratna sredstva - EU dio - HRK]]/7.5345</f>
        <v>43699.71444687769</v>
      </c>
      <c r="Q3832" s="19">
        <f>Ugovori_OPULJP[[#This Row],[Bespovratna sredstva - Ukupno (EU+Nac) HRK
= Ukupna ugovorena vrijednost bespovratnih sredstava]]*Ugovori_OPULJP[[#This Row],[STOPA NACIONALNOG SUFINANCIRANJA %]]</f>
        <v>58103.911499999995</v>
      </c>
      <c r="R3832" s="20">
        <f>Ugovori_OPULJP[[#This Row],[Bespovratna sredstva - Nacionalni dio - HRK]]/7.5345</f>
        <v>7711.7143141548868</v>
      </c>
      <c r="S3832" s="21">
        <v>387359.41</v>
      </c>
      <c r="T3832" s="22">
        <f>Ugovori_OPULJP[[#This Row],[Bespovratna sredstva - Ukupno (EU+Nac) HRK
= Ukupna ugovorena vrijednost bespovratnih sredstava]]/7.5345</f>
        <v>51411.428761032577</v>
      </c>
      <c r="U3832" s="19">
        <v>0</v>
      </c>
      <c r="V3832" s="20">
        <f>Ugovori_OPULJP[[#This Row],[Javni doprinos korisnika - HRK]]/7.5345</f>
        <v>0</v>
      </c>
      <c r="W3832" s="19">
        <v>0</v>
      </c>
      <c r="X3832" s="20">
        <f>Ugovori_OPULJP[[#This Row],[Privatni doprinos korisnika - HRK]]/7.5345</f>
        <v>0</v>
      </c>
      <c r="Y3832" s="21">
        <f>Ugovori_OPULJP[[#This Row],[Bespovratna sredstva - Ukupno (EU+Nac) HRK
= Ukupna ugovorena vrijednost bespovratnih sredstava]]+Ugovori_OPULJP[[#This Row],[Javni doprinos korisnika - HRK]]+Ugovori_OPULJP[[#This Row],[Privatni doprinos korisnika - HRK]]</f>
        <v>387359.41</v>
      </c>
      <c r="Z3832" s="22">
        <f>Ugovori_OPULJP[[#This Row],[UKUPNI PRIHVATLJIVI IZDACI
TOTAL ELIGIBLE EXPENDITURE
= Bespovratna sredstva ukupno + doprinos korisnika
= Ukupni prihvatljivi troškovi
= Ukupna ugovorena vrijednost projekta HRK]]/7.5345</f>
        <v>51411.428761032577</v>
      </c>
      <c r="AA3832" s="27" t="s">
        <v>2792</v>
      </c>
      <c r="AB3832" s="27" t="s">
        <v>145</v>
      </c>
      <c r="AC3832" s="91" t="s">
        <v>13910</v>
      </c>
      <c r="AD3832" s="33" t="s">
        <v>2794</v>
      </c>
    </row>
    <row r="3833" spans="1:30" ht="88.5" customHeight="1" x14ac:dyDescent="0.3">
      <c r="A3833" s="31" t="s">
        <v>13911</v>
      </c>
      <c r="B3833" s="25" t="s">
        <v>2787</v>
      </c>
      <c r="C3833" s="26" t="s">
        <v>2788</v>
      </c>
      <c r="D3833" s="40" t="s">
        <v>2789</v>
      </c>
      <c r="E3833" s="13" t="s">
        <v>63</v>
      </c>
      <c r="F3833" s="32" t="s">
        <v>13912</v>
      </c>
      <c r="G3833" s="32" t="s">
        <v>7135</v>
      </c>
      <c r="H3833" s="29">
        <v>44532</v>
      </c>
      <c r="I3833" s="29">
        <v>45079</v>
      </c>
      <c r="J3833" s="17" t="str">
        <f>IF(Ugovori_OPULJP[[#This Row],[DATUM ZAVRŠETKA OPERACIJE]]&gt;DATE(2023,12,31),"u provedbi","završen")</f>
        <v>završen</v>
      </c>
      <c r="K3833" s="28" t="s">
        <v>13913</v>
      </c>
      <c r="L3833" s="15" t="s">
        <v>380</v>
      </c>
      <c r="M3833" s="46" t="s">
        <v>3114</v>
      </c>
      <c r="N3833" s="18">
        <v>0.15</v>
      </c>
      <c r="O3833" s="19">
        <f>Ugovori_OPULJP[[#This Row],[Bespovratna sredstva - Ukupno (EU+Nac) HRK
= Ukupna ugovorena vrijednost bespovratnih sredstava]]*Ugovori_OPULJP[[#This Row],[EU STOPA SUFINANCIRANJA %
EU CO-FINANCING RATE %]]</f>
        <v>369060.52249999996</v>
      </c>
      <c r="P3833" s="20">
        <f>Ugovori_OPULJP[[#This Row],[Bespovratna sredstva - EU dio - HRK]]/7.5345</f>
        <v>48982.749021169278</v>
      </c>
      <c r="Q3833" s="19">
        <f>Ugovori_OPULJP[[#This Row],[Bespovratna sredstva - Ukupno (EU+Nac) HRK
= Ukupna ugovorena vrijednost bespovratnih sredstava]]*Ugovori_OPULJP[[#This Row],[STOPA NACIONALNOG SUFINANCIRANJA %]]</f>
        <v>65128.327499999992</v>
      </c>
      <c r="R3833" s="20">
        <f>Ugovori_OPULJP[[#This Row],[Bespovratna sredstva - Nacionalni dio - HRK]]/7.5345</f>
        <v>8644.0145331475196</v>
      </c>
      <c r="S3833" s="21">
        <v>434188.85</v>
      </c>
      <c r="T3833" s="22">
        <f>Ugovori_OPULJP[[#This Row],[Bespovratna sredstva - Ukupno (EU+Nac) HRK
= Ukupna ugovorena vrijednost bespovratnih sredstava]]/7.5345</f>
        <v>57626.7635543168</v>
      </c>
      <c r="U3833" s="19">
        <v>0</v>
      </c>
      <c r="V3833" s="20">
        <f>Ugovori_OPULJP[[#This Row],[Javni doprinos korisnika - HRK]]/7.5345</f>
        <v>0</v>
      </c>
      <c r="W3833" s="19">
        <v>0</v>
      </c>
      <c r="X3833" s="20">
        <f>Ugovori_OPULJP[[#This Row],[Privatni doprinos korisnika - HRK]]/7.5345</f>
        <v>0</v>
      </c>
      <c r="Y3833" s="21">
        <f>Ugovori_OPULJP[[#This Row],[Bespovratna sredstva - Ukupno (EU+Nac) HRK
= Ukupna ugovorena vrijednost bespovratnih sredstava]]+Ugovori_OPULJP[[#This Row],[Javni doprinos korisnika - HRK]]+Ugovori_OPULJP[[#This Row],[Privatni doprinos korisnika - HRK]]</f>
        <v>434188.85</v>
      </c>
      <c r="Z3833" s="22">
        <f>Ugovori_OPULJP[[#This Row],[UKUPNI PRIHVATLJIVI IZDACI
TOTAL ELIGIBLE EXPENDITURE
= Bespovratna sredstva ukupno + doprinos korisnika
= Ukupni prihvatljivi troškovi
= Ukupna ugovorena vrijednost projekta HRK]]/7.5345</f>
        <v>57626.7635543168</v>
      </c>
      <c r="AA3833" s="13" t="s">
        <v>2792</v>
      </c>
      <c r="AB3833" s="13" t="s">
        <v>145</v>
      </c>
      <c r="AC3833" s="91" t="s">
        <v>13914</v>
      </c>
      <c r="AD3833" s="12" t="s">
        <v>2794</v>
      </c>
    </row>
    <row r="3834" spans="1:30" ht="88.5" customHeight="1" x14ac:dyDescent="0.3">
      <c r="A3834" s="31" t="s">
        <v>13915</v>
      </c>
      <c r="B3834" s="25" t="s">
        <v>2787</v>
      </c>
      <c r="C3834" s="26" t="s">
        <v>2788</v>
      </c>
      <c r="D3834" s="40" t="s">
        <v>2789</v>
      </c>
      <c r="E3834" s="13" t="s">
        <v>63</v>
      </c>
      <c r="F3834" s="32" t="s">
        <v>13916</v>
      </c>
      <c r="G3834" s="32" t="s">
        <v>4677</v>
      </c>
      <c r="H3834" s="29">
        <v>44670</v>
      </c>
      <c r="I3834" s="29">
        <v>45035</v>
      </c>
      <c r="J3834" s="17" t="str">
        <f>IF(Ugovori_OPULJP[[#This Row],[DATUM ZAVRŠETKA OPERACIJE]]&gt;DATE(2023,12,31),"u provedbi","završen")</f>
        <v>završen</v>
      </c>
      <c r="K3834" s="37" t="s">
        <v>10192</v>
      </c>
      <c r="L3834" s="37" t="s">
        <v>21</v>
      </c>
      <c r="M3834" s="18">
        <v>0.85</v>
      </c>
      <c r="N3834" s="18">
        <v>0.15</v>
      </c>
      <c r="O3834" s="19">
        <f>Ugovori_OPULJP[[#This Row],[Bespovratna sredstva - Ukupno (EU+Nac) HRK
= Ukupna ugovorena vrijednost bespovratnih sredstava]]*Ugovori_OPULJP[[#This Row],[EU STOPA SUFINANCIRANJA %
EU CO-FINANCING RATE %]]</f>
        <v>410473.5</v>
      </c>
      <c r="P3834" s="20">
        <f>Ugovori_OPULJP[[#This Row],[Bespovratna sredstva - EU dio - HRK]]/7.5345</f>
        <v>54479.195699781005</v>
      </c>
      <c r="Q3834" s="19">
        <f>Ugovori_OPULJP[[#This Row],[Bespovratna sredstva - Ukupno (EU+Nac) HRK
= Ukupna ugovorena vrijednost bespovratnih sredstava]]*Ugovori_OPULJP[[#This Row],[STOPA NACIONALNOG SUFINANCIRANJA %]]</f>
        <v>72436.5</v>
      </c>
      <c r="R3834" s="20">
        <f>Ugovori_OPULJP[[#This Row],[Bespovratna sredstva - Nacionalni dio - HRK]]/7.5345</f>
        <v>9613.9757117260597</v>
      </c>
      <c r="S3834" s="21">
        <v>482910</v>
      </c>
      <c r="T3834" s="22">
        <f>Ugovori_OPULJP[[#This Row],[Bespovratna sredstva - Ukupno (EU+Nac) HRK
= Ukupna ugovorena vrijednost bespovratnih sredstava]]/7.5345</f>
        <v>64093.171411507064</v>
      </c>
      <c r="U3834" s="19">
        <v>0</v>
      </c>
      <c r="V3834" s="20">
        <f>Ugovori_OPULJP[[#This Row],[Javni doprinos korisnika - HRK]]/7.5345</f>
        <v>0</v>
      </c>
      <c r="W3834" s="19">
        <v>0</v>
      </c>
      <c r="X3834" s="20">
        <f>Ugovori_OPULJP[[#This Row],[Privatni doprinos korisnika - HRK]]/7.5345</f>
        <v>0</v>
      </c>
      <c r="Y3834" s="21">
        <f>Ugovori_OPULJP[[#This Row],[Bespovratna sredstva - Ukupno (EU+Nac) HRK
= Ukupna ugovorena vrijednost bespovratnih sredstava]]+Ugovori_OPULJP[[#This Row],[Javni doprinos korisnika - HRK]]+Ugovori_OPULJP[[#This Row],[Privatni doprinos korisnika - HRK]]</f>
        <v>482910</v>
      </c>
      <c r="Z3834" s="22">
        <f>Ugovori_OPULJP[[#This Row],[UKUPNI PRIHVATLJIVI IZDACI
TOTAL ELIGIBLE EXPENDITURE
= Bespovratna sredstva ukupno + doprinos korisnika
= Ukupni prihvatljivi troškovi
= Ukupna ugovorena vrijednost projekta HRK]]/7.5345</f>
        <v>64093.171411507064</v>
      </c>
      <c r="AA3834" s="13" t="s">
        <v>2792</v>
      </c>
      <c r="AB3834" s="13" t="s">
        <v>145</v>
      </c>
      <c r="AC3834" s="91" t="s">
        <v>13917</v>
      </c>
      <c r="AD3834" s="12" t="s">
        <v>2794</v>
      </c>
    </row>
    <row r="3835" spans="1:30" ht="88.5" customHeight="1" x14ac:dyDescent="0.3">
      <c r="A3835" s="31" t="s">
        <v>13918</v>
      </c>
      <c r="B3835" s="25" t="s">
        <v>2787</v>
      </c>
      <c r="C3835" s="26" t="s">
        <v>2788</v>
      </c>
      <c r="D3835" s="26" t="s">
        <v>2789</v>
      </c>
      <c r="E3835" s="27" t="s">
        <v>63</v>
      </c>
      <c r="F3835" s="32" t="s">
        <v>13919</v>
      </c>
      <c r="G3835" s="32" t="s">
        <v>108</v>
      </c>
      <c r="H3835" s="29">
        <v>44673</v>
      </c>
      <c r="I3835" s="29">
        <v>45038</v>
      </c>
      <c r="J3835" s="17" t="str">
        <f>IF(Ugovori_OPULJP[[#This Row],[DATUM ZAVRŠETKA OPERACIJE]]&gt;DATE(2023,12,31),"u provedbi","završen")</f>
        <v>završen</v>
      </c>
      <c r="K3835" s="37" t="s">
        <v>96</v>
      </c>
      <c r="L3835" s="37" t="s">
        <v>86</v>
      </c>
      <c r="M3835" s="59" t="s">
        <v>3114</v>
      </c>
      <c r="N3835" s="18">
        <v>0.15</v>
      </c>
      <c r="O3835" s="19">
        <f>Ugovori_OPULJP[[#This Row],[Bespovratna sredstva - Ukupno (EU+Nac) HRK
= Ukupna ugovorena vrijednost bespovratnih sredstava]]*Ugovori_OPULJP[[#This Row],[EU STOPA SUFINANCIRANJA %
EU CO-FINANCING RATE %]]</f>
        <v>405187.47750000004</v>
      </c>
      <c r="P3835" s="20">
        <f>Ugovori_OPULJP[[#This Row],[Bespovratna sredstva - EU dio - HRK]]/7.5345</f>
        <v>53777.619948238105</v>
      </c>
      <c r="Q3835" s="19">
        <f>Ugovori_OPULJP[[#This Row],[Bespovratna sredstva - Ukupno (EU+Nac) HRK
= Ukupna ugovorena vrijednost bespovratnih sredstava]]*Ugovori_OPULJP[[#This Row],[STOPA NACIONALNOG SUFINANCIRANJA %]]</f>
        <v>71503.672500000001</v>
      </c>
      <c r="R3835" s="20">
        <f>Ugovori_OPULJP[[#This Row],[Bespovratna sredstva - Nacionalni dio - HRK]]/7.5345</f>
        <v>9490.1682261596652</v>
      </c>
      <c r="S3835" s="21">
        <v>476691.15</v>
      </c>
      <c r="T3835" s="22">
        <f>Ugovori_OPULJP[[#This Row],[Bespovratna sredstva - Ukupno (EU+Nac) HRK
= Ukupna ugovorena vrijednost bespovratnih sredstava]]/7.5345</f>
        <v>63267.78817439777</v>
      </c>
      <c r="U3835" s="19">
        <v>0</v>
      </c>
      <c r="V3835" s="20">
        <f>Ugovori_OPULJP[[#This Row],[Javni doprinos korisnika - HRK]]/7.5345</f>
        <v>0</v>
      </c>
      <c r="W3835" s="19">
        <v>0</v>
      </c>
      <c r="X3835" s="20">
        <f>Ugovori_OPULJP[[#This Row],[Privatni doprinos korisnika - HRK]]/7.5345</f>
        <v>0</v>
      </c>
      <c r="Y3835" s="21">
        <f>Ugovori_OPULJP[[#This Row],[Bespovratna sredstva - Ukupno (EU+Nac) HRK
= Ukupna ugovorena vrijednost bespovratnih sredstava]]+Ugovori_OPULJP[[#This Row],[Javni doprinos korisnika - HRK]]+Ugovori_OPULJP[[#This Row],[Privatni doprinos korisnika - HRK]]</f>
        <v>476691.15</v>
      </c>
      <c r="Z3835" s="22">
        <f>Ugovori_OPULJP[[#This Row],[UKUPNI PRIHVATLJIVI IZDACI
TOTAL ELIGIBLE EXPENDITURE
= Bespovratna sredstva ukupno + doprinos korisnika
= Ukupni prihvatljivi troškovi
= Ukupna ugovorena vrijednost projekta HRK]]/7.5345</f>
        <v>63267.78817439777</v>
      </c>
      <c r="AA3835" s="13" t="s">
        <v>2792</v>
      </c>
      <c r="AB3835" s="13" t="s">
        <v>145</v>
      </c>
      <c r="AC3835" s="91" t="s">
        <v>13920</v>
      </c>
      <c r="AD3835" s="12" t="s">
        <v>2794</v>
      </c>
    </row>
    <row r="3836" spans="1:30" ht="88.5" customHeight="1" x14ac:dyDescent="0.3">
      <c r="A3836" s="31" t="s">
        <v>13921</v>
      </c>
      <c r="B3836" s="25" t="s">
        <v>2787</v>
      </c>
      <c r="C3836" s="26" t="s">
        <v>2788</v>
      </c>
      <c r="D3836" s="40" t="s">
        <v>2789</v>
      </c>
      <c r="E3836" s="13" t="s">
        <v>63</v>
      </c>
      <c r="F3836" s="32" t="s">
        <v>13922</v>
      </c>
      <c r="G3836" s="32" t="s">
        <v>13923</v>
      </c>
      <c r="H3836" s="29">
        <v>44532</v>
      </c>
      <c r="I3836" s="29">
        <v>44897</v>
      </c>
      <c r="J3836" s="17" t="str">
        <f>IF(Ugovori_OPULJP[[#This Row],[DATUM ZAVRŠETKA OPERACIJE]]&gt;DATE(2023,12,31),"u provedbi","završen")</f>
        <v>završen</v>
      </c>
      <c r="K3836" s="28" t="s">
        <v>240</v>
      </c>
      <c r="L3836" s="28" t="s">
        <v>240</v>
      </c>
      <c r="M3836" s="46" t="s">
        <v>3114</v>
      </c>
      <c r="N3836" s="18">
        <v>0.15</v>
      </c>
      <c r="O3836" s="19">
        <f>Ugovori_OPULJP[[#This Row],[Bespovratna sredstva - Ukupno (EU+Nac) HRK
= Ukupna ugovorena vrijednost bespovratnih sredstava]]*Ugovori_OPULJP[[#This Row],[EU STOPA SUFINANCIRANJA %
EU CO-FINANCING RATE %]]</f>
        <v>359023.408</v>
      </c>
      <c r="P3836" s="20">
        <f>Ugovori_OPULJP[[#This Row],[Bespovratna sredstva - EU dio - HRK]]/7.5345</f>
        <v>47650.594996350119</v>
      </c>
      <c r="Q3836" s="19">
        <f>Ugovori_OPULJP[[#This Row],[Bespovratna sredstva - Ukupno (EU+Nac) HRK
= Ukupna ugovorena vrijednost bespovratnih sredstava]]*Ugovori_OPULJP[[#This Row],[STOPA NACIONALNOG SUFINANCIRANJA %]]</f>
        <v>63357.071999999993</v>
      </c>
      <c r="R3836" s="20">
        <f>Ugovori_OPULJP[[#This Row],[Bespovratna sredstva - Nacionalni dio - HRK]]/7.5345</f>
        <v>8408.9285287676666</v>
      </c>
      <c r="S3836" s="21">
        <v>422380.48</v>
      </c>
      <c r="T3836" s="22">
        <f>Ugovori_OPULJP[[#This Row],[Bespovratna sredstva - Ukupno (EU+Nac) HRK
= Ukupna ugovorena vrijednost bespovratnih sredstava]]/7.5345</f>
        <v>56059.523525117787</v>
      </c>
      <c r="U3836" s="19">
        <v>0</v>
      </c>
      <c r="V3836" s="20">
        <f>Ugovori_OPULJP[[#This Row],[Javni doprinos korisnika - HRK]]/7.5345</f>
        <v>0</v>
      </c>
      <c r="W3836" s="19">
        <v>0</v>
      </c>
      <c r="X3836" s="20">
        <f>Ugovori_OPULJP[[#This Row],[Privatni doprinos korisnika - HRK]]/7.5345</f>
        <v>0</v>
      </c>
      <c r="Y3836" s="21">
        <f>Ugovori_OPULJP[[#This Row],[Bespovratna sredstva - Ukupno (EU+Nac) HRK
= Ukupna ugovorena vrijednost bespovratnih sredstava]]+Ugovori_OPULJP[[#This Row],[Javni doprinos korisnika - HRK]]+Ugovori_OPULJP[[#This Row],[Privatni doprinos korisnika - HRK]]</f>
        <v>422380.48</v>
      </c>
      <c r="Z3836" s="22">
        <f>Ugovori_OPULJP[[#This Row],[UKUPNI PRIHVATLJIVI IZDACI
TOTAL ELIGIBLE EXPENDITURE
= Bespovratna sredstva ukupno + doprinos korisnika
= Ukupni prihvatljivi troškovi
= Ukupna ugovorena vrijednost projekta HRK]]/7.5345</f>
        <v>56059.523525117787</v>
      </c>
      <c r="AA3836" s="13" t="s">
        <v>2792</v>
      </c>
      <c r="AB3836" s="13" t="s">
        <v>145</v>
      </c>
      <c r="AC3836" s="91" t="s">
        <v>13924</v>
      </c>
      <c r="AD3836" s="12" t="s">
        <v>2794</v>
      </c>
    </row>
    <row r="3837" spans="1:30" ht="88.5" customHeight="1" x14ac:dyDescent="0.3">
      <c r="A3837" s="31" t="s">
        <v>13925</v>
      </c>
      <c r="B3837" s="25" t="s">
        <v>2787</v>
      </c>
      <c r="C3837" s="26" t="s">
        <v>2788</v>
      </c>
      <c r="D3837" s="40" t="s">
        <v>2789</v>
      </c>
      <c r="E3837" s="13" t="s">
        <v>63</v>
      </c>
      <c r="F3837" s="32" t="s">
        <v>13926</v>
      </c>
      <c r="G3837" s="32" t="s">
        <v>13927</v>
      </c>
      <c r="H3837" s="29">
        <v>44532</v>
      </c>
      <c r="I3837" s="29">
        <v>45079</v>
      </c>
      <c r="J3837" s="17" t="str">
        <f>IF(Ugovori_OPULJP[[#This Row],[DATUM ZAVRŠETKA OPERACIJE]]&gt;DATE(2023,12,31),"u provedbi","završen")</f>
        <v>završen</v>
      </c>
      <c r="K3837" s="28" t="s">
        <v>380</v>
      </c>
      <c r="L3837" s="28" t="s">
        <v>21</v>
      </c>
      <c r="M3837" s="46" t="s">
        <v>3114</v>
      </c>
      <c r="N3837" s="18">
        <v>0.15</v>
      </c>
      <c r="O3837" s="19">
        <f>Ugovori_OPULJP[[#This Row],[Bespovratna sredstva - Ukupno (EU+Nac) HRK
= Ukupna ugovorena vrijednost bespovratnih sredstava]]*Ugovori_OPULJP[[#This Row],[EU STOPA SUFINANCIRANJA %
EU CO-FINANCING RATE %]]</f>
        <v>404139.64</v>
      </c>
      <c r="P3837" s="20">
        <f>Ugovori_OPULJP[[#This Row],[Bespovratna sredstva - EU dio - HRK]]/7.5345</f>
        <v>53638.548012475942</v>
      </c>
      <c r="Q3837" s="19">
        <f>Ugovori_OPULJP[[#This Row],[Bespovratna sredstva - Ukupno (EU+Nac) HRK
= Ukupna ugovorena vrijednost bespovratnih sredstava]]*Ugovori_OPULJP[[#This Row],[STOPA NACIONALNOG SUFINANCIRANJA %]]</f>
        <v>71318.759999999995</v>
      </c>
      <c r="R3837" s="20">
        <f>Ugovori_OPULJP[[#This Row],[Bespovratna sredstva - Nacionalni dio - HRK]]/7.5345</f>
        <v>9465.6261198486955</v>
      </c>
      <c r="S3837" s="21">
        <v>475458.4</v>
      </c>
      <c r="T3837" s="22">
        <f>Ugovori_OPULJP[[#This Row],[Bespovratna sredstva - Ukupno (EU+Nac) HRK
= Ukupna ugovorena vrijednost bespovratnih sredstava]]/7.5345</f>
        <v>63104.174132324639</v>
      </c>
      <c r="U3837" s="19">
        <v>0</v>
      </c>
      <c r="V3837" s="20">
        <f>Ugovori_OPULJP[[#This Row],[Javni doprinos korisnika - HRK]]/7.5345</f>
        <v>0</v>
      </c>
      <c r="W3837" s="19">
        <v>0</v>
      </c>
      <c r="X3837" s="20">
        <f>Ugovori_OPULJP[[#This Row],[Privatni doprinos korisnika - HRK]]/7.5345</f>
        <v>0</v>
      </c>
      <c r="Y3837" s="21">
        <f>Ugovori_OPULJP[[#This Row],[Bespovratna sredstva - Ukupno (EU+Nac) HRK
= Ukupna ugovorena vrijednost bespovratnih sredstava]]+Ugovori_OPULJP[[#This Row],[Javni doprinos korisnika - HRK]]+Ugovori_OPULJP[[#This Row],[Privatni doprinos korisnika - HRK]]</f>
        <v>475458.4</v>
      </c>
      <c r="Z3837" s="22">
        <f>Ugovori_OPULJP[[#This Row],[UKUPNI PRIHVATLJIVI IZDACI
TOTAL ELIGIBLE EXPENDITURE
= Bespovratna sredstva ukupno + doprinos korisnika
= Ukupni prihvatljivi troškovi
= Ukupna ugovorena vrijednost projekta HRK]]/7.5345</f>
        <v>63104.174132324639</v>
      </c>
      <c r="AA3837" s="13" t="s">
        <v>2792</v>
      </c>
      <c r="AB3837" s="13" t="s">
        <v>145</v>
      </c>
      <c r="AC3837" s="91" t="s">
        <v>13928</v>
      </c>
      <c r="AD3837" s="12" t="s">
        <v>2794</v>
      </c>
    </row>
    <row r="3838" spans="1:30" ht="88.5" customHeight="1" x14ac:dyDescent="0.3">
      <c r="A3838" s="36" t="s">
        <v>13929</v>
      </c>
      <c r="B3838" s="25" t="s">
        <v>2787</v>
      </c>
      <c r="C3838" s="26" t="s">
        <v>2788</v>
      </c>
      <c r="D3838" s="40" t="s">
        <v>2789</v>
      </c>
      <c r="E3838" s="13" t="s">
        <v>63</v>
      </c>
      <c r="F3838" s="32" t="s">
        <v>13930</v>
      </c>
      <c r="G3838" s="34" t="s">
        <v>13606</v>
      </c>
      <c r="H3838" s="29">
        <v>44735</v>
      </c>
      <c r="I3838" s="29">
        <v>45283</v>
      </c>
      <c r="J3838" s="17" t="str">
        <f>IF(Ugovori_OPULJP[[#This Row],[DATUM ZAVRŠETKA OPERACIJE]]&gt;DATE(2023,12,31),"u provedbi","završen")</f>
        <v>završen</v>
      </c>
      <c r="K3838" s="28" t="s">
        <v>13931</v>
      </c>
      <c r="L3838" s="37" t="s">
        <v>21</v>
      </c>
      <c r="M3838" s="18">
        <v>0.85</v>
      </c>
      <c r="N3838" s="18">
        <v>0.15</v>
      </c>
      <c r="O3838" s="19">
        <f>Ugovori_OPULJP[[#This Row],[Bespovratna sredstva - Ukupno (EU+Nac) HRK
= Ukupna ugovorena vrijednost bespovratnih sredstava]]*Ugovori_OPULJP[[#This Row],[EU STOPA SUFINANCIRANJA %
EU CO-FINANCING RATE %]]</f>
        <v>371264.75949999999</v>
      </c>
      <c r="P3838" s="20">
        <f>Ugovori_OPULJP[[#This Row],[Bespovratna sredstva - EU dio - HRK]]/7.5345</f>
        <v>49275.301546220711</v>
      </c>
      <c r="Q3838" s="19">
        <f>Ugovori_OPULJP[[#This Row],[Bespovratna sredstva - Ukupno (EU+Nac) HRK
= Ukupna ugovorena vrijednost bespovratnih sredstava]]*Ugovori_OPULJP[[#This Row],[STOPA NACIONALNOG SUFINANCIRANJA %]]</f>
        <v>65517.3105</v>
      </c>
      <c r="R3838" s="20">
        <f>Ugovori_OPULJP[[#This Row],[Bespovratna sredstva - Nacionalni dio - HRK]]/7.5345</f>
        <v>8695.6414493330667</v>
      </c>
      <c r="S3838" s="21">
        <v>436782.07</v>
      </c>
      <c r="T3838" s="22">
        <f>Ugovori_OPULJP[[#This Row],[Bespovratna sredstva - Ukupno (EU+Nac) HRK
= Ukupna ugovorena vrijednost bespovratnih sredstava]]/7.5345</f>
        <v>57970.942995553785</v>
      </c>
      <c r="U3838" s="19">
        <v>0</v>
      </c>
      <c r="V3838" s="20">
        <f>Ugovori_OPULJP[[#This Row],[Javni doprinos korisnika - HRK]]/7.5345</f>
        <v>0</v>
      </c>
      <c r="W3838" s="19">
        <v>0</v>
      </c>
      <c r="X3838" s="20">
        <f>Ugovori_OPULJP[[#This Row],[Privatni doprinos korisnika - HRK]]/7.5345</f>
        <v>0</v>
      </c>
      <c r="Y3838" s="21">
        <f>Ugovori_OPULJP[[#This Row],[Bespovratna sredstva - Ukupno (EU+Nac) HRK
= Ukupna ugovorena vrijednost bespovratnih sredstava]]+Ugovori_OPULJP[[#This Row],[Javni doprinos korisnika - HRK]]+Ugovori_OPULJP[[#This Row],[Privatni doprinos korisnika - HRK]]</f>
        <v>436782.07</v>
      </c>
      <c r="Z3838" s="22">
        <f>Ugovori_OPULJP[[#This Row],[UKUPNI PRIHVATLJIVI IZDACI
TOTAL ELIGIBLE EXPENDITURE
= Bespovratna sredstva ukupno + doprinos korisnika
= Ukupni prihvatljivi troškovi
= Ukupna ugovorena vrijednost projekta HRK]]/7.5345</f>
        <v>57970.942995553785</v>
      </c>
      <c r="AA3838" s="13" t="s">
        <v>2792</v>
      </c>
      <c r="AB3838" s="13" t="s">
        <v>145</v>
      </c>
      <c r="AC3838" s="91" t="s">
        <v>13932</v>
      </c>
      <c r="AD3838" s="12" t="s">
        <v>2794</v>
      </c>
    </row>
    <row r="3839" spans="1:30" ht="88.5" customHeight="1" x14ac:dyDescent="0.3">
      <c r="A3839" s="31" t="s">
        <v>13933</v>
      </c>
      <c r="B3839" s="25" t="s">
        <v>2787</v>
      </c>
      <c r="C3839" s="26" t="s">
        <v>2788</v>
      </c>
      <c r="D3839" s="40" t="s">
        <v>2789</v>
      </c>
      <c r="E3839" s="13" t="s">
        <v>63</v>
      </c>
      <c r="F3839" s="32" t="s">
        <v>13934</v>
      </c>
      <c r="G3839" s="32" t="s">
        <v>13935</v>
      </c>
      <c r="H3839" s="29">
        <v>44533</v>
      </c>
      <c r="I3839" s="29">
        <v>45080</v>
      </c>
      <c r="J3839" s="17" t="str">
        <f>IF(Ugovori_OPULJP[[#This Row],[DATUM ZAVRŠETKA OPERACIJE]]&gt;DATE(2023,12,31),"u provedbi","završen")</f>
        <v>završen</v>
      </c>
      <c r="K3839" s="28" t="s">
        <v>66</v>
      </c>
      <c r="L3839" s="28" t="s">
        <v>66</v>
      </c>
      <c r="M3839" s="46" t="s">
        <v>3114</v>
      </c>
      <c r="N3839" s="18">
        <v>0.15</v>
      </c>
      <c r="O3839" s="19">
        <f>Ugovori_OPULJP[[#This Row],[Bespovratna sredstva - Ukupno (EU+Nac) HRK
= Ukupna ugovorena vrijednost bespovratnih sredstava]]*Ugovori_OPULJP[[#This Row],[EU STOPA SUFINANCIRANJA %
EU CO-FINANCING RATE %]]</f>
        <v>420036</v>
      </c>
      <c r="P3839" s="20">
        <f>Ugovori_OPULJP[[#This Row],[Bespovratna sredstva - EU dio - HRK]]/7.5345</f>
        <v>55748.357555245864</v>
      </c>
      <c r="Q3839" s="19">
        <f>Ugovori_OPULJP[[#This Row],[Bespovratna sredstva - Ukupno (EU+Nac) HRK
= Ukupna ugovorena vrijednost bespovratnih sredstava]]*Ugovori_OPULJP[[#This Row],[STOPA NACIONALNOG SUFINANCIRANJA %]]</f>
        <v>74124</v>
      </c>
      <c r="R3839" s="20">
        <f>Ugovori_OPULJP[[#This Row],[Bespovratna sredstva - Nacionalni dio - HRK]]/7.5345</f>
        <v>9837.9454509257412</v>
      </c>
      <c r="S3839" s="21">
        <v>494160</v>
      </c>
      <c r="T3839" s="22">
        <f>Ugovori_OPULJP[[#This Row],[Bespovratna sredstva - Ukupno (EU+Nac) HRK
= Ukupna ugovorena vrijednost bespovratnih sredstava]]/7.5345</f>
        <v>65586.303006171613</v>
      </c>
      <c r="U3839" s="19">
        <v>0</v>
      </c>
      <c r="V3839" s="20">
        <f>Ugovori_OPULJP[[#This Row],[Javni doprinos korisnika - HRK]]/7.5345</f>
        <v>0</v>
      </c>
      <c r="W3839" s="19">
        <v>0</v>
      </c>
      <c r="X3839" s="20">
        <f>Ugovori_OPULJP[[#This Row],[Privatni doprinos korisnika - HRK]]/7.5345</f>
        <v>0</v>
      </c>
      <c r="Y3839" s="21">
        <f>Ugovori_OPULJP[[#This Row],[Bespovratna sredstva - Ukupno (EU+Nac) HRK
= Ukupna ugovorena vrijednost bespovratnih sredstava]]+Ugovori_OPULJP[[#This Row],[Javni doprinos korisnika - HRK]]+Ugovori_OPULJP[[#This Row],[Privatni doprinos korisnika - HRK]]</f>
        <v>494160</v>
      </c>
      <c r="Z3839" s="22">
        <f>Ugovori_OPULJP[[#This Row],[UKUPNI PRIHVATLJIVI IZDACI
TOTAL ELIGIBLE EXPENDITURE
= Bespovratna sredstva ukupno + doprinos korisnika
= Ukupni prihvatljivi troškovi
= Ukupna ugovorena vrijednost projekta HRK]]/7.5345</f>
        <v>65586.303006171613</v>
      </c>
      <c r="AA3839" s="13" t="s">
        <v>2792</v>
      </c>
      <c r="AB3839" s="13" t="s">
        <v>145</v>
      </c>
      <c r="AC3839" s="91" t="s">
        <v>13936</v>
      </c>
      <c r="AD3839" s="12" t="s">
        <v>2794</v>
      </c>
    </row>
    <row r="3840" spans="1:30" ht="88.5" customHeight="1" x14ac:dyDescent="0.3">
      <c r="A3840" s="31" t="s">
        <v>13937</v>
      </c>
      <c r="B3840" s="25" t="s">
        <v>2787</v>
      </c>
      <c r="C3840" s="26" t="s">
        <v>2788</v>
      </c>
      <c r="D3840" s="40" t="s">
        <v>2789</v>
      </c>
      <c r="E3840" s="13" t="s">
        <v>63</v>
      </c>
      <c r="F3840" s="32" t="s">
        <v>13938</v>
      </c>
      <c r="G3840" s="32" t="s">
        <v>13939</v>
      </c>
      <c r="H3840" s="29">
        <v>44652</v>
      </c>
      <c r="I3840" s="29">
        <v>45200</v>
      </c>
      <c r="J3840" s="17" t="str">
        <f>IF(Ugovori_OPULJP[[#This Row],[DATUM ZAVRŠETKA OPERACIJE]]&gt;DATE(2023,12,31),"u provedbi","završen")</f>
        <v>završen</v>
      </c>
      <c r="K3840" s="37" t="s">
        <v>240</v>
      </c>
      <c r="L3840" s="37" t="s">
        <v>240</v>
      </c>
      <c r="M3840" s="18">
        <v>0.85</v>
      </c>
      <c r="N3840" s="18">
        <v>0.15</v>
      </c>
      <c r="O3840" s="19">
        <f>Ugovori_OPULJP[[#This Row],[Bespovratna sredstva - Ukupno (EU+Nac) HRK
= Ukupna ugovorena vrijednost bespovratnih sredstava]]*Ugovori_OPULJP[[#This Row],[EU STOPA SUFINANCIRANJA %
EU CO-FINANCING RATE %]]</f>
        <v>311414.7635</v>
      </c>
      <c r="P3840" s="20">
        <f>Ugovori_OPULJP[[#This Row],[Bespovratna sredstva - EU dio - HRK]]/7.5345</f>
        <v>41331.841993496579</v>
      </c>
      <c r="Q3840" s="19">
        <f>Ugovori_OPULJP[[#This Row],[Bespovratna sredstva - Ukupno (EU+Nac) HRK
= Ukupna ugovorena vrijednost bespovratnih sredstava]]*Ugovori_OPULJP[[#This Row],[STOPA NACIONALNOG SUFINANCIRANJA %]]</f>
        <v>54955.546499999997</v>
      </c>
      <c r="R3840" s="20">
        <f>Ugovori_OPULJP[[#This Row],[Bespovratna sredstva - Nacionalni dio - HRK]]/7.5345</f>
        <v>7293.8544694405728</v>
      </c>
      <c r="S3840" s="21">
        <v>366370.31</v>
      </c>
      <c r="T3840" s="22">
        <f>Ugovori_OPULJP[[#This Row],[Bespovratna sredstva - Ukupno (EU+Nac) HRK
= Ukupna ugovorena vrijednost bespovratnih sredstava]]/7.5345</f>
        <v>48625.69646293715</v>
      </c>
      <c r="U3840" s="19">
        <v>0</v>
      </c>
      <c r="V3840" s="20">
        <f>Ugovori_OPULJP[[#This Row],[Javni doprinos korisnika - HRK]]/7.5345</f>
        <v>0</v>
      </c>
      <c r="W3840" s="19">
        <v>0</v>
      </c>
      <c r="X3840" s="20">
        <f>Ugovori_OPULJP[[#This Row],[Privatni doprinos korisnika - HRK]]/7.5345</f>
        <v>0</v>
      </c>
      <c r="Y3840" s="21">
        <f>Ugovori_OPULJP[[#This Row],[Bespovratna sredstva - Ukupno (EU+Nac) HRK
= Ukupna ugovorena vrijednost bespovratnih sredstava]]+Ugovori_OPULJP[[#This Row],[Javni doprinos korisnika - HRK]]+Ugovori_OPULJP[[#This Row],[Privatni doprinos korisnika - HRK]]</f>
        <v>366370.31</v>
      </c>
      <c r="Z3840" s="22">
        <f>Ugovori_OPULJP[[#This Row],[UKUPNI PRIHVATLJIVI IZDACI
TOTAL ELIGIBLE EXPENDITURE
= Bespovratna sredstva ukupno + doprinos korisnika
= Ukupni prihvatljivi troškovi
= Ukupna ugovorena vrijednost projekta HRK]]/7.5345</f>
        <v>48625.69646293715</v>
      </c>
      <c r="AA3840" s="13" t="s">
        <v>2792</v>
      </c>
      <c r="AB3840" s="13" t="s">
        <v>145</v>
      </c>
      <c r="AC3840" s="91" t="s">
        <v>13940</v>
      </c>
      <c r="AD3840" s="12" t="s">
        <v>2794</v>
      </c>
    </row>
    <row r="3841" spans="1:30" ht="88.5" customHeight="1" x14ac:dyDescent="0.3">
      <c r="A3841" s="31" t="s">
        <v>13941</v>
      </c>
      <c r="B3841" s="25" t="s">
        <v>2787</v>
      </c>
      <c r="C3841" s="26" t="s">
        <v>2788</v>
      </c>
      <c r="D3841" s="26" t="s">
        <v>2789</v>
      </c>
      <c r="E3841" s="27" t="s">
        <v>63</v>
      </c>
      <c r="F3841" s="32" t="s">
        <v>13942</v>
      </c>
      <c r="G3841" s="32" t="s">
        <v>13943</v>
      </c>
      <c r="H3841" s="29">
        <v>44670</v>
      </c>
      <c r="I3841" s="29">
        <v>45218</v>
      </c>
      <c r="J3841" s="17" t="str">
        <f>IF(Ugovori_OPULJP[[#This Row],[DATUM ZAVRŠETKA OPERACIJE]]&gt;DATE(2023,12,31),"u provedbi","završen")</f>
        <v>završen</v>
      </c>
      <c r="K3841" s="37" t="s">
        <v>240</v>
      </c>
      <c r="L3841" s="37" t="s">
        <v>240</v>
      </c>
      <c r="M3841" s="59" t="s">
        <v>3114</v>
      </c>
      <c r="N3841" s="18">
        <v>0.15</v>
      </c>
      <c r="O3841" s="19">
        <f>Ugovori_OPULJP[[#This Row],[Bespovratna sredstva - Ukupno (EU+Nac) HRK
= Ukupna ugovorena vrijednost bespovratnih sredstava]]*Ugovori_OPULJP[[#This Row],[EU STOPA SUFINANCIRANJA %
EU CO-FINANCING RATE %]]</f>
        <v>332676.3235</v>
      </c>
      <c r="P3841" s="20">
        <f>Ugovori_OPULJP[[#This Row],[Bespovratna sredstva - EU dio - HRK]]/7.5345</f>
        <v>44153.735947972658</v>
      </c>
      <c r="Q3841" s="19">
        <f>Ugovori_OPULJP[[#This Row],[Bespovratna sredstva - Ukupno (EU+Nac) HRK
= Ukupna ugovorena vrijednost bespovratnih sredstava]]*Ugovori_OPULJP[[#This Row],[STOPA NACIONALNOG SUFINANCIRANJA %]]</f>
        <v>58707.586499999998</v>
      </c>
      <c r="R3841" s="20">
        <f>Ugovori_OPULJP[[#This Row],[Bespovratna sredstva - Nacionalni dio - HRK]]/7.5345</f>
        <v>7791.8357555245866</v>
      </c>
      <c r="S3841" s="21">
        <v>391383.91</v>
      </c>
      <c r="T3841" s="22">
        <f>Ugovori_OPULJP[[#This Row],[Bespovratna sredstva - Ukupno (EU+Nac) HRK
= Ukupna ugovorena vrijednost bespovratnih sredstava]]/7.5345</f>
        <v>51945.57170349724</v>
      </c>
      <c r="U3841" s="19">
        <v>0</v>
      </c>
      <c r="V3841" s="20">
        <f>Ugovori_OPULJP[[#This Row],[Javni doprinos korisnika - HRK]]/7.5345</f>
        <v>0</v>
      </c>
      <c r="W3841" s="19">
        <v>0</v>
      </c>
      <c r="X3841" s="20">
        <f>Ugovori_OPULJP[[#This Row],[Privatni doprinos korisnika - HRK]]/7.5345</f>
        <v>0</v>
      </c>
      <c r="Y3841" s="21">
        <f>Ugovori_OPULJP[[#This Row],[Bespovratna sredstva - Ukupno (EU+Nac) HRK
= Ukupna ugovorena vrijednost bespovratnih sredstava]]+Ugovori_OPULJP[[#This Row],[Javni doprinos korisnika - HRK]]+Ugovori_OPULJP[[#This Row],[Privatni doprinos korisnika - HRK]]</f>
        <v>391383.91</v>
      </c>
      <c r="Z3841" s="22">
        <f>Ugovori_OPULJP[[#This Row],[UKUPNI PRIHVATLJIVI IZDACI
TOTAL ELIGIBLE EXPENDITURE
= Bespovratna sredstva ukupno + doprinos korisnika
= Ukupni prihvatljivi troškovi
= Ukupna ugovorena vrijednost projekta HRK]]/7.5345</f>
        <v>51945.57170349724</v>
      </c>
      <c r="AA3841" s="13" t="s">
        <v>2792</v>
      </c>
      <c r="AB3841" s="13" t="s">
        <v>145</v>
      </c>
      <c r="AC3841" s="91" t="s">
        <v>13944</v>
      </c>
      <c r="AD3841" s="12" t="s">
        <v>2794</v>
      </c>
    </row>
    <row r="3842" spans="1:30" ht="88.5" customHeight="1" x14ac:dyDescent="0.3">
      <c r="A3842" s="10" t="s">
        <v>13945</v>
      </c>
      <c r="B3842" s="25" t="s">
        <v>2787</v>
      </c>
      <c r="C3842" s="26" t="s">
        <v>2788</v>
      </c>
      <c r="D3842" s="26" t="s">
        <v>2789</v>
      </c>
      <c r="E3842" s="27" t="s">
        <v>63</v>
      </c>
      <c r="F3842" s="32" t="s">
        <v>13946</v>
      </c>
      <c r="G3842" s="32" t="s">
        <v>13947</v>
      </c>
      <c r="H3842" s="29">
        <v>44769</v>
      </c>
      <c r="I3842" s="29">
        <v>45134</v>
      </c>
      <c r="J3842" s="17" t="str">
        <f>IF(Ugovori_OPULJP[[#This Row],[DATUM ZAVRŠETKA OPERACIJE]]&gt;DATE(2023,12,31),"u provedbi","završen")</f>
        <v>završen</v>
      </c>
      <c r="K3842" s="28" t="s">
        <v>81</v>
      </c>
      <c r="L3842" s="28" t="s">
        <v>81</v>
      </c>
      <c r="M3842" s="18">
        <v>0.85</v>
      </c>
      <c r="N3842" s="18">
        <v>0.15</v>
      </c>
      <c r="O3842" s="19">
        <f>Ugovori_OPULJP[[#This Row],[Bespovratna sredstva - Ukupno (EU+Nac) HRK
= Ukupna ugovorena vrijednost bespovratnih sredstava]]*Ugovori_OPULJP[[#This Row],[EU STOPA SUFINANCIRANJA %
EU CO-FINANCING RATE %]]</f>
        <v>342283.73749999999</v>
      </c>
      <c r="P3842" s="20">
        <f>Ugovori_OPULJP[[#This Row],[Bespovratna sredstva - EU dio - HRK]]/7.5345</f>
        <v>45428.858915654651</v>
      </c>
      <c r="Q3842" s="19">
        <f>Ugovori_OPULJP[[#This Row],[Bespovratna sredstva - Ukupno (EU+Nac) HRK
= Ukupna ugovorena vrijednost bespovratnih sredstava]]*Ugovori_OPULJP[[#This Row],[STOPA NACIONALNOG SUFINANCIRANJA %]]</f>
        <v>60403.012499999997</v>
      </c>
      <c r="R3842" s="20">
        <f>Ugovori_OPULJP[[#This Row],[Bespovratna sredstva - Nacionalni dio - HRK]]/7.5345</f>
        <v>8016.8574557037618</v>
      </c>
      <c r="S3842" s="21">
        <v>402686.75</v>
      </c>
      <c r="T3842" s="22">
        <f>Ugovori_OPULJP[[#This Row],[Bespovratna sredstva - Ukupno (EU+Nac) HRK
= Ukupna ugovorena vrijednost bespovratnih sredstava]]/7.5345</f>
        <v>53445.716371358416</v>
      </c>
      <c r="U3842" s="19">
        <v>0</v>
      </c>
      <c r="V3842" s="20">
        <f>Ugovori_OPULJP[[#This Row],[Javni doprinos korisnika - HRK]]/7.5345</f>
        <v>0</v>
      </c>
      <c r="W3842" s="19">
        <v>0</v>
      </c>
      <c r="X3842" s="20">
        <f>Ugovori_OPULJP[[#This Row],[Privatni doprinos korisnika - HRK]]/7.5345</f>
        <v>0</v>
      </c>
      <c r="Y3842" s="21">
        <f>Ugovori_OPULJP[[#This Row],[Bespovratna sredstva - Ukupno (EU+Nac) HRK
= Ukupna ugovorena vrijednost bespovratnih sredstava]]+Ugovori_OPULJP[[#This Row],[Javni doprinos korisnika - HRK]]+Ugovori_OPULJP[[#This Row],[Privatni doprinos korisnika - HRK]]</f>
        <v>402686.75</v>
      </c>
      <c r="Z3842" s="22">
        <f>Ugovori_OPULJP[[#This Row],[UKUPNI PRIHVATLJIVI IZDACI
TOTAL ELIGIBLE EXPENDITURE
= Bespovratna sredstva ukupno + doprinos korisnika
= Ukupni prihvatljivi troškovi
= Ukupna ugovorena vrijednost projekta HRK]]/7.5345</f>
        <v>53445.716371358416</v>
      </c>
      <c r="AA3842" s="27" t="s">
        <v>2792</v>
      </c>
      <c r="AB3842" s="27" t="s">
        <v>145</v>
      </c>
      <c r="AC3842" s="91" t="s">
        <v>13948</v>
      </c>
      <c r="AD3842" s="33" t="s">
        <v>2794</v>
      </c>
    </row>
    <row r="3843" spans="1:30" ht="88.5" customHeight="1" x14ac:dyDescent="0.3">
      <c r="A3843" s="31" t="s">
        <v>13949</v>
      </c>
      <c r="B3843" s="25" t="s">
        <v>2787</v>
      </c>
      <c r="C3843" s="26" t="s">
        <v>2788</v>
      </c>
      <c r="D3843" s="26" t="s">
        <v>2789</v>
      </c>
      <c r="E3843" s="27" t="s">
        <v>63</v>
      </c>
      <c r="F3843" s="32" t="s">
        <v>13950</v>
      </c>
      <c r="G3843" s="32" t="s">
        <v>13951</v>
      </c>
      <c r="H3843" s="29">
        <v>44676</v>
      </c>
      <c r="I3843" s="29">
        <v>45224</v>
      </c>
      <c r="J3843" s="17" t="str">
        <f>IF(Ugovori_OPULJP[[#This Row],[DATUM ZAVRŠETKA OPERACIJE]]&gt;DATE(2023,12,31),"u provedbi","završen")</f>
        <v>završen</v>
      </c>
      <c r="K3843" s="37" t="s">
        <v>13952</v>
      </c>
      <c r="L3843" s="37" t="s">
        <v>21</v>
      </c>
      <c r="M3843" s="59" t="s">
        <v>3114</v>
      </c>
      <c r="N3843" s="18">
        <v>0.15</v>
      </c>
      <c r="O3843" s="19">
        <f>Ugovori_OPULJP[[#This Row],[Bespovratna sredstva - Ukupno (EU+Nac) HRK
= Ukupna ugovorena vrijednost bespovratnih sredstava]]*Ugovori_OPULJP[[#This Row],[EU STOPA SUFINANCIRANJA %
EU CO-FINANCING RATE %]]</f>
        <v>424645.88150000002</v>
      </c>
      <c r="P3843" s="20">
        <f>Ugovori_OPULJP[[#This Row],[Bespovratna sredstva - EU dio - HRK]]/7.5345</f>
        <v>56360.1939743845</v>
      </c>
      <c r="Q3843" s="19">
        <f>Ugovori_OPULJP[[#This Row],[Bespovratna sredstva - Ukupno (EU+Nac) HRK
= Ukupna ugovorena vrijednost bespovratnih sredstava]]*Ugovori_OPULJP[[#This Row],[STOPA NACIONALNOG SUFINANCIRANJA %]]</f>
        <v>74937.508499999996</v>
      </c>
      <c r="R3843" s="20">
        <f>Ugovori_OPULJP[[#This Row],[Bespovratna sredstva - Nacionalni dio - HRK]]/7.5345</f>
        <v>9945.9165837149103</v>
      </c>
      <c r="S3843" s="21">
        <v>499583.39</v>
      </c>
      <c r="T3843" s="22">
        <f>Ugovori_OPULJP[[#This Row],[Bespovratna sredstva - Ukupno (EU+Nac) HRK
= Ukupna ugovorena vrijednost bespovratnih sredstava]]/7.5345</f>
        <v>66306.110558099404</v>
      </c>
      <c r="U3843" s="19">
        <v>0</v>
      </c>
      <c r="V3843" s="20">
        <f>Ugovori_OPULJP[[#This Row],[Javni doprinos korisnika - HRK]]/7.5345</f>
        <v>0</v>
      </c>
      <c r="W3843" s="19">
        <v>0</v>
      </c>
      <c r="X3843" s="20">
        <f>Ugovori_OPULJP[[#This Row],[Privatni doprinos korisnika - HRK]]/7.5345</f>
        <v>0</v>
      </c>
      <c r="Y3843" s="21">
        <f>Ugovori_OPULJP[[#This Row],[Bespovratna sredstva - Ukupno (EU+Nac) HRK
= Ukupna ugovorena vrijednost bespovratnih sredstava]]+Ugovori_OPULJP[[#This Row],[Javni doprinos korisnika - HRK]]+Ugovori_OPULJP[[#This Row],[Privatni doprinos korisnika - HRK]]</f>
        <v>499583.39</v>
      </c>
      <c r="Z3843" s="22">
        <f>Ugovori_OPULJP[[#This Row],[UKUPNI PRIHVATLJIVI IZDACI
TOTAL ELIGIBLE EXPENDITURE
= Bespovratna sredstva ukupno + doprinos korisnika
= Ukupni prihvatljivi troškovi
= Ukupna ugovorena vrijednost projekta HRK]]/7.5345</f>
        <v>66306.110558099404</v>
      </c>
      <c r="AA3843" s="13" t="s">
        <v>2792</v>
      </c>
      <c r="AB3843" s="13" t="s">
        <v>145</v>
      </c>
      <c r="AC3843" s="91" t="s">
        <v>13953</v>
      </c>
      <c r="AD3843" s="12" t="s">
        <v>2794</v>
      </c>
    </row>
    <row r="3844" spans="1:30" ht="88.5" customHeight="1" x14ac:dyDescent="0.3">
      <c r="A3844" s="31" t="s">
        <v>13954</v>
      </c>
      <c r="B3844" s="25" t="s">
        <v>2787</v>
      </c>
      <c r="C3844" s="26" t="s">
        <v>2788</v>
      </c>
      <c r="D3844" s="40" t="s">
        <v>2789</v>
      </c>
      <c r="E3844" s="13" t="s">
        <v>63</v>
      </c>
      <c r="F3844" s="32" t="s">
        <v>13955</v>
      </c>
      <c r="G3844" s="32" t="s">
        <v>13956</v>
      </c>
      <c r="H3844" s="29">
        <v>44532</v>
      </c>
      <c r="I3844" s="29">
        <v>44928</v>
      </c>
      <c r="J3844" s="17" t="str">
        <f>IF(Ugovori_OPULJP[[#This Row],[DATUM ZAVRŠETKA OPERACIJE]]&gt;DATE(2023,12,31),"u provedbi","završen")</f>
        <v>završen</v>
      </c>
      <c r="K3844" s="28" t="s">
        <v>21</v>
      </c>
      <c r="L3844" s="28" t="s">
        <v>21</v>
      </c>
      <c r="M3844" s="46" t="s">
        <v>3114</v>
      </c>
      <c r="N3844" s="18">
        <v>0.15</v>
      </c>
      <c r="O3844" s="19">
        <f>Ugovori_OPULJP[[#This Row],[Bespovratna sredstva - Ukupno (EU+Nac) HRK
= Ukupna ugovorena vrijednost bespovratnih sredstava]]*Ugovori_OPULJP[[#This Row],[EU STOPA SUFINANCIRANJA %
EU CO-FINANCING RATE %]]</f>
        <v>414343.16749999998</v>
      </c>
      <c r="P3844" s="20">
        <f>Ugovori_OPULJP[[#This Row],[Bespovratna sredstva - EU dio - HRK]]/7.5345</f>
        <v>54992.788838011809</v>
      </c>
      <c r="Q3844" s="19">
        <f>Ugovori_OPULJP[[#This Row],[Bespovratna sredstva - Ukupno (EU+Nac) HRK
= Ukupna ugovorena vrijednost bespovratnih sredstava]]*Ugovori_OPULJP[[#This Row],[STOPA NACIONALNOG SUFINANCIRANJA %]]</f>
        <v>73119.382499999992</v>
      </c>
      <c r="R3844" s="20">
        <f>Ugovori_OPULJP[[#This Row],[Bespovratna sredstva - Nacionalni dio - HRK]]/7.5345</f>
        <v>9704.6097949432587</v>
      </c>
      <c r="S3844" s="21">
        <v>487462.55</v>
      </c>
      <c r="T3844" s="22">
        <f>Ugovori_OPULJP[[#This Row],[Bespovratna sredstva - Ukupno (EU+Nac) HRK
= Ukupna ugovorena vrijednost bespovratnih sredstava]]/7.5345</f>
        <v>64697.398632955068</v>
      </c>
      <c r="U3844" s="19">
        <v>0</v>
      </c>
      <c r="V3844" s="20">
        <f>Ugovori_OPULJP[[#This Row],[Javni doprinos korisnika - HRK]]/7.5345</f>
        <v>0</v>
      </c>
      <c r="W3844" s="19">
        <v>0</v>
      </c>
      <c r="X3844" s="20">
        <f>Ugovori_OPULJP[[#This Row],[Privatni doprinos korisnika - HRK]]/7.5345</f>
        <v>0</v>
      </c>
      <c r="Y3844" s="21">
        <f>Ugovori_OPULJP[[#This Row],[Bespovratna sredstva - Ukupno (EU+Nac) HRK
= Ukupna ugovorena vrijednost bespovratnih sredstava]]+Ugovori_OPULJP[[#This Row],[Javni doprinos korisnika - HRK]]+Ugovori_OPULJP[[#This Row],[Privatni doprinos korisnika - HRK]]</f>
        <v>487462.55</v>
      </c>
      <c r="Z3844" s="22">
        <f>Ugovori_OPULJP[[#This Row],[UKUPNI PRIHVATLJIVI IZDACI
TOTAL ELIGIBLE EXPENDITURE
= Bespovratna sredstva ukupno + doprinos korisnika
= Ukupni prihvatljivi troškovi
= Ukupna ugovorena vrijednost projekta HRK]]/7.5345</f>
        <v>64697.398632955068</v>
      </c>
      <c r="AA3844" s="13" t="s">
        <v>2792</v>
      </c>
      <c r="AB3844" s="13" t="s">
        <v>145</v>
      </c>
      <c r="AC3844" s="91" t="s">
        <v>13957</v>
      </c>
      <c r="AD3844" s="12" t="s">
        <v>2794</v>
      </c>
    </row>
    <row r="3845" spans="1:30" ht="88.5" customHeight="1" x14ac:dyDescent="0.3">
      <c r="A3845" s="10" t="s">
        <v>13958</v>
      </c>
      <c r="B3845" s="25" t="s">
        <v>2787</v>
      </c>
      <c r="C3845" s="26" t="s">
        <v>2788</v>
      </c>
      <c r="D3845" s="26" t="s">
        <v>2789</v>
      </c>
      <c r="E3845" s="27" t="s">
        <v>63</v>
      </c>
      <c r="F3845" s="32" t="s">
        <v>13959</v>
      </c>
      <c r="G3845" s="32" t="s">
        <v>10420</v>
      </c>
      <c r="H3845" s="29">
        <v>44769</v>
      </c>
      <c r="I3845" s="29">
        <v>45318</v>
      </c>
      <c r="J3845" s="17" t="str">
        <f>IF(Ugovori_OPULJP[[#This Row],[DATUM ZAVRŠETKA OPERACIJE]]&gt;DATE(2023,12,31),"u provedbi","završen")</f>
        <v>u provedbi</v>
      </c>
      <c r="K3845" s="37" t="s">
        <v>880</v>
      </c>
      <c r="L3845" s="28" t="s">
        <v>21</v>
      </c>
      <c r="M3845" s="18">
        <v>0.85</v>
      </c>
      <c r="N3845" s="18">
        <v>0.15</v>
      </c>
      <c r="O3845" s="19">
        <f>Ugovori_OPULJP[[#This Row],[Bespovratna sredstva - Ukupno (EU+Nac) HRK
= Ukupna ugovorena vrijednost bespovratnih sredstava]]*Ugovori_OPULJP[[#This Row],[EU STOPA SUFINANCIRANJA %
EU CO-FINANCING RATE %]]</f>
        <v>416267.29549999995</v>
      </c>
      <c r="P3845" s="20">
        <f>Ugovori_OPULJP[[#This Row],[Bespovratna sredstva - EU dio - HRK]]/7.5345</f>
        <v>55248.164509921022</v>
      </c>
      <c r="Q3845" s="19">
        <f>Ugovori_OPULJP[[#This Row],[Bespovratna sredstva - Ukupno (EU+Nac) HRK
= Ukupna ugovorena vrijednost bespovratnih sredstava]]*Ugovori_OPULJP[[#This Row],[STOPA NACIONALNOG SUFINANCIRANJA %]]</f>
        <v>73458.934499999988</v>
      </c>
      <c r="R3845" s="20">
        <f>Ugovori_OPULJP[[#This Row],[Bespovratna sredstva - Nacionalni dio - HRK]]/7.5345</f>
        <v>9749.6760899860619</v>
      </c>
      <c r="S3845" s="21">
        <v>489726.23</v>
      </c>
      <c r="T3845" s="22">
        <f>Ugovori_OPULJP[[#This Row],[Bespovratna sredstva - Ukupno (EU+Nac) HRK
= Ukupna ugovorena vrijednost bespovratnih sredstava]]/7.5345</f>
        <v>64997.840599907089</v>
      </c>
      <c r="U3845" s="19">
        <v>0</v>
      </c>
      <c r="V3845" s="20">
        <f>Ugovori_OPULJP[[#This Row],[Javni doprinos korisnika - HRK]]/7.5345</f>
        <v>0</v>
      </c>
      <c r="W3845" s="19">
        <v>0</v>
      </c>
      <c r="X3845" s="20">
        <f>Ugovori_OPULJP[[#This Row],[Privatni doprinos korisnika - HRK]]/7.5345</f>
        <v>0</v>
      </c>
      <c r="Y3845" s="21">
        <f>Ugovori_OPULJP[[#This Row],[Bespovratna sredstva - Ukupno (EU+Nac) HRK
= Ukupna ugovorena vrijednost bespovratnih sredstava]]+Ugovori_OPULJP[[#This Row],[Javni doprinos korisnika - HRK]]+Ugovori_OPULJP[[#This Row],[Privatni doprinos korisnika - HRK]]</f>
        <v>489726.23</v>
      </c>
      <c r="Z3845" s="22">
        <f>Ugovori_OPULJP[[#This Row],[UKUPNI PRIHVATLJIVI IZDACI
TOTAL ELIGIBLE EXPENDITURE
= Bespovratna sredstva ukupno + doprinos korisnika
= Ukupni prihvatljivi troškovi
= Ukupna ugovorena vrijednost projekta HRK]]/7.5345</f>
        <v>64997.840599907089</v>
      </c>
      <c r="AA3845" s="27" t="s">
        <v>2792</v>
      </c>
      <c r="AB3845" s="27" t="s">
        <v>145</v>
      </c>
      <c r="AC3845" s="91" t="s">
        <v>13960</v>
      </c>
      <c r="AD3845" s="33" t="s">
        <v>2794</v>
      </c>
    </row>
    <row r="3846" spans="1:30" ht="88.5" customHeight="1" x14ac:dyDescent="0.3">
      <c r="A3846" s="31" t="s">
        <v>13961</v>
      </c>
      <c r="B3846" s="25" t="s">
        <v>2787</v>
      </c>
      <c r="C3846" s="26" t="s">
        <v>2788</v>
      </c>
      <c r="D3846" s="40" t="s">
        <v>2789</v>
      </c>
      <c r="E3846" s="13" t="s">
        <v>63</v>
      </c>
      <c r="F3846" s="32" t="s">
        <v>13962</v>
      </c>
      <c r="G3846" s="14" t="s">
        <v>12404</v>
      </c>
      <c r="H3846" s="29">
        <v>44641</v>
      </c>
      <c r="I3846" s="29">
        <v>45128</v>
      </c>
      <c r="J3846" s="17" t="str">
        <f>IF(Ugovori_OPULJP[[#This Row],[DATUM ZAVRŠETKA OPERACIJE]]&gt;DATE(2023,12,31),"u provedbi","završen")</f>
        <v>završen</v>
      </c>
      <c r="K3846" s="37" t="s">
        <v>81</v>
      </c>
      <c r="L3846" s="37" t="s">
        <v>81</v>
      </c>
      <c r="M3846" s="18">
        <v>0.85</v>
      </c>
      <c r="N3846" s="18">
        <v>0.15</v>
      </c>
      <c r="O3846" s="19">
        <f>Ugovori_OPULJP[[#This Row],[Bespovratna sredstva - Ukupno (EU+Nac) HRK
= Ukupna ugovorena vrijednost bespovratnih sredstava]]*Ugovori_OPULJP[[#This Row],[EU STOPA SUFINANCIRANJA %
EU CO-FINANCING RATE %]]</f>
        <v>421517.22700000001</v>
      </c>
      <c r="P3846" s="20">
        <f>Ugovori_OPULJP[[#This Row],[Bespovratna sredstva - EU dio - HRK]]/7.5345</f>
        <v>55944.950162585439</v>
      </c>
      <c r="Q3846" s="19">
        <f>Ugovori_OPULJP[[#This Row],[Bespovratna sredstva - Ukupno (EU+Nac) HRK
= Ukupna ugovorena vrijednost bespovratnih sredstava]]*Ugovori_OPULJP[[#This Row],[STOPA NACIONALNOG SUFINANCIRANJA %]]</f>
        <v>74385.392999999996</v>
      </c>
      <c r="R3846" s="20">
        <f>Ugovori_OPULJP[[#This Row],[Bespovratna sredstva - Nacionalni dio - HRK]]/7.5345</f>
        <v>9872.6382639856656</v>
      </c>
      <c r="S3846" s="21">
        <v>495902.62</v>
      </c>
      <c r="T3846" s="22">
        <f>Ugovori_OPULJP[[#This Row],[Bespovratna sredstva - Ukupno (EU+Nac) HRK
= Ukupna ugovorena vrijednost bespovratnih sredstava]]/7.5345</f>
        <v>65817.588426571107</v>
      </c>
      <c r="U3846" s="19">
        <v>0</v>
      </c>
      <c r="V3846" s="20">
        <f>Ugovori_OPULJP[[#This Row],[Javni doprinos korisnika - HRK]]/7.5345</f>
        <v>0</v>
      </c>
      <c r="W3846" s="19">
        <v>0</v>
      </c>
      <c r="X3846" s="20">
        <f>Ugovori_OPULJP[[#This Row],[Privatni doprinos korisnika - HRK]]/7.5345</f>
        <v>0</v>
      </c>
      <c r="Y3846" s="21">
        <f>Ugovori_OPULJP[[#This Row],[Bespovratna sredstva - Ukupno (EU+Nac) HRK
= Ukupna ugovorena vrijednost bespovratnih sredstava]]+Ugovori_OPULJP[[#This Row],[Javni doprinos korisnika - HRK]]+Ugovori_OPULJP[[#This Row],[Privatni doprinos korisnika - HRK]]</f>
        <v>495902.62</v>
      </c>
      <c r="Z3846" s="22">
        <f>Ugovori_OPULJP[[#This Row],[UKUPNI PRIHVATLJIVI IZDACI
TOTAL ELIGIBLE EXPENDITURE
= Bespovratna sredstva ukupno + doprinos korisnika
= Ukupni prihvatljivi troškovi
= Ukupna ugovorena vrijednost projekta HRK]]/7.5345</f>
        <v>65817.588426571107</v>
      </c>
      <c r="AA3846" s="13" t="s">
        <v>2792</v>
      </c>
      <c r="AB3846" s="13" t="s">
        <v>145</v>
      </c>
      <c r="AC3846" s="91" t="s">
        <v>13963</v>
      </c>
      <c r="AD3846" s="12" t="s">
        <v>2794</v>
      </c>
    </row>
    <row r="3847" spans="1:30" ht="88.5" customHeight="1" x14ac:dyDescent="0.3">
      <c r="A3847" s="31" t="s">
        <v>13964</v>
      </c>
      <c r="B3847" s="25" t="s">
        <v>2787</v>
      </c>
      <c r="C3847" s="26" t="s">
        <v>2788</v>
      </c>
      <c r="D3847" s="40" t="s">
        <v>2789</v>
      </c>
      <c r="E3847" s="13" t="s">
        <v>63</v>
      </c>
      <c r="F3847" s="32" t="s">
        <v>13965</v>
      </c>
      <c r="G3847" s="32" t="s">
        <v>13966</v>
      </c>
      <c r="H3847" s="29">
        <v>44532</v>
      </c>
      <c r="I3847" s="29">
        <v>44897</v>
      </c>
      <c r="J3847" s="17" t="str">
        <f>IF(Ugovori_OPULJP[[#This Row],[DATUM ZAVRŠETKA OPERACIJE]]&gt;DATE(2023,12,31),"u provedbi","završen")</f>
        <v>završen</v>
      </c>
      <c r="K3847" s="28" t="s">
        <v>13967</v>
      </c>
      <c r="L3847" s="15" t="s">
        <v>178</v>
      </c>
      <c r="M3847" s="46" t="s">
        <v>3114</v>
      </c>
      <c r="N3847" s="18">
        <v>0.15</v>
      </c>
      <c r="O3847" s="19">
        <f>Ugovori_OPULJP[[#This Row],[Bespovratna sredstva - Ukupno (EU+Nac) HRK
= Ukupna ugovorena vrijednost bespovratnih sredstava]]*Ugovori_OPULJP[[#This Row],[EU STOPA SUFINANCIRANJA %
EU CO-FINANCING RATE %]]</f>
        <v>370668</v>
      </c>
      <c r="P3847" s="20">
        <f>Ugovori_OPULJP[[#This Row],[Bespovratna sredstva - EU dio - HRK]]/7.5345</f>
        <v>49196.097949432609</v>
      </c>
      <c r="Q3847" s="19">
        <f>Ugovori_OPULJP[[#This Row],[Bespovratna sredstva - Ukupno (EU+Nac) HRK
= Ukupna ugovorena vrijednost bespovratnih sredstava]]*Ugovori_OPULJP[[#This Row],[STOPA NACIONALNOG SUFINANCIRANJA %]]</f>
        <v>65412</v>
      </c>
      <c r="R3847" s="20">
        <f>Ugovori_OPULJP[[#This Row],[Bespovratna sredstva - Nacionalni dio - HRK]]/7.5345</f>
        <v>8681.6643440175194</v>
      </c>
      <c r="S3847" s="21">
        <v>436080</v>
      </c>
      <c r="T3847" s="22">
        <f>Ugovori_OPULJP[[#This Row],[Bespovratna sredstva - Ukupno (EU+Nac) HRK
= Ukupna ugovorena vrijednost bespovratnih sredstava]]/7.5345</f>
        <v>57877.762293450127</v>
      </c>
      <c r="U3847" s="19">
        <v>0</v>
      </c>
      <c r="V3847" s="20">
        <f>Ugovori_OPULJP[[#This Row],[Javni doprinos korisnika - HRK]]/7.5345</f>
        <v>0</v>
      </c>
      <c r="W3847" s="19">
        <v>0</v>
      </c>
      <c r="X3847" s="20">
        <f>Ugovori_OPULJP[[#This Row],[Privatni doprinos korisnika - HRK]]/7.5345</f>
        <v>0</v>
      </c>
      <c r="Y3847" s="21">
        <f>Ugovori_OPULJP[[#This Row],[Bespovratna sredstva - Ukupno (EU+Nac) HRK
= Ukupna ugovorena vrijednost bespovratnih sredstava]]+Ugovori_OPULJP[[#This Row],[Javni doprinos korisnika - HRK]]+Ugovori_OPULJP[[#This Row],[Privatni doprinos korisnika - HRK]]</f>
        <v>436080</v>
      </c>
      <c r="Z3847" s="22">
        <f>Ugovori_OPULJP[[#This Row],[UKUPNI PRIHVATLJIVI IZDACI
TOTAL ELIGIBLE EXPENDITURE
= Bespovratna sredstva ukupno + doprinos korisnika
= Ukupni prihvatljivi troškovi
= Ukupna ugovorena vrijednost projekta HRK]]/7.5345</f>
        <v>57877.762293450127</v>
      </c>
      <c r="AA3847" s="13" t="s">
        <v>2792</v>
      </c>
      <c r="AB3847" s="13" t="s">
        <v>145</v>
      </c>
      <c r="AC3847" s="91" t="s">
        <v>13968</v>
      </c>
      <c r="AD3847" s="12" t="s">
        <v>2794</v>
      </c>
    </row>
    <row r="3848" spans="1:30" ht="88.5" customHeight="1" x14ac:dyDescent="0.3">
      <c r="A3848" s="10" t="s">
        <v>13969</v>
      </c>
      <c r="B3848" s="25" t="s">
        <v>2787</v>
      </c>
      <c r="C3848" s="26" t="s">
        <v>2788</v>
      </c>
      <c r="D3848" s="26" t="s">
        <v>2789</v>
      </c>
      <c r="E3848" s="27" t="s">
        <v>63</v>
      </c>
      <c r="F3848" s="32" t="s">
        <v>13970</v>
      </c>
      <c r="G3848" s="32" t="s">
        <v>2823</v>
      </c>
      <c r="H3848" s="29">
        <v>44769</v>
      </c>
      <c r="I3848" s="29">
        <v>45134</v>
      </c>
      <c r="J3848" s="17" t="str">
        <f>IF(Ugovori_OPULJP[[#This Row],[DATUM ZAVRŠETKA OPERACIJE]]&gt;DATE(2023,12,31),"u provedbi","završen")</f>
        <v>završen</v>
      </c>
      <c r="K3848" s="28" t="s">
        <v>91</v>
      </c>
      <c r="L3848" s="28" t="s">
        <v>91</v>
      </c>
      <c r="M3848" s="18">
        <v>0.85</v>
      </c>
      <c r="N3848" s="18">
        <v>0.15</v>
      </c>
      <c r="O3848" s="19">
        <f>Ugovori_OPULJP[[#This Row],[Bespovratna sredstva - Ukupno (EU+Nac) HRK
= Ukupna ugovorena vrijednost bespovratnih sredstava]]*Ugovori_OPULJP[[#This Row],[EU STOPA SUFINANCIRANJA %
EU CO-FINANCING RATE %]]</f>
        <v>392338.79249999998</v>
      </c>
      <c r="P3848" s="20">
        <f>Ugovori_OPULJP[[#This Row],[Bespovratna sredstva - EU dio - HRK]]/7.5345</f>
        <v>52072.306390603218</v>
      </c>
      <c r="Q3848" s="19">
        <f>Ugovori_OPULJP[[#This Row],[Bespovratna sredstva - Ukupno (EU+Nac) HRK
= Ukupna ugovorena vrijednost bespovratnih sredstava]]*Ugovori_OPULJP[[#This Row],[STOPA NACIONALNOG SUFINANCIRANJA %]]</f>
        <v>69236.257499999992</v>
      </c>
      <c r="R3848" s="20">
        <f>Ugovori_OPULJP[[#This Row],[Bespovratna sredstva - Nacionalni dio - HRK]]/7.5345</f>
        <v>9189.2305395182138</v>
      </c>
      <c r="S3848" s="21">
        <v>461575.05</v>
      </c>
      <c r="T3848" s="22">
        <f>Ugovori_OPULJP[[#This Row],[Bespovratna sredstva - Ukupno (EU+Nac) HRK
= Ukupna ugovorena vrijednost bespovratnih sredstava]]/7.5345</f>
        <v>61261.536930121438</v>
      </c>
      <c r="U3848" s="19">
        <v>0</v>
      </c>
      <c r="V3848" s="20">
        <f>Ugovori_OPULJP[[#This Row],[Javni doprinos korisnika - HRK]]/7.5345</f>
        <v>0</v>
      </c>
      <c r="W3848" s="19">
        <v>0</v>
      </c>
      <c r="X3848" s="20">
        <f>Ugovori_OPULJP[[#This Row],[Privatni doprinos korisnika - HRK]]/7.5345</f>
        <v>0</v>
      </c>
      <c r="Y3848" s="21">
        <f>Ugovori_OPULJP[[#This Row],[Bespovratna sredstva - Ukupno (EU+Nac) HRK
= Ukupna ugovorena vrijednost bespovratnih sredstava]]+Ugovori_OPULJP[[#This Row],[Javni doprinos korisnika - HRK]]+Ugovori_OPULJP[[#This Row],[Privatni doprinos korisnika - HRK]]</f>
        <v>461575.05</v>
      </c>
      <c r="Z3848" s="22">
        <f>Ugovori_OPULJP[[#This Row],[UKUPNI PRIHVATLJIVI IZDACI
TOTAL ELIGIBLE EXPENDITURE
= Bespovratna sredstva ukupno + doprinos korisnika
= Ukupni prihvatljivi troškovi
= Ukupna ugovorena vrijednost projekta HRK]]/7.5345</f>
        <v>61261.536930121438</v>
      </c>
      <c r="AA3848" s="27" t="s">
        <v>2792</v>
      </c>
      <c r="AB3848" s="27" t="s">
        <v>145</v>
      </c>
      <c r="AC3848" s="91" t="s">
        <v>13971</v>
      </c>
      <c r="AD3848" s="33" t="s">
        <v>2794</v>
      </c>
    </row>
    <row r="3849" spans="1:30" ht="88.5" customHeight="1" x14ac:dyDescent="0.3">
      <c r="A3849" s="31" t="s">
        <v>13972</v>
      </c>
      <c r="B3849" s="25" t="s">
        <v>2787</v>
      </c>
      <c r="C3849" s="26" t="s">
        <v>2788</v>
      </c>
      <c r="D3849" s="40" t="s">
        <v>2789</v>
      </c>
      <c r="E3849" s="13" t="s">
        <v>63</v>
      </c>
      <c r="F3849" s="32" t="s">
        <v>13973</v>
      </c>
      <c r="G3849" s="32" t="s">
        <v>13974</v>
      </c>
      <c r="H3849" s="29">
        <v>44532</v>
      </c>
      <c r="I3849" s="29">
        <v>45079</v>
      </c>
      <c r="J3849" s="17" t="str">
        <f>IF(Ugovori_OPULJP[[#This Row],[DATUM ZAVRŠETKA OPERACIJE]]&gt;DATE(2023,12,31),"u provedbi","završen")</f>
        <v>završen</v>
      </c>
      <c r="K3849" s="28" t="s">
        <v>9030</v>
      </c>
      <c r="L3849" s="28" t="s">
        <v>21</v>
      </c>
      <c r="M3849" s="46" t="s">
        <v>3114</v>
      </c>
      <c r="N3849" s="18">
        <v>0.15</v>
      </c>
      <c r="O3849" s="19">
        <f>Ugovori_OPULJP[[#This Row],[Bespovratna sredstva - Ukupno (EU+Nac) HRK
= Ukupna ugovorena vrijednost bespovratnih sredstava]]*Ugovori_OPULJP[[#This Row],[EU STOPA SUFINANCIRANJA %
EU CO-FINANCING RATE %]]</f>
        <v>363666.44799999997</v>
      </c>
      <c r="P3849" s="20">
        <f>Ugovori_OPULJP[[#This Row],[Bespovratna sredstva - EU dio - HRK]]/7.5345</f>
        <v>48266.832304731564</v>
      </c>
      <c r="Q3849" s="19">
        <f>Ugovori_OPULJP[[#This Row],[Bespovratna sredstva - Ukupno (EU+Nac) HRK
= Ukupna ugovorena vrijednost bespovratnih sredstava]]*Ugovori_OPULJP[[#This Row],[STOPA NACIONALNOG SUFINANCIRANJA %]]</f>
        <v>64176.432000000001</v>
      </c>
      <c r="R3849" s="20">
        <f>Ugovori_OPULJP[[#This Row],[Bespovratna sredstva - Nacionalni dio - HRK]]/7.5345</f>
        <v>8517.6762890702757</v>
      </c>
      <c r="S3849" s="21">
        <v>427842.88</v>
      </c>
      <c r="T3849" s="22">
        <f>Ugovori_OPULJP[[#This Row],[Bespovratna sredstva - Ukupno (EU+Nac) HRK
= Ukupna ugovorena vrijednost bespovratnih sredstava]]/7.5345</f>
        <v>56784.508593801846</v>
      </c>
      <c r="U3849" s="19">
        <v>0</v>
      </c>
      <c r="V3849" s="20">
        <f>Ugovori_OPULJP[[#This Row],[Javni doprinos korisnika - HRK]]/7.5345</f>
        <v>0</v>
      </c>
      <c r="W3849" s="19">
        <v>0</v>
      </c>
      <c r="X3849" s="20">
        <f>Ugovori_OPULJP[[#This Row],[Privatni doprinos korisnika - HRK]]/7.5345</f>
        <v>0</v>
      </c>
      <c r="Y3849" s="21">
        <f>Ugovori_OPULJP[[#This Row],[Bespovratna sredstva - Ukupno (EU+Nac) HRK
= Ukupna ugovorena vrijednost bespovratnih sredstava]]+Ugovori_OPULJP[[#This Row],[Javni doprinos korisnika - HRK]]+Ugovori_OPULJP[[#This Row],[Privatni doprinos korisnika - HRK]]</f>
        <v>427842.88</v>
      </c>
      <c r="Z3849" s="22">
        <f>Ugovori_OPULJP[[#This Row],[UKUPNI PRIHVATLJIVI IZDACI
TOTAL ELIGIBLE EXPENDITURE
= Bespovratna sredstva ukupno + doprinos korisnika
= Ukupni prihvatljivi troškovi
= Ukupna ugovorena vrijednost projekta HRK]]/7.5345</f>
        <v>56784.508593801846</v>
      </c>
      <c r="AA3849" s="13" t="s">
        <v>2792</v>
      </c>
      <c r="AB3849" s="13" t="s">
        <v>145</v>
      </c>
      <c r="AC3849" s="91" t="s">
        <v>13975</v>
      </c>
      <c r="AD3849" s="12" t="s">
        <v>2794</v>
      </c>
    </row>
    <row r="3850" spans="1:30" ht="88.5" customHeight="1" x14ac:dyDescent="0.3">
      <c r="A3850" s="31" t="s">
        <v>13976</v>
      </c>
      <c r="B3850" s="25" t="s">
        <v>2787</v>
      </c>
      <c r="C3850" s="26" t="s">
        <v>2788</v>
      </c>
      <c r="D3850" s="40" t="s">
        <v>2789</v>
      </c>
      <c r="E3850" s="13" t="s">
        <v>63</v>
      </c>
      <c r="F3850" s="32" t="s">
        <v>13977</v>
      </c>
      <c r="G3850" s="32" t="s">
        <v>13978</v>
      </c>
      <c r="H3850" s="29">
        <v>44532</v>
      </c>
      <c r="I3850" s="29">
        <v>44897</v>
      </c>
      <c r="J3850" s="17" t="str">
        <f>IF(Ugovori_OPULJP[[#This Row],[DATUM ZAVRŠETKA OPERACIJE]]&gt;DATE(2023,12,31),"u provedbi","završen")</f>
        <v>završen</v>
      </c>
      <c r="K3850" s="28" t="s">
        <v>8140</v>
      </c>
      <c r="L3850" s="15" t="s">
        <v>329</v>
      </c>
      <c r="M3850" s="46" t="s">
        <v>3114</v>
      </c>
      <c r="N3850" s="18">
        <v>0.15</v>
      </c>
      <c r="O3850" s="19">
        <f>Ugovori_OPULJP[[#This Row],[Bespovratna sredstva - Ukupno (EU+Nac) HRK
= Ukupna ugovorena vrijednost bespovratnih sredstava]]*Ugovori_OPULJP[[#This Row],[EU STOPA SUFINANCIRANJA %
EU CO-FINANCING RATE %]]</f>
        <v>351388.147</v>
      </c>
      <c r="P3850" s="20">
        <f>Ugovori_OPULJP[[#This Row],[Bespovratna sredstva - EU dio - HRK]]/7.5345</f>
        <v>46637.22171345145</v>
      </c>
      <c r="Q3850" s="19">
        <f>Ugovori_OPULJP[[#This Row],[Bespovratna sredstva - Ukupno (EU+Nac) HRK
= Ukupna ugovorena vrijednost bespovratnih sredstava]]*Ugovori_OPULJP[[#This Row],[STOPA NACIONALNOG SUFINANCIRANJA %]]</f>
        <v>62009.672999999995</v>
      </c>
      <c r="R3850" s="20">
        <f>Ugovori_OPULJP[[#This Row],[Bespovratna sredstva - Nacionalni dio - HRK]]/7.5345</f>
        <v>8230.0979494326093</v>
      </c>
      <c r="S3850" s="21">
        <v>413397.82</v>
      </c>
      <c r="T3850" s="22">
        <f>Ugovori_OPULJP[[#This Row],[Bespovratna sredstva - Ukupno (EU+Nac) HRK
= Ukupna ugovorena vrijednost bespovratnih sredstava]]/7.5345</f>
        <v>54867.319662884067</v>
      </c>
      <c r="U3850" s="19">
        <v>0</v>
      </c>
      <c r="V3850" s="20">
        <f>Ugovori_OPULJP[[#This Row],[Javni doprinos korisnika - HRK]]/7.5345</f>
        <v>0</v>
      </c>
      <c r="W3850" s="19">
        <v>0</v>
      </c>
      <c r="X3850" s="20">
        <f>Ugovori_OPULJP[[#This Row],[Privatni doprinos korisnika - HRK]]/7.5345</f>
        <v>0</v>
      </c>
      <c r="Y3850" s="21">
        <f>Ugovori_OPULJP[[#This Row],[Bespovratna sredstva - Ukupno (EU+Nac) HRK
= Ukupna ugovorena vrijednost bespovratnih sredstava]]+Ugovori_OPULJP[[#This Row],[Javni doprinos korisnika - HRK]]+Ugovori_OPULJP[[#This Row],[Privatni doprinos korisnika - HRK]]</f>
        <v>413397.82</v>
      </c>
      <c r="Z3850" s="22">
        <f>Ugovori_OPULJP[[#This Row],[UKUPNI PRIHVATLJIVI IZDACI
TOTAL ELIGIBLE EXPENDITURE
= Bespovratna sredstva ukupno + doprinos korisnika
= Ukupni prihvatljivi troškovi
= Ukupna ugovorena vrijednost projekta HRK]]/7.5345</f>
        <v>54867.319662884067</v>
      </c>
      <c r="AA3850" s="13" t="s">
        <v>2792</v>
      </c>
      <c r="AB3850" s="13" t="s">
        <v>145</v>
      </c>
      <c r="AC3850" s="91" t="s">
        <v>13979</v>
      </c>
      <c r="AD3850" s="12" t="s">
        <v>2794</v>
      </c>
    </row>
    <row r="3851" spans="1:30" ht="88.5" customHeight="1" x14ac:dyDescent="0.3">
      <c r="A3851" s="31" t="s">
        <v>13980</v>
      </c>
      <c r="B3851" s="25" t="s">
        <v>2787</v>
      </c>
      <c r="C3851" s="26" t="s">
        <v>2788</v>
      </c>
      <c r="D3851" s="40" t="s">
        <v>2789</v>
      </c>
      <c r="E3851" s="13" t="s">
        <v>63</v>
      </c>
      <c r="F3851" s="32" t="s">
        <v>13981</v>
      </c>
      <c r="G3851" s="32" t="s">
        <v>1395</v>
      </c>
      <c r="H3851" s="29">
        <v>44641</v>
      </c>
      <c r="I3851" s="29">
        <v>45190</v>
      </c>
      <c r="J3851" s="17" t="str">
        <f>IF(Ugovori_OPULJP[[#This Row],[DATUM ZAVRŠETKA OPERACIJE]]&gt;DATE(2023,12,31),"u provedbi","završen")</f>
        <v>završen</v>
      </c>
      <c r="K3851" s="37" t="s">
        <v>81</v>
      </c>
      <c r="L3851" s="37" t="s">
        <v>81</v>
      </c>
      <c r="M3851" s="18">
        <v>0.85</v>
      </c>
      <c r="N3851" s="18">
        <v>0.15</v>
      </c>
      <c r="O3851" s="19">
        <f>Ugovori_OPULJP[[#This Row],[Bespovratna sredstva - Ukupno (EU+Nac) HRK
= Ukupna ugovorena vrijednost bespovratnih sredstava]]*Ugovori_OPULJP[[#This Row],[EU STOPA SUFINANCIRANJA %
EU CO-FINANCING RATE %]]</f>
        <v>358484.62699999998</v>
      </c>
      <c r="P3851" s="20">
        <f>Ugovori_OPULJP[[#This Row],[Bespovratna sredstva - EU dio - HRK]]/7.5345</f>
        <v>47579.086468909678</v>
      </c>
      <c r="Q3851" s="19">
        <f>Ugovori_OPULJP[[#This Row],[Bespovratna sredstva - Ukupno (EU+Nac) HRK
= Ukupna ugovorena vrijednost bespovratnih sredstava]]*Ugovori_OPULJP[[#This Row],[STOPA NACIONALNOG SUFINANCIRANJA %]]</f>
        <v>63261.992999999995</v>
      </c>
      <c r="R3851" s="20">
        <f>Ugovori_OPULJP[[#This Row],[Bespovratna sredstva - Nacionalni dio - HRK]]/7.5345</f>
        <v>8396.309376866413</v>
      </c>
      <c r="S3851" s="21">
        <v>421746.62</v>
      </c>
      <c r="T3851" s="22">
        <f>Ugovori_OPULJP[[#This Row],[Bespovratna sredstva - Ukupno (EU+Nac) HRK
= Ukupna ugovorena vrijednost bespovratnih sredstava]]/7.5345</f>
        <v>55975.395845776096</v>
      </c>
      <c r="U3851" s="19">
        <v>0</v>
      </c>
      <c r="V3851" s="20">
        <f>Ugovori_OPULJP[[#This Row],[Javni doprinos korisnika - HRK]]/7.5345</f>
        <v>0</v>
      </c>
      <c r="W3851" s="19">
        <v>0</v>
      </c>
      <c r="X3851" s="20">
        <f>Ugovori_OPULJP[[#This Row],[Privatni doprinos korisnika - HRK]]/7.5345</f>
        <v>0</v>
      </c>
      <c r="Y3851" s="21">
        <f>Ugovori_OPULJP[[#This Row],[Bespovratna sredstva - Ukupno (EU+Nac) HRK
= Ukupna ugovorena vrijednost bespovratnih sredstava]]+Ugovori_OPULJP[[#This Row],[Javni doprinos korisnika - HRK]]+Ugovori_OPULJP[[#This Row],[Privatni doprinos korisnika - HRK]]</f>
        <v>421746.62</v>
      </c>
      <c r="Z3851" s="22">
        <f>Ugovori_OPULJP[[#This Row],[UKUPNI PRIHVATLJIVI IZDACI
TOTAL ELIGIBLE EXPENDITURE
= Bespovratna sredstva ukupno + doprinos korisnika
= Ukupni prihvatljivi troškovi
= Ukupna ugovorena vrijednost projekta HRK]]/7.5345</f>
        <v>55975.395845776096</v>
      </c>
      <c r="AA3851" s="13" t="s">
        <v>2792</v>
      </c>
      <c r="AB3851" s="13" t="s">
        <v>145</v>
      </c>
      <c r="AC3851" s="91" t="s">
        <v>13982</v>
      </c>
      <c r="AD3851" s="12" t="s">
        <v>2794</v>
      </c>
    </row>
    <row r="3852" spans="1:30" ht="88.5" customHeight="1" x14ac:dyDescent="0.3">
      <c r="A3852" s="31" t="s">
        <v>13983</v>
      </c>
      <c r="B3852" s="25" t="s">
        <v>2787</v>
      </c>
      <c r="C3852" s="26" t="s">
        <v>2788</v>
      </c>
      <c r="D3852" s="40" t="s">
        <v>2789</v>
      </c>
      <c r="E3852" s="13" t="s">
        <v>63</v>
      </c>
      <c r="F3852" s="32" t="s">
        <v>13984</v>
      </c>
      <c r="G3852" s="32" t="s">
        <v>13985</v>
      </c>
      <c r="H3852" s="29">
        <v>44532</v>
      </c>
      <c r="I3852" s="29">
        <v>44897</v>
      </c>
      <c r="J3852" s="17" t="str">
        <f>IF(Ugovori_OPULJP[[#This Row],[DATUM ZAVRŠETKA OPERACIJE]]&gt;DATE(2023,12,31),"u provedbi","završen")</f>
        <v>završen</v>
      </c>
      <c r="K3852" s="28" t="s">
        <v>417</v>
      </c>
      <c r="L3852" s="15" t="s">
        <v>417</v>
      </c>
      <c r="M3852" s="46" t="s">
        <v>3114</v>
      </c>
      <c r="N3852" s="18">
        <v>0.15</v>
      </c>
      <c r="O3852" s="19">
        <f>Ugovori_OPULJP[[#This Row],[Bespovratna sredstva - Ukupno (EU+Nac) HRK
= Ukupna ugovorena vrijednost bespovratnih sredstava]]*Ugovori_OPULJP[[#This Row],[EU STOPA SUFINANCIRANJA %
EU CO-FINANCING RATE %]]</f>
        <v>370068.75</v>
      </c>
      <c r="P3852" s="20">
        <f>Ugovori_OPULJP[[#This Row],[Bespovratna sredstva - EU dio - HRK]]/7.5345</f>
        <v>49116.563806490143</v>
      </c>
      <c r="Q3852" s="19">
        <f>Ugovori_OPULJP[[#This Row],[Bespovratna sredstva - Ukupno (EU+Nac) HRK
= Ukupna ugovorena vrijednost bespovratnih sredstava]]*Ugovori_OPULJP[[#This Row],[STOPA NACIONALNOG SUFINANCIRANJA %]]</f>
        <v>65306.25</v>
      </c>
      <c r="R3852" s="20">
        <f>Ugovori_OPULJP[[#This Row],[Bespovratna sredstva - Nacionalni dio - HRK]]/7.5345</f>
        <v>8667.6289070276725</v>
      </c>
      <c r="S3852" s="21">
        <v>435375</v>
      </c>
      <c r="T3852" s="22">
        <f>Ugovori_OPULJP[[#This Row],[Bespovratna sredstva - Ukupno (EU+Nac) HRK
= Ukupna ugovorena vrijednost bespovratnih sredstava]]/7.5345</f>
        <v>57784.192713517812</v>
      </c>
      <c r="U3852" s="19">
        <v>0</v>
      </c>
      <c r="V3852" s="20">
        <f>Ugovori_OPULJP[[#This Row],[Javni doprinos korisnika - HRK]]/7.5345</f>
        <v>0</v>
      </c>
      <c r="W3852" s="19">
        <v>0</v>
      </c>
      <c r="X3852" s="20">
        <f>Ugovori_OPULJP[[#This Row],[Privatni doprinos korisnika - HRK]]/7.5345</f>
        <v>0</v>
      </c>
      <c r="Y3852" s="21">
        <f>Ugovori_OPULJP[[#This Row],[Bespovratna sredstva - Ukupno (EU+Nac) HRK
= Ukupna ugovorena vrijednost bespovratnih sredstava]]+Ugovori_OPULJP[[#This Row],[Javni doprinos korisnika - HRK]]+Ugovori_OPULJP[[#This Row],[Privatni doprinos korisnika - HRK]]</f>
        <v>435375</v>
      </c>
      <c r="Z3852" s="22">
        <f>Ugovori_OPULJP[[#This Row],[UKUPNI PRIHVATLJIVI IZDACI
TOTAL ELIGIBLE EXPENDITURE
= Bespovratna sredstva ukupno + doprinos korisnika
= Ukupni prihvatljivi troškovi
= Ukupna ugovorena vrijednost projekta HRK]]/7.5345</f>
        <v>57784.192713517812</v>
      </c>
      <c r="AA3852" s="13" t="s">
        <v>2792</v>
      </c>
      <c r="AB3852" s="13" t="s">
        <v>145</v>
      </c>
      <c r="AC3852" s="91" t="s">
        <v>13986</v>
      </c>
      <c r="AD3852" s="12" t="s">
        <v>2794</v>
      </c>
    </row>
    <row r="3853" spans="1:30" ht="88.5" customHeight="1" x14ac:dyDescent="0.3">
      <c r="A3853" s="31" t="s">
        <v>13987</v>
      </c>
      <c r="B3853" s="25" t="s">
        <v>2787</v>
      </c>
      <c r="C3853" s="26" t="s">
        <v>2788</v>
      </c>
      <c r="D3853" s="40" t="s">
        <v>2789</v>
      </c>
      <c r="E3853" s="13" t="s">
        <v>63</v>
      </c>
      <c r="F3853" s="32" t="s">
        <v>13988</v>
      </c>
      <c r="G3853" s="32" t="s">
        <v>13989</v>
      </c>
      <c r="H3853" s="29">
        <v>44532</v>
      </c>
      <c r="I3853" s="29">
        <v>44897</v>
      </c>
      <c r="J3853" s="17" t="str">
        <f>IF(Ugovori_OPULJP[[#This Row],[DATUM ZAVRŠETKA OPERACIJE]]&gt;DATE(2023,12,31),"u provedbi","završen")</f>
        <v>završen</v>
      </c>
      <c r="K3853" s="28" t="s">
        <v>235</v>
      </c>
      <c r="L3853" s="15" t="s">
        <v>235</v>
      </c>
      <c r="M3853" s="46" t="s">
        <v>3114</v>
      </c>
      <c r="N3853" s="18">
        <v>0.15</v>
      </c>
      <c r="O3853" s="19">
        <f>Ugovori_OPULJP[[#This Row],[Bespovratna sredstva - Ukupno (EU+Nac) HRK
= Ukupna ugovorena vrijednost bespovratnih sredstava]]*Ugovori_OPULJP[[#This Row],[EU STOPA SUFINANCIRANJA %
EU CO-FINANCING RATE %]]</f>
        <v>423352.88699999999</v>
      </c>
      <c r="P3853" s="20">
        <f>Ugovori_OPULJP[[#This Row],[Bespovratna sredstva - EU dio - HRK]]/7.5345</f>
        <v>56188.584113079829</v>
      </c>
      <c r="Q3853" s="19">
        <f>Ugovori_OPULJP[[#This Row],[Bespovratna sredstva - Ukupno (EU+Nac) HRK
= Ukupna ugovorena vrijednost bespovratnih sredstava]]*Ugovori_OPULJP[[#This Row],[STOPA NACIONALNOG SUFINANCIRANJA %]]</f>
        <v>74709.332999999999</v>
      </c>
      <c r="R3853" s="20">
        <f>Ugovori_OPULJP[[#This Row],[Bespovratna sredstva - Nacionalni dio - HRK]]/7.5345</f>
        <v>9915.6324905434994</v>
      </c>
      <c r="S3853" s="21">
        <v>498062.22</v>
      </c>
      <c r="T3853" s="22">
        <f>Ugovori_OPULJP[[#This Row],[Bespovratna sredstva - Ukupno (EU+Nac) HRK
= Ukupna ugovorena vrijednost bespovratnih sredstava]]/7.5345</f>
        <v>66104.216603623325</v>
      </c>
      <c r="U3853" s="19">
        <v>0</v>
      </c>
      <c r="V3853" s="20">
        <f>Ugovori_OPULJP[[#This Row],[Javni doprinos korisnika - HRK]]/7.5345</f>
        <v>0</v>
      </c>
      <c r="W3853" s="19">
        <v>0</v>
      </c>
      <c r="X3853" s="20">
        <f>Ugovori_OPULJP[[#This Row],[Privatni doprinos korisnika - HRK]]/7.5345</f>
        <v>0</v>
      </c>
      <c r="Y3853" s="21">
        <f>Ugovori_OPULJP[[#This Row],[Bespovratna sredstva - Ukupno (EU+Nac) HRK
= Ukupna ugovorena vrijednost bespovratnih sredstava]]+Ugovori_OPULJP[[#This Row],[Javni doprinos korisnika - HRK]]+Ugovori_OPULJP[[#This Row],[Privatni doprinos korisnika - HRK]]</f>
        <v>498062.22</v>
      </c>
      <c r="Z3853" s="22">
        <f>Ugovori_OPULJP[[#This Row],[UKUPNI PRIHVATLJIVI IZDACI
TOTAL ELIGIBLE EXPENDITURE
= Bespovratna sredstva ukupno + doprinos korisnika
= Ukupni prihvatljivi troškovi
= Ukupna ugovorena vrijednost projekta HRK]]/7.5345</f>
        <v>66104.216603623325</v>
      </c>
      <c r="AA3853" s="13" t="s">
        <v>2792</v>
      </c>
      <c r="AB3853" s="13" t="s">
        <v>145</v>
      </c>
      <c r="AC3853" s="91" t="s">
        <v>13990</v>
      </c>
      <c r="AD3853" s="12" t="s">
        <v>2794</v>
      </c>
    </row>
    <row r="3854" spans="1:30" ht="88.5" customHeight="1" x14ac:dyDescent="0.3">
      <c r="A3854" s="31" t="s">
        <v>13991</v>
      </c>
      <c r="B3854" s="25" t="s">
        <v>2787</v>
      </c>
      <c r="C3854" s="26" t="s">
        <v>2788</v>
      </c>
      <c r="D3854" s="40" t="s">
        <v>2789</v>
      </c>
      <c r="E3854" s="13" t="s">
        <v>63</v>
      </c>
      <c r="F3854" s="32" t="s">
        <v>13992</v>
      </c>
      <c r="G3854" s="32" t="s">
        <v>13993</v>
      </c>
      <c r="H3854" s="29">
        <v>44553</v>
      </c>
      <c r="I3854" s="29">
        <v>44918</v>
      </c>
      <c r="J3854" s="17" t="str">
        <f>IF(Ugovori_OPULJP[[#This Row],[DATUM ZAVRŠETKA OPERACIJE]]&gt;DATE(2023,12,31),"u provedbi","završen")</f>
        <v>završen</v>
      </c>
      <c r="K3854" s="28" t="s">
        <v>66</v>
      </c>
      <c r="L3854" s="28" t="s">
        <v>240</v>
      </c>
      <c r="M3854" s="46" t="s">
        <v>3114</v>
      </c>
      <c r="N3854" s="18">
        <v>0.15</v>
      </c>
      <c r="O3854" s="19">
        <f>Ugovori_OPULJP[[#This Row],[Bespovratna sredstva - Ukupno (EU+Nac) HRK
= Ukupna ugovorena vrijednost bespovratnih sredstava]]*Ugovori_OPULJP[[#This Row],[EU STOPA SUFINANCIRANJA %
EU CO-FINANCING RATE %]]</f>
        <v>397341</v>
      </c>
      <c r="P3854" s="20">
        <f>Ugovori_OPULJP[[#This Row],[Bespovratna sredstva - EU dio - HRK]]/7.5345</f>
        <v>52736.213418275926</v>
      </c>
      <c r="Q3854" s="19">
        <f>Ugovori_OPULJP[[#This Row],[Bespovratna sredstva - Ukupno (EU+Nac) HRK
= Ukupna ugovorena vrijednost bespovratnih sredstava]]*Ugovori_OPULJP[[#This Row],[STOPA NACIONALNOG SUFINANCIRANJA %]]</f>
        <v>70119</v>
      </c>
      <c r="R3854" s="20">
        <f>Ugovori_OPULJP[[#This Row],[Bespovratna sredstva - Nacionalni dio - HRK]]/7.5345</f>
        <v>9306.3906032251634</v>
      </c>
      <c r="S3854" s="21">
        <v>467460</v>
      </c>
      <c r="T3854" s="22">
        <f>Ugovori_OPULJP[[#This Row],[Bespovratna sredstva - Ukupno (EU+Nac) HRK
= Ukupna ugovorena vrijednost bespovratnih sredstava]]/7.5345</f>
        <v>62042.604021501094</v>
      </c>
      <c r="U3854" s="19">
        <v>0</v>
      </c>
      <c r="V3854" s="20">
        <f>Ugovori_OPULJP[[#This Row],[Javni doprinos korisnika - HRK]]/7.5345</f>
        <v>0</v>
      </c>
      <c r="W3854" s="19">
        <v>0</v>
      </c>
      <c r="X3854" s="20">
        <f>Ugovori_OPULJP[[#This Row],[Privatni doprinos korisnika - HRK]]/7.5345</f>
        <v>0</v>
      </c>
      <c r="Y3854" s="21">
        <f>Ugovori_OPULJP[[#This Row],[Bespovratna sredstva - Ukupno (EU+Nac) HRK
= Ukupna ugovorena vrijednost bespovratnih sredstava]]+Ugovori_OPULJP[[#This Row],[Javni doprinos korisnika - HRK]]+Ugovori_OPULJP[[#This Row],[Privatni doprinos korisnika - HRK]]</f>
        <v>467460</v>
      </c>
      <c r="Z3854" s="22">
        <f>Ugovori_OPULJP[[#This Row],[UKUPNI PRIHVATLJIVI IZDACI
TOTAL ELIGIBLE EXPENDITURE
= Bespovratna sredstva ukupno + doprinos korisnika
= Ukupni prihvatljivi troškovi
= Ukupna ugovorena vrijednost projekta HRK]]/7.5345</f>
        <v>62042.604021501094</v>
      </c>
      <c r="AA3854" s="13" t="s">
        <v>2792</v>
      </c>
      <c r="AB3854" s="13" t="s">
        <v>145</v>
      </c>
      <c r="AC3854" s="91" t="s">
        <v>13994</v>
      </c>
      <c r="AD3854" s="12" t="s">
        <v>2794</v>
      </c>
    </row>
    <row r="3855" spans="1:30" ht="88.5" customHeight="1" x14ac:dyDescent="0.3">
      <c r="A3855" s="31" t="s">
        <v>13995</v>
      </c>
      <c r="B3855" s="25" t="s">
        <v>2787</v>
      </c>
      <c r="C3855" s="26" t="s">
        <v>2788</v>
      </c>
      <c r="D3855" s="40" t="s">
        <v>2789</v>
      </c>
      <c r="E3855" s="13" t="s">
        <v>63</v>
      </c>
      <c r="F3855" s="32" t="s">
        <v>13996</v>
      </c>
      <c r="G3855" s="32" t="s">
        <v>13997</v>
      </c>
      <c r="H3855" s="29">
        <v>44502</v>
      </c>
      <c r="I3855" s="29">
        <v>45048</v>
      </c>
      <c r="J3855" s="17" t="str">
        <f>IF(Ugovori_OPULJP[[#This Row],[DATUM ZAVRŠETKA OPERACIJE]]&gt;DATE(2023,12,31),"u provedbi","završen")</f>
        <v>završen</v>
      </c>
      <c r="K3855" s="37" t="s">
        <v>144</v>
      </c>
      <c r="L3855" s="37" t="s">
        <v>144</v>
      </c>
      <c r="M3855" s="18">
        <v>0.85</v>
      </c>
      <c r="N3855" s="18">
        <v>0.15</v>
      </c>
      <c r="O3855" s="19">
        <f>Ugovori_OPULJP[[#This Row],[Bespovratna sredstva - Ukupno (EU+Nac) HRK
= Ukupna ugovorena vrijednost bespovratnih sredstava]]*Ugovori_OPULJP[[#This Row],[EU STOPA SUFINANCIRANJA %
EU CO-FINANCING RATE %]]</f>
        <v>414670.783</v>
      </c>
      <c r="P3855" s="20">
        <f>Ugovori_OPULJP[[#This Row],[Bespovratna sredstva - EU dio - HRK]]/7.5345</f>
        <v>55036.270887251972</v>
      </c>
      <c r="Q3855" s="19">
        <f>Ugovori_OPULJP[[#This Row],[Bespovratna sredstva - Ukupno (EU+Nac) HRK
= Ukupna ugovorena vrijednost bespovratnih sredstava]]*Ugovori_OPULJP[[#This Row],[STOPA NACIONALNOG SUFINANCIRANJA %]]</f>
        <v>73177.197</v>
      </c>
      <c r="R3855" s="20">
        <f>Ugovori_OPULJP[[#This Row],[Bespovratna sredstva - Nacionalni dio - HRK]]/7.5345</f>
        <v>9712.2830977503472</v>
      </c>
      <c r="S3855" s="21">
        <v>487847.98</v>
      </c>
      <c r="T3855" s="22">
        <f>Ugovori_OPULJP[[#This Row],[Bespovratna sredstva - Ukupno (EU+Nac) HRK
= Ukupna ugovorena vrijednost bespovratnih sredstava]]/7.5345</f>
        <v>64748.55398500232</v>
      </c>
      <c r="U3855" s="19">
        <v>0</v>
      </c>
      <c r="V3855" s="20">
        <f>Ugovori_OPULJP[[#This Row],[Javni doprinos korisnika - HRK]]/7.5345</f>
        <v>0</v>
      </c>
      <c r="W3855" s="19">
        <v>0</v>
      </c>
      <c r="X3855" s="20">
        <f>Ugovori_OPULJP[[#This Row],[Privatni doprinos korisnika - HRK]]/7.5345</f>
        <v>0</v>
      </c>
      <c r="Y3855" s="21">
        <f>Ugovori_OPULJP[[#This Row],[Bespovratna sredstva - Ukupno (EU+Nac) HRK
= Ukupna ugovorena vrijednost bespovratnih sredstava]]+Ugovori_OPULJP[[#This Row],[Javni doprinos korisnika - HRK]]+Ugovori_OPULJP[[#This Row],[Privatni doprinos korisnika - HRK]]</f>
        <v>487847.98</v>
      </c>
      <c r="Z3855" s="22">
        <f>Ugovori_OPULJP[[#This Row],[UKUPNI PRIHVATLJIVI IZDACI
TOTAL ELIGIBLE EXPENDITURE
= Bespovratna sredstva ukupno + doprinos korisnika
= Ukupni prihvatljivi troškovi
= Ukupna ugovorena vrijednost projekta HRK]]/7.5345</f>
        <v>64748.55398500232</v>
      </c>
      <c r="AA3855" s="13" t="s">
        <v>2792</v>
      </c>
      <c r="AB3855" s="13" t="s">
        <v>145</v>
      </c>
      <c r="AC3855" s="91" t="s">
        <v>13998</v>
      </c>
      <c r="AD3855" s="12" t="s">
        <v>2794</v>
      </c>
    </row>
    <row r="3856" spans="1:30" ht="88.5" customHeight="1" x14ac:dyDescent="0.3">
      <c r="A3856" s="31" t="s">
        <v>13999</v>
      </c>
      <c r="B3856" s="25" t="s">
        <v>2787</v>
      </c>
      <c r="C3856" s="26" t="s">
        <v>2788</v>
      </c>
      <c r="D3856" s="26" t="s">
        <v>2789</v>
      </c>
      <c r="E3856" s="27" t="s">
        <v>63</v>
      </c>
      <c r="F3856" s="32" t="s">
        <v>14000</v>
      </c>
      <c r="G3856" s="32" t="s">
        <v>942</v>
      </c>
      <c r="H3856" s="29">
        <v>44671</v>
      </c>
      <c r="I3856" s="29">
        <v>45219</v>
      </c>
      <c r="J3856" s="17" t="str">
        <f>IF(Ugovori_OPULJP[[#This Row],[DATUM ZAVRŠETKA OPERACIJE]]&gt;DATE(2023,12,31),"u provedbi","završen")</f>
        <v>završen</v>
      </c>
      <c r="K3856" s="37" t="s">
        <v>10192</v>
      </c>
      <c r="L3856" s="37" t="s">
        <v>21</v>
      </c>
      <c r="M3856" s="59" t="s">
        <v>3114</v>
      </c>
      <c r="N3856" s="18">
        <v>0.15</v>
      </c>
      <c r="O3856" s="19">
        <f>Ugovori_OPULJP[[#This Row],[Bespovratna sredstva - Ukupno (EU+Nac) HRK
= Ukupna ugovorena vrijednost bespovratnih sredstava]]*Ugovori_OPULJP[[#This Row],[EU STOPA SUFINANCIRANJA %
EU CO-FINANCING RATE %]]</f>
        <v>417078.22950000002</v>
      </c>
      <c r="P3856" s="20">
        <f>Ugovori_OPULJP[[#This Row],[Bespovratna sredstva - EU dio - HRK]]/7.5345</f>
        <v>55355.793947839935</v>
      </c>
      <c r="Q3856" s="19">
        <f>Ugovori_OPULJP[[#This Row],[Bespovratna sredstva - Ukupno (EU+Nac) HRK
= Ukupna ugovorena vrijednost bespovratnih sredstava]]*Ugovori_OPULJP[[#This Row],[STOPA NACIONALNOG SUFINANCIRANJA %]]</f>
        <v>73602.040500000003</v>
      </c>
      <c r="R3856" s="20">
        <f>Ugovori_OPULJP[[#This Row],[Bespovratna sredstva - Nacionalni dio - HRK]]/7.5345</f>
        <v>9768.6695202070478</v>
      </c>
      <c r="S3856" s="21">
        <v>490680.27</v>
      </c>
      <c r="T3856" s="22">
        <f>Ugovori_OPULJP[[#This Row],[Bespovratna sredstva - Ukupno (EU+Nac) HRK
= Ukupna ugovorena vrijednost bespovratnih sredstava]]/7.5345</f>
        <v>65124.463468046983</v>
      </c>
      <c r="U3856" s="19">
        <v>0</v>
      </c>
      <c r="V3856" s="20">
        <f>Ugovori_OPULJP[[#This Row],[Javni doprinos korisnika - HRK]]/7.5345</f>
        <v>0</v>
      </c>
      <c r="W3856" s="19">
        <v>0</v>
      </c>
      <c r="X3856" s="20">
        <f>Ugovori_OPULJP[[#This Row],[Privatni doprinos korisnika - HRK]]/7.5345</f>
        <v>0</v>
      </c>
      <c r="Y3856" s="21">
        <f>Ugovori_OPULJP[[#This Row],[Bespovratna sredstva - Ukupno (EU+Nac) HRK
= Ukupna ugovorena vrijednost bespovratnih sredstava]]+Ugovori_OPULJP[[#This Row],[Javni doprinos korisnika - HRK]]+Ugovori_OPULJP[[#This Row],[Privatni doprinos korisnika - HRK]]</f>
        <v>490680.27</v>
      </c>
      <c r="Z3856" s="22">
        <f>Ugovori_OPULJP[[#This Row],[UKUPNI PRIHVATLJIVI IZDACI
TOTAL ELIGIBLE EXPENDITURE
= Bespovratna sredstva ukupno + doprinos korisnika
= Ukupni prihvatljivi troškovi
= Ukupna ugovorena vrijednost projekta HRK]]/7.5345</f>
        <v>65124.463468046983</v>
      </c>
      <c r="AA3856" s="13" t="s">
        <v>2792</v>
      </c>
      <c r="AB3856" s="13" t="s">
        <v>145</v>
      </c>
      <c r="AC3856" s="91" t="s">
        <v>14001</v>
      </c>
      <c r="AD3856" s="12" t="s">
        <v>2794</v>
      </c>
    </row>
    <row r="3857" spans="1:30" ht="88.5" customHeight="1" x14ac:dyDescent="0.3">
      <c r="A3857" s="31" t="s">
        <v>14002</v>
      </c>
      <c r="B3857" s="25" t="s">
        <v>2787</v>
      </c>
      <c r="C3857" s="26" t="s">
        <v>2788</v>
      </c>
      <c r="D3857" s="40" t="s">
        <v>2789</v>
      </c>
      <c r="E3857" s="13" t="s">
        <v>63</v>
      </c>
      <c r="F3857" s="32" t="s">
        <v>14003</v>
      </c>
      <c r="G3857" s="32" t="s">
        <v>159</v>
      </c>
      <c r="H3857" s="29">
        <v>44641</v>
      </c>
      <c r="I3857" s="29">
        <v>45190</v>
      </c>
      <c r="J3857" s="17" t="str">
        <f>IF(Ugovori_OPULJP[[#This Row],[DATUM ZAVRŠETKA OPERACIJE]]&gt;DATE(2023,12,31),"u provedbi","završen")</f>
        <v>završen</v>
      </c>
      <c r="K3857" s="37" t="s">
        <v>21</v>
      </c>
      <c r="L3857" s="28" t="s">
        <v>21</v>
      </c>
      <c r="M3857" s="18">
        <v>0.85</v>
      </c>
      <c r="N3857" s="18">
        <v>0.15</v>
      </c>
      <c r="O3857" s="19">
        <f>Ugovori_OPULJP[[#This Row],[Bespovratna sredstva - Ukupno (EU+Nac) HRK
= Ukupna ugovorena vrijednost bespovratnih sredstava]]*Ugovori_OPULJP[[#This Row],[EU STOPA SUFINANCIRANJA %
EU CO-FINANCING RATE %]]</f>
        <v>317356.17</v>
      </c>
      <c r="P3857" s="20">
        <f>Ugovori_OPULJP[[#This Row],[Bespovratna sredstva - EU dio - HRK]]/7.5345</f>
        <v>42120.40215010949</v>
      </c>
      <c r="Q3857" s="19">
        <f>Ugovori_OPULJP[[#This Row],[Bespovratna sredstva - Ukupno (EU+Nac) HRK
= Ukupna ugovorena vrijednost bespovratnih sredstava]]*Ugovori_OPULJP[[#This Row],[STOPA NACIONALNOG SUFINANCIRANJA %]]</f>
        <v>56004.03</v>
      </c>
      <c r="R3857" s="20">
        <f>Ugovori_OPULJP[[#This Row],[Bespovratna sredstva - Nacionalni dio - HRK]]/7.5345</f>
        <v>7433.0121441369693</v>
      </c>
      <c r="S3857" s="21">
        <v>373360.2</v>
      </c>
      <c r="T3857" s="22">
        <f>Ugovori_OPULJP[[#This Row],[Bespovratna sredstva - Ukupno (EU+Nac) HRK
= Ukupna ugovorena vrijednost bespovratnih sredstava]]/7.5345</f>
        <v>49553.414294246468</v>
      </c>
      <c r="U3857" s="19">
        <v>0</v>
      </c>
      <c r="V3857" s="20">
        <f>Ugovori_OPULJP[[#This Row],[Javni doprinos korisnika - HRK]]/7.5345</f>
        <v>0</v>
      </c>
      <c r="W3857" s="19">
        <v>0</v>
      </c>
      <c r="X3857" s="20">
        <f>Ugovori_OPULJP[[#This Row],[Privatni doprinos korisnika - HRK]]/7.5345</f>
        <v>0</v>
      </c>
      <c r="Y3857" s="21">
        <f>Ugovori_OPULJP[[#This Row],[Bespovratna sredstva - Ukupno (EU+Nac) HRK
= Ukupna ugovorena vrijednost bespovratnih sredstava]]+Ugovori_OPULJP[[#This Row],[Javni doprinos korisnika - HRK]]+Ugovori_OPULJP[[#This Row],[Privatni doprinos korisnika - HRK]]</f>
        <v>373360.2</v>
      </c>
      <c r="Z3857" s="22">
        <f>Ugovori_OPULJP[[#This Row],[UKUPNI PRIHVATLJIVI IZDACI
TOTAL ELIGIBLE EXPENDITURE
= Bespovratna sredstva ukupno + doprinos korisnika
= Ukupni prihvatljivi troškovi
= Ukupna ugovorena vrijednost projekta HRK]]/7.5345</f>
        <v>49553.414294246468</v>
      </c>
      <c r="AA3857" s="13" t="s">
        <v>2792</v>
      </c>
      <c r="AB3857" s="13" t="s">
        <v>145</v>
      </c>
      <c r="AC3857" s="91" t="s">
        <v>14004</v>
      </c>
      <c r="AD3857" s="12" t="s">
        <v>2794</v>
      </c>
    </row>
    <row r="3858" spans="1:30" ht="88.5" customHeight="1" x14ac:dyDescent="0.3">
      <c r="A3858" s="31" t="s">
        <v>14005</v>
      </c>
      <c r="B3858" s="25" t="s">
        <v>2787</v>
      </c>
      <c r="C3858" s="26" t="s">
        <v>2788</v>
      </c>
      <c r="D3858" s="40" t="s">
        <v>2789</v>
      </c>
      <c r="E3858" s="13" t="s">
        <v>63</v>
      </c>
      <c r="F3858" s="32" t="s">
        <v>14006</v>
      </c>
      <c r="G3858" s="32" t="s">
        <v>177</v>
      </c>
      <c r="H3858" s="29">
        <v>44641</v>
      </c>
      <c r="I3858" s="29">
        <v>45128</v>
      </c>
      <c r="J3858" s="17" t="str">
        <f>IF(Ugovori_OPULJP[[#This Row],[DATUM ZAVRŠETKA OPERACIJE]]&gt;DATE(2023,12,31),"u provedbi","završen")</f>
        <v>završen</v>
      </c>
      <c r="K3858" s="37" t="s">
        <v>178</v>
      </c>
      <c r="L3858" s="37" t="s">
        <v>178</v>
      </c>
      <c r="M3858" s="18">
        <v>0.85</v>
      </c>
      <c r="N3858" s="18">
        <v>0.15</v>
      </c>
      <c r="O3858" s="19">
        <f>Ugovori_OPULJP[[#This Row],[Bespovratna sredstva - Ukupno (EU+Nac) HRK
= Ukupna ugovorena vrijednost bespovratnih sredstava]]*Ugovori_OPULJP[[#This Row],[EU STOPA SUFINANCIRANJA %
EU CO-FINANCING RATE %]]</f>
        <v>398224.57500000001</v>
      </c>
      <c r="P3858" s="20">
        <f>Ugovori_OPULJP[[#This Row],[Bespovratna sredstva - EU dio - HRK]]/7.5345</f>
        <v>52853.483973720882</v>
      </c>
      <c r="Q3858" s="19">
        <f>Ugovori_OPULJP[[#This Row],[Bespovratna sredstva - Ukupno (EU+Nac) HRK
= Ukupna ugovorena vrijednost bespovratnih sredstava]]*Ugovori_OPULJP[[#This Row],[STOPA NACIONALNOG SUFINANCIRANJA %]]</f>
        <v>70274.925000000003</v>
      </c>
      <c r="R3858" s="20">
        <f>Ugovori_OPULJP[[#This Row],[Bespovratna sredstva - Nacionalni dio - HRK]]/7.5345</f>
        <v>9327.0854071272151</v>
      </c>
      <c r="S3858" s="21">
        <v>468499.5</v>
      </c>
      <c r="T3858" s="22">
        <f>Ugovori_OPULJP[[#This Row],[Bespovratna sredstva - Ukupno (EU+Nac) HRK
= Ukupna ugovorena vrijednost bespovratnih sredstava]]/7.5345</f>
        <v>62180.569380848094</v>
      </c>
      <c r="U3858" s="19">
        <v>0</v>
      </c>
      <c r="V3858" s="20">
        <f>Ugovori_OPULJP[[#This Row],[Javni doprinos korisnika - HRK]]/7.5345</f>
        <v>0</v>
      </c>
      <c r="W3858" s="19">
        <v>0</v>
      </c>
      <c r="X3858" s="20">
        <f>Ugovori_OPULJP[[#This Row],[Privatni doprinos korisnika - HRK]]/7.5345</f>
        <v>0</v>
      </c>
      <c r="Y3858" s="21">
        <f>Ugovori_OPULJP[[#This Row],[Bespovratna sredstva - Ukupno (EU+Nac) HRK
= Ukupna ugovorena vrijednost bespovratnih sredstava]]+Ugovori_OPULJP[[#This Row],[Javni doprinos korisnika - HRK]]+Ugovori_OPULJP[[#This Row],[Privatni doprinos korisnika - HRK]]</f>
        <v>468499.5</v>
      </c>
      <c r="Z3858" s="22">
        <f>Ugovori_OPULJP[[#This Row],[UKUPNI PRIHVATLJIVI IZDACI
TOTAL ELIGIBLE EXPENDITURE
= Bespovratna sredstva ukupno + doprinos korisnika
= Ukupni prihvatljivi troškovi
= Ukupna ugovorena vrijednost projekta HRK]]/7.5345</f>
        <v>62180.569380848094</v>
      </c>
      <c r="AA3858" s="13" t="s">
        <v>2792</v>
      </c>
      <c r="AB3858" s="13" t="s">
        <v>145</v>
      </c>
      <c r="AC3858" s="91" t="s">
        <v>14007</v>
      </c>
      <c r="AD3858" s="12" t="s">
        <v>2794</v>
      </c>
    </row>
    <row r="3859" spans="1:30" ht="88.5" customHeight="1" x14ac:dyDescent="0.3">
      <c r="A3859" s="31" t="s">
        <v>14008</v>
      </c>
      <c r="B3859" s="25" t="s">
        <v>2787</v>
      </c>
      <c r="C3859" s="26" t="s">
        <v>2788</v>
      </c>
      <c r="D3859" s="40" t="s">
        <v>2789</v>
      </c>
      <c r="E3859" s="13" t="s">
        <v>63</v>
      </c>
      <c r="F3859" s="32" t="s">
        <v>14009</v>
      </c>
      <c r="G3859" s="32" t="s">
        <v>14010</v>
      </c>
      <c r="H3859" s="29">
        <v>44546</v>
      </c>
      <c r="I3859" s="29">
        <v>45093</v>
      </c>
      <c r="J3859" s="17" t="str">
        <f>IF(Ugovori_OPULJP[[#This Row],[DATUM ZAVRŠETKA OPERACIJE]]&gt;DATE(2023,12,31),"u provedbi","završen")</f>
        <v>završen</v>
      </c>
      <c r="K3859" s="28" t="s">
        <v>240</v>
      </c>
      <c r="L3859" s="28" t="s">
        <v>240</v>
      </c>
      <c r="M3859" s="46" t="s">
        <v>3114</v>
      </c>
      <c r="N3859" s="18">
        <v>0.15</v>
      </c>
      <c r="O3859" s="19">
        <f>Ugovori_OPULJP[[#This Row],[Bespovratna sredstva - Ukupno (EU+Nac) HRK
= Ukupna ugovorena vrijednost bespovratnih sredstava]]*Ugovori_OPULJP[[#This Row],[EU STOPA SUFINANCIRANJA %
EU CO-FINANCING RATE %]]</f>
        <v>422965.576</v>
      </c>
      <c r="P3859" s="20">
        <f>Ugovori_OPULJP[[#This Row],[Bespovratna sredstva - EU dio - HRK]]/7.5345</f>
        <v>56137.179109429955</v>
      </c>
      <c r="Q3859" s="19">
        <f>Ugovori_OPULJP[[#This Row],[Bespovratna sredstva - Ukupno (EU+Nac) HRK
= Ukupna ugovorena vrijednost bespovratnih sredstava]]*Ugovori_OPULJP[[#This Row],[STOPA NACIONALNOG SUFINANCIRANJA %]]</f>
        <v>74640.983999999997</v>
      </c>
      <c r="R3859" s="20">
        <f>Ugovori_OPULJP[[#This Row],[Bespovratna sredstva - Nacionalni dio - HRK]]/7.5345</f>
        <v>9906.5610193111679</v>
      </c>
      <c r="S3859" s="21">
        <v>497606.56</v>
      </c>
      <c r="T3859" s="22">
        <f>Ugovori_OPULJP[[#This Row],[Bespovratna sredstva - Ukupno (EU+Nac) HRK
= Ukupna ugovorena vrijednost bespovratnih sredstava]]/7.5345</f>
        <v>66043.740128741119</v>
      </c>
      <c r="U3859" s="19">
        <v>0</v>
      </c>
      <c r="V3859" s="20">
        <f>Ugovori_OPULJP[[#This Row],[Javni doprinos korisnika - HRK]]/7.5345</f>
        <v>0</v>
      </c>
      <c r="W3859" s="19">
        <v>0</v>
      </c>
      <c r="X3859" s="20">
        <f>Ugovori_OPULJP[[#This Row],[Privatni doprinos korisnika - HRK]]/7.5345</f>
        <v>0</v>
      </c>
      <c r="Y3859" s="21">
        <f>Ugovori_OPULJP[[#This Row],[Bespovratna sredstva - Ukupno (EU+Nac) HRK
= Ukupna ugovorena vrijednost bespovratnih sredstava]]+Ugovori_OPULJP[[#This Row],[Javni doprinos korisnika - HRK]]+Ugovori_OPULJP[[#This Row],[Privatni doprinos korisnika - HRK]]</f>
        <v>497606.56</v>
      </c>
      <c r="Z3859" s="22">
        <f>Ugovori_OPULJP[[#This Row],[UKUPNI PRIHVATLJIVI IZDACI
TOTAL ELIGIBLE EXPENDITURE
= Bespovratna sredstva ukupno + doprinos korisnika
= Ukupni prihvatljivi troškovi
= Ukupna ugovorena vrijednost projekta HRK]]/7.5345</f>
        <v>66043.740128741119</v>
      </c>
      <c r="AA3859" s="13" t="s">
        <v>2792</v>
      </c>
      <c r="AB3859" s="13" t="s">
        <v>145</v>
      </c>
      <c r="AC3859" s="91" t="s">
        <v>14011</v>
      </c>
      <c r="AD3859" s="12" t="s">
        <v>2794</v>
      </c>
    </row>
    <row r="3860" spans="1:30" ht="88.5" customHeight="1" x14ac:dyDescent="0.3">
      <c r="A3860" s="31" t="s">
        <v>14012</v>
      </c>
      <c r="B3860" s="25" t="s">
        <v>2787</v>
      </c>
      <c r="C3860" s="26" t="s">
        <v>2788</v>
      </c>
      <c r="D3860" s="40" t="s">
        <v>2789</v>
      </c>
      <c r="E3860" s="13" t="s">
        <v>63</v>
      </c>
      <c r="F3860" s="32" t="s">
        <v>14013</v>
      </c>
      <c r="G3860" s="32" t="s">
        <v>14014</v>
      </c>
      <c r="H3860" s="29">
        <v>44557</v>
      </c>
      <c r="I3860" s="29">
        <v>45104</v>
      </c>
      <c r="J3860" s="17" t="str">
        <f>IF(Ugovori_OPULJP[[#This Row],[DATUM ZAVRŠETKA OPERACIJE]]&gt;DATE(2023,12,31),"u provedbi","završen")</f>
        <v>završen</v>
      </c>
      <c r="K3860" s="28" t="s">
        <v>7698</v>
      </c>
      <c r="L3860" s="28" t="s">
        <v>66</v>
      </c>
      <c r="M3860" s="46" t="s">
        <v>3114</v>
      </c>
      <c r="N3860" s="18">
        <v>0.15</v>
      </c>
      <c r="O3860" s="19">
        <f>Ugovori_OPULJP[[#This Row],[Bespovratna sredstva - Ukupno (EU+Nac) HRK
= Ukupna ugovorena vrijednost bespovratnih sredstava]]*Ugovori_OPULJP[[#This Row],[EU STOPA SUFINANCIRANJA %
EU CO-FINANCING RATE %]]</f>
        <v>420208.61800000002</v>
      </c>
      <c r="P3860" s="20">
        <f>Ugovori_OPULJP[[#This Row],[Bespovratna sredstva - EU dio - HRK]]/7.5345</f>
        <v>55771.267900988787</v>
      </c>
      <c r="Q3860" s="19">
        <f>Ugovori_OPULJP[[#This Row],[Bespovratna sredstva - Ukupno (EU+Nac) HRK
= Ukupna ugovorena vrijednost bespovratnih sredstava]]*Ugovori_OPULJP[[#This Row],[STOPA NACIONALNOG SUFINANCIRANJA %]]</f>
        <v>74154.462</v>
      </c>
      <c r="R3860" s="20">
        <f>Ugovori_OPULJP[[#This Row],[Bespovratna sredstva - Nacionalni dio - HRK]]/7.5345</f>
        <v>9841.9884531156677</v>
      </c>
      <c r="S3860" s="21">
        <v>494363.08</v>
      </c>
      <c r="T3860" s="22">
        <f>Ugovori_OPULJP[[#This Row],[Bespovratna sredstva - Ukupno (EU+Nac) HRK
= Ukupna ugovorena vrijednost bespovratnih sredstava]]/7.5345</f>
        <v>65613.256354104451</v>
      </c>
      <c r="U3860" s="19">
        <v>0</v>
      </c>
      <c r="V3860" s="20">
        <f>Ugovori_OPULJP[[#This Row],[Javni doprinos korisnika - HRK]]/7.5345</f>
        <v>0</v>
      </c>
      <c r="W3860" s="19">
        <v>0</v>
      </c>
      <c r="X3860" s="20">
        <f>Ugovori_OPULJP[[#This Row],[Privatni doprinos korisnika - HRK]]/7.5345</f>
        <v>0</v>
      </c>
      <c r="Y3860" s="21">
        <f>Ugovori_OPULJP[[#This Row],[Bespovratna sredstva - Ukupno (EU+Nac) HRK
= Ukupna ugovorena vrijednost bespovratnih sredstava]]+Ugovori_OPULJP[[#This Row],[Javni doprinos korisnika - HRK]]+Ugovori_OPULJP[[#This Row],[Privatni doprinos korisnika - HRK]]</f>
        <v>494363.08</v>
      </c>
      <c r="Z3860" s="22">
        <f>Ugovori_OPULJP[[#This Row],[UKUPNI PRIHVATLJIVI IZDACI
TOTAL ELIGIBLE EXPENDITURE
= Bespovratna sredstva ukupno + doprinos korisnika
= Ukupni prihvatljivi troškovi
= Ukupna ugovorena vrijednost projekta HRK]]/7.5345</f>
        <v>65613.256354104451</v>
      </c>
      <c r="AA3860" s="27" t="s">
        <v>2792</v>
      </c>
      <c r="AB3860" s="27" t="s">
        <v>145</v>
      </c>
      <c r="AC3860" s="91" t="s">
        <v>14015</v>
      </c>
      <c r="AD3860" s="33" t="s">
        <v>2794</v>
      </c>
    </row>
    <row r="3861" spans="1:30" ht="88.5" customHeight="1" x14ac:dyDescent="0.3">
      <c r="A3861" s="36" t="s">
        <v>14016</v>
      </c>
      <c r="B3861" s="25" t="s">
        <v>2787</v>
      </c>
      <c r="C3861" s="26" t="s">
        <v>2788</v>
      </c>
      <c r="D3861" s="40" t="s">
        <v>2789</v>
      </c>
      <c r="E3861" s="13" t="s">
        <v>63</v>
      </c>
      <c r="F3861" s="32" t="s">
        <v>14017</v>
      </c>
      <c r="G3861" s="34" t="s">
        <v>13524</v>
      </c>
      <c r="H3861" s="29">
        <v>44735</v>
      </c>
      <c r="I3861" s="29">
        <v>45283</v>
      </c>
      <c r="J3861" s="17" t="str">
        <f>IF(Ugovori_OPULJP[[#This Row],[DATUM ZAVRŠETKA OPERACIJE]]&gt;DATE(2023,12,31),"u provedbi","završen")</f>
        <v>završen</v>
      </c>
      <c r="K3861" s="28" t="s">
        <v>21</v>
      </c>
      <c r="L3861" s="28" t="s">
        <v>21</v>
      </c>
      <c r="M3861" s="18">
        <v>0.85</v>
      </c>
      <c r="N3861" s="18">
        <v>0.15</v>
      </c>
      <c r="O3861" s="19">
        <f>Ugovori_OPULJP[[#This Row],[Bespovratna sredstva - Ukupno (EU+Nac) HRK
= Ukupna ugovorena vrijednost bespovratnih sredstava]]*Ugovori_OPULJP[[#This Row],[EU STOPA SUFINANCIRANJA %
EU CO-FINANCING RATE %]]</f>
        <v>339713.85599999997</v>
      </c>
      <c r="P3861" s="20">
        <f>Ugovori_OPULJP[[#This Row],[Bespovratna sredstva - EU dio - HRK]]/7.5345</f>
        <v>45087.777025681855</v>
      </c>
      <c r="Q3861" s="19">
        <f>Ugovori_OPULJP[[#This Row],[Bespovratna sredstva - Ukupno (EU+Nac) HRK
= Ukupna ugovorena vrijednost bespovratnih sredstava]]*Ugovori_OPULJP[[#This Row],[STOPA NACIONALNOG SUFINANCIRANJA %]]</f>
        <v>59949.503999999994</v>
      </c>
      <c r="R3861" s="20">
        <f>Ugovori_OPULJP[[#This Row],[Bespovratna sredstva - Nacionalni dio - HRK]]/7.5345</f>
        <v>7956.6665339438568</v>
      </c>
      <c r="S3861" s="21">
        <v>399663.35999999999</v>
      </c>
      <c r="T3861" s="22">
        <f>Ugovori_OPULJP[[#This Row],[Bespovratna sredstva - Ukupno (EU+Nac) HRK
= Ukupna ugovorena vrijednost bespovratnih sredstava]]/7.5345</f>
        <v>53044.443559625717</v>
      </c>
      <c r="U3861" s="19">
        <v>0</v>
      </c>
      <c r="V3861" s="20">
        <f>Ugovori_OPULJP[[#This Row],[Javni doprinos korisnika - HRK]]/7.5345</f>
        <v>0</v>
      </c>
      <c r="W3861" s="19">
        <v>0</v>
      </c>
      <c r="X3861" s="20">
        <f>Ugovori_OPULJP[[#This Row],[Privatni doprinos korisnika - HRK]]/7.5345</f>
        <v>0</v>
      </c>
      <c r="Y3861" s="21">
        <f>Ugovori_OPULJP[[#This Row],[Bespovratna sredstva - Ukupno (EU+Nac) HRK
= Ukupna ugovorena vrijednost bespovratnih sredstava]]+Ugovori_OPULJP[[#This Row],[Javni doprinos korisnika - HRK]]+Ugovori_OPULJP[[#This Row],[Privatni doprinos korisnika - HRK]]</f>
        <v>399663.35999999999</v>
      </c>
      <c r="Z3861" s="22">
        <f>Ugovori_OPULJP[[#This Row],[UKUPNI PRIHVATLJIVI IZDACI
TOTAL ELIGIBLE EXPENDITURE
= Bespovratna sredstva ukupno + doprinos korisnika
= Ukupni prihvatljivi troškovi
= Ukupna ugovorena vrijednost projekta HRK]]/7.5345</f>
        <v>53044.443559625717</v>
      </c>
      <c r="AA3861" s="13" t="s">
        <v>2792</v>
      </c>
      <c r="AB3861" s="13" t="s">
        <v>145</v>
      </c>
      <c r="AC3861" s="91" t="s">
        <v>14018</v>
      </c>
      <c r="AD3861" s="12" t="s">
        <v>2794</v>
      </c>
    </row>
    <row r="3862" spans="1:30" ht="88.5" customHeight="1" x14ac:dyDescent="0.3">
      <c r="A3862" s="31" t="s">
        <v>14019</v>
      </c>
      <c r="B3862" s="25" t="s">
        <v>2787</v>
      </c>
      <c r="C3862" s="26" t="s">
        <v>2788</v>
      </c>
      <c r="D3862" s="40" t="s">
        <v>2789</v>
      </c>
      <c r="E3862" s="13" t="s">
        <v>63</v>
      </c>
      <c r="F3862" s="32" t="s">
        <v>14020</v>
      </c>
      <c r="G3862" s="32" t="s">
        <v>14021</v>
      </c>
      <c r="H3862" s="29">
        <v>44670</v>
      </c>
      <c r="I3862" s="29">
        <v>45035</v>
      </c>
      <c r="J3862" s="17" t="str">
        <f>IF(Ugovori_OPULJP[[#This Row],[DATUM ZAVRŠETKA OPERACIJE]]&gt;DATE(2023,12,31),"u provedbi","završen")</f>
        <v>završen</v>
      </c>
      <c r="K3862" s="37" t="s">
        <v>20</v>
      </c>
      <c r="L3862" s="37" t="s">
        <v>21</v>
      </c>
      <c r="M3862" s="18">
        <v>0.85</v>
      </c>
      <c r="N3862" s="18">
        <v>0.15</v>
      </c>
      <c r="O3862" s="19">
        <f>Ugovori_OPULJP[[#This Row],[Bespovratna sredstva - Ukupno (EU+Nac) HRK
= Ukupna ugovorena vrijednost bespovratnih sredstava]]*Ugovori_OPULJP[[#This Row],[EU STOPA SUFINANCIRANJA %
EU CO-FINANCING RATE %]]</f>
        <v>424203.72850000003</v>
      </c>
      <c r="P3862" s="20">
        <f>Ugovori_OPULJP[[#This Row],[Bespovratna sredstva - EU dio - HRK]]/7.5345</f>
        <v>56301.510186475549</v>
      </c>
      <c r="Q3862" s="19">
        <f>Ugovori_OPULJP[[#This Row],[Bespovratna sredstva - Ukupno (EU+Nac) HRK
= Ukupna ugovorena vrijednost bespovratnih sredstava]]*Ugovori_OPULJP[[#This Row],[STOPA NACIONALNOG SUFINANCIRANJA %]]</f>
        <v>74859.481499999994</v>
      </c>
      <c r="R3862" s="20">
        <f>Ugovori_OPULJP[[#This Row],[Bespovratna sredstva - Nacionalni dio - HRK]]/7.5345</f>
        <v>9935.5606211427421</v>
      </c>
      <c r="S3862" s="21">
        <v>499063.21</v>
      </c>
      <c r="T3862" s="22">
        <f>Ugovori_OPULJP[[#This Row],[Bespovratna sredstva - Ukupno (EU+Nac) HRK
= Ukupna ugovorena vrijednost bespovratnih sredstava]]/7.5345</f>
        <v>66237.070807618293</v>
      </c>
      <c r="U3862" s="19">
        <v>0</v>
      </c>
      <c r="V3862" s="20">
        <f>Ugovori_OPULJP[[#This Row],[Javni doprinos korisnika - HRK]]/7.5345</f>
        <v>0</v>
      </c>
      <c r="W3862" s="19">
        <v>0</v>
      </c>
      <c r="X3862" s="20">
        <f>Ugovori_OPULJP[[#This Row],[Privatni doprinos korisnika - HRK]]/7.5345</f>
        <v>0</v>
      </c>
      <c r="Y3862" s="21">
        <f>Ugovori_OPULJP[[#This Row],[Bespovratna sredstva - Ukupno (EU+Nac) HRK
= Ukupna ugovorena vrijednost bespovratnih sredstava]]+Ugovori_OPULJP[[#This Row],[Javni doprinos korisnika - HRK]]+Ugovori_OPULJP[[#This Row],[Privatni doprinos korisnika - HRK]]</f>
        <v>499063.21</v>
      </c>
      <c r="Z3862" s="22">
        <f>Ugovori_OPULJP[[#This Row],[UKUPNI PRIHVATLJIVI IZDACI
TOTAL ELIGIBLE EXPENDITURE
= Bespovratna sredstva ukupno + doprinos korisnika
= Ukupni prihvatljivi troškovi
= Ukupna ugovorena vrijednost projekta HRK]]/7.5345</f>
        <v>66237.070807618293</v>
      </c>
      <c r="AA3862" s="13" t="s">
        <v>2792</v>
      </c>
      <c r="AB3862" s="13" t="s">
        <v>145</v>
      </c>
      <c r="AC3862" s="91" t="s">
        <v>14022</v>
      </c>
      <c r="AD3862" s="12" t="s">
        <v>2794</v>
      </c>
    </row>
    <row r="3863" spans="1:30" ht="88.5" customHeight="1" x14ac:dyDescent="0.3">
      <c r="A3863" s="31" t="s">
        <v>14023</v>
      </c>
      <c r="B3863" s="25" t="s">
        <v>2787</v>
      </c>
      <c r="C3863" s="26" t="s">
        <v>2788</v>
      </c>
      <c r="D3863" s="40" t="s">
        <v>2789</v>
      </c>
      <c r="E3863" s="13" t="s">
        <v>63</v>
      </c>
      <c r="F3863" s="32" t="s">
        <v>14024</v>
      </c>
      <c r="G3863" s="32" t="s">
        <v>13009</v>
      </c>
      <c r="H3863" s="29">
        <v>44641</v>
      </c>
      <c r="I3863" s="29">
        <v>45190</v>
      </c>
      <c r="J3863" s="17" t="str">
        <f>IF(Ugovori_OPULJP[[#This Row],[DATUM ZAVRŠETKA OPERACIJE]]&gt;DATE(2023,12,31),"u provedbi","završen")</f>
        <v>završen</v>
      </c>
      <c r="K3863" s="37" t="s">
        <v>14025</v>
      </c>
      <c r="L3863" s="28" t="s">
        <v>21</v>
      </c>
      <c r="M3863" s="18">
        <v>0.85</v>
      </c>
      <c r="N3863" s="18">
        <v>0.15</v>
      </c>
      <c r="O3863" s="19">
        <f>Ugovori_OPULJP[[#This Row],[Bespovratna sredstva - Ukupno (EU+Nac) HRK
= Ukupna ugovorena vrijednost bespovratnih sredstava]]*Ugovori_OPULJP[[#This Row],[EU STOPA SUFINANCIRANJA %
EU CO-FINANCING RATE %]]</f>
        <v>422073.05050000001</v>
      </c>
      <c r="P3863" s="20">
        <f>Ugovori_OPULJP[[#This Row],[Bespovratna sredstva - EU dio - HRK]]/7.5345</f>
        <v>56018.720618488289</v>
      </c>
      <c r="Q3863" s="19">
        <f>Ugovori_OPULJP[[#This Row],[Bespovratna sredstva - Ukupno (EU+Nac) HRK
= Ukupna ugovorena vrijednost bespovratnih sredstava]]*Ugovori_OPULJP[[#This Row],[STOPA NACIONALNOG SUFINANCIRANJA %]]</f>
        <v>74483.479500000001</v>
      </c>
      <c r="R3863" s="20">
        <f>Ugovori_OPULJP[[#This Row],[Bespovratna sredstva - Nacionalni dio - HRK]]/7.5345</f>
        <v>9885.656579733226</v>
      </c>
      <c r="S3863" s="21">
        <v>496556.53</v>
      </c>
      <c r="T3863" s="22">
        <f>Ugovori_OPULJP[[#This Row],[Bespovratna sredstva - Ukupno (EU+Nac) HRK
= Ukupna ugovorena vrijednost bespovratnih sredstava]]/7.5345</f>
        <v>65904.377198221511</v>
      </c>
      <c r="U3863" s="19">
        <v>0</v>
      </c>
      <c r="V3863" s="20">
        <f>Ugovori_OPULJP[[#This Row],[Javni doprinos korisnika - HRK]]/7.5345</f>
        <v>0</v>
      </c>
      <c r="W3863" s="19">
        <v>0</v>
      </c>
      <c r="X3863" s="20">
        <f>Ugovori_OPULJP[[#This Row],[Privatni doprinos korisnika - HRK]]/7.5345</f>
        <v>0</v>
      </c>
      <c r="Y3863" s="21">
        <f>Ugovori_OPULJP[[#This Row],[Bespovratna sredstva - Ukupno (EU+Nac) HRK
= Ukupna ugovorena vrijednost bespovratnih sredstava]]+Ugovori_OPULJP[[#This Row],[Javni doprinos korisnika - HRK]]+Ugovori_OPULJP[[#This Row],[Privatni doprinos korisnika - HRK]]</f>
        <v>496556.53</v>
      </c>
      <c r="Z3863" s="22">
        <f>Ugovori_OPULJP[[#This Row],[UKUPNI PRIHVATLJIVI IZDACI
TOTAL ELIGIBLE EXPENDITURE
= Bespovratna sredstva ukupno + doprinos korisnika
= Ukupni prihvatljivi troškovi
= Ukupna ugovorena vrijednost projekta HRK]]/7.5345</f>
        <v>65904.377198221511</v>
      </c>
      <c r="AA3863" s="13" t="s">
        <v>2792</v>
      </c>
      <c r="AB3863" s="13" t="s">
        <v>145</v>
      </c>
      <c r="AC3863" s="91" t="s">
        <v>14026</v>
      </c>
      <c r="AD3863" s="12" t="s">
        <v>2794</v>
      </c>
    </row>
    <row r="3864" spans="1:30" ht="88.5" customHeight="1" x14ac:dyDescent="0.3">
      <c r="A3864" s="36" t="s">
        <v>14027</v>
      </c>
      <c r="B3864" s="25" t="s">
        <v>2787</v>
      </c>
      <c r="C3864" s="26" t="s">
        <v>2788</v>
      </c>
      <c r="D3864" s="40" t="s">
        <v>2789</v>
      </c>
      <c r="E3864" s="13" t="s">
        <v>63</v>
      </c>
      <c r="F3864" s="32" t="s">
        <v>14028</v>
      </c>
      <c r="G3864" s="32" t="s">
        <v>14029</v>
      </c>
      <c r="H3864" s="29">
        <v>44641</v>
      </c>
      <c r="I3864" s="29">
        <v>45190</v>
      </c>
      <c r="J3864" s="17" t="str">
        <f>IF(Ugovori_OPULJP[[#This Row],[DATUM ZAVRŠETKA OPERACIJE]]&gt;DATE(2023,12,31),"u provedbi","završen")</f>
        <v>završen</v>
      </c>
      <c r="K3864" s="28" t="s">
        <v>417</v>
      </c>
      <c r="L3864" s="28" t="s">
        <v>417</v>
      </c>
      <c r="M3864" s="18">
        <v>0.85</v>
      </c>
      <c r="N3864" s="18">
        <v>0.15</v>
      </c>
      <c r="O3864" s="19">
        <f>Ugovori_OPULJP[[#This Row],[Bespovratna sredstva - Ukupno (EU+Nac) HRK
= Ukupna ugovorena vrijednost bespovratnih sredstava]]*Ugovori_OPULJP[[#This Row],[EU STOPA SUFINANCIRANJA %
EU CO-FINANCING RATE %]]</f>
        <v>392000.32249999995</v>
      </c>
      <c r="P3864" s="20">
        <f>Ugovori_OPULJP[[#This Row],[Bespovratna sredstva - EU dio - HRK]]/7.5345</f>
        <v>52027.383701639119</v>
      </c>
      <c r="Q3864" s="19">
        <f>Ugovori_OPULJP[[#This Row],[Bespovratna sredstva - Ukupno (EU+Nac) HRK
= Ukupna ugovorena vrijednost bespovratnih sredstava]]*Ugovori_OPULJP[[#This Row],[STOPA NACIONALNOG SUFINANCIRANJA %]]</f>
        <v>69176.527499999997</v>
      </c>
      <c r="R3864" s="20">
        <f>Ugovori_OPULJP[[#This Row],[Bespovratna sredstva - Nacionalni dio - HRK]]/7.5345</f>
        <v>9181.303006171609</v>
      </c>
      <c r="S3864" s="21">
        <v>461176.85</v>
      </c>
      <c r="T3864" s="22">
        <f>Ugovori_OPULJP[[#This Row],[Bespovratna sredstva - Ukupno (EU+Nac) HRK
= Ukupna ugovorena vrijednost bespovratnih sredstava]]/7.5345</f>
        <v>61208.686707810732</v>
      </c>
      <c r="U3864" s="19">
        <v>0</v>
      </c>
      <c r="V3864" s="20">
        <f>Ugovori_OPULJP[[#This Row],[Javni doprinos korisnika - HRK]]/7.5345</f>
        <v>0</v>
      </c>
      <c r="W3864" s="19">
        <v>0</v>
      </c>
      <c r="X3864" s="20">
        <f>Ugovori_OPULJP[[#This Row],[Privatni doprinos korisnika - HRK]]/7.5345</f>
        <v>0</v>
      </c>
      <c r="Y3864" s="21">
        <f>Ugovori_OPULJP[[#This Row],[Bespovratna sredstva - Ukupno (EU+Nac) HRK
= Ukupna ugovorena vrijednost bespovratnih sredstava]]+Ugovori_OPULJP[[#This Row],[Javni doprinos korisnika - HRK]]+Ugovori_OPULJP[[#This Row],[Privatni doprinos korisnika - HRK]]</f>
        <v>461176.85</v>
      </c>
      <c r="Z3864" s="22">
        <f>Ugovori_OPULJP[[#This Row],[UKUPNI PRIHVATLJIVI IZDACI
TOTAL ELIGIBLE EXPENDITURE
= Bespovratna sredstva ukupno + doprinos korisnika
= Ukupni prihvatljivi troškovi
= Ukupna ugovorena vrijednost projekta HRK]]/7.5345</f>
        <v>61208.686707810732</v>
      </c>
      <c r="AA3864" s="13" t="s">
        <v>2792</v>
      </c>
      <c r="AB3864" s="13" t="s">
        <v>145</v>
      </c>
      <c r="AC3864" s="91" t="s">
        <v>14030</v>
      </c>
      <c r="AD3864" s="12" t="s">
        <v>2794</v>
      </c>
    </row>
    <row r="3865" spans="1:30" ht="88.5" customHeight="1" x14ac:dyDescent="0.3">
      <c r="A3865" s="10" t="s">
        <v>14031</v>
      </c>
      <c r="B3865" s="25" t="s">
        <v>2787</v>
      </c>
      <c r="C3865" s="26" t="s">
        <v>2788</v>
      </c>
      <c r="D3865" s="26" t="s">
        <v>2789</v>
      </c>
      <c r="E3865" s="27" t="s">
        <v>63</v>
      </c>
      <c r="F3865" s="32" t="s">
        <v>14032</v>
      </c>
      <c r="G3865" s="32" t="s">
        <v>14033</v>
      </c>
      <c r="H3865" s="29">
        <v>44769</v>
      </c>
      <c r="I3865" s="29">
        <v>45291</v>
      </c>
      <c r="J3865" s="17" t="str">
        <f>IF(Ugovori_OPULJP[[#This Row],[DATUM ZAVRŠETKA OPERACIJE]]&gt;DATE(2023,12,31),"u provedbi","završen")</f>
        <v>završen</v>
      </c>
      <c r="K3865" s="28" t="s">
        <v>329</v>
      </c>
      <c r="L3865" s="28" t="s">
        <v>329</v>
      </c>
      <c r="M3865" s="18">
        <v>0.85</v>
      </c>
      <c r="N3865" s="18">
        <v>0.15</v>
      </c>
      <c r="O3865" s="19">
        <f>Ugovori_OPULJP[[#This Row],[Bespovratna sredstva - Ukupno (EU+Nac) HRK
= Ukupna ugovorena vrijednost bespovratnih sredstava]]*Ugovori_OPULJP[[#This Row],[EU STOPA SUFINANCIRANJA %
EU CO-FINANCING RATE %]]</f>
        <v>356325.77999999997</v>
      </c>
      <c r="P3865" s="20">
        <f>Ugovori_OPULJP[[#This Row],[Bespovratna sredstva - EU dio - HRK]]/7.5345</f>
        <v>47292.558232132185</v>
      </c>
      <c r="Q3865" s="19">
        <f>Ugovori_OPULJP[[#This Row],[Bespovratna sredstva - Ukupno (EU+Nac) HRK
= Ukupna ugovorena vrijednost bespovratnih sredstava]]*Ugovori_OPULJP[[#This Row],[STOPA NACIONALNOG SUFINANCIRANJA %]]</f>
        <v>62881.02</v>
      </c>
      <c r="R3865" s="20">
        <f>Ugovori_OPULJP[[#This Row],[Bespovratna sredstva - Nacionalni dio - HRK]]/7.5345</f>
        <v>8345.745570376268</v>
      </c>
      <c r="S3865" s="21">
        <v>419206.8</v>
      </c>
      <c r="T3865" s="22">
        <f>Ugovori_OPULJP[[#This Row],[Bespovratna sredstva - Ukupno (EU+Nac) HRK
= Ukupna ugovorena vrijednost bespovratnih sredstava]]/7.5345</f>
        <v>55638.303802508453</v>
      </c>
      <c r="U3865" s="19">
        <v>0</v>
      </c>
      <c r="V3865" s="20">
        <f>Ugovori_OPULJP[[#This Row],[Javni doprinos korisnika - HRK]]/7.5345</f>
        <v>0</v>
      </c>
      <c r="W3865" s="19">
        <v>0</v>
      </c>
      <c r="X3865" s="20">
        <f>Ugovori_OPULJP[[#This Row],[Privatni doprinos korisnika - HRK]]/7.5345</f>
        <v>0</v>
      </c>
      <c r="Y3865" s="21">
        <f>Ugovori_OPULJP[[#This Row],[Bespovratna sredstva - Ukupno (EU+Nac) HRK
= Ukupna ugovorena vrijednost bespovratnih sredstava]]+Ugovori_OPULJP[[#This Row],[Javni doprinos korisnika - HRK]]+Ugovori_OPULJP[[#This Row],[Privatni doprinos korisnika - HRK]]</f>
        <v>419206.8</v>
      </c>
      <c r="Z3865" s="22">
        <f>Ugovori_OPULJP[[#This Row],[UKUPNI PRIHVATLJIVI IZDACI
TOTAL ELIGIBLE EXPENDITURE
= Bespovratna sredstva ukupno + doprinos korisnika
= Ukupni prihvatljivi troškovi
= Ukupna ugovorena vrijednost projekta HRK]]/7.5345</f>
        <v>55638.303802508453</v>
      </c>
      <c r="AA3865" s="27" t="s">
        <v>2792</v>
      </c>
      <c r="AB3865" s="27" t="s">
        <v>145</v>
      </c>
      <c r="AC3865" s="91" t="s">
        <v>14034</v>
      </c>
      <c r="AD3865" s="33" t="s">
        <v>2794</v>
      </c>
    </row>
    <row r="3866" spans="1:30" ht="88.5" customHeight="1" x14ac:dyDescent="0.3">
      <c r="A3866" s="31" t="s">
        <v>14035</v>
      </c>
      <c r="B3866" s="25" t="s">
        <v>2787</v>
      </c>
      <c r="C3866" s="26" t="s">
        <v>2788</v>
      </c>
      <c r="D3866" s="40" t="s">
        <v>2789</v>
      </c>
      <c r="E3866" s="13" t="s">
        <v>63</v>
      </c>
      <c r="F3866" s="32" t="s">
        <v>14036</v>
      </c>
      <c r="G3866" s="32" t="s">
        <v>4649</v>
      </c>
      <c r="H3866" s="29">
        <v>44670</v>
      </c>
      <c r="I3866" s="29">
        <v>45035</v>
      </c>
      <c r="J3866" s="17" t="str">
        <f>IF(Ugovori_OPULJP[[#This Row],[DATUM ZAVRŠETKA OPERACIJE]]&gt;DATE(2023,12,31),"u provedbi","završen")</f>
        <v>završen</v>
      </c>
      <c r="K3866" s="37" t="s">
        <v>14037</v>
      </c>
      <c r="L3866" s="37" t="s">
        <v>81</v>
      </c>
      <c r="M3866" s="18">
        <v>0.85</v>
      </c>
      <c r="N3866" s="18">
        <v>0.15</v>
      </c>
      <c r="O3866" s="19">
        <f>Ugovori_OPULJP[[#This Row],[Bespovratna sredstva - Ukupno (EU+Nac) HRK
= Ukupna ugovorena vrijednost bespovratnih sredstava]]*Ugovori_OPULJP[[#This Row],[EU STOPA SUFINANCIRANJA %
EU CO-FINANCING RATE %]]</f>
        <v>396873.5</v>
      </c>
      <c r="P3866" s="20">
        <f>Ugovori_OPULJP[[#This Row],[Bespovratna sredstva - EU dio - HRK]]/7.5345</f>
        <v>52674.165505342091</v>
      </c>
      <c r="Q3866" s="19">
        <f>Ugovori_OPULJP[[#This Row],[Bespovratna sredstva - Ukupno (EU+Nac) HRK
= Ukupna ugovorena vrijednost bespovratnih sredstava]]*Ugovori_OPULJP[[#This Row],[STOPA NACIONALNOG SUFINANCIRANJA %]]</f>
        <v>70036.5</v>
      </c>
      <c r="R3866" s="20">
        <f>Ugovori_OPULJP[[#This Row],[Bespovratna sredstva - Nacionalni dio - HRK]]/7.5345</f>
        <v>9295.4409715309575</v>
      </c>
      <c r="S3866" s="21">
        <v>466910</v>
      </c>
      <c r="T3866" s="22">
        <f>Ugovori_OPULJP[[#This Row],[Bespovratna sredstva - Ukupno (EU+Nac) HRK
= Ukupna ugovorena vrijednost bespovratnih sredstava]]/7.5345</f>
        <v>61969.60647687305</v>
      </c>
      <c r="U3866" s="19">
        <v>0</v>
      </c>
      <c r="V3866" s="20">
        <f>Ugovori_OPULJP[[#This Row],[Javni doprinos korisnika - HRK]]/7.5345</f>
        <v>0</v>
      </c>
      <c r="W3866" s="19">
        <v>0</v>
      </c>
      <c r="X3866" s="20">
        <f>Ugovori_OPULJP[[#This Row],[Privatni doprinos korisnika - HRK]]/7.5345</f>
        <v>0</v>
      </c>
      <c r="Y3866" s="21">
        <f>Ugovori_OPULJP[[#This Row],[Bespovratna sredstva - Ukupno (EU+Nac) HRK
= Ukupna ugovorena vrijednost bespovratnih sredstava]]+Ugovori_OPULJP[[#This Row],[Javni doprinos korisnika - HRK]]+Ugovori_OPULJP[[#This Row],[Privatni doprinos korisnika - HRK]]</f>
        <v>466910</v>
      </c>
      <c r="Z3866" s="22">
        <f>Ugovori_OPULJP[[#This Row],[UKUPNI PRIHVATLJIVI IZDACI
TOTAL ELIGIBLE EXPENDITURE
= Bespovratna sredstva ukupno + doprinos korisnika
= Ukupni prihvatljivi troškovi
= Ukupna ugovorena vrijednost projekta HRK]]/7.5345</f>
        <v>61969.60647687305</v>
      </c>
      <c r="AA3866" s="13" t="s">
        <v>2792</v>
      </c>
      <c r="AB3866" s="13" t="s">
        <v>145</v>
      </c>
      <c r="AC3866" s="91" t="s">
        <v>14038</v>
      </c>
      <c r="AD3866" s="12" t="s">
        <v>2794</v>
      </c>
    </row>
    <row r="3867" spans="1:30" ht="88.5" customHeight="1" x14ac:dyDescent="0.3">
      <c r="A3867" s="31" t="s">
        <v>14039</v>
      </c>
      <c r="B3867" s="25" t="s">
        <v>2787</v>
      </c>
      <c r="C3867" s="26" t="s">
        <v>2788</v>
      </c>
      <c r="D3867" s="40" t="s">
        <v>2789</v>
      </c>
      <c r="E3867" s="13" t="s">
        <v>63</v>
      </c>
      <c r="F3867" s="32" t="s">
        <v>14040</v>
      </c>
      <c r="G3867" s="32" t="s">
        <v>8165</v>
      </c>
      <c r="H3867" s="29">
        <v>44641</v>
      </c>
      <c r="I3867" s="29">
        <v>45098</v>
      </c>
      <c r="J3867" s="17" t="str">
        <f>IF(Ugovori_OPULJP[[#This Row],[DATUM ZAVRŠETKA OPERACIJE]]&gt;DATE(2023,12,31),"u provedbi","završen")</f>
        <v>završen</v>
      </c>
      <c r="K3867" s="37" t="s">
        <v>91</v>
      </c>
      <c r="L3867" s="28" t="s">
        <v>21</v>
      </c>
      <c r="M3867" s="18">
        <v>0.85</v>
      </c>
      <c r="N3867" s="18">
        <v>0.15</v>
      </c>
      <c r="O3867" s="19">
        <f>Ugovori_OPULJP[[#This Row],[Bespovratna sredstva - Ukupno (EU+Nac) HRK
= Ukupna ugovorena vrijednost bespovratnih sredstava]]*Ugovori_OPULJP[[#This Row],[EU STOPA SUFINANCIRANJA %
EU CO-FINANCING RATE %]]</f>
        <v>405990.92300000001</v>
      </c>
      <c r="P3867" s="20">
        <f>Ugovori_OPULJP[[#This Row],[Bespovratna sredstva - EU dio - HRK]]/7.5345</f>
        <v>53884.255491406198</v>
      </c>
      <c r="Q3867" s="19">
        <f>Ugovori_OPULJP[[#This Row],[Bespovratna sredstva - Ukupno (EU+Nac) HRK
= Ukupna ugovorena vrijednost bespovratnih sredstava]]*Ugovori_OPULJP[[#This Row],[STOPA NACIONALNOG SUFINANCIRANJA %]]</f>
        <v>71645.456999999995</v>
      </c>
      <c r="R3867" s="20">
        <f>Ugovori_OPULJP[[#This Row],[Bespovratna sredstva - Nacionalni dio - HRK]]/7.5345</f>
        <v>9508.9862631893284</v>
      </c>
      <c r="S3867" s="21">
        <v>477636.38</v>
      </c>
      <c r="T3867" s="22">
        <f>Ugovori_OPULJP[[#This Row],[Bespovratna sredstva - Ukupno (EU+Nac) HRK
= Ukupna ugovorena vrijednost bespovratnih sredstava]]/7.5345</f>
        <v>63393.241754595525</v>
      </c>
      <c r="U3867" s="19">
        <v>0</v>
      </c>
      <c r="V3867" s="20">
        <f>Ugovori_OPULJP[[#This Row],[Javni doprinos korisnika - HRK]]/7.5345</f>
        <v>0</v>
      </c>
      <c r="W3867" s="19">
        <v>0</v>
      </c>
      <c r="X3867" s="20">
        <f>Ugovori_OPULJP[[#This Row],[Privatni doprinos korisnika - HRK]]/7.5345</f>
        <v>0</v>
      </c>
      <c r="Y3867" s="21">
        <f>Ugovori_OPULJP[[#This Row],[Bespovratna sredstva - Ukupno (EU+Nac) HRK
= Ukupna ugovorena vrijednost bespovratnih sredstava]]+Ugovori_OPULJP[[#This Row],[Javni doprinos korisnika - HRK]]+Ugovori_OPULJP[[#This Row],[Privatni doprinos korisnika - HRK]]</f>
        <v>477636.38</v>
      </c>
      <c r="Z3867" s="22">
        <f>Ugovori_OPULJP[[#This Row],[UKUPNI PRIHVATLJIVI IZDACI
TOTAL ELIGIBLE EXPENDITURE
= Bespovratna sredstva ukupno + doprinos korisnika
= Ukupni prihvatljivi troškovi
= Ukupna ugovorena vrijednost projekta HRK]]/7.5345</f>
        <v>63393.241754595525</v>
      </c>
      <c r="AA3867" s="13" t="s">
        <v>2792</v>
      </c>
      <c r="AB3867" s="13" t="s">
        <v>145</v>
      </c>
      <c r="AC3867" s="91" t="s">
        <v>14041</v>
      </c>
      <c r="AD3867" s="12" t="s">
        <v>2794</v>
      </c>
    </row>
    <row r="3868" spans="1:30" ht="88.5" customHeight="1" x14ac:dyDescent="0.3">
      <c r="A3868" s="31" t="s">
        <v>14042</v>
      </c>
      <c r="B3868" s="25" t="s">
        <v>2787</v>
      </c>
      <c r="C3868" s="26" t="s">
        <v>2788</v>
      </c>
      <c r="D3868" s="40" t="s">
        <v>2789</v>
      </c>
      <c r="E3868" s="13" t="s">
        <v>63</v>
      </c>
      <c r="F3868" s="32" t="s">
        <v>14043</v>
      </c>
      <c r="G3868" s="32" t="s">
        <v>14044</v>
      </c>
      <c r="H3868" s="29">
        <v>44554</v>
      </c>
      <c r="I3868" s="29">
        <v>44919</v>
      </c>
      <c r="J3868" s="17" t="str">
        <f>IF(Ugovori_OPULJP[[#This Row],[DATUM ZAVRŠETKA OPERACIJE]]&gt;DATE(2023,12,31),"u provedbi","završen")</f>
        <v>završen</v>
      </c>
      <c r="K3868" s="28" t="s">
        <v>324</v>
      </c>
      <c r="L3868" s="15" t="s">
        <v>324</v>
      </c>
      <c r="M3868" s="46" t="s">
        <v>3114</v>
      </c>
      <c r="N3868" s="18">
        <v>0.15</v>
      </c>
      <c r="O3868" s="19">
        <f>Ugovori_OPULJP[[#This Row],[Bespovratna sredstva - Ukupno (EU+Nac) HRK
= Ukupna ugovorena vrijednost bespovratnih sredstava]]*Ugovori_OPULJP[[#This Row],[EU STOPA SUFINANCIRANJA %
EU CO-FINANCING RATE %]]</f>
        <v>399282.49349999998</v>
      </c>
      <c r="P3868" s="20">
        <f>Ugovori_OPULJP[[#This Row],[Bespovratna sredstva - EU dio - HRK]]/7.5345</f>
        <v>52993.893888114668</v>
      </c>
      <c r="Q3868" s="19">
        <f>Ugovori_OPULJP[[#This Row],[Bespovratna sredstva - Ukupno (EU+Nac) HRK
= Ukupna ugovorena vrijednost bespovratnih sredstava]]*Ugovori_OPULJP[[#This Row],[STOPA NACIONALNOG SUFINANCIRANJA %]]</f>
        <v>70461.616499999989</v>
      </c>
      <c r="R3868" s="20">
        <f>Ugovori_OPULJP[[#This Row],[Bespovratna sredstva - Nacionalni dio - HRK]]/7.5345</f>
        <v>9351.8636273143511</v>
      </c>
      <c r="S3868" s="21">
        <v>469744.11</v>
      </c>
      <c r="T3868" s="22">
        <f>Ugovori_OPULJP[[#This Row],[Bespovratna sredstva - Ukupno (EU+Nac) HRK
= Ukupna ugovorena vrijednost bespovratnih sredstava]]/7.5345</f>
        <v>62345.757515429024</v>
      </c>
      <c r="U3868" s="19">
        <v>0</v>
      </c>
      <c r="V3868" s="20">
        <f>Ugovori_OPULJP[[#This Row],[Javni doprinos korisnika - HRK]]/7.5345</f>
        <v>0</v>
      </c>
      <c r="W3868" s="19">
        <v>0</v>
      </c>
      <c r="X3868" s="20">
        <f>Ugovori_OPULJP[[#This Row],[Privatni doprinos korisnika - HRK]]/7.5345</f>
        <v>0</v>
      </c>
      <c r="Y3868" s="21">
        <f>Ugovori_OPULJP[[#This Row],[Bespovratna sredstva - Ukupno (EU+Nac) HRK
= Ukupna ugovorena vrijednost bespovratnih sredstava]]+Ugovori_OPULJP[[#This Row],[Javni doprinos korisnika - HRK]]+Ugovori_OPULJP[[#This Row],[Privatni doprinos korisnika - HRK]]</f>
        <v>469744.11</v>
      </c>
      <c r="Z3868" s="22">
        <f>Ugovori_OPULJP[[#This Row],[UKUPNI PRIHVATLJIVI IZDACI
TOTAL ELIGIBLE EXPENDITURE
= Bespovratna sredstva ukupno + doprinos korisnika
= Ukupni prihvatljivi troškovi
= Ukupna ugovorena vrijednost projekta HRK]]/7.5345</f>
        <v>62345.757515429024</v>
      </c>
      <c r="AA3868" s="27" t="s">
        <v>2792</v>
      </c>
      <c r="AB3868" s="27" t="s">
        <v>145</v>
      </c>
      <c r="AC3868" s="91" t="s">
        <v>14045</v>
      </c>
      <c r="AD3868" s="33" t="s">
        <v>2794</v>
      </c>
    </row>
    <row r="3869" spans="1:30" ht="88.5" customHeight="1" x14ac:dyDescent="0.3">
      <c r="A3869" s="31" t="s">
        <v>14046</v>
      </c>
      <c r="B3869" s="25" t="s">
        <v>2787</v>
      </c>
      <c r="C3869" s="26" t="s">
        <v>2788</v>
      </c>
      <c r="D3869" s="40" t="s">
        <v>2789</v>
      </c>
      <c r="E3869" s="13" t="s">
        <v>63</v>
      </c>
      <c r="F3869" s="32" t="s">
        <v>14047</v>
      </c>
      <c r="G3869" s="32" t="s">
        <v>4912</v>
      </c>
      <c r="H3869" s="29">
        <v>44670</v>
      </c>
      <c r="I3869" s="29">
        <v>45218</v>
      </c>
      <c r="J3869" s="17" t="str">
        <f>IF(Ugovori_OPULJP[[#This Row],[DATUM ZAVRŠETKA OPERACIJE]]&gt;DATE(2023,12,31),"u provedbi","završen")</f>
        <v>završen</v>
      </c>
      <c r="K3869" s="15" t="s">
        <v>21</v>
      </c>
      <c r="L3869" s="37" t="s">
        <v>21</v>
      </c>
      <c r="M3869" s="18">
        <v>0.85</v>
      </c>
      <c r="N3869" s="18">
        <v>0.15</v>
      </c>
      <c r="O3869" s="19">
        <f>Ugovori_OPULJP[[#This Row],[Bespovratna sredstva - Ukupno (EU+Nac) HRK
= Ukupna ugovorena vrijednost bespovratnih sredstava]]*Ugovori_OPULJP[[#This Row],[EU STOPA SUFINANCIRANJA %
EU CO-FINANCING RATE %]]</f>
        <v>414436.02149999997</v>
      </c>
      <c r="P3869" s="20">
        <f>Ugovori_OPULJP[[#This Row],[Bespovratna sredstva - EU dio - HRK]]/7.5345</f>
        <v>55005.112681664337</v>
      </c>
      <c r="Q3869" s="19">
        <f>Ugovori_OPULJP[[#This Row],[Bespovratna sredstva - Ukupno (EU+Nac) HRK
= Ukupna ugovorena vrijednost bespovratnih sredstava]]*Ugovori_OPULJP[[#This Row],[STOPA NACIONALNOG SUFINANCIRANJA %]]</f>
        <v>73135.768499999991</v>
      </c>
      <c r="R3869" s="20">
        <f>Ugovori_OPULJP[[#This Row],[Bespovratna sredstva - Nacionalni dio - HRK]]/7.5345</f>
        <v>9706.7845908819418</v>
      </c>
      <c r="S3869" s="21">
        <v>487571.79</v>
      </c>
      <c r="T3869" s="22">
        <f>Ugovori_OPULJP[[#This Row],[Bespovratna sredstva - Ukupno (EU+Nac) HRK
= Ukupna ugovorena vrijednost bespovratnih sredstava]]/7.5345</f>
        <v>64711.897272546281</v>
      </c>
      <c r="U3869" s="19">
        <v>0</v>
      </c>
      <c r="V3869" s="20">
        <f>Ugovori_OPULJP[[#This Row],[Javni doprinos korisnika - HRK]]/7.5345</f>
        <v>0</v>
      </c>
      <c r="W3869" s="19">
        <v>0</v>
      </c>
      <c r="X3869" s="20">
        <f>Ugovori_OPULJP[[#This Row],[Privatni doprinos korisnika - HRK]]/7.5345</f>
        <v>0</v>
      </c>
      <c r="Y3869" s="21">
        <f>Ugovori_OPULJP[[#This Row],[Bespovratna sredstva - Ukupno (EU+Nac) HRK
= Ukupna ugovorena vrijednost bespovratnih sredstava]]+Ugovori_OPULJP[[#This Row],[Javni doprinos korisnika - HRK]]+Ugovori_OPULJP[[#This Row],[Privatni doprinos korisnika - HRK]]</f>
        <v>487571.79</v>
      </c>
      <c r="Z3869" s="22">
        <f>Ugovori_OPULJP[[#This Row],[UKUPNI PRIHVATLJIVI IZDACI
TOTAL ELIGIBLE EXPENDITURE
= Bespovratna sredstva ukupno + doprinos korisnika
= Ukupni prihvatljivi troškovi
= Ukupna ugovorena vrijednost projekta HRK]]/7.5345</f>
        <v>64711.897272546281</v>
      </c>
      <c r="AA3869" s="13" t="s">
        <v>2792</v>
      </c>
      <c r="AB3869" s="13" t="s">
        <v>145</v>
      </c>
      <c r="AC3869" s="91" t="s">
        <v>14048</v>
      </c>
      <c r="AD3869" s="12" t="s">
        <v>2794</v>
      </c>
    </row>
    <row r="3870" spans="1:30" ht="88.5" customHeight="1" x14ac:dyDescent="0.3">
      <c r="A3870" s="31" t="s">
        <v>14049</v>
      </c>
      <c r="B3870" s="25" t="s">
        <v>2787</v>
      </c>
      <c r="C3870" s="26" t="s">
        <v>2788</v>
      </c>
      <c r="D3870" s="40" t="s">
        <v>2789</v>
      </c>
      <c r="E3870" s="13" t="s">
        <v>63</v>
      </c>
      <c r="F3870" s="32" t="s">
        <v>14050</v>
      </c>
      <c r="G3870" s="32" t="s">
        <v>14051</v>
      </c>
      <c r="H3870" s="29">
        <v>44532</v>
      </c>
      <c r="I3870" s="29">
        <v>44897</v>
      </c>
      <c r="J3870" s="17" t="str">
        <f>IF(Ugovori_OPULJP[[#This Row],[DATUM ZAVRŠETKA OPERACIJE]]&gt;DATE(2023,12,31),"u provedbi","završen")</f>
        <v>završen</v>
      </c>
      <c r="K3870" s="28" t="s">
        <v>240</v>
      </c>
      <c r="L3870" s="15" t="s">
        <v>240</v>
      </c>
      <c r="M3870" s="46" t="s">
        <v>3114</v>
      </c>
      <c r="N3870" s="18">
        <v>0.15</v>
      </c>
      <c r="O3870" s="19">
        <f>Ugovori_OPULJP[[#This Row],[Bespovratna sredstva - Ukupno (EU+Nac) HRK
= Ukupna ugovorena vrijednost bespovratnih sredstava]]*Ugovori_OPULJP[[#This Row],[EU STOPA SUFINANCIRANJA %
EU CO-FINANCING RATE %]]</f>
        <v>366443.5</v>
      </c>
      <c r="P3870" s="20">
        <f>Ugovori_OPULJP[[#This Row],[Bespovratna sredstva - EU dio - HRK]]/7.5345</f>
        <v>48635.410445285022</v>
      </c>
      <c r="Q3870" s="19">
        <f>Ugovori_OPULJP[[#This Row],[Bespovratna sredstva - Ukupno (EU+Nac) HRK
= Ukupna ugovorena vrijednost bespovratnih sredstava]]*Ugovori_OPULJP[[#This Row],[STOPA NACIONALNOG SUFINANCIRANJA %]]</f>
        <v>64666.5</v>
      </c>
      <c r="R3870" s="20">
        <f>Ugovori_OPULJP[[#This Row],[Bespovratna sredstva - Nacionalni dio - HRK]]/7.5345</f>
        <v>8582.719490344416</v>
      </c>
      <c r="S3870" s="21">
        <v>431110</v>
      </c>
      <c r="T3870" s="22">
        <f>Ugovori_OPULJP[[#This Row],[Bespovratna sredstva - Ukupno (EU+Nac) HRK
= Ukupna ugovorena vrijednost bespovratnih sredstava]]/7.5345</f>
        <v>57218.129935629433</v>
      </c>
      <c r="U3870" s="19">
        <v>0</v>
      </c>
      <c r="V3870" s="20">
        <f>Ugovori_OPULJP[[#This Row],[Javni doprinos korisnika - HRK]]/7.5345</f>
        <v>0</v>
      </c>
      <c r="W3870" s="19">
        <v>0</v>
      </c>
      <c r="X3870" s="20">
        <f>Ugovori_OPULJP[[#This Row],[Privatni doprinos korisnika - HRK]]/7.5345</f>
        <v>0</v>
      </c>
      <c r="Y3870" s="21">
        <f>Ugovori_OPULJP[[#This Row],[Bespovratna sredstva - Ukupno (EU+Nac) HRK
= Ukupna ugovorena vrijednost bespovratnih sredstava]]+Ugovori_OPULJP[[#This Row],[Javni doprinos korisnika - HRK]]+Ugovori_OPULJP[[#This Row],[Privatni doprinos korisnika - HRK]]</f>
        <v>431110</v>
      </c>
      <c r="Z3870" s="22">
        <f>Ugovori_OPULJP[[#This Row],[UKUPNI PRIHVATLJIVI IZDACI
TOTAL ELIGIBLE EXPENDITURE
= Bespovratna sredstva ukupno + doprinos korisnika
= Ukupni prihvatljivi troškovi
= Ukupna ugovorena vrijednost projekta HRK]]/7.5345</f>
        <v>57218.129935629433</v>
      </c>
      <c r="AA3870" s="13" t="s">
        <v>2792</v>
      </c>
      <c r="AB3870" s="13" t="s">
        <v>145</v>
      </c>
      <c r="AC3870" s="91" t="s">
        <v>14052</v>
      </c>
      <c r="AD3870" s="12" t="s">
        <v>2794</v>
      </c>
    </row>
    <row r="3871" spans="1:30" ht="88.5" customHeight="1" x14ac:dyDescent="0.3">
      <c r="A3871" s="31" t="s">
        <v>14053</v>
      </c>
      <c r="B3871" s="25" t="s">
        <v>2787</v>
      </c>
      <c r="C3871" s="26" t="s">
        <v>2788</v>
      </c>
      <c r="D3871" s="40" t="s">
        <v>2789</v>
      </c>
      <c r="E3871" s="13" t="s">
        <v>63</v>
      </c>
      <c r="F3871" s="32" t="s">
        <v>14054</v>
      </c>
      <c r="G3871" s="32" t="s">
        <v>530</v>
      </c>
      <c r="H3871" s="29">
        <v>44673</v>
      </c>
      <c r="I3871" s="29">
        <v>45038</v>
      </c>
      <c r="J3871" s="17" t="str">
        <f>IF(Ugovori_OPULJP[[#This Row],[DATUM ZAVRŠETKA OPERACIJE]]&gt;DATE(2023,12,31),"u provedbi","završen")</f>
        <v>završen</v>
      </c>
      <c r="K3871" s="37" t="s">
        <v>240</v>
      </c>
      <c r="L3871" s="37" t="s">
        <v>240</v>
      </c>
      <c r="M3871" s="18">
        <v>0.85</v>
      </c>
      <c r="N3871" s="18">
        <v>0.15</v>
      </c>
      <c r="O3871" s="19">
        <f>Ugovori_OPULJP[[#This Row],[Bespovratna sredstva - Ukupno (EU+Nac) HRK
= Ukupna ugovorena vrijednost bespovratnih sredstava]]*Ugovori_OPULJP[[#This Row],[EU STOPA SUFINANCIRANJA %
EU CO-FINANCING RATE %]]</f>
        <v>423284.04549999995</v>
      </c>
      <c r="P3871" s="20">
        <f>Ugovori_OPULJP[[#This Row],[Bespovratna sredstva - EU dio - HRK]]/7.5345</f>
        <v>56179.447275864346</v>
      </c>
      <c r="Q3871" s="19">
        <f>Ugovori_OPULJP[[#This Row],[Bespovratna sredstva - Ukupno (EU+Nac) HRK
= Ukupna ugovorena vrijednost bespovratnih sredstava]]*Ugovori_OPULJP[[#This Row],[STOPA NACIONALNOG SUFINANCIRANJA %]]</f>
        <v>74697.184499999988</v>
      </c>
      <c r="R3871" s="20">
        <f>Ugovori_OPULJP[[#This Row],[Bespovratna sredstva - Nacionalni dio - HRK]]/7.5345</f>
        <v>9914.020107505472</v>
      </c>
      <c r="S3871" s="21">
        <v>497981.23</v>
      </c>
      <c r="T3871" s="22">
        <f>Ugovori_OPULJP[[#This Row],[Bespovratna sredstva - Ukupno (EU+Nac) HRK
= Ukupna ugovorena vrijednost bespovratnih sredstava]]/7.5345</f>
        <v>66093.467383369833</v>
      </c>
      <c r="U3871" s="19">
        <v>0</v>
      </c>
      <c r="V3871" s="20">
        <f>Ugovori_OPULJP[[#This Row],[Javni doprinos korisnika - HRK]]/7.5345</f>
        <v>0</v>
      </c>
      <c r="W3871" s="19">
        <v>0</v>
      </c>
      <c r="X3871" s="20">
        <f>Ugovori_OPULJP[[#This Row],[Privatni doprinos korisnika - HRK]]/7.5345</f>
        <v>0</v>
      </c>
      <c r="Y3871" s="21">
        <f>Ugovori_OPULJP[[#This Row],[Bespovratna sredstva - Ukupno (EU+Nac) HRK
= Ukupna ugovorena vrijednost bespovratnih sredstava]]+Ugovori_OPULJP[[#This Row],[Javni doprinos korisnika - HRK]]+Ugovori_OPULJP[[#This Row],[Privatni doprinos korisnika - HRK]]</f>
        <v>497981.23</v>
      </c>
      <c r="Z3871" s="22">
        <f>Ugovori_OPULJP[[#This Row],[UKUPNI PRIHVATLJIVI IZDACI
TOTAL ELIGIBLE EXPENDITURE
= Bespovratna sredstva ukupno + doprinos korisnika
= Ukupni prihvatljivi troškovi
= Ukupna ugovorena vrijednost projekta HRK]]/7.5345</f>
        <v>66093.467383369833</v>
      </c>
      <c r="AA3871" s="13" t="s">
        <v>2792</v>
      </c>
      <c r="AB3871" s="13" t="s">
        <v>145</v>
      </c>
      <c r="AC3871" s="91" t="s">
        <v>14055</v>
      </c>
      <c r="AD3871" s="12" t="s">
        <v>2794</v>
      </c>
    </row>
    <row r="3872" spans="1:30" ht="88.5" customHeight="1" x14ac:dyDescent="0.3">
      <c r="A3872" s="31" t="s">
        <v>14056</v>
      </c>
      <c r="B3872" s="25" t="s">
        <v>2787</v>
      </c>
      <c r="C3872" s="26" t="s">
        <v>2788</v>
      </c>
      <c r="D3872" s="40" t="s">
        <v>2789</v>
      </c>
      <c r="E3872" s="13" t="s">
        <v>63</v>
      </c>
      <c r="F3872" s="32" t="s">
        <v>14057</v>
      </c>
      <c r="G3872" s="32" t="s">
        <v>14058</v>
      </c>
      <c r="H3872" s="29">
        <v>44551</v>
      </c>
      <c r="I3872" s="29">
        <v>45098</v>
      </c>
      <c r="J3872" s="17" t="str">
        <f>IF(Ugovori_OPULJP[[#This Row],[DATUM ZAVRŠETKA OPERACIJE]]&gt;DATE(2023,12,31),"u provedbi","završen")</f>
        <v>završen</v>
      </c>
      <c r="K3872" s="28" t="s">
        <v>235</v>
      </c>
      <c r="L3872" s="28" t="s">
        <v>235</v>
      </c>
      <c r="M3872" s="46" t="s">
        <v>3114</v>
      </c>
      <c r="N3872" s="18">
        <v>0.15</v>
      </c>
      <c r="O3872" s="19">
        <f>Ugovori_OPULJP[[#This Row],[Bespovratna sredstva - Ukupno (EU+Nac) HRK
= Ukupna ugovorena vrijednost bespovratnih sredstava]]*Ugovori_OPULJP[[#This Row],[EU STOPA SUFINANCIRANJA %
EU CO-FINANCING RATE %]]</f>
        <v>374305.4645</v>
      </c>
      <c r="P3872" s="20">
        <f>Ugovori_OPULJP[[#This Row],[Bespovratna sredstva - EU dio - HRK]]/7.5345</f>
        <v>49678.872453381111</v>
      </c>
      <c r="Q3872" s="19">
        <f>Ugovori_OPULJP[[#This Row],[Bespovratna sredstva - Ukupno (EU+Nac) HRK
= Ukupna ugovorena vrijednost bespovratnih sredstava]]*Ugovori_OPULJP[[#This Row],[STOPA NACIONALNOG SUFINANCIRANJA %]]</f>
        <v>66053.905499999993</v>
      </c>
      <c r="R3872" s="20">
        <f>Ugovori_OPULJP[[#This Row],[Bespovratna sredstva - Nacionalni dio - HRK]]/7.5345</f>
        <v>8766.8598447143122</v>
      </c>
      <c r="S3872" s="21">
        <v>440359.37</v>
      </c>
      <c r="T3872" s="22">
        <f>Ugovori_OPULJP[[#This Row],[Bespovratna sredstva - Ukupno (EU+Nac) HRK
= Ukupna ugovorena vrijednost bespovratnih sredstava]]/7.5345</f>
        <v>58445.732298095427</v>
      </c>
      <c r="U3872" s="19">
        <v>0</v>
      </c>
      <c r="V3872" s="20">
        <f>Ugovori_OPULJP[[#This Row],[Javni doprinos korisnika - HRK]]/7.5345</f>
        <v>0</v>
      </c>
      <c r="W3872" s="19">
        <v>0</v>
      </c>
      <c r="X3872" s="20">
        <f>Ugovori_OPULJP[[#This Row],[Privatni doprinos korisnika - HRK]]/7.5345</f>
        <v>0</v>
      </c>
      <c r="Y3872" s="21">
        <f>Ugovori_OPULJP[[#This Row],[Bespovratna sredstva - Ukupno (EU+Nac) HRK
= Ukupna ugovorena vrijednost bespovratnih sredstava]]+Ugovori_OPULJP[[#This Row],[Javni doprinos korisnika - HRK]]+Ugovori_OPULJP[[#This Row],[Privatni doprinos korisnika - HRK]]</f>
        <v>440359.37</v>
      </c>
      <c r="Z3872" s="22">
        <f>Ugovori_OPULJP[[#This Row],[UKUPNI PRIHVATLJIVI IZDACI
TOTAL ELIGIBLE EXPENDITURE
= Bespovratna sredstva ukupno + doprinos korisnika
= Ukupni prihvatljivi troškovi
= Ukupna ugovorena vrijednost projekta HRK]]/7.5345</f>
        <v>58445.732298095427</v>
      </c>
      <c r="AA3872" s="27" t="s">
        <v>2792</v>
      </c>
      <c r="AB3872" s="27" t="s">
        <v>145</v>
      </c>
      <c r="AC3872" s="91" t="s">
        <v>14059</v>
      </c>
      <c r="AD3872" s="33" t="s">
        <v>2794</v>
      </c>
    </row>
    <row r="3873" spans="1:30" ht="88.5" customHeight="1" x14ac:dyDescent="0.3">
      <c r="A3873" s="31" t="s">
        <v>14060</v>
      </c>
      <c r="B3873" s="25" t="s">
        <v>2787</v>
      </c>
      <c r="C3873" s="26" t="s">
        <v>2788</v>
      </c>
      <c r="D3873" s="40" t="s">
        <v>2789</v>
      </c>
      <c r="E3873" s="13" t="s">
        <v>63</v>
      </c>
      <c r="F3873" s="32" t="s">
        <v>14061</v>
      </c>
      <c r="G3873" s="32" t="s">
        <v>14062</v>
      </c>
      <c r="H3873" s="29">
        <v>44553</v>
      </c>
      <c r="I3873" s="29">
        <v>44918</v>
      </c>
      <c r="J3873" s="17" t="str">
        <f>IF(Ugovori_OPULJP[[#This Row],[DATUM ZAVRŠETKA OPERACIJE]]&gt;DATE(2023,12,31),"u provedbi","završen")</f>
        <v>završen</v>
      </c>
      <c r="K3873" s="28" t="s">
        <v>2359</v>
      </c>
      <c r="L3873" s="28" t="s">
        <v>21</v>
      </c>
      <c r="M3873" s="46" t="s">
        <v>3114</v>
      </c>
      <c r="N3873" s="18">
        <v>0.15</v>
      </c>
      <c r="O3873" s="19">
        <f>Ugovori_OPULJP[[#This Row],[Bespovratna sredstva - Ukupno (EU+Nac) HRK
= Ukupna ugovorena vrijednost bespovratnih sredstava]]*Ugovori_OPULJP[[#This Row],[EU STOPA SUFINANCIRANJA %
EU CO-FINANCING RATE %]]</f>
        <v>325851.90299999999</v>
      </c>
      <c r="P3873" s="20">
        <f>Ugovori_OPULJP[[#This Row],[Bespovratna sredstva - EU dio - HRK]]/7.5345</f>
        <v>43247.979693410307</v>
      </c>
      <c r="Q3873" s="19">
        <f>Ugovori_OPULJP[[#This Row],[Bespovratna sredstva - Ukupno (EU+Nac) HRK
= Ukupna ugovorena vrijednost bespovratnih sredstava]]*Ugovori_OPULJP[[#This Row],[STOPA NACIONALNOG SUFINANCIRANJA %]]</f>
        <v>57503.276999999995</v>
      </c>
      <c r="R3873" s="20">
        <f>Ugovori_OPULJP[[#This Row],[Bespovratna sredstva - Nacionalni dio - HRK]]/7.5345</f>
        <v>7631.9964164841713</v>
      </c>
      <c r="S3873" s="21">
        <v>383355.18</v>
      </c>
      <c r="T3873" s="22">
        <f>Ugovori_OPULJP[[#This Row],[Bespovratna sredstva - Ukupno (EU+Nac) HRK
= Ukupna ugovorena vrijednost bespovratnih sredstava]]/7.5345</f>
        <v>50879.97610989448</v>
      </c>
      <c r="U3873" s="19">
        <v>0</v>
      </c>
      <c r="V3873" s="20">
        <f>Ugovori_OPULJP[[#This Row],[Javni doprinos korisnika - HRK]]/7.5345</f>
        <v>0</v>
      </c>
      <c r="W3873" s="19">
        <v>0</v>
      </c>
      <c r="X3873" s="20">
        <f>Ugovori_OPULJP[[#This Row],[Privatni doprinos korisnika - HRK]]/7.5345</f>
        <v>0</v>
      </c>
      <c r="Y3873" s="21">
        <f>Ugovori_OPULJP[[#This Row],[Bespovratna sredstva - Ukupno (EU+Nac) HRK
= Ukupna ugovorena vrijednost bespovratnih sredstava]]+Ugovori_OPULJP[[#This Row],[Javni doprinos korisnika - HRK]]+Ugovori_OPULJP[[#This Row],[Privatni doprinos korisnika - HRK]]</f>
        <v>383355.18</v>
      </c>
      <c r="Z3873" s="22">
        <f>Ugovori_OPULJP[[#This Row],[UKUPNI PRIHVATLJIVI IZDACI
TOTAL ELIGIBLE EXPENDITURE
= Bespovratna sredstva ukupno + doprinos korisnika
= Ukupni prihvatljivi troškovi
= Ukupna ugovorena vrijednost projekta HRK]]/7.5345</f>
        <v>50879.97610989448</v>
      </c>
      <c r="AA3873" s="13" t="s">
        <v>2792</v>
      </c>
      <c r="AB3873" s="13" t="s">
        <v>145</v>
      </c>
      <c r="AC3873" s="91" t="s">
        <v>14063</v>
      </c>
      <c r="AD3873" s="12" t="s">
        <v>2794</v>
      </c>
    </row>
    <row r="3874" spans="1:30" ht="88.5" customHeight="1" x14ac:dyDescent="0.3">
      <c r="A3874" s="31" t="s">
        <v>14064</v>
      </c>
      <c r="B3874" s="25" t="s">
        <v>2787</v>
      </c>
      <c r="C3874" s="26" t="s">
        <v>2788</v>
      </c>
      <c r="D3874" s="40" t="s">
        <v>2789</v>
      </c>
      <c r="E3874" s="13" t="s">
        <v>63</v>
      </c>
      <c r="F3874" s="32" t="s">
        <v>14065</v>
      </c>
      <c r="G3874" s="32" t="s">
        <v>8550</v>
      </c>
      <c r="H3874" s="29">
        <v>44670</v>
      </c>
      <c r="I3874" s="29">
        <v>45035</v>
      </c>
      <c r="J3874" s="17" t="str">
        <f>IF(Ugovori_OPULJP[[#This Row],[DATUM ZAVRŠETKA OPERACIJE]]&gt;DATE(2023,12,31),"u provedbi","završen")</f>
        <v>završen</v>
      </c>
      <c r="K3874" s="37" t="s">
        <v>14066</v>
      </c>
      <c r="L3874" s="37" t="s">
        <v>21</v>
      </c>
      <c r="M3874" s="18">
        <v>0.85</v>
      </c>
      <c r="N3874" s="18">
        <v>0.15</v>
      </c>
      <c r="O3874" s="19">
        <f>Ugovori_OPULJP[[#This Row],[Bespovratna sredstva - Ukupno (EU+Nac) HRK
= Ukupna ugovorena vrijednost bespovratnih sredstava]]*Ugovori_OPULJP[[#This Row],[EU STOPA SUFINANCIRANJA %
EU CO-FINANCING RATE %]]</f>
        <v>321437.13900000002</v>
      </c>
      <c r="P3874" s="20">
        <f>Ugovori_OPULJP[[#This Row],[Bespovratna sredstva - EU dio - HRK]]/7.5345</f>
        <v>42662.039816842524</v>
      </c>
      <c r="Q3874" s="19">
        <f>Ugovori_OPULJP[[#This Row],[Bespovratna sredstva - Ukupno (EU+Nac) HRK
= Ukupna ugovorena vrijednost bespovratnih sredstava]]*Ugovori_OPULJP[[#This Row],[STOPA NACIONALNOG SUFINANCIRANJA %]]</f>
        <v>56724.201000000001</v>
      </c>
      <c r="R3874" s="20">
        <f>Ugovori_OPULJP[[#This Row],[Bespovratna sredstva - Nacionalni dio - HRK]]/7.5345</f>
        <v>7528.5952617957391</v>
      </c>
      <c r="S3874" s="21">
        <v>378161.34</v>
      </c>
      <c r="T3874" s="22">
        <f>Ugovori_OPULJP[[#This Row],[Bespovratna sredstva - Ukupno (EU+Nac) HRK
= Ukupna ugovorena vrijednost bespovratnih sredstava]]/7.5345</f>
        <v>50190.635078638268</v>
      </c>
      <c r="U3874" s="19">
        <v>0</v>
      </c>
      <c r="V3874" s="20">
        <f>Ugovori_OPULJP[[#This Row],[Javni doprinos korisnika - HRK]]/7.5345</f>
        <v>0</v>
      </c>
      <c r="W3874" s="19">
        <v>0</v>
      </c>
      <c r="X3874" s="20">
        <f>Ugovori_OPULJP[[#This Row],[Privatni doprinos korisnika - HRK]]/7.5345</f>
        <v>0</v>
      </c>
      <c r="Y3874" s="21">
        <f>Ugovori_OPULJP[[#This Row],[Bespovratna sredstva - Ukupno (EU+Nac) HRK
= Ukupna ugovorena vrijednost bespovratnih sredstava]]+Ugovori_OPULJP[[#This Row],[Javni doprinos korisnika - HRK]]+Ugovori_OPULJP[[#This Row],[Privatni doprinos korisnika - HRK]]</f>
        <v>378161.34</v>
      </c>
      <c r="Z3874" s="22">
        <f>Ugovori_OPULJP[[#This Row],[UKUPNI PRIHVATLJIVI IZDACI
TOTAL ELIGIBLE EXPENDITURE
= Bespovratna sredstva ukupno + doprinos korisnika
= Ukupni prihvatljivi troškovi
= Ukupna ugovorena vrijednost projekta HRK]]/7.5345</f>
        <v>50190.635078638268</v>
      </c>
      <c r="AA3874" s="13" t="s">
        <v>2792</v>
      </c>
      <c r="AB3874" s="13" t="s">
        <v>145</v>
      </c>
      <c r="AC3874" s="91" t="s">
        <v>14067</v>
      </c>
      <c r="AD3874" s="12" t="s">
        <v>2794</v>
      </c>
    </row>
    <row r="3875" spans="1:30" ht="88.5" customHeight="1" x14ac:dyDescent="0.3">
      <c r="A3875" s="31" t="s">
        <v>14068</v>
      </c>
      <c r="B3875" s="25" t="s">
        <v>2787</v>
      </c>
      <c r="C3875" s="26" t="s">
        <v>2788</v>
      </c>
      <c r="D3875" s="40" t="s">
        <v>2789</v>
      </c>
      <c r="E3875" s="13" t="s">
        <v>63</v>
      </c>
      <c r="F3875" s="32" t="s">
        <v>14069</v>
      </c>
      <c r="G3875" s="32" t="s">
        <v>14070</v>
      </c>
      <c r="H3875" s="29">
        <v>44554</v>
      </c>
      <c r="I3875" s="29">
        <v>45101</v>
      </c>
      <c r="J3875" s="17" t="str">
        <f>IF(Ugovori_OPULJP[[#This Row],[DATUM ZAVRŠETKA OPERACIJE]]&gt;DATE(2023,12,31),"u provedbi","završen")</f>
        <v>završen</v>
      </c>
      <c r="K3875" s="28" t="s">
        <v>417</v>
      </c>
      <c r="L3875" s="15" t="s">
        <v>417</v>
      </c>
      <c r="M3875" s="46" t="s">
        <v>3114</v>
      </c>
      <c r="N3875" s="18">
        <v>0.15</v>
      </c>
      <c r="O3875" s="19">
        <f>Ugovori_OPULJP[[#This Row],[Bespovratna sredstva - Ukupno (EU+Nac) HRK
= Ukupna ugovorena vrijednost bespovratnih sredstava]]*Ugovori_OPULJP[[#This Row],[EU STOPA SUFINANCIRANJA %
EU CO-FINANCING RATE %]]</f>
        <v>377278.77299999999</v>
      </c>
      <c r="P3875" s="20">
        <f>Ugovori_OPULJP[[#This Row],[Bespovratna sredstva - EU dio - HRK]]/7.5345</f>
        <v>50073.49830778419</v>
      </c>
      <c r="Q3875" s="19">
        <f>Ugovori_OPULJP[[#This Row],[Bespovratna sredstva - Ukupno (EU+Nac) HRK
= Ukupna ugovorena vrijednost bespovratnih sredstava]]*Ugovori_OPULJP[[#This Row],[STOPA NACIONALNOG SUFINANCIRANJA %]]</f>
        <v>66578.607000000004</v>
      </c>
      <c r="R3875" s="20">
        <f>Ugovori_OPULJP[[#This Row],[Bespovratna sredstva - Nacionalni dio - HRK]]/7.5345</f>
        <v>8836.4997013736811</v>
      </c>
      <c r="S3875" s="21">
        <v>443857.38</v>
      </c>
      <c r="T3875" s="22">
        <f>Ugovori_OPULJP[[#This Row],[Bespovratna sredstva - Ukupno (EU+Nac) HRK
= Ukupna ugovorena vrijednost bespovratnih sredstava]]/7.5345</f>
        <v>58909.998009157869</v>
      </c>
      <c r="U3875" s="19">
        <v>0</v>
      </c>
      <c r="V3875" s="20">
        <f>Ugovori_OPULJP[[#This Row],[Javni doprinos korisnika - HRK]]/7.5345</f>
        <v>0</v>
      </c>
      <c r="W3875" s="19">
        <v>0</v>
      </c>
      <c r="X3875" s="20">
        <f>Ugovori_OPULJP[[#This Row],[Privatni doprinos korisnika - HRK]]/7.5345</f>
        <v>0</v>
      </c>
      <c r="Y3875" s="21">
        <f>Ugovori_OPULJP[[#This Row],[Bespovratna sredstva - Ukupno (EU+Nac) HRK
= Ukupna ugovorena vrijednost bespovratnih sredstava]]+Ugovori_OPULJP[[#This Row],[Javni doprinos korisnika - HRK]]+Ugovori_OPULJP[[#This Row],[Privatni doprinos korisnika - HRK]]</f>
        <v>443857.38</v>
      </c>
      <c r="Z3875" s="22">
        <f>Ugovori_OPULJP[[#This Row],[UKUPNI PRIHVATLJIVI IZDACI
TOTAL ELIGIBLE EXPENDITURE
= Bespovratna sredstva ukupno + doprinos korisnika
= Ukupni prihvatljivi troškovi
= Ukupna ugovorena vrijednost projekta HRK]]/7.5345</f>
        <v>58909.998009157869</v>
      </c>
      <c r="AA3875" s="13" t="s">
        <v>2792</v>
      </c>
      <c r="AB3875" s="13" t="s">
        <v>145</v>
      </c>
      <c r="AC3875" s="91" t="s">
        <v>14071</v>
      </c>
      <c r="AD3875" s="12" t="s">
        <v>2794</v>
      </c>
    </row>
    <row r="3876" spans="1:30" ht="88.5" customHeight="1" x14ac:dyDescent="0.3">
      <c r="A3876" s="31" t="s">
        <v>10462</v>
      </c>
      <c r="B3876" s="25" t="s">
        <v>2787</v>
      </c>
      <c r="C3876" s="26" t="s">
        <v>2788</v>
      </c>
      <c r="D3876" s="40" t="s">
        <v>2789</v>
      </c>
      <c r="E3876" s="13" t="s">
        <v>63</v>
      </c>
      <c r="F3876" s="32" t="s">
        <v>10463</v>
      </c>
      <c r="G3876" s="32" t="s">
        <v>10464</v>
      </c>
      <c r="H3876" s="29">
        <v>44550</v>
      </c>
      <c r="I3876" s="29">
        <v>44915</v>
      </c>
      <c r="J3876" s="17" t="str">
        <f>IF(Ugovori_OPULJP[[#This Row],[DATUM ZAVRŠETKA OPERACIJE]]&gt;DATE(2023,12,31),"u provedbi","završen")</f>
        <v>završen</v>
      </c>
      <c r="K3876" s="28" t="s">
        <v>535</v>
      </c>
      <c r="L3876" s="15" t="s">
        <v>262</v>
      </c>
      <c r="M3876" s="46" t="s">
        <v>3114</v>
      </c>
      <c r="N3876" s="18">
        <v>0.15</v>
      </c>
      <c r="O3876" s="19">
        <f>Ugovori_OPULJP[[#This Row],[Bespovratna sredstva - Ukupno (EU+Nac) HRK
= Ukupna ugovorena vrijednost bespovratnih sredstava]]*Ugovori_OPULJP[[#This Row],[EU STOPA SUFINANCIRANJA %
EU CO-FINANCING RATE %]]</f>
        <v>398911.8</v>
      </c>
      <c r="P3876" s="20">
        <f>Ugovori_OPULJP[[#This Row],[Bespovratna sredstva - EU dio - HRK]]/7.5345</f>
        <v>52944.694405733622</v>
      </c>
      <c r="Q3876" s="19">
        <f>Ugovori_OPULJP[[#This Row],[Bespovratna sredstva - Ukupno (EU+Nac) HRK
= Ukupna ugovorena vrijednost bespovratnih sredstava]]*Ugovori_OPULJP[[#This Row],[STOPA NACIONALNOG SUFINANCIRANJA %]]</f>
        <v>70396.2</v>
      </c>
      <c r="R3876" s="20">
        <f>Ugovori_OPULJP[[#This Row],[Bespovratna sredstva - Nacionalni dio - HRK]]/7.5345</f>
        <v>9343.1813657176972</v>
      </c>
      <c r="S3876" s="21">
        <v>469308</v>
      </c>
      <c r="T3876" s="22">
        <f>Ugovori_OPULJP[[#This Row],[Bespovratna sredstva - Ukupno (EU+Nac) HRK
= Ukupna ugovorena vrijednost bespovratnih sredstava]]/7.5345</f>
        <v>62287.875771451319</v>
      </c>
      <c r="U3876" s="19">
        <v>0</v>
      </c>
      <c r="V3876" s="20">
        <f>Ugovori_OPULJP[[#This Row],[Javni doprinos korisnika - HRK]]/7.5345</f>
        <v>0</v>
      </c>
      <c r="W3876" s="19">
        <v>0</v>
      </c>
      <c r="X3876" s="20">
        <f>Ugovori_OPULJP[[#This Row],[Privatni doprinos korisnika - HRK]]/7.5345</f>
        <v>0</v>
      </c>
      <c r="Y3876" s="21">
        <f>Ugovori_OPULJP[[#This Row],[Bespovratna sredstva - Ukupno (EU+Nac) HRK
= Ukupna ugovorena vrijednost bespovratnih sredstava]]+Ugovori_OPULJP[[#This Row],[Javni doprinos korisnika - HRK]]+Ugovori_OPULJP[[#This Row],[Privatni doprinos korisnika - HRK]]</f>
        <v>469308</v>
      </c>
      <c r="Z3876" s="22">
        <f>Ugovori_OPULJP[[#This Row],[UKUPNI PRIHVATLJIVI IZDACI
TOTAL ELIGIBLE EXPENDITURE
= Bespovratna sredstva ukupno + doprinos korisnika
= Ukupni prihvatljivi troškovi
= Ukupna ugovorena vrijednost projekta HRK]]/7.5345</f>
        <v>62287.875771451319</v>
      </c>
      <c r="AA3876" s="13" t="s">
        <v>2792</v>
      </c>
      <c r="AB3876" s="13" t="s">
        <v>145</v>
      </c>
      <c r="AC3876" s="91" t="s">
        <v>10465</v>
      </c>
      <c r="AD3876" s="12" t="s">
        <v>2794</v>
      </c>
    </row>
    <row r="3877" spans="1:30" ht="88.5" customHeight="1" x14ac:dyDescent="0.3">
      <c r="A3877" s="36" t="s">
        <v>14076</v>
      </c>
      <c r="B3877" s="25" t="s">
        <v>2787</v>
      </c>
      <c r="C3877" s="26" t="s">
        <v>2788</v>
      </c>
      <c r="D3877" s="40" t="s">
        <v>2789</v>
      </c>
      <c r="E3877" s="13" t="s">
        <v>63</v>
      </c>
      <c r="F3877" s="32" t="s">
        <v>14077</v>
      </c>
      <c r="G3877" s="32" t="s">
        <v>13016</v>
      </c>
      <c r="H3877" s="29">
        <v>44692</v>
      </c>
      <c r="I3877" s="29">
        <v>45149</v>
      </c>
      <c r="J3877" s="17" t="str">
        <f>IF(Ugovori_OPULJP[[#This Row],[DATUM ZAVRŠETKA OPERACIJE]]&gt;DATE(2023,12,31),"u provedbi","završen")</f>
        <v>završen</v>
      </c>
      <c r="K3877" s="37" t="s">
        <v>164</v>
      </c>
      <c r="L3877" s="37" t="s">
        <v>164</v>
      </c>
      <c r="M3877" s="18">
        <v>0.85</v>
      </c>
      <c r="N3877" s="18">
        <v>0.15</v>
      </c>
      <c r="O3877" s="19">
        <f>Ugovori_OPULJP[[#This Row],[Bespovratna sredstva - Ukupno (EU+Nac) HRK
= Ukupna ugovorena vrijednost bespovratnih sredstava]]*Ugovori_OPULJP[[#This Row],[EU STOPA SUFINANCIRANJA %
EU CO-FINANCING RATE %]]</f>
        <v>396098.57199999999</v>
      </c>
      <c r="P3877" s="20">
        <f>Ugovori_OPULJP[[#This Row],[Bespovratna sredstva - EU dio - HRK]]/7.5345</f>
        <v>52571.314884862957</v>
      </c>
      <c r="Q3877" s="19">
        <f>Ugovori_OPULJP[[#This Row],[Bespovratna sredstva - Ukupno (EU+Nac) HRK
= Ukupna ugovorena vrijednost bespovratnih sredstava]]*Ugovori_OPULJP[[#This Row],[STOPA NACIONALNOG SUFINANCIRANJA %]]</f>
        <v>69899.747999999992</v>
      </c>
      <c r="R3877" s="20">
        <f>Ugovori_OPULJP[[#This Row],[Bespovratna sredstva - Nacionalni dio - HRK]]/7.5345</f>
        <v>9277.2908620346388</v>
      </c>
      <c r="S3877" s="21">
        <v>465998.32</v>
      </c>
      <c r="T3877" s="22">
        <f>Ugovori_OPULJP[[#This Row],[Bespovratna sredstva - Ukupno (EU+Nac) HRK
= Ukupna ugovorena vrijednost bespovratnih sredstava]]/7.5345</f>
        <v>61848.6057468976</v>
      </c>
      <c r="U3877" s="19">
        <v>0</v>
      </c>
      <c r="V3877" s="20">
        <f>Ugovori_OPULJP[[#This Row],[Javni doprinos korisnika - HRK]]/7.5345</f>
        <v>0</v>
      </c>
      <c r="W3877" s="19">
        <v>0</v>
      </c>
      <c r="X3877" s="20">
        <f>Ugovori_OPULJP[[#This Row],[Privatni doprinos korisnika - HRK]]/7.5345</f>
        <v>0</v>
      </c>
      <c r="Y3877" s="21">
        <f>Ugovori_OPULJP[[#This Row],[Bespovratna sredstva - Ukupno (EU+Nac) HRK
= Ukupna ugovorena vrijednost bespovratnih sredstava]]+Ugovori_OPULJP[[#This Row],[Javni doprinos korisnika - HRK]]+Ugovori_OPULJP[[#This Row],[Privatni doprinos korisnika - HRK]]</f>
        <v>465998.32</v>
      </c>
      <c r="Z3877" s="22">
        <f>Ugovori_OPULJP[[#This Row],[UKUPNI PRIHVATLJIVI IZDACI
TOTAL ELIGIBLE EXPENDITURE
= Bespovratna sredstva ukupno + doprinos korisnika
= Ukupni prihvatljivi troškovi
= Ukupna ugovorena vrijednost projekta HRK]]/7.5345</f>
        <v>61848.6057468976</v>
      </c>
      <c r="AA3877" s="13" t="s">
        <v>2792</v>
      </c>
      <c r="AB3877" s="13" t="s">
        <v>145</v>
      </c>
      <c r="AC3877" s="91" t="s">
        <v>14078</v>
      </c>
      <c r="AD3877" s="12" t="s">
        <v>2794</v>
      </c>
    </row>
    <row r="3878" spans="1:30" ht="88.5" customHeight="1" x14ac:dyDescent="0.3">
      <c r="A3878" s="31" t="s">
        <v>14079</v>
      </c>
      <c r="B3878" s="25" t="s">
        <v>2787</v>
      </c>
      <c r="C3878" s="26" t="s">
        <v>2788</v>
      </c>
      <c r="D3878" s="40" t="s">
        <v>2789</v>
      </c>
      <c r="E3878" s="13" t="s">
        <v>63</v>
      </c>
      <c r="F3878" s="32" t="s">
        <v>14080</v>
      </c>
      <c r="G3878" s="32" t="s">
        <v>12974</v>
      </c>
      <c r="H3878" s="29">
        <v>44641</v>
      </c>
      <c r="I3878" s="29">
        <v>45067</v>
      </c>
      <c r="J3878" s="17" t="str">
        <f>IF(Ugovori_OPULJP[[#This Row],[DATUM ZAVRŠETKA OPERACIJE]]&gt;DATE(2023,12,31),"u provedbi","završen")</f>
        <v>završen</v>
      </c>
      <c r="K3878" s="37" t="s">
        <v>21</v>
      </c>
      <c r="L3878" s="28" t="s">
        <v>21</v>
      </c>
      <c r="M3878" s="18">
        <v>0.85</v>
      </c>
      <c r="N3878" s="18">
        <v>0.15</v>
      </c>
      <c r="O3878" s="19">
        <f>Ugovori_OPULJP[[#This Row],[Bespovratna sredstva - Ukupno (EU+Nac) HRK
= Ukupna ugovorena vrijednost bespovratnih sredstava]]*Ugovori_OPULJP[[#This Row],[EU STOPA SUFINANCIRANJA %
EU CO-FINANCING RATE %]]</f>
        <v>371883.92499999999</v>
      </c>
      <c r="P3878" s="20">
        <f>Ugovori_OPULJP[[#This Row],[Bespovratna sredstva - EU dio - HRK]]/7.5345</f>
        <v>49357.478930254161</v>
      </c>
      <c r="Q3878" s="19">
        <f>Ugovori_OPULJP[[#This Row],[Bespovratna sredstva - Ukupno (EU+Nac) HRK
= Ukupna ugovorena vrijednost bespovratnih sredstava]]*Ugovori_OPULJP[[#This Row],[STOPA NACIONALNOG SUFINANCIRANJA %]]</f>
        <v>65626.574999999997</v>
      </c>
      <c r="R3878" s="20">
        <f>Ugovori_OPULJP[[#This Row],[Bespovratna sredstva - Nacionalni dio - HRK]]/7.5345</f>
        <v>8710.1433406330871</v>
      </c>
      <c r="S3878" s="21">
        <v>437510.5</v>
      </c>
      <c r="T3878" s="22">
        <f>Ugovori_OPULJP[[#This Row],[Bespovratna sredstva - Ukupno (EU+Nac) HRK
= Ukupna ugovorena vrijednost bespovratnih sredstava]]/7.5345</f>
        <v>58067.622270887252</v>
      </c>
      <c r="U3878" s="19">
        <v>0</v>
      </c>
      <c r="V3878" s="20">
        <f>Ugovori_OPULJP[[#This Row],[Javni doprinos korisnika - HRK]]/7.5345</f>
        <v>0</v>
      </c>
      <c r="W3878" s="19">
        <v>0</v>
      </c>
      <c r="X3878" s="20">
        <f>Ugovori_OPULJP[[#This Row],[Privatni doprinos korisnika - HRK]]/7.5345</f>
        <v>0</v>
      </c>
      <c r="Y3878" s="21">
        <f>Ugovori_OPULJP[[#This Row],[Bespovratna sredstva - Ukupno (EU+Nac) HRK
= Ukupna ugovorena vrijednost bespovratnih sredstava]]+Ugovori_OPULJP[[#This Row],[Javni doprinos korisnika - HRK]]+Ugovori_OPULJP[[#This Row],[Privatni doprinos korisnika - HRK]]</f>
        <v>437510.5</v>
      </c>
      <c r="Z3878" s="22">
        <f>Ugovori_OPULJP[[#This Row],[UKUPNI PRIHVATLJIVI IZDACI
TOTAL ELIGIBLE EXPENDITURE
= Bespovratna sredstva ukupno + doprinos korisnika
= Ukupni prihvatljivi troškovi
= Ukupna ugovorena vrijednost projekta HRK]]/7.5345</f>
        <v>58067.622270887252</v>
      </c>
      <c r="AA3878" s="13" t="s">
        <v>2792</v>
      </c>
      <c r="AB3878" s="13" t="s">
        <v>145</v>
      </c>
      <c r="AC3878" s="91" t="s">
        <v>14081</v>
      </c>
      <c r="AD3878" s="12" t="s">
        <v>2794</v>
      </c>
    </row>
    <row r="3879" spans="1:30" ht="88.5" customHeight="1" x14ac:dyDescent="0.3">
      <c r="A3879" s="31" t="s">
        <v>14082</v>
      </c>
      <c r="B3879" s="25" t="s">
        <v>2787</v>
      </c>
      <c r="C3879" s="26" t="s">
        <v>2788</v>
      </c>
      <c r="D3879" s="40" t="s">
        <v>2789</v>
      </c>
      <c r="E3879" s="13" t="s">
        <v>63</v>
      </c>
      <c r="F3879" s="32" t="s">
        <v>14083</v>
      </c>
      <c r="G3879" s="32" t="s">
        <v>14084</v>
      </c>
      <c r="H3879" s="29">
        <v>44554</v>
      </c>
      <c r="I3879" s="29">
        <v>45009</v>
      </c>
      <c r="J3879" s="17" t="str">
        <f>IF(Ugovori_OPULJP[[#This Row],[DATUM ZAVRŠETKA OPERACIJE]]&gt;DATE(2023,12,31),"u provedbi","završen")</f>
        <v>završen</v>
      </c>
      <c r="K3879" s="28" t="s">
        <v>21</v>
      </c>
      <c r="L3879" s="28" t="s">
        <v>21</v>
      </c>
      <c r="M3879" s="46" t="s">
        <v>3114</v>
      </c>
      <c r="N3879" s="18">
        <v>0.15</v>
      </c>
      <c r="O3879" s="19">
        <f>Ugovori_OPULJP[[#This Row],[Bespovratna sredstva - Ukupno (EU+Nac) HRK
= Ukupna ugovorena vrijednost bespovratnih sredstava]]*Ugovori_OPULJP[[#This Row],[EU STOPA SUFINANCIRANJA %
EU CO-FINANCING RATE %]]</f>
        <v>406533.75</v>
      </c>
      <c r="P3879" s="20">
        <f>Ugovori_OPULJP[[#This Row],[Bespovratna sredstva - EU dio - HRK]]/7.5345</f>
        <v>53956.301015329482</v>
      </c>
      <c r="Q3879" s="19">
        <f>Ugovori_OPULJP[[#This Row],[Bespovratna sredstva - Ukupno (EU+Nac) HRK
= Ukupna ugovorena vrijednost bespovratnih sredstava]]*Ugovori_OPULJP[[#This Row],[STOPA NACIONALNOG SUFINANCIRANJA %]]</f>
        <v>71741.25</v>
      </c>
      <c r="R3879" s="20">
        <f>Ugovori_OPULJP[[#This Row],[Bespovratna sredstva - Nacionalni dio - HRK]]/7.5345</f>
        <v>9521.7001791757903</v>
      </c>
      <c r="S3879" s="21">
        <v>478275</v>
      </c>
      <c r="T3879" s="22">
        <f>Ugovori_OPULJP[[#This Row],[Bespovratna sredstva - Ukupno (EU+Nac) HRK
= Ukupna ugovorena vrijednost bespovratnih sredstava]]/7.5345</f>
        <v>63478.001194505276</v>
      </c>
      <c r="U3879" s="19">
        <v>0</v>
      </c>
      <c r="V3879" s="20">
        <f>Ugovori_OPULJP[[#This Row],[Javni doprinos korisnika - HRK]]/7.5345</f>
        <v>0</v>
      </c>
      <c r="W3879" s="19">
        <v>0</v>
      </c>
      <c r="X3879" s="20">
        <f>Ugovori_OPULJP[[#This Row],[Privatni doprinos korisnika - HRK]]/7.5345</f>
        <v>0</v>
      </c>
      <c r="Y3879" s="21">
        <f>Ugovori_OPULJP[[#This Row],[Bespovratna sredstva - Ukupno (EU+Nac) HRK
= Ukupna ugovorena vrijednost bespovratnih sredstava]]+Ugovori_OPULJP[[#This Row],[Javni doprinos korisnika - HRK]]+Ugovori_OPULJP[[#This Row],[Privatni doprinos korisnika - HRK]]</f>
        <v>478275</v>
      </c>
      <c r="Z3879" s="22">
        <f>Ugovori_OPULJP[[#This Row],[UKUPNI PRIHVATLJIVI IZDACI
TOTAL ELIGIBLE EXPENDITURE
= Bespovratna sredstva ukupno + doprinos korisnika
= Ukupni prihvatljivi troškovi
= Ukupna ugovorena vrijednost projekta HRK]]/7.5345</f>
        <v>63478.001194505276</v>
      </c>
      <c r="AA3879" s="27" t="s">
        <v>2792</v>
      </c>
      <c r="AB3879" s="27" t="s">
        <v>145</v>
      </c>
      <c r="AC3879" s="91" t="s">
        <v>14085</v>
      </c>
      <c r="AD3879" s="33" t="s">
        <v>2794</v>
      </c>
    </row>
    <row r="3880" spans="1:30" ht="88.5" customHeight="1" x14ac:dyDescent="0.3">
      <c r="A3880" s="31" t="s">
        <v>14086</v>
      </c>
      <c r="B3880" s="25" t="s">
        <v>2787</v>
      </c>
      <c r="C3880" s="26" t="s">
        <v>2788</v>
      </c>
      <c r="D3880" s="40" t="s">
        <v>2789</v>
      </c>
      <c r="E3880" s="13" t="s">
        <v>63</v>
      </c>
      <c r="F3880" s="32" t="s">
        <v>14087</v>
      </c>
      <c r="G3880" s="32" t="s">
        <v>14088</v>
      </c>
      <c r="H3880" s="29">
        <v>44670</v>
      </c>
      <c r="I3880" s="29">
        <v>45035</v>
      </c>
      <c r="J3880" s="17" t="str">
        <f>IF(Ugovori_OPULJP[[#This Row],[DATUM ZAVRŠETKA OPERACIJE]]&gt;DATE(2023,12,31),"u provedbi","završen")</f>
        <v>završen</v>
      </c>
      <c r="K3880" s="37" t="s">
        <v>173</v>
      </c>
      <c r="L3880" s="37" t="s">
        <v>21</v>
      </c>
      <c r="M3880" s="18">
        <v>0.85</v>
      </c>
      <c r="N3880" s="18">
        <v>0.15</v>
      </c>
      <c r="O3880" s="19">
        <f>Ugovori_OPULJP[[#This Row],[Bespovratna sredstva - Ukupno (EU+Nac) HRK
= Ukupna ugovorena vrijednost bespovratnih sredstava]]*Ugovori_OPULJP[[#This Row],[EU STOPA SUFINANCIRANJA %
EU CO-FINANCING RATE %]]</f>
        <v>387426.09</v>
      </c>
      <c r="P3880" s="20">
        <f>Ugovori_OPULJP[[#This Row],[Bespovratna sredstva - EU dio - HRK]]/7.5345</f>
        <v>51420.278717897672</v>
      </c>
      <c r="Q3880" s="19">
        <f>Ugovori_OPULJP[[#This Row],[Bespovratna sredstva - Ukupno (EU+Nac) HRK
= Ukupna ugovorena vrijednost bespovratnih sredstava]]*Ugovori_OPULJP[[#This Row],[STOPA NACIONALNOG SUFINANCIRANJA %]]</f>
        <v>68369.31</v>
      </c>
      <c r="R3880" s="20">
        <f>Ugovori_OPULJP[[#This Row],[Bespovratna sredstva - Nacionalni dio - HRK]]/7.5345</f>
        <v>9074.1668325701758</v>
      </c>
      <c r="S3880" s="21">
        <v>455795.4</v>
      </c>
      <c r="T3880" s="22">
        <f>Ugovori_OPULJP[[#This Row],[Bespovratna sredstva - Ukupno (EU+Nac) HRK
= Ukupna ugovorena vrijednost bespovratnih sredstava]]/7.5345</f>
        <v>60494.445550467848</v>
      </c>
      <c r="U3880" s="19">
        <v>0</v>
      </c>
      <c r="V3880" s="20">
        <f>Ugovori_OPULJP[[#This Row],[Javni doprinos korisnika - HRK]]/7.5345</f>
        <v>0</v>
      </c>
      <c r="W3880" s="19">
        <v>0</v>
      </c>
      <c r="X3880" s="20">
        <f>Ugovori_OPULJP[[#This Row],[Privatni doprinos korisnika - HRK]]/7.5345</f>
        <v>0</v>
      </c>
      <c r="Y3880" s="21">
        <f>Ugovori_OPULJP[[#This Row],[Bespovratna sredstva - Ukupno (EU+Nac) HRK
= Ukupna ugovorena vrijednost bespovratnih sredstava]]+Ugovori_OPULJP[[#This Row],[Javni doprinos korisnika - HRK]]+Ugovori_OPULJP[[#This Row],[Privatni doprinos korisnika - HRK]]</f>
        <v>455795.4</v>
      </c>
      <c r="Z3880" s="22">
        <f>Ugovori_OPULJP[[#This Row],[UKUPNI PRIHVATLJIVI IZDACI
TOTAL ELIGIBLE EXPENDITURE
= Bespovratna sredstva ukupno + doprinos korisnika
= Ukupni prihvatljivi troškovi
= Ukupna ugovorena vrijednost projekta HRK]]/7.5345</f>
        <v>60494.445550467848</v>
      </c>
      <c r="AA3880" s="13" t="s">
        <v>2792</v>
      </c>
      <c r="AB3880" s="13" t="s">
        <v>145</v>
      </c>
      <c r="AC3880" s="91" t="s">
        <v>14089</v>
      </c>
      <c r="AD3880" s="12" t="s">
        <v>2794</v>
      </c>
    </row>
    <row r="3881" spans="1:30" ht="88.5" customHeight="1" x14ac:dyDescent="0.3">
      <c r="A3881" s="31" t="s">
        <v>14090</v>
      </c>
      <c r="B3881" s="25" t="s">
        <v>2787</v>
      </c>
      <c r="C3881" s="26" t="s">
        <v>2788</v>
      </c>
      <c r="D3881" s="40" t="s">
        <v>2789</v>
      </c>
      <c r="E3881" s="13" t="s">
        <v>63</v>
      </c>
      <c r="F3881" s="32" t="s">
        <v>14091</v>
      </c>
      <c r="G3881" s="32" t="s">
        <v>14092</v>
      </c>
      <c r="H3881" s="29">
        <v>44538</v>
      </c>
      <c r="I3881" s="29">
        <v>45024</v>
      </c>
      <c r="J3881" s="17" t="str">
        <f>IF(Ugovori_OPULJP[[#This Row],[DATUM ZAVRŠETKA OPERACIJE]]&gt;DATE(2023,12,31),"u provedbi","završen")</f>
        <v>završen</v>
      </c>
      <c r="K3881" s="28" t="s">
        <v>14093</v>
      </c>
      <c r="L3881" s="15" t="s">
        <v>86</v>
      </c>
      <c r="M3881" s="46" t="s">
        <v>3114</v>
      </c>
      <c r="N3881" s="18">
        <v>0.15</v>
      </c>
      <c r="O3881" s="19">
        <f>Ugovori_OPULJP[[#This Row],[Bespovratna sredstva - Ukupno (EU+Nac) HRK
= Ukupna ugovorena vrijednost bespovratnih sredstava]]*Ugovori_OPULJP[[#This Row],[EU STOPA SUFINANCIRANJA %
EU CO-FINANCING RATE %]]</f>
        <v>409503.06349999999</v>
      </c>
      <c r="P3881" s="20">
        <f>Ugovori_OPULJP[[#This Row],[Bespovratna sredstva - EU dio - HRK]]/7.5345</f>
        <v>54350.396642112944</v>
      </c>
      <c r="Q3881" s="19">
        <f>Ugovori_OPULJP[[#This Row],[Bespovratna sredstva - Ukupno (EU+Nac) HRK
= Ukupna ugovorena vrijednost bespovratnih sredstava]]*Ugovori_OPULJP[[#This Row],[STOPA NACIONALNOG SUFINANCIRANJA %]]</f>
        <v>72265.246499999994</v>
      </c>
      <c r="R3881" s="20">
        <f>Ugovori_OPULJP[[#This Row],[Bespovratna sredstva - Nacionalni dio - HRK]]/7.5345</f>
        <v>9591.2464662552247</v>
      </c>
      <c r="S3881" s="21">
        <v>481768.31</v>
      </c>
      <c r="T3881" s="22">
        <f>Ugovori_OPULJP[[#This Row],[Bespovratna sredstva - Ukupno (EU+Nac) HRK
= Ukupna ugovorena vrijednost bespovratnih sredstava]]/7.5345</f>
        <v>63941.643108368167</v>
      </c>
      <c r="U3881" s="19">
        <v>0</v>
      </c>
      <c r="V3881" s="20">
        <f>Ugovori_OPULJP[[#This Row],[Javni doprinos korisnika - HRK]]/7.5345</f>
        <v>0</v>
      </c>
      <c r="W3881" s="19">
        <v>0</v>
      </c>
      <c r="X3881" s="20">
        <f>Ugovori_OPULJP[[#This Row],[Privatni doprinos korisnika - HRK]]/7.5345</f>
        <v>0</v>
      </c>
      <c r="Y3881" s="21">
        <f>Ugovori_OPULJP[[#This Row],[Bespovratna sredstva - Ukupno (EU+Nac) HRK
= Ukupna ugovorena vrijednost bespovratnih sredstava]]+Ugovori_OPULJP[[#This Row],[Javni doprinos korisnika - HRK]]+Ugovori_OPULJP[[#This Row],[Privatni doprinos korisnika - HRK]]</f>
        <v>481768.31</v>
      </c>
      <c r="Z3881" s="22">
        <f>Ugovori_OPULJP[[#This Row],[UKUPNI PRIHVATLJIVI IZDACI
TOTAL ELIGIBLE EXPENDITURE
= Bespovratna sredstva ukupno + doprinos korisnika
= Ukupni prihvatljivi troškovi
= Ukupna ugovorena vrijednost projekta HRK]]/7.5345</f>
        <v>63941.643108368167</v>
      </c>
      <c r="AA3881" s="13" t="s">
        <v>2792</v>
      </c>
      <c r="AB3881" s="13" t="s">
        <v>145</v>
      </c>
      <c r="AC3881" s="91" t="s">
        <v>14094</v>
      </c>
      <c r="AD3881" s="12" t="s">
        <v>2794</v>
      </c>
    </row>
    <row r="3882" spans="1:30" ht="88.5" customHeight="1" x14ac:dyDescent="0.3">
      <c r="A3882" s="31" t="s">
        <v>14095</v>
      </c>
      <c r="B3882" s="25" t="s">
        <v>2787</v>
      </c>
      <c r="C3882" s="26" t="s">
        <v>2788</v>
      </c>
      <c r="D3882" s="40" t="s">
        <v>2789</v>
      </c>
      <c r="E3882" s="13" t="s">
        <v>63</v>
      </c>
      <c r="F3882" s="106" t="s">
        <v>14096</v>
      </c>
      <c r="G3882" s="32" t="s">
        <v>14097</v>
      </c>
      <c r="H3882" s="29">
        <v>44641</v>
      </c>
      <c r="I3882" s="29">
        <v>45006</v>
      </c>
      <c r="J3882" s="17" t="str">
        <f>IF(Ugovori_OPULJP[[#This Row],[DATUM ZAVRŠETKA OPERACIJE]]&gt;DATE(2023,12,31),"u provedbi","završen")</f>
        <v>završen</v>
      </c>
      <c r="K3882" s="37" t="s">
        <v>81</v>
      </c>
      <c r="L3882" s="37" t="s">
        <v>81</v>
      </c>
      <c r="M3882" s="18">
        <v>0.85</v>
      </c>
      <c r="N3882" s="18">
        <v>0.15</v>
      </c>
      <c r="O3882" s="19">
        <f>Ugovori_OPULJP[[#This Row],[Bespovratna sredstva - Ukupno (EU+Nac) HRK
= Ukupna ugovorena vrijednost bespovratnih sredstava]]*Ugovori_OPULJP[[#This Row],[EU STOPA SUFINANCIRANJA %
EU CO-FINANCING RATE %]]</f>
        <v>367900.23849999998</v>
      </c>
      <c r="P3882" s="20">
        <f>Ugovori_OPULJP[[#This Row],[Bespovratna sredstva - EU dio - HRK]]/7.5345</f>
        <v>48828.752870130724</v>
      </c>
      <c r="Q3882" s="19">
        <f>Ugovori_OPULJP[[#This Row],[Bespovratna sredstva - Ukupno (EU+Nac) HRK
= Ukupna ugovorena vrijednost bespovratnih sredstava]]*Ugovori_OPULJP[[#This Row],[STOPA NACIONALNOG SUFINANCIRANJA %]]</f>
        <v>64923.571499999998</v>
      </c>
      <c r="R3882" s="20">
        <f>Ugovori_OPULJP[[#This Row],[Bespovratna sredstva - Nacionalni dio - HRK]]/7.5345</f>
        <v>8616.8387417877748</v>
      </c>
      <c r="S3882" s="21">
        <v>432823.81</v>
      </c>
      <c r="T3882" s="22">
        <f>Ugovori_OPULJP[[#This Row],[Bespovratna sredstva - Ukupno (EU+Nac) HRK
= Ukupna ugovorena vrijednost bespovratnih sredstava]]/7.5345</f>
        <v>57445.591611918506</v>
      </c>
      <c r="U3882" s="19">
        <v>0</v>
      </c>
      <c r="V3882" s="20">
        <f>Ugovori_OPULJP[[#This Row],[Javni doprinos korisnika - HRK]]/7.5345</f>
        <v>0</v>
      </c>
      <c r="W3882" s="19">
        <v>0</v>
      </c>
      <c r="X3882" s="20">
        <f>Ugovori_OPULJP[[#This Row],[Privatni doprinos korisnika - HRK]]/7.5345</f>
        <v>0</v>
      </c>
      <c r="Y3882" s="21">
        <f>Ugovori_OPULJP[[#This Row],[Bespovratna sredstva - Ukupno (EU+Nac) HRK
= Ukupna ugovorena vrijednost bespovratnih sredstava]]+Ugovori_OPULJP[[#This Row],[Javni doprinos korisnika - HRK]]+Ugovori_OPULJP[[#This Row],[Privatni doprinos korisnika - HRK]]</f>
        <v>432823.81</v>
      </c>
      <c r="Z3882" s="22">
        <f>Ugovori_OPULJP[[#This Row],[UKUPNI PRIHVATLJIVI IZDACI
TOTAL ELIGIBLE EXPENDITURE
= Bespovratna sredstva ukupno + doprinos korisnika
= Ukupni prihvatljivi troškovi
= Ukupna ugovorena vrijednost projekta HRK]]/7.5345</f>
        <v>57445.591611918506</v>
      </c>
      <c r="AA3882" s="13" t="s">
        <v>2792</v>
      </c>
      <c r="AB3882" s="13" t="s">
        <v>145</v>
      </c>
      <c r="AC3882" s="91" t="s">
        <v>14098</v>
      </c>
      <c r="AD3882" s="12" t="s">
        <v>2794</v>
      </c>
    </row>
    <row r="3883" spans="1:30" ht="88.5" customHeight="1" x14ac:dyDescent="0.3">
      <c r="A3883" s="36" t="s">
        <v>14099</v>
      </c>
      <c r="B3883" s="25" t="s">
        <v>2787</v>
      </c>
      <c r="C3883" s="26" t="s">
        <v>2788</v>
      </c>
      <c r="D3883" s="40" t="s">
        <v>2789</v>
      </c>
      <c r="E3883" s="13" t="s">
        <v>63</v>
      </c>
      <c r="F3883" s="32" t="s">
        <v>14100</v>
      </c>
      <c r="G3883" s="34" t="s">
        <v>14101</v>
      </c>
      <c r="H3883" s="29">
        <v>44735</v>
      </c>
      <c r="I3883" s="29">
        <v>45283</v>
      </c>
      <c r="J3883" s="17" t="str">
        <f>IF(Ugovori_OPULJP[[#This Row],[DATUM ZAVRŠETKA OPERACIJE]]&gt;DATE(2023,12,31),"u provedbi","završen")</f>
        <v>završen</v>
      </c>
      <c r="K3883" s="28" t="s">
        <v>2359</v>
      </c>
      <c r="L3883" s="28" t="s">
        <v>21</v>
      </c>
      <c r="M3883" s="18">
        <v>0.85</v>
      </c>
      <c r="N3883" s="18">
        <v>0.15</v>
      </c>
      <c r="O3883" s="19">
        <f>Ugovori_OPULJP[[#This Row],[Bespovratna sredstva - Ukupno (EU+Nac) HRK
= Ukupna ugovorena vrijednost bespovratnih sredstava]]*Ugovori_OPULJP[[#This Row],[EU STOPA SUFINANCIRANJA %
EU CO-FINANCING RATE %]]</f>
        <v>419295.37799999997</v>
      </c>
      <c r="P3883" s="20">
        <f>Ugovori_OPULJP[[#This Row],[Bespovratna sredstva - EU dio - HRK]]/7.5345</f>
        <v>55650.060123432202</v>
      </c>
      <c r="Q3883" s="19">
        <f>Ugovori_OPULJP[[#This Row],[Bespovratna sredstva - Ukupno (EU+Nac) HRK
= Ukupna ugovorena vrijednost bespovratnih sredstava]]*Ugovori_OPULJP[[#This Row],[STOPA NACIONALNOG SUFINANCIRANJA %]]</f>
        <v>73993.301999999996</v>
      </c>
      <c r="R3883" s="20">
        <f>Ugovori_OPULJP[[#This Row],[Bespovratna sredstva - Nacionalni dio - HRK]]/7.5345</f>
        <v>9820.598845311566</v>
      </c>
      <c r="S3883" s="21">
        <v>493288.68</v>
      </c>
      <c r="T3883" s="22">
        <f>Ugovori_OPULJP[[#This Row],[Bespovratna sredstva - Ukupno (EU+Nac) HRK
= Ukupna ugovorena vrijednost bespovratnih sredstava]]/7.5345</f>
        <v>65470.658968743774</v>
      </c>
      <c r="U3883" s="19">
        <v>0</v>
      </c>
      <c r="V3883" s="20">
        <f>Ugovori_OPULJP[[#This Row],[Javni doprinos korisnika - HRK]]/7.5345</f>
        <v>0</v>
      </c>
      <c r="W3883" s="19">
        <v>0</v>
      </c>
      <c r="X3883" s="20">
        <f>Ugovori_OPULJP[[#This Row],[Privatni doprinos korisnika - HRK]]/7.5345</f>
        <v>0</v>
      </c>
      <c r="Y3883" s="21">
        <f>Ugovori_OPULJP[[#This Row],[Bespovratna sredstva - Ukupno (EU+Nac) HRK
= Ukupna ugovorena vrijednost bespovratnih sredstava]]+Ugovori_OPULJP[[#This Row],[Javni doprinos korisnika - HRK]]+Ugovori_OPULJP[[#This Row],[Privatni doprinos korisnika - HRK]]</f>
        <v>493288.68</v>
      </c>
      <c r="Z3883" s="22">
        <f>Ugovori_OPULJP[[#This Row],[UKUPNI PRIHVATLJIVI IZDACI
TOTAL ELIGIBLE EXPENDITURE
= Bespovratna sredstva ukupno + doprinos korisnika
= Ukupni prihvatljivi troškovi
= Ukupna ugovorena vrijednost projekta HRK]]/7.5345</f>
        <v>65470.658968743774</v>
      </c>
      <c r="AA3883" s="13" t="s">
        <v>2792</v>
      </c>
      <c r="AB3883" s="13" t="s">
        <v>145</v>
      </c>
      <c r="AC3883" s="91" t="s">
        <v>14102</v>
      </c>
      <c r="AD3883" s="12" t="s">
        <v>2794</v>
      </c>
    </row>
    <row r="3884" spans="1:30" ht="88.5" customHeight="1" x14ac:dyDescent="0.3">
      <c r="A3884" s="31" t="s">
        <v>14103</v>
      </c>
      <c r="B3884" s="25" t="s">
        <v>2787</v>
      </c>
      <c r="C3884" s="26" t="s">
        <v>2788</v>
      </c>
      <c r="D3884" s="40" t="s">
        <v>2789</v>
      </c>
      <c r="E3884" s="13" t="s">
        <v>63</v>
      </c>
      <c r="F3884" s="32" t="s">
        <v>12594</v>
      </c>
      <c r="G3884" s="32" t="s">
        <v>1474</v>
      </c>
      <c r="H3884" s="29">
        <v>44641</v>
      </c>
      <c r="I3884" s="29">
        <v>45190</v>
      </c>
      <c r="J3884" s="17" t="str">
        <f>IF(Ugovori_OPULJP[[#This Row],[DATUM ZAVRŠETKA OPERACIJE]]&gt;DATE(2023,12,31),"u provedbi","završen")</f>
        <v>završen</v>
      </c>
      <c r="K3884" s="37" t="s">
        <v>14104</v>
      </c>
      <c r="L3884" s="37" t="s">
        <v>178</v>
      </c>
      <c r="M3884" s="18">
        <v>0.85</v>
      </c>
      <c r="N3884" s="18">
        <v>0.15</v>
      </c>
      <c r="O3884" s="19">
        <f>Ugovori_OPULJP[[#This Row],[Bespovratna sredstva - Ukupno (EU+Nac) HRK
= Ukupna ugovorena vrijednost bespovratnih sredstava]]*Ugovori_OPULJP[[#This Row],[EU STOPA SUFINANCIRANJA %
EU CO-FINANCING RATE %]]</f>
        <v>381508.71299999999</v>
      </c>
      <c r="P3884" s="20">
        <f>Ugovori_OPULJP[[#This Row],[Bespovratna sredstva - EU dio - HRK]]/7.5345</f>
        <v>50634.907824009555</v>
      </c>
      <c r="Q3884" s="19">
        <f>Ugovori_OPULJP[[#This Row],[Bespovratna sredstva - Ukupno (EU+Nac) HRK
= Ukupna ugovorena vrijednost bespovratnih sredstava]]*Ugovori_OPULJP[[#This Row],[STOPA NACIONALNOG SUFINANCIRANJA %]]</f>
        <v>67325.066999999995</v>
      </c>
      <c r="R3884" s="20">
        <f>Ugovori_OPULJP[[#This Row],[Bespovratna sredstva - Nacionalni dio - HRK]]/7.5345</f>
        <v>8935.5719689428624</v>
      </c>
      <c r="S3884" s="21">
        <v>448833.78</v>
      </c>
      <c r="T3884" s="22">
        <f>Ugovori_OPULJP[[#This Row],[Bespovratna sredstva - Ukupno (EU+Nac) HRK
= Ukupna ugovorena vrijednost bespovratnih sredstava]]/7.5345</f>
        <v>59570.479792952421</v>
      </c>
      <c r="U3884" s="19">
        <v>0</v>
      </c>
      <c r="V3884" s="20">
        <f>Ugovori_OPULJP[[#This Row],[Javni doprinos korisnika - HRK]]/7.5345</f>
        <v>0</v>
      </c>
      <c r="W3884" s="19">
        <v>0</v>
      </c>
      <c r="X3884" s="20">
        <f>Ugovori_OPULJP[[#This Row],[Privatni doprinos korisnika - HRK]]/7.5345</f>
        <v>0</v>
      </c>
      <c r="Y3884" s="21">
        <f>Ugovori_OPULJP[[#This Row],[Bespovratna sredstva - Ukupno (EU+Nac) HRK
= Ukupna ugovorena vrijednost bespovratnih sredstava]]+Ugovori_OPULJP[[#This Row],[Javni doprinos korisnika - HRK]]+Ugovori_OPULJP[[#This Row],[Privatni doprinos korisnika - HRK]]</f>
        <v>448833.78</v>
      </c>
      <c r="Z3884" s="22">
        <f>Ugovori_OPULJP[[#This Row],[UKUPNI PRIHVATLJIVI IZDACI
TOTAL ELIGIBLE EXPENDITURE
= Bespovratna sredstva ukupno + doprinos korisnika
= Ukupni prihvatljivi troškovi
= Ukupna ugovorena vrijednost projekta HRK]]/7.5345</f>
        <v>59570.479792952421</v>
      </c>
      <c r="AA3884" s="13" t="s">
        <v>2792</v>
      </c>
      <c r="AB3884" s="13" t="s">
        <v>145</v>
      </c>
      <c r="AC3884" s="91" t="s">
        <v>14105</v>
      </c>
      <c r="AD3884" s="12" t="s">
        <v>2794</v>
      </c>
    </row>
    <row r="3885" spans="1:30" ht="88.5" customHeight="1" x14ac:dyDescent="0.3">
      <c r="A3885" s="31" t="s">
        <v>14106</v>
      </c>
      <c r="B3885" s="25" t="s">
        <v>2787</v>
      </c>
      <c r="C3885" s="26" t="s">
        <v>2788</v>
      </c>
      <c r="D3885" s="40" t="s">
        <v>2789</v>
      </c>
      <c r="E3885" s="13" t="s">
        <v>63</v>
      </c>
      <c r="F3885" s="32" t="s">
        <v>14107</v>
      </c>
      <c r="G3885" s="14" t="s">
        <v>2525</v>
      </c>
      <c r="H3885" s="29">
        <v>44641</v>
      </c>
      <c r="I3885" s="29">
        <v>45190</v>
      </c>
      <c r="J3885" s="17" t="str">
        <f>IF(Ugovori_OPULJP[[#This Row],[DATUM ZAVRŠETKA OPERACIJE]]&gt;DATE(2023,12,31),"u provedbi","završen")</f>
        <v>završen</v>
      </c>
      <c r="K3885" s="37" t="s">
        <v>329</v>
      </c>
      <c r="L3885" s="37" t="s">
        <v>329</v>
      </c>
      <c r="M3885" s="18">
        <v>0.85</v>
      </c>
      <c r="N3885" s="18">
        <v>0.15</v>
      </c>
      <c r="O3885" s="19">
        <f>Ugovori_OPULJP[[#This Row],[Bespovratna sredstva - Ukupno (EU+Nac) HRK
= Ukupna ugovorena vrijednost bespovratnih sredstava]]*Ugovori_OPULJP[[#This Row],[EU STOPA SUFINANCIRANJA %
EU CO-FINANCING RATE %]]</f>
        <v>359930.375</v>
      </c>
      <c r="P3885" s="20">
        <f>Ugovori_OPULJP[[#This Row],[Bespovratna sredstva - EU dio - HRK]]/7.5345</f>
        <v>47770.970203729506</v>
      </c>
      <c r="Q3885" s="19">
        <f>Ugovori_OPULJP[[#This Row],[Bespovratna sredstva - Ukupno (EU+Nac) HRK
= Ukupna ugovorena vrijednost bespovratnih sredstava]]*Ugovori_OPULJP[[#This Row],[STOPA NACIONALNOG SUFINANCIRANJA %]]</f>
        <v>63517.125</v>
      </c>
      <c r="R3885" s="20">
        <f>Ugovori_OPULJP[[#This Row],[Bespovratna sredstva - Nacionalni dio - HRK]]/7.5345</f>
        <v>8430.1712124228543</v>
      </c>
      <c r="S3885" s="21">
        <v>423447.5</v>
      </c>
      <c r="T3885" s="22">
        <f>Ugovori_OPULJP[[#This Row],[Bespovratna sredstva - Ukupno (EU+Nac) HRK
= Ukupna ugovorena vrijednost bespovratnih sredstava]]/7.5345</f>
        <v>56201.141416152364</v>
      </c>
      <c r="U3885" s="19">
        <v>0</v>
      </c>
      <c r="V3885" s="20">
        <f>Ugovori_OPULJP[[#This Row],[Javni doprinos korisnika - HRK]]/7.5345</f>
        <v>0</v>
      </c>
      <c r="W3885" s="19">
        <v>0</v>
      </c>
      <c r="X3885" s="20">
        <f>Ugovori_OPULJP[[#This Row],[Privatni doprinos korisnika - HRK]]/7.5345</f>
        <v>0</v>
      </c>
      <c r="Y3885" s="21">
        <f>Ugovori_OPULJP[[#This Row],[Bespovratna sredstva - Ukupno (EU+Nac) HRK
= Ukupna ugovorena vrijednost bespovratnih sredstava]]+Ugovori_OPULJP[[#This Row],[Javni doprinos korisnika - HRK]]+Ugovori_OPULJP[[#This Row],[Privatni doprinos korisnika - HRK]]</f>
        <v>423447.5</v>
      </c>
      <c r="Z3885" s="22">
        <f>Ugovori_OPULJP[[#This Row],[UKUPNI PRIHVATLJIVI IZDACI
TOTAL ELIGIBLE EXPENDITURE
= Bespovratna sredstva ukupno + doprinos korisnika
= Ukupni prihvatljivi troškovi
= Ukupna ugovorena vrijednost projekta HRK]]/7.5345</f>
        <v>56201.141416152364</v>
      </c>
      <c r="AA3885" s="13" t="s">
        <v>2792</v>
      </c>
      <c r="AB3885" s="13" t="s">
        <v>145</v>
      </c>
      <c r="AC3885" s="91" t="s">
        <v>14108</v>
      </c>
      <c r="AD3885" s="12" t="s">
        <v>2794</v>
      </c>
    </row>
    <row r="3886" spans="1:30" ht="88.5" customHeight="1" x14ac:dyDescent="0.3">
      <c r="A3886" s="31" t="s">
        <v>14109</v>
      </c>
      <c r="B3886" s="25" t="s">
        <v>2787</v>
      </c>
      <c r="C3886" s="26" t="s">
        <v>2788</v>
      </c>
      <c r="D3886" s="26" t="s">
        <v>2789</v>
      </c>
      <c r="E3886" s="27" t="s">
        <v>63</v>
      </c>
      <c r="F3886" s="32" t="s">
        <v>14110</v>
      </c>
      <c r="G3886" s="32" t="s">
        <v>4033</v>
      </c>
      <c r="H3886" s="29">
        <v>44673</v>
      </c>
      <c r="I3886" s="29">
        <v>45038</v>
      </c>
      <c r="J3886" s="17" t="str">
        <f>IF(Ugovori_OPULJP[[#This Row],[DATUM ZAVRŠETKA OPERACIJE]]&gt;DATE(2023,12,31),"u provedbi","završen")</f>
        <v>završen</v>
      </c>
      <c r="K3886" s="37" t="s">
        <v>66</v>
      </c>
      <c r="L3886" s="37" t="s">
        <v>66</v>
      </c>
      <c r="M3886" s="59" t="s">
        <v>3114</v>
      </c>
      <c r="N3886" s="18">
        <v>0.15</v>
      </c>
      <c r="O3886" s="19">
        <f>Ugovori_OPULJP[[#This Row],[Bespovratna sredstva - Ukupno (EU+Nac) HRK
= Ukupna ugovorena vrijednost bespovratnih sredstava]]*Ugovori_OPULJP[[#This Row],[EU STOPA SUFINANCIRANJA %
EU CO-FINANCING RATE %]]</f>
        <v>424490.23800000001</v>
      </c>
      <c r="P3886" s="20">
        <f>Ugovori_OPULJP[[#This Row],[Bespovratna sredstva - EU dio - HRK]]/7.5345</f>
        <v>56339.536531953017</v>
      </c>
      <c r="Q3886" s="19">
        <f>Ugovori_OPULJP[[#This Row],[Bespovratna sredstva - Ukupno (EU+Nac) HRK
= Ukupna ugovorena vrijednost bespovratnih sredstava]]*Ugovori_OPULJP[[#This Row],[STOPA NACIONALNOG SUFINANCIRANJA %]]</f>
        <v>74910.042000000001</v>
      </c>
      <c r="R3886" s="20">
        <f>Ugovori_OPULJP[[#This Row],[Bespovratna sredstva - Nacionalni dio - HRK]]/7.5345</f>
        <v>9942.2711526975909</v>
      </c>
      <c r="S3886" s="21">
        <v>499400.28</v>
      </c>
      <c r="T3886" s="22">
        <f>Ugovori_OPULJP[[#This Row],[Bespovratna sredstva - Ukupno (EU+Nac) HRK
= Ukupna ugovorena vrijednost bespovratnih sredstava]]/7.5345</f>
        <v>66281.807684650601</v>
      </c>
      <c r="U3886" s="19">
        <v>0</v>
      </c>
      <c r="V3886" s="20">
        <f>Ugovori_OPULJP[[#This Row],[Javni doprinos korisnika - HRK]]/7.5345</f>
        <v>0</v>
      </c>
      <c r="W3886" s="19">
        <v>0</v>
      </c>
      <c r="X3886" s="20">
        <f>Ugovori_OPULJP[[#This Row],[Privatni doprinos korisnika - HRK]]/7.5345</f>
        <v>0</v>
      </c>
      <c r="Y3886" s="21">
        <f>Ugovori_OPULJP[[#This Row],[Bespovratna sredstva - Ukupno (EU+Nac) HRK
= Ukupna ugovorena vrijednost bespovratnih sredstava]]+Ugovori_OPULJP[[#This Row],[Javni doprinos korisnika - HRK]]+Ugovori_OPULJP[[#This Row],[Privatni doprinos korisnika - HRK]]</f>
        <v>499400.28</v>
      </c>
      <c r="Z3886" s="22">
        <f>Ugovori_OPULJP[[#This Row],[UKUPNI PRIHVATLJIVI IZDACI
TOTAL ELIGIBLE EXPENDITURE
= Bespovratna sredstva ukupno + doprinos korisnika
= Ukupni prihvatljivi troškovi
= Ukupna ugovorena vrijednost projekta HRK]]/7.5345</f>
        <v>66281.807684650601</v>
      </c>
      <c r="AA3886" s="13" t="s">
        <v>2792</v>
      </c>
      <c r="AB3886" s="13" t="s">
        <v>145</v>
      </c>
      <c r="AC3886" s="91" t="s">
        <v>14111</v>
      </c>
      <c r="AD3886" s="12" t="s">
        <v>2794</v>
      </c>
    </row>
    <row r="3887" spans="1:30" ht="88.5" customHeight="1" x14ac:dyDescent="0.3">
      <c r="A3887" s="31" t="s">
        <v>14112</v>
      </c>
      <c r="B3887" s="25" t="s">
        <v>2787</v>
      </c>
      <c r="C3887" s="26" t="s">
        <v>2788</v>
      </c>
      <c r="D3887" s="40" t="s">
        <v>2789</v>
      </c>
      <c r="E3887" s="13" t="s">
        <v>63</v>
      </c>
      <c r="F3887" s="32" t="s">
        <v>14113</v>
      </c>
      <c r="G3887" s="32" t="s">
        <v>2855</v>
      </c>
      <c r="H3887" s="29">
        <v>44641</v>
      </c>
      <c r="I3887" s="29">
        <v>45190</v>
      </c>
      <c r="J3887" s="17" t="str">
        <f>IF(Ugovori_OPULJP[[#This Row],[DATUM ZAVRŠETKA OPERACIJE]]&gt;DATE(2023,12,31),"u provedbi","završen")</f>
        <v>završen</v>
      </c>
      <c r="K3887" s="28" t="s">
        <v>2824</v>
      </c>
      <c r="L3887" s="28" t="s">
        <v>91</v>
      </c>
      <c r="M3887" s="18">
        <v>0.85</v>
      </c>
      <c r="N3887" s="18">
        <v>0.15</v>
      </c>
      <c r="O3887" s="19">
        <f>Ugovori_OPULJP[[#This Row],[Bespovratna sredstva - Ukupno (EU+Nac) HRK
= Ukupna ugovorena vrijednost bespovratnih sredstava]]*Ugovori_OPULJP[[#This Row],[EU STOPA SUFINANCIRANJA %
EU CO-FINANCING RATE %]]</f>
        <v>389373.21049999999</v>
      </c>
      <c r="P3887" s="20">
        <f>Ugovori_OPULJP[[#This Row],[Bespovratna sredstva - EU dio - HRK]]/7.5345</f>
        <v>51678.706018979356</v>
      </c>
      <c r="Q3887" s="19">
        <f>Ugovori_OPULJP[[#This Row],[Bespovratna sredstva - Ukupno (EU+Nac) HRK
= Ukupna ugovorena vrijednost bespovratnih sredstava]]*Ugovori_OPULJP[[#This Row],[STOPA NACIONALNOG SUFINANCIRANJA %]]</f>
        <v>68712.919500000004</v>
      </c>
      <c r="R3887" s="20">
        <f>Ugovori_OPULJP[[#This Row],[Bespovratna sredstva - Nacionalni dio - HRK]]/7.5345</f>
        <v>9119.7716504081218</v>
      </c>
      <c r="S3887" s="21">
        <v>458086.13</v>
      </c>
      <c r="T3887" s="22">
        <f>Ugovori_OPULJP[[#This Row],[Bespovratna sredstva - Ukupno (EU+Nac) HRK
= Ukupna ugovorena vrijednost bespovratnih sredstava]]/7.5345</f>
        <v>60798.477669387481</v>
      </c>
      <c r="U3887" s="19">
        <v>0</v>
      </c>
      <c r="V3887" s="20">
        <f>Ugovori_OPULJP[[#This Row],[Javni doprinos korisnika - HRK]]/7.5345</f>
        <v>0</v>
      </c>
      <c r="W3887" s="19">
        <v>0</v>
      </c>
      <c r="X3887" s="20">
        <f>Ugovori_OPULJP[[#This Row],[Privatni doprinos korisnika - HRK]]/7.5345</f>
        <v>0</v>
      </c>
      <c r="Y3887" s="21">
        <f>Ugovori_OPULJP[[#This Row],[Bespovratna sredstva - Ukupno (EU+Nac) HRK
= Ukupna ugovorena vrijednost bespovratnih sredstava]]+Ugovori_OPULJP[[#This Row],[Javni doprinos korisnika - HRK]]+Ugovori_OPULJP[[#This Row],[Privatni doprinos korisnika - HRK]]</f>
        <v>458086.13</v>
      </c>
      <c r="Z3887" s="22">
        <f>Ugovori_OPULJP[[#This Row],[UKUPNI PRIHVATLJIVI IZDACI
TOTAL ELIGIBLE EXPENDITURE
= Bespovratna sredstva ukupno + doprinos korisnika
= Ukupni prihvatljivi troškovi
= Ukupna ugovorena vrijednost projekta HRK]]/7.5345</f>
        <v>60798.477669387481</v>
      </c>
      <c r="AA3887" s="13" t="s">
        <v>2792</v>
      </c>
      <c r="AB3887" s="13" t="s">
        <v>145</v>
      </c>
      <c r="AC3887" s="91" t="s">
        <v>14114</v>
      </c>
      <c r="AD3887" s="12" t="s">
        <v>2794</v>
      </c>
    </row>
    <row r="3888" spans="1:30" ht="88.5" customHeight="1" x14ac:dyDescent="0.3">
      <c r="A3888" s="31" t="s">
        <v>14115</v>
      </c>
      <c r="B3888" s="25" t="s">
        <v>2787</v>
      </c>
      <c r="C3888" s="26" t="s">
        <v>2788</v>
      </c>
      <c r="D3888" s="40" t="s">
        <v>2789</v>
      </c>
      <c r="E3888" s="13" t="s">
        <v>63</v>
      </c>
      <c r="F3888" s="32" t="s">
        <v>14116</v>
      </c>
      <c r="G3888" s="32" t="s">
        <v>14117</v>
      </c>
      <c r="H3888" s="29">
        <v>44558</v>
      </c>
      <c r="I3888" s="29">
        <v>45105</v>
      </c>
      <c r="J3888" s="17" t="str">
        <f>IF(Ugovori_OPULJP[[#This Row],[DATUM ZAVRŠETKA OPERACIJE]]&gt;DATE(2023,12,31),"u provedbi","završen")</f>
        <v>završen</v>
      </c>
      <c r="K3888" s="28" t="s">
        <v>380</v>
      </c>
      <c r="L3888" s="15" t="s">
        <v>380</v>
      </c>
      <c r="M3888" s="46" t="s">
        <v>3114</v>
      </c>
      <c r="N3888" s="18">
        <v>0.15</v>
      </c>
      <c r="O3888" s="19">
        <f>Ugovori_OPULJP[[#This Row],[Bespovratna sredstva - Ukupno (EU+Nac) HRK
= Ukupna ugovorena vrijednost bespovratnih sredstava]]*Ugovori_OPULJP[[#This Row],[EU STOPA SUFINANCIRANJA %
EU CO-FINANCING RATE %]]</f>
        <v>368791.88</v>
      </c>
      <c r="P3888" s="20">
        <f>Ugovori_OPULJP[[#This Row],[Bespovratna sredstva - EU dio - HRK]]/7.5345</f>
        <v>48947.094034109759</v>
      </c>
      <c r="Q3888" s="19">
        <f>Ugovori_OPULJP[[#This Row],[Bespovratna sredstva - Ukupno (EU+Nac) HRK
= Ukupna ugovorena vrijednost bespovratnih sredstava]]*Ugovori_OPULJP[[#This Row],[STOPA NACIONALNOG SUFINANCIRANJA %]]</f>
        <v>65080.92</v>
      </c>
      <c r="R3888" s="20">
        <f>Ugovori_OPULJP[[#This Row],[Bespovratna sredstva - Nacionalni dio - HRK]]/7.5345</f>
        <v>8637.7224766076051</v>
      </c>
      <c r="S3888" s="21">
        <v>433872.8</v>
      </c>
      <c r="T3888" s="22">
        <f>Ugovori_OPULJP[[#This Row],[Bespovratna sredstva - Ukupno (EU+Nac) HRK
= Ukupna ugovorena vrijednost bespovratnih sredstava]]/7.5345</f>
        <v>57584.816510717363</v>
      </c>
      <c r="U3888" s="19">
        <v>0</v>
      </c>
      <c r="V3888" s="20">
        <f>Ugovori_OPULJP[[#This Row],[Javni doprinos korisnika - HRK]]/7.5345</f>
        <v>0</v>
      </c>
      <c r="W3888" s="19">
        <v>0</v>
      </c>
      <c r="X3888" s="20">
        <f>Ugovori_OPULJP[[#This Row],[Privatni doprinos korisnika - HRK]]/7.5345</f>
        <v>0</v>
      </c>
      <c r="Y3888" s="21">
        <f>Ugovori_OPULJP[[#This Row],[Bespovratna sredstva - Ukupno (EU+Nac) HRK
= Ukupna ugovorena vrijednost bespovratnih sredstava]]+Ugovori_OPULJP[[#This Row],[Javni doprinos korisnika - HRK]]+Ugovori_OPULJP[[#This Row],[Privatni doprinos korisnika - HRK]]</f>
        <v>433872.8</v>
      </c>
      <c r="Z3888" s="22">
        <f>Ugovori_OPULJP[[#This Row],[UKUPNI PRIHVATLJIVI IZDACI
TOTAL ELIGIBLE EXPENDITURE
= Bespovratna sredstva ukupno + doprinos korisnika
= Ukupni prihvatljivi troškovi
= Ukupna ugovorena vrijednost projekta HRK]]/7.5345</f>
        <v>57584.816510717363</v>
      </c>
      <c r="AA3888" s="27" t="s">
        <v>2792</v>
      </c>
      <c r="AB3888" s="27" t="s">
        <v>145</v>
      </c>
      <c r="AC3888" s="91" t="s">
        <v>14118</v>
      </c>
      <c r="AD3888" s="33" t="s">
        <v>2794</v>
      </c>
    </row>
    <row r="3889" spans="1:30" ht="88.5" customHeight="1" x14ac:dyDescent="0.3">
      <c r="A3889" s="31" t="s">
        <v>14119</v>
      </c>
      <c r="B3889" s="25" t="s">
        <v>2787</v>
      </c>
      <c r="C3889" s="26" t="s">
        <v>2788</v>
      </c>
      <c r="D3889" s="40" t="s">
        <v>2789</v>
      </c>
      <c r="E3889" s="13" t="s">
        <v>63</v>
      </c>
      <c r="F3889" s="32" t="s">
        <v>14120</v>
      </c>
      <c r="G3889" s="14" t="s">
        <v>6513</v>
      </c>
      <c r="H3889" s="29">
        <v>44502</v>
      </c>
      <c r="I3889" s="29">
        <v>44867</v>
      </c>
      <c r="J3889" s="17" t="str">
        <f>IF(Ugovori_OPULJP[[#This Row],[DATUM ZAVRŠETKA OPERACIJE]]&gt;DATE(2023,12,31),"u provedbi","završen")</f>
        <v>završen</v>
      </c>
      <c r="K3889" s="37" t="s">
        <v>144</v>
      </c>
      <c r="L3889" s="37" t="s">
        <v>144</v>
      </c>
      <c r="M3889" s="18">
        <v>0.85</v>
      </c>
      <c r="N3889" s="18">
        <v>0.15</v>
      </c>
      <c r="O3889" s="19">
        <f>Ugovori_OPULJP[[#This Row],[Bespovratna sredstva - Ukupno (EU+Nac) HRK
= Ukupna ugovorena vrijednost bespovratnih sredstava]]*Ugovori_OPULJP[[#This Row],[EU STOPA SUFINANCIRANJA %
EU CO-FINANCING RATE %]]</f>
        <v>410395.97149999999</v>
      </c>
      <c r="P3889" s="20">
        <f>Ugovori_OPULJP[[#This Row],[Bespovratna sredstva - EU dio - HRK]]/7.5345</f>
        <v>54468.905899528829</v>
      </c>
      <c r="Q3889" s="19">
        <f>Ugovori_OPULJP[[#This Row],[Bespovratna sredstva - Ukupno (EU+Nac) HRK
= Ukupna ugovorena vrijednost bespovratnih sredstava]]*Ugovori_OPULJP[[#This Row],[STOPA NACIONALNOG SUFINANCIRANJA %]]</f>
        <v>72422.818499999994</v>
      </c>
      <c r="R3889" s="20">
        <f>Ugovori_OPULJP[[#This Row],[Bespovratna sredstva - Nacionalni dio - HRK]]/7.5345</f>
        <v>9612.1598646227339</v>
      </c>
      <c r="S3889" s="21">
        <v>482818.79</v>
      </c>
      <c r="T3889" s="22">
        <f>Ugovori_OPULJP[[#This Row],[Bespovratna sredstva - Ukupno (EU+Nac) HRK
= Ukupna ugovorena vrijednost bespovratnih sredstava]]/7.5345</f>
        <v>64081.065764151565</v>
      </c>
      <c r="U3889" s="19">
        <v>0</v>
      </c>
      <c r="V3889" s="20">
        <f>Ugovori_OPULJP[[#This Row],[Javni doprinos korisnika - HRK]]/7.5345</f>
        <v>0</v>
      </c>
      <c r="W3889" s="19">
        <v>0</v>
      </c>
      <c r="X3889" s="20">
        <f>Ugovori_OPULJP[[#This Row],[Privatni doprinos korisnika - HRK]]/7.5345</f>
        <v>0</v>
      </c>
      <c r="Y3889" s="21">
        <f>Ugovori_OPULJP[[#This Row],[Bespovratna sredstva - Ukupno (EU+Nac) HRK
= Ukupna ugovorena vrijednost bespovratnih sredstava]]+Ugovori_OPULJP[[#This Row],[Javni doprinos korisnika - HRK]]+Ugovori_OPULJP[[#This Row],[Privatni doprinos korisnika - HRK]]</f>
        <v>482818.79</v>
      </c>
      <c r="Z3889" s="22">
        <f>Ugovori_OPULJP[[#This Row],[UKUPNI PRIHVATLJIVI IZDACI
TOTAL ELIGIBLE EXPENDITURE
= Bespovratna sredstva ukupno + doprinos korisnika
= Ukupni prihvatljivi troškovi
= Ukupna ugovorena vrijednost projekta HRK]]/7.5345</f>
        <v>64081.065764151565</v>
      </c>
      <c r="AA3889" s="13" t="s">
        <v>2792</v>
      </c>
      <c r="AB3889" s="13" t="s">
        <v>145</v>
      </c>
      <c r="AC3889" s="91" t="s">
        <v>14121</v>
      </c>
      <c r="AD3889" s="12" t="s">
        <v>2794</v>
      </c>
    </row>
    <row r="3890" spans="1:30" ht="88.5" customHeight="1" x14ac:dyDescent="0.3">
      <c r="A3890" s="31" t="s">
        <v>14122</v>
      </c>
      <c r="B3890" s="25" t="s">
        <v>2787</v>
      </c>
      <c r="C3890" s="26" t="s">
        <v>2788</v>
      </c>
      <c r="D3890" s="40" t="s">
        <v>2789</v>
      </c>
      <c r="E3890" s="13" t="s">
        <v>63</v>
      </c>
      <c r="F3890" s="32" t="s">
        <v>14123</v>
      </c>
      <c r="G3890" s="32" t="s">
        <v>7195</v>
      </c>
      <c r="H3890" s="29">
        <v>44532</v>
      </c>
      <c r="I3890" s="29">
        <v>45079</v>
      </c>
      <c r="J3890" s="17" t="str">
        <f>IF(Ugovori_OPULJP[[#This Row],[DATUM ZAVRŠETKA OPERACIJE]]&gt;DATE(2023,12,31),"u provedbi","završen")</f>
        <v>završen</v>
      </c>
      <c r="K3890" s="28" t="s">
        <v>10192</v>
      </c>
      <c r="L3890" s="15" t="s">
        <v>21</v>
      </c>
      <c r="M3890" s="46" t="s">
        <v>3114</v>
      </c>
      <c r="N3890" s="18">
        <v>0.15</v>
      </c>
      <c r="O3890" s="19">
        <f>Ugovori_OPULJP[[#This Row],[Bespovratna sredstva - Ukupno (EU+Nac) HRK
= Ukupna ugovorena vrijednost bespovratnih sredstava]]*Ugovori_OPULJP[[#This Row],[EU STOPA SUFINANCIRANJA %
EU CO-FINANCING RATE %]]</f>
        <v>417712.67799999996</v>
      </c>
      <c r="P3890" s="20">
        <f>Ugovori_OPULJP[[#This Row],[Bespovratna sredstva - EU dio - HRK]]/7.5345</f>
        <v>55439.999734554374</v>
      </c>
      <c r="Q3890" s="19">
        <f>Ugovori_OPULJP[[#This Row],[Bespovratna sredstva - Ukupno (EU+Nac) HRK
= Ukupna ugovorena vrijednost bespovratnih sredstava]]*Ugovori_OPULJP[[#This Row],[STOPA NACIONALNOG SUFINANCIRANJA %]]</f>
        <v>73714.001999999993</v>
      </c>
      <c r="R3890" s="20">
        <f>Ugovori_OPULJP[[#This Row],[Bespovratna sredstva - Nacionalni dio - HRK]]/7.5345</f>
        <v>9783.52936492136</v>
      </c>
      <c r="S3890" s="21">
        <v>491426.68</v>
      </c>
      <c r="T3890" s="22">
        <f>Ugovori_OPULJP[[#This Row],[Bespovratna sredstva - Ukupno (EU+Nac) HRK
= Ukupna ugovorena vrijednost bespovratnih sredstava]]/7.5345</f>
        <v>65223.529099475738</v>
      </c>
      <c r="U3890" s="19">
        <v>0</v>
      </c>
      <c r="V3890" s="20">
        <f>Ugovori_OPULJP[[#This Row],[Javni doprinos korisnika - HRK]]/7.5345</f>
        <v>0</v>
      </c>
      <c r="W3890" s="19">
        <v>0</v>
      </c>
      <c r="X3890" s="20">
        <f>Ugovori_OPULJP[[#This Row],[Privatni doprinos korisnika - HRK]]/7.5345</f>
        <v>0</v>
      </c>
      <c r="Y3890" s="21">
        <f>Ugovori_OPULJP[[#This Row],[Bespovratna sredstva - Ukupno (EU+Nac) HRK
= Ukupna ugovorena vrijednost bespovratnih sredstava]]+Ugovori_OPULJP[[#This Row],[Javni doprinos korisnika - HRK]]+Ugovori_OPULJP[[#This Row],[Privatni doprinos korisnika - HRK]]</f>
        <v>491426.68</v>
      </c>
      <c r="Z3890" s="22">
        <f>Ugovori_OPULJP[[#This Row],[UKUPNI PRIHVATLJIVI IZDACI
TOTAL ELIGIBLE EXPENDITURE
= Bespovratna sredstva ukupno + doprinos korisnika
= Ukupni prihvatljivi troškovi
= Ukupna ugovorena vrijednost projekta HRK]]/7.5345</f>
        <v>65223.529099475738</v>
      </c>
      <c r="AA3890" s="13" t="s">
        <v>2792</v>
      </c>
      <c r="AB3890" s="13" t="s">
        <v>145</v>
      </c>
      <c r="AC3890" s="91" t="s">
        <v>14124</v>
      </c>
      <c r="AD3890" s="12" t="s">
        <v>2794</v>
      </c>
    </row>
    <row r="3891" spans="1:30" ht="88.5" customHeight="1" x14ac:dyDescent="0.3">
      <c r="A3891" s="36" t="s">
        <v>14125</v>
      </c>
      <c r="B3891" s="25" t="s">
        <v>2787</v>
      </c>
      <c r="C3891" s="26" t="s">
        <v>2788</v>
      </c>
      <c r="D3891" s="40" t="s">
        <v>2789</v>
      </c>
      <c r="E3891" s="13" t="s">
        <v>63</v>
      </c>
      <c r="F3891" s="32" t="s">
        <v>14126</v>
      </c>
      <c r="G3891" s="14" t="s">
        <v>13005</v>
      </c>
      <c r="H3891" s="29">
        <v>44735</v>
      </c>
      <c r="I3891" s="29">
        <v>45192</v>
      </c>
      <c r="J3891" s="17" t="str">
        <f>IF(Ugovori_OPULJP[[#This Row],[DATUM ZAVRŠETKA OPERACIJE]]&gt;DATE(2023,12,31),"u provedbi","završen")</f>
        <v>završen</v>
      </c>
      <c r="K3891" s="37" t="s">
        <v>10514</v>
      </c>
      <c r="L3891" s="28" t="s">
        <v>21</v>
      </c>
      <c r="M3891" s="18">
        <v>0.85</v>
      </c>
      <c r="N3891" s="18">
        <v>0.15</v>
      </c>
      <c r="O3891" s="19">
        <f>Ugovori_OPULJP[[#This Row],[Bespovratna sredstva - Ukupno (EU+Nac) HRK
= Ukupna ugovorena vrijednost bespovratnih sredstava]]*Ugovori_OPULJP[[#This Row],[EU STOPA SUFINANCIRANJA %
EU CO-FINANCING RATE %]]</f>
        <v>385921.62400000001</v>
      </c>
      <c r="P3891" s="20">
        <f>Ugovori_OPULJP[[#This Row],[Bespovratna sredstva - EU dio - HRK]]/7.5345</f>
        <v>51220.601765213352</v>
      </c>
      <c r="Q3891" s="19">
        <f>Ugovori_OPULJP[[#This Row],[Bespovratna sredstva - Ukupno (EU+Nac) HRK
= Ukupna ugovorena vrijednost bespovratnih sredstava]]*Ugovori_OPULJP[[#This Row],[STOPA NACIONALNOG SUFINANCIRANJA %]]</f>
        <v>68103.815999999992</v>
      </c>
      <c r="R3891" s="20">
        <f>Ugovori_OPULJP[[#This Row],[Bespovratna sredstva - Nacionalni dio - HRK]]/7.5345</f>
        <v>9038.9297232729423</v>
      </c>
      <c r="S3891" s="21">
        <v>454025.44</v>
      </c>
      <c r="T3891" s="22">
        <f>Ugovori_OPULJP[[#This Row],[Bespovratna sredstva - Ukupno (EU+Nac) HRK
= Ukupna ugovorena vrijednost bespovratnih sredstava]]/7.5345</f>
        <v>60259.531488486296</v>
      </c>
      <c r="U3891" s="19">
        <v>0</v>
      </c>
      <c r="V3891" s="20">
        <f>Ugovori_OPULJP[[#This Row],[Javni doprinos korisnika - HRK]]/7.5345</f>
        <v>0</v>
      </c>
      <c r="W3891" s="19">
        <v>0</v>
      </c>
      <c r="X3891" s="20">
        <f>Ugovori_OPULJP[[#This Row],[Privatni doprinos korisnika - HRK]]/7.5345</f>
        <v>0</v>
      </c>
      <c r="Y3891" s="21">
        <f>Ugovori_OPULJP[[#This Row],[Bespovratna sredstva - Ukupno (EU+Nac) HRK
= Ukupna ugovorena vrijednost bespovratnih sredstava]]+Ugovori_OPULJP[[#This Row],[Javni doprinos korisnika - HRK]]+Ugovori_OPULJP[[#This Row],[Privatni doprinos korisnika - HRK]]</f>
        <v>454025.44</v>
      </c>
      <c r="Z3891" s="22">
        <f>Ugovori_OPULJP[[#This Row],[UKUPNI PRIHVATLJIVI IZDACI
TOTAL ELIGIBLE EXPENDITURE
= Bespovratna sredstva ukupno + doprinos korisnika
= Ukupni prihvatljivi troškovi
= Ukupna ugovorena vrijednost projekta HRK]]/7.5345</f>
        <v>60259.531488486296</v>
      </c>
      <c r="AA3891" s="13" t="s">
        <v>2792</v>
      </c>
      <c r="AB3891" s="13" t="s">
        <v>145</v>
      </c>
      <c r="AC3891" s="91" t="s">
        <v>14127</v>
      </c>
      <c r="AD3891" s="12" t="s">
        <v>2794</v>
      </c>
    </row>
    <row r="3892" spans="1:30" ht="88.5" customHeight="1" x14ac:dyDescent="0.3">
      <c r="A3892" s="31" t="s">
        <v>14128</v>
      </c>
      <c r="B3892" s="25" t="s">
        <v>2787</v>
      </c>
      <c r="C3892" s="26" t="s">
        <v>2788</v>
      </c>
      <c r="D3892" s="40" t="s">
        <v>2789</v>
      </c>
      <c r="E3892" s="13" t="s">
        <v>63</v>
      </c>
      <c r="F3892" s="32" t="s">
        <v>14129</v>
      </c>
      <c r="G3892" s="32" t="s">
        <v>14130</v>
      </c>
      <c r="H3892" s="29">
        <v>44553</v>
      </c>
      <c r="I3892" s="29">
        <v>45100</v>
      </c>
      <c r="J3892" s="17" t="str">
        <f>IF(Ugovori_OPULJP[[#This Row],[DATUM ZAVRŠETKA OPERACIJE]]&gt;DATE(2023,12,31),"u provedbi","završen")</f>
        <v>završen</v>
      </c>
      <c r="K3892" s="37" t="s">
        <v>14131</v>
      </c>
      <c r="L3892" s="28" t="s">
        <v>66</v>
      </c>
      <c r="M3892" s="46" t="s">
        <v>3114</v>
      </c>
      <c r="N3892" s="18">
        <v>0.15</v>
      </c>
      <c r="O3892" s="19">
        <f>Ugovori_OPULJP[[#This Row],[Bespovratna sredstva - Ukupno (EU+Nac) HRK
= Ukupna ugovorena vrijednost bespovratnih sredstava]]*Ugovori_OPULJP[[#This Row],[EU STOPA SUFINANCIRANJA %
EU CO-FINANCING RATE %]]</f>
        <v>388421.15100000001</v>
      </c>
      <c r="P3892" s="20">
        <f>Ugovori_OPULJP[[#This Row],[Bespovratna sredstva - EU dio - HRK]]/7.5345</f>
        <v>51552.346008361535</v>
      </c>
      <c r="Q3892" s="19">
        <f>Ugovori_OPULJP[[#This Row],[Bespovratna sredstva - Ukupno (EU+Nac) HRK
= Ukupna ugovorena vrijednost bespovratnih sredstava]]*Ugovori_OPULJP[[#This Row],[STOPA NACIONALNOG SUFINANCIRANJA %]]</f>
        <v>68544.909</v>
      </c>
      <c r="R3892" s="20">
        <f>Ugovori_OPULJP[[#This Row],[Bespovratna sredstva - Nacionalni dio - HRK]]/7.5345</f>
        <v>9097.4728250049757</v>
      </c>
      <c r="S3892" s="21">
        <v>456966.06</v>
      </c>
      <c r="T3892" s="22">
        <f>Ugovori_OPULJP[[#This Row],[Bespovratna sredstva - Ukupno (EU+Nac) HRK
= Ukupna ugovorena vrijednost bespovratnih sredstava]]/7.5345</f>
        <v>60649.818833366509</v>
      </c>
      <c r="U3892" s="19">
        <v>0</v>
      </c>
      <c r="V3892" s="20">
        <f>Ugovori_OPULJP[[#This Row],[Javni doprinos korisnika - HRK]]/7.5345</f>
        <v>0</v>
      </c>
      <c r="W3892" s="19">
        <v>0</v>
      </c>
      <c r="X3892" s="20">
        <f>Ugovori_OPULJP[[#This Row],[Privatni doprinos korisnika - HRK]]/7.5345</f>
        <v>0</v>
      </c>
      <c r="Y3892" s="21">
        <f>Ugovori_OPULJP[[#This Row],[Bespovratna sredstva - Ukupno (EU+Nac) HRK
= Ukupna ugovorena vrijednost bespovratnih sredstava]]+Ugovori_OPULJP[[#This Row],[Javni doprinos korisnika - HRK]]+Ugovori_OPULJP[[#This Row],[Privatni doprinos korisnika - HRK]]</f>
        <v>456966.06</v>
      </c>
      <c r="Z3892" s="22">
        <f>Ugovori_OPULJP[[#This Row],[UKUPNI PRIHVATLJIVI IZDACI
TOTAL ELIGIBLE EXPENDITURE
= Bespovratna sredstva ukupno + doprinos korisnika
= Ukupni prihvatljivi troškovi
= Ukupna ugovorena vrijednost projekta HRK]]/7.5345</f>
        <v>60649.818833366509</v>
      </c>
      <c r="AA3892" s="13" t="s">
        <v>2792</v>
      </c>
      <c r="AB3892" s="13" t="s">
        <v>145</v>
      </c>
      <c r="AC3892" s="91" t="s">
        <v>14132</v>
      </c>
      <c r="AD3892" s="12" t="s">
        <v>2794</v>
      </c>
    </row>
    <row r="3893" spans="1:30" ht="88.5" customHeight="1" x14ac:dyDescent="0.3">
      <c r="A3893" s="31" t="s">
        <v>14133</v>
      </c>
      <c r="B3893" s="25" t="s">
        <v>2787</v>
      </c>
      <c r="C3893" s="26" t="s">
        <v>2788</v>
      </c>
      <c r="D3893" s="40" t="s">
        <v>2789</v>
      </c>
      <c r="E3893" s="13" t="s">
        <v>63</v>
      </c>
      <c r="F3893" s="32" t="s">
        <v>14134</v>
      </c>
      <c r="G3893" s="32" t="s">
        <v>14135</v>
      </c>
      <c r="H3893" s="29">
        <v>44536</v>
      </c>
      <c r="I3893" s="29">
        <v>45083</v>
      </c>
      <c r="J3893" s="17" t="str">
        <f>IF(Ugovori_OPULJP[[#This Row],[DATUM ZAVRŠETKA OPERACIJE]]&gt;DATE(2023,12,31),"u provedbi","završen")</f>
        <v>završen</v>
      </c>
      <c r="K3893" s="28" t="s">
        <v>240</v>
      </c>
      <c r="L3893" s="15" t="s">
        <v>240</v>
      </c>
      <c r="M3893" s="46" t="s">
        <v>3114</v>
      </c>
      <c r="N3893" s="18">
        <v>0.15</v>
      </c>
      <c r="O3893" s="19">
        <f>Ugovori_OPULJP[[#This Row],[Bespovratna sredstva - Ukupno (EU+Nac) HRK
= Ukupna ugovorena vrijednost bespovratnih sredstava]]*Ugovori_OPULJP[[#This Row],[EU STOPA SUFINANCIRANJA %
EU CO-FINANCING RATE %]]</f>
        <v>408425</v>
      </c>
      <c r="P3893" s="20">
        <f>Ugovori_OPULJP[[#This Row],[Bespovratna sredstva - EU dio - HRK]]/7.5345</f>
        <v>54207.313026743643</v>
      </c>
      <c r="Q3893" s="19">
        <f>Ugovori_OPULJP[[#This Row],[Bespovratna sredstva - Ukupno (EU+Nac) HRK
= Ukupna ugovorena vrijednost bespovratnih sredstava]]*Ugovori_OPULJP[[#This Row],[STOPA NACIONALNOG SUFINANCIRANJA %]]</f>
        <v>72075</v>
      </c>
      <c r="R3893" s="20">
        <f>Ugovori_OPULJP[[#This Row],[Bespovratna sredstva - Nacionalni dio - HRK]]/7.5345</f>
        <v>9565.9964164841731</v>
      </c>
      <c r="S3893" s="21">
        <v>480500</v>
      </c>
      <c r="T3893" s="22">
        <f>Ugovori_OPULJP[[#This Row],[Bespovratna sredstva - Ukupno (EU+Nac) HRK
= Ukupna ugovorena vrijednost bespovratnih sredstava]]/7.5345</f>
        <v>63773.309443227816</v>
      </c>
      <c r="U3893" s="19">
        <v>0</v>
      </c>
      <c r="V3893" s="20">
        <f>Ugovori_OPULJP[[#This Row],[Javni doprinos korisnika - HRK]]/7.5345</f>
        <v>0</v>
      </c>
      <c r="W3893" s="19">
        <v>0</v>
      </c>
      <c r="X3893" s="20">
        <f>Ugovori_OPULJP[[#This Row],[Privatni doprinos korisnika - HRK]]/7.5345</f>
        <v>0</v>
      </c>
      <c r="Y3893" s="21">
        <f>Ugovori_OPULJP[[#This Row],[Bespovratna sredstva - Ukupno (EU+Nac) HRK
= Ukupna ugovorena vrijednost bespovratnih sredstava]]+Ugovori_OPULJP[[#This Row],[Javni doprinos korisnika - HRK]]+Ugovori_OPULJP[[#This Row],[Privatni doprinos korisnika - HRK]]</f>
        <v>480500</v>
      </c>
      <c r="Z3893" s="22">
        <f>Ugovori_OPULJP[[#This Row],[UKUPNI PRIHVATLJIVI IZDACI
TOTAL ELIGIBLE EXPENDITURE
= Bespovratna sredstva ukupno + doprinos korisnika
= Ukupni prihvatljivi troškovi
= Ukupna ugovorena vrijednost projekta HRK]]/7.5345</f>
        <v>63773.309443227816</v>
      </c>
      <c r="AA3893" s="13" t="s">
        <v>2792</v>
      </c>
      <c r="AB3893" s="13" t="s">
        <v>145</v>
      </c>
      <c r="AC3893" s="91" t="s">
        <v>14136</v>
      </c>
      <c r="AD3893" s="12" t="s">
        <v>2794</v>
      </c>
    </row>
    <row r="3894" spans="1:30" ht="88.5" customHeight="1" x14ac:dyDescent="0.3">
      <c r="A3894" s="31" t="s">
        <v>14137</v>
      </c>
      <c r="B3894" s="25" t="s">
        <v>2787</v>
      </c>
      <c r="C3894" s="26" t="s">
        <v>2788</v>
      </c>
      <c r="D3894" s="40" t="s">
        <v>2789</v>
      </c>
      <c r="E3894" s="13" t="s">
        <v>63</v>
      </c>
      <c r="F3894" s="32" t="s">
        <v>14138</v>
      </c>
      <c r="G3894" s="32" t="s">
        <v>6936</v>
      </c>
      <c r="H3894" s="29">
        <v>44670</v>
      </c>
      <c r="I3894" s="29">
        <v>45218</v>
      </c>
      <c r="J3894" s="17" t="str">
        <f>IF(Ugovori_OPULJP[[#This Row],[DATUM ZAVRŠETKA OPERACIJE]]&gt;DATE(2023,12,31),"u provedbi","završen")</f>
        <v>završen</v>
      </c>
      <c r="K3894" s="37" t="s">
        <v>7377</v>
      </c>
      <c r="L3894" s="37" t="s">
        <v>21</v>
      </c>
      <c r="M3894" s="18">
        <v>0.85</v>
      </c>
      <c r="N3894" s="18">
        <v>0.15</v>
      </c>
      <c r="O3894" s="19">
        <f>Ugovori_OPULJP[[#This Row],[Bespovratna sredstva - Ukupno (EU+Nac) HRK
= Ukupna ugovorena vrijednost bespovratnih sredstava]]*Ugovori_OPULJP[[#This Row],[EU STOPA SUFINANCIRANJA %
EU CO-FINANCING RATE %]]</f>
        <v>412105.83150000003</v>
      </c>
      <c r="P3894" s="20">
        <f>Ugovori_OPULJP[[#This Row],[Bespovratna sredstva - EU dio - HRK]]/7.5345</f>
        <v>54695.843320724671</v>
      </c>
      <c r="Q3894" s="19">
        <f>Ugovori_OPULJP[[#This Row],[Bespovratna sredstva - Ukupno (EU+Nac) HRK
= Ukupna ugovorena vrijednost bespovratnih sredstava]]*Ugovori_OPULJP[[#This Row],[STOPA NACIONALNOG SUFINANCIRANJA %]]</f>
        <v>72724.558499999999</v>
      </c>
      <c r="R3894" s="20">
        <f>Ugovori_OPULJP[[#This Row],[Bespovratna sredstva - Nacionalni dio - HRK]]/7.5345</f>
        <v>9652.2076448337648</v>
      </c>
      <c r="S3894" s="21">
        <v>484830.39</v>
      </c>
      <c r="T3894" s="22">
        <f>Ugovori_OPULJP[[#This Row],[Bespovratna sredstva - Ukupno (EU+Nac) HRK
= Ukupna ugovorena vrijednost bespovratnih sredstava]]/7.5345</f>
        <v>64348.050965558432</v>
      </c>
      <c r="U3894" s="19">
        <v>0</v>
      </c>
      <c r="V3894" s="20">
        <f>Ugovori_OPULJP[[#This Row],[Javni doprinos korisnika - HRK]]/7.5345</f>
        <v>0</v>
      </c>
      <c r="W3894" s="19">
        <v>0</v>
      </c>
      <c r="X3894" s="20">
        <f>Ugovori_OPULJP[[#This Row],[Privatni doprinos korisnika - HRK]]/7.5345</f>
        <v>0</v>
      </c>
      <c r="Y3894" s="21">
        <f>Ugovori_OPULJP[[#This Row],[Bespovratna sredstva - Ukupno (EU+Nac) HRK
= Ukupna ugovorena vrijednost bespovratnih sredstava]]+Ugovori_OPULJP[[#This Row],[Javni doprinos korisnika - HRK]]+Ugovori_OPULJP[[#This Row],[Privatni doprinos korisnika - HRK]]</f>
        <v>484830.39</v>
      </c>
      <c r="Z3894" s="22">
        <f>Ugovori_OPULJP[[#This Row],[UKUPNI PRIHVATLJIVI IZDACI
TOTAL ELIGIBLE EXPENDITURE
= Bespovratna sredstva ukupno + doprinos korisnika
= Ukupni prihvatljivi troškovi
= Ukupna ugovorena vrijednost projekta HRK]]/7.5345</f>
        <v>64348.050965558432</v>
      </c>
      <c r="AA3894" s="13" t="s">
        <v>2792</v>
      </c>
      <c r="AB3894" s="13" t="s">
        <v>145</v>
      </c>
      <c r="AC3894" s="91" t="s">
        <v>14139</v>
      </c>
      <c r="AD3894" s="12" t="s">
        <v>2794</v>
      </c>
    </row>
    <row r="3895" spans="1:30" ht="88.5" customHeight="1" x14ac:dyDescent="0.3">
      <c r="A3895" s="31" t="s">
        <v>14140</v>
      </c>
      <c r="B3895" s="25" t="s">
        <v>2787</v>
      </c>
      <c r="C3895" s="26" t="s">
        <v>2788</v>
      </c>
      <c r="D3895" s="40" t="s">
        <v>2789</v>
      </c>
      <c r="E3895" s="13" t="s">
        <v>63</v>
      </c>
      <c r="F3895" s="32" t="s">
        <v>14141</v>
      </c>
      <c r="G3895" s="32" t="s">
        <v>14142</v>
      </c>
      <c r="H3895" s="16">
        <v>44550</v>
      </c>
      <c r="I3895" s="16">
        <v>44915</v>
      </c>
      <c r="J3895" s="17" t="str">
        <f>IF(Ugovori_OPULJP[[#This Row],[DATUM ZAVRŠETKA OPERACIJE]]&gt;DATE(2023,12,31),"u provedbi","završen")</f>
        <v>završen</v>
      </c>
      <c r="K3895" s="15" t="s">
        <v>21</v>
      </c>
      <c r="L3895" s="28" t="s">
        <v>21</v>
      </c>
      <c r="M3895" s="46" t="s">
        <v>3114</v>
      </c>
      <c r="N3895" s="18">
        <v>0.15</v>
      </c>
      <c r="O3895" s="19">
        <f>Ugovori_OPULJP[[#This Row],[Bespovratna sredstva - Ukupno (EU+Nac) HRK
= Ukupna ugovorena vrijednost bespovratnih sredstava]]*Ugovori_OPULJP[[#This Row],[EU STOPA SUFINANCIRANJA %
EU CO-FINANCING RATE %]]</f>
        <v>205151.25700000001</v>
      </c>
      <c r="P3895" s="20">
        <f>Ugovori_OPULJP[[#This Row],[Bespovratna sredstva - EU dio - HRK]]/7.5345</f>
        <v>27228.250978830711</v>
      </c>
      <c r="Q3895" s="19">
        <f>Ugovori_OPULJP[[#This Row],[Bespovratna sredstva - Ukupno (EU+Nac) HRK
= Ukupna ugovorena vrijednost bespovratnih sredstava]]*Ugovori_OPULJP[[#This Row],[STOPA NACIONALNOG SUFINANCIRANJA %]]</f>
        <v>36203.163</v>
      </c>
      <c r="R3895" s="20">
        <f>Ugovori_OPULJP[[#This Row],[Bespovratna sredstva - Nacionalni dio - HRK]]/7.5345</f>
        <v>4804.9854668524786</v>
      </c>
      <c r="S3895" s="19">
        <v>241354.42</v>
      </c>
      <c r="T3895" s="20">
        <f>Ugovori_OPULJP[[#This Row],[Bespovratna sredstva - Ukupno (EU+Nac) HRK
= Ukupna ugovorena vrijednost bespovratnih sredstava]]/7.5345</f>
        <v>32033.236445683189</v>
      </c>
      <c r="U3895" s="19">
        <v>0</v>
      </c>
      <c r="V3895" s="20">
        <f>Ugovori_OPULJP[[#This Row],[Javni doprinos korisnika - HRK]]/7.5345</f>
        <v>0</v>
      </c>
      <c r="W3895" s="19">
        <v>0</v>
      </c>
      <c r="X3895" s="20">
        <f>Ugovori_OPULJP[[#This Row],[Privatni doprinos korisnika - HRK]]/7.5345</f>
        <v>0</v>
      </c>
      <c r="Y3895" s="21">
        <f>Ugovori_OPULJP[[#This Row],[Bespovratna sredstva - Ukupno (EU+Nac) HRK
= Ukupna ugovorena vrijednost bespovratnih sredstava]]+Ugovori_OPULJP[[#This Row],[Javni doprinos korisnika - HRK]]+Ugovori_OPULJP[[#This Row],[Privatni doprinos korisnika - HRK]]</f>
        <v>241354.42</v>
      </c>
      <c r="Z3895" s="22">
        <f>Ugovori_OPULJP[[#This Row],[UKUPNI PRIHVATLJIVI IZDACI
TOTAL ELIGIBLE EXPENDITURE
= Bespovratna sredstva ukupno + doprinos korisnika
= Ukupni prihvatljivi troškovi
= Ukupna ugovorena vrijednost projekta HRK]]/7.5345</f>
        <v>32033.236445683189</v>
      </c>
      <c r="AA3895" s="13" t="s">
        <v>2792</v>
      </c>
      <c r="AB3895" s="13" t="s">
        <v>145</v>
      </c>
      <c r="AC3895" s="91" t="s">
        <v>14143</v>
      </c>
      <c r="AD3895" s="12" t="s">
        <v>2794</v>
      </c>
    </row>
    <row r="3896" spans="1:30" ht="88.5" customHeight="1" x14ac:dyDescent="0.3">
      <c r="A3896" s="31" t="s">
        <v>14144</v>
      </c>
      <c r="B3896" s="25" t="s">
        <v>2787</v>
      </c>
      <c r="C3896" s="26" t="s">
        <v>2788</v>
      </c>
      <c r="D3896" s="40" t="s">
        <v>2789</v>
      </c>
      <c r="E3896" s="13" t="s">
        <v>63</v>
      </c>
      <c r="F3896" s="32" t="s">
        <v>14145</v>
      </c>
      <c r="G3896" s="32" t="s">
        <v>14146</v>
      </c>
      <c r="H3896" s="29">
        <v>44532</v>
      </c>
      <c r="I3896" s="29">
        <v>44897</v>
      </c>
      <c r="J3896" s="17" t="str">
        <f>IF(Ugovori_OPULJP[[#This Row],[DATUM ZAVRŠETKA OPERACIJE]]&gt;DATE(2023,12,31),"u provedbi","završen")</f>
        <v>završen</v>
      </c>
      <c r="K3896" s="28" t="s">
        <v>21</v>
      </c>
      <c r="L3896" s="15" t="s">
        <v>21</v>
      </c>
      <c r="M3896" s="46" t="s">
        <v>3114</v>
      </c>
      <c r="N3896" s="18">
        <v>0.15</v>
      </c>
      <c r="O3896" s="19">
        <f>Ugovori_OPULJP[[#This Row],[Bespovratna sredstva - Ukupno (EU+Nac) HRK
= Ukupna ugovorena vrijednost bespovratnih sredstava]]*Ugovori_OPULJP[[#This Row],[EU STOPA SUFINANCIRANJA %
EU CO-FINANCING RATE %]]</f>
        <v>373175.5</v>
      </c>
      <c r="P3896" s="20">
        <f>Ugovori_OPULJP[[#This Row],[Bespovratna sredstva - EU dio - HRK]]/7.5345</f>
        <v>49528.900391532283</v>
      </c>
      <c r="Q3896" s="19">
        <f>Ugovori_OPULJP[[#This Row],[Bespovratna sredstva - Ukupno (EU+Nac) HRK
= Ukupna ugovorena vrijednost bespovratnih sredstava]]*Ugovori_OPULJP[[#This Row],[STOPA NACIONALNOG SUFINANCIRANJA %]]</f>
        <v>65854.5</v>
      </c>
      <c r="R3896" s="20">
        <f>Ugovori_OPULJP[[#This Row],[Bespovratna sredstva - Nacionalni dio - HRK]]/7.5345</f>
        <v>8740.3941867409903</v>
      </c>
      <c r="S3896" s="21">
        <v>439030</v>
      </c>
      <c r="T3896" s="22">
        <f>Ugovori_OPULJP[[#This Row],[Bespovratna sredstva - Ukupno (EU+Nac) HRK
= Ukupna ugovorena vrijednost bespovratnih sredstava]]/7.5345</f>
        <v>58269.294578273271</v>
      </c>
      <c r="U3896" s="19">
        <v>0</v>
      </c>
      <c r="V3896" s="20">
        <f>Ugovori_OPULJP[[#This Row],[Javni doprinos korisnika - HRK]]/7.5345</f>
        <v>0</v>
      </c>
      <c r="W3896" s="19">
        <v>0</v>
      </c>
      <c r="X3896" s="20">
        <f>Ugovori_OPULJP[[#This Row],[Privatni doprinos korisnika - HRK]]/7.5345</f>
        <v>0</v>
      </c>
      <c r="Y3896" s="21">
        <f>Ugovori_OPULJP[[#This Row],[Bespovratna sredstva - Ukupno (EU+Nac) HRK
= Ukupna ugovorena vrijednost bespovratnih sredstava]]+Ugovori_OPULJP[[#This Row],[Javni doprinos korisnika - HRK]]+Ugovori_OPULJP[[#This Row],[Privatni doprinos korisnika - HRK]]</f>
        <v>439030</v>
      </c>
      <c r="Z3896" s="22">
        <f>Ugovori_OPULJP[[#This Row],[UKUPNI PRIHVATLJIVI IZDACI
TOTAL ELIGIBLE EXPENDITURE
= Bespovratna sredstva ukupno + doprinos korisnika
= Ukupni prihvatljivi troškovi
= Ukupna ugovorena vrijednost projekta HRK]]/7.5345</f>
        <v>58269.294578273271</v>
      </c>
      <c r="AA3896" s="13" t="s">
        <v>2792</v>
      </c>
      <c r="AB3896" s="13" t="s">
        <v>145</v>
      </c>
      <c r="AC3896" s="91" t="s">
        <v>14147</v>
      </c>
      <c r="AD3896" s="12" t="s">
        <v>2794</v>
      </c>
    </row>
    <row r="3897" spans="1:30" ht="88.5" customHeight="1" x14ac:dyDescent="0.3">
      <c r="A3897" s="31" t="s">
        <v>14148</v>
      </c>
      <c r="B3897" s="25" t="s">
        <v>2787</v>
      </c>
      <c r="C3897" s="26" t="s">
        <v>2788</v>
      </c>
      <c r="D3897" s="40" t="s">
        <v>2789</v>
      </c>
      <c r="E3897" s="13" t="s">
        <v>63</v>
      </c>
      <c r="F3897" s="32" t="s">
        <v>14149</v>
      </c>
      <c r="G3897" s="32" t="s">
        <v>912</v>
      </c>
      <c r="H3897" s="29">
        <v>44562</v>
      </c>
      <c r="I3897" s="29">
        <v>44927</v>
      </c>
      <c r="J3897" s="17" t="str">
        <f>IF(Ugovori_OPULJP[[#This Row],[DATUM ZAVRŠETKA OPERACIJE]]&gt;DATE(2023,12,31),"u provedbi","završen")</f>
        <v>završen</v>
      </c>
      <c r="K3897" s="37" t="s">
        <v>144</v>
      </c>
      <c r="L3897" s="37" t="s">
        <v>21</v>
      </c>
      <c r="M3897" s="18">
        <v>0.85</v>
      </c>
      <c r="N3897" s="18">
        <v>0.15</v>
      </c>
      <c r="O3897" s="19">
        <f>Ugovori_OPULJP[[#This Row],[Bespovratna sredstva - Ukupno (EU+Nac) HRK
= Ukupna ugovorena vrijednost bespovratnih sredstava]]*Ugovori_OPULJP[[#This Row],[EU STOPA SUFINANCIRANJA %
EU CO-FINANCING RATE %]]</f>
        <v>415280.70050000004</v>
      </c>
      <c r="P3897" s="20">
        <f>Ugovori_OPULJP[[#This Row],[Bespovratna sredstva - EU dio - HRK]]/7.5345</f>
        <v>55117.220850753205</v>
      </c>
      <c r="Q3897" s="19">
        <f>Ugovori_OPULJP[[#This Row],[Bespovratna sredstva - Ukupno (EU+Nac) HRK
= Ukupna ugovorena vrijednost bespovratnih sredstava]]*Ugovori_OPULJP[[#This Row],[STOPA NACIONALNOG SUFINANCIRANJA %]]</f>
        <v>73284.829500000007</v>
      </c>
      <c r="R3897" s="20">
        <f>Ugovori_OPULJP[[#This Row],[Bespovratna sredstva - Nacionalni dio - HRK]]/7.5345</f>
        <v>9726.5683854270355</v>
      </c>
      <c r="S3897" s="21">
        <v>488565.53</v>
      </c>
      <c r="T3897" s="22">
        <f>Ugovori_OPULJP[[#This Row],[Bespovratna sredstva - Ukupno (EU+Nac) HRK
= Ukupna ugovorena vrijednost bespovratnih sredstava]]/7.5345</f>
        <v>64843.789236180237</v>
      </c>
      <c r="U3897" s="19">
        <v>0</v>
      </c>
      <c r="V3897" s="20">
        <f>Ugovori_OPULJP[[#This Row],[Javni doprinos korisnika - HRK]]/7.5345</f>
        <v>0</v>
      </c>
      <c r="W3897" s="19">
        <v>0</v>
      </c>
      <c r="X3897" s="20">
        <f>Ugovori_OPULJP[[#This Row],[Privatni doprinos korisnika - HRK]]/7.5345</f>
        <v>0</v>
      </c>
      <c r="Y3897" s="21">
        <f>Ugovori_OPULJP[[#This Row],[Bespovratna sredstva - Ukupno (EU+Nac) HRK
= Ukupna ugovorena vrijednost bespovratnih sredstava]]+Ugovori_OPULJP[[#This Row],[Javni doprinos korisnika - HRK]]+Ugovori_OPULJP[[#This Row],[Privatni doprinos korisnika - HRK]]</f>
        <v>488565.53</v>
      </c>
      <c r="Z3897" s="22">
        <f>Ugovori_OPULJP[[#This Row],[UKUPNI PRIHVATLJIVI IZDACI
TOTAL ELIGIBLE EXPENDITURE
= Bespovratna sredstva ukupno + doprinos korisnika
= Ukupni prihvatljivi troškovi
= Ukupna ugovorena vrijednost projekta HRK]]/7.5345</f>
        <v>64843.789236180237</v>
      </c>
      <c r="AA3897" s="13" t="s">
        <v>2792</v>
      </c>
      <c r="AB3897" s="13" t="s">
        <v>145</v>
      </c>
      <c r="AC3897" s="91" t="s">
        <v>14150</v>
      </c>
      <c r="AD3897" s="12" t="s">
        <v>2794</v>
      </c>
    </row>
    <row r="3898" spans="1:30" ht="88.5" customHeight="1" x14ac:dyDescent="0.3">
      <c r="A3898" s="31" t="s">
        <v>14151</v>
      </c>
      <c r="B3898" s="25" t="s">
        <v>2787</v>
      </c>
      <c r="C3898" s="26" t="s">
        <v>2788</v>
      </c>
      <c r="D3898" s="40" t="s">
        <v>2789</v>
      </c>
      <c r="E3898" s="13" t="s">
        <v>63</v>
      </c>
      <c r="F3898" s="32" t="s">
        <v>14152</v>
      </c>
      <c r="G3898" s="32" t="s">
        <v>14153</v>
      </c>
      <c r="H3898" s="29">
        <v>44557</v>
      </c>
      <c r="I3898" s="29">
        <v>45104</v>
      </c>
      <c r="J3898" s="17" t="str">
        <f>IF(Ugovori_OPULJP[[#This Row],[DATUM ZAVRŠETKA OPERACIJE]]&gt;DATE(2023,12,31),"u provedbi","završen")</f>
        <v>završen</v>
      </c>
      <c r="K3898" s="28" t="s">
        <v>240</v>
      </c>
      <c r="L3898" s="28" t="s">
        <v>240</v>
      </c>
      <c r="M3898" s="46" t="s">
        <v>3114</v>
      </c>
      <c r="N3898" s="18">
        <v>0.15</v>
      </c>
      <c r="O3898" s="19">
        <f>Ugovori_OPULJP[[#This Row],[Bespovratna sredstva - Ukupno (EU+Nac) HRK
= Ukupna ugovorena vrijednost bespovratnih sredstava]]*Ugovori_OPULJP[[#This Row],[EU STOPA SUFINANCIRANJA %
EU CO-FINANCING RATE %]]</f>
        <v>386352.54849999998</v>
      </c>
      <c r="P3898" s="20">
        <f>Ugovori_OPULJP[[#This Row],[Bespovratna sredstva - EU dio - HRK]]/7.5345</f>
        <v>51277.795275068012</v>
      </c>
      <c r="Q3898" s="19">
        <f>Ugovori_OPULJP[[#This Row],[Bespovratna sredstva - Ukupno (EU+Nac) HRK
= Ukupna ugovorena vrijednost bespovratnih sredstava]]*Ugovori_OPULJP[[#This Row],[STOPA NACIONALNOG SUFINANCIRANJA %]]</f>
        <v>68179.861499999999</v>
      </c>
      <c r="R3898" s="20">
        <f>Ugovori_OPULJP[[#This Row],[Bespovratna sredstva - Nacionalni dio - HRK]]/7.5345</f>
        <v>9049.0226956002389</v>
      </c>
      <c r="S3898" s="21">
        <v>454532.41</v>
      </c>
      <c r="T3898" s="22">
        <f>Ugovori_OPULJP[[#This Row],[Bespovratna sredstva - Ukupno (EU+Nac) HRK
= Ukupna ugovorena vrijednost bespovratnih sredstava]]/7.5345</f>
        <v>60326.817970668249</v>
      </c>
      <c r="U3898" s="19">
        <v>0</v>
      </c>
      <c r="V3898" s="20">
        <f>Ugovori_OPULJP[[#This Row],[Javni doprinos korisnika - HRK]]/7.5345</f>
        <v>0</v>
      </c>
      <c r="W3898" s="19">
        <v>0</v>
      </c>
      <c r="X3898" s="20">
        <f>Ugovori_OPULJP[[#This Row],[Privatni doprinos korisnika - HRK]]/7.5345</f>
        <v>0</v>
      </c>
      <c r="Y3898" s="21">
        <f>Ugovori_OPULJP[[#This Row],[Bespovratna sredstva - Ukupno (EU+Nac) HRK
= Ukupna ugovorena vrijednost bespovratnih sredstava]]+Ugovori_OPULJP[[#This Row],[Javni doprinos korisnika - HRK]]+Ugovori_OPULJP[[#This Row],[Privatni doprinos korisnika - HRK]]</f>
        <v>454532.41</v>
      </c>
      <c r="Z3898" s="22">
        <f>Ugovori_OPULJP[[#This Row],[UKUPNI PRIHVATLJIVI IZDACI
TOTAL ELIGIBLE EXPENDITURE
= Bespovratna sredstva ukupno + doprinos korisnika
= Ukupni prihvatljivi troškovi
= Ukupna ugovorena vrijednost projekta HRK]]/7.5345</f>
        <v>60326.817970668249</v>
      </c>
      <c r="AA3898" s="27" t="s">
        <v>2792</v>
      </c>
      <c r="AB3898" s="27" t="s">
        <v>145</v>
      </c>
      <c r="AC3898" s="91" t="s">
        <v>14154</v>
      </c>
      <c r="AD3898" s="33" t="s">
        <v>2794</v>
      </c>
    </row>
    <row r="3899" spans="1:30" ht="88.5" customHeight="1" x14ac:dyDescent="0.3">
      <c r="A3899" s="31" t="s">
        <v>14155</v>
      </c>
      <c r="B3899" s="25" t="s">
        <v>2787</v>
      </c>
      <c r="C3899" s="26" t="s">
        <v>2788</v>
      </c>
      <c r="D3899" s="40" t="s">
        <v>2789</v>
      </c>
      <c r="E3899" s="13" t="s">
        <v>63</v>
      </c>
      <c r="F3899" s="32" t="s">
        <v>14156</v>
      </c>
      <c r="G3899" s="32" t="s">
        <v>14157</v>
      </c>
      <c r="H3899" s="29">
        <v>44670</v>
      </c>
      <c r="I3899" s="29">
        <v>45035</v>
      </c>
      <c r="J3899" s="17" t="str">
        <f>IF(Ugovori_OPULJP[[#This Row],[DATUM ZAVRŠETKA OPERACIJE]]&gt;DATE(2023,12,31),"u provedbi","završen")</f>
        <v>završen</v>
      </c>
      <c r="K3899" s="37" t="s">
        <v>5507</v>
      </c>
      <c r="L3899" s="37" t="s">
        <v>21</v>
      </c>
      <c r="M3899" s="18">
        <v>0.85</v>
      </c>
      <c r="N3899" s="18">
        <v>0.15</v>
      </c>
      <c r="O3899" s="19">
        <f>Ugovori_OPULJP[[#This Row],[Bespovratna sredstva - Ukupno (EU+Nac) HRK
= Ukupna ugovorena vrijednost bespovratnih sredstava]]*Ugovori_OPULJP[[#This Row],[EU STOPA SUFINANCIRANJA %
EU CO-FINANCING RATE %]]</f>
        <v>347965.13750000001</v>
      </c>
      <c r="P3899" s="20">
        <f>Ugovori_OPULJP[[#This Row],[Bespovratna sredstva - EU dio - HRK]]/7.5345</f>
        <v>46182.910279381511</v>
      </c>
      <c r="Q3899" s="19">
        <f>Ugovori_OPULJP[[#This Row],[Bespovratna sredstva - Ukupno (EU+Nac) HRK
= Ukupna ugovorena vrijednost bespovratnih sredstava]]*Ugovori_OPULJP[[#This Row],[STOPA NACIONALNOG SUFINANCIRANJA %]]</f>
        <v>61405.612499999996</v>
      </c>
      <c r="R3899" s="20">
        <f>Ugovori_OPULJP[[#This Row],[Bespovratna sredstva - Nacionalni dio - HRK]]/7.5345</f>
        <v>8149.9253434202656</v>
      </c>
      <c r="S3899" s="21">
        <v>409370.75</v>
      </c>
      <c r="T3899" s="22">
        <f>Ugovori_OPULJP[[#This Row],[Bespovratna sredstva - Ukupno (EU+Nac) HRK
= Ukupna ugovorena vrijednost bespovratnih sredstava]]/7.5345</f>
        <v>54332.835622801773</v>
      </c>
      <c r="U3899" s="19">
        <v>0</v>
      </c>
      <c r="V3899" s="20">
        <f>Ugovori_OPULJP[[#This Row],[Javni doprinos korisnika - HRK]]/7.5345</f>
        <v>0</v>
      </c>
      <c r="W3899" s="19">
        <v>0</v>
      </c>
      <c r="X3899" s="20">
        <f>Ugovori_OPULJP[[#This Row],[Privatni doprinos korisnika - HRK]]/7.5345</f>
        <v>0</v>
      </c>
      <c r="Y3899" s="21">
        <f>Ugovori_OPULJP[[#This Row],[Bespovratna sredstva - Ukupno (EU+Nac) HRK
= Ukupna ugovorena vrijednost bespovratnih sredstava]]+Ugovori_OPULJP[[#This Row],[Javni doprinos korisnika - HRK]]+Ugovori_OPULJP[[#This Row],[Privatni doprinos korisnika - HRK]]</f>
        <v>409370.75</v>
      </c>
      <c r="Z3899" s="22">
        <f>Ugovori_OPULJP[[#This Row],[UKUPNI PRIHVATLJIVI IZDACI
TOTAL ELIGIBLE EXPENDITURE
= Bespovratna sredstva ukupno + doprinos korisnika
= Ukupni prihvatljivi troškovi
= Ukupna ugovorena vrijednost projekta HRK]]/7.5345</f>
        <v>54332.835622801773</v>
      </c>
      <c r="AA3899" s="13" t="s">
        <v>2792</v>
      </c>
      <c r="AB3899" s="13" t="s">
        <v>145</v>
      </c>
      <c r="AC3899" s="91" t="s">
        <v>14158</v>
      </c>
      <c r="AD3899" s="12" t="s">
        <v>2794</v>
      </c>
    </row>
    <row r="3900" spans="1:30" ht="88.5" customHeight="1" x14ac:dyDescent="0.3">
      <c r="A3900" s="31" t="s">
        <v>14159</v>
      </c>
      <c r="B3900" s="25" t="s">
        <v>2787</v>
      </c>
      <c r="C3900" s="26" t="s">
        <v>2788</v>
      </c>
      <c r="D3900" s="40" t="s">
        <v>2789</v>
      </c>
      <c r="E3900" s="13" t="s">
        <v>63</v>
      </c>
      <c r="F3900" s="32" t="s">
        <v>14160</v>
      </c>
      <c r="G3900" s="32" t="s">
        <v>4827</v>
      </c>
      <c r="H3900" s="29">
        <v>44532</v>
      </c>
      <c r="I3900" s="29">
        <v>44987</v>
      </c>
      <c r="J3900" s="17" t="str">
        <f>IF(Ugovori_OPULJP[[#This Row],[DATUM ZAVRŠETKA OPERACIJE]]&gt;DATE(2023,12,31),"u provedbi","završen")</f>
        <v>završen</v>
      </c>
      <c r="K3900" s="28" t="s">
        <v>21</v>
      </c>
      <c r="L3900" s="15" t="s">
        <v>21</v>
      </c>
      <c r="M3900" s="46" t="s">
        <v>3114</v>
      </c>
      <c r="N3900" s="18">
        <v>0.15</v>
      </c>
      <c r="O3900" s="19">
        <f>Ugovori_OPULJP[[#This Row],[Bespovratna sredstva - Ukupno (EU+Nac) HRK
= Ukupna ugovorena vrijednost bespovratnih sredstava]]*Ugovori_OPULJP[[#This Row],[EU STOPA SUFINANCIRANJA %
EU CO-FINANCING RATE %]]</f>
        <v>236126.45550000001</v>
      </c>
      <c r="P3900" s="20">
        <f>Ugovori_OPULJP[[#This Row],[Bespovratna sredstva - EU dio - HRK]]/7.5345</f>
        <v>31339.366314951225</v>
      </c>
      <c r="Q3900" s="19">
        <f>Ugovori_OPULJP[[#This Row],[Bespovratna sredstva - Ukupno (EU+Nac) HRK
= Ukupna ugovorena vrijednost bespovratnih sredstava]]*Ugovori_OPULJP[[#This Row],[STOPA NACIONALNOG SUFINANCIRANJA %]]</f>
        <v>41669.374499999998</v>
      </c>
      <c r="R3900" s="20">
        <f>Ugovori_OPULJP[[#This Row],[Bespovratna sredstva - Nacionalni dio - HRK]]/7.5345</f>
        <v>5530.4764085208035</v>
      </c>
      <c r="S3900" s="21">
        <v>277795.83</v>
      </c>
      <c r="T3900" s="22">
        <f>Ugovori_OPULJP[[#This Row],[Bespovratna sredstva - Ukupno (EU+Nac) HRK
= Ukupna ugovorena vrijednost bespovratnih sredstava]]/7.5345</f>
        <v>36869.842723472029</v>
      </c>
      <c r="U3900" s="19">
        <v>0</v>
      </c>
      <c r="V3900" s="20">
        <f>Ugovori_OPULJP[[#This Row],[Javni doprinos korisnika - HRK]]/7.5345</f>
        <v>0</v>
      </c>
      <c r="W3900" s="19">
        <v>0</v>
      </c>
      <c r="X3900" s="20">
        <f>Ugovori_OPULJP[[#This Row],[Privatni doprinos korisnika - HRK]]/7.5345</f>
        <v>0</v>
      </c>
      <c r="Y3900" s="21">
        <f>Ugovori_OPULJP[[#This Row],[Bespovratna sredstva - Ukupno (EU+Nac) HRK
= Ukupna ugovorena vrijednost bespovratnih sredstava]]+Ugovori_OPULJP[[#This Row],[Javni doprinos korisnika - HRK]]+Ugovori_OPULJP[[#This Row],[Privatni doprinos korisnika - HRK]]</f>
        <v>277795.83</v>
      </c>
      <c r="Z3900" s="22">
        <f>Ugovori_OPULJP[[#This Row],[UKUPNI PRIHVATLJIVI IZDACI
TOTAL ELIGIBLE EXPENDITURE
= Bespovratna sredstva ukupno + doprinos korisnika
= Ukupni prihvatljivi troškovi
= Ukupna ugovorena vrijednost projekta HRK]]/7.5345</f>
        <v>36869.842723472029</v>
      </c>
      <c r="AA3900" s="13" t="s">
        <v>2792</v>
      </c>
      <c r="AB3900" s="13" t="s">
        <v>145</v>
      </c>
      <c r="AC3900" s="91" t="s">
        <v>14161</v>
      </c>
      <c r="AD3900" s="12" t="s">
        <v>2794</v>
      </c>
    </row>
    <row r="3901" spans="1:30" ht="88.5" customHeight="1" x14ac:dyDescent="0.3">
      <c r="A3901" s="31" t="s">
        <v>14162</v>
      </c>
      <c r="B3901" s="25" t="s">
        <v>2787</v>
      </c>
      <c r="C3901" s="26" t="s">
        <v>2788</v>
      </c>
      <c r="D3901" s="40" t="s">
        <v>2789</v>
      </c>
      <c r="E3901" s="13" t="s">
        <v>63</v>
      </c>
      <c r="F3901" s="32" t="s">
        <v>14163</v>
      </c>
      <c r="G3901" s="32" t="s">
        <v>14164</v>
      </c>
      <c r="H3901" s="29">
        <v>44554</v>
      </c>
      <c r="I3901" s="29">
        <v>45040</v>
      </c>
      <c r="J3901" s="17" t="str">
        <f>IF(Ugovori_OPULJP[[#This Row],[DATUM ZAVRŠETKA OPERACIJE]]&gt;DATE(2023,12,31),"u provedbi","završen")</f>
        <v>završen</v>
      </c>
      <c r="K3901" s="28" t="s">
        <v>235</v>
      </c>
      <c r="L3901" s="15" t="s">
        <v>235</v>
      </c>
      <c r="M3901" s="46" t="s">
        <v>3114</v>
      </c>
      <c r="N3901" s="18">
        <v>0.15</v>
      </c>
      <c r="O3901" s="19">
        <f>Ugovori_OPULJP[[#This Row],[Bespovratna sredstva - Ukupno (EU+Nac) HRK
= Ukupna ugovorena vrijednost bespovratnih sredstava]]*Ugovori_OPULJP[[#This Row],[EU STOPA SUFINANCIRANJA %
EU CO-FINANCING RATE %]]</f>
        <v>411590.16199999995</v>
      </c>
      <c r="P3901" s="20">
        <f>Ugovori_OPULJP[[#This Row],[Bespovratna sredstva - EU dio - HRK]]/7.5345</f>
        <v>54627.402216470888</v>
      </c>
      <c r="Q3901" s="19">
        <f>Ugovori_OPULJP[[#This Row],[Bespovratna sredstva - Ukupno (EU+Nac) HRK
= Ukupna ugovorena vrijednost bespovratnih sredstava]]*Ugovori_OPULJP[[#This Row],[STOPA NACIONALNOG SUFINANCIRANJA %]]</f>
        <v>72633.55799999999</v>
      </c>
      <c r="R3901" s="20">
        <f>Ugovori_OPULJP[[#This Row],[Bespovratna sredstva - Nacionalni dio - HRK]]/7.5345</f>
        <v>9640.1298029066274</v>
      </c>
      <c r="S3901" s="21">
        <v>484223.72</v>
      </c>
      <c r="T3901" s="22">
        <f>Ugovori_OPULJP[[#This Row],[Bespovratna sredstva - Ukupno (EU+Nac) HRK
= Ukupna ugovorena vrijednost bespovratnih sredstava]]/7.5345</f>
        <v>64267.532019377526</v>
      </c>
      <c r="U3901" s="19">
        <v>0</v>
      </c>
      <c r="V3901" s="20">
        <f>Ugovori_OPULJP[[#This Row],[Javni doprinos korisnika - HRK]]/7.5345</f>
        <v>0</v>
      </c>
      <c r="W3901" s="19">
        <v>0</v>
      </c>
      <c r="X3901" s="20">
        <f>Ugovori_OPULJP[[#This Row],[Privatni doprinos korisnika - HRK]]/7.5345</f>
        <v>0</v>
      </c>
      <c r="Y3901" s="21">
        <f>Ugovori_OPULJP[[#This Row],[Bespovratna sredstva - Ukupno (EU+Nac) HRK
= Ukupna ugovorena vrijednost bespovratnih sredstava]]+Ugovori_OPULJP[[#This Row],[Javni doprinos korisnika - HRK]]+Ugovori_OPULJP[[#This Row],[Privatni doprinos korisnika - HRK]]</f>
        <v>484223.72</v>
      </c>
      <c r="Z3901" s="22">
        <f>Ugovori_OPULJP[[#This Row],[UKUPNI PRIHVATLJIVI IZDACI
TOTAL ELIGIBLE EXPENDITURE
= Bespovratna sredstva ukupno + doprinos korisnika
= Ukupni prihvatljivi troškovi
= Ukupna ugovorena vrijednost projekta HRK]]/7.5345</f>
        <v>64267.532019377526</v>
      </c>
      <c r="AA3901" s="27" t="s">
        <v>2792</v>
      </c>
      <c r="AB3901" s="27" t="s">
        <v>145</v>
      </c>
      <c r="AC3901" s="91" t="s">
        <v>14165</v>
      </c>
      <c r="AD3901" s="33" t="s">
        <v>2794</v>
      </c>
    </row>
    <row r="3902" spans="1:30" ht="88.5" customHeight="1" x14ac:dyDescent="0.3">
      <c r="A3902" s="31" t="s">
        <v>14166</v>
      </c>
      <c r="B3902" s="11" t="s">
        <v>2787</v>
      </c>
      <c r="C3902" s="12" t="s">
        <v>2788</v>
      </c>
      <c r="D3902" s="40" t="s">
        <v>2789</v>
      </c>
      <c r="E3902" s="13" t="s">
        <v>63</v>
      </c>
      <c r="F3902" s="32" t="s">
        <v>14167</v>
      </c>
      <c r="G3902" s="32" t="s">
        <v>14168</v>
      </c>
      <c r="H3902" s="29">
        <v>44748</v>
      </c>
      <c r="I3902" s="29">
        <v>45205</v>
      </c>
      <c r="J3902" s="17" t="str">
        <f>IF(Ugovori_OPULJP[[#This Row],[DATUM ZAVRŠETKA OPERACIJE]]&gt;DATE(2023,12,31),"u provedbi","završen")</f>
        <v>završen</v>
      </c>
      <c r="K3902" s="28" t="s">
        <v>91</v>
      </c>
      <c r="L3902" s="28" t="s">
        <v>91</v>
      </c>
      <c r="M3902" s="18">
        <v>0.85</v>
      </c>
      <c r="N3902" s="18">
        <v>0.15</v>
      </c>
      <c r="O3902" s="19">
        <f>Ugovori_OPULJP[[#This Row],[Bespovratna sredstva - Ukupno (EU+Nac) HRK
= Ukupna ugovorena vrijednost bespovratnih sredstava]]*Ugovori_OPULJP[[#This Row],[EU STOPA SUFINANCIRANJA %
EU CO-FINANCING RATE %]]</f>
        <v>359779.99300000002</v>
      </c>
      <c r="P3902" s="20">
        <f>Ugovori_OPULJP[[#This Row],[Bespovratna sredstva - EU dio - HRK]]/7.5345</f>
        <v>47751.011082354504</v>
      </c>
      <c r="Q3902" s="19">
        <f>Ugovori_OPULJP[[#This Row],[Bespovratna sredstva - Ukupno (EU+Nac) HRK
= Ukupna ugovorena vrijednost bespovratnih sredstava]]*Ugovori_OPULJP[[#This Row],[STOPA NACIONALNOG SUFINANCIRANJA %]]</f>
        <v>63490.587</v>
      </c>
      <c r="R3902" s="20">
        <f>Ugovori_OPULJP[[#This Row],[Bespovratna sredstva - Nacionalni dio - HRK]]/7.5345</f>
        <v>8426.6490145331463</v>
      </c>
      <c r="S3902" s="21">
        <v>423270.58</v>
      </c>
      <c r="T3902" s="22">
        <f>Ugovori_OPULJP[[#This Row],[Bespovratna sredstva - Ukupno (EU+Nac) HRK
= Ukupna ugovorena vrijednost bespovratnih sredstava]]/7.5345</f>
        <v>56177.660096887652</v>
      </c>
      <c r="U3902" s="19">
        <v>0</v>
      </c>
      <c r="V3902" s="20">
        <f>Ugovori_OPULJP[[#This Row],[Javni doprinos korisnika - HRK]]/7.5345</f>
        <v>0</v>
      </c>
      <c r="W3902" s="19">
        <v>0</v>
      </c>
      <c r="X3902" s="20">
        <f>Ugovori_OPULJP[[#This Row],[Privatni doprinos korisnika - HRK]]/7.5345</f>
        <v>0</v>
      </c>
      <c r="Y3902" s="21">
        <f>Ugovori_OPULJP[[#This Row],[Bespovratna sredstva - Ukupno (EU+Nac) HRK
= Ukupna ugovorena vrijednost bespovratnih sredstava]]+Ugovori_OPULJP[[#This Row],[Javni doprinos korisnika - HRK]]+Ugovori_OPULJP[[#This Row],[Privatni doprinos korisnika - HRK]]</f>
        <v>423270.58</v>
      </c>
      <c r="Z3902" s="22">
        <f>Ugovori_OPULJP[[#This Row],[UKUPNI PRIHVATLJIVI IZDACI
TOTAL ELIGIBLE EXPENDITURE
= Bespovratna sredstva ukupno + doprinos korisnika
= Ukupni prihvatljivi troškovi
= Ukupna ugovorena vrijednost projekta HRK]]/7.5345</f>
        <v>56177.660096887652</v>
      </c>
      <c r="AA3902" s="13" t="s">
        <v>2792</v>
      </c>
      <c r="AB3902" s="13" t="s">
        <v>145</v>
      </c>
      <c r="AC3902" s="91" t="s">
        <v>14169</v>
      </c>
      <c r="AD3902" s="12" t="s">
        <v>2794</v>
      </c>
    </row>
    <row r="3903" spans="1:30" ht="88.5" customHeight="1" x14ac:dyDescent="0.3">
      <c r="A3903" s="31" t="s">
        <v>14170</v>
      </c>
      <c r="B3903" s="25" t="s">
        <v>2787</v>
      </c>
      <c r="C3903" s="26" t="s">
        <v>2788</v>
      </c>
      <c r="D3903" s="40" t="s">
        <v>2789</v>
      </c>
      <c r="E3903" s="13" t="s">
        <v>63</v>
      </c>
      <c r="F3903" s="32" t="s">
        <v>14171</v>
      </c>
      <c r="G3903" s="32" t="s">
        <v>14172</v>
      </c>
      <c r="H3903" s="29">
        <v>44621</v>
      </c>
      <c r="I3903" s="29">
        <v>45170</v>
      </c>
      <c r="J3903" s="17" t="str">
        <f>IF(Ugovori_OPULJP[[#This Row],[DATUM ZAVRŠETKA OPERACIJE]]&gt;DATE(2023,12,31),"u provedbi","završen")</f>
        <v>završen</v>
      </c>
      <c r="K3903" s="28" t="s">
        <v>21</v>
      </c>
      <c r="L3903" s="28" t="s">
        <v>21</v>
      </c>
      <c r="M3903" s="18">
        <v>0.85</v>
      </c>
      <c r="N3903" s="18">
        <v>0.15</v>
      </c>
      <c r="O3903" s="19">
        <f>Ugovori_OPULJP[[#This Row],[Bespovratna sredstva - Ukupno (EU+Nac) HRK
= Ukupna ugovorena vrijednost bespovratnih sredstava]]*Ugovori_OPULJP[[#This Row],[EU STOPA SUFINANCIRANJA %
EU CO-FINANCING RATE %]]</f>
        <v>363562</v>
      </c>
      <c r="P3903" s="20">
        <f>Ugovori_OPULJP[[#This Row],[Bespovratna sredstva - EU dio - HRK]]/7.5345</f>
        <v>48252.969672838277</v>
      </c>
      <c r="Q3903" s="19">
        <f>Ugovori_OPULJP[[#This Row],[Bespovratna sredstva - Ukupno (EU+Nac) HRK
= Ukupna ugovorena vrijednost bespovratnih sredstava]]*Ugovori_OPULJP[[#This Row],[STOPA NACIONALNOG SUFINANCIRANJA %]]</f>
        <v>64158</v>
      </c>
      <c r="R3903" s="20">
        <f>Ugovori_OPULJP[[#This Row],[Bespovratna sredstva - Nacionalni dio - HRK]]/7.5345</f>
        <v>8515.2299422655778</v>
      </c>
      <c r="S3903" s="21">
        <v>427720</v>
      </c>
      <c r="T3903" s="22">
        <f>Ugovori_OPULJP[[#This Row],[Bespovratna sredstva - Ukupno (EU+Nac) HRK
= Ukupna ugovorena vrijednost bespovratnih sredstava]]/7.5345</f>
        <v>56768.199615103855</v>
      </c>
      <c r="U3903" s="19">
        <v>0</v>
      </c>
      <c r="V3903" s="20">
        <f>Ugovori_OPULJP[[#This Row],[Javni doprinos korisnika - HRK]]/7.5345</f>
        <v>0</v>
      </c>
      <c r="W3903" s="19">
        <v>0</v>
      </c>
      <c r="X3903" s="20">
        <f>Ugovori_OPULJP[[#This Row],[Privatni doprinos korisnika - HRK]]/7.5345</f>
        <v>0</v>
      </c>
      <c r="Y3903" s="21">
        <f>Ugovori_OPULJP[[#This Row],[Bespovratna sredstva - Ukupno (EU+Nac) HRK
= Ukupna ugovorena vrijednost bespovratnih sredstava]]+Ugovori_OPULJP[[#This Row],[Javni doprinos korisnika - HRK]]+Ugovori_OPULJP[[#This Row],[Privatni doprinos korisnika - HRK]]</f>
        <v>427720</v>
      </c>
      <c r="Z3903" s="22">
        <f>Ugovori_OPULJP[[#This Row],[UKUPNI PRIHVATLJIVI IZDACI
TOTAL ELIGIBLE EXPENDITURE
= Bespovratna sredstva ukupno + doprinos korisnika
= Ukupni prihvatljivi troškovi
= Ukupna ugovorena vrijednost projekta HRK]]/7.5345</f>
        <v>56768.199615103855</v>
      </c>
      <c r="AA3903" s="13" t="s">
        <v>2792</v>
      </c>
      <c r="AB3903" s="13" t="s">
        <v>145</v>
      </c>
      <c r="AC3903" s="91" t="s">
        <v>14173</v>
      </c>
      <c r="AD3903" s="12" t="s">
        <v>2794</v>
      </c>
    </row>
    <row r="3904" spans="1:30" ht="88.5" customHeight="1" x14ac:dyDescent="0.3">
      <c r="A3904" s="10" t="s">
        <v>14174</v>
      </c>
      <c r="B3904" s="25" t="s">
        <v>2787</v>
      </c>
      <c r="C3904" s="26" t="s">
        <v>2788</v>
      </c>
      <c r="D3904" s="40" t="s">
        <v>2789</v>
      </c>
      <c r="E3904" s="13" t="s">
        <v>63</v>
      </c>
      <c r="F3904" s="119" t="s">
        <v>14175</v>
      </c>
      <c r="G3904" s="32" t="s">
        <v>2515</v>
      </c>
      <c r="H3904" s="29">
        <v>44682</v>
      </c>
      <c r="I3904" s="29">
        <v>45231</v>
      </c>
      <c r="J3904" s="17" t="str">
        <f>IF(Ugovori_OPULJP[[#This Row],[DATUM ZAVRŠETKA OPERACIJE]]&gt;DATE(2023,12,31),"u provedbi","završen")</f>
        <v>završen</v>
      </c>
      <c r="K3904" s="37" t="s">
        <v>66</v>
      </c>
      <c r="L3904" s="37" t="s">
        <v>66</v>
      </c>
      <c r="M3904" s="18">
        <v>0.85</v>
      </c>
      <c r="N3904" s="18">
        <v>0.15</v>
      </c>
      <c r="O3904" s="19">
        <f>Ugovori_OPULJP[[#This Row],[Bespovratna sredstva - Ukupno (EU+Nac) HRK
= Ukupna ugovorena vrijednost bespovratnih sredstava]]*Ugovori_OPULJP[[#This Row],[EU STOPA SUFINANCIRANJA %
EU CO-FINANCING RATE %]]</f>
        <v>422949.1115</v>
      </c>
      <c r="P3904" s="20">
        <f>Ugovori_OPULJP[[#This Row],[Bespovratna sredstva - EU dio - HRK]]/7.5345</f>
        <v>56134.993894750813</v>
      </c>
      <c r="Q3904" s="19">
        <f>Ugovori_OPULJP[[#This Row],[Bespovratna sredstva - Ukupno (EU+Nac) HRK
= Ukupna ugovorena vrijednost bespovratnih sredstava]]*Ugovori_OPULJP[[#This Row],[STOPA NACIONALNOG SUFINANCIRANJA %]]</f>
        <v>74638.078500000003</v>
      </c>
      <c r="R3904" s="20">
        <f>Ugovori_OPULJP[[#This Row],[Bespovratna sredstva - Nacionalni dio - HRK]]/7.5345</f>
        <v>9906.175393191319</v>
      </c>
      <c r="S3904" s="21">
        <v>497587.19</v>
      </c>
      <c r="T3904" s="22">
        <f>Ugovori_OPULJP[[#This Row],[Bespovratna sredstva - Ukupno (EU+Nac) HRK
= Ukupna ugovorena vrijednost bespovratnih sredstava]]/7.5345</f>
        <v>66041.169287942132</v>
      </c>
      <c r="U3904" s="19">
        <v>0</v>
      </c>
      <c r="V3904" s="20">
        <f>Ugovori_OPULJP[[#This Row],[Javni doprinos korisnika - HRK]]/7.5345</f>
        <v>0</v>
      </c>
      <c r="W3904" s="19">
        <v>0</v>
      </c>
      <c r="X3904" s="20">
        <f>Ugovori_OPULJP[[#This Row],[Privatni doprinos korisnika - HRK]]/7.5345</f>
        <v>0</v>
      </c>
      <c r="Y3904" s="21">
        <f>Ugovori_OPULJP[[#This Row],[Bespovratna sredstva - Ukupno (EU+Nac) HRK
= Ukupna ugovorena vrijednost bespovratnih sredstava]]+Ugovori_OPULJP[[#This Row],[Javni doprinos korisnika - HRK]]+Ugovori_OPULJP[[#This Row],[Privatni doprinos korisnika - HRK]]</f>
        <v>497587.19</v>
      </c>
      <c r="Z3904" s="22">
        <f>Ugovori_OPULJP[[#This Row],[UKUPNI PRIHVATLJIVI IZDACI
TOTAL ELIGIBLE EXPENDITURE
= Bespovratna sredstva ukupno + doprinos korisnika
= Ukupni prihvatljivi troškovi
= Ukupna ugovorena vrijednost projekta HRK]]/7.5345</f>
        <v>66041.169287942132</v>
      </c>
      <c r="AA3904" s="13" t="s">
        <v>2792</v>
      </c>
      <c r="AB3904" s="13" t="s">
        <v>145</v>
      </c>
      <c r="AC3904" s="91" t="s">
        <v>14176</v>
      </c>
      <c r="AD3904" s="12" t="s">
        <v>2794</v>
      </c>
    </row>
    <row r="3905" spans="1:30" ht="88.5" customHeight="1" x14ac:dyDescent="0.3">
      <c r="A3905" s="31" t="s">
        <v>14177</v>
      </c>
      <c r="B3905" s="25" t="s">
        <v>2787</v>
      </c>
      <c r="C3905" s="26" t="s">
        <v>2788</v>
      </c>
      <c r="D3905" s="26" t="s">
        <v>2789</v>
      </c>
      <c r="E3905" s="27" t="s">
        <v>63</v>
      </c>
      <c r="F3905" s="32" t="s">
        <v>14178</v>
      </c>
      <c r="G3905" s="32" t="s">
        <v>2608</v>
      </c>
      <c r="H3905" s="29">
        <v>44670</v>
      </c>
      <c r="I3905" s="29">
        <v>45035</v>
      </c>
      <c r="J3905" s="17" t="str">
        <f>IF(Ugovori_OPULJP[[#This Row],[DATUM ZAVRŠETKA OPERACIJE]]&gt;DATE(2023,12,31),"u provedbi","završen")</f>
        <v>završen</v>
      </c>
      <c r="K3905" s="37" t="s">
        <v>20</v>
      </c>
      <c r="L3905" s="37" t="s">
        <v>21</v>
      </c>
      <c r="M3905" s="59" t="s">
        <v>3114</v>
      </c>
      <c r="N3905" s="18">
        <v>0.15</v>
      </c>
      <c r="O3905" s="19">
        <f>Ugovori_OPULJP[[#This Row],[Bespovratna sredstva - Ukupno (EU+Nac) HRK
= Ukupna ugovorena vrijednost bespovratnih sredstava]]*Ugovori_OPULJP[[#This Row],[EU STOPA SUFINANCIRANJA %
EU CO-FINANCING RATE %]]</f>
        <v>388121.89999999997</v>
      </c>
      <c r="P3905" s="20">
        <f>Ugovori_OPULJP[[#This Row],[Bespovratna sredstva - EU dio - HRK]]/7.5345</f>
        <v>51512.628575220646</v>
      </c>
      <c r="Q3905" s="19">
        <f>Ugovori_OPULJP[[#This Row],[Bespovratna sredstva - Ukupno (EU+Nac) HRK
= Ukupna ugovorena vrijednost bespovratnih sredstava]]*Ugovori_OPULJP[[#This Row],[STOPA NACIONALNOG SUFINANCIRANJA %]]</f>
        <v>68492.099999999991</v>
      </c>
      <c r="R3905" s="20">
        <f>Ugovori_OPULJP[[#This Row],[Bespovratna sredstva - Nacionalni dio - HRK]]/7.5345</f>
        <v>9090.4638662154066</v>
      </c>
      <c r="S3905" s="21">
        <v>456614</v>
      </c>
      <c r="T3905" s="22">
        <f>Ugovori_OPULJP[[#This Row],[Bespovratna sredstva - Ukupno (EU+Nac) HRK
= Ukupna ugovorena vrijednost bespovratnih sredstava]]/7.5345</f>
        <v>60603.092441436056</v>
      </c>
      <c r="U3905" s="19">
        <v>0</v>
      </c>
      <c r="V3905" s="20">
        <f>Ugovori_OPULJP[[#This Row],[Javni doprinos korisnika - HRK]]/7.5345</f>
        <v>0</v>
      </c>
      <c r="W3905" s="19">
        <v>0</v>
      </c>
      <c r="X3905" s="20">
        <f>Ugovori_OPULJP[[#This Row],[Privatni doprinos korisnika - HRK]]/7.5345</f>
        <v>0</v>
      </c>
      <c r="Y3905" s="21">
        <f>Ugovori_OPULJP[[#This Row],[Bespovratna sredstva - Ukupno (EU+Nac) HRK
= Ukupna ugovorena vrijednost bespovratnih sredstava]]+Ugovori_OPULJP[[#This Row],[Javni doprinos korisnika - HRK]]+Ugovori_OPULJP[[#This Row],[Privatni doprinos korisnika - HRK]]</f>
        <v>456614</v>
      </c>
      <c r="Z3905" s="22">
        <f>Ugovori_OPULJP[[#This Row],[UKUPNI PRIHVATLJIVI IZDACI
TOTAL ELIGIBLE EXPENDITURE
= Bespovratna sredstva ukupno + doprinos korisnika
= Ukupni prihvatljivi troškovi
= Ukupna ugovorena vrijednost projekta HRK]]/7.5345</f>
        <v>60603.092441436056</v>
      </c>
      <c r="AA3905" s="13" t="s">
        <v>2792</v>
      </c>
      <c r="AB3905" s="13" t="s">
        <v>145</v>
      </c>
      <c r="AC3905" s="91" t="s">
        <v>14179</v>
      </c>
      <c r="AD3905" s="12" t="s">
        <v>2794</v>
      </c>
    </row>
    <row r="3906" spans="1:30" ht="88.5" customHeight="1" x14ac:dyDescent="0.3">
      <c r="A3906" s="31" t="s">
        <v>14180</v>
      </c>
      <c r="B3906" s="25" t="s">
        <v>2787</v>
      </c>
      <c r="C3906" s="26" t="s">
        <v>2788</v>
      </c>
      <c r="D3906" s="40" t="s">
        <v>2789</v>
      </c>
      <c r="E3906" s="13" t="s">
        <v>63</v>
      </c>
      <c r="F3906" s="32" t="s">
        <v>14181</v>
      </c>
      <c r="G3906" s="32" t="s">
        <v>14182</v>
      </c>
      <c r="H3906" s="29">
        <v>44670</v>
      </c>
      <c r="I3906" s="29">
        <v>45035</v>
      </c>
      <c r="J3906" s="17" t="str">
        <f>IF(Ugovori_OPULJP[[#This Row],[DATUM ZAVRŠETKA OPERACIJE]]&gt;DATE(2023,12,31),"u provedbi","završen")</f>
        <v>završen</v>
      </c>
      <c r="K3906" s="37" t="s">
        <v>14183</v>
      </c>
      <c r="L3906" s="37" t="s">
        <v>86</v>
      </c>
      <c r="M3906" s="18">
        <v>0.85</v>
      </c>
      <c r="N3906" s="18">
        <v>0.15</v>
      </c>
      <c r="O3906" s="19">
        <f>Ugovori_OPULJP[[#This Row],[Bespovratna sredstva - Ukupno (EU+Nac) HRK
= Ukupna ugovorena vrijednost bespovratnih sredstava]]*Ugovori_OPULJP[[#This Row],[EU STOPA SUFINANCIRANJA %
EU CO-FINANCING RATE %]]</f>
        <v>374767.76250000001</v>
      </c>
      <c r="P3906" s="20">
        <f>Ugovori_OPULJP[[#This Row],[Bespovratna sredstva - EU dio - HRK]]/7.5345</f>
        <v>49740.229942265578</v>
      </c>
      <c r="Q3906" s="19">
        <f>Ugovori_OPULJP[[#This Row],[Bespovratna sredstva - Ukupno (EU+Nac) HRK
= Ukupna ugovorena vrijednost bespovratnih sredstava]]*Ugovori_OPULJP[[#This Row],[STOPA NACIONALNOG SUFINANCIRANJA %]]</f>
        <v>66135.487500000003</v>
      </c>
      <c r="R3906" s="20">
        <f>Ugovori_OPULJP[[#This Row],[Bespovratna sredstva - Nacionalni dio - HRK]]/7.5345</f>
        <v>8777.6876368703961</v>
      </c>
      <c r="S3906" s="21">
        <v>440903.25</v>
      </c>
      <c r="T3906" s="22">
        <f>Ugovori_OPULJP[[#This Row],[Bespovratna sredstva - Ukupno (EU+Nac) HRK
= Ukupna ugovorena vrijednost bespovratnih sredstava]]/7.5345</f>
        <v>58517.917579135974</v>
      </c>
      <c r="U3906" s="19">
        <v>0</v>
      </c>
      <c r="V3906" s="20">
        <f>Ugovori_OPULJP[[#This Row],[Javni doprinos korisnika - HRK]]/7.5345</f>
        <v>0</v>
      </c>
      <c r="W3906" s="19">
        <v>0</v>
      </c>
      <c r="X3906" s="20">
        <f>Ugovori_OPULJP[[#This Row],[Privatni doprinos korisnika - HRK]]/7.5345</f>
        <v>0</v>
      </c>
      <c r="Y3906" s="21">
        <f>Ugovori_OPULJP[[#This Row],[Bespovratna sredstva - Ukupno (EU+Nac) HRK
= Ukupna ugovorena vrijednost bespovratnih sredstava]]+Ugovori_OPULJP[[#This Row],[Javni doprinos korisnika - HRK]]+Ugovori_OPULJP[[#This Row],[Privatni doprinos korisnika - HRK]]</f>
        <v>440903.25</v>
      </c>
      <c r="Z3906" s="22">
        <f>Ugovori_OPULJP[[#This Row],[UKUPNI PRIHVATLJIVI IZDACI
TOTAL ELIGIBLE EXPENDITURE
= Bespovratna sredstva ukupno + doprinos korisnika
= Ukupni prihvatljivi troškovi
= Ukupna ugovorena vrijednost projekta HRK]]/7.5345</f>
        <v>58517.917579135974</v>
      </c>
      <c r="AA3906" s="13" t="s">
        <v>2792</v>
      </c>
      <c r="AB3906" s="13" t="s">
        <v>145</v>
      </c>
      <c r="AC3906" s="91" t="s">
        <v>14184</v>
      </c>
      <c r="AD3906" s="12" t="s">
        <v>2794</v>
      </c>
    </row>
    <row r="3907" spans="1:30" ht="88.5" customHeight="1" x14ac:dyDescent="0.3">
      <c r="A3907" s="36" t="s">
        <v>14185</v>
      </c>
      <c r="B3907" s="25" t="s">
        <v>2787</v>
      </c>
      <c r="C3907" s="26" t="s">
        <v>2788</v>
      </c>
      <c r="D3907" s="40" t="s">
        <v>2789</v>
      </c>
      <c r="E3907" s="13" t="s">
        <v>63</v>
      </c>
      <c r="F3907" s="32" t="s">
        <v>14186</v>
      </c>
      <c r="G3907" s="34" t="s">
        <v>13295</v>
      </c>
      <c r="H3907" s="29">
        <v>44735</v>
      </c>
      <c r="I3907" s="29">
        <v>45192</v>
      </c>
      <c r="J3907" s="17" t="str">
        <f>IF(Ugovori_OPULJP[[#This Row],[DATUM ZAVRŠETKA OPERACIJE]]&gt;DATE(2023,12,31),"u provedbi","završen")</f>
        <v>završen</v>
      </c>
      <c r="K3907" s="28" t="s">
        <v>21</v>
      </c>
      <c r="L3907" s="28" t="s">
        <v>21</v>
      </c>
      <c r="M3907" s="18">
        <v>0.85</v>
      </c>
      <c r="N3907" s="18">
        <v>0.15</v>
      </c>
      <c r="O3907" s="19">
        <f>Ugovori_OPULJP[[#This Row],[Bespovratna sredstva - Ukupno (EU+Nac) HRK
= Ukupna ugovorena vrijednost bespovratnih sredstava]]*Ugovori_OPULJP[[#This Row],[EU STOPA SUFINANCIRANJA %
EU CO-FINANCING RATE %]]</f>
        <v>356086.47100000002</v>
      </c>
      <c r="P3907" s="20">
        <f>Ugovori_OPULJP[[#This Row],[Bespovratna sredstva - EU dio - HRK]]/7.5345</f>
        <v>47260.796469573295</v>
      </c>
      <c r="Q3907" s="19">
        <f>Ugovori_OPULJP[[#This Row],[Bespovratna sredstva - Ukupno (EU+Nac) HRK
= Ukupna ugovorena vrijednost bespovratnih sredstava]]*Ugovori_OPULJP[[#This Row],[STOPA NACIONALNOG SUFINANCIRANJA %]]</f>
        <v>62838.788999999997</v>
      </c>
      <c r="R3907" s="20">
        <f>Ugovori_OPULJP[[#This Row],[Bespovratna sredstva - Nacionalni dio - HRK]]/7.5345</f>
        <v>8340.14055345411</v>
      </c>
      <c r="S3907" s="21">
        <v>418925.26</v>
      </c>
      <c r="T3907" s="22">
        <f>Ugovori_OPULJP[[#This Row],[Bespovratna sredstva - Ukupno (EU+Nac) HRK
= Ukupna ugovorena vrijednost bespovratnih sredstava]]/7.5345</f>
        <v>55600.937023027407</v>
      </c>
      <c r="U3907" s="19">
        <v>0</v>
      </c>
      <c r="V3907" s="20">
        <f>Ugovori_OPULJP[[#This Row],[Javni doprinos korisnika - HRK]]/7.5345</f>
        <v>0</v>
      </c>
      <c r="W3907" s="19">
        <v>0</v>
      </c>
      <c r="X3907" s="20">
        <f>Ugovori_OPULJP[[#This Row],[Privatni doprinos korisnika - HRK]]/7.5345</f>
        <v>0</v>
      </c>
      <c r="Y3907" s="21">
        <f>Ugovori_OPULJP[[#This Row],[Bespovratna sredstva - Ukupno (EU+Nac) HRK
= Ukupna ugovorena vrijednost bespovratnih sredstava]]+Ugovori_OPULJP[[#This Row],[Javni doprinos korisnika - HRK]]+Ugovori_OPULJP[[#This Row],[Privatni doprinos korisnika - HRK]]</f>
        <v>418925.26</v>
      </c>
      <c r="Z3907" s="22">
        <f>Ugovori_OPULJP[[#This Row],[UKUPNI PRIHVATLJIVI IZDACI
TOTAL ELIGIBLE EXPENDITURE
= Bespovratna sredstva ukupno + doprinos korisnika
= Ukupni prihvatljivi troškovi
= Ukupna ugovorena vrijednost projekta HRK]]/7.5345</f>
        <v>55600.937023027407</v>
      </c>
      <c r="AA3907" s="13" t="s">
        <v>2792</v>
      </c>
      <c r="AB3907" s="13" t="s">
        <v>145</v>
      </c>
      <c r="AC3907" s="91" t="s">
        <v>14187</v>
      </c>
      <c r="AD3907" s="12" t="s">
        <v>2794</v>
      </c>
    </row>
    <row r="3908" spans="1:30" ht="88.5" customHeight="1" x14ac:dyDescent="0.3">
      <c r="A3908" s="36" t="s">
        <v>14188</v>
      </c>
      <c r="B3908" s="25" t="s">
        <v>2787</v>
      </c>
      <c r="C3908" s="26" t="s">
        <v>2788</v>
      </c>
      <c r="D3908" s="40" t="s">
        <v>2789</v>
      </c>
      <c r="E3908" s="13" t="s">
        <v>63</v>
      </c>
      <c r="F3908" s="32" t="s">
        <v>14189</v>
      </c>
      <c r="G3908" s="32" t="s">
        <v>14190</v>
      </c>
      <c r="H3908" s="29">
        <v>44553</v>
      </c>
      <c r="I3908" s="29">
        <v>45100</v>
      </c>
      <c r="J3908" s="17" t="str">
        <f>IF(Ugovori_OPULJP[[#This Row],[DATUM ZAVRŠETKA OPERACIJE]]&gt;DATE(2023,12,31),"u provedbi","završen")</f>
        <v>završen</v>
      </c>
      <c r="K3908" s="37" t="s">
        <v>136</v>
      </c>
      <c r="L3908" s="28" t="s">
        <v>586</v>
      </c>
      <c r="M3908" s="46" t="s">
        <v>3114</v>
      </c>
      <c r="N3908" s="18">
        <v>0.15</v>
      </c>
      <c r="O3908" s="19">
        <f>Ugovori_OPULJP[[#This Row],[Bespovratna sredstva - Ukupno (EU+Nac) HRK
= Ukupna ugovorena vrijednost bespovratnih sredstava]]*Ugovori_OPULJP[[#This Row],[EU STOPA SUFINANCIRANJA %
EU CO-FINANCING RATE %]]</f>
        <v>320204.19699999999</v>
      </c>
      <c r="P3908" s="20">
        <f>Ugovori_OPULJP[[#This Row],[Bespovratna sredstva - EU dio - HRK]]/7.5345</f>
        <v>42498.400291990176</v>
      </c>
      <c r="Q3908" s="19">
        <f>Ugovori_OPULJP[[#This Row],[Bespovratna sredstva - Ukupno (EU+Nac) HRK
= Ukupna ugovorena vrijednost bespovratnih sredstava]]*Ugovori_OPULJP[[#This Row],[STOPA NACIONALNOG SUFINANCIRANJA %]]</f>
        <v>56506.623</v>
      </c>
      <c r="R3908" s="20">
        <f>Ugovori_OPULJP[[#This Row],[Bespovratna sredstva - Nacionalni dio - HRK]]/7.5345</f>
        <v>7499.7176985865017</v>
      </c>
      <c r="S3908" s="21">
        <v>376710.82</v>
      </c>
      <c r="T3908" s="22">
        <f>Ugovori_OPULJP[[#This Row],[Bespovratna sredstva - Ukupno (EU+Nac) HRK
= Ukupna ugovorena vrijednost bespovratnih sredstava]]/7.5345</f>
        <v>49998.117990576677</v>
      </c>
      <c r="U3908" s="19">
        <v>0</v>
      </c>
      <c r="V3908" s="20">
        <f>Ugovori_OPULJP[[#This Row],[Javni doprinos korisnika - HRK]]/7.5345</f>
        <v>0</v>
      </c>
      <c r="W3908" s="19">
        <v>0</v>
      </c>
      <c r="X3908" s="20">
        <f>Ugovori_OPULJP[[#This Row],[Privatni doprinos korisnika - HRK]]/7.5345</f>
        <v>0</v>
      </c>
      <c r="Y3908" s="21">
        <f>Ugovori_OPULJP[[#This Row],[Bespovratna sredstva - Ukupno (EU+Nac) HRK
= Ukupna ugovorena vrijednost bespovratnih sredstava]]+Ugovori_OPULJP[[#This Row],[Javni doprinos korisnika - HRK]]+Ugovori_OPULJP[[#This Row],[Privatni doprinos korisnika - HRK]]</f>
        <v>376710.82</v>
      </c>
      <c r="Z3908" s="22">
        <f>Ugovori_OPULJP[[#This Row],[UKUPNI PRIHVATLJIVI IZDACI
TOTAL ELIGIBLE EXPENDITURE
= Bespovratna sredstva ukupno + doprinos korisnika
= Ukupni prihvatljivi troškovi
= Ukupna ugovorena vrijednost projekta HRK]]/7.5345</f>
        <v>49998.117990576677</v>
      </c>
      <c r="AA3908" s="13" t="s">
        <v>2792</v>
      </c>
      <c r="AB3908" s="13" t="s">
        <v>145</v>
      </c>
      <c r="AC3908" s="91" t="s">
        <v>14191</v>
      </c>
      <c r="AD3908" s="12" t="s">
        <v>2794</v>
      </c>
    </row>
    <row r="3909" spans="1:30" ht="88.5" customHeight="1" x14ac:dyDescent="0.3">
      <c r="A3909" s="36" t="s">
        <v>14192</v>
      </c>
      <c r="B3909" s="25" t="s">
        <v>2787</v>
      </c>
      <c r="C3909" s="26" t="s">
        <v>2788</v>
      </c>
      <c r="D3909" s="40" t="s">
        <v>2789</v>
      </c>
      <c r="E3909" s="13" t="s">
        <v>63</v>
      </c>
      <c r="F3909" s="32" t="s">
        <v>14193</v>
      </c>
      <c r="G3909" s="14" t="s">
        <v>2543</v>
      </c>
      <c r="H3909" s="29">
        <v>44735</v>
      </c>
      <c r="I3909" s="29">
        <v>45283</v>
      </c>
      <c r="J3909" s="17" t="str">
        <f>IF(Ugovori_OPULJP[[#This Row],[DATUM ZAVRŠETKA OPERACIJE]]&gt;DATE(2023,12,31),"u provedbi","završen")</f>
        <v>završen</v>
      </c>
      <c r="K3909" s="28" t="s">
        <v>14194</v>
      </c>
      <c r="L3909" s="28" t="s">
        <v>262</v>
      </c>
      <c r="M3909" s="38">
        <v>0.85</v>
      </c>
      <c r="N3909" s="38">
        <v>0.15</v>
      </c>
      <c r="O3909" s="19">
        <f>Ugovori_OPULJP[[#This Row],[Bespovratna sredstva - Ukupno (EU+Nac) HRK
= Ukupna ugovorena vrijednost bespovratnih sredstava]]*Ugovori_OPULJP[[#This Row],[EU STOPA SUFINANCIRANJA %
EU CO-FINANCING RATE %]]</f>
        <v>413503.79249999998</v>
      </c>
      <c r="P3909" s="20">
        <f>Ugovori_OPULJP[[#This Row],[Bespovratna sredstva - EU dio - HRK]]/7.5345</f>
        <v>54881.384630698783</v>
      </c>
      <c r="Q3909" s="19">
        <f>Ugovori_OPULJP[[#This Row],[Bespovratna sredstva - Ukupno (EU+Nac) HRK
= Ukupna ugovorena vrijednost bespovratnih sredstava]]*Ugovori_OPULJP[[#This Row],[STOPA NACIONALNOG SUFINANCIRANJA %]]</f>
        <v>72971.257499999992</v>
      </c>
      <c r="R3909" s="20">
        <f>Ugovori_OPULJP[[#This Row],[Bespovratna sredstva - Nacionalni dio - HRK]]/7.5345</f>
        <v>9684.9502289468437</v>
      </c>
      <c r="S3909" s="21">
        <v>486475.05</v>
      </c>
      <c r="T3909" s="22">
        <f>Ugovori_OPULJP[[#This Row],[Bespovratna sredstva - Ukupno (EU+Nac) HRK
= Ukupna ugovorena vrijednost bespovratnih sredstava]]/7.5345</f>
        <v>64566.334859645627</v>
      </c>
      <c r="U3909" s="19">
        <v>0</v>
      </c>
      <c r="V3909" s="20">
        <f>Ugovori_OPULJP[[#This Row],[Javni doprinos korisnika - HRK]]/7.5345</f>
        <v>0</v>
      </c>
      <c r="W3909" s="19">
        <v>0</v>
      </c>
      <c r="X3909" s="20">
        <f>Ugovori_OPULJP[[#This Row],[Privatni doprinos korisnika - HRK]]/7.5345</f>
        <v>0</v>
      </c>
      <c r="Y3909" s="21">
        <f>Ugovori_OPULJP[[#This Row],[Bespovratna sredstva - Ukupno (EU+Nac) HRK
= Ukupna ugovorena vrijednost bespovratnih sredstava]]+Ugovori_OPULJP[[#This Row],[Javni doprinos korisnika - HRK]]+Ugovori_OPULJP[[#This Row],[Privatni doprinos korisnika - HRK]]</f>
        <v>486475.05</v>
      </c>
      <c r="Z3909" s="22">
        <f>Ugovori_OPULJP[[#This Row],[UKUPNI PRIHVATLJIVI IZDACI
TOTAL ELIGIBLE EXPENDITURE
= Bespovratna sredstva ukupno + doprinos korisnika
= Ukupni prihvatljivi troškovi
= Ukupna ugovorena vrijednost projekta HRK]]/7.5345</f>
        <v>64566.334859645627</v>
      </c>
      <c r="AA3909" s="13" t="s">
        <v>2792</v>
      </c>
      <c r="AB3909" s="13" t="s">
        <v>145</v>
      </c>
      <c r="AC3909" s="91" t="s">
        <v>14195</v>
      </c>
      <c r="AD3909" s="12" t="s">
        <v>2794</v>
      </c>
    </row>
    <row r="3910" spans="1:30" ht="88.5" customHeight="1" x14ac:dyDescent="0.3">
      <c r="A3910" s="36" t="s">
        <v>14196</v>
      </c>
      <c r="B3910" s="25" t="s">
        <v>2787</v>
      </c>
      <c r="C3910" s="26" t="s">
        <v>2788</v>
      </c>
      <c r="D3910" s="40" t="s">
        <v>2789</v>
      </c>
      <c r="E3910" s="13" t="s">
        <v>63</v>
      </c>
      <c r="F3910" s="32" t="s">
        <v>14197</v>
      </c>
      <c r="G3910" s="34" t="s">
        <v>65</v>
      </c>
      <c r="H3910" s="29">
        <v>44819</v>
      </c>
      <c r="I3910" s="29">
        <v>45184</v>
      </c>
      <c r="J3910" s="17" t="str">
        <f>IF(Ugovori_OPULJP[[#This Row],[DATUM ZAVRŠETKA OPERACIJE]]&gt;DATE(2023,12,31),"u provedbi","završen")</f>
        <v>završen</v>
      </c>
      <c r="K3910" s="28" t="s">
        <v>9411</v>
      </c>
      <c r="L3910" s="37" t="s">
        <v>66</v>
      </c>
      <c r="M3910" s="18">
        <v>0.85</v>
      </c>
      <c r="N3910" s="18">
        <v>0.15</v>
      </c>
      <c r="O3910" s="19">
        <f>Ugovori_OPULJP[[#This Row],[Bespovratna sredstva - Ukupno (EU+Nac) HRK
= Ukupna ugovorena vrijednost bespovratnih sredstava]]*Ugovori_OPULJP[[#This Row],[EU STOPA SUFINANCIRANJA %
EU CO-FINANCING RATE %]]</f>
        <v>394878.09100000001</v>
      </c>
      <c r="P3910" s="20">
        <f>Ugovori_OPULJP[[#This Row],[Bespovratna sredstva - EU dio - HRK]]/7.5345</f>
        <v>52409.329218926272</v>
      </c>
      <c r="Q3910" s="19">
        <f>Ugovori_OPULJP[[#This Row],[Bespovratna sredstva - Ukupno (EU+Nac) HRK
= Ukupna ugovorena vrijednost bespovratnih sredstava]]*Ugovori_OPULJP[[#This Row],[STOPA NACIONALNOG SUFINANCIRANJA %]]</f>
        <v>69684.369000000006</v>
      </c>
      <c r="R3910" s="20">
        <f>Ugovori_OPULJP[[#This Row],[Bespovratna sredstva - Nacionalni dio - HRK]]/7.5345</f>
        <v>9248.7051562811066</v>
      </c>
      <c r="S3910" s="21">
        <v>464562.46</v>
      </c>
      <c r="T3910" s="22">
        <f>Ugovori_OPULJP[[#This Row],[Bespovratna sredstva - Ukupno (EU+Nac) HRK
= Ukupna ugovorena vrijednost bespovratnih sredstava]]/7.5345</f>
        <v>61658.034375207382</v>
      </c>
      <c r="U3910" s="19">
        <v>0</v>
      </c>
      <c r="V3910" s="20">
        <f>Ugovori_OPULJP[[#This Row],[Javni doprinos korisnika - HRK]]/7.5345</f>
        <v>0</v>
      </c>
      <c r="W3910" s="19">
        <v>0</v>
      </c>
      <c r="X3910" s="20">
        <f>Ugovori_OPULJP[[#This Row],[Privatni doprinos korisnika - HRK]]/7.5345</f>
        <v>0</v>
      </c>
      <c r="Y3910" s="21">
        <f>Ugovori_OPULJP[[#This Row],[Bespovratna sredstva - Ukupno (EU+Nac) HRK
= Ukupna ugovorena vrijednost bespovratnih sredstava]]+Ugovori_OPULJP[[#This Row],[Javni doprinos korisnika - HRK]]+Ugovori_OPULJP[[#This Row],[Privatni doprinos korisnika - HRK]]</f>
        <v>464562.46</v>
      </c>
      <c r="Z3910" s="22">
        <f>Ugovori_OPULJP[[#This Row],[UKUPNI PRIHVATLJIVI IZDACI
TOTAL ELIGIBLE EXPENDITURE
= Bespovratna sredstva ukupno + doprinos korisnika
= Ukupni prihvatljivi troškovi
= Ukupna ugovorena vrijednost projekta HRK]]/7.5345</f>
        <v>61658.034375207382</v>
      </c>
      <c r="AA3910" s="13" t="s">
        <v>2792</v>
      </c>
      <c r="AB3910" s="13" t="s">
        <v>145</v>
      </c>
      <c r="AC3910" s="91" t="s">
        <v>14198</v>
      </c>
      <c r="AD3910" s="12" t="s">
        <v>2794</v>
      </c>
    </row>
    <row r="3911" spans="1:30" ht="88.5" customHeight="1" x14ac:dyDescent="0.3">
      <c r="A3911" s="36" t="s">
        <v>14199</v>
      </c>
      <c r="B3911" s="25" t="s">
        <v>2787</v>
      </c>
      <c r="C3911" s="26" t="s">
        <v>2788</v>
      </c>
      <c r="D3911" s="40" t="s">
        <v>2789</v>
      </c>
      <c r="E3911" s="13" t="s">
        <v>63</v>
      </c>
      <c r="F3911" s="32" t="s">
        <v>14200</v>
      </c>
      <c r="G3911" s="34" t="s">
        <v>191</v>
      </c>
      <c r="H3911" s="29">
        <v>44735</v>
      </c>
      <c r="I3911" s="29">
        <v>45100</v>
      </c>
      <c r="J3911" s="17" t="str">
        <f>IF(Ugovori_OPULJP[[#This Row],[DATUM ZAVRŠETKA OPERACIJE]]&gt;DATE(2023,12,31),"u provedbi","završen")</f>
        <v>završen</v>
      </c>
      <c r="K3911" s="28" t="s">
        <v>192</v>
      </c>
      <c r="L3911" s="28" t="s">
        <v>192</v>
      </c>
      <c r="M3911" s="18">
        <v>0.85</v>
      </c>
      <c r="N3911" s="18">
        <v>0.15</v>
      </c>
      <c r="O3911" s="19">
        <f>Ugovori_OPULJP[[#This Row],[Bespovratna sredstva - Ukupno (EU+Nac) HRK
= Ukupna ugovorena vrijednost bespovratnih sredstava]]*Ugovori_OPULJP[[#This Row],[EU STOPA SUFINANCIRANJA %
EU CO-FINANCING RATE %]]</f>
        <v>371615.52899999998</v>
      </c>
      <c r="P3911" s="20">
        <f>Ugovori_OPULJP[[#This Row],[Bespovratna sredstva - EU dio - HRK]]/7.5345</f>
        <v>49321.856659366909</v>
      </c>
      <c r="Q3911" s="19">
        <f>Ugovori_OPULJP[[#This Row],[Bespovratna sredstva - Ukupno (EU+Nac) HRK
= Ukupna ugovorena vrijednost bespovratnih sredstava]]*Ugovori_OPULJP[[#This Row],[STOPA NACIONALNOG SUFINANCIRANJA %]]</f>
        <v>65579.210999999996</v>
      </c>
      <c r="R3911" s="20">
        <f>Ugovori_OPULJP[[#This Row],[Bespovratna sredstva - Nacionalni dio - HRK]]/7.5345</f>
        <v>8703.8570575353369</v>
      </c>
      <c r="S3911" s="21">
        <v>437194.74</v>
      </c>
      <c r="T3911" s="22">
        <f>Ugovori_OPULJP[[#This Row],[Bespovratna sredstva - Ukupno (EU+Nac) HRK
= Ukupna ugovorena vrijednost bespovratnih sredstava]]/7.5345</f>
        <v>58025.713716902246</v>
      </c>
      <c r="U3911" s="19">
        <v>0</v>
      </c>
      <c r="V3911" s="20">
        <f>Ugovori_OPULJP[[#This Row],[Javni doprinos korisnika - HRK]]/7.5345</f>
        <v>0</v>
      </c>
      <c r="W3911" s="19">
        <v>0</v>
      </c>
      <c r="X3911" s="20">
        <f>Ugovori_OPULJP[[#This Row],[Privatni doprinos korisnika - HRK]]/7.5345</f>
        <v>0</v>
      </c>
      <c r="Y3911" s="21">
        <f>Ugovori_OPULJP[[#This Row],[Bespovratna sredstva - Ukupno (EU+Nac) HRK
= Ukupna ugovorena vrijednost bespovratnih sredstava]]+Ugovori_OPULJP[[#This Row],[Javni doprinos korisnika - HRK]]+Ugovori_OPULJP[[#This Row],[Privatni doprinos korisnika - HRK]]</f>
        <v>437194.74</v>
      </c>
      <c r="Z3911" s="22">
        <f>Ugovori_OPULJP[[#This Row],[UKUPNI PRIHVATLJIVI IZDACI
TOTAL ELIGIBLE EXPENDITURE
= Bespovratna sredstva ukupno + doprinos korisnika
= Ukupni prihvatljivi troškovi
= Ukupna ugovorena vrijednost projekta HRK]]/7.5345</f>
        <v>58025.713716902246</v>
      </c>
      <c r="AA3911" s="13" t="s">
        <v>2792</v>
      </c>
      <c r="AB3911" s="13" t="s">
        <v>145</v>
      </c>
      <c r="AC3911" s="91" t="s">
        <v>14201</v>
      </c>
      <c r="AD3911" s="12" t="s">
        <v>2794</v>
      </c>
    </row>
    <row r="3912" spans="1:30" ht="88.5" customHeight="1" x14ac:dyDescent="0.3">
      <c r="A3912" s="31" t="s">
        <v>14202</v>
      </c>
      <c r="B3912" s="25" t="s">
        <v>2787</v>
      </c>
      <c r="C3912" s="26" t="s">
        <v>2788</v>
      </c>
      <c r="D3912" s="40" t="s">
        <v>2789</v>
      </c>
      <c r="E3912" s="13" t="s">
        <v>63</v>
      </c>
      <c r="F3912" s="32" t="s">
        <v>14203</v>
      </c>
      <c r="G3912" s="32" t="s">
        <v>2637</v>
      </c>
      <c r="H3912" s="29">
        <v>44670</v>
      </c>
      <c r="I3912" s="29">
        <v>45126</v>
      </c>
      <c r="J3912" s="17" t="str">
        <f>IF(Ugovori_OPULJP[[#This Row],[DATUM ZAVRŠETKA OPERACIJE]]&gt;DATE(2023,12,31),"u provedbi","završen")</f>
        <v>završen</v>
      </c>
      <c r="K3912" s="37" t="s">
        <v>81</v>
      </c>
      <c r="L3912" s="37" t="s">
        <v>81</v>
      </c>
      <c r="M3912" s="18">
        <v>0.85</v>
      </c>
      <c r="N3912" s="18">
        <v>0.15</v>
      </c>
      <c r="O3912" s="19">
        <f>Ugovori_OPULJP[[#This Row],[Bespovratna sredstva - Ukupno (EU+Nac) HRK
= Ukupna ugovorena vrijednost bespovratnih sredstava]]*Ugovori_OPULJP[[#This Row],[EU STOPA SUFINANCIRANJA %
EU CO-FINANCING RATE %]]</f>
        <v>421876.25</v>
      </c>
      <c r="P3912" s="20">
        <f>Ugovori_OPULJP[[#This Row],[Bespovratna sredstva - EU dio - HRK]]/7.5345</f>
        <v>55992.600703430879</v>
      </c>
      <c r="Q3912" s="19">
        <f>Ugovori_OPULJP[[#This Row],[Bespovratna sredstva - Ukupno (EU+Nac) HRK
= Ukupna ugovorena vrijednost bespovratnih sredstava]]*Ugovori_OPULJP[[#This Row],[STOPA NACIONALNOG SUFINANCIRANJA %]]</f>
        <v>74448.75</v>
      </c>
      <c r="R3912" s="20">
        <f>Ugovori_OPULJP[[#This Row],[Bespovratna sredstva - Nacionalni dio - HRK]]/7.5345</f>
        <v>9881.0471829583912</v>
      </c>
      <c r="S3912" s="21">
        <v>496325</v>
      </c>
      <c r="T3912" s="22">
        <f>Ugovori_OPULJP[[#This Row],[Bespovratna sredstva - Ukupno (EU+Nac) HRK
= Ukupna ugovorena vrijednost bespovratnih sredstava]]/7.5345</f>
        <v>65873.64788638927</v>
      </c>
      <c r="U3912" s="19">
        <v>0</v>
      </c>
      <c r="V3912" s="20">
        <f>Ugovori_OPULJP[[#This Row],[Javni doprinos korisnika - HRK]]/7.5345</f>
        <v>0</v>
      </c>
      <c r="W3912" s="19">
        <v>0</v>
      </c>
      <c r="X3912" s="20">
        <f>Ugovori_OPULJP[[#This Row],[Privatni doprinos korisnika - HRK]]/7.5345</f>
        <v>0</v>
      </c>
      <c r="Y3912" s="21">
        <f>Ugovori_OPULJP[[#This Row],[Bespovratna sredstva - Ukupno (EU+Nac) HRK
= Ukupna ugovorena vrijednost bespovratnih sredstava]]+Ugovori_OPULJP[[#This Row],[Javni doprinos korisnika - HRK]]+Ugovori_OPULJP[[#This Row],[Privatni doprinos korisnika - HRK]]</f>
        <v>496325</v>
      </c>
      <c r="Z3912" s="22">
        <f>Ugovori_OPULJP[[#This Row],[UKUPNI PRIHVATLJIVI IZDACI
TOTAL ELIGIBLE EXPENDITURE
= Bespovratna sredstva ukupno + doprinos korisnika
= Ukupni prihvatljivi troškovi
= Ukupna ugovorena vrijednost projekta HRK]]/7.5345</f>
        <v>65873.64788638927</v>
      </c>
      <c r="AA3912" s="13" t="s">
        <v>2792</v>
      </c>
      <c r="AB3912" s="13" t="s">
        <v>145</v>
      </c>
      <c r="AC3912" s="91" t="s">
        <v>14204</v>
      </c>
      <c r="AD3912" s="12" t="s">
        <v>2794</v>
      </c>
    </row>
    <row r="3913" spans="1:30" ht="88.5" customHeight="1" x14ac:dyDescent="0.3">
      <c r="A3913" s="36" t="s">
        <v>14205</v>
      </c>
      <c r="B3913" s="25" t="s">
        <v>2787</v>
      </c>
      <c r="C3913" s="26" t="s">
        <v>2788</v>
      </c>
      <c r="D3913" s="40" t="s">
        <v>2789</v>
      </c>
      <c r="E3913" s="13" t="s">
        <v>63</v>
      </c>
      <c r="F3913" s="32" t="s">
        <v>14206</v>
      </c>
      <c r="G3913" s="34" t="s">
        <v>14207</v>
      </c>
      <c r="H3913" s="29">
        <v>44735</v>
      </c>
      <c r="I3913" s="29">
        <v>45192</v>
      </c>
      <c r="J3913" s="17" t="str">
        <f>IF(Ugovori_OPULJP[[#This Row],[DATUM ZAVRŠETKA OPERACIJE]]&gt;DATE(2023,12,31),"u provedbi","završen")</f>
        <v>završen</v>
      </c>
      <c r="K3913" s="28" t="s">
        <v>10480</v>
      </c>
      <c r="L3913" s="28" t="s">
        <v>21</v>
      </c>
      <c r="M3913" s="18">
        <v>0.85</v>
      </c>
      <c r="N3913" s="18">
        <v>0.15</v>
      </c>
      <c r="O3913" s="19">
        <f>Ugovori_OPULJP[[#This Row],[Bespovratna sredstva - Ukupno (EU+Nac) HRK
= Ukupna ugovorena vrijednost bespovratnih sredstava]]*Ugovori_OPULJP[[#This Row],[EU STOPA SUFINANCIRANJA %
EU CO-FINANCING RATE %]]</f>
        <v>305574.65999999997</v>
      </c>
      <c r="P3913" s="20">
        <f>Ugovori_OPULJP[[#This Row],[Bespovratna sredstva - EU dio - HRK]]/7.5345</f>
        <v>40556.727055544492</v>
      </c>
      <c r="Q3913" s="19">
        <f>Ugovori_OPULJP[[#This Row],[Bespovratna sredstva - Ukupno (EU+Nac) HRK
= Ukupna ugovorena vrijednost bespovratnih sredstava]]*Ugovori_OPULJP[[#This Row],[STOPA NACIONALNOG SUFINANCIRANJA %]]</f>
        <v>53924.939999999995</v>
      </c>
      <c r="R3913" s="20">
        <f>Ugovori_OPULJP[[#This Row],[Bespovratna sredstva - Nacionalni dio - HRK]]/7.5345</f>
        <v>7157.0694803902043</v>
      </c>
      <c r="S3913" s="21">
        <v>359499.6</v>
      </c>
      <c r="T3913" s="22">
        <f>Ugovori_OPULJP[[#This Row],[Bespovratna sredstva - Ukupno (EU+Nac) HRK
= Ukupna ugovorena vrijednost bespovratnih sredstava]]/7.5345</f>
        <v>47713.796535934693</v>
      </c>
      <c r="U3913" s="19">
        <v>0</v>
      </c>
      <c r="V3913" s="20">
        <f>Ugovori_OPULJP[[#This Row],[Javni doprinos korisnika - HRK]]/7.5345</f>
        <v>0</v>
      </c>
      <c r="W3913" s="19">
        <v>0</v>
      </c>
      <c r="X3913" s="20">
        <f>Ugovori_OPULJP[[#This Row],[Privatni doprinos korisnika - HRK]]/7.5345</f>
        <v>0</v>
      </c>
      <c r="Y3913" s="21">
        <f>Ugovori_OPULJP[[#This Row],[Bespovratna sredstva - Ukupno (EU+Nac) HRK
= Ukupna ugovorena vrijednost bespovratnih sredstava]]+Ugovori_OPULJP[[#This Row],[Javni doprinos korisnika - HRK]]+Ugovori_OPULJP[[#This Row],[Privatni doprinos korisnika - HRK]]</f>
        <v>359499.6</v>
      </c>
      <c r="Z3913" s="22">
        <f>Ugovori_OPULJP[[#This Row],[UKUPNI PRIHVATLJIVI IZDACI
TOTAL ELIGIBLE EXPENDITURE
= Bespovratna sredstva ukupno + doprinos korisnika
= Ukupni prihvatljivi troškovi
= Ukupna ugovorena vrijednost projekta HRK]]/7.5345</f>
        <v>47713.796535934693</v>
      </c>
      <c r="AA3913" s="13" t="s">
        <v>2792</v>
      </c>
      <c r="AB3913" s="13" t="s">
        <v>145</v>
      </c>
      <c r="AC3913" s="91" t="s">
        <v>14208</v>
      </c>
      <c r="AD3913" s="12" t="s">
        <v>2794</v>
      </c>
    </row>
    <row r="3914" spans="1:30" ht="88.5" customHeight="1" x14ac:dyDescent="0.3">
      <c r="A3914" s="31" t="s">
        <v>14209</v>
      </c>
      <c r="B3914" s="25" t="s">
        <v>2787</v>
      </c>
      <c r="C3914" s="26" t="s">
        <v>2788</v>
      </c>
      <c r="D3914" s="40" t="s">
        <v>2789</v>
      </c>
      <c r="E3914" s="13" t="s">
        <v>63</v>
      </c>
      <c r="F3914" s="32" t="s">
        <v>14210</v>
      </c>
      <c r="G3914" s="32" t="s">
        <v>14211</v>
      </c>
      <c r="H3914" s="29">
        <v>44608</v>
      </c>
      <c r="I3914" s="29">
        <v>45154</v>
      </c>
      <c r="J3914" s="17" t="str">
        <f>IF(Ugovori_OPULJP[[#This Row],[DATUM ZAVRŠETKA OPERACIJE]]&gt;DATE(2023,12,31),"u provedbi","završen")</f>
        <v>završen</v>
      </c>
      <c r="K3914" s="28" t="s">
        <v>173</v>
      </c>
      <c r="L3914" s="28" t="s">
        <v>21</v>
      </c>
      <c r="M3914" s="38">
        <v>0.85</v>
      </c>
      <c r="N3914" s="18">
        <v>0.15</v>
      </c>
      <c r="O3914" s="19">
        <f>Ugovori_OPULJP[[#This Row],[Bespovratna sredstva - Ukupno (EU+Nac) HRK
= Ukupna ugovorena vrijednost bespovratnih sredstava]]*Ugovori_OPULJP[[#This Row],[EU STOPA SUFINANCIRANJA %
EU CO-FINANCING RATE %]]</f>
        <v>400058.875</v>
      </c>
      <c r="P3914" s="20">
        <f>Ugovori_OPULJP[[#This Row],[Bespovratna sredstva - EU dio - HRK]]/7.5345</f>
        <v>53096.937421195827</v>
      </c>
      <c r="Q3914" s="19">
        <f>Ugovori_OPULJP[[#This Row],[Bespovratna sredstva - Ukupno (EU+Nac) HRK
= Ukupna ugovorena vrijednost bespovratnih sredstava]]*Ugovori_OPULJP[[#This Row],[STOPA NACIONALNOG SUFINANCIRANJA %]]</f>
        <v>70598.625</v>
      </c>
      <c r="R3914" s="20">
        <f>Ugovori_OPULJP[[#This Row],[Bespovratna sredstva - Nacionalni dio - HRK]]/7.5345</f>
        <v>9370.047780211029</v>
      </c>
      <c r="S3914" s="19">
        <v>470657.5</v>
      </c>
      <c r="T3914" s="20">
        <f>Ugovori_OPULJP[[#This Row],[Bespovratna sredstva - Ukupno (EU+Nac) HRK
= Ukupna ugovorena vrijednost bespovratnih sredstava]]/7.5345</f>
        <v>62466.98520140686</v>
      </c>
      <c r="U3914" s="19">
        <v>0</v>
      </c>
      <c r="V3914" s="20">
        <f>Ugovori_OPULJP[[#This Row],[Javni doprinos korisnika - HRK]]/7.5345</f>
        <v>0</v>
      </c>
      <c r="W3914" s="19">
        <v>0</v>
      </c>
      <c r="X3914" s="20">
        <f>Ugovori_OPULJP[[#This Row],[Privatni doprinos korisnika - HRK]]/7.5345</f>
        <v>0</v>
      </c>
      <c r="Y3914" s="21">
        <f>Ugovori_OPULJP[[#This Row],[Bespovratna sredstva - Ukupno (EU+Nac) HRK
= Ukupna ugovorena vrijednost bespovratnih sredstava]]+Ugovori_OPULJP[[#This Row],[Javni doprinos korisnika - HRK]]+Ugovori_OPULJP[[#This Row],[Privatni doprinos korisnika - HRK]]</f>
        <v>470657.5</v>
      </c>
      <c r="Z3914" s="22">
        <f>Ugovori_OPULJP[[#This Row],[UKUPNI PRIHVATLJIVI IZDACI
TOTAL ELIGIBLE EXPENDITURE
= Bespovratna sredstva ukupno + doprinos korisnika
= Ukupni prihvatljivi troškovi
= Ukupna ugovorena vrijednost projekta HRK]]/7.5345</f>
        <v>62466.98520140686</v>
      </c>
      <c r="AA3914" s="27" t="s">
        <v>2792</v>
      </c>
      <c r="AB3914" s="27" t="s">
        <v>145</v>
      </c>
      <c r="AC3914" s="91" t="s">
        <v>14212</v>
      </c>
      <c r="AD3914" s="12" t="s">
        <v>2794</v>
      </c>
    </row>
    <row r="3915" spans="1:30" ht="88.5" customHeight="1" x14ac:dyDescent="0.3">
      <c r="A3915" s="31" t="s">
        <v>14213</v>
      </c>
      <c r="B3915" s="25" t="s">
        <v>2787</v>
      </c>
      <c r="C3915" s="26" t="s">
        <v>2788</v>
      </c>
      <c r="D3915" s="40" t="s">
        <v>2789</v>
      </c>
      <c r="E3915" s="13" t="s">
        <v>63</v>
      </c>
      <c r="F3915" s="32" t="s">
        <v>14214</v>
      </c>
      <c r="G3915" s="32" t="s">
        <v>14215</v>
      </c>
      <c r="H3915" s="29">
        <v>44502</v>
      </c>
      <c r="I3915" s="29">
        <v>45048</v>
      </c>
      <c r="J3915" s="17" t="str">
        <f>IF(Ugovori_OPULJP[[#This Row],[DATUM ZAVRŠETKA OPERACIJE]]&gt;DATE(2023,12,31),"u provedbi","završen")</f>
        <v>završen</v>
      </c>
      <c r="K3915" s="28" t="s">
        <v>144</v>
      </c>
      <c r="L3915" s="37" t="s">
        <v>144</v>
      </c>
      <c r="M3915" s="18">
        <v>0.85</v>
      </c>
      <c r="N3915" s="18">
        <v>0.15</v>
      </c>
      <c r="O3915" s="19">
        <f>Ugovori_OPULJP[[#This Row],[Bespovratna sredstva - Ukupno (EU+Nac) HRK
= Ukupna ugovorena vrijednost bespovratnih sredstava]]*Ugovori_OPULJP[[#This Row],[EU STOPA SUFINANCIRANJA %
EU CO-FINANCING RATE %]]</f>
        <v>417804.07</v>
      </c>
      <c r="P3915" s="20">
        <f>Ugovori_OPULJP[[#This Row],[Bespovratna sredstva - EU dio - HRK]]/7.5345</f>
        <v>55452.129537461013</v>
      </c>
      <c r="Q3915" s="19">
        <f>Ugovori_OPULJP[[#This Row],[Bespovratna sredstva - Ukupno (EU+Nac) HRK
= Ukupna ugovorena vrijednost bespovratnih sredstava]]*Ugovori_OPULJP[[#This Row],[STOPA NACIONALNOG SUFINANCIRANJA %]]</f>
        <v>73730.13</v>
      </c>
      <c r="R3915" s="20">
        <f>Ugovori_OPULJP[[#This Row],[Bespovratna sredstva - Nacionalni dio - HRK]]/7.5345</f>
        <v>9785.6699183754736</v>
      </c>
      <c r="S3915" s="21">
        <v>491534.2</v>
      </c>
      <c r="T3915" s="22">
        <f>Ugovori_OPULJP[[#This Row],[Bespovratna sredstva - Ukupno (EU+Nac) HRK
= Ukupna ugovorena vrijednost bespovratnih sredstava]]/7.5345</f>
        <v>65237.799455836481</v>
      </c>
      <c r="U3915" s="19">
        <v>0</v>
      </c>
      <c r="V3915" s="20">
        <f>Ugovori_OPULJP[[#This Row],[Javni doprinos korisnika - HRK]]/7.5345</f>
        <v>0</v>
      </c>
      <c r="W3915" s="19">
        <v>0</v>
      </c>
      <c r="X3915" s="20">
        <f>Ugovori_OPULJP[[#This Row],[Privatni doprinos korisnika - HRK]]/7.5345</f>
        <v>0</v>
      </c>
      <c r="Y3915" s="21">
        <f>Ugovori_OPULJP[[#This Row],[Bespovratna sredstva - Ukupno (EU+Nac) HRK
= Ukupna ugovorena vrijednost bespovratnih sredstava]]+Ugovori_OPULJP[[#This Row],[Javni doprinos korisnika - HRK]]+Ugovori_OPULJP[[#This Row],[Privatni doprinos korisnika - HRK]]</f>
        <v>491534.2</v>
      </c>
      <c r="Z3915" s="22">
        <f>Ugovori_OPULJP[[#This Row],[UKUPNI PRIHVATLJIVI IZDACI
TOTAL ELIGIBLE EXPENDITURE
= Bespovratna sredstva ukupno + doprinos korisnika
= Ukupni prihvatljivi troškovi
= Ukupna ugovorena vrijednost projekta HRK]]/7.5345</f>
        <v>65237.799455836481</v>
      </c>
      <c r="AA3915" s="13" t="s">
        <v>2792</v>
      </c>
      <c r="AB3915" s="13" t="s">
        <v>145</v>
      </c>
      <c r="AC3915" s="91" t="s">
        <v>14216</v>
      </c>
      <c r="AD3915" s="12" t="s">
        <v>2794</v>
      </c>
    </row>
    <row r="3916" spans="1:30" ht="88.5" customHeight="1" x14ac:dyDescent="0.3">
      <c r="A3916" s="31" t="s">
        <v>14217</v>
      </c>
      <c r="B3916" s="25" t="s">
        <v>2787</v>
      </c>
      <c r="C3916" s="26" t="s">
        <v>2788</v>
      </c>
      <c r="D3916" s="40" t="s">
        <v>2789</v>
      </c>
      <c r="E3916" s="13" t="s">
        <v>63</v>
      </c>
      <c r="F3916" s="32" t="s">
        <v>14218</v>
      </c>
      <c r="G3916" s="32" t="s">
        <v>14219</v>
      </c>
      <c r="H3916" s="29">
        <v>44670</v>
      </c>
      <c r="I3916" s="29">
        <v>45218</v>
      </c>
      <c r="J3916" s="17" t="str">
        <f>IF(Ugovori_OPULJP[[#This Row],[DATUM ZAVRŠETKA OPERACIJE]]&gt;DATE(2023,12,31),"u provedbi","završen")</f>
        <v>završen</v>
      </c>
      <c r="K3916" s="15" t="s">
        <v>21</v>
      </c>
      <c r="L3916" s="37" t="s">
        <v>21</v>
      </c>
      <c r="M3916" s="18">
        <v>0.85</v>
      </c>
      <c r="N3916" s="18">
        <v>0.15</v>
      </c>
      <c r="O3916" s="19">
        <f>Ugovori_OPULJP[[#This Row],[Bespovratna sredstva - Ukupno (EU+Nac) HRK
= Ukupna ugovorena vrijednost bespovratnih sredstava]]*Ugovori_OPULJP[[#This Row],[EU STOPA SUFINANCIRANJA %
EU CO-FINANCING RATE %]]</f>
        <v>421036.98550000001</v>
      </c>
      <c r="P3916" s="20">
        <f>Ugovori_OPULJP[[#This Row],[Bespovratna sredstva - EU dio - HRK]]/7.5345</f>
        <v>55881.211161988183</v>
      </c>
      <c r="Q3916" s="19">
        <f>Ugovori_OPULJP[[#This Row],[Bespovratna sredstva - Ukupno (EU+Nac) HRK
= Ukupna ugovorena vrijednost bespovratnih sredstava]]*Ugovori_OPULJP[[#This Row],[STOPA NACIONALNOG SUFINANCIRANJA %]]</f>
        <v>74300.644499999995</v>
      </c>
      <c r="R3916" s="20">
        <f>Ugovori_OPULJP[[#This Row],[Bespovratna sredstva - Nacionalni dio - HRK]]/7.5345</f>
        <v>9861.3902050567376</v>
      </c>
      <c r="S3916" s="21">
        <v>495337.63</v>
      </c>
      <c r="T3916" s="22">
        <f>Ugovori_OPULJP[[#This Row],[Bespovratna sredstva - Ukupno (EU+Nac) HRK
= Ukupna ugovorena vrijednost bespovratnih sredstava]]/7.5345</f>
        <v>65742.601367044917</v>
      </c>
      <c r="U3916" s="19">
        <v>0</v>
      </c>
      <c r="V3916" s="20">
        <f>Ugovori_OPULJP[[#This Row],[Javni doprinos korisnika - HRK]]/7.5345</f>
        <v>0</v>
      </c>
      <c r="W3916" s="19">
        <v>0</v>
      </c>
      <c r="X3916" s="20">
        <f>Ugovori_OPULJP[[#This Row],[Privatni doprinos korisnika - HRK]]/7.5345</f>
        <v>0</v>
      </c>
      <c r="Y3916" s="21">
        <f>Ugovori_OPULJP[[#This Row],[Bespovratna sredstva - Ukupno (EU+Nac) HRK
= Ukupna ugovorena vrijednost bespovratnih sredstava]]+Ugovori_OPULJP[[#This Row],[Javni doprinos korisnika - HRK]]+Ugovori_OPULJP[[#This Row],[Privatni doprinos korisnika - HRK]]</f>
        <v>495337.63</v>
      </c>
      <c r="Z3916" s="22">
        <f>Ugovori_OPULJP[[#This Row],[UKUPNI PRIHVATLJIVI IZDACI
TOTAL ELIGIBLE EXPENDITURE
= Bespovratna sredstva ukupno + doprinos korisnika
= Ukupni prihvatljivi troškovi
= Ukupna ugovorena vrijednost projekta HRK]]/7.5345</f>
        <v>65742.601367044917</v>
      </c>
      <c r="AA3916" s="13" t="s">
        <v>2792</v>
      </c>
      <c r="AB3916" s="13" t="s">
        <v>145</v>
      </c>
      <c r="AC3916" s="91" t="s">
        <v>14220</v>
      </c>
      <c r="AD3916" s="12" t="s">
        <v>2794</v>
      </c>
    </row>
    <row r="3917" spans="1:30" ht="88.5" customHeight="1" x14ac:dyDescent="0.3">
      <c r="A3917" s="31" t="s">
        <v>14221</v>
      </c>
      <c r="B3917" s="25" t="s">
        <v>2787</v>
      </c>
      <c r="C3917" s="26" t="s">
        <v>2788</v>
      </c>
      <c r="D3917" s="40" t="s">
        <v>2789</v>
      </c>
      <c r="E3917" s="13" t="s">
        <v>63</v>
      </c>
      <c r="F3917" s="32" t="s">
        <v>14222</v>
      </c>
      <c r="G3917" s="32" t="s">
        <v>14223</v>
      </c>
      <c r="H3917" s="29">
        <v>44553</v>
      </c>
      <c r="I3917" s="29">
        <v>44918</v>
      </c>
      <c r="J3917" s="17" t="str">
        <f>IF(Ugovori_OPULJP[[#This Row],[DATUM ZAVRŠETKA OPERACIJE]]&gt;DATE(2023,12,31),"u provedbi","završen")</f>
        <v>završen</v>
      </c>
      <c r="K3917" s="37" t="s">
        <v>21</v>
      </c>
      <c r="L3917" s="28" t="s">
        <v>21</v>
      </c>
      <c r="M3917" s="46" t="s">
        <v>3114</v>
      </c>
      <c r="N3917" s="18">
        <v>0.15</v>
      </c>
      <c r="O3917" s="19">
        <f>Ugovori_OPULJP[[#This Row],[Bespovratna sredstva - Ukupno (EU+Nac) HRK
= Ukupna ugovorena vrijednost bespovratnih sredstava]]*Ugovori_OPULJP[[#This Row],[EU STOPA SUFINANCIRANJA %
EU CO-FINANCING RATE %]]</f>
        <v>422444.76400000002</v>
      </c>
      <c r="P3917" s="20">
        <f>Ugovori_OPULJP[[#This Row],[Bespovratna sredstva - EU dio - HRK]]/7.5345</f>
        <v>56068.055478133916</v>
      </c>
      <c r="Q3917" s="19">
        <f>Ugovori_OPULJP[[#This Row],[Bespovratna sredstva - Ukupno (EU+Nac) HRK
= Ukupna ugovorena vrijednost bespovratnih sredstava]]*Ugovori_OPULJP[[#This Row],[STOPA NACIONALNOG SUFINANCIRANJA %]]</f>
        <v>74549.076000000001</v>
      </c>
      <c r="R3917" s="20">
        <f>Ugovori_OPULJP[[#This Row],[Bespovratna sredstva - Nacionalni dio - HRK]]/7.5345</f>
        <v>9894.3627314353962</v>
      </c>
      <c r="S3917" s="21">
        <v>496993.84</v>
      </c>
      <c r="T3917" s="22">
        <f>Ugovori_OPULJP[[#This Row],[Bespovratna sredstva - Ukupno (EU+Nac) HRK
= Ukupna ugovorena vrijednost bespovratnih sredstava]]/7.5345</f>
        <v>65962.41820956931</v>
      </c>
      <c r="U3917" s="19">
        <v>0</v>
      </c>
      <c r="V3917" s="20">
        <f>Ugovori_OPULJP[[#This Row],[Javni doprinos korisnika - HRK]]/7.5345</f>
        <v>0</v>
      </c>
      <c r="W3917" s="19">
        <v>0</v>
      </c>
      <c r="X3917" s="20">
        <f>Ugovori_OPULJP[[#This Row],[Privatni doprinos korisnika - HRK]]/7.5345</f>
        <v>0</v>
      </c>
      <c r="Y3917" s="21">
        <f>Ugovori_OPULJP[[#This Row],[Bespovratna sredstva - Ukupno (EU+Nac) HRK
= Ukupna ugovorena vrijednost bespovratnih sredstava]]+Ugovori_OPULJP[[#This Row],[Javni doprinos korisnika - HRK]]+Ugovori_OPULJP[[#This Row],[Privatni doprinos korisnika - HRK]]</f>
        <v>496993.84</v>
      </c>
      <c r="Z3917" s="22">
        <f>Ugovori_OPULJP[[#This Row],[UKUPNI PRIHVATLJIVI IZDACI
TOTAL ELIGIBLE EXPENDITURE
= Bespovratna sredstva ukupno + doprinos korisnika
= Ukupni prihvatljivi troškovi
= Ukupna ugovorena vrijednost projekta HRK]]/7.5345</f>
        <v>65962.41820956931</v>
      </c>
      <c r="AA3917" s="13" t="s">
        <v>2792</v>
      </c>
      <c r="AB3917" s="13" t="s">
        <v>145</v>
      </c>
      <c r="AC3917" s="91" t="s">
        <v>14224</v>
      </c>
      <c r="AD3917" s="12" t="s">
        <v>2794</v>
      </c>
    </row>
    <row r="3918" spans="1:30" ht="88.5" customHeight="1" x14ac:dyDescent="0.3">
      <c r="A3918" s="36" t="s">
        <v>14225</v>
      </c>
      <c r="B3918" s="25" t="s">
        <v>2787</v>
      </c>
      <c r="C3918" s="26" t="s">
        <v>2788</v>
      </c>
      <c r="D3918" s="40" t="s">
        <v>2789</v>
      </c>
      <c r="E3918" s="13" t="s">
        <v>63</v>
      </c>
      <c r="F3918" s="32" t="s">
        <v>14226</v>
      </c>
      <c r="G3918" s="32" t="s">
        <v>14227</v>
      </c>
      <c r="H3918" s="29">
        <v>44553</v>
      </c>
      <c r="I3918" s="29">
        <v>44918</v>
      </c>
      <c r="J3918" s="17" t="str">
        <f>IF(Ugovori_OPULJP[[#This Row],[DATUM ZAVRŠETKA OPERACIJE]]&gt;DATE(2023,12,31),"u provedbi","završen")</f>
        <v>završen</v>
      </c>
      <c r="K3918" s="37" t="s">
        <v>324</v>
      </c>
      <c r="L3918" s="28" t="s">
        <v>324</v>
      </c>
      <c r="M3918" s="46" t="s">
        <v>3114</v>
      </c>
      <c r="N3918" s="18">
        <v>0.15</v>
      </c>
      <c r="O3918" s="19">
        <f>Ugovori_OPULJP[[#This Row],[Bespovratna sredstva - Ukupno (EU+Nac) HRK
= Ukupna ugovorena vrijednost bespovratnih sredstava]]*Ugovori_OPULJP[[#This Row],[EU STOPA SUFINANCIRANJA %
EU CO-FINANCING RATE %]]</f>
        <v>307019.78749999998</v>
      </c>
      <c r="P3918" s="20">
        <f>Ugovori_OPULJP[[#This Row],[Bespovratna sredstva - EU dio - HRK]]/7.5345</f>
        <v>40748.528435861699</v>
      </c>
      <c r="Q3918" s="19">
        <f>Ugovori_OPULJP[[#This Row],[Bespovratna sredstva - Ukupno (EU+Nac) HRK
= Ukupna ugovorena vrijednost bespovratnih sredstava]]*Ugovori_OPULJP[[#This Row],[STOPA NACIONALNOG SUFINANCIRANJA %]]</f>
        <v>54179.962500000001</v>
      </c>
      <c r="R3918" s="20">
        <f>Ugovori_OPULJP[[#This Row],[Bespovratna sredstva - Nacionalni dio - HRK]]/7.5345</f>
        <v>7190.9167827991241</v>
      </c>
      <c r="S3918" s="21">
        <v>361199.75</v>
      </c>
      <c r="T3918" s="22">
        <f>Ugovori_OPULJP[[#This Row],[Bespovratna sredstva - Ukupno (EU+Nac) HRK
= Ukupna ugovorena vrijednost bespovratnih sredstava]]/7.5345</f>
        <v>47939.445218660825</v>
      </c>
      <c r="U3918" s="19">
        <v>0</v>
      </c>
      <c r="V3918" s="20">
        <f>Ugovori_OPULJP[[#This Row],[Javni doprinos korisnika - HRK]]/7.5345</f>
        <v>0</v>
      </c>
      <c r="W3918" s="19">
        <v>0</v>
      </c>
      <c r="X3918" s="20">
        <f>Ugovori_OPULJP[[#This Row],[Privatni doprinos korisnika - HRK]]/7.5345</f>
        <v>0</v>
      </c>
      <c r="Y3918" s="21">
        <f>Ugovori_OPULJP[[#This Row],[Bespovratna sredstva - Ukupno (EU+Nac) HRK
= Ukupna ugovorena vrijednost bespovratnih sredstava]]+Ugovori_OPULJP[[#This Row],[Javni doprinos korisnika - HRK]]+Ugovori_OPULJP[[#This Row],[Privatni doprinos korisnika - HRK]]</f>
        <v>361199.75</v>
      </c>
      <c r="Z3918" s="22">
        <f>Ugovori_OPULJP[[#This Row],[UKUPNI PRIHVATLJIVI IZDACI
TOTAL ELIGIBLE EXPENDITURE
= Bespovratna sredstva ukupno + doprinos korisnika
= Ukupni prihvatljivi troškovi
= Ukupna ugovorena vrijednost projekta HRK]]/7.5345</f>
        <v>47939.445218660825</v>
      </c>
      <c r="AA3918" s="13" t="s">
        <v>2792</v>
      </c>
      <c r="AB3918" s="13" t="s">
        <v>145</v>
      </c>
      <c r="AC3918" s="91" t="s">
        <v>14228</v>
      </c>
      <c r="AD3918" s="12" t="s">
        <v>2794</v>
      </c>
    </row>
    <row r="3919" spans="1:30" ht="88.5" customHeight="1" x14ac:dyDescent="0.3">
      <c r="A3919" s="10" t="s">
        <v>14229</v>
      </c>
      <c r="B3919" s="25" t="s">
        <v>2787</v>
      </c>
      <c r="C3919" s="26" t="s">
        <v>2788</v>
      </c>
      <c r="D3919" s="26" t="s">
        <v>2789</v>
      </c>
      <c r="E3919" s="27" t="s">
        <v>63</v>
      </c>
      <c r="F3919" s="32" t="s">
        <v>14230</v>
      </c>
      <c r="G3919" s="32" t="s">
        <v>14231</v>
      </c>
      <c r="H3919" s="29">
        <v>44769</v>
      </c>
      <c r="I3919" s="29">
        <v>45134</v>
      </c>
      <c r="J3919" s="17" t="str">
        <f>IF(Ugovori_OPULJP[[#This Row],[DATUM ZAVRŠETKA OPERACIJE]]&gt;DATE(2023,12,31),"u provedbi","završen")</f>
        <v>završen</v>
      </c>
      <c r="K3919" s="37" t="s">
        <v>10514</v>
      </c>
      <c r="L3919" s="28" t="s">
        <v>21</v>
      </c>
      <c r="M3919" s="18">
        <v>0.85</v>
      </c>
      <c r="N3919" s="18">
        <v>0.15</v>
      </c>
      <c r="O3919" s="19">
        <f>Ugovori_OPULJP[[#This Row],[Bespovratna sredstva - Ukupno (EU+Nac) HRK
= Ukupna ugovorena vrijednost bespovratnih sredstava]]*Ugovori_OPULJP[[#This Row],[EU STOPA SUFINANCIRANJA %
EU CO-FINANCING RATE %]]</f>
        <v>402562.09949999995</v>
      </c>
      <c r="P3919" s="20">
        <f>Ugovori_OPULJP[[#This Row],[Bespovratna sredstva - EU dio - HRK]]/7.5345</f>
        <v>53429.172406928119</v>
      </c>
      <c r="Q3919" s="19">
        <f>Ugovori_OPULJP[[#This Row],[Bespovratna sredstva - Ukupno (EU+Nac) HRK
= Ukupna ugovorena vrijednost bespovratnih sredstava]]*Ugovori_OPULJP[[#This Row],[STOPA NACIONALNOG SUFINANCIRANJA %]]</f>
        <v>71040.37049999999</v>
      </c>
      <c r="R3919" s="20">
        <f>Ugovori_OPULJP[[#This Row],[Bespovratna sredstva - Nacionalni dio - HRK]]/7.5345</f>
        <v>9428.6774835755514</v>
      </c>
      <c r="S3919" s="21">
        <v>473602.47</v>
      </c>
      <c r="T3919" s="22">
        <f>Ugovori_OPULJP[[#This Row],[Bespovratna sredstva - Ukupno (EU+Nac) HRK
= Ukupna ugovorena vrijednost bespovratnih sredstava]]/7.5345</f>
        <v>62857.849890503676</v>
      </c>
      <c r="U3919" s="19">
        <v>0</v>
      </c>
      <c r="V3919" s="20">
        <f>Ugovori_OPULJP[[#This Row],[Javni doprinos korisnika - HRK]]/7.5345</f>
        <v>0</v>
      </c>
      <c r="W3919" s="19">
        <v>0</v>
      </c>
      <c r="X3919" s="20">
        <f>Ugovori_OPULJP[[#This Row],[Privatni doprinos korisnika - HRK]]/7.5345</f>
        <v>0</v>
      </c>
      <c r="Y3919" s="21">
        <f>Ugovori_OPULJP[[#This Row],[Bespovratna sredstva - Ukupno (EU+Nac) HRK
= Ukupna ugovorena vrijednost bespovratnih sredstava]]+Ugovori_OPULJP[[#This Row],[Javni doprinos korisnika - HRK]]+Ugovori_OPULJP[[#This Row],[Privatni doprinos korisnika - HRK]]</f>
        <v>473602.47</v>
      </c>
      <c r="Z3919" s="22">
        <f>Ugovori_OPULJP[[#This Row],[UKUPNI PRIHVATLJIVI IZDACI
TOTAL ELIGIBLE EXPENDITURE
= Bespovratna sredstva ukupno + doprinos korisnika
= Ukupni prihvatljivi troškovi
= Ukupna ugovorena vrijednost projekta HRK]]/7.5345</f>
        <v>62857.849890503676</v>
      </c>
      <c r="AA3919" s="27" t="s">
        <v>2792</v>
      </c>
      <c r="AB3919" s="27" t="s">
        <v>145</v>
      </c>
      <c r="AC3919" s="91" t="s">
        <v>14232</v>
      </c>
      <c r="AD3919" s="33" t="s">
        <v>2794</v>
      </c>
    </row>
    <row r="3920" spans="1:30" ht="88.5" customHeight="1" x14ac:dyDescent="0.3">
      <c r="A3920" s="36" t="s">
        <v>14233</v>
      </c>
      <c r="B3920" s="25" t="s">
        <v>2787</v>
      </c>
      <c r="C3920" s="26" t="s">
        <v>2788</v>
      </c>
      <c r="D3920" s="40" t="s">
        <v>2789</v>
      </c>
      <c r="E3920" s="13" t="s">
        <v>63</v>
      </c>
      <c r="F3920" s="32" t="s">
        <v>14234</v>
      </c>
      <c r="G3920" s="32" t="s">
        <v>14235</v>
      </c>
      <c r="H3920" s="29">
        <v>44553</v>
      </c>
      <c r="I3920" s="29">
        <v>44980</v>
      </c>
      <c r="J3920" s="17" t="str">
        <f>IF(Ugovori_OPULJP[[#This Row],[DATUM ZAVRŠETKA OPERACIJE]]&gt;DATE(2023,12,31),"u provedbi","završen")</f>
        <v>završen</v>
      </c>
      <c r="K3920" s="37" t="s">
        <v>380</v>
      </c>
      <c r="L3920" s="15" t="s">
        <v>380</v>
      </c>
      <c r="M3920" s="46" t="s">
        <v>3114</v>
      </c>
      <c r="N3920" s="18">
        <v>0.15</v>
      </c>
      <c r="O3920" s="19">
        <f>Ugovori_OPULJP[[#This Row],[Bespovratna sredstva - Ukupno (EU+Nac) HRK
= Ukupna ugovorena vrijednost bespovratnih sredstava]]*Ugovori_OPULJP[[#This Row],[EU STOPA SUFINANCIRANJA %
EU CO-FINANCING RATE %]]</f>
        <v>385147.90299999999</v>
      </c>
      <c r="P3920" s="20">
        <f>Ugovori_OPULJP[[#This Row],[Bespovratna sredstva - EU dio - HRK]]/7.5345</f>
        <v>51117.911341163977</v>
      </c>
      <c r="Q3920" s="19">
        <f>Ugovori_OPULJP[[#This Row],[Bespovratna sredstva - Ukupno (EU+Nac) HRK
= Ukupna ugovorena vrijednost bespovratnih sredstava]]*Ugovori_OPULJP[[#This Row],[STOPA NACIONALNOG SUFINANCIRANJA %]]</f>
        <v>67967.277000000002</v>
      </c>
      <c r="R3920" s="20">
        <f>Ugovori_OPULJP[[#This Row],[Bespovratna sredstva - Nacionalni dio - HRK]]/7.5345</f>
        <v>9020.8078837348203</v>
      </c>
      <c r="S3920" s="21">
        <v>453115.18</v>
      </c>
      <c r="T3920" s="22">
        <f>Ugovori_OPULJP[[#This Row],[Bespovratna sredstva - Ukupno (EU+Nac) HRK
= Ukupna ugovorena vrijednost bespovratnih sredstava]]/7.5345</f>
        <v>60138.719224898792</v>
      </c>
      <c r="U3920" s="19">
        <v>0</v>
      </c>
      <c r="V3920" s="20">
        <f>Ugovori_OPULJP[[#This Row],[Javni doprinos korisnika - HRK]]/7.5345</f>
        <v>0</v>
      </c>
      <c r="W3920" s="19">
        <v>0</v>
      </c>
      <c r="X3920" s="20">
        <f>Ugovori_OPULJP[[#This Row],[Privatni doprinos korisnika - HRK]]/7.5345</f>
        <v>0</v>
      </c>
      <c r="Y3920" s="21">
        <f>Ugovori_OPULJP[[#This Row],[Bespovratna sredstva - Ukupno (EU+Nac) HRK
= Ukupna ugovorena vrijednost bespovratnih sredstava]]+Ugovori_OPULJP[[#This Row],[Javni doprinos korisnika - HRK]]+Ugovori_OPULJP[[#This Row],[Privatni doprinos korisnika - HRK]]</f>
        <v>453115.18</v>
      </c>
      <c r="Z3920" s="22">
        <f>Ugovori_OPULJP[[#This Row],[UKUPNI PRIHVATLJIVI IZDACI
TOTAL ELIGIBLE EXPENDITURE
= Bespovratna sredstva ukupno + doprinos korisnika
= Ukupni prihvatljivi troškovi
= Ukupna ugovorena vrijednost projekta HRK]]/7.5345</f>
        <v>60138.719224898792</v>
      </c>
      <c r="AA3920" s="13" t="s">
        <v>2792</v>
      </c>
      <c r="AB3920" s="13" t="s">
        <v>145</v>
      </c>
      <c r="AC3920" s="91" t="s">
        <v>14236</v>
      </c>
      <c r="AD3920" s="12" t="s">
        <v>2794</v>
      </c>
    </row>
    <row r="3921" spans="1:30" ht="88.5" customHeight="1" x14ac:dyDescent="0.3">
      <c r="A3921" s="31" t="s">
        <v>14237</v>
      </c>
      <c r="B3921" s="25" t="s">
        <v>2787</v>
      </c>
      <c r="C3921" s="26" t="s">
        <v>2788</v>
      </c>
      <c r="D3921" s="40" t="s">
        <v>2789</v>
      </c>
      <c r="E3921" s="13" t="s">
        <v>63</v>
      </c>
      <c r="F3921" s="32" t="s">
        <v>14238</v>
      </c>
      <c r="G3921" s="32" t="s">
        <v>14239</v>
      </c>
      <c r="H3921" s="29">
        <v>44559</v>
      </c>
      <c r="I3921" s="29">
        <v>44957</v>
      </c>
      <c r="J3921" s="17" t="str">
        <f>IF(Ugovori_OPULJP[[#This Row],[DATUM ZAVRŠETKA OPERACIJE]]&gt;DATE(2023,12,31),"u provedbi","završen")</f>
        <v>završen</v>
      </c>
      <c r="K3921" s="28" t="s">
        <v>1822</v>
      </c>
      <c r="L3921" s="15" t="s">
        <v>262</v>
      </c>
      <c r="M3921" s="46" t="s">
        <v>3114</v>
      </c>
      <c r="N3921" s="18">
        <v>0.15</v>
      </c>
      <c r="O3921" s="19">
        <f>Ugovori_OPULJP[[#This Row],[Bespovratna sredstva - Ukupno (EU+Nac) HRK
= Ukupna ugovorena vrijednost bespovratnih sredstava]]*Ugovori_OPULJP[[#This Row],[EU STOPA SUFINANCIRANJA %
EU CO-FINANCING RATE %]]</f>
        <v>376883.24249999999</v>
      </c>
      <c r="P3921" s="20">
        <f>Ugovori_OPULJP[[#This Row],[Bespovratna sredstva - EU dio - HRK]]/7.5345</f>
        <v>50021.002389010551</v>
      </c>
      <c r="Q3921" s="19">
        <f>Ugovori_OPULJP[[#This Row],[Bespovratna sredstva - Ukupno (EU+Nac) HRK
= Ukupna ugovorena vrijednost bespovratnih sredstava]]*Ugovori_OPULJP[[#This Row],[STOPA NACIONALNOG SUFINANCIRANJA %]]</f>
        <v>66508.807499999995</v>
      </c>
      <c r="R3921" s="20">
        <f>Ugovori_OPULJP[[#This Row],[Bespovratna sredstva - Nacionalni dio - HRK]]/7.5345</f>
        <v>8827.235715707744</v>
      </c>
      <c r="S3921" s="21">
        <v>443392.05</v>
      </c>
      <c r="T3921" s="22">
        <f>Ugovori_OPULJP[[#This Row],[Bespovratna sredstva - Ukupno (EU+Nac) HRK
= Ukupna ugovorena vrijednost bespovratnih sredstava]]/7.5345</f>
        <v>58848.238104718293</v>
      </c>
      <c r="U3921" s="19">
        <v>0</v>
      </c>
      <c r="V3921" s="20">
        <f>Ugovori_OPULJP[[#This Row],[Javni doprinos korisnika - HRK]]/7.5345</f>
        <v>0</v>
      </c>
      <c r="W3921" s="19">
        <v>0</v>
      </c>
      <c r="X3921" s="20">
        <f>Ugovori_OPULJP[[#This Row],[Privatni doprinos korisnika - HRK]]/7.5345</f>
        <v>0</v>
      </c>
      <c r="Y3921" s="21">
        <f>Ugovori_OPULJP[[#This Row],[Bespovratna sredstva - Ukupno (EU+Nac) HRK
= Ukupna ugovorena vrijednost bespovratnih sredstava]]+Ugovori_OPULJP[[#This Row],[Javni doprinos korisnika - HRK]]+Ugovori_OPULJP[[#This Row],[Privatni doprinos korisnika - HRK]]</f>
        <v>443392.05</v>
      </c>
      <c r="Z3921" s="22">
        <f>Ugovori_OPULJP[[#This Row],[UKUPNI PRIHVATLJIVI IZDACI
TOTAL ELIGIBLE EXPENDITURE
= Bespovratna sredstva ukupno + doprinos korisnika
= Ukupni prihvatljivi troškovi
= Ukupna ugovorena vrijednost projekta HRK]]/7.5345</f>
        <v>58848.238104718293</v>
      </c>
      <c r="AA3921" s="27" t="s">
        <v>2792</v>
      </c>
      <c r="AB3921" s="27" t="s">
        <v>145</v>
      </c>
      <c r="AC3921" s="91" t="s">
        <v>14240</v>
      </c>
      <c r="AD3921" s="33" t="s">
        <v>2794</v>
      </c>
    </row>
    <row r="3922" spans="1:30" ht="88.5" customHeight="1" x14ac:dyDescent="0.3">
      <c r="A3922" s="31" t="s">
        <v>14241</v>
      </c>
      <c r="B3922" s="25" t="s">
        <v>2787</v>
      </c>
      <c r="C3922" s="26" t="s">
        <v>2788</v>
      </c>
      <c r="D3922" s="40" t="s">
        <v>2789</v>
      </c>
      <c r="E3922" s="13" t="s">
        <v>63</v>
      </c>
      <c r="F3922" s="32" t="s">
        <v>14242</v>
      </c>
      <c r="G3922" s="32" t="s">
        <v>1088</v>
      </c>
      <c r="H3922" s="29">
        <v>44805</v>
      </c>
      <c r="I3922" s="29">
        <v>45170</v>
      </c>
      <c r="J3922" s="17" t="str">
        <f>IF(Ugovori_OPULJP[[#This Row],[DATUM ZAVRŠETKA OPERACIJE]]&gt;DATE(2023,12,31),"u provedbi","završen")</f>
        <v>završen</v>
      </c>
      <c r="K3922" s="15" t="s">
        <v>164</v>
      </c>
      <c r="L3922" s="15" t="s">
        <v>164</v>
      </c>
      <c r="M3922" s="18">
        <v>0.85</v>
      </c>
      <c r="N3922" s="18">
        <v>0.15</v>
      </c>
      <c r="O3922" s="19">
        <f>Ugovori_OPULJP[[#This Row],[Bespovratna sredstva - Ukupno (EU+Nac) HRK
= Ukupna ugovorena vrijednost bespovratnih sredstava]]*Ugovori_OPULJP[[#This Row],[EU STOPA SUFINANCIRANJA %
EU CO-FINANCING RATE %]]</f>
        <v>327504.42200000002</v>
      </c>
      <c r="P3922" s="20">
        <f>Ugovori_OPULJP[[#This Row],[Bespovratna sredstva - EU dio - HRK]]/7.5345</f>
        <v>43467.306656048844</v>
      </c>
      <c r="Q3922" s="19">
        <f>Ugovori_OPULJP[[#This Row],[Bespovratna sredstva - Ukupno (EU+Nac) HRK
= Ukupna ugovorena vrijednost bespovratnih sredstava]]*Ugovori_OPULJP[[#This Row],[STOPA NACIONALNOG SUFINANCIRANJA %]]</f>
        <v>57794.898000000001</v>
      </c>
      <c r="R3922" s="20">
        <f>Ugovori_OPULJP[[#This Row],[Bespovratna sredstva - Nacionalni dio - HRK]]/7.5345</f>
        <v>7670.7011745968539</v>
      </c>
      <c r="S3922" s="21">
        <v>385299.32</v>
      </c>
      <c r="T3922" s="20">
        <f>Ugovori_OPULJP[[#This Row],[Bespovratna sredstva - Ukupno (EU+Nac) HRK
= Ukupna ugovorena vrijednost bespovratnih sredstava]]/7.5345</f>
        <v>51138.007830645693</v>
      </c>
      <c r="U3922" s="19">
        <v>0</v>
      </c>
      <c r="V3922" s="20">
        <f>Ugovori_OPULJP[[#This Row],[Javni doprinos korisnika - HRK]]/7.5345</f>
        <v>0</v>
      </c>
      <c r="W3922" s="19">
        <v>0</v>
      </c>
      <c r="X3922" s="20">
        <f>Ugovori_OPULJP[[#This Row],[Privatni doprinos korisnika - HRK]]/7.5345</f>
        <v>0</v>
      </c>
      <c r="Y3922" s="21">
        <f>Ugovori_OPULJP[[#This Row],[Bespovratna sredstva - Ukupno (EU+Nac) HRK
= Ukupna ugovorena vrijednost bespovratnih sredstava]]+Ugovori_OPULJP[[#This Row],[Javni doprinos korisnika - HRK]]+Ugovori_OPULJP[[#This Row],[Privatni doprinos korisnika - HRK]]</f>
        <v>385299.32</v>
      </c>
      <c r="Z3922" s="22">
        <f>Ugovori_OPULJP[[#This Row],[UKUPNI PRIHVATLJIVI IZDACI
TOTAL ELIGIBLE EXPENDITURE
= Bespovratna sredstva ukupno + doprinos korisnika
= Ukupni prihvatljivi troškovi
= Ukupna ugovorena vrijednost projekta HRK]]/7.5345</f>
        <v>51138.007830645693</v>
      </c>
      <c r="AA3922" s="13" t="s">
        <v>2792</v>
      </c>
      <c r="AB3922" s="13" t="s">
        <v>145</v>
      </c>
      <c r="AC3922" s="91" t="s">
        <v>14243</v>
      </c>
      <c r="AD3922" s="12" t="s">
        <v>2794</v>
      </c>
    </row>
    <row r="3923" spans="1:30" ht="88.5" customHeight="1" x14ac:dyDescent="0.3">
      <c r="A3923" s="36" t="s">
        <v>14244</v>
      </c>
      <c r="B3923" s="25" t="s">
        <v>2787</v>
      </c>
      <c r="C3923" s="26" t="s">
        <v>2788</v>
      </c>
      <c r="D3923" s="40" t="s">
        <v>2789</v>
      </c>
      <c r="E3923" s="13" t="s">
        <v>63</v>
      </c>
      <c r="F3923" s="32" t="s">
        <v>14245</v>
      </c>
      <c r="G3923" s="32" t="s">
        <v>14246</v>
      </c>
      <c r="H3923" s="29">
        <v>44553</v>
      </c>
      <c r="I3923" s="29">
        <v>44918</v>
      </c>
      <c r="J3923" s="17" t="str">
        <f>IF(Ugovori_OPULJP[[#This Row],[DATUM ZAVRŠETKA OPERACIJE]]&gt;DATE(2023,12,31),"u provedbi","završen")</f>
        <v>završen</v>
      </c>
      <c r="K3923" s="37" t="s">
        <v>10514</v>
      </c>
      <c r="L3923" s="37" t="s">
        <v>21</v>
      </c>
      <c r="M3923" s="46" t="s">
        <v>3114</v>
      </c>
      <c r="N3923" s="18">
        <v>0.15</v>
      </c>
      <c r="O3923" s="19">
        <f>Ugovori_OPULJP[[#This Row],[Bespovratna sredstva - Ukupno (EU+Nac) HRK
= Ukupna ugovorena vrijednost bespovratnih sredstava]]*Ugovori_OPULJP[[#This Row],[EU STOPA SUFINANCIRANJA %
EU CO-FINANCING RATE %]]</f>
        <v>384854.56800000003</v>
      </c>
      <c r="P3923" s="20">
        <f>Ugovori_OPULJP[[#This Row],[Bespovratna sredstva - EU dio - HRK]]/7.5345</f>
        <v>51078.979096157673</v>
      </c>
      <c r="Q3923" s="19">
        <f>Ugovori_OPULJP[[#This Row],[Bespovratna sredstva - Ukupno (EU+Nac) HRK
= Ukupna ugovorena vrijednost bespovratnih sredstava]]*Ugovori_OPULJP[[#This Row],[STOPA NACIONALNOG SUFINANCIRANJA %]]</f>
        <v>67915.512000000002</v>
      </c>
      <c r="R3923" s="20">
        <f>Ugovori_OPULJP[[#This Row],[Bespovratna sredstva - Nacionalni dio - HRK]]/7.5345</f>
        <v>9013.9374875572357</v>
      </c>
      <c r="S3923" s="21">
        <v>452770.08</v>
      </c>
      <c r="T3923" s="22">
        <f>Ugovori_OPULJP[[#This Row],[Bespovratna sredstva - Ukupno (EU+Nac) HRK
= Ukupna ugovorena vrijednost bespovratnih sredstava]]/7.5345</f>
        <v>60092.916583714912</v>
      </c>
      <c r="U3923" s="19">
        <v>0</v>
      </c>
      <c r="V3923" s="20">
        <f>Ugovori_OPULJP[[#This Row],[Javni doprinos korisnika - HRK]]/7.5345</f>
        <v>0</v>
      </c>
      <c r="W3923" s="19">
        <v>0</v>
      </c>
      <c r="X3923" s="20">
        <f>Ugovori_OPULJP[[#This Row],[Privatni doprinos korisnika - HRK]]/7.5345</f>
        <v>0</v>
      </c>
      <c r="Y3923" s="21">
        <f>Ugovori_OPULJP[[#This Row],[Bespovratna sredstva - Ukupno (EU+Nac) HRK
= Ukupna ugovorena vrijednost bespovratnih sredstava]]+Ugovori_OPULJP[[#This Row],[Javni doprinos korisnika - HRK]]+Ugovori_OPULJP[[#This Row],[Privatni doprinos korisnika - HRK]]</f>
        <v>452770.08</v>
      </c>
      <c r="Z3923" s="22">
        <f>Ugovori_OPULJP[[#This Row],[UKUPNI PRIHVATLJIVI IZDACI
TOTAL ELIGIBLE EXPENDITURE
= Bespovratna sredstva ukupno + doprinos korisnika
= Ukupni prihvatljivi troškovi
= Ukupna ugovorena vrijednost projekta HRK]]/7.5345</f>
        <v>60092.916583714912</v>
      </c>
      <c r="AA3923" s="13" t="s">
        <v>2792</v>
      </c>
      <c r="AB3923" s="13" t="s">
        <v>145</v>
      </c>
      <c r="AC3923" s="91" t="s">
        <v>14247</v>
      </c>
      <c r="AD3923" s="12" t="s">
        <v>2794</v>
      </c>
    </row>
    <row r="3924" spans="1:30" ht="88.5" customHeight="1" x14ac:dyDescent="0.3">
      <c r="A3924" s="31" t="s">
        <v>14248</v>
      </c>
      <c r="B3924" s="25" t="s">
        <v>2787</v>
      </c>
      <c r="C3924" s="26" t="s">
        <v>2788</v>
      </c>
      <c r="D3924" s="40" t="s">
        <v>2789</v>
      </c>
      <c r="E3924" s="13" t="s">
        <v>63</v>
      </c>
      <c r="F3924" s="32" t="s">
        <v>14249</v>
      </c>
      <c r="G3924" s="32" t="s">
        <v>14250</v>
      </c>
      <c r="H3924" s="29">
        <v>44608</v>
      </c>
      <c r="I3924" s="29">
        <v>45154</v>
      </c>
      <c r="J3924" s="17" t="str">
        <f>IF(Ugovori_OPULJP[[#This Row],[DATUM ZAVRŠETKA OPERACIJE]]&gt;DATE(2023,12,31),"u provedbi","završen")</f>
        <v>završen</v>
      </c>
      <c r="K3924" s="28" t="s">
        <v>86</v>
      </c>
      <c r="L3924" s="28" t="s">
        <v>86</v>
      </c>
      <c r="M3924" s="38">
        <v>0.85</v>
      </c>
      <c r="N3924" s="18">
        <v>0.15</v>
      </c>
      <c r="O3924" s="19">
        <f>Ugovori_OPULJP[[#This Row],[Bespovratna sredstva - Ukupno (EU+Nac) HRK
= Ukupna ugovorena vrijednost bespovratnih sredstava]]*Ugovori_OPULJP[[#This Row],[EU STOPA SUFINANCIRANJA %
EU CO-FINANCING RATE %]]</f>
        <v>344986.68650000001</v>
      </c>
      <c r="P3924" s="20">
        <f>Ugovori_OPULJP[[#This Row],[Bespovratna sredstva - EU dio - HRK]]/7.5345</f>
        <v>45787.601897936162</v>
      </c>
      <c r="Q3924" s="19">
        <f>Ugovori_OPULJP[[#This Row],[Bespovratna sredstva - Ukupno (EU+Nac) HRK
= Ukupna ugovorena vrijednost bespovratnih sredstava]]*Ugovori_OPULJP[[#This Row],[STOPA NACIONALNOG SUFINANCIRANJA %]]</f>
        <v>60880.003499999999</v>
      </c>
      <c r="R3924" s="20">
        <f>Ugovori_OPULJP[[#This Row],[Bespovratna sredstva - Nacionalni dio - HRK]]/7.5345</f>
        <v>8080.1650408122632</v>
      </c>
      <c r="S3924" s="19">
        <v>405866.69</v>
      </c>
      <c r="T3924" s="20">
        <f>Ugovori_OPULJP[[#This Row],[Bespovratna sredstva - Ukupno (EU+Nac) HRK
= Ukupna ugovorena vrijednost bespovratnih sredstava]]/7.5345</f>
        <v>53867.76693874842</v>
      </c>
      <c r="U3924" s="19">
        <v>0</v>
      </c>
      <c r="V3924" s="20">
        <f>Ugovori_OPULJP[[#This Row],[Javni doprinos korisnika - HRK]]/7.5345</f>
        <v>0</v>
      </c>
      <c r="W3924" s="19">
        <v>0</v>
      </c>
      <c r="X3924" s="20">
        <f>Ugovori_OPULJP[[#This Row],[Privatni doprinos korisnika - HRK]]/7.5345</f>
        <v>0</v>
      </c>
      <c r="Y3924" s="21">
        <f>Ugovori_OPULJP[[#This Row],[Bespovratna sredstva - Ukupno (EU+Nac) HRK
= Ukupna ugovorena vrijednost bespovratnih sredstava]]+Ugovori_OPULJP[[#This Row],[Javni doprinos korisnika - HRK]]+Ugovori_OPULJP[[#This Row],[Privatni doprinos korisnika - HRK]]</f>
        <v>405866.69</v>
      </c>
      <c r="Z3924" s="22">
        <f>Ugovori_OPULJP[[#This Row],[UKUPNI PRIHVATLJIVI IZDACI
TOTAL ELIGIBLE EXPENDITURE
= Bespovratna sredstva ukupno + doprinos korisnika
= Ukupni prihvatljivi troškovi
= Ukupna ugovorena vrijednost projekta HRK]]/7.5345</f>
        <v>53867.76693874842</v>
      </c>
      <c r="AA3924" s="27" t="s">
        <v>2792</v>
      </c>
      <c r="AB3924" s="27" t="s">
        <v>145</v>
      </c>
      <c r="AC3924" s="91" t="s">
        <v>14251</v>
      </c>
      <c r="AD3924" s="12" t="s">
        <v>2794</v>
      </c>
    </row>
    <row r="3925" spans="1:30" ht="88.5" customHeight="1" x14ac:dyDescent="0.3">
      <c r="A3925" s="10" t="s">
        <v>14252</v>
      </c>
      <c r="B3925" s="25" t="s">
        <v>2787</v>
      </c>
      <c r="C3925" s="26" t="s">
        <v>2788</v>
      </c>
      <c r="D3925" s="26" t="s">
        <v>2789</v>
      </c>
      <c r="E3925" s="27" t="s">
        <v>63</v>
      </c>
      <c r="F3925" s="32" t="s">
        <v>14253</v>
      </c>
      <c r="G3925" s="32" t="s">
        <v>14254</v>
      </c>
      <c r="H3925" s="29">
        <v>44769</v>
      </c>
      <c r="I3925" s="29">
        <v>45226</v>
      </c>
      <c r="J3925" s="17" t="str">
        <f>IF(Ugovori_OPULJP[[#This Row],[DATUM ZAVRŠETKA OPERACIJE]]&gt;DATE(2023,12,31),"u provedbi","završen")</f>
        <v>završen</v>
      </c>
      <c r="K3925" s="37" t="s">
        <v>14255</v>
      </c>
      <c r="L3925" s="28" t="s">
        <v>21</v>
      </c>
      <c r="M3925" s="18">
        <v>0.85</v>
      </c>
      <c r="N3925" s="18">
        <v>0.15</v>
      </c>
      <c r="O3925" s="19">
        <f>Ugovori_OPULJP[[#This Row],[Bespovratna sredstva - Ukupno (EU+Nac) HRK
= Ukupna ugovorena vrijednost bespovratnih sredstava]]*Ugovori_OPULJP[[#This Row],[EU STOPA SUFINANCIRANJA %
EU CO-FINANCING RATE %]]</f>
        <v>358228.89600000001</v>
      </c>
      <c r="P3925" s="20">
        <f>Ugovori_OPULJP[[#This Row],[Bespovratna sredstva - EU dio - HRK]]/7.5345</f>
        <v>47545.145132391001</v>
      </c>
      <c r="Q3925" s="19">
        <f>Ugovori_OPULJP[[#This Row],[Bespovratna sredstva - Ukupno (EU+Nac) HRK
= Ukupna ugovorena vrijednost bespovratnih sredstava]]*Ugovori_OPULJP[[#This Row],[STOPA NACIONALNOG SUFINANCIRANJA %]]</f>
        <v>63216.864000000001</v>
      </c>
      <c r="R3925" s="20">
        <f>Ugovori_OPULJP[[#This Row],[Bespovratna sredstva - Nacionalni dio - HRK]]/7.5345</f>
        <v>8390.3197292454697</v>
      </c>
      <c r="S3925" s="21">
        <v>421445.76</v>
      </c>
      <c r="T3925" s="22">
        <f>Ugovori_OPULJP[[#This Row],[Bespovratna sredstva - Ukupno (EU+Nac) HRK
= Ukupna ugovorena vrijednost bespovratnih sredstava]]/7.5345</f>
        <v>55935.464861636472</v>
      </c>
      <c r="U3925" s="19">
        <v>0</v>
      </c>
      <c r="V3925" s="20">
        <f>Ugovori_OPULJP[[#This Row],[Javni doprinos korisnika - HRK]]/7.5345</f>
        <v>0</v>
      </c>
      <c r="W3925" s="19">
        <v>0</v>
      </c>
      <c r="X3925" s="20">
        <f>Ugovori_OPULJP[[#This Row],[Privatni doprinos korisnika - HRK]]/7.5345</f>
        <v>0</v>
      </c>
      <c r="Y3925" s="21">
        <f>Ugovori_OPULJP[[#This Row],[Bespovratna sredstva - Ukupno (EU+Nac) HRK
= Ukupna ugovorena vrijednost bespovratnih sredstava]]+Ugovori_OPULJP[[#This Row],[Javni doprinos korisnika - HRK]]+Ugovori_OPULJP[[#This Row],[Privatni doprinos korisnika - HRK]]</f>
        <v>421445.76</v>
      </c>
      <c r="Z3925" s="22">
        <f>Ugovori_OPULJP[[#This Row],[UKUPNI PRIHVATLJIVI IZDACI
TOTAL ELIGIBLE EXPENDITURE
= Bespovratna sredstva ukupno + doprinos korisnika
= Ukupni prihvatljivi troškovi
= Ukupna ugovorena vrijednost projekta HRK]]/7.5345</f>
        <v>55935.464861636472</v>
      </c>
      <c r="AA3925" s="27" t="s">
        <v>2792</v>
      </c>
      <c r="AB3925" s="27" t="s">
        <v>145</v>
      </c>
      <c r="AC3925" s="91" t="s">
        <v>14256</v>
      </c>
      <c r="AD3925" s="33" t="s">
        <v>2794</v>
      </c>
    </row>
    <row r="3926" spans="1:30" ht="88.5" customHeight="1" x14ac:dyDescent="0.3">
      <c r="A3926" s="31" t="s">
        <v>14257</v>
      </c>
      <c r="B3926" s="25" t="s">
        <v>2787</v>
      </c>
      <c r="C3926" s="26" t="s">
        <v>2788</v>
      </c>
      <c r="D3926" s="40" t="s">
        <v>2789</v>
      </c>
      <c r="E3926" s="13" t="s">
        <v>63</v>
      </c>
      <c r="F3926" s="32" t="s">
        <v>14258</v>
      </c>
      <c r="G3926" s="32" t="s">
        <v>14259</v>
      </c>
      <c r="H3926" s="29">
        <v>44621</v>
      </c>
      <c r="I3926" s="29">
        <v>44986</v>
      </c>
      <c r="J3926" s="17" t="str">
        <f>IF(Ugovori_OPULJP[[#This Row],[DATUM ZAVRŠETKA OPERACIJE]]&gt;DATE(2023,12,31),"u provedbi","završen")</f>
        <v>završen</v>
      </c>
      <c r="K3926" s="28" t="s">
        <v>20</v>
      </c>
      <c r="L3926" s="28" t="s">
        <v>380</v>
      </c>
      <c r="M3926" s="18">
        <v>0.85</v>
      </c>
      <c r="N3926" s="18">
        <v>0.15</v>
      </c>
      <c r="O3926" s="19">
        <f>Ugovori_OPULJP[[#This Row],[Bespovratna sredstva - Ukupno (EU+Nac) HRK
= Ukupna ugovorena vrijednost bespovratnih sredstava]]*Ugovori_OPULJP[[#This Row],[EU STOPA SUFINANCIRANJA %
EU CO-FINANCING RATE %]]</f>
        <v>371250.84499999997</v>
      </c>
      <c r="P3926" s="20">
        <f>Ugovori_OPULJP[[#This Row],[Bespovratna sredstva - EU dio - HRK]]/7.5345</f>
        <v>49273.454774703023</v>
      </c>
      <c r="Q3926" s="19">
        <f>Ugovori_OPULJP[[#This Row],[Bespovratna sredstva - Ukupno (EU+Nac) HRK
= Ukupna ugovorena vrijednost bespovratnih sredstava]]*Ugovori_OPULJP[[#This Row],[STOPA NACIONALNOG SUFINANCIRANJA %]]</f>
        <v>65514.854999999996</v>
      </c>
      <c r="R3926" s="20">
        <f>Ugovori_OPULJP[[#This Row],[Bespovratna sredstva - Nacionalni dio - HRK]]/7.5345</f>
        <v>8695.315548477005</v>
      </c>
      <c r="S3926" s="21">
        <v>436765.7</v>
      </c>
      <c r="T3926" s="22">
        <f>Ugovori_OPULJP[[#This Row],[Bespovratna sredstva - Ukupno (EU+Nac) HRK
= Ukupna ugovorena vrijednost bespovratnih sredstava]]/7.5345</f>
        <v>57968.770323180033</v>
      </c>
      <c r="U3926" s="19">
        <v>0</v>
      </c>
      <c r="V3926" s="20">
        <f>Ugovori_OPULJP[[#This Row],[Javni doprinos korisnika - HRK]]/7.5345</f>
        <v>0</v>
      </c>
      <c r="W3926" s="19">
        <v>0</v>
      </c>
      <c r="X3926" s="20">
        <f>Ugovori_OPULJP[[#This Row],[Privatni doprinos korisnika - HRK]]/7.5345</f>
        <v>0</v>
      </c>
      <c r="Y3926" s="21">
        <f>Ugovori_OPULJP[[#This Row],[Bespovratna sredstva - Ukupno (EU+Nac) HRK
= Ukupna ugovorena vrijednost bespovratnih sredstava]]+Ugovori_OPULJP[[#This Row],[Javni doprinos korisnika - HRK]]+Ugovori_OPULJP[[#This Row],[Privatni doprinos korisnika - HRK]]</f>
        <v>436765.7</v>
      </c>
      <c r="Z3926" s="22">
        <f>Ugovori_OPULJP[[#This Row],[UKUPNI PRIHVATLJIVI IZDACI
TOTAL ELIGIBLE EXPENDITURE
= Bespovratna sredstva ukupno + doprinos korisnika
= Ukupni prihvatljivi troškovi
= Ukupna ugovorena vrijednost projekta HRK]]/7.5345</f>
        <v>57968.770323180033</v>
      </c>
      <c r="AA3926" s="13" t="s">
        <v>2792</v>
      </c>
      <c r="AB3926" s="13" t="s">
        <v>145</v>
      </c>
      <c r="AC3926" s="91" t="s">
        <v>14260</v>
      </c>
      <c r="AD3926" s="12" t="s">
        <v>2794</v>
      </c>
    </row>
    <row r="3927" spans="1:30" ht="88.5" customHeight="1" x14ac:dyDescent="0.3">
      <c r="A3927" s="10" t="s">
        <v>14261</v>
      </c>
      <c r="B3927" s="25" t="s">
        <v>2787</v>
      </c>
      <c r="C3927" s="26" t="s">
        <v>2788</v>
      </c>
      <c r="D3927" s="26" t="s">
        <v>2789</v>
      </c>
      <c r="E3927" s="27" t="s">
        <v>63</v>
      </c>
      <c r="F3927" s="32" t="s">
        <v>14262</v>
      </c>
      <c r="G3927" s="32" t="s">
        <v>6554</v>
      </c>
      <c r="H3927" s="29">
        <v>44769</v>
      </c>
      <c r="I3927" s="29">
        <v>45134</v>
      </c>
      <c r="J3927" s="17" t="str">
        <f>IF(Ugovori_OPULJP[[#This Row],[DATUM ZAVRŠETKA OPERACIJE]]&gt;DATE(2023,12,31),"u provedbi","završen")</f>
        <v>završen</v>
      </c>
      <c r="K3927" s="28" t="s">
        <v>417</v>
      </c>
      <c r="L3927" s="28" t="s">
        <v>417</v>
      </c>
      <c r="M3927" s="18">
        <v>0.85</v>
      </c>
      <c r="N3927" s="18">
        <v>0.15</v>
      </c>
      <c r="O3927" s="19">
        <f>Ugovori_OPULJP[[#This Row],[Bespovratna sredstva - Ukupno (EU+Nac) HRK
= Ukupna ugovorena vrijednost bespovratnih sredstava]]*Ugovori_OPULJP[[#This Row],[EU STOPA SUFINANCIRANJA %
EU CO-FINANCING RATE %]]</f>
        <v>341549.04849999998</v>
      </c>
      <c r="P3927" s="20">
        <f>Ugovori_OPULJP[[#This Row],[Bespovratna sredstva - EU dio - HRK]]/7.5345</f>
        <v>45331.348928263316</v>
      </c>
      <c r="Q3927" s="19">
        <f>Ugovori_OPULJP[[#This Row],[Bespovratna sredstva - Ukupno (EU+Nac) HRK
= Ukupna ugovorena vrijednost bespovratnih sredstava]]*Ugovori_OPULJP[[#This Row],[STOPA NACIONALNOG SUFINANCIRANJA %]]</f>
        <v>60273.361499999992</v>
      </c>
      <c r="R3927" s="20">
        <f>Ugovori_OPULJP[[#This Row],[Bespovratna sredstva - Nacionalni dio - HRK]]/7.5345</f>
        <v>7999.6498108699961</v>
      </c>
      <c r="S3927" s="21">
        <v>401822.41</v>
      </c>
      <c r="T3927" s="22">
        <f>Ugovori_OPULJP[[#This Row],[Bespovratna sredstva - Ukupno (EU+Nac) HRK
= Ukupna ugovorena vrijednost bespovratnih sredstava]]/7.5345</f>
        <v>53330.998739133312</v>
      </c>
      <c r="U3927" s="19">
        <v>0</v>
      </c>
      <c r="V3927" s="20">
        <f>Ugovori_OPULJP[[#This Row],[Javni doprinos korisnika - HRK]]/7.5345</f>
        <v>0</v>
      </c>
      <c r="W3927" s="19">
        <v>0</v>
      </c>
      <c r="X3927" s="20">
        <f>Ugovori_OPULJP[[#This Row],[Privatni doprinos korisnika - HRK]]/7.5345</f>
        <v>0</v>
      </c>
      <c r="Y3927" s="21">
        <f>Ugovori_OPULJP[[#This Row],[Bespovratna sredstva - Ukupno (EU+Nac) HRK
= Ukupna ugovorena vrijednost bespovratnih sredstava]]+Ugovori_OPULJP[[#This Row],[Javni doprinos korisnika - HRK]]+Ugovori_OPULJP[[#This Row],[Privatni doprinos korisnika - HRK]]</f>
        <v>401822.41</v>
      </c>
      <c r="Z3927" s="22">
        <f>Ugovori_OPULJP[[#This Row],[UKUPNI PRIHVATLJIVI IZDACI
TOTAL ELIGIBLE EXPENDITURE
= Bespovratna sredstva ukupno + doprinos korisnika
= Ukupni prihvatljivi troškovi
= Ukupna ugovorena vrijednost projekta HRK]]/7.5345</f>
        <v>53330.998739133312</v>
      </c>
      <c r="AA3927" s="27" t="s">
        <v>2792</v>
      </c>
      <c r="AB3927" s="27" t="s">
        <v>145</v>
      </c>
      <c r="AC3927" s="91" t="s">
        <v>14263</v>
      </c>
      <c r="AD3927" s="33" t="s">
        <v>2794</v>
      </c>
    </row>
    <row r="3928" spans="1:30" ht="88.5" customHeight="1" x14ac:dyDescent="0.3">
      <c r="A3928" s="31" t="s">
        <v>14264</v>
      </c>
      <c r="B3928" s="25" t="s">
        <v>2787</v>
      </c>
      <c r="C3928" s="26" t="s">
        <v>2788</v>
      </c>
      <c r="D3928" s="40" t="s">
        <v>2789</v>
      </c>
      <c r="E3928" s="13" t="s">
        <v>63</v>
      </c>
      <c r="F3928" s="32" t="s">
        <v>14265</v>
      </c>
      <c r="G3928" s="32" t="s">
        <v>14266</v>
      </c>
      <c r="H3928" s="29">
        <v>44651</v>
      </c>
      <c r="I3928" s="29">
        <v>45077</v>
      </c>
      <c r="J3928" s="17" t="str">
        <f>IF(Ugovori_OPULJP[[#This Row],[DATUM ZAVRŠETKA OPERACIJE]]&gt;DATE(2023,12,31),"u provedbi","završen")</f>
        <v>završen</v>
      </c>
      <c r="K3928" s="37" t="s">
        <v>5748</v>
      </c>
      <c r="L3928" s="37" t="s">
        <v>240</v>
      </c>
      <c r="M3928" s="18">
        <v>0.85</v>
      </c>
      <c r="N3928" s="18">
        <v>0.15</v>
      </c>
      <c r="O3928" s="19">
        <f>Ugovori_OPULJP[[#This Row],[Bespovratna sredstva - Ukupno (EU+Nac) HRK
= Ukupna ugovorena vrijednost bespovratnih sredstava]]*Ugovori_OPULJP[[#This Row],[EU STOPA SUFINANCIRANJA %
EU CO-FINANCING RATE %]]</f>
        <v>393250.8</v>
      </c>
      <c r="P3928" s="20">
        <f>Ugovori_OPULJP[[#This Row],[Bespovratna sredstva - EU dio - HRK]]/7.5345</f>
        <v>52193.350587298424</v>
      </c>
      <c r="Q3928" s="19">
        <f>Ugovori_OPULJP[[#This Row],[Bespovratna sredstva - Ukupno (EU+Nac) HRK
= Ukupna ugovorena vrijednost bespovratnih sredstava]]*Ugovori_OPULJP[[#This Row],[STOPA NACIONALNOG SUFINANCIRANJA %]]</f>
        <v>69397.2</v>
      </c>
      <c r="R3928" s="20">
        <f>Ugovori_OPULJP[[#This Row],[Bespovratna sredstva - Nacionalni dio - HRK]]/7.5345</f>
        <v>9210.5912801114864</v>
      </c>
      <c r="S3928" s="21">
        <v>462648</v>
      </c>
      <c r="T3928" s="22">
        <f>Ugovori_OPULJP[[#This Row],[Bespovratna sredstva - Ukupno (EU+Nac) HRK
= Ukupna ugovorena vrijednost bespovratnih sredstava]]/7.5345</f>
        <v>61403.941867409914</v>
      </c>
      <c r="U3928" s="19">
        <v>0</v>
      </c>
      <c r="V3928" s="20">
        <f>Ugovori_OPULJP[[#This Row],[Javni doprinos korisnika - HRK]]/7.5345</f>
        <v>0</v>
      </c>
      <c r="W3928" s="19">
        <v>0</v>
      </c>
      <c r="X3928" s="20">
        <f>Ugovori_OPULJP[[#This Row],[Privatni doprinos korisnika - HRK]]/7.5345</f>
        <v>0</v>
      </c>
      <c r="Y3928" s="21">
        <f>Ugovori_OPULJP[[#This Row],[Bespovratna sredstva - Ukupno (EU+Nac) HRK
= Ukupna ugovorena vrijednost bespovratnih sredstava]]+Ugovori_OPULJP[[#This Row],[Javni doprinos korisnika - HRK]]+Ugovori_OPULJP[[#This Row],[Privatni doprinos korisnika - HRK]]</f>
        <v>462648</v>
      </c>
      <c r="Z3928" s="22">
        <f>Ugovori_OPULJP[[#This Row],[UKUPNI PRIHVATLJIVI IZDACI
TOTAL ELIGIBLE EXPENDITURE
= Bespovratna sredstva ukupno + doprinos korisnika
= Ukupni prihvatljivi troškovi
= Ukupna ugovorena vrijednost projekta HRK]]/7.5345</f>
        <v>61403.941867409914</v>
      </c>
      <c r="AA3928" s="13" t="s">
        <v>2792</v>
      </c>
      <c r="AB3928" s="13" t="s">
        <v>145</v>
      </c>
      <c r="AC3928" s="91" t="s">
        <v>14267</v>
      </c>
      <c r="AD3928" s="12" t="s">
        <v>2794</v>
      </c>
    </row>
    <row r="3929" spans="1:30" ht="88.5" customHeight="1" x14ac:dyDescent="0.3">
      <c r="A3929" s="36" t="s">
        <v>14268</v>
      </c>
      <c r="B3929" s="25" t="s">
        <v>2787</v>
      </c>
      <c r="C3929" s="26" t="s">
        <v>2788</v>
      </c>
      <c r="D3929" s="40" t="s">
        <v>2789</v>
      </c>
      <c r="E3929" s="13" t="s">
        <v>63</v>
      </c>
      <c r="F3929" s="32" t="s">
        <v>14269</v>
      </c>
      <c r="G3929" s="34" t="s">
        <v>2146</v>
      </c>
      <c r="H3929" s="29">
        <v>44735</v>
      </c>
      <c r="I3929" s="29">
        <v>45192</v>
      </c>
      <c r="J3929" s="17" t="str">
        <f>IF(Ugovori_OPULJP[[#This Row],[DATUM ZAVRŠETKA OPERACIJE]]&gt;DATE(2023,12,31),"u provedbi","završen")</f>
        <v>završen</v>
      </c>
      <c r="K3929" s="28" t="s">
        <v>86</v>
      </c>
      <c r="L3929" s="28" t="s">
        <v>86</v>
      </c>
      <c r="M3929" s="38">
        <v>0.85</v>
      </c>
      <c r="N3929" s="18">
        <v>0.15</v>
      </c>
      <c r="O3929" s="19">
        <f>Ugovori_OPULJP[[#This Row],[Bespovratna sredstva - Ukupno (EU+Nac) HRK
= Ukupna ugovorena vrijednost bespovratnih sredstava]]*Ugovori_OPULJP[[#This Row],[EU STOPA SUFINANCIRANJA %
EU CO-FINANCING RATE %]]</f>
        <v>417588</v>
      </c>
      <c r="P3929" s="20">
        <f>Ugovori_OPULJP[[#This Row],[Bespovratna sredstva - EU dio - HRK]]/7.5345</f>
        <v>55423.45212024686</v>
      </c>
      <c r="Q3929" s="19">
        <f>Ugovori_OPULJP[[#This Row],[Bespovratna sredstva - Ukupno (EU+Nac) HRK
= Ukupna ugovorena vrijednost bespovratnih sredstava]]*Ugovori_OPULJP[[#This Row],[STOPA NACIONALNOG SUFINANCIRANJA %]]</f>
        <v>73692</v>
      </c>
      <c r="R3929" s="20">
        <f>Ugovori_OPULJP[[#This Row],[Bespovratna sredstva - Nacionalni dio - HRK]]/7.5345</f>
        <v>9780.6091976906228</v>
      </c>
      <c r="S3929" s="21">
        <v>491280</v>
      </c>
      <c r="T3929" s="22">
        <f>Ugovori_OPULJP[[#This Row],[Bespovratna sredstva - Ukupno (EU+Nac) HRK
= Ukupna ugovorena vrijednost bespovratnih sredstava]]/7.5345</f>
        <v>65204.061317937485</v>
      </c>
      <c r="U3929" s="19">
        <v>0</v>
      </c>
      <c r="V3929" s="20">
        <f>Ugovori_OPULJP[[#This Row],[Javni doprinos korisnika - HRK]]/7.5345</f>
        <v>0</v>
      </c>
      <c r="W3929" s="19">
        <v>0</v>
      </c>
      <c r="X3929" s="20">
        <f>Ugovori_OPULJP[[#This Row],[Privatni doprinos korisnika - HRK]]/7.5345</f>
        <v>0</v>
      </c>
      <c r="Y3929" s="21">
        <f>Ugovori_OPULJP[[#This Row],[Bespovratna sredstva - Ukupno (EU+Nac) HRK
= Ukupna ugovorena vrijednost bespovratnih sredstava]]+Ugovori_OPULJP[[#This Row],[Javni doprinos korisnika - HRK]]+Ugovori_OPULJP[[#This Row],[Privatni doprinos korisnika - HRK]]</f>
        <v>491280</v>
      </c>
      <c r="Z3929" s="22">
        <f>Ugovori_OPULJP[[#This Row],[UKUPNI PRIHVATLJIVI IZDACI
TOTAL ELIGIBLE EXPENDITURE
= Bespovratna sredstva ukupno + doprinos korisnika
= Ukupni prihvatljivi troškovi
= Ukupna ugovorena vrijednost projekta HRK]]/7.5345</f>
        <v>65204.061317937485</v>
      </c>
      <c r="AA3929" s="13" t="s">
        <v>2792</v>
      </c>
      <c r="AB3929" s="13" t="s">
        <v>145</v>
      </c>
      <c r="AC3929" s="91" t="s">
        <v>14270</v>
      </c>
      <c r="AD3929" s="12" t="s">
        <v>2794</v>
      </c>
    </row>
    <row r="3930" spans="1:30" ht="88.5" customHeight="1" x14ac:dyDescent="0.3">
      <c r="A3930" s="36" t="s">
        <v>14271</v>
      </c>
      <c r="B3930" s="25" t="s">
        <v>2787</v>
      </c>
      <c r="C3930" s="26" t="s">
        <v>2788</v>
      </c>
      <c r="D3930" s="40" t="s">
        <v>2789</v>
      </c>
      <c r="E3930" s="13" t="s">
        <v>63</v>
      </c>
      <c r="F3930" s="32" t="s">
        <v>14272</v>
      </c>
      <c r="G3930" s="32" t="s">
        <v>14273</v>
      </c>
      <c r="H3930" s="29">
        <v>44553</v>
      </c>
      <c r="I3930" s="29">
        <v>44918</v>
      </c>
      <c r="J3930" s="17" t="str">
        <f>IF(Ugovori_OPULJP[[#This Row],[DATUM ZAVRŠETKA OPERACIJE]]&gt;DATE(2023,12,31),"u provedbi","završen")</f>
        <v>završen</v>
      </c>
      <c r="K3930" s="37" t="s">
        <v>13952</v>
      </c>
      <c r="L3930" s="28" t="s">
        <v>21</v>
      </c>
      <c r="M3930" s="46" t="s">
        <v>3114</v>
      </c>
      <c r="N3930" s="18">
        <v>0.15</v>
      </c>
      <c r="O3930" s="19">
        <f>Ugovori_OPULJP[[#This Row],[Bespovratna sredstva - Ukupno (EU+Nac) HRK
= Ukupna ugovorena vrijednost bespovratnih sredstava]]*Ugovori_OPULJP[[#This Row],[EU STOPA SUFINANCIRANJA %
EU CO-FINANCING RATE %]]</f>
        <v>400035.5</v>
      </c>
      <c r="P3930" s="20">
        <f>Ugovori_OPULJP[[#This Row],[Bespovratna sredstva - EU dio - HRK]]/7.5345</f>
        <v>53093.835025549139</v>
      </c>
      <c r="Q3930" s="19">
        <f>Ugovori_OPULJP[[#This Row],[Bespovratna sredstva - Ukupno (EU+Nac) HRK
= Ukupna ugovorena vrijednost bespovratnih sredstava]]*Ugovori_OPULJP[[#This Row],[STOPA NACIONALNOG SUFINANCIRANJA %]]</f>
        <v>70594.5</v>
      </c>
      <c r="R3930" s="20">
        <f>Ugovori_OPULJP[[#This Row],[Bespovratna sredstva - Nacionalni dio - HRK]]/7.5345</f>
        <v>9369.5002986263189</v>
      </c>
      <c r="S3930" s="21">
        <v>470630</v>
      </c>
      <c r="T3930" s="22">
        <f>Ugovori_OPULJP[[#This Row],[Bespovratna sredstva - Ukupno (EU+Nac) HRK
= Ukupna ugovorena vrijednost bespovratnih sredstava]]/7.5345</f>
        <v>62463.335324175459</v>
      </c>
      <c r="U3930" s="19">
        <v>0</v>
      </c>
      <c r="V3930" s="20">
        <f>Ugovori_OPULJP[[#This Row],[Javni doprinos korisnika - HRK]]/7.5345</f>
        <v>0</v>
      </c>
      <c r="W3930" s="19">
        <v>0</v>
      </c>
      <c r="X3930" s="20">
        <f>Ugovori_OPULJP[[#This Row],[Privatni doprinos korisnika - HRK]]/7.5345</f>
        <v>0</v>
      </c>
      <c r="Y3930" s="21">
        <f>Ugovori_OPULJP[[#This Row],[Bespovratna sredstva - Ukupno (EU+Nac) HRK
= Ukupna ugovorena vrijednost bespovratnih sredstava]]+Ugovori_OPULJP[[#This Row],[Javni doprinos korisnika - HRK]]+Ugovori_OPULJP[[#This Row],[Privatni doprinos korisnika - HRK]]</f>
        <v>470630</v>
      </c>
      <c r="Z3930" s="22">
        <f>Ugovori_OPULJP[[#This Row],[UKUPNI PRIHVATLJIVI IZDACI
TOTAL ELIGIBLE EXPENDITURE
= Bespovratna sredstva ukupno + doprinos korisnika
= Ukupni prihvatljivi troškovi
= Ukupna ugovorena vrijednost projekta HRK]]/7.5345</f>
        <v>62463.335324175459</v>
      </c>
      <c r="AA3930" s="27" t="s">
        <v>2792</v>
      </c>
      <c r="AB3930" s="27" t="s">
        <v>145</v>
      </c>
      <c r="AC3930" s="91" t="s">
        <v>14274</v>
      </c>
      <c r="AD3930" s="12" t="s">
        <v>2794</v>
      </c>
    </row>
    <row r="3931" spans="1:30" ht="88.5" customHeight="1" x14ac:dyDescent="0.3">
      <c r="A3931" s="36" t="s">
        <v>14275</v>
      </c>
      <c r="B3931" s="25" t="s">
        <v>2787</v>
      </c>
      <c r="C3931" s="26" t="s">
        <v>2788</v>
      </c>
      <c r="D3931" s="40" t="s">
        <v>2789</v>
      </c>
      <c r="E3931" s="13" t="s">
        <v>63</v>
      </c>
      <c r="F3931" s="32" t="s">
        <v>14276</v>
      </c>
      <c r="G3931" s="34" t="s">
        <v>8882</v>
      </c>
      <c r="H3931" s="29">
        <v>44735</v>
      </c>
      <c r="I3931" s="29">
        <v>45283</v>
      </c>
      <c r="J3931" s="17" t="str">
        <f>IF(Ugovori_OPULJP[[#This Row],[DATUM ZAVRŠETKA OPERACIJE]]&gt;DATE(2023,12,31),"u provedbi","završen")</f>
        <v>završen</v>
      </c>
      <c r="K3931" s="28" t="s">
        <v>329</v>
      </c>
      <c r="L3931" s="15" t="s">
        <v>329</v>
      </c>
      <c r="M3931" s="18">
        <v>0.85</v>
      </c>
      <c r="N3931" s="18">
        <v>0.15</v>
      </c>
      <c r="O3931" s="19">
        <f>Ugovori_OPULJP[[#This Row],[Bespovratna sredstva - Ukupno (EU+Nac) HRK
= Ukupna ugovorena vrijednost bespovratnih sredstava]]*Ugovori_OPULJP[[#This Row],[EU STOPA SUFINANCIRANJA %
EU CO-FINANCING RATE %]]</f>
        <v>375738.09700000001</v>
      </c>
      <c r="P3931" s="20">
        <f>Ugovori_OPULJP[[#This Row],[Bespovratna sredstva - EU dio - HRK]]/7.5345</f>
        <v>49869.015462207179</v>
      </c>
      <c r="Q3931" s="19">
        <f>Ugovori_OPULJP[[#This Row],[Bespovratna sredstva - Ukupno (EU+Nac) HRK
= Ukupna ugovorena vrijednost bespovratnih sredstava]]*Ugovori_OPULJP[[#This Row],[STOPA NACIONALNOG SUFINANCIRANJA %]]</f>
        <v>66306.722999999998</v>
      </c>
      <c r="R3931" s="20">
        <f>Ugovori_OPULJP[[#This Row],[Bespovratna sredstva - Nacionalni dio - HRK]]/7.5345</f>
        <v>8800.4144933306779</v>
      </c>
      <c r="S3931" s="21">
        <v>442044.82</v>
      </c>
      <c r="T3931" s="22">
        <f>Ugovori_OPULJP[[#This Row],[Bespovratna sredstva - Ukupno (EU+Nac) HRK
= Ukupna ugovorena vrijednost bespovratnih sredstava]]/7.5345</f>
        <v>58669.42995553786</v>
      </c>
      <c r="U3931" s="19">
        <v>0</v>
      </c>
      <c r="V3931" s="20">
        <f>Ugovori_OPULJP[[#This Row],[Javni doprinos korisnika - HRK]]/7.5345</f>
        <v>0</v>
      </c>
      <c r="W3931" s="19">
        <v>0</v>
      </c>
      <c r="X3931" s="20">
        <f>Ugovori_OPULJP[[#This Row],[Privatni doprinos korisnika - HRK]]/7.5345</f>
        <v>0</v>
      </c>
      <c r="Y3931" s="21">
        <f>Ugovori_OPULJP[[#This Row],[Bespovratna sredstva - Ukupno (EU+Nac) HRK
= Ukupna ugovorena vrijednost bespovratnih sredstava]]+Ugovori_OPULJP[[#This Row],[Javni doprinos korisnika - HRK]]+Ugovori_OPULJP[[#This Row],[Privatni doprinos korisnika - HRK]]</f>
        <v>442044.82</v>
      </c>
      <c r="Z3931" s="22">
        <f>Ugovori_OPULJP[[#This Row],[UKUPNI PRIHVATLJIVI IZDACI
TOTAL ELIGIBLE EXPENDITURE
= Bespovratna sredstva ukupno + doprinos korisnika
= Ukupni prihvatljivi troškovi
= Ukupna ugovorena vrijednost projekta HRK]]/7.5345</f>
        <v>58669.42995553786</v>
      </c>
      <c r="AA3931" s="13" t="s">
        <v>2792</v>
      </c>
      <c r="AB3931" s="13" t="s">
        <v>145</v>
      </c>
      <c r="AC3931" s="91" t="s">
        <v>14277</v>
      </c>
      <c r="AD3931" s="12" t="s">
        <v>2794</v>
      </c>
    </row>
    <row r="3932" spans="1:30" ht="88.5" customHeight="1" x14ac:dyDescent="0.3">
      <c r="A3932" s="36" t="s">
        <v>14278</v>
      </c>
      <c r="B3932" s="25" t="s">
        <v>2787</v>
      </c>
      <c r="C3932" s="26" t="s">
        <v>2788</v>
      </c>
      <c r="D3932" s="40" t="s">
        <v>2789</v>
      </c>
      <c r="E3932" s="13" t="s">
        <v>63</v>
      </c>
      <c r="F3932" s="32" t="s">
        <v>14279</v>
      </c>
      <c r="G3932" s="14" t="s">
        <v>12918</v>
      </c>
      <c r="H3932" s="29">
        <v>44735</v>
      </c>
      <c r="I3932" s="29">
        <v>45100</v>
      </c>
      <c r="J3932" s="17" t="str">
        <f>IF(Ugovori_OPULJP[[#This Row],[DATUM ZAVRŠETKA OPERACIJE]]&gt;DATE(2023,12,31),"u provedbi","završen")</f>
        <v>završen</v>
      </c>
      <c r="K3932" s="28" t="s">
        <v>10412</v>
      </c>
      <c r="L3932" s="28" t="s">
        <v>21</v>
      </c>
      <c r="M3932" s="18">
        <v>0.85</v>
      </c>
      <c r="N3932" s="18">
        <v>0.15</v>
      </c>
      <c r="O3932" s="19">
        <f>Ugovori_OPULJP[[#This Row],[Bespovratna sredstva - Ukupno (EU+Nac) HRK
= Ukupna ugovorena vrijednost bespovratnih sredstava]]*Ugovori_OPULJP[[#This Row],[EU STOPA SUFINANCIRANJA %
EU CO-FINANCING RATE %]]</f>
        <v>414781.18949999998</v>
      </c>
      <c r="P3932" s="20">
        <f>Ugovori_OPULJP[[#This Row],[Bespovratna sredstva - EU dio - HRK]]/7.5345</f>
        <v>55050.9243479992</v>
      </c>
      <c r="Q3932" s="19">
        <f>Ugovori_OPULJP[[#This Row],[Bespovratna sredstva - Ukupno (EU+Nac) HRK
= Ukupna ugovorena vrijednost bespovratnih sredstava]]*Ugovori_OPULJP[[#This Row],[STOPA NACIONALNOG SUFINANCIRANJA %]]</f>
        <v>73196.680500000002</v>
      </c>
      <c r="R3932" s="20">
        <f>Ugovori_OPULJP[[#This Row],[Bespovratna sredstva - Nacionalni dio - HRK]]/7.5345</f>
        <v>9714.8690025880951</v>
      </c>
      <c r="S3932" s="21">
        <v>487977.87</v>
      </c>
      <c r="T3932" s="22">
        <f>Ugovori_OPULJP[[#This Row],[Bespovratna sredstva - Ukupno (EU+Nac) HRK
= Ukupna ugovorena vrijednost bespovratnih sredstava]]/7.5345</f>
        <v>64765.793350587293</v>
      </c>
      <c r="U3932" s="19">
        <v>0</v>
      </c>
      <c r="V3932" s="20">
        <f>Ugovori_OPULJP[[#This Row],[Javni doprinos korisnika - HRK]]/7.5345</f>
        <v>0</v>
      </c>
      <c r="W3932" s="19">
        <v>0</v>
      </c>
      <c r="X3932" s="20">
        <f>Ugovori_OPULJP[[#This Row],[Privatni doprinos korisnika - HRK]]/7.5345</f>
        <v>0</v>
      </c>
      <c r="Y3932" s="21">
        <f>Ugovori_OPULJP[[#This Row],[Bespovratna sredstva - Ukupno (EU+Nac) HRK
= Ukupna ugovorena vrijednost bespovratnih sredstava]]+Ugovori_OPULJP[[#This Row],[Javni doprinos korisnika - HRK]]+Ugovori_OPULJP[[#This Row],[Privatni doprinos korisnika - HRK]]</f>
        <v>487977.87</v>
      </c>
      <c r="Z3932" s="22">
        <f>Ugovori_OPULJP[[#This Row],[UKUPNI PRIHVATLJIVI IZDACI
TOTAL ELIGIBLE EXPENDITURE
= Bespovratna sredstva ukupno + doprinos korisnika
= Ukupni prihvatljivi troškovi
= Ukupna ugovorena vrijednost projekta HRK]]/7.5345</f>
        <v>64765.793350587293</v>
      </c>
      <c r="AA3932" s="13" t="s">
        <v>2792</v>
      </c>
      <c r="AB3932" s="13" t="s">
        <v>145</v>
      </c>
      <c r="AC3932" s="91" t="s">
        <v>14280</v>
      </c>
      <c r="AD3932" s="12" t="s">
        <v>2794</v>
      </c>
    </row>
    <row r="3933" spans="1:30" ht="88.5" customHeight="1" x14ac:dyDescent="0.3">
      <c r="A3933" s="31" t="s">
        <v>14281</v>
      </c>
      <c r="B3933" s="25" t="s">
        <v>2787</v>
      </c>
      <c r="C3933" s="26" t="s">
        <v>2788</v>
      </c>
      <c r="D3933" s="40" t="s">
        <v>2789</v>
      </c>
      <c r="E3933" s="13" t="s">
        <v>63</v>
      </c>
      <c r="F3933" s="32" t="s">
        <v>14282</v>
      </c>
      <c r="G3933" s="32" t="s">
        <v>1501</v>
      </c>
      <c r="H3933" s="29">
        <v>44740</v>
      </c>
      <c r="I3933" s="29">
        <v>45288</v>
      </c>
      <c r="J3933" s="17" t="str">
        <f>IF(Ugovori_OPULJP[[#This Row],[DATUM ZAVRŠETKA OPERACIJE]]&gt;DATE(2023,12,31),"u provedbi","završen")</f>
        <v>završen</v>
      </c>
      <c r="K3933" s="37" t="s">
        <v>117</v>
      </c>
      <c r="L3933" s="37" t="s">
        <v>117</v>
      </c>
      <c r="M3933" s="18">
        <v>0.85</v>
      </c>
      <c r="N3933" s="18">
        <v>0.15</v>
      </c>
      <c r="O3933" s="19">
        <f>Ugovori_OPULJP[[#This Row],[Bespovratna sredstva - Ukupno (EU+Nac) HRK
= Ukupna ugovorena vrijednost bespovratnih sredstava]]*Ugovori_OPULJP[[#This Row],[EU STOPA SUFINANCIRANJA %
EU CO-FINANCING RATE %]]</f>
        <v>372462.06949999998</v>
      </c>
      <c r="P3933" s="20">
        <f>Ugovori_OPULJP[[#This Row],[Bespovratna sredstva - EU dio - HRK]]/7.5345</f>
        <v>49434.211891963627</v>
      </c>
      <c r="Q3933" s="19">
        <f>Ugovori_OPULJP[[#This Row],[Bespovratna sredstva - Ukupno (EU+Nac) HRK
= Ukupna ugovorena vrijednost bespovratnih sredstava]]*Ugovori_OPULJP[[#This Row],[STOPA NACIONALNOG SUFINANCIRANJA %]]</f>
        <v>65728.6005</v>
      </c>
      <c r="R3933" s="20">
        <f>Ugovori_OPULJP[[#This Row],[Bespovratna sredstva - Nacionalni dio - HRK]]/7.5345</f>
        <v>8723.6844515229932</v>
      </c>
      <c r="S3933" s="21">
        <v>438190.67</v>
      </c>
      <c r="T3933" s="22">
        <f>Ugovori_OPULJP[[#This Row],[Bespovratna sredstva - Ukupno (EU+Nac) HRK
= Ukupna ugovorena vrijednost bespovratnih sredstava]]/7.5345</f>
        <v>58157.896343486624</v>
      </c>
      <c r="U3933" s="19">
        <v>0</v>
      </c>
      <c r="V3933" s="20">
        <f>Ugovori_OPULJP[[#This Row],[Javni doprinos korisnika - HRK]]/7.5345</f>
        <v>0</v>
      </c>
      <c r="W3933" s="19">
        <v>0</v>
      </c>
      <c r="X3933" s="20">
        <f>Ugovori_OPULJP[[#This Row],[Privatni doprinos korisnika - HRK]]/7.5345</f>
        <v>0</v>
      </c>
      <c r="Y3933" s="21">
        <f>Ugovori_OPULJP[[#This Row],[Bespovratna sredstva - Ukupno (EU+Nac) HRK
= Ukupna ugovorena vrijednost bespovratnih sredstava]]+Ugovori_OPULJP[[#This Row],[Javni doprinos korisnika - HRK]]+Ugovori_OPULJP[[#This Row],[Privatni doprinos korisnika - HRK]]</f>
        <v>438190.67</v>
      </c>
      <c r="Z3933" s="22">
        <f>Ugovori_OPULJP[[#This Row],[UKUPNI PRIHVATLJIVI IZDACI
TOTAL ELIGIBLE EXPENDITURE
= Bespovratna sredstva ukupno + doprinos korisnika
= Ukupni prihvatljivi troškovi
= Ukupna ugovorena vrijednost projekta HRK]]/7.5345</f>
        <v>58157.896343486624</v>
      </c>
      <c r="AA3933" s="13" t="s">
        <v>2792</v>
      </c>
      <c r="AB3933" s="13" t="s">
        <v>145</v>
      </c>
      <c r="AC3933" s="91" t="s">
        <v>14283</v>
      </c>
      <c r="AD3933" s="12" t="s">
        <v>2794</v>
      </c>
    </row>
    <row r="3934" spans="1:30" ht="88.5" customHeight="1" x14ac:dyDescent="0.3">
      <c r="A3934" s="36" t="s">
        <v>14284</v>
      </c>
      <c r="B3934" s="25" t="s">
        <v>2787</v>
      </c>
      <c r="C3934" s="26" t="s">
        <v>2788</v>
      </c>
      <c r="D3934" s="40" t="s">
        <v>2789</v>
      </c>
      <c r="E3934" s="13" t="s">
        <v>63</v>
      </c>
      <c r="F3934" s="32" t="s">
        <v>14285</v>
      </c>
      <c r="G3934" s="32" t="s">
        <v>14286</v>
      </c>
      <c r="H3934" s="29">
        <v>44553</v>
      </c>
      <c r="I3934" s="29">
        <v>44918</v>
      </c>
      <c r="J3934" s="17" t="str">
        <f>IF(Ugovori_OPULJP[[#This Row],[DATUM ZAVRŠETKA OPERACIJE]]&gt;DATE(2023,12,31),"u provedbi","završen")</f>
        <v>završen</v>
      </c>
      <c r="K3934" s="37" t="s">
        <v>2970</v>
      </c>
      <c r="L3934" s="37" t="s">
        <v>21</v>
      </c>
      <c r="M3934" s="46" t="s">
        <v>3114</v>
      </c>
      <c r="N3934" s="18">
        <v>0.15</v>
      </c>
      <c r="O3934" s="19">
        <f>Ugovori_OPULJP[[#This Row],[Bespovratna sredstva - Ukupno (EU+Nac) HRK
= Ukupna ugovorena vrijednost bespovratnih sredstava]]*Ugovori_OPULJP[[#This Row],[EU STOPA SUFINANCIRANJA %
EU CO-FINANCING RATE %]]</f>
        <v>406800.73499999999</v>
      </c>
      <c r="P3934" s="20">
        <f>Ugovori_OPULJP[[#This Row],[Bespovratna sredstva - EU dio - HRK]]/7.5345</f>
        <v>53991.736014334056</v>
      </c>
      <c r="Q3934" s="19">
        <f>Ugovori_OPULJP[[#This Row],[Bespovratna sredstva - Ukupno (EU+Nac) HRK
= Ukupna ugovorena vrijednost bespovratnih sredstava]]*Ugovori_OPULJP[[#This Row],[STOPA NACIONALNOG SUFINANCIRANJA %]]</f>
        <v>71788.364999999991</v>
      </c>
      <c r="R3934" s="20">
        <f>Ugovori_OPULJP[[#This Row],[Bespovratna sredstva - Nacionalni dio - HRK]]/7.5345</f>
        <v>9527.9534142942448</v>
      </c>
      <c r="S3934" s="21">
        <v>478589.1</v>
      </c>
      <c r="T3934" s="22">
        <f>Ugovori_OPULJP[[#This Row],[Bespovratna sredstva - Ukupno (EU+Nac) HRK
= Ukupna ugovorena vrijednost bespovratnih sredstava]]/7.5345</f>
        <v>63519.689428628306</v>
      </c>
      <c r="U3934" s="19">
        <v>0</v>
      </c>
      <c r="V3934" s="20">
        <f>Ugovori_OPULJP[[#This Row],[Javni doprinos korisnika - HRK]]/7.5345</f>
        <v>0</v>
      </c>
      <c r="W3934" s="19">
        <v>0</v>
      </c>
      <c r="X3934" s="20">
        <f>Ugovori_OPULJP[[#This Row],[Privatni doprinos korisnika - HRK]]/7.5345</f>
        <v>0</v>
      </c>
      <c r="Y3934" s="21">
        <f>Ugovori_OPULJP[[#This Row],[Bespovratna sredstva - Ukupno (EU+Nac) HRK
= Ukupna ugovorena vrijednost bespovratnih sredstava]]+Ugovori_OPULJP[[#This Row],[Javni doprinos korisnika - HRK]]+Ugovori_OPULJP[[#This Row],[Privatni doprinos korisnika - HRK]]</f>
        <v>478589.1</v>
      </c>
      <c r="Z3934" s="22">
        <f>Ugovori_OPULJP[[#This Row],[UKUPNI PRIHVATLJIVI IZDACI
TOTAL ELIGIBLE EXPENDITURE
= Bespovratna sredstva ukupno + doprinos korisnika
= Ukupni prihvatljivi troškovi
= Ukupna ugovorena vrijednost projekta HRK]]/7.5345</f>
        <v>63519.689428628306</v>
      </c>
      <c r="AA3934" s="27" t="s">
        <v>2792</v>
      </c>
      <c r="AB3934" s="27" t="s">
        <v>145</v>
      </c>
      <c r="AC3934" s="91" t="s">
        <v>14287</v>
      </c>
      <c r="AD3934" s="12" t="s">
        <v>2794</v>
      </c>
    </row>
    <row r="3935" spans="1:30" ht="88.5" customHeight="1" x14ac:dyDescent="0.3">
      <c r="A3935" s="31" t="s">
        <v>14288</v>
      </c>
      <c r="B3935" s="25" t="s">
        <v>2787</v>
      </c>
      <c r="C3935" s="26" t="s">
        <v>2788</v>
      </c>
      <c r="D3935" s="40" t="s">
        <v>2789</v>
      </c>
      <c r="E3935" s="13" t="s">
        <v>63</v>
      </c>
      <c r="F3935" s="32" t="s">
        <v>14289</v>
      </c>
      <c r="G3935" s="32" t="s">
        <v>14290</v>
      </c>
      <c r="H3935" s="29">
        <v>44558</v>
      </c>
      <c r="I3935" s="29">
        <v>45105</v>
      </c>
      <c r="J3935" s="17" t="str">
        <f>IF(Ugovori_OPULJP[[#This Row],[DATUM ZAVRŠETKA OPERACIJE]]&gt;DATE(2023,12,31),"u provedbi","završen")</f>
        <v>završen</v>
      </c>
      <c r="K3935" s="28" t="s">
        <v>192</v>
      </c>
      <c r="L3935" s="15" t="s">
        <v>380</v>
      </c>
      <c r="M3935" s="46" t="s">
        <v>3114</v>
      </c>
      <c r="N3935" s="18">
        <v>0.15</v>
      </c>
      <c r="O3935" s="19">
        <f>Ugovori_OPULJP[[#This Row],[Bespovratna sredstva - Ukupno (EU+Nac) HRK
= Ukupna ugovorena vrijednost bespovratnih sredstava]]*Ugovori_OPULJP[[#This Row],[EU STOPA SUFINANCIRANJA %
EU CO-FINANCING RATE %]]</f>
        <v>424768.8</v>
      </c>
      <c r="P3935" s="20">
        <f>Ugovori_OPULJP[[#This Row],[Bespovratna sredstva - EU dio - HRK]]/7.5345</f>
        <v>56376.508062910609</v>
      </c>
      <c r="Q3935" s="19">
        <f>Ugovori_OPULJP[[#This Row],[Bespovratna sredstva - Ukupno (EU+Nac) HRK
= Ukupna ugovorena vrijednost bespovratnih sredstava]]*Ugovori_OPULJP[[#This Row],[STOPA NACIONALNOG SUFINANCIRANJA %]]</f>
        <v>74959.199999999997</v>
      </c>
      <c r="R3935" s="20">
        <f>Ugovori_OPULJP[[#This Row],[Bespovratna sredstva - Nacionalni dio - HRK]]/7.5345</f>
        <v>9948.7955405136363</v>
      </c>
      <c r="S3935" s="21">
        <v>499728</v>
      </c>
      <c r="T3935" s="22">
        <f>Ugovori_OPULJP[[#This Row],[Bespovratna sredstva - Ukupno (EU+Nac) HRK
= Ukupna ugovorena vrijednost bespovratnih sredstava]]/7.5345</f>
        <v>66325.30360342424</v>
      </c>
      <c r="U3935" s="19">
        <v>0</v>
      </c>
      <c r="V3935" s="20">
        <f>Ugovori_OPULJP[[#This Row],[Javni doprinos korisnika - HRK]]/7.5345</f>
        <v>0</v>
      </c>
      <c r="W3935" s="19">
        <v>0</v>
      </c>
      <c r="X3935" s="20">
        <f>Ugovori_OPULJP[[#This Row],[Privatni doprinos korisnika - HRK]]/7.5345</f>
        <v>0</v>
      </c>
      <c r="Y3935" s="21">
        <f>Ugovori_OPULJP[[#This Row],[Bespovratna sredstva - Ukupno (EU+Nac) HRK
= Ukupna ugovorena vrijednost bespovratnih sredstava]]+Ugovori_OPULJP[[#This Row],[Javni doprinos korisnika - HRK]]+Ugovori_OPULJP[[#This Row],[Privatni doprinos korisnika - HRK]]</f>
        <v>499728</v>
      </c>
      <c r="Z3935" s="22">
        <f>Ugovori_OPULJP[[#This Row],[UKUPNI PRIHVATLJIVI IZDACI
TOTAL ELIGIBLE EXPENDITURE
= Bespovratna sredstva ukupno + doprinos korisnika
= Ukupni prihvatljivi troškovi
= Ukupna ugovorena vrijednost projekta HRK]]/7.5345</f>
        <v>66325.30360342424</v>
      </c>
      <c r="AA3935" s="27" t="s">
        <v>2792</v>
      </c>
      <c r="AB3935" s="27" t="s">
        <v>145</v>
      </c>
      <c r="AC3935" s="91" t="s">
        <v>14291</v>
      </c>
      <c r="AD3935" s="33" t="s">
        <v>2794</v>
      </c>
    </row>
    <row r="3936" spans="1:30" ht="88.5" customHeight="1" x14ac:dyDescent="0.3">
      <c r="A3936" s="31" t="s">
        <v>14292</v>
      </c>
      <c r="B3936" s="25" t="s">
        <v>2787</v>
      </c>
      <c r="C3936" s="26" t="s">
        <v>2788</v>
      </c>
      <c r="D3936" s="40" t="s">
        <v>2789</v>
      </c>
      <c r="E3936" s="13" t="s">
        <v>63</v>
      </c>
      <c r="F3936" s="32" t="s">
        <v>14293</v>
      </c>
      <c r="G3936" s="32" t="s">
        <v>14294</v>
      </c>
      <c r="H3936" s="29">
        <v>44621</v>
      </c>
      <c r="I3936" s="29">
        <v>45078</v>
      </c>
      <c r="J3936" s="17" t="str">
        <f>IF(Ugovori_OPULJP[[#This Row],[DATUM ZAVRŠETKA OPERACIJE]]&gt;DATE(2023,12,31),"u provedbi","završen")</f>
        <v>završen</v>
      </c>
      <c r="K3936" s="28" t="s">
        <v>13828</v>
      </c>
      <c r="L3936" s="28" t="s">
        <v>324</v>
      </c>
      <c r="M3936" s="18">
        <v>0.85</v>
      </c>
      <c r="N3936" s="18">
        <v>0.15</v>
      </c>
      <c r="O3936" s="19">
        <f>Ugovori_OPULJP[[#This Row],[Bespovratna sredstva - Ukupno (EU+Nac) HRK
= Ukupna ugovorena vrijednost bespovratnih sredstava]]*Ugovori_OPULJP[[#This Row],[EU STOPA SUFINANCIRANJA %
EU CO-FINANCING RATE %]]</f>
        <v>409591.81199999998</v>
      </c>
      <c r="P3936" s="20">
        <f>Ugovori_OPULJP[[#This Row],[Bespovratna sredstva - EU dio - HRK]]/7.5345</f>
        <v>54362.175592275526</v>
      </c>
      <c r="Q3936" s="19">
        <f>Ugovori_OPULJP[[#This Row],[Bespovratna sredstva - Ukupno (EU+Nac) HRK
= Ukupna ugovorena vrijednost bespovratnih sredstava]]*Ugovori_OPULJP[[#This Row],[STOPA NACIONALNOG SUFINANCIRANJA %]]</f>
        <v>72280.907999999996</v>
      </c>
      <c r="R3936" s="20">
        <f>Ugovori_OPULJP[[#This Row],[Bespovratna sredstva - Nacionalni dio - HRK]]/7.5345</f>
        <v>9593.3251045192101</v>
      </c>
      <c r="S3936" s="21">
        <v>481872.72</v>
      </c>
      <c r="T3936" s="22">
        <f>Ugovori_OPULJP[[#This Row],[Bespovratna sredstva - Ukupno (EU+Nac) HRK
= Ukupna ugovorena vrijednost bespovratnih sredstava]]/7.5345</f>
        <v>63955.500696794734</v>
      </c>
      <c r="U3936" s="19">
        <v>0</v>
      </c>
      <c r="V3936" s="20">
        <f>Ugovori_OPULJP[[#This Row],[Javni doprinos korisnika - HRK]]/7.5345</f>
        <v>0</v>
      </c>
      <c r="W3936" s="19">
        <v>0</v>
      </c>
      <c r="X3936" s="20">
        <f>Ugovori_OPULJP[[#This Row],[Privatni doprinos korisnika - HRK]]/7.5345</f>
        <v>0</v>
      </c>
      <c r="Y3936" s="21">
        <f>Ugovori_OPULJP[[#This Row],[Bespovratna sredstva - Ukupno (EU+Nac) HRK
= Ukupna ugovorena vrijednost bespovratnih sredstava]]+Ugovori_OPULJP[[#This Row],[Javni doprinos korisnika - HRK]]+Ugovori_OPULJP[[#This Row],[Privatni doprinos korisnika - HRK]]</f>
        <v>481872.72</v>
      </c>
      <c r="Z3936" s="22">
        <f>Ugovori_OPULJP[[#This Row],[UKUPNI PRIHVATLJIVI IZDACI
TOTAL ELIGIBLE EXPENDITURE
= Bespovratna sredstva ukupno + doprinos korisnika
= Ukupni prihvatljivi troškovi
= Ukupna ugovorena vrijednost projekta HRK]]/7.5345</f>
        <v>63955.500696794734</v>
      </c>
      <c r="AA3936" s="13" t="s">
        <v>2792</v>
      </c>
      <c r="AB3936" s="13" t="s">
        <v>145</v>
      </c>
      <c r="AC3936" s="91" t="s">
        <v>14295</v>
      </c>
      <c r="AD3936" s="12" t="s">
        <v>2794</v>
      </c>
    </row>
    <row r="3937" spans="1:30" ht="88.5" customHeight="1" x14ac:dyDescent="0.3">
      <c r="A3937" s="31" t="s">
        <v>14296</v>
      </c>
      <c r="B3937" s="25" t="s">
        <v>2787</v>
      </c>
      <c r="C3937" s="26" t="s">
        <v>2788</v>
      </c>
      <c r="D3937" s="40" t="s">
        <v>2789</v>
      </c>
      <c r="E3937" s="13" t="s">
        <v>63</v>
      </c>
      <c r="F3937" s="32" t="s">
        <v>14297</v>
      </c>
      <c r="G3937" s="32" t="s">
        <v>14298</v>
      </c>
      <c r="H3937" s="29">
        <v>44608</v>
      </c>
      <c r="I3937" s="29">
        <v>44973</v>
      </c>
      <c r="J3937" s="17" t="str">
        <f>IF(Ugovori_OPULJP[[#This Row],[DATUM ZAVRŠETKA OPERACIJE]]&gt;DATE(2023,12,31),"u provedbi","završen")</f>
        <v>završen</v>
      </c>
      <c r="K3937" s="28" t="s">
        <v>11834</v>
      </c>
      <c r="L3937" s="28" t="s">
        <v>21</v>
      </c>
      <c r="M3937" s="38">
        <v>0.85</v>
      </c>
      <c r="N3937" s="18">
        <v>0.15</v>
      </c>
      <c r="O3937" s="19">
        <f>Ugovori_OPULJP[[#This Row],[Bespovratna sredstva - Ukupno (EU+Nac) HRK
= Ukupna ugovorena vrijednost bespovratnih sredstava]]*Ugovori_OPULJP[[#This Row],[EU STOPA SUFINANCIRANJA %
EU CO-FINANCING RATE %]]</f>
        <v>408977.3725</v>
      </c>
      <c r="P3937" s="20">
        <f>Ugovori_OPULJP[[#This Row],[Bespovratna sredstva - EU dio - HRK]]/7.5345</f>
        <v>54280.625456234651</v>
      </c>
      <c r="Q3937" s="19">
        <f>Ugovori_OPULJP[[#This Row],[Bespovratna sredstva - Ukupno (EU+Nac) HRK
= Ukupna ugovorena vrijednost bespovratnih sredstava]]*Ugovori_OPULJP[[#This Row],[STOPA NACIONALNOG SUFINANCIRANJA %]]</f>
        <v>72172.477499999994</v>
      </c>
      <c r="R3937" s="20">
        <f>Ugovori_OPULJP[[#This Row],[Bespovratna sredstva - Nacionalni dio - HRK]]/7.5345</f>
        <v>9578.9339040414088</v>
      </c>
      <c r="S3937" s="19">
        <v>481149.85</v>
      </c>
      <c r="T3937" s="20">
        <f>Ugovori_OPULJP[[#This Row],[Bespovratna sredstva - Ukupno (EU+Nac) HRK
= Ukupna ugovorena vrijednost bespovratnih sredstava]]/7.5345</f>
        <v>63859.559360276056</v>
      </c>
      <c r="U3937" s="19">
        <v>0</v>
      </c>
      <c r="V3937" s="20">
        <f>Ugovori_OPULJP[[#This Row],[Javni doprinos korisnika - HRK]]/7.5345</f>
        <v>0</v>
      </c>
      <c r="W3937" s="19">
        <v>0</v>
      </c>
      <c r="X3937" s="20">
        <f>Ugovori_OPULJP[[#This Row],[Privatni doprinos korisnika - HRK]]/7.5345</f>
        <v>0</v>
      </c>
      <c r="Y3937" s="21">
        <f>Ugovori_OPULJP[[#This Row],[Bespovratna sredstva - Ukupno (EU+Nac) HRK
= Ukupna ugovorena vrijednost bespovratnih sredstava]]+Ugovori_OPULJP[[#This Row],[Javni doprinos korisnika - HRK]]+Ugovori_OPULJP[[#This Row],[Privatni doprinos korisnika - HRK]]</f>
        <v>481149.85</v>
      </c>
      <c r="Z3937" s="22">
        <f>Ugovori_OPULJP[[#This Row],[UKUPNI PRIHVATLJIVI IZDACI
TOTAL ELIGIBLE EXPENDITURE
= Bespovratna sredstva ukupno + doprinos korisnika
= Ukupni prihvatljivi troškovi
= Ukupna ugovorena vrijednost projekta HRK]]/7.5345</f>
        <v>63859.559360276056</v>
      </c>
      <c r="AA3937" s="27" t="s">
        <v>2792</v>
      </c>
      <c r="AB3937" s="27" t="s">
        <v>145</v>
      </c>
      <c r="AC3937" s="91" t="s">
        <v>14299</v>
      </c>
      <c r="AD3937" s="33" t="s">
        <v>2794</v>
      </c>
    </row>
    <row r="3938" spans="1:30" ht="88.5" customHeight="1" x14ac:dyDescent="0.3">
      <c r="A3938" s="31" t="s">
        <v>14300</v>
      </c>
      <c r="B3938" s="25" t="s">
        <v>2787</v>
      </c>
      <c r="C3938" s="26" t="s">
        <v>2788</v>
      </c>
      <c r="D3938" s="40" t="s">
        <v>2789</v>
      </c>
      <c r="E3938" s="13" t="s">
        <v>63</v>
      </c>
      <c r="F3938" s="32" t="s">
        <v>14301</v>
      </c>
      <c r="G3938" s="14" t="s">
        <v>3569</v>
      </c>
      <c r="H3938" s="29">
        <v>44742</v>
      </c>
      <c r="I3938" s="29">
        <v>45290</v>
      </c>
      <c r="J3938" s="17" t="str">
        <f>IF(Ugovori_OPULJP[[#This Row],[DATUM ZAVRŠETKA OPERACIJE]]&gt;DATE(2023,12,31),"u provedbi","završen")</f>
        <v>završen</v>
      </c>
      <c r="K3938" s="37" t="s">
        <v>86</v>
      </c>
      <c r="L3938" s="37" t="s">
        <v>86</v>
      </c>
      <c r="M3938" s="18">
        <v>0.85</v>
      </c>
      <c r="N3938" s="18">
        <v>0.15</v>
      </c>
      <c r="O3938" s="19">
        <f>Ugovori_OPULJP[[#This Row],[Bespovratna sredstva - Ukupno (EU+Nac) HRK
= Ukupna ugovorena vrijednost bespovratnih sredstava]]*Ugovori_OPULJP[[#This Row],[EU STOPA SUFINANCIRANJA %
EU CO-FINANCING RATE %]]</f>
        <v>398814.75550000003</v>
      </c>
      <c r="P3938" s="20">
        <f>Ugovori_OPULJP[[#This Row],[Bespovratna sredstva - EU dio - HRK]]/7.5345</f>
        <v>52931.81438715243</v>
      </c>
      <c r="Q3938" s="19">
        <f>Ugovori_OPULJP[[#This Row],[Bespovratna sredstva - Ukupno (EU+Nac) HRK
= Ukupna ugovorena vrijednost bespovratnih sredstava]]*Ugovori_OPULJP[[#This Row],[STOPA NACIONALNOG SUFINANCIRANJA %]]</f>
        <v>70379.074500000002</v>
      </c>
      <c r="R3938" s="20">
        <f>Ugovori_OPULJP[[#This Row],[Bespovratna sredstva - Nacionalni dio - HRK]]/7.5345</f>
        <v>9340.9084212621929</v>
      </c>
      <c r="S3938" s="21">
        <v>469193.83</v>
      </c>
      <c r="T3938" s="22">
        <f>Ugovori_OPULJP[[#This Row],[Bespovratna sredstva - Ukupno (EU+Nac) HRK
= Ukupna ugovorena vrijednost bespovratnih sredstava]]/7.5345</f>
        <v>62272.722808414626</v>
      </c>
      <c r="U3938" s="19">
        <v>0</v>
      </c>
      <c r="V3938" s="20">
        <f>Ugovori_OPULJP[[#This Row],[Javni doprinos korisnika - HRK]]/7.5345</f>
        <v>0</v>
      </c>
      <c r="W3938" s="19">
        <v>0</v>
      </c>
      <c r="X3938" s="20">
        <f>Ugovori_OPULJP[[#This Row],[Privatni doprinos korisnika - HRK]]/7.5345</f>
        <v>0</v>
      </c>
      <c r="Y3938" s="21">
        <f>Ugovori_OPULJP[[#This Row],[Bespovratna sredstva - Ukupno (EU+Nac) HRK
= Ukupna ugovorena vrijednost bespovratnih sredstava]]+Ugovori_OPULJP[[#This Row],[Javni doprinos korisnika - HRK]]+Ugovori_OPULJP[[#This Row],[Privatni doprinos korisnika - HRK]]</f>
        <v>469193.83</v>
      </c>
      <c r="Z3938" s="22">
        <f>Ugovori_OPULJP[[#This Row],[UKUPNI PRIHVATLJIVI IZDACI
TOTAL ELIGIBLE EXPENDITURE
= Bespovratna sredstva ukupno + doprinos korisnika
= Ukupni prihvatljivi troškovi
= Ukupna ugovorena vrijednost projekta HRK]]/7.5345</f>
        <v>62272.722808414626</v>
      </c>
      <c r="AA3938" s="13" t="s">
        <v>2792</v>
      </c>
      <c r="AB3938" s="13" t="s">
        <v>145</v>
      </c>
      <c r="AC3938" s="91" t="s">
        <v>14302</v>
      </c>
      <c r="AD3938" s="12" t="s">
        <v>2794</v>
      </c>
    </row>
    <row r="3939" spans="1:30" ht="88.5" customHeight="1" x14ac:dyDescent="0.3">
      <c r="A3939" s="31" t="s">
        <v>14303</v>
      </c>
      <c r="B3939" s="25" t="s">
        <v>2787</v>
      </c>
      <c r="C3939" s="26" t="s">
        <v>2788</v>
      </c>
      <c r="D3939" s="40" t="s">
        <v>2789</v>
      </c>
      <c r="E3939" s="13" t="s">
        <v>63</v>
      </c>
      <c r="F3939" s="32" t="s">
        <v>14304</v>
      </c>
      <c r="G3939" s="32" t="s">
        <v>1706</v>
      </c>
      <c r="H3939" s="29">
        <v>44770</v>
      </c>
      <c r="I3939" s="29">
        <v>45258</v>
      </c>
      <c r="J3939" s="17" t="str">
        <f>IF(Ugovori_OPULJP[[#This Row],[DATUM ZAVRŠETKA OPERACIJE]]&gt;DATE(2023,12,31),"u provedbi","završen")</f>
        <v>završen</v>
      </c>
      <c r="K3939" s="37" t="s">
        <v>11915</v>
      </c>
      <c r="L3939" s="15" t="s">
        <v>586</v>
      </c>
      <c r="M3939" s="18">
        <v>0.85</v>
      </c>
      <c r="N3939" s="18">
        <v>0.15</v>
      </c>
      <c r="O3939" s="19">
        <f>Ugovori_OPULJP[[#This Row],[Bespovratna sredstva - Ukupno (EU+Nac) HRK
= Ukupna ugovorena vrijednost bespovratnih sredstava]]*Ugovori_OPULJP[[#This Row],[EU STOPA SUFINANCIRANJA %
EU CO-FINANCING RATE %]]</f>
        <v>377692.196</v>
      </c>
      <c r="P3939" s="20">
        <f>Ugovori_OPULJP[[#This Row],[Bespovratna sredstva - EU dio - HRK]]/7.5345</f>
        <v>50128.368969407391</v>
      </c>
      <c r="Q3939" s="19">
        <f>Ugovori_OPULJP[[#This Row],[Bespovratna sredstva - Ukupno (EU+Nac) HRK
= Ukupna ugovorena vrijednost bespovratnih sredstava]]*Ugovori_OPULJP[[#This Row],[STOPA NACIONALNOG SUFINANCIRANJA %]]</f>
        <v>66651.563999999998</v>
      </c>
      <c r="R3939" s="20">
        <f>Ugovori_OPULJP[[#This Row],[Bespovratna sredstva - Nacionalni dio - HRK]]/7.5345</f>
        <v>8846.1827593071866</v>
      </c>
      <c r="S3939" s="21">
        <v>444343.76</v>
      </c>
      <c r="T3939" s="20">
        <f>Ugovori_OPULJP[[#This Row],[Bespovratna sredstva - Ukupno (EU+Nac) HRK
= Ukupna ugovorena vrijednost bespovratnih sredstava]]/7.5345</f>
        <v>58974.551728714578</v>
      </c>
      <c r="U3939" s="19">
        <v>0</v>
      </c>
      <c r="V3939" s="20">
        <f>Ugovori_OPULJP[[#This Row],[Javni doprinos korisnika - HRK]]/7.5345</f>
        <v>0</v>
      </c>
      <c r="W3939" s="19">
        <v>0</v>
      </c>
      <c r="X3939" s="20">
        <f>Ugovori_OPULJP[[#This Row],[Privatni doprinos korisnika - HRK]]/7.5345</f>
        <v>0</v>
      </c>
      <c r="Y3939" s="21">
        <f>Ugovori_OPULJP[[#This Row],[Bespovratna sredstva - Ukupno (EU+Nac) HRK
= Ukupna ugovorena vrijednost bespovratnih sredstava]]+Ugovori_OPULJP[[#This Row],[Javni doprinos korisnika - HRK]]+Ugovori_OPULJP[[#This Row],[Privatni doprinos korisnika - HRK]]</f>
        <v>444343.76</v>
      </c>
      <c r="Z3939" s="22">
        <f>Ugovori_OPULJP[[#This Row],[UKUPNI PRIHVATLJIVI IZDACI
TOTAL ELIGIBLE EXPENDITURE
= Bespovratna sredstva ukupno + doprinos korisnika
= Ukupni prihvatljivi troškovi
= Ukupna ugovorena vrijednost projekta HRK]]/7.5345</f>
        <v>58974.551728714578</v>
      </c>
      <c r="AA3939" s="13" t="s">
        <v>2792</v>
      </c>
      <c r="AB3939" s="13" t="s">
        <v>145</v>
      </c>
      <c r="AC3939" s="91" t="s">
        <v>14305</v>
      </c>
      <c r="AD3939" s="33" t="s">
        <v>2794</v>
      </c>
    </row>
    <row r="3940" spans="1:30" ht="88.5" customHeight="1" x14ac:dyDescent="0.3">
      <c r="A3940" s="31" t="s">
        <v>14306</v>
      </c>
      <c r="B3940" s="25" t="s">
        <v>2787</v>
      </c>
      <c r="C3940" s="26" t="s">
        <v>2788</v>
      </c>
      <c r="D3940" s="40" t="s">
        <v>2789</v>
      </c>
      <c r="E3940" s="13" t="s">
        <v>63</v>
      </c>
      <c r="F3940" s="32" t="s">
        <v>14307</v>
      </c>
      <c r="G3940" s="32" t="s">
        <v>1092</v>
      </c>
      <c r="H3940" s="29">
        <v>44772</v>
      </c>
      <c r="I3940" s="29">
        <v>45291</v>
      </c>
      <c r="J3940" s="17" t="str">
        <f>IF(Ugovori_OPULJP[[#This Row],[DATUM ZAVRŠETKA OPERACIJE]]&gt;DATE(2023,12,31),"u provedbi","završen")</f>
        <v>završen</v>
      </c>
      <c r="K3940" s="37" t="s">
        <v>14308</v>
      </c>
      <c r="L3940" s="28" t="s">
        <v>21</v>
      </c>
      <c r="M3940" s="18">
        <v>0.85</v>
      </c>
      <c r="N3940" s="18">
        <v>0.15</v>
      </c>
      <c r="O3940" s="19">
        <f>Ugovori_OPULJP[[#This Row],[Bespovratna sredstva - Ukupno (EU+Nac) HRK
= Ukupna ugovorena vrijednost bespovratnih sredstava]]*Ugovori_OPULJP[[#This Row],[EU STOPA SUFINANCIRANJA %
EU CO-FINANCING RATE %]]</f>
        <v>416886.55450000003</v>
      </c>
      <c r="P3940" s="20">
        <f>Ugovori_OPULJP[[#This Row],[Bespovratna sredstva - EU dio - HRK]]/7.5345</f>
        <v>55330.35430353706</v>
      </c>
      <c r="Q3940" s="19">
        <f>Ugovori_OPULJP[[#This Row],[Bespovratna sredstva - Ukupno (EU+Nac) HRK
= Ukupna ugovorena vrijednost bespovratnih sredstava]]*Ugovori_OPULJP[[#This Row],[STOPA NACIONALNOG SUFINANCIRANJA %]]</f>
        <v>73568.215500000006</v>
      </c>
      <c r="R3940" s="20">
        <f>Ugovori_OPULJP[[#This Row],[Bespovratna sredstva - Nacionalni dio - HRK]]/7.5345</f>
        <v>9764.1801712124234</v>
      </c>
      <c r="S3940" s="21">
        <v>490454.77</v>
      </c>
      <c r="T3940" s="20">
        <f>Ugovori_OPULJP[[#This Row],[Bespovratna sredstva - Ukupno (EU+Nac) HRK
= Ukupna ugovorena vrijednost bespovratnih sredstava]]/7.5345</f>
        <v>65094.534474749482</v>
      </c>
      <c r="U3940" s="19">
        <v>0</v>
      </c>
      <c r="V3940" s="20">
        <f>Ugovori_OPULJP[[#This Row],[Javni doprinos korisnika - HRK]]/7.5345</f>
        <v>0</v>
      </c>
      <c r="W3940" s="19">
        <v>0</v>
      </c>
      <c r="X3940" s="20">
        <f>Ugovori_OPULJP[[#This Row],[Privatni doprinos korisnika - HRK]]/7.5345</f>
        <v>0</v>
      </c>
      <c r="Y3940" s="21">
        <f>Ugovori_OPULJP[[#This Row],[Bespovratna sredstva - Ukupno (EU+Nac) HRK
= Ukupna ugovorena vrijednost bespovratnih sredstava]]+Ugovori_OPULJP[[#This Row],[Javni doprinos korisnika - HRK]]+Ugovori_OPULJP[[#This Row],[Privatni doprinos korisnika - HRK]]</f>
        <v>490454.77</v>
      </c>
      <c r="Z3940" s="22">
        <f>Ugovori_OPULJP[[#This Row],[UKUPNI PRIHVATLJIVI IZDACI
TOTAL ELIGIBLE EXPENDITURE
= Bespovratna sredstva ukupno + doprinos korisnika
= Ukupni prihvatljivi troškovi
= Ukupna ugovorena vrijednost projekta HRK]]/7.5345</f>
        <v>65094.534474749482</v>
      </c>
      <c r="AA3940" s="13" t="s">
        <v>2792</v>
      </c>
      <c r="AB3940" s="13" t="s">
        <v>145</v>
      </c>
      <c r="AC3940" s="91" t="s">
        <v>14309</v>
      </c>
      <c r="AD3940" s="33" t="s">
        <v>2794</v>
      </c>
    </row>
    <row r="3941" spans="1:30" ht="88.5" customHeight="1" x14ac:dyDescent="0.3">
      <c r="A3941" s="31" t="s">
        <v>14310</v>
      </c>
      <c r="B3941" s="25" t="s">
        <v>2787</v>
      </c>
      <c r="C3941" s="26" t="s">
        <v>2788</v>
      </c>
      <c r="D3941" s="40" t="s">
        <v>2789</v>
      </c>
      <c r="E3941" s="13" t="s">
        <v>63</v>
      </c>
      <c r="F3941" s="32" t="s">
        <v>2614</v>
      </c>
      <c r="G3941" s="14" t="s">
        <v>14311</v>
      </c>
      <c r="H3941" s="29">
        <v>44560</v>
      </c>
      <c r="I3941" s="29">
        <v>44925</v>
      </c>
      <c r="J3941" s="17" t="str">
        <f>IF(Ugovori_OPULJP[[#This Row],[DATUM ZAVRŠETKA OPERACIJE]]&gt;DATE(2023,12,31),"u provedbi","završen")</f>
        <v>završen</v>
      </c>
      <c r="K3941" s="28" t="s">
        <v>144</v>
      </c>
      <c r="L3941" s="28" t="s">
        <v>144</v>
      </c>
      <c r="M3941" s="46" t="s">
        <v>3114</v>
      </c>
      <c r="N3941" s="18">
        <v>0.15</v>
      </c>
      <c r="O3941" s="19">
        <f>Ugovori_OPULJP[[#This Row],[Bespovratna sredstva - Ukupno (EU+Nac) HRK
= Ukupna ugovorena vrijednost bespovratnih sredstava]]*Ugovori_OPULJP[[#This Row],[EU STOPA SUFINANCIRANJA %
EU CO-FINANCING RATE %]]</f>
        <v>342392.75</v>
      </c>
      <c r="P3941" s="20">
        <f>Ugovori_OPULJP[[#This Row],[Bespovratna sredstva - EU dio - HRK]]/7.5345</f>
        <v>45443.32736080695</v>
      </c>
      <c r="Q3941" s="19">
        <f>Ugovori_OPULJP[[#This Row],[Bespovratna sredstva - Ukupno (EU+Nac) HRK
= Ukupna ugovorena vrijednost bespovratnih sredstava]]*Ugovori_OPULJP[[#This Row],[STOPA NACIONALNOG SUFINANCIRANJA %]]</f>
        <v>60422.25</v>
      </c>
      <c r="R3941" s="20">
        <f>Ugovori_OPULJP[[#This Row],[Bespovratna sredstva - Nacionalni dio - HRK]]/7.5345</f>
        <v>8019.410710730639</v>
      </c>
      <c r="S3941" s="21">
        <v>402815</v>
      </c>
      <c r="T3941" s="22">
        <f>Ugovori_OPULJP[[#This Row],[Bespovratna sredstva - Ukupno (EU+Nac) HRK
= Ukupna ugovorena vrijednost bespovratnih sredstava]]/7.5345</f>
        <v>53462.738071537591</v>
      </c>
      <c r="U3941" s="19">
        <v>0</v>
      </c>
      <c r="V3941" s="20">
        <f>Ugovori_OPULJP[[#This Row],[Javni doprinos korisnika - HRK]]/7.5345</f>
        <v>0</v>
      </c>
      <c r="W3941" s="19">
        <v>0</v>
      </c>
      <c r="X3941" s="20">
        <f>Ugovori_OPULJP[[#This Row],[Privatni doprinos korisnika - HRK]]/7.5345</f>
        <v>0</v>
      </c>
      <c r="Y3941" s="21">
        <f>Ugovori_OPULJP[[#This Row],[Bespovratna sredstva - Ukupno (EU+Nac) HRK
= Ukupna ugovorena vrijednost bespovratnih sredstava]]+Ugovori_OPULJP[[#This Row],[Javni doprinos korisnika - HRK]]+Ugovori_OPULJP[[#This Row],[Privatni doprinos korisnika - HRK]]</f>
        <v>402815</v>
      </c>
      <c r="Z3941" s="22">
        <f>Ugovori_OPULJP[[#This Row],[UKUPNI PRIHVATLJIVI IZDACI
TOTAL ELIGIBLE EXPENDITURE
= Bespovratna sredstva ukupno + doprinos korisnika
= Ukupni prihvatljivi troškovi
= Ukupna ugovorena vrijednost projekta HRK]]/7.5345</f>
        <v>53462.738071537591</v>
      </c>
      <c r="AA3941" s="27" t="s">
        <v>2792</v>
      </c>
      <c r="AB3941" s="27" t="s">
        <v>145</v>
      </c>
      <c r="AC3941" s="91" t="s">
        <v>14312</v>
      </c>
      <c r="AD3941" s="33" t="s">
        <v>2794</v>
      </c>
    </row>
    <row r="3942" spans="1:30" ht="88.5" customHeight="1" x14ac:dyDescent="0.3">
      <c r="A3942" s="31" t="s">
        <v>14313</v>
      </c>
      <c r="B3942" s="25" t="s">
        <v>2787</v>
      </c>
      <c r="C3942" s="26" t="s">
        <v>2788</v>
      </c>
      <c r="D3942" s="40" t="s">
        <v>2789</v>
      </c>
      <c r="E3942" s="13" t="s">
        <v>63</v>
      </c>
      <c r="F3942" s="32" t="s">
        <v>14314</v>
      </c>
      <c r="G3942" s="32" t="s">
        <v>14315</v>
      </c>
      <c r="H3942" s="29">
        <v>44608</v>
      </c>
      <c r="I3942" s="29">
        <v>44973</v>
      </c>
      <c r="J3942" s="17" t="str">
        <f>IF(Ugovori_OPULJP[[#This Row],[DATUM ZAVRŠETKA OPERACIJE]]&gt;DATE(2023,12,31),"u provedbi","završen")</f>
        <v>završen</v>
      </c>
      <c r="K3942" s="28" t="s">
        <v>6567</v>
      </c>
      <c r="L3942" s="28" t="s">
        <v>21</v>
      </c>
      <c r="M3942" s="38">
        <v>0.85</v>
      </c>
      <c r="N3942" s="18">
        <v>0.15</v>
      </c>
      <c r="O3942" s="19">
        <f>Ugovori_OPULJP[[#This Row],[Bespovratna sredstva - Ukupno (EU+Nac) HRK
= Ukupna ugovorena vrijednost bespovratnih sredstava]]*Ugovori_OPULJP[[#This Row],[EU STOPA SUFINANCIRANJA %
EU CO-FINANCING RATE %]]</f>
        <v>418599.73800000001</v>
      </c>
      <c r="P3942" s="20">
        <f>Ugovori_OPULJP[[#This Row],[Bespovratna sredstva - EU dio - HRK]]/7.5345</f>
        <v>55557.732828986656</v>
      </c>
      <c r="Q3942" s="19">
        <f>Ugovori_OPULJP[[#This Row],[Bespovratna sredstva - Ukupno (EU+Nac) HRK
= Ukupna ugovorena vrijednost bespovratnih sredstava]]*Ugovori_OPULJP[[#This Row],[STOPA NACIONALNOG SUFINANCIRANJA %]]</f>
        <v>73870.542000000001</v>
      </c>
      <c r="R3942" s="20">
        <f>Ugovori_OPULJP[[#This Row],[Bespovratna sredstva - Nacionalni dio - HRK]]/7.5345</f>
        <v>9804.3057933505861</v>
      </c>
      <c r="S3942" s="21">
        <v>492470.28</v>
      </c>
      <c r="T3942" s="22">
        <f>Ugovori_OPULJP[[#This Row],[Bespovratna sredstva - Ukupno (EU+Nac) HRK
= Ukupna ugovorena vrijednost bespovratnih sredstava]]/7.5345</f>
        <v>65362.038622337248</v>
      </c>
      <c r="U3942" s="19">
        <v>0</v>
      </c>
      <c r="V3942" s="20">
        <f>Ugovori_OPULJP[[#This Row],[Javni doprinos korisnika - HRK]]/7.5345</f>
        <v>0</v>
      </c>
      <c r="W3942" s="19">
        <v>0</v>
      </c>
      <c r="X3942" s="20">
        <f>Ugovori_OPULJP[[#This Row],[Privatni doprinos korisnika - HRK]]/7.5345</f>
        <v>0</v>
      </c>
      <c r="Y3942" s="21">
        <f>Ugovori_OPULJP[[#This Row],[Bespovratna sredstva - Ukupno (EU+Nac) HRK
= Ukupna ugovorena vrijednost bespovratnih sredstava]]+Ugovori_OPULJP[[#This Row],[Javni doprinos korisnika - HRK]]+Ugovori_OPULJP[[#This Row],[Privatni doprinos korisnika - HRK]]</f>
        <v>492470.28</v>
      </c>
      <c r="Z3942" s="22">
        <f>Ugovori_OPULJP[[#This Row],[UKUPNI PRIHVATLJIVI IZDACI
TOTAL ELIGIBLE EXPENDITURE
= Bespovratna sredstva ukupno + doprinos korisnika
= Ukupni prihvatljivi troškovi
= Ukupna ugovorena vrijednost projekta HRK]]/7.5345</f>
        <v>65362.038622337248</v>
      </c>
      <c r="AA3942" s="27" t="s">
        <v>2792</v>
      </c>
      <c r="AB3942" s="27" t="s">
        <v>145</v>
      </c>
      <c r="AC3942" s="91" t="s">
        <v>14316</v>
      </c>
      <c r="AD3942" s="33" t="s">
        <v>2794</v>
      </c>
    </row>
    <row r="3943" spans="1:30" ht="88.5" customHeight="1" x14ac:dyDescent="0.3">
      <c r="A3943" s="31" t="s">
        <v>14317</v>
      </c>
      <c r="B3943" s="25" t="s">
        <v>2787</v>
      </c>
      <c r="C3943" s="26" t="s">
        <v>2788</v>
      </c>
      <c r="D3943" s="40" t="s">
        <v>2789</v>
      </c>
      <c r="E3943" s="13" t="s">
        <v>63</v>
      </c>
      <c r="F3943" s="32" t="s">
        <v>14318</v>
      </c>
      <c r="G3943" s="32" t="s">
        <v>14319</v>
      </c>
      <c r="H3943" s="29">
        <v>44789</v>
      </c>
      <c r="I3943" s="29">
        <v>45215</v>
      </c>
      <c r="J3943" s="17" t="str">
        <f>IF(Ugovori_OPULJP[[#This Row],[DATUM ZAVRŠETKA OPERACIJE]]&gt;DATE(2023,12,31),"u provedbi","završen")</f>
        <v>završen</v>
      </c>
      <c r="K3943" s="28" t="s">
        <v>86</v>
      </c>
      <c r="L3943" s="28" t="s">
        <v>86</v>
      </c>
      <c r="M3943" s="18">
        <v>0.85</v>
      </c>
      <c r="N3943" s="18">
        <v>0.15</v>
      </c>
      <c r="O3943" s="19">
        <f>Ugovori_OPULJP[[#This Row],[Bespovratna sredstva - Ukupno (EU+Nac) HRK
= Ukupna ugovorena vrijednost bespovratnih sredstava]]*Ugovori_OPULJP[[#This Row],[EU STOPA SUFINANCIRANJA %
EU CO-FINANCING RATE %]]</f>
        <v>358187.63699999999</v>
      </c>
      <c r="P3943" s="20">
        <f>Ugovori_OPULJP[[#This Row],[Bespovratna sredstva - EU dio - HRK]]/7.5345</f>
        <v>47539.66912203862</v>
      </c>
      <c r="Q3943" s="19">
        <f>Ugovori_OPULJP[[#This Row],[Bespovratna sredstva - Ukupno (EU+Nac) HRK
= Ukupna ugovorena vrijednost bespovratnih sredstava]]*Ugovori_OPULJP[[#This Row],[STOPA NACIONALNOG SUFINANCIRANJA %]]</f>
        <v>63209.582999999991</v>
      </c>
      <c r="R3943" s="20">
        <f>Ugovori_OPULJP[[#This Row],[Bespovratna sredstva - Nacionalni dio - HRK]]/7.5345</f>
        <v>8389.3533744774031</v>
      </c>
      <c r="S3943" s="21">
        <v>421397.22</v>
      </c>
      <c r="T3943" s="20">
        <f>Ugovori_OPULJP[[#This Row],[Bespovratna sredstva - Ukupno (EU+Nac) HRK
= Ukupna ugovorena vrijednost bespovratnih sredstava]]/7.5345</f>
        <v>55929.022496516016</v>
      </c>
      <c r="U3943" s="19">
        <v>0</v>
      </c>
      <c r="V3943" s="20">
        <f>Ugovori_OPULJP[[#This Row],[Javni doprinos korisnika - HRK]]/7.5345</f>
        <v>0</v>
      </c>
      <c r="W3943" s="19">
        <v>0</v>
      </c>
      <c r="X3943" s="20">
        <f>Ugovori_OPULJP[[#This Row],[Privatni doprinos korisnika - HRK]]/7.5345</f>
        <v>0</v>
      </c>
      <c r="Y3943" s="21">
        <f>Ugovori_OPULJP[[#This Row],[Bespovratna sredstva - Ukupno (EU+Nac) HRK
= Ukupna ugovorena vrijednost bespovratnih sredstava]]+Ugovori_OPULJP[[#This Row],[Javni doprinos korisnika - HRK]]+Ugovori_OPULJP[[#This Row],[Privatni doprinos korisnika - HRK]]</f>
        <v>421397.22</v>
      </c>
      <c r="Z3943" s="22">
        <f>Ugovori_OPULJP[[#This Row],[UKUPNI PRIHVATLJIVI IZDACI
TOTAL ELIGIBLE EXPENDITURE
= Bespovratna sredstva ukupno + doprinos korisnika
= Ukupni prihvatljivi troškovi
= Ukupna ugovorena vrijednost projekta HRK]]/7.5345</f>
        <v>55929.022496516016</v>
      </c>
      <c r="AA3943" s="13" t="s">
        <v>2792</v>
      </c>
      <c r="AB3943" s="13" t="s">
        <v>145</v>
      </c>
      <c r="AC3943" s="91" t="s">
        <v>14320</v>
      </c>
      <c r="AD3943" s="33" t="s">
        <v>2794</v>
      </c>
    </row>
    <row r="3944" spans="1:30" ht="88.5" customHeight="1" x14ac:dyDescent="0.3">
      <c r="A3944" s="31" t="s">
        <v>14321</v>
      </c>
      <c r="B3944" s="25" t="s">
        <v>2787</v>
      </c>
      <c r="C3944" s="26" t="s">
        <v>2788</v>
      </c>
      <c r="D3944" s="40" t="s">
        <v>2789</v>
      </c>
      <c r="E3944" s="13" t="s">
        <v>63</v>
      </c>
      <c r="F3944" s="32" t="s">
        <v>14322</v>
      </c>
      <c r="G3944" s="32" t="s">
        <v>14323</v>
      </c>
      <c r="H3944" s="29">
        <v>44608</v>
      </c>
      <c r="I3944" s="29">
        <v>45032</v>
      </c>
      <c r="J3944" s="17" t="str">
        <f>IF(Ugovori_OPULJP[[#This Row],[DATUM ZAVRŠETKA OPERACIJE]]&gt;DATE(2023,12,31),"u provedbi","završen")</f>
        <v>završen</v>
      </c>
      <c r="K3944" s="28" t="s">
        <v>426</v>
      </c>
      <c r="L3944" s="28" t="s">
        <v>86</v>
      </c>
      <c r="M3944" s="38">
        <v>0.85</v>
      </c>
      <c r="N3944" s="18">
        <v>0.15</v>
      </c>
      <c r="O3944" s="19">
        <f>Ugovori_OPULJP[[#This Row],[Bespovratna sredstva - Ukupno (EU+Nac) HRK
= Ukupna ugovorena vrijednost bespovratnih sredstava]]*Ugovori_OPULJP[[#This Row],[EU STOPA SUFINANCIRANJA %
EU CO-FINANCING RATE %]]</f>
        <v>421430</v>
      </c>
      <c r="P3944" s="20">
        <f>Ugovori_OPULJP[[#This Row],[Bespovratna sredstva - EU dio - HRK]]/7.5345</f>
        <v>55933.373150175852</v>
      </c>
      <c r="Q3944" s="19">
        <f>Ugovori_OPULJP[[#This Row],[Bespovratna sredstva - Ukupno (EU+Nac) HRK
= Ukupna ugovorena vrijednost bespovratnih sredstava]]*Ugovori_OPULJP[[#This Row],[STOPA NACIONALNOG SUFINANCIRANJA %]]</f>
        <v>74370</v>
      </c>
      <c r="R3944" s="20">
        <f>Ugovori_OPULJP[[#This Row],[Bespovratna sredstva - Nacionalni dio - HRK]]/7.5345</f>
        <v>9870.5952617957391</v>
      </c>
      <c r="S3944" s="21">
        <v>495800</v>
      </c>
      <c r="T3944" s="22">
        <f>Ugovori_OPULJP[[#This Row],[Bespovratna sredstva - Ukupno (EU+Nac) HRK
= Ukupna ugovorena vrijednost bespovratnih sredstava]]/7.5345</f>
        <v>65803.968411971597</v>
      </c>
      <c r="U3944" s="19">
        <v>0</v>
      </c>
      <c r="V3944" s="20">
        <f>Ugovori_OPULJP[[#This Row],[Javni doprinos korisnika - HRK]]/7.5345</f>
        <v>0</v>
      </c>
      <c r="W3944" s="19">
        <v>0</v>
      </c>
      <c r="X3944" s="20">
        <f>Ugovori_OPULJP[[#This Row],[Privatni doprinos korisnika - HRK]]/7.5345</f>
        <v>0</v>
      </c>
      <c r="Y3944" s="21">
        <f>Ugovori_OPULJP[[#This Row],[Bespovratna sredstva - Ukupno (EU+Nac) HRK
= Ukupna ugovorena vrijednost bespovratnih sredstava]]+Ugovori_OPULJP[[#This Row],[Javni doprinos korisnika - HRK]]+Ugovori_OPULJP[[#This Row],[Privatni doprinos korisnika - HRK]]</f>
        <v>495800</v>
      </c>
      <c r="Z3944" s="22">
        <f>Ugovori_OPULJP[[#This Row],[UKUPNI PRIHVATLJIVI IZDACI
TOTAL ELIGIBLE EXPENDITURE
= Bespovratna sredstva ukupno + doprinos korisnika
= Ukupni prihvatljivi troškovi
= Ukupna ugovorena vrijednost projekta HRK]]/7.5345</f>
        <v>65803.968411971597</v>
      </c>
      <c r="AA3944" s="27" t="s">
        <v>2792</v>
      </c>
      <c r="AB3944" s="27" t="s">
        <v>145</v>
      </c>
      <c r="AC3944" s="91" t="s">
        <v>14324</v>
      </c>
      <c r="AD3944" s="33" t="s">
        <v>2794</v>
      </c>
    </row>
    <row r="3945" spans="1:30" ht="88.5" customHeight="1" x14ac:dyDescent="0.3">
      <c r="A3945" s="31" t="s">
        <v>14325</v>
      </c>
      <c r="B3945" s="25" t="s">
        <v>2787</v>
      </c>
      <c r="C3945" s="26" t="s">
        <v>2788</v>
      </c>
      <c r="D3945" s="40" t="s">
        <v>2789</v>
      </c>
      <c r="E3945" s="13" t="s">
        <v>63</v>
      </c>
      <c r="F3945" s="32" t="s">
        <v>14326</v>
      </c>
      <c r="G3945" s="32" t="s">
        <v>14327</v>
      </c>
      <c r="H3945" s="29">
        <v>44608</v>
      </c>
      <c r="I3945" s="29">
        <v>45154</v>
      </c>
      <c r="J3945" s="17" t="str">
        <f>IF(Ugovori_OPULJP[[#This Row],[DATUM ZAVRŠETKA OPERACIJE]]&gt;DATE(2023,12,31),"u provedbi","završen")</f>
        <v>završen</v>
      </c>
      <c r="K3945" s="28" t="s">
        <v>12583</v>
      </c>
      <c r="L3945" s="28" t="s">
        <v>21</v>
      </c>
      <c r="M3945" s="38">
        <v>0.85</v>
      </c>
      <c r="N3945" s="18">
        <v>0.15</v>
      </c>
      <c r="O3945" s="19">
        <f>Ugovori_OPULJP[[#This Row],[Bespovratna sredstva - Ukupno (EU+Nac) HRK
= Ukupna ugovorena vrijednost bespovratnih sredstava]]*Ugovori_OPULJP[[#This Row],[EU STOPA SUFINANCIRANJA %
EU CO-FINANCING RATE %]]</f>
        <v>421729.99049999996</v>
      </c>
      <c r="P3945" s="20">
        <f>Ugovori_OPULJP[[#This Row],[Bespovratna sredstva - EU dio - HRK]]/7.5345</f>
        <v>55973.188731833558</v>
      </c>
      <c r="Q3945" s="19">
        <f>Ugovori_OPULJP[[#This Row],[Bespovratna sredstva - Ukupno (EU+Nac) HRK
= Ukupna ugovorena vrijednost bespovratnih sredstava]]*Ugovori_OPULJP[[#This Row],[STOPA NACIONALNOG SUFINANCIRANJA %]]</f>
        <v>74422.939499999993</v>
      </c>
      <c r="R3945" s="20">
        <f>Ugovori_OPULJP[[#This Row],[Bespovratna sredstva - Nacionalni dio - HRK]]/7.5345</f>
        <v>9877.6215409118049</v>
      </c>
      <c r="S3945" s="21">
        <v>496152.93</v>
      </c>
      <c r="T3945" s="22">
        <f>Ugovori_OPULJP[[#This Row],[Bespovratna sredstva - Ukupno (EU+Nac) HRK
= Ukupna ugovorena vrijednost bespovratnih sredstava]]/7.5345</f>
        <v>65850.810272745366</v>
      </c>
      <c r="U3945" s="19">
        <v>0</v>
      </c>
      <c r="V3945" s="20">
        <f>Ugovori_OPULJP[[#This Row],[Javni doprinos korisnika - HRK]]/7.5345</f>
        <v>0</v>
      </c>
      <c r="W3945" s="19">
        <v>0</v>
      </c>
      <c r="X3945" s="20">
        <f>Ugovori_OPULJP[[#This Row],[Privatni doprinos korisnika - HRK]]/7.5345</f>
        <v>0</v>
      </c>
      <c r="Y3945" s="21">
        <f>Ugovori_OPULJP[[#This Row],[Bespovratna sredstva - Ukupno (EU+Nac) HRK
= Ukupna ugovorena vrijednost bespovratnih sredstava]]+Ugovori_OPULJP[[#This Row],[Javni doprinos korisnika - HRK]]+Ugovori_OPULJP[[#This Row],[Privatni doprinos korisnika - HRK]]</f>
        <v>496152.93</v>
      </c>
      <c r="Z3945" s="22">
        <f>Ugovori_OPULJP[[#This Row],[UKUPNI PRIHVATLJIVI IZDACI
TOTAL ELIGIBLE EXPENDITURE
= Bespovratna sredstva ukupno + doprinos korisnika
= Ukupni prihvatljivi troškovi
= Ukupna ugovorena vrijednost projekta HRK]]/7.5345</f>
        <v>65850.810272745366</v>
      </c>
      <c r="AA3945" s="27" t="s">
        <v>2792</v>
      </c>
      <c r="AB3945" s="27" t="s">
        <v>145</v>
      </c>
      <c r="AC3945" s="91" t="s">
        <v>14328</v>
      </c>
      <c r="AD3945" s="33" t="s">
        <v>2794</v>
      </c>
    </row>
    <row r="3946" spans="1:30" ht="88.5" customHeight="1" x14ac:dyDescent="0.3">
      <c r="A3946" s="31" t="s">
        <v>14329</v>
      </c>
      <c r="B3946" s="11" t="s">
        <v>2787</v>
      </c>
      <c r="C3946" s="12" t="s">
        <v>2788</v>
      </c>
      <c r="D3946" s="40" t="s">
        <v>2789</v>
      </c>
      <c r="E3946" s="13" t="s">
        <v>63</v>
      </c>
      <c r="F3946" s="32" t="s">
        <v>14330</v>
      </c>
      <c r="G3946" s="32" t="s">
        <v>14331</v>
      </c>
      <c r="H3946" s="29">
        <v>44753</v>
      </c>
      <c r="I3946" s="29">
        <v>45149</v>
      </c>
      <c r="J3946" s="17" t="str">
        <f>IF(Ugovori_OPULJP[[#This Row],[DATUM ZAVRŠETKA OPERACIJE]]&gt;DATE(2023,12,31),"u provedbi","završen")</f>
        <v>završen</v>
      </c>
      <c r="K3946" s="37" t="s">
        <v>14332</v>
      </c>
      <c r="L3946" s="28" t="s">
        <v>21</v>
      </c>
      <c r="M3946" s="18">
        <v>0.85</v>
      </c>
      <c r="N3946" s="18">
        <v>0.15</v>
      </c>
      <c r="O3946" s="19">
        <f>Ugovori_OPULJP[[#This Row],[Bespovratna sredstva - Ukupno (EU+Nac) HRK
= Ukupna ugovorena vrijednost bespovratnih sredstava]]*Ugovori_OPULJP[[#This Row],[EU STOPA SUFINANCIRANJA %
EU CO-FINANCING RATE %]]</f>
        <v>373399.18599999999</v>
      </c>
      <c r="P3946" s="20">
        <f>Ugovori_OPULJP[[#This Row],[Bespovratna sredstva - EU dio - HRK]]/7.5345</f>
        <v>49558.588625655313</v>
      </c>
      <c r="Q3946" s="19">
        <f>Ugovori_OPULJP[[#This Row],[Bespovratna sredstva - Ukupno (EU+Nac) HRK
= Ukupna ugovorena vrijednost bespovratnih sredstava]]*Ugovori_OPULJP[[#This Row],[STOPA NACIONALNOG SUFINANCIRANJA %]]</f>
        <v>65893.973999999987</v>
      </c>
      <c r="R3946" s="20">
        <f>Ugovori_OPULJP[[#This Row],[Bespovratna sredstva - Nacionalni dio - HRK]]/7.5345</f>
        <v>8745.6332868803474</v>
      </c>
      <c r="S3946" s="21">
        <v>439293.16</v>
      </c>
      <c r="T3946" s="22">
        <f>Ugovori_OPULJP[[#This Row],[Bespovratna sredstva - Ukupno (EU+Nac) HRK
= Ukupna ugovorena vrijednost bespovratnih sredstava]]/7.5345</f>
        <v>58304.221912535664</v>
      </c>
      <c r="U3946" s="19">
        <v>0</v>
      </c>
      <c r="V3946" s="20">
        <f>Ugovori_OPULJP[[#This Row],[Javni doprinos korisnika - HRK]]/7.5345</f>
        <v>0</v>
      </c>
      <c r="W3946" s="19">
        <v>0</v>
      </c>
      <c r="X3946" s="20">
        <f>Ugovori_OPULJP[[#This Row],[Privatni doprinos korisnika - HRK]]/7.5345</f>
        <v>0</v>
      </c>
      <c r="Y3946" s="21">
        <f>Ugovori_OPULJP[[#This Row],[Bespovratna sredstva - Ukupno (EU+Nac) HRK
= Ukupna ugovorena vrijednost bespovratnih sredstava]]+Ugovori_OPULJP[[#This Row],[Javni doprinos korisnika - HRK]]+Ugovori_OPULJP[[#This Row],[Privatni doprinos korisnika - HRK]]</f>
        <v>439293.16</v>
      </c>
      <c r="Z3946" s="22">
        <f>Ugovori_OPULJP[[#This Row],[UKUPNI PRIHVATLJIVI IZDACI
TOTAL ELIGIBLE EXPENDITURE
= Bespovratna sredstva ukupno + doprinos korisnika
= Ukupni prihvatljivi troškovi
= Ukupna ugovorena vrijednost projekta HRK]]/7.5345</f>
        <v>58304.221912535664</v>
      </c>
      <c r="AA3946" s="13" t="s">
        <v>2792</v>
      </c>
      <c r="AB3946" s="13" t="s">
        <v>145</v>
      </c>
      <c r="AC3946" s="91" t="s">
        <v>14333</v>
      </c>
      <c r="AD3946" s="12" t="s">
        <v>2794</v>
      </c>
    </row>
    <row r="3947" spans="1:30" ht="88.5" customHeight="1" x14ac:dyDescent="0.3">
      <c r="A3947" s="31" t="s">
        <v>14334</v>
      </c>
      <c r="B3947" s="25" t="s">
        <v>2787</v>
      </c>
      <c r="C3947" s="26" t="s">
        <v>2788</v>
      </c>
      <c r="D3947" s="40" t="s">
        <v>2789</v>
      </c>
      <c r="E3947" s="13" t="s">
        <v>63</v>
      </c>
      <c r="F3947" s="32" t="s">
        <v>14335</v>
      </c>
      <c r="G3947" s="32" t="s">
        <v>14336</v>
      </c>
      <c r="H3947" s="29">
        <v>44608</v>
      </c>
      <c r="I3947" s="29">
        <v>44973</v>
      </c>
      <c r="J3947" s="17" t="str">
        <f>IF(Ugovori_OPULJP[[#This Row],[DATUM ZAVRŠETKA OPERACIJE]]&gt;DATE(2023,12,31),"u provedbi","završen")</f>
        <v>završen</v>
      </c>
      <c r="K3947" s="28" t="s">
        <v>144</v>
      </c>
      <c r="L3947" s="28" t="s">
        <v>144</v>
      </c>
      <c r="M3947" s="18">
        <v>0.85</v>
      </c>
      <c r="N3947" s="18">
        <v>0.15</v>
      </c>
      <c r="O3947" s="19">
        <f>Ugovori_OPULJP[[#This Row],[Bespovratna sredstva - Ukupno (EU+Nac) HRK
= Ukupna ugovorena vrijednost bespovratnih sredstava]]*Ugovori_OPULJP[[#This Row],[EU STOPA SUFINANCIRANJA %
EU CO-FINANCING RATE %]]</f>
        <v>381378.663</v>
      </c>
      <c r="P3947" s="20">
        <f>Ugovori_OPULJP[[#This Row],[Bespovratna sredstva - EU dio - HRK]]/7.5345</f>
        <v>50617.647222775231</v>
      </c>
      <c r="Q3947" s="19">
        <f>Ugovori_OPULJP[[#This Row],[Bespovratna sredstva - Ukupno (EU+Nac) HRK
= Ukupna ugovorena vrijednost bespovratnih sredstava]]*Ugovori_OPULJP[[#This Row],[STOPA NACIONALNOG SUFINANCIRANJA %]]</f>
        <v>67302.116999999998</v>
      </c>
      <c r="R3947" s="20">
        <f>Ugovori_OPULJP[[#This Row],[Bespovratna sredstva - Nacionalni dio - HRK]]/7.5345</f>
        <v>8932.5259804897469</v>
      </c>
      <c r="S3947" s="21">
        <v>448680.78</v>
      </c>
      <c r="T3947" s="22">
        <f>Ugovori_OPULJP[[#This Row],[Bespovratna sredstva - Ukupno (EU+Nac) HRK
= Ukupna ugovorena vrijednost bespovratnih sredstava]]/7.5345</f>
        <v>59550.173203264982</v>
      </c>
      <c r="U3947" s="19">
        <v>0</v>
      </c>
      <c r="V3947" s="20">
        <f>Ugovori_OPULJP[[#This Row],[Javni doprinos korisnika - HRK]]/7.5345</f>
        <v>0</v>
      </c>
      <c r="W3947" s="19">
        <v>0</v>
      </c>
      <c r="X3947" s="20">
        <f>Ugovori_OPULJP[[#This Row],[Privatni doprinos korisnika - HRK]]/7.5345</f>
        <v>0</v>
      </c>
      <c r="Y3947" s="21">
        <f>Ugovori_OPULJP[[#This Row],[Bespovratna sredstva - Ukupno (EU+Nac) HRK
= Ukupna ugovorena vrijednost bespovratnih sredstava]]+Ugovori_OPULJP[[#This Row],[Javni doprinos korisnika - HRK]]+Ugovori_OPULJP[[#This Row],[Privatni doprinos korisnika - HRK]]</f>
        <v>448680.78</v>
      </c>
      <c r="Z3947" s="22">
        <f>Ugovori_OPULJP[[#This Row],[UKUPNI PRIHVATLJIVI IZDACI
TOTAL ELIGIBLE EXPENDITURE
= Bespovratna sredstva ukupno + doprinos korisnika
= Ukupni prihvatljivi troškovi
= Ukupna ugovorena vrijednost projekta HRK]]/7.5345</f>
        <v>59550.173203264982</v>
      </c>
      <c r="AA3947" s="27" t="s">
        <v>2792</v>
      </c>
      <c r="AB3947" s="27" t="s">
        <v>145</v>
      </c>
      <c r="AC3947" s="91" t="s">
        <v>14337</v>
      </c>
      <c r="AD3947" s="12" t="s">
        <v>2794</v>
      </c>
    </row>
    <row r="3948" spans="1:30" ht="88.5" customHeight="1" x14ac:dyDescent="0.3">
      <c r="A3948" s="31" t="s">
        <v>14338</v>
      </c>
      <c r="B3948" s="25" t="s">
        <v>2787</v>
      </c>
      <c r="C3948" s="26" t="s">
        <v>2788</v>
      </c>
      <c r="D3948" s="40" t="s">
        <v>2789</v>
      </c>
      <c r="E3948" s="13" t="s">
        <v>63</v>
      </c>
      <c r="F3948" s="32" t="s">
        <v>14339</v>
      </c>
      <c r="G3948" s="32" t="s">
        <v>14340</v>
      </c>
      <c r="H3948" s="29">
        <v>44608</v>
      </c>
      <c r="I3948" s="29">
        <v>45032</v>
      </c>
      <c r="J3948" s="17" t="str">
        <f>IF(Ugovori_OPULJP[[#This Row],[DATUM ZAVRŠETKA OPERACIJE]]&gt;DATE(2023,12,31),"u provedbi","završen")</f>
        <v>završen</v>
      </c>
      <c r="K3948" s="28" t="s">
        <v>417</v>
      </c>
      <c r="L3948" s="28" t="s">
        <v>417</v>
      </c>
      <c r="M3948" s="18">
        <v>0.85</v>
      </c>
      <c r="N3948" s="18">
        <v>0.15</v>
      </c>
      <c r="O3948" s="19">
        <f>Ugovori_OPULJP[[#This Row],[Bespovratna sredstva - Ukupno (EU+Nac) HRK
= Ukupna ugovorena vrijednost bespovratnih sredstava]]*Ugovori_OPULJP[[#This Row],[EU STOPA SUFINANCIRANJA %
EU CO-FINANCING RATE %]]</f>
        <v>397222.68</v>
      </c>
      <c r="P3948" s="20">
        <f>Ugovori_OPULJP[[#This Row],[Bespovratna sredstva - EU dio - HRK]]/7.5345</f>
        <v>52720.509655584305</v>
      </c>
      <c r="Q3948" s="19">
        <f>Ugovori_OPULJP[[#This Row],[Bespovratna sredstva - Ukupno (EU+Nac) HRK
= Ukupna ugovorena vrijednost bespovratnih sredstava]]*Ugovori_OPULJP[[#This Row],[STOPA NACIONALNOG SUFINANCIRANJA %]]</f>
        <v>70098.12</v>
      </c>
      <c r="R3948" s="20">
        <f>Ugovori_OPULJP[[#This Row],[Bespovratna sredstva - Nacionalni dio - HRK]]/7.5345</f>
        <v>9303.6193509854656</v>
      </c>
      <c r="S3948" s="21">
        <v>467320.8</v>
      </c>
      <c r="T3948" s="22">
        <f>Ugovori_OPULJP[[#This Row],[Bespovratna sredstva - Ukupno (EU+Nac) HRK
= Ukupna ugovorena vrijednost bespovratnih sredstava]]/7.5345</f>
        <v>62024.129006569776</v>
      </c>
      <c r="U3948" s="19">
        <v>0</v>
      </c>
      <c r="V3948" s="20">
        <f>Ugovori_OPULJP[[#This Row],[Javni doprinos korisnika - HRK]]/7.5345</f>
        <v>0</v>
      </c>
      <c r="W3948" s="19">
        <v>0</v>
      </c>
      <c r="X3948" s="20">
        <f>Ugovori_OPULJP[[#This Row],[Privatni doprinos korisnika - HRK]]/7.5345</f>
        <v>0</v>
      </c>
      <c r="Y3948" s="21">
        <f>Ugovori_OPULJP[[#This Row],[Bespovratna sredstva - Ukupno (EU+Nac) HRK
= Ukupna ugovorena vrijednost bespovratnih sredstava]]+Ugovori_OPULJP[[#This Row],[Javni doprinos korisnika - HRK]]+Ugovori_OPULJP[[#This Row],[Privatni doprinos korisnika - HRK]]</f>
        <v>467320.8</v>
      </c>
      <c r="Z3948" s="22">
        <f>Ugovori_OPULJP[[#This Row],[UKUPNI PRIHVATLJIVI IZDACI
TOTAL ELIGIBLE EXPENDITURE
= Bespovratna sredstva ukupno + doprinos korisnika
= Ukupni prihvatljivi troškovi
= Ukupna ugovorena vrijednost projekta HRK]]/7.5345</f>
        <v>62024.129006569776</v>
      </c>
      <c r="AA3948" s="27" t="s">
        <v>2792</v>
      </c>
      <c r="AB3948" s="27" t="s">
        <v>145</v>
      </c>
      <c r="AC3948" s="91" t="s">
        <v>14341</v>
      </c>
      <c r="AD3948" s="12" t="s">
        <v>2794</v>
      </c>
    </row>
    <row r="3949" spans="1:30" ht="88.5" customHeight="1" x14ac:dyDescent="0.3">
      <c r="A3949" s="31" t="s">
        <v>14342</v>
      </c>
      <c r="B3949" s="25" t="s">
        <v>2787</v>
      </c>
      <c r="C3949" s="26" t="s">
        <v>2788</v>
      </c>
      <c r="D3949" s="40" t="s">
        <v>2789</v>
      </c>
      <c r="E3949" s="13" t="s">
        <v>63</v>
      </c>
      <c r="F3949" s="32" t="s">
        <v>14343</v>
      </c>
      <c r="G3949" s="32" t="s">
        <v>14344</v>
      </c>
      <c r="H3949" s="29">
        <v>44608</v>
      </c>
      <c r="I3949" s="29">
        <v>45032</v>
      </c>
      <c r="J3949" s="17" t="str">
        <f>IF(Ugovori_OPULJP[[#This Row],[DATUM ZAVRŠETKA OPERACIJE]]&gt;DATE(2023,12,31),"u provedbi","završen")</f>
        <v>završen</v>
      </c>
      <c r="K3949" s="28" t="s">
        <v>86</v>
      </c>
      <c r="L3949" s="28" t="s">
        <v>86</v>
      </c>
      <c r="M3949" s="38">
        <v>0.85</v>
      </c>
      <c r="N3949" s="18">
        <v>0.15</v>
      </c>
      <c r="O3949" s="19">
        <f>Ugovori_OPULJP[[#This Row],[Bespovratna sredstva - Ukupno (EU+Nac) HRK
= Ukupna ugovorena vrijednost bespovratnih sredstava]]*Ugovori_OPULJP[[#This Row],[EU STOPA SUFINANCIRANJA %
EU CO-FINANCING RATE %]]</f>
        <v>346997.28499999997</v>
      </c>
      <c r="P3949" s="20">
        <f>Ugovori_OPULJP[[#This Row],[Bespovratna sredstva - EU dio - HRK]]/7.5345</f>
        <v>46054.454177450389</v>
      </c>
      <c r="Q3949" s="19">
        <f>Ugovori_OPULJP[[#This Row],[Bespovratna sredstva - Ukupno (EU+Nac) HRK
= Ukupna ugovorena vrijednost bespovratnih sredstava]]*Ugovori_OPULJP[[#This Row],[STOPA NACIONALNOG SUFINANCIRANJA %]]</f>
        <v>61234.814999999995</v>
      </c>
      <c r="R3949" s="20">
        <f>Ugovori_OPULJP[[#This Row],[Bespovratna sredstva - Nacionalni dio - HRK]]/7.5345</f>
        <v>8127.2566195500685</v>
      </c>
      <c r="S3949" s="21">
        <v>408232.1</v>
      </c>
      <c r="T3949" s="22">
        <f>Ugovori_OPULJP[[#This Row],[Bespovratna sredstva - Ukupno (EU+Nac) HRK
= Ukupna ugovorena vrijednost bespovratnih sredstava]]/7.5345</f>
        <v>54181.710797000458</v>
      </c>
      <c r="U3949" s="19">
        <v>0</v>
      </c>
      <c r="V3949" s="20">
        <f>Ugovori_OPULJP[[#This Row],[Javni doprinos korisnika - HRK]]/7.5345</f>
        <v>0</v>
      </c>
      <c r="W3949" s="19">
        <v>0</v>
      </c>
      <c r="X3949" s="20">
        <f>Ugovori_OPULJP[[#This Row],[Privatni doprinos korisnika - HRK]]/7.5345</f>
        <v>0</v>
      </c>
      <c r="Y3949" s="21">
        <f>Ugovori_OPULJP[[#This Row],[Bespovratna sredstva - Ukupno (EU+Nac) HRK
= Ukupna ugovorena vrijednost bespovratnih sredstava]]+Ugovori_OPULJP[[#This Row],[Javni doprinos korisnika - HRK]]+Ugovori_OPULJP[[#This Row],[Privatni doprinos korisnika - HRK]]</f>
        <v>408232.1</v>
      </c>
      <c r="Z3949" s="22">
        <f>Ugovori_OPULJP[[#This Row],[UKUPNI PRIHVATLJIVI IZDACI
TOTAL ELIGIBLE EXPENDITURE
= Bespovratna sredstva ukupno + doprinos korisnika
= Ukupni prihvatljivi troškovi
= Ukupna ugovorena vrijednost projekta HRK]]/7.5345</f>
        <v>54181.710797000458</v>
      </c>
      <c r="AA3949" s="27" t="s">
        <v>2792</v>
      </c>
      <c r="AB3949" s="27" t="s">
        <v>145</v>
      </c>
      <c r="AC3949" s="91" t="s">
        <v>14345</v>
      </c>
      <c r="AD3949" s="33" t="s">
        <v>2794</v>
      </c>
    </row>
    <row r="3950" spans="1:30" ht="88.5" customHeight="1" x14ac:dyDescent="0.3">
      <c r="A3950" s="31" t="s">
        <v>14346</v>
      </c>
      <c r="B3950" s="25" t="s">
        <v>2787</v>
      </c>
      <c r="C3950" s="26" t="s">
        <v>2788</v>
      </c>
      <c r="D3950" s="40" t="s">
        <v>2789</v>
      </c>
      <c r="E3950" s="13" t="s">
        <v>63</v>
      </c>
      <c r="F3950" s="32" t="s">
        <v>14347</v>
      </c>
      <c r="G3950" s="32" t="s">
        <v>14348</v>
      </c>
      <c r="H3950" s="29">
        <v>44641</v>
      </c>
      <c r="I3950" s="29">
        <v>45190</v>
      </c>
      <c r="J3950" s="17" t="str">
        <f>IF(Ugovori_OPULJP[[#This Row],[DATUM ZAVRŠETKA OPERACIJE]]&gt;DATE(2023,12,31),"u provedbi","završen")</f>
        <v>završen</v>
      </c>
      <c r="K3950" s="37" t="s">
        <v>144</v>
      </c>
      <c r="L3950" s="28" t="s">
        <v>144</v>
      </c>
      <c r="M3950" s="18">
        <v>0.85</v>
      </c>
      <c r="N3950" s="18">
        <v>0.15</v>
      </c>
      <c r="O3950" s="19">
        <f>Ugovori_OPULJP[[#This Row],[Bespovratna sredstva - Ukupno (EU+Nac) HRK
= Ukupna ugovorena vrijednost bespovratnih sredstava]]*Ugovori_OPULJP[[#This Row],[EU STOPA SUFINANCIRANJA %
EU CO-FINANCING RATE %]]</f>
        <v>343984.99549999996</v>
      </c>
      <c r="P3950" s="20">
        <f>Ugovori_OPULJP[[#This Row],[Bespovratna sredstva - EU dio - HRK]]/7.5345</f>
        <v>45654.654655252496</v>
      </c>
      <c r="Q3950" s="19">
        <f>Ugovori_OPULJP[[#This Row],[Bespovratna sredstva - Ukupno (EU+Nac) HRK
= Ukupna ugovorena vrijednost bespovratnih sredstava]]*Ugovori_OPULJP[[#This Row],[STOPA NACIONALNOG SUFINANCIRANJA %]]</f>
        <v>60703.234499999991</v>
      </c>
      <c r="R3950" s="20">
        <f>Ugovori_OPULJP[[#This Row],[Bespovratna sredstva - Nacionalni dio - HRK]]/7.5345</f>
        <v>8056.7037626916172</v>
      </c>
      <c r="S3950" s="21">
        <v>404688.23</v>
      </c>
      <c r="T3950" s="22">
        <f>Ugovori_OPULJP[[#This Row],[Bespovratna sredstva - Ukupno (EU+Nac) HRK
= Ukupna ugovorena vrijednost bespovratnih sredstava]]/7.5345</f>
        <v>53711.358417944117</v>
      </c>
      <c r="U3950" s="19">
        <v>0</v>
      </c>
      <c r="V3950" s="20">
        <f>Ugovori_OPULJP[[#This Row],[Javni doprinos korisnika - HRK]]/7.5345</f>
        <v>0</v>
      </c>
      <c r="W3950" s="19">
        <v>0</v>
      </c>
      <c r="X3950" s="20">
        <f>Ugovori_OPULJP[[#This Row],[Privatni doprinos korisnika - HRK]]/7.5345</f>
        <v>0</v>
      </c>
      <c r="Y3950" s="21">
        <f>Ugovori_OPULJP[[#This Row],[Bespovratna sredstva - Ukupno (EU+Nac) HRK
= Ukupna ugovorena vrijednost bespovratnih sredstava]]+Ugovori_OPULJP[[#This Row],[Javni doprinos korisnika - HRK]]+Ugovori_OPULJP[[#This Row],[Privatni doprinos korisnika - HRK]]</f>
        <v>404688.23</v>
      </c>
      <c r="Z3950" s="22">
        <f>Ugovori_OPULJP[[#This Row],[UKUPNI PRIHVATLJIVI IZDACI
TOTAL ELIGIBLE EXPENDITURE
= Bespovratna sredstva ukupno + doprinos korisnika
= Ukupni prihvatljivi troškovi
= Ukupna ugovorena vrijednost projekta HRK]]/7.5345</f>
        <v>53711.358417944117</v>
      </c>
      <c r="AA3950" s="13" t="s">
        <v>2792</v>
      </c>
      <c r="AB3950" s="13" t="s">
        <v>145</v>
      </c>
      <c r="AC3950" s="91" t="s">
        <v>14349</v>
      </c>
      <c r="AD3950" s="12" t="s">
        <v>2794</v>
      </c>
    </row>
    <row r="3951" spans="1:30" ht="88.5" customHeight="1" x14ac:dyDescent="0.3">
      <c r="A3951" s="31" t="s">
        <v>14350</v>
      </c>
      <c r="B3951" s="25" t="s">
        <v>2787</v>
      </c>
      <c r="C3951" s="26" t="s">
        <v>2788</v>
      </c>
      <c r="D3951" s="40" t="s">
        <v>2789</v>
      </c>
      <c r="E3951" s="13" t="s">
        <v>63</v>
      </c>
      <c r="F3951" s="32" t="s">
        <v>14351</v>
      </c>
      <c r="G3951" s="32" t="s">
        <v>14352</v>
      </c>
      <c r="H3951" s="29">
        <v>44608</v>
      </c>
      <c r="I3951" s="29">
        <v>45062</v>
      </c>
      <c r="J3951" s="17" t="str">
        <f>IF(Ugovori_OPULJP[[#This Row],[DATUM ZAVRŠETKA OPERACIJE]]&gt;DATE(2023,12,31),"u provedbi","završen")</f>
        <v>završen</v>
      </c>
      <c r="K3951" s="28" t="s">
        <v>20</v>
      </c>
      <c r="L3951" s="28" t="s">
        <v>21</v>
      </c>
      <c r="M3951" s="38">
        <v>0.85</v>
      </c>
      <c r="N3951" s="18">
        <v>0.15</v>
      </c>
      <c r="O3951" s="19">
        <f>Ugovori_OPULJP[[#This Row],[Bespovratna sredstva - Ukupno (EU+Nac) HRK
= Ukupna ugovorena vrijednost bespovratnih sredstava]]*Ugovori_OPULJP[[#This Row],[EU STOPA SUFINANCIRANJA %
EU CO-FINANCING RATE %]]</f>
        <v>376120.29949999996</v>
      </c>
      <c r="P3951" s="20">
        <f>Ugovori_OPULJP[[#This Row],[Bespovratna sredstva - EU dio - HRK]]/7.5345</f>
        <v>49919.742451390266</v>
      </c>
      <c r="Q3951" s="19">
        <f>Ugovori_OPULJP[[#This Row],[Bespovratna sredstva - Ukupno (EU+Nac) HRK
= Ukupna ugovorena vrijednost bespovratnih sredstava]]*Ugovori_OPULJP[[#This Row],[STOPA NACIONALNOG SUFINANCIRANJA %]]</f>
        <v>66374.170499999993</v>
      </c>
      <c r="R3951" s="20">
        <f>Ugovori_OPULJP[[#This Row],[Bespovratna sredstva - Nacionalni dio - HRK]]/7.5345</f>
        <v>8809.3663149512231</v>
      </c>
      <c r="S3951" s="21">
        <v>442494.47</v>
      </c>
      <c r="T3951" s="22">
        <f>Ugovori_OPULJP[[#This Row],[Bespovratna sredstva - Ukupno (EU+Nac) HRK
= Ukupna ugovorena vrijednost bespovratnih sredstava]]/7.5345</f>
        <v>58729.108766341487</v>
      </c>
      <c r="U3951" s="19">
        <v>0</v>
      </c>
      <c r="V3951" s="20">
        <f>Ugovori_OPULJP[[#This Row],[Javni doprinos korisnika - HRK]]/7.5345</f>
        <v>0</v>
      </c>
      <c r="W3951" s="19">
        <v>0</v>
      </c>
      <c r="X3951" s="20">
        <f>Ugovori_OPULJP[[#This Row],[Privatni doprinos korisnika - HRK]]/7.5345</f>
        <v>0</v>
      </c>
      <c r="Y3951" s="21">
        <f>Ugovori_OPULJP[[#This Row],[Bespovratna sredstva - Ukupno (EU+Nac) HRK
= Ukupna ugovorena vrijednost bespovratnih sredstava]]+Ugovori_OPULJP[[#This Row],[Javni doprinos korisnika - HRK]]+Ugovori_OPULJP[[#This Row],[Privatni doprinos korisnika - HRK]]</f>
        <v>442494.47</v>
      </c>
      <c r="Z3951" s="22">
        <f>Ugovori_OPULJP[[#This Row],[UKUPNI PRIHVATLJIVI IZDACI
TOTAL ELIGIBLE EXPENDITURE
= Bespovratna sredstva ukupno + doprinos korisnika
= Ukupni prihvatljivi troškovi
= Ukupna ugovorena vrijednost projekta HRK]]/7.5345</f>
        <v>58729.108766341487</v>
      </c>
      <c r="AA3951" s="27" t="s">
        <v>2792</v>
      </c>
      <c r="AB3951" s="27" t="s">
        <v>145</v>
      </c>
      <c r="AC3951" s="91" t="s">
        <v>14353</v>
      </c>
      <c r="AD3951" s="33" t="s">
        <v>2794</v>
      </c>
    </row>
    <row r="3952" spans="1:30" ht="88.5" customHeight="1" x14ac:dyDescent="0.3">
      <c r="A3952" s="31" t="s">
        <v>14354</v>
      </c>
      <c r="B3952" s="25" t="s">
        <v>2787</v>
      </c>
      <c r="C3952" s="26" t="s">
        <v>2788</v>
      </c>
      <c r="D3952" s="40" t="s">
        <v>2789</v>
      </c>
      <c r="E3952" s="13" t="s">
        <v>63</v>
      </c>
      <c r="F3952" s="32" t="s">
        <v>14355</v>
      </c>
      <c r="G3952" s="32" t="s">
        <v>14356</v>
      </c>
      <c r="H3952" s="29">
        <v>44608</v>
      </c>
      <c r="I3952" s="29">
        <v>45154</v>
      </c>
      <c r="J3952" s="17" t="str">
        <f>IF(Ugovori_OPULJP[[#This Row],[DATUM ZAVRŠETKA OPERACIJE]]&gt;DATE(2023,12,31),"u provedbi","završen")</f>
        <v>završen</v>
      </c>
      <c r="K3952" s="28" t="s">
        <v>14357</v>
      </c>
      <c r="L3952" s="28" t="s">
        <v>21</v>
      </c>
      <c r="M3952" s="38">
        <v>0.85</v>
      </c>
      <c r="N3952" s="18">
        <v>0.15</v>
      </c>
      <c r="O3952" s="19">
        <f>Ugovori_OPULJP[[#This Row],[Bespovratna sredstva - Ukupno (EU+Nac) HRK
= Ukupna ugovorena vrijednost bespovratnih sredstava]]*Ugovori_OPULJP[[#This Row],[EU STOPA SUFINANCIRANJA %
EU CO-FINANCING RATE %]]</f>
        <v>410866.2</v>
      </c>
      <c r="P3952" s="20">
        <f>Ugovori_OPULJP[[#This Row],[Bespovratna sredstva - EU dio - HRK]]/7.5345</f>
        <v>54531.315946645431</v>
      </c>
      <c r="Q3952" s="19">
        <f>Ugovori_OPULJP[[#This Row],[Bespovratna sredstva - Ukupno (EU+Nac) HRK
= Ukupna ugovorena vrijednost bespovratnih sredstava]]*Ugovori_OPULJP[[#This Row],[STOPA NACIONALNOG SUFINANCIRANJA %]]</f>
        <v>72505.8</v>
      </c>
      <c r="R3952" s="20">
        <f>Ugovori_OPULJP[[#This Row],[Bespovratna sredstva - Nacionalni dio - HRK]]/7.5345</f>
        <v>9623.1734023491936</v>
      </c>
      <c r="S3952" s="21">
        <v>483372</v>
      </c>
      <c r="T3952" s="22">
        <f>Ugovori_OPULJP[[#This Row],[Bespovratna sredstva - Ukupno (EU+Nac) HRK
= Ukupna ugovorena vrijednost bespovratnih sredstava]]/7.5345</f>
        <v>64154.489348994619</v>
      </c>
      <c r="U3952" s="19">
        <v>0</v>
      </c>
      <c r="V3952" s="20">
        <f>Ugovori_OPULJP[[#This Row],[Javni doprinos korisnika - HRK]]/7.5345</f>
        <v>0</v>
      </c>
      <c r="W3952" s="19">
        <v>0</v>
      </c>
      <c r="X3952" s="20">
        <f>Ugovori_OPULJP[[#This Row],[Privatni doprinos korisnika - HRK]]/7.5345</f>
        <v>0</v>
      </c>
      <c r="Y3952" s="21">
        <f>Ugovori_OPULJP[[#This Row],[Bespovratna sredstva - Ukupno (EU+Nac) HRK
= Ukupna ugovorena vrijednost bespovratnih sredstava]]+Ugovori_OPULJP[[#This Row],[Javni doprinos korisnika - HRK]]+Ugovori_OPULJP[[#This Row],[Privatni doprinos korisnika - HRK]]</f>
        <v>483372</v>
      </c>
      <c r="Z3952" s="22">
        <f>Ugovori_OPULJP[[#This Row],[UKUPNI PRIHVATLJIVI IZDACI
TOTAL ELIGIBLE EXPENDITURE
= Bespovratna sredstva ukupno + doprinos korisnika
= Ukupni prihvatljivi troškovi
= Ukupna ugovorena vrijednost projekta HRK]]/7.5345</f>
        <v>64154.489348994619</v>
      </c>
      <c r="AA3952" s="27" t="s">
        <v>2792</v>
      </c>
      <c r="AB3952" s="27" t="s">
        <v>145</v>
      </c>
      <c r="AC3952" s="91" t="s">
        <v>14358</v>
      </c>
      <c r="AD3952" s="33" t="s">
        <v>2794</v>
      </c>
    </row>
    <row r="3953" spans="1:30" ht="88.5" customHeight="1" x14ac:dyDescent="0.3">
      <c r="A3953" s="10" t="s">
        <v>14359</v>
      </c>
      <c r="B3953" s="25" t="s">
        <v>2787</v>
      </c>
      <c r="C3953" s="26" t="s">
        <v>2788</v>
      </c>
      <c r="D3953" s="26" t="s">
        <v>2789</v>
      </c>
      <c r="E3953" s="27" t="s">
        <v>63</v>
      </c>
      <c r="F3953" s="32" t="s">
        <v>14360</v>
      </c>
      <c r="G3953" s="32" t="s">
        <v>9622</v>
      </c>
      <c r="H3953" s="29">
        <v>44769</v>
      </c>
      <c r="I3953" s="29">
        <v>45318</v>
      </c>
      <c r="J3953" s="17" t="str">
        <f>IF(Ugovori_OPULJP[[#This Row],[DATUM ZAVRŠETKA OPERACIJE]]&gt;DATE(2023,12,31),"u provedbi","završen")</f>
        <v>u provedbi</v>
      </c>
      <c r="K3953" s="37" t="s">
        <v>14361</v>
      </c>
      <c r="L3953" s="28" t="s">
        <v>21</v>
      </c>
      <c r="M3953" s="18">
        <v>0.85</v>
      </c>
      <c r="N3953" s="18">
        <v>0.15</v>
      </c>
      <c r="O3953" s="19">
        <f>Ugovori_OPULJP[[#This Row],[Bespovratna sredstva - Ukupno (EU+Nac) HRK
= Ukupna ugovorena vrijednost bespovratnih sredstava]]*Ugovori_OPULJP[[#This Row],[EU STOPA SUFINANCIRANJA %
EU CO-FINANCING RATE %]]</f>
        <v>372051.61300000001</v>
      </c>
      <c r="P3953" s="20">
        <f>Ugovori_OPULJP[[#This Row],[Bespovratna sredstva - EU dio - HRK]]/7.5345</f>
        <v>49379.734952551597</v>
      </c>
      <c r="Q3953" s="19">
        <f>Ugovori_OPULJP[[#This Row],[Bespovratna sredstva - Ukupno (EU+Nac) HRK
= Ukupna ugovorena vrijednost bespovratnih sredstava]]*Ugovori_OPULJP[[#This Row],[STOPA NACIONALNOG SUFINANCIRANJA %]]</f>
        <v>65656.167000000001</v>
      </c>
      <c r="R3953" s="20">
        <f>Ugovori_OPULJP[[#This Row],[Bespovratna sredstva - Nacionalni dio - HRK]]/7.5345</f>
        <v>8714.0708739796937</v>
      </c>
      <c r="S3953" s="21">
        <v>437707.78</v>
      </c>
      <c r="T3953" s="22">
        <f>Ugovori_OPULJP[[#This Row],[Bespovratna sredstva - Ukupno (EU+Nac) HRK
= Ukupna ugovorena vrijednost bespovratnih sredstava]]/7.5345</f>
        <v>58093.805826531287</v>
      </c>
      <c r="U3953" s="19">
        <v>0</v>
      </c>
      <c r="V3953" s="20">
        <f>Ugovori_OPULJP[[#This Row],[Javni doprinos korisnika - HRK]]/7.5345</f>
        <v>0</v>
      </c>
      <c r="W3953" s="19">
        <v>0</v>
      </c>
      <c r="X3953" s="20">
        <f>Ugovori_OPULJP[[#This Row],[Privatni doprinos korisnika - HRK]]/7.5345</f>
        <v>0</v>
      </c>
      <c r="Y3953" s="21">
        <f>Ugovori_OPULJP[[#This Row],[Bespovratna sredstva - Ukupno (EU+Nac) HRK
= Ukupna ugovorena vrijednost bespovratnih sredstava]]+Ugovori_OPULJP[[#This Row],[Javni doprinos korisnika - HRK]]+Ugovori_OPULJP[[#This Row],[Privatni doprinos korisnika - HRK]]</f>
        <v>437707.78</v>
      </c>
      <c r="Z3953" s="22">
        <f>Ugovori_OPULJP[[#This Row],[UKUPNI PRIHVATLJIVI IZDACI
TOTAL ELIGIBLE EXPENDITURE
= Bespovratna sredstva ukupno + doprinos korisnika
= Ukupni prihvatljivi troškovi
= Ukupna ugovorena vrijednost projekta HRK]]/7.5345</f>
        <v>58093.805826531287</v>
      </c>
      <c r="AA3953" s="27" t="s">
        <v>2792</v>
      </c>
      <c r="AB3953" s="27" t="s">
        <v>145</v>
      </c>
      <c r="AC3953" s="91" t="s">
        <v>14362</v>
      </c>
      <c r="AD3953" s="33" t="s">
        <v>2794</v>
      </c>
    </row>
    <row r="3954" spans="1:30" ht="88.5" customHeight="1" x14ac:dyDescent="0.3">
      <c r="A3954" s="31" t="s">
        <v>14363</v>
      </c>
      <c r="B3954" s="25" t="s">
        <v>2787</v>
      </c>
      <c r="C3954" s="26" t="s">
        <v>2788</v>
      </c>
      <c r="D3954" s="40" t="s">
        <v>2789</v>
      </c>
      <c r="E3954" s="13" t="s">
        <v>63</v>
      </c>
      <c r="F3954" s="32" t="s">
        <v>14364</v>
      </c>
      <c r="G3954" s="14" t="s">
        <v>12577</v>
      </c>
      <c r="H3954" s="29">
        <v>44502</v>
      </c>
      <c r="I3954" s="29">
        <v>45048</v>
      </c>
      <c r="J3954" s="17" t="str">
        <f>IF(Ugovori_OPULJP[[#This Row],[DATUM ZAVRŠETKA OPERACIJE]]&gt;DATE(2023,12,31),"u provedbi","završen")</f>
        <v>završen</v>
      </c>
      <c r="K3954" s="37" t="s">
        <v>144</v>
      </c>
      <c r="L3954" s="28" t="s">
        <v>21</v>
      </c>
      <c r="M3954" s="18">
        <v>0.85</v>
      </c>
      <c r="N3954" s="18">
        <v>0.15</v>
      </c>
      <c r="O3954" s="19">
        <f>Ugovori_OPULJP[[#This Row],[Bespovratna sredstva - Ukupno (EU+Nac) HRK
= Ukupna ugovorena vrijednost bespovratnih sredstava]]*Ugovori_OPULJP[[#This Row],[EU STOPA SUFINANCIRANJA %
EU CO-FINANCING RATE %]]</f>
        <v>420458.29700000002</v>
      </c>
      <c r="P3954" s="20">
        <f>Ugovori_OPULJP[[#This Row],[Bespovratna sredstva - EU dio - HRK]]/7.5345</f>
        <v>55804.405999070943</v>
      </c>
      <c r="Q3954" s="19">
        <f>Ugovori_OPULJP[[#This Row],[Bespovratna sredstva - Ukupno (EU+Nac) HRK
= Ukupna ugovorena vrijednost bespovratnih sredstava]]*Ugovori_OPULJP[[#This Row],[STOPA NACIONALNOG SUFINANCIRANJA %]]</f>
        <v>74198.523000000001</v>
      </c>
      <c r="R3954" s="20">
        <f>Ugovori_OPULJP[[#This Row],[Bespovratna sredstva - Nacionalni dio - HRK]]/7.5345</f>
        <v>9847.8363527772235</v>
      </c>
      <c r="S3954" s="21">
        <v>494656.82</v>
      </c>
      <c r="T3954" s="22">
        <f>Ugovori_OPULJP[[#This Row],[Bespovratna sredstva - Ukupno (EU+Nac) HRK
= Ukupna ugovorena vrijednost bespovratnih sredstava]]/7.5345</f>
        <v>65652.242351848166</v>
      </c>
      <c r="U3954" s="19">
        <v>0</v>
      </c>
      <c r="V3954" s="20">
        <f>Ugovori_OPULJP[[#This Row],[Javni doprinos korisnika - HRK]]/7.5345</f>
        <v>0</v>
      </c>
      <c r="W3954" s="19">
        <v>0</v>
      </c>
      <c r="X3954" s="20">
        <f>Ugovori_OPULJP[[#This Row],[Privatni doprinos korisnika - HRK]]/7.5345</f>
        <v>0</v>
      </c>
      <c r="Y3954" s="21">
        <f>Ugovori_OPULJP[[#This Row],[Bespovratna sredstva - Ukupno (EU+Nac) HRK
= Ukupna ugovorena vrijednost bespovratnih sredstava]]+Ugovori_OPULJP[[#This Row],[Javni doprinos korisnika - HRK]]+Ugovori_OPULJP[[#This Row],[Privatni doprinos korisnika - HRK]]</f>
        <v>494656.82</v>
      </c>
      <c r="Z3954" s="22">
        <f>Ugovori_OPULJP[[#This Row],[UKUPNI PRIHVATLJIVI IZDACI
TOTAL ELIGIBLE EXPENDITURE
= Bespovratna sredstva ukupno + doprinos korisnika
= Ukupni prihvatljivi troškovi
= Ukupna ugovorena vrijednost projekta HRK]]/7.5345</f>
        <v>65652.242351848166</v>
      </c>
      <c r="AA3954" s="27" t="s">
        <v>2792</v>
      </c>
      <c r="AB3954" s="27" t="s">
        <v>145</v>
      </c>
      <c r="AC3954" s="91" t="s">
        <v>14365</v>
      </c>
      <c r="AD3954" s="33" t="s">
        <v>2794</v>
      </c>
    </row>
    <row r="3955" spans="1:30" ht="88.5" customHeight="1" x14ac:dyDescent="0.3">
      <c r="A3955" s="31" t="s">
        <v>14366</v>
      </c>
      <c r="B3955" s="25" t="s">
        <v>2787</v>
      </c>
      <c r="C3955" s="26" t="s">
        <v>2788</v>
      </c>
      <c r="D3955" s="40" t="s">
        <v>2789</v>
      </c>
      <c r="E3955" s="13" t="s">
        <v>63</v>
      </c>
      <c r="F3955" s="32" t="s">
        <v>14367</v>
      </c>
      <c r="G3955" s="32" t="s">
        <v>14368</v>
      </c>
      <c r="H3955" s="29">
        <v>44608</v>
      </c>
      <c r="I3955" s="29">
        <v>45062</v>
      </c>
      <c r="J3955" s="17" t="str">
        <f>IF(Ugovori_OPULJP[[#This Row],[DATUM ZAVRŠETKA OPERACIJE]]&gt;DATE(2023,12,31),"u provedbi","završen")</f>
        <v>završen</v>
      </c>
      <c r="K3955" s="28" t="s">
        <v>21</v>
      </c>
      <c r="L3955" s="28" t="s">
        <v>21</v>
      </c>
      <c r="M3955" s="38">
        <v>0.85</v>
      </c>
      <c r="N3955" s="18">
        <v>0.15</v>
      </c>
      <c r="O3955" s="19">
        <f>Ugovori_OPULJP[[#This Row],[Bespovratna sredstva - Ukupno (EU+Nac) HRK
= Ukupna ugovorena vrijednost bespovratnih sredstava]]*Ugovori_OPULJP[[#This Row],[EU STOPA SUFINANCIRANJA %
EU CO-FINANCING RATE %]]</f>
        <v>399472.12849999999</v>
      </c>
      <c r="P3955" s="20">
        <f>Ugovori_OPULJP[[#This Row],[Bespovratna sredstva - EU dio - HRK]]/7.5345</f>
        <v>53019.062777888379</v>
      </c>
      <c r="Q3955" s="19">
        <f>Ugovori_OPULJP[[#This Row],[Bespovratna sredstva - Ukupno (EU+Nac) HRK
= Ukupna ugovorena vrijednost bespovratnih sredstava]]*Ugovori_OPULJP[[#This Row],[STOPA NACIONALNOG SUFINANCIRANJA %]]</f>
        <v>70495.0815</v>
      </c>
      <c r="R3955" s="20">
        <f>Ugovori_OPULJP[[#This Row],[Bespovratna sredstva - Nacionalni dio - HRK]]/7.5345</f>
        <v>9356.3051960979483</v>
      </c>
      <c r="S3955" s="21">
        <v>469967.21</v>
      </c>
      <c r="T3955" s="22">
        <f>Ugovori_OPULJP[[#This Row],[Bespovratna sredstva - Ukupno (EU+Nac) HRK
= Ukupna ugovorena vrijednost bespovratnih sredstava]]/7.5345</f>
        <v>62375.367973986329</v>
      </c>
      <c r="U3955" s="19">
        <v>0</v>
      </c>
      <c r="V3955" s="20">
        <f>Ugovori_OPULJP[[#This Row],[Javni doprinos korisnika - HRK]]/7.5345</f>
        <v>0</v>
      </c>
      <c r="W3955" s="19">
        <v>0</v>
      </c>
      <c r="X3955" s="20">
        <f>Ugovori_OPULJP[[#This Row],[Privatni doprinos korisnika - HRK]]/7.5345</f>
        <v>0</v>
      </c>
      <c r="Y3955" s="21">
        <f>Ugovori_OPULJP[[#This Row],[Bespovratna sredstva - Ukupno (EU+Nac) HRK
= Ukupna ugovorena vrijednost bespovratnih sredstava]]+Ugovori_OPULJP[[#This Row],[Javni doprinos korisnika - HRK]]+Ugovori_OPULJP[[#This Row],[Privatni doprinos korisnika - HRK]]</f>
        <v>469967.21</v>
      </c>
      <c r="Z3955" s="22">
        <f>Ugovori_OPULJP[[#This Row],[UKUPNI PRIHVATLJIVI IZDACI
TOTAL ELIGIBLE EXPENDITURE
= Bespovratna sredstva ukupno + doprinos korisnika
= Ukupni prihvatljivi troškovi
= Ukupna ugovorena vrijednost projekta HRK]]/7.5345</f>
        <v>62375.367973986329</v>
      </c>
      <c r="AA3955" s="27" t="s">
        <v>2792</v>
      </c>
      <c r="AB3955" s="27" t="s">
        <v>145</v>
      </c>
      <c r="AC3955" s="91" t="s">
        <v>14369</v>
      </c>
      <c r="AD3955" s="33" t="s">
        <v>2794</v>
      </c>
    </row>
    <row r="3956" spans="1:30" ht="88.5" customHeight="1" x14ac:dyDescent="0.3">
      <c r="A3956" s="31" t="s">
        <v>14370</v>
      </c>
      <c r="B3956" s="25" t="s">
        <v>2787</v>
      </c>
      <c r="C3956" s="26" t="s">
        <v>2788</v>
      </c>
      <c r="D3956" s="40" t="s">
        <v>2789</v>
      </c>
      <c r="E3956" s="13" t="s">
        <v>63</v>
      </c>
      <c r="F3956" s="32" t="s">
        <v>12594</v>
      </c>
      <c r="G3956" s="32" t="s">
        <v>14371</v>
      </c>
      <c r="H3956" s="29">
        <v>44608</v>
      </c>
      <c r="I3956" s="29">
        <v>45062</v>
      </c>
      <c r="J3956" s="17" t="str">
        <f>IF(Ugovori_OPULJP[[#This Row],[DATUM ZAVRŠETKA OPERACIJE]]&gt;DATE(2023,12,31),"u provedbi","završen")</f>
        <v>završen</v>
      </c>
      <c r="K3956" s="28" t="s">
        <v>5723</v>
      </c>
      <c r="L3956" s="28" t="s">
        <v>21</v>
      </c>
      <c r="M3956" s="38">
        <v>0.85</v>
      </c>
      <c r="N3956" s="18">
        <v>0.15</v>
      </c>
      <c r="O3956" s="19">
        <f>Ugovori_OPULJP[[#This Row],[Bespovratna sredstva - Ukupno (EU+Nac) HRK
= Ukupna ugovorena vrijednost bespovratnih sredstava]]*Ugovori_OPULJP[[#This Row],[EU STOPA SUFINANCIRANJA %
EU CO-FINANCING RATE %]]</f>
        <v>301066.43</v>
      </c>
      <c r="P3956" s="20">
        <f>Ugovori_OPULJP[[#This Row],[Bespovratna sredstva - EU dio - HRK]]/7.5345</f>
        <v>39958.382108965423</v>
      </c>
      <c r="Q3956" s="19">
        <f>Ugovori_OPULJP[[#This Row],[Bespovratna sredstva - Ukupno (EU+Nac) HRK
= Ukupna ugovorena vrijednost bespovratnih sredstava]]*Ugovori_OPULJP[[#This Row],[STOPA NACIONALNOG SUFINANCIRANJA %]]</f>
        <v>53129.369999999995</v>
      </c>
      <c r="R3956" s="20">
        <f>Ugovori_OPULJP[[#This Row],[Bespovratna sredstva - Nacionalni dio - HRK]]/7.5345</f>
        <v>7051.4791956997797</v>
      </c>
      <c r="S3956" s="21">
        <v>354195.8</v>
      </c>
      <c r="T3956" s="22">
        <f>Ugovori_OPULJP[[#This Row],[Bespovratna sredstva - Ukupno (EU+Nac) HRK
= Ukupna ugovorena vrijednost bespovratnih sredstava]]/7.5345</f>
        <v>47009.861304665203</v>
      </c>
      <c r="U3956" s="19">
        <v>0</v>
      </c>
      <c r="V3956" s="20">
        <f>Ugovori_OPULJP[[#This Row],[Javni doprinos korisnika - HRK]]/7.5345</f>
        <v>0</v>
      </c>
      <c r="W3956" s="19">
        <v>0</v>
      </c>
      <c r="X3956" s="20">
        <f>Ugovori_OPULJP[[#This Row],[Privatni doprinos korisnika - HRK]]/7.5345</f>
        <v>0</v>
      </c>
      <c r="Y3956" s="21">
        <f>Ugovori_OPULJP[[#This Row],[Bespovratna sredstva - Ukupno (EU+Nac) HRK
= Ukupna ugovorena vrijednost bespovratnih sredstava]]+Ugovori_OPULJP[[#This Row],[Javni doprinos korisnika - HRK]]+Ugovori_OPULJP[[#This Row],[Privatni doprinos korisnika - HRK]]</f>
        <v>354195.8</v>
      </c>
      <c r="Z3956" s="22">
        <f>Ugovori_OPULJP[[#This Row],[UKUPNI PRIHVATLJIVI IZDACI
TOTAL ELIGIBLE EXPENDITURE
= Bespovratna sredstva ukupno + doprinos korisnika
= Ukupni prihvatljivi troškovi
= Ukupna ugovorena vrijednost projekta HRK]]/7.5345</f>
        <v>47009.861304665203</v>
      </c>
      <c r="AA3956" s="27" t="s">
        <v>2792</v>
      </c>
      <c r="AB3956" s="27" t="s">
        <v>145</v>
      </c>
      <c r="AC3956" s="91" t="s">
        <v>14372</v>
      </c>
      <c r="AD3956" s="33" t="s">
        <v>2794</v>
      </c>
    </row>
    <row r="3957" spans="1:30" ht="88.5" customHeight="1" x14ac:dyDescent="0.3">
      <c r="A3957" s="36" t="s">
        <v>14373</v>
      </c>
      <c r="B3957" s="25" t="s">
        <v>2787</v>
      </c>
      <c r="C3957" s="26" t="s">
        <v>2788</v>
      </c>
      <c r="D3957" s="40" t="s">
        <v>2789</v>
      </c>
      <c r="E3957" s="13" t="s">
        <v>63</v>
      </c>
      <c r="F3957" s="32" t="s">
        <v>14374</v>
      </c>
      <c r="G3957" s="34" t="s">
        <v>14375</v>
      </c>
      <c r="H3957" s="29">
        <v>44735</v>
      </c>
      <c r="I3957" s="29">
        <v>45283</v>
      </c>
      <c r="J3957" s="17" t="str">
        <f>IF(Ugovori_OPULJP[[#This Row],[DATUM ZAVRŠETKA OPERACIJE]]&gt;DATE(2023,12,31),"u provedbi","završen")</f>
        <v>završen</v>
      </c>
      <c r="K3957" s="28" t="s">
        <v>71</v>
      </c>
      <c r="L3957" s="15" t="s">
        <v>71</v>
      </c>
      <c r="M3957" s="18">
        <v>0.85</v>
      </c>
      <c r="N3957" s="18">
        <v>0.15</v>
      </c>
      <c r="O3957" s="19">
        <f>Ugovori_OPULJP[[#This Row],[Bespovratna sredstva - Ukupno (EU+Nac) HRK
= Ukupna ugovorena vrijednost bespovratnih sredstava]]*Ugovori_OPULJP[[#This Row],[EU STOPA SUFINANCIRANJA %
EU CO-FINANCING RATE %]]</f>
        <v>381964.05799999996</v>
      </c>
      <c r="P3957" s="20">
        <f>Ugovori_OPULJP[[#This Row],[Bespovratna sredstva - EU dio - HRK]]/7.5345</f>
        <v>50695.342491207106</v>
      </c>
      <c r="Q3957" s="19">
        <f>Ugovori_OPULJP[[#This Row],[Bespovratna sredstva - Ukupno (EU+Nac) HRK
= Ukupna ugovorena vrijednost bespovratnih sredstava]]*Ugovori_OPULJP[[#This Row],[STOPA NACIONALNOG SUFINANCIRANJA %]]</f>
        <v>67405.421999999991</v>
      </c>
      <c r="R3957" s="20">
        <f>Ugovori_OPULJP[[#This Row],[Bespovratna sredstva - Nacionalni dio - HRK]]/7.5345</f>
        <v>8946.2369102130178</v>
      </c>
      <c r="S3957" s="21">
        <v>449369.48</v>
      </c>
      <c r="T3957" s="22">
        <f>Ugovori_OPULJP[[#This Row],[Bespovratna sredstva - Ukupno (EU+Nac) HRK
= Ukupna ugovorena vrijednost bespovratnih sredstava]]/7.5345</f>
        <v>59641.579401420131</v>
      </c>
      <c r="U3957" s="19">
        <v>0</v>
      </c>
      <c r="V3957" s="20">
        <f>Ugovori_OPULJP[[#This Row],[Javni doprinos korisnika - HRK]]/7.5345</f>
        <v>0</v>
      </c>
      <c r="W3957" s="19">
        <v>0</v>
      </c>
      <c r="X3957" s="20">
        <f>Ugovori_OPULJP[[#This Row],[Privatni doprinos korisnika - HRK]]/7.5345</f>
        <v>0</v>
      </c>
      <c r="Y3957" s="21">
        <f>Ugovori_OPULJP[[#This Row],[Bespovratna sredstva - Ukupno (EU+Nac) HRK
= Ukupna ugovorena vrijednost bespovratnih sredstava]]+Ugovori_OPULJP[[#This Row],[Javni doprinos korisnika - HRK]]+Ugovori_OPULJP[[#This Row],[Privatni doprinos korisnika - HRK]]</f>
        <v>449369.48</v>
      </c>
      <c r="Z3957" s="22">
        <f>Ugovori_OPULJP[[#This Row],[UKUPNI PRIHVATLJIVI IZDACI
TOTAL ELIGIBLE EXPENDITURE
= Bespovratna sredstva ukupno + doprinos korisnika
= Ukupni prihvatljivi troškovi
= Ukupna ugovorena vrijednost projekta HRK]]/7.5345</f>
        <v>59641.579401420131</v>
      </c>
      <c r="AA3957" s="13" t="s">
        <v>2792</v>
      </c>
      <c r="AB3957" s="13" t="s">
        <v>145</v>
      </c>
      <c r="AC3957" s="91" t="s">
        <v>14376</v>
      </c>
      <c r="AD3957" s="12" t="s">
        <v>2794</v>
      </c>
    </row>
    <row r="3958" spans="1:30" ht="88.5" customHeight="1" x14ac:dyDescent="0.3">
      <c r="A3958" s="36" t="s">
        <v>14377</v>
      </c>
      <c r="B3958" s="25" t="s">
        <v>2787</v>
      </c>
      <c r="C3958" s="26" t="s">
        <v>2788</v>
      </c>
      <c r="D3958" s="40" t="s">
        <v>2789</v>
      </c>
      <c r="E3958" s="13" t="s">
        <v>63</v>
      </c>
      <c r="F3958" s="32" t="s">
        <v>14378</v>
      </c>
      <c r="G3958" s="34" t="s">
        <v>628</v>
      </c>
      <c r="H3958" s="29">
        <v>44735</v>
      </c>
      <c r="I3958" s="29">
        <v>45100</v>
      </c>
      <c r="J3958" s="17" t="str">
        <f>IF(Ugovori_OPULJP[[#This Row],[DATUM ZAVRŠETKA OPERACIJE]]&gt;DATE(2023,12,31),"u provedbi","završen")</f>
        <v>završen</v>
      </c>
      <c r="K3958" s="28" t="s">
        <v>417</v>
      </c>
      <c r="L3958" s="15" t="s">
        <v>417</v>
      </c>
      <c r="M3958" s="18">
        <v>0.85</v>
      </c>
      <c r="N3958" s="18">
        <v>0.15</v>
      </c>
      <c r="O3958" s="19">
        <f>Ugovori_OPULJP[[#This Row],[Bespovratna sredstva - Ukupno (EU+Nac) HRK
= Ukupna ugovorena vrijednost bespovratnih sredstava]]*Ugovori_OPULJP[[#This Row],[EU STOPA SUFINANCIRANJA %
EU CO-FINANCING RATE %]]</f>
        <v>395666.228</v>
      </c>
      <c r="P3958" s="20">
        <f>Ugovori_OPULJP[[#This Row],[Bespovratna sredstva - EU dio - HRK]]/7.5345</f>
        <v>52513.932974981748</v>
      </c>
      <c r="Q3958" s="19">
        <f>Ugovori_OPULJP[[#This Row],[Bespovratna sredstva - Ukupno (EU+Nac) HRK
= Ukupna ugovorena vrijednost bespovratnih sredstava]]*Ugovori_OPULJP[[#This Row],[STOPA NACIONALNOG SUFINANCIRANJA %]]</f>
        <v>69823.45199999999</v>
      </c>
      <c r="R3958" s="20">
        <f>Ugovori_OPULJP[[#This Row],[Bespovratna sredstva - Nacionalni dio - HRK]]/7.5345</f>
        <v>9267.1646426438365</v>
      </c>
      <c r="S3958" s="21">
        <v>465489.68</v>
      </c>
      <c r="T3958" s="22">
        <f>Ugovori_OPULJP[[#This Row],[Bespovratna sredstva - Ukupno (EU+Nac) HRK
= Ukupna ugovorena vrijednost bespovratnih sredstava]]/7.5345</f>
        <v>61781.097617625586</v>
      </c>
      <c r="U3958" s="19">
        <v>0</v>
      </c>
      <c r="V3958" s="20">
        <f>Ugovori_OPULJP[[#This Row],[Javni doprinos korisnika - HRK]]/7.5345</f>
        <v>0</v>
      </c>
      <c r="W3958" s="19">
        <v>0</v>
      </c>
      <c r="X3958" s="20">
        <f>Ugovori_OPULJP[[#This Row],[Privatni doprinos korisnika - HRK]]/7.5345</f>
        <v>0</v>
      </c>
      <c r="Y3958" s="21">
        <f>Ugovori_OPULJP[[#This Row],[Bespovratna sredstva - Ukupno (EU+Nac) HRK
= Ukupna ugovorena vrijednost bespovratnih sredstava]]+Ugovori_OPULJP[[#This Row],[Javni doprinos korisnika - HRK]]+Ugovori_OPULJP[[#This Row],[Privatni doprinos korisnika - HRK]]</f>
        <v>465489.68</v>
      </c>
      <c r="Z3958" s="22">
        <f>Ugovori_OPULJP[[#This Row],[UKUPNI PRIHVATLJIVI IZDACI
TOTAL ELIGIBLE EXPENDITURE
= Bespovratna sredstva ukupno + doprinos korisnika
= Ukupni prihvatljivi troškovi
= Ukupna ugovorena vrijednost projekta HRK]]/7.5345</f>
        <v>61781.097617625586</v>
      </c>
      <c r="AA3958" s="13" t="s">
        <v>2792</v>
      </c>
      <c r="AB3958" s="13" t="s">
        <v>145</v>
      </c>
      <c r="AC3958" s="91" t="s">
        <v>14379</v>
      </c>
      <c r="AD3958" s="12" t="s">
        <v>2794</v>
      </c>
    </row>
    <row r="3959" spans="1:30" ht="88.5" customHeight="1" x14ac:dyDescent="0.3">
      <c r="A3959" s="31" t="s">
        <v>14380</v>
      </c>
      <c r="B3959" s="25" t="s">
        <v>2787</v>
      </c>
      <c r="C3959" s="26" t="s">
        <v>2788</v>
      </c>
      <c r="D3959" s="40" t="s">
        <v>2789</v>
      </c>
      <c r="E3959" s="13" t="s">
        <v>63</v>
      </c>
      <c r="F3959" s="32" t="s">
        <v>14381</v>
      </c>
      <c r="G3959" s="32" t="s">
        <v>14382</v>
      </c>
      <c r="H3959" s="29">
        <v>44608</v>
      </c>
      <c r="I3959" s="29">
        <v>44973</v>
      </c>
      <c r="J3959" s="17" t="str">
        <f>IF(Ugovori_OPULJP[[#This Row],[DATUM ZAVRŠETKA OPERACIJE]]&gt;DATE(2023,12,31),"u provedbi","završen")</f>
        <v>završen</v>
      </c>
      <c r="K3959" s="28" t="s">
        <v>417</v>
      </c>
      <c r="L3959" s="28" t="s">
        <v>417</v>
      </c>
      <c r="M3959" s="38">
        <v>0.85</v>
      </c>
      <c r="N3959" s="18">
        <v>0.15</v>
      </c>
      <c r="O3959" s="19">
        <f>Ugovori_OPULJP[[#This Row],[Bespovratna sredstva - Ukupno (EU+Nac) HRK
= Ukupna ugovorena vrijednost bespovratnih sredstava]]*Ugovori_OPULJP[[#This Row],[EU STOPA SUFINANCIRANJA %
EU CO-FINANCING RATE %]]</f>
        <v>407706.7585</v>
      </c>
      <c r="P3959" s="20">
        <f>Ugovori_OPULJP[[#This Row],[Bespovratna sredstva - EU dio - HRK]]/7.5345</f>
        <v>54111.985997743708</v>
      </c>
      <c r="Q3959" s="19">
        <f>Ugovori_OPULJP[[#This Row],[Bespovratna sredstva - Ukupno (EU+Nac) HRK
= Ukupna ugovorena vrijednost bespovratnih sredstava]]*Ugovori_OPULJP[[#This Row],[STOPA NACIONALNOG SUFINANCIRANJA %]]</f>
        <v>71948.251499999998</v>
      </c>
      <c r="R3959" s="20">
        <f>Ugovori_OPULJP[[#This Row],[Bespovratna sredstva - Nacionalni dio - HRK]]/7.5345</f>
        <v>9549.1739996018314</v>
      </c>
      <c r="S3959" s="21">
        <v>479655.01</v>
      </c>
      <c r="T3959" s="22">
        <f>Ugovori_OPULJP[[#This Row],[Bespovratna sredstva - Ukupno (EU+Nac) HRK
= Ukupna ugovorena vrijednost bespovratnih sredstava]]/7.5345</f>
        <v>63661.159997345545</v>
      </c>
      <c r="U3959" s="19">
        <v>0</v>
      </c>
      <c r="V3959" s="20">
        <f>Ugovori_OPULJP[[#This Row],[Javni doprinos korisnika - HRK]]/7.5345</f>
        <v>0</v>
      </c>
      <c r="W3959" s="19">
        <v>0</v>
      </c>
      <c r="X3959" s="20">
        <f>Ugovori_OPULJP[[#This Row],[Privatni doprinos korisnika - HRK]]/7.5345</f>
        <v>0</v>
      </c>
      <c r="Y3959" s="21">
        <f>Ugovori_OPULJP[[#This Row],[Bespovratna sredstva - Ukupno (EU+Nac) HRK
= Ukupna ugovorena vrijednost bespovratnih sredstava]]+Ugovori_OPULJP[[#This Row],[Javni doprinos korisnika - HRK]]+Ugovori_OPULJP[[#This Row],[Privatni doprinos korisnika - HRK]]</f>
        <v>479655.01</v>
      </c>
      <c r="Z3959" s="22">
        <f>Ugovori_OPULJP[[#This Row],[UKUPNI PRIHVATLJIVI IZDACI
TOTAL ELIGIBLE EXPENDITURE
= Bespovratna sredstva ukupno + doprinos korisnika
= Ukupni prihvatljivi troškovi
= Ukupna ugovorena vrijednost projekta HRK]]/7.5345</f>
        <v>63661.159997345545</v>
      </c>
      <c r="AA3959" s="27" t="s">
        <v>2792</v>
      </c>
      <c r="AB3959" s="27" t="s">
        <v>145</v>
      </c>
      <c r="AC3959" s="91" t="s">
        <v>14383</v>
      </c>
      <c r="AD3959" s="33" t="s">
        <v>2794</v>
      </c>
    </row>
    <row r="3960" spans="1:30" ht="88.5" customHeight="1" x14ac:dyDescent="0.3">
      <c r="A3960" s="36" t="s">
        <v>14384</v>
      </c>
      <c r="B3960" s="25" t="s">
        <v>2787</v>
      </c>
      <c r="C3960" s="26" t="s">
        <v>2788</v>
      </c>
      <c r="D3960" s="40" t="s">
        <v>2789</v>
      </c>
      <c r="E3960" s="13" t="s">
        <v>63</v>
      </c>
      <c r="F3960" s="32" t="s">
        <v>14385</v>
      </c>
      <c r="G3960" s="14" t="s">
        <v>1079</v>
      </c>
      <c r="H3960" s="29">
        <v>44735</v>
      </c>
      <c r="I3960" s="29">
        <v>45283</v>
      </c>
      <c r="J3960" s="17" t="str">
        <f>IF(Ugovori_OPULJP[[#This Row],[DATUM ZAVRŠETKA OPERACIJE]]&gt;DATE(2023,12,31),"u provedbi","završen")</f>
        <v>završen</v>
      </c>
      <c r="K3960" s="28" t="s">
        <v>71</v>
      </c>
      <c r="L3960" s="28" t="s">
        <v>71</v>
      </c>
      <c r="M3960" s="18">
        <v>0.85</v>
      </c>
      <c r="N3960" s="18">
        <v>0.15</v>
      </c>
      <c r="O3960" s="19">
        <f>Ugovori_OPULJP[[#This Row],[Bespovratna sredstva - Ukupno (EU+Nac) HRK
= Ukupna ugovorena vrijednost bespovratnih sredstava]]*Ugovori_OPULJP[[#This Row],[EU STOPA SUFINANCIRANJA %
EU CO-FINANCING RATE %]]</f>
        <v>352493.97149999999</v>
      </c>
      <c r="P3960" s="20">
        <f>Ugovori_OPULJP[[#This Row],[Bespovratna sredstva - EU dio - HRK]]/7.5345</f>
        <v>46783.989846705153</v>
      </c>
      <c r="Q3960" s="19">
        <f>Ugovori_OPULJP[[#This Row],[Bespovratna sredstva - Ukupno (EU+Nac) HRK
= Ukupna ugovorena vrijednost bespovratnih sredstava]]*Ugovori_OPULJP[[#This Row],[STOPA NACIONALNOG SUFINANCIRANJA %]]</f>
        <v>62204.818499999994</v>
      </c>
      <c r="R3960" s="20">
        <f>Ugovori_OPULJP[[#This Row],[Bespovratna sredstva - Nacionalni dio - HRK]]/7.5345</f>
        <v>8255.9982082420847</v>
      </c>
      <c r="S3960" s="21">
        <v>414698.79</v>
      </c>
      <c r="T3960" s="22">
        <f>Ugovori_OPULJP[[#This Row],[Bespovratna sredstva - Ukupno (EU+Nac) HRK
= Ukupna ugovorena vrijednost bespovratnih sredstava]]/7.5345</f>
        <v>55039.988054947236</v>
      </c>
      <c r="U3960" s="19">
        <v>0</v>
      </c>
      <c r="V3960" s="20">
        <f>Ugovori_OPULJP[[#This Row],[Javni doprinos korisnika - HRK]]/7.5345</f>
        <v>0</v>
      </c>
      <c r="W3960" s="19">
        <v>0</v>
      </c>
      <c r="X3960" s="20">
        <f>Ugovori_OPULJP[[#This Row],[Privatni doprinos korisnika - HRK]]/7.5345</f>
        <v>0</v>
      </c>
      <c r="Y3960" s="21">
        <f>Ugovori_OPULJP[[#This Row],[Bespovratna sredstva - Ukupno (EU+Nac) HRK
= Ukupna ugovorena vrijednost bespovratnih sredstava]]+Ugovori_OPULJP[[#This Row],[Javni doprinos korisnika - HRK]]+Ugovori_OPULJP[[#This Row],[Privatni doprinos korisnika - HRK]]</f>
        <v>414698.79</v>
      </c>
      <c r="Z3960" s="22">
        <f>Ugovori_OPULJP[[#This Row],[UKUPNI PRIHVATLJIVI IZDACI
TOTAL ELIGIBLE EXPENDITURE
= Bespovratna sredstva ukupno + doprinos korisnika
= Ukupni prihvatljivi troškovi
= Ukupna ugovorena vrijednost projekta HRK]]/7.5345</f>
        <v>55039.988054947236</v>
      </c>
      <c r="AA3960" s="13" t="s">
        <v>2792</v>
      </c>
      <c r="AB3960" s="13" t="s">
        <v>145</v>
      </c>
      <c r="AC3960" s="91" t="s">
        <v>14386</v>
      </c>
      <c r="AD3960" s="12" t="s">
        <v>2794</v>
      </c>
    </row>
    <row r="3961" spans="1:30" ht="88.5" customHeight="1" x14ac:dyDescent="0.3">
      <c r="A3961" s="10" t="s">
        <v>14387</v>
      </c>
      <c r="B3961" s="25" t="s">
        <v>2787</v>
      </c>
      <c r="C3961" s="26" t="s">
        <v>2788</v>
      </c>
      <c r="D3961" s="26" t="s">
        <v>2789</v>
      </c>
      <c r="E3961" s="27" t="s">
        <v>63</v>
      </c>
      <c r="F3961" s="32" t="s">
        <v>14388</v>
      </c>
      <c r="G3961" s="32" t="s">
        <v>14389</v>
      </c>
      <c r="H3961" s="29">
        <v>44769</v>
      </c>
      <c r="I3961" s="29">
        <v>45291</v>
      </c>
      <c r="J3961" s="17" t="str">
        <f>IF(Ugovori_OPULJP[[#This Row],[DATUM ZAVRŠETKA OPERACIJE]]&gt;DATE(2023,12,31),"u provedbi","završen")</f>
        <v>završen</v>
      </c>
      <c r="K3961" s="37" t="s">
        <v>682</v>
      </c>
      <c r="L3961" s="28" t="s">
        <v>21</v>
      </c>
      <c r="M3961" s="18">
        <v>0.85</v>
      </c>
      <c r="N3961" s="18">
        <v>0.15</v>
      </c>
      <c r="O3961" s="19">
        <f>Ugovori_OPULJP[[#This Row],[Bespovratna sredstva - Ukupno (EU+Nac) HRK
= Ukupna ugovorena vrijednost bespovratnih sredstava]]*Ugovori_OPULJP[[#This Row],[EU STOPA SUFINANCIRANJA %
EU CO-FINANCING RATE %]]</f>
        <v>408345.90749999997</v>
      </c>
      <c r="P3961" s="20">
        <f>Ugovori_OPULJP[[#This Row],[Bespovratna sredstva - EU dio - HRK]]/7.5345</f>
        <v>54196.815648019103</v>
      </c>
      <c r="Q3961" s="19">
        <f>Ugovori_OPULJP[[#This Row],[Bespovratna sredstva - Ukupno (EU+Nac) HRK
= Ukupna ugovorena vrijednost bespovratnih sredstava]]*Ugovori_OPULJP[[#This Row],[STOPA NACIONALNOG SUFINANCIRANJA %]]</f>
        <v>72061.042499999996</v>
      </c>
      <c r="R3961" s="20">
        <f>Ugovori_OPULJP[[#This Row],[Bespovratna sredstva - Nacionalni dio - HRK]]/7.5345</f>
        <v>9564.1439378857249</v>
      </c>
      <c r="S3961" s="21">
        <v>480406.95</v>
      </c>
      <c r="T3961" s="22">
        <f>Ugovori_OPULJP[[#This Row],[Bespovratna sredstva - Ukupno (EU+Nac) HRK
= Ukupna ugovorena vrijednost bespovratnih sredstava]]/7.5345</f>
        <v>63760.959585904835</v>
      </c>
      <c r="U3961" s="19">
        <v>0</v>
      </c>
      <c r="V3961" s="20">
        <f>Ugovori_OPULJP[[#This Row],[Javni doprinos korisnika - HRK]]/7.5345</f>
        <v>0</v>
      </c>
      <c r="W3961" s="19">
        <v>0</v>
      </c>
      <c r="X3961" s="20">
        <f>Ugovori_OPULJP[[#This Row],[Privatni doprinos korisnika - HRK]]/7.5345</f>
        <v>0</v>
      </c>
      <c r="Y3961" s="21">
        <f>Ugovori_OPULJP[[#This Row],[Bespovratna sredstva - Ukupno (EU+Nac) HRK
= Ukupna ugovorena vrijednost bespovratnih sredstava]]+Ugovori_OPULJP[[#This Row],[Javni doprinos korisnika - HRK]]+Ugovori_OPULJP[[#This Row],[Privatni doprinos korisnika - HRK]]</f>
        <v>480406.95</v>
      </c>
      <c r="Z3961" s="22">
        <f>Ugovori_OPULJP[[#This Row],[UKUPNI PRIHVATLJIVI IZDACI
TOTAL ELIGIBLE EXPENDITURE
= Bespovratna sredstva ukupno + doprinos korisnika
= Ukupni prihvatljivi troškovi
= Ukupna ugovorena vrijednost projekta HRK]]/7.5345</f>
        <v>63760.959585904835</v>
      </c>
      <c r="AA3961" s="27" t="s">
        <v>2792</v>
      </c>
      <c r="AB3961" s="27" t="s">
        <v>145</v>
      </c>
      <c r="AC3961" s="91" t="s">
        <v>14390</v>
      </c>
      <c r="AD3961" s="33" t="s">
        <v>2794</v>
      </c>
    </row>
    <row r="3962" spans="1:30" ht="88.5" customHeight="1" x14ac:dyDescent="0.3">
      <c r="A3962" s="31" t="s">
        <v>14391</v>
      </c>
      <c r="B3962" s="11" t="s">
        <v>2787</v>
      </c>
      <c r="C3962" s="12" t="s">
        <v>2788</v>
      </c>
      <c r="D3962" s="40" t="s">
        <v>2789</v>
      </c>
      <c r="E3962" s="13" t="s">
        <v>63</v>
      </c>
      <c r="F3962" s="32" t="s">
        <v>14392</v>
      </c>
      <c r="G3962" s="32" t="s">
        <v>946</v>
      </c>
      <c r="H3962" s="29">
        <v>44743</v>
      </c>
      <c r="I3962" s="29">
        <v>45108</v>
      </c>
      <c r="J3962" s="17" t="str">
        <f>IF(Ugovori_OPULJP[[#This Row],[DATUM ZAVRŠETKA OPERACIJE]]&gt;DATE(2023,12,31),"u provedbi","završen")</f>
        <v>završen</v>
      </c>
      <c r="K3962" s="37" t="s">
        <v>14393</v>
      </c>
      <c r="L3962" s="28" t="s">
        <v>21</v>
      </c>
      <c r="M3962" s="18">
        <v>0.85</v>
      </c>
      <c r="N3962" s="18">
        <v>0.15</v>
      </c>
      <c r="O3962" s="19">
        <f>Ugovori_OPULJP[[#This Row],[Bespovratna sredstva - Ukupno (EU+Nac) HRK
= Ukupna ugovorena vrijednost bespovratnih sredstava]]*Ugovori_OPULJP[[#This Row],[EU STOPA SUFINANCIRANJA %
EU CO-FINANCING RATE %]]</f>
        <v>411078.853</v>
      </c>
      <c r="P3962" s="20">
        <f>Ugovori_OPULJP[[#This Row],[Bespovratna sredstva - EU dio - HRK]]/7.5345</f>
        <v>54559.539850023226</v>
      </c>
      <c r="Q3962" s="19">
        <f>Ugovori_OPULJP[[#This Row],[Bespovratna sredstva - Ukupno (EU+Nac) HRK
= Ukupna ugovorena vrijednost bespovratnih sredstava]]*Ugovori_OPULJP[[#This Row],[STOPA NACIONALNOG SUFINANCIRANJA %]]</f>
        <v>72543.32699999999</v>
      </c>
      <c r="R3962" s="20">
        <f>Ugovori_OPULJP[[#This Row],[Bespovratna sredstva - Nacionalni dio - HRK]]/7.5345</f>
        <v>9628.1540911805678</v>
      </c>
      <c r="S3962" s="21">
        <v>483622.18</v>
      </c>
      <c r="T3962" s="22">
        <f>Ugovori_OPULJP[[#This Row],[Bespovratna sredstva - Ukupno (EU+Nac) HRK
= Ukupna ugovorena vrijednost bespovratnih sredstava]]/7.5345</f>
        <v>64187.69394120379</v>
      </c>
      <c r="U3962" s="19">
        <v>0</v>
      </c>
      <c r="V3962" s="20">
        <f>Ugovori_OPULJP[[#This Row],[Javni doprinos korisnika - HRK]]/7.5345</f>
        <v>0</v>
      </c>
      <c r="W3962" s="19">
        <v>0</v>
      </c>
      <c r="X3962" s="20">
        <f>Ugovori_OPULJP[[#This Row],[Privatni doprinos korisnika - HRK]]/7.5345</f>
        <v>0</v>
      </c>
      <c r="Y3962" s="21">
        <f>Ugovori_OPULJP[[#This Row],[Bespovratna sredstva - Ukupno (EU+Nac) HRK
= Ukupna ugovorena vrijednost bespovratnih sredstava]]+Ugovori_OPULJP[[#This Row],[Javni doprinos korisnika - HRK]]+Ugovori_OPULJP[[#This Row],[Privatni doprinos korisnika - HRK]]</f>
        <v>483622.18</v>
      </c>
      <c r="Z3962" s="22">
        <f>Ugovori_OPULJP[[#This Row],[UKUPNI PRIHVATLJIVI IZDACI
TOTAL ELIGIBLE EXPENDITURE
= Bespovratna sredstva ukupno + doprinos korisnika
= Ukupni prihvatljivi troškovi
= Ukupna ugovorena vrijednost projekta HRK]]/7.5345</f>
        <v>64187.69394120379</v>
      </c>
      <c r="AA3962" s="13" t="s">
        <v>2792</v>
      </c>
      <c r="AB3962" s="13" t="s">
        <v>145</v>
      </c>
      <c r="AC3962" s="91" t="s">
        <v>14394</v>
      </c>
      <c r="AD3962" s="12" t="s">
        <v>2794</v>
      </c>
    </row>
    <row r="3963" spans="1:30" ht="88.5" customHeight="1" x14ac:dyDescent="0.3">
      <c r="A3963" s="10" t="s">
        <v>14395</v>
      </c>
      <c r="B3963" s="25" t="s">
        <v>2787</v>
      </c>
      <c r="C3963" s="26" t="s">
        <v>2788</v>
      </c>
      <c r="D3963" s="26" t="s">
        <v>2789</v>
      </c>
      <c r="E3963" s="27" t="s">
        <v>63</v>
      </c>
      <c r="F3963" s="32" t="s">
        <v>14396</v>
      </c>
      <c r="G3963" s="32" t="s">
        <v>266</v>
      </c>
      <c r="H3963" s="29">
        <v>44769</v>
      </c>
      <c r="I3963" s="29">
        <v>45226</v>
      </c>
      <c r="J3963" s="17" t="str">
        <f>IF(Ugovori_OPULJP[[#This Row],[DATUM ZAVRŠETKA OPERACIJE]]&gt;DATE(2023,12,31),"u provedbi","završen")</f>
        <v>završen</v>
      </c>
      <c r="K3963" s="28" t="s">
        <v>81</v>
      </c>
      <c r="L3963" s="28" t="s">
        <v>81</v>
      </c>
      <c r="M3963" s="18">
        <v>0.85</v>
      </c>
      <c r="N3963" s="18">
        <v>0.15</v>
      </c>
      <c r="O3963" s="19">
        <f>Ugovori_OPULJP[[#This Row],[Bespovratna sredstva - Ukupno (EU+Nac) HRK
= Ukupna ugovorena vrijednost bespovratnih sredstava]]*Ugovori_OPULJP[[#This Row],[EU STOPA SUFINANCIRANJA %
EU CO-FINANCING RATE %]]</f>
        <v>388747.5</v>
      </c>
      <c r="P3963" s="20">
        <f>Ugovori_OPULJP[[#This Row],[Bespovratna sredstva - EU dio - HRK]]/7.5345</f>
        <v>51595.659964164835</v>
      </c>
      <c r="Q3963" s="19">
        <f>Ugovori_OPULJP[[#This Row],[Bespovratna sredstva - Ukupno (EU+Nac) HRK
= Ukupna ugovorena vrijednost bespovratnih sredstava]]*Ugovori_OPULJP[[#This Row],[STOPA NACIONALNOG SUFINANCIRANJA %]]</f>
        <v>68602.5</v>
      </c>
      <c r="R3963" s="20">
        <f>Ugovori_OPULJP[[#This Row],[Bespovratna sredstva - Nacionalni dio - HRK]]/7.5345</f>
        <v>9105.1164642643835</v>
      </c>
      <c r="S3963" s="21">
        <v>457350</v>
      </c>
      <c r="T3963" s="22">
        <f>Ugovori_OPULJP[[#This Row],[Bespovratna sredstva - Ukupno (EU+Nac) HRK
= Ukupna ugovorena vrijednost bespovratnih sredstava]]/7.5345</f>
        <v>60700.776428429221</v>
      </c>
      <c r="U3963" s="19">
        <v>0</v>
      </c>
      <c r="V3963" s="20">
        <f>Ugovori_OPULJP[[#This Row],[Javni doprinos korisnika - HRK]]/7.5345</f>
        <v>0</v>
      </c>
      <c r="W3963" s="19">
        <v>0</v>
      </c>
      <c r="X3963" s="20">
        <f>Ugovori_OPULJP[[#This Row],[Privatni doprinos korisnika - HRK]]/7.5345</f>
        <v>0</v>
      </c>
      <c r="Y3963" s="21">
        <f>Ugovori_OPULJP[[#This Row],[Bespovratna sredstva - Ukupno (EU+Nac) HRK
= Ukupna ugovorena vrijednost bespovratnih sredstava]]+Ugovori_OPULJP[[#This Row],[Javni doprinos korisnika - HRK]]+Ugovori_OPULJP[[#This Row],[Privatni doprinos korisnika - HRK]]</f>
        <v>457350</v>
      </c>
      <c r="Z3963" s="22">
        <f>Ugovori_OPULJP[[#This Row],[UKUPNI PRIHVATLJIVI IZDACI
TOTAL ELIGIBLE EXPENDITURE
= Bespovratna sredstva ukupno + doprinos korisnika
= Ukupni prihvatljivi troškovi
= Ukupna ugovorena vrijednost projekta HRK]]/7.5345</f>
        <v>60700.776428429221</v>
      </c>
      <c r="AA3963" s="27" t="s">
        <v>2792</v>
      </c>
      <c r="AB3963" s="27" t="s">
        <v>145</v>
      </c>
      <c r="AC3963" s="91" t="s">
        <v>14397</v>
      </c>
      <c r="AD3963" s="33" t="s">
        <v>2794</v>
      </c>
    </row>
    <row r="3964" spans="1:30" ht="88.5" customHeight="1" x14ac:dyDescent="0.3">
      <c r="A3964" s="31" t="s">
        <v>14398</v>
      </c>
      <c r="B3964" s="25" t="s">
        <v>2787</v>
      </c>
      <c r="C3964" s="26" t="s">
        <v>2788</v>
      </c>
      <c r="D3964" s="40" t="s">
        <v>2789</v>
      </c>
      <c r="E3964" s="13" t="s">
        <v>63</v>
      </c>
      <c r="F3964" s="32" t="s">
        <v>6239</v>
      </c>
      <c r="G3964" s="32" t="s">
        <v>4088</v>
      </c>
      <c r="H3964" s="29">
        <v>44515</v>
      </c>
      <c r="I3964" s="29">
        <v>44880</v>
      </c>
      <c r="J3964" s="17" t="str">
        <f>IF(Ugovori_OPULJP[[#This Row],[DATUM ZAVRŠETKA OPERACIJE]]&gt;DATE(2023,12,31),"u provedbi","završen")</f>
        <v>završen</v>
      </c>
      <c r="K3964" s="37" t="s">
        <v>14399</v>
      </c>
      <c r="L3964" s="28" t="s">
        <v>262</v>
      </c>
      <c r="M3964" s="18">
        <v>0.85</v>
      </c>
      <c r="N3964" s="18">
        <v>0.15</v>
      </c>
      <c r="O3964" s="19">
        <f>Ugovori_OPULJP[[#This Row],[Bespovratna sredstva - Ukupno (EU+Nac) HRK
= Ukupna ugovorena vrijednost bespovratnih sredstava]]*Ugovori_OPULJP[[#This Row],[EU STOPA SUFINANCIRANJA %
EU CO-FINANCING RATE %]]</f>
        <v>408939.25</v>
      </c>
      <c r="P3964" s="20">
        <f>Ugovori_OPULJP[[#This Row],[Bespovratna sredstva - EU dio - HRK]]/7.5345</f>
        <v>54275.565730970862</v>
      </c>
      <c r="Q3964" s="19">
        <f>Ugovori_OPULJP[[#This Row],[Bespovratna sredstva - Ukupno (EU+Nac) HRK
= Ukupna ugovorena vrijednost bespovratnih sredstava]]*Ugovori_OPULJP[[#This Row],[STOPA NACIONALNOG SUFINANCIRANJA %]]</f>
        <v>72165.75</v>
      </c>
      <c r="R3964" s="20">
        <f>Ugovori_OPULJP[[#This Row],[Bespovratna sredstva - Nacionalni dio - HRK]]/7.5345</f>
        <v>9578.0410113477992</v>
      </c>
      <c r="S3964" s="21">
        <v>481105</v>
      </c>
      <c r="T3964" s="22">
        <f>Ugovori_OPULJP[[#This Row],[Bespovratna sredstva - Ukupno (EU+Nac) HRK
= Ukupna ugovorena vrijednost bespovratnih sredstava]]/7.5345</f>
        <v>63853.606742318661</v>
      </c>
      <c r="U3964" s="19">
        <v>0</v>
      </c>
      <c r="V3964" s="20">
        <f>Ugovori_OPULJP[[#This Row],[Javni doprinos korisnika - HRK]]/7.5345</f>
        <v>0</v>
      </c>
      <c r="W3964" s="19">
        <v>0</v>
      </c>
      <c r="X3964" s="20">
        <f>Ugovori_OPULJP[[#This Row],[Privatni doprinos korisnika - HRK]]/7.5345</f>
        <v>0</v>
      </c>
      <c r="Y3964" s="21">
        <f>Ugovori_OPULJP[[#This Row],[Bespovratna sredstva - Ukupno (EU+Nac) HRK
= Ukupna ugovorena vrijednost bespovratnih sredstava]]+Ugovori_OPULJP[[#This Row],[Javni doprinos korisnika - HRK]]+Ugovori_OPULJP[[#This Row],[Privatni doprinos korisnika - HRK]]</f>
        <v>481105</v>
      </c>
      <c r="Z3964" s="22">
        <f>Ugovori_OPULJP[[#This Row],[UKUPNI PRIHVATLJIVI IZDACI
TOTAL ELIGIBLE EXPENDITURE
= Bespovratna sredstva ukupno + doprinos korisnika
= Ukupni prihvatljivi troškovi
= Ukupna ugovorena vrijednost projekta HRK]]/7.5345</f>
        <v>63853.606742318661</v>
      </c>
      <c r="AA3964" s="27" t="s">
        <v>2792</v>
      </c>
      <c r="AB3964" s="27" t="s">
        <v>145</v>
      </c>
      <c r="AC3964" s="91" t="s">
        <v>14400</v>
      </c>
      <c r="AD3964" s="33" t="s">
        <v>2794</v>
      </c>
    </row>
    <row r="3965" spans="1:30" ht="88.5" customHeight="1" x14ac:dyDescent="0.3">
      <c r="A3965" s="31" t="s">
        <v>14401</v>
      </c>
      <c r="B3965" s="25" t="s">
        <v>2787</v>
      </c>
      <c r="C3965" s="26" t="s">
        <v>2788</v>
      </c>
      <c r="D3965" s="40" t="s">
        <v>2789</v>
      </c>
      <c r="E3965" s="13" t="s">
        <v>63</v>
      </c>
      <c r="F3965" s="32" t="s">
        <v>14402</v>
      </c>
      <c r="G3965" s="32" t="s">
        <v>14403</v>
      </c>
      <c r="H3965" s="29">
        <v>44608</v>
      </c>
      <c r="I3965" s="29">
        <v>45154</v>
      </c>
      <c r="J3965" s="17" t="str">
        <f>IF(Ugovori_OPULJP[[#This Row],[DATUM ZAVRŠETKA OPERACIJE]]&gt;DATE(2023,12,31),"u provedbi","završen")</f>
        <v>završen</v>
      </c>
      <c r="K3965" s="28" t="s">
        <v>591</v>
      </c>
      <c r="L3965" s="28" t="s">
        <v>591</v>
      </c>
      <c r="M3965" s="38">
        <v>0.85</v>
      </c>
      <c r="N3965" s="18">
        <v>0.15</v>
      </c>
      <c r="O3965" s="19">
        <f>Ugovori_OPULJP[[#This Row],[Bespovratna sredstva - Ukupno (EU+Nac) HRK
= Ukupna ugovorena vrijednost bespovratnih sredstava]]*Ugovori_OPULJP[[#This Row],[EU STOPA SUFINANCIRANJA %
EU CO-FINANCING RATE %]]</f>
        <v>421792.22750000004</v>
      </c>
      <c r="P3965" s="20">
        <f>Ugovori_OPULJP[[#This Row],[Bespovratna sredstva - EU dio - HRK]]/7.5345</f>
        <v>55981.449001260866</v>
      </c>
      <c r="Q3965" s="19">
        <f>Ugovori_OPULJP[[#This Row],[Bespovratna sredstva - Ukupno (EU+Nac) HRK
= Ukupna ugovorena vrijednost bespovratnih sredstava]]*Ugovori_OPULJP[[#This Row],[STOPA NACIONALNOG SUFINANCIRANJA %]]</f>
        <v>74433.922500000001</v>
      </c>
      <c r="R3965" s="20">
        <f>Ugovori_OPULJP[[#This Row],[Bespovratna sredstva - Nacionalni dio - HRK]]/7.5345</f>
        <v>9879.0792355166232</v>
      </c>
      <c r="S3965" s="21">
        <v>496226.15</v>
      </c>
      <c r="T3965" s="22">
        <f>Ugovori_OPULJP[[#This Row],[Bespovratna sredstva - Ukupno (EU+Nac) HRK
= Ukupna ugovorena vrijednost bespovratnih sredstava]]/7.5345</f>
        <v>65860.528236777493</v>
      </c>
      <c r="U3965" s="19">
        <v>0</v>
      </c>
      <c r="V3965" s="20">
        <f>Ugovori_OPULJP[[#This Row],[Javni doprinos korisnika - HRK]]/7.5345</f>
        <v>0</v>
      </c>
      <c r="W3965" s="19">
        <v>0</v>
      </c>
      <c r="X3965" s="20">
        <f>Ugovori_OPULJP[[#This Row],[Privatni doprinos korisnika - HRK]]/7.5345</f>
        <v>0</v>
      </c>
      <c r="Y3965" s="21">
        <f>Ugovori_OPULJP[[#This Row],[Bespovratna sredstva - Ukupno (EU+Nac) HRK
= Ukupna ugovorena vrijednost bespovratnih sredstava]]+Ugovori_OPULJP[[#This Row],[Javni doprinos korisnika - HRK]]+Ugovori_OPULJP[[#This Row],[Privatni doprinos korisnika - HRK]]</f>
        <v>496226.15</v>
      </c>
      <c r="Z3965" s="22">
        <f>Ugovori_OPULJP[[#This Row],[UKUPNI PRIHVATLJIVI IZDACI
TOTAL ELIGIBLE EXPENDITURE
= Bespovratna sredstva ukupno + doprinos korisnika
= Ukupni prihvatljivi troškovi
= Ukupna ugovorena vrijednost projekta HRK]]/7.5345</f>
        <v>65860.528236777493</v>
      </c>
      <c r="AA3965" s="27" t="s">
        <v>2792</v>
      </c>
      <c r="AB3965" s="27" t="s">
        <v>145</v>
      </c>
      <c r="AC3965" s="91" t="s">
        <v>14404</v>
      </c>
      <c r="AD3965" s="33" t="s">
        <v>2794</v>
      </c>
    </row>
    <row r="3966" spans="1:30" ht="88.5" customHeight="1" x14ac:dyDescent="0.3">
      <c r="A3966" s="31" t="s">
        <v>14405</v>
      </c>
      <c r="B3966" s="25" t="s">
        <v>2787</v>
      </c>
      <c r="C3966" s="26" t="s">
        <v>2788</v>
      </c>
      <c r="D3966" s="40" t="s">
        <v>2789</v>
      </c>
      <c r="E3966" s="13" t="s">
        <v>63</v>
      </c>
      <c r="F3966" s="32" t="s">
        <v>14406</v>
      </c>
      <c r="G3966" s="32" t="s">
        <v>14407</v>
      </c>
      <c r="H3966" s="29">
        <v>44608</v>
      </c>
      <c r="I3966" s="29">
        <v>44973</v>
      </c>
      <c r="J3966" s="17" t="str">
        <f>IF(Ugovori_OPULJP[[#This Row],[DATUM ZAVRŠETKA OPERACIJE]]&gt;DATE(2023,12,31),"u provedbi","završen")</f>
        <v>završen</v>
      </c>
      <c r="K3966" s="28" t="s">
        <v>324</v>
      </c>
      <c r="L3966" s="28" t="s">
        <v>324</v>
      </c>
      <c r="M3966" s="38">
        <v>0.85</v>
      </c>
      <c r="N3966" s="18">
        <v>0.15</v>
      </c>
      <c r="O3966" s="19">
        <f>Ugovori_OPULJP[[#This Row],[Bespovratna sredstva - Ukupno (EU+Nac) HRK
= Ukupna ugovorena vrijednost bespovratnih sredstava]]*Ugovori_OPULJP[[#This Row],[EU STOPA SUFINANCIRANJA %
EU CO-FINANCING RATE %]]</f>
        <v>381794.51699999999</v>
      </c>
      <c r="P3966" s="20">
        <f>Ugovori_OPULJP[[#This Row],[Bespovratna sredstva - EU dio - HRK]]/7.5345</f>
        <v>50672.840533545685</v>
      </c>
      <c r="Q3966" s="19">
        <f>Ugovori_OPULJP[[#This Row],[Bespovratna sredstva - Ukupno (EU+Nac) HRK
= Ukupna ugovorena vrijednost bespovratnih sredstava]]*Ugovori_OPULJP[[#This Row],[STOPA NACIONALNOG SUFINANCIRANJA %]]</f>
        <v>67375.502999999997</v>
      </c>
      <c r="R3966" s="20">
        <f>Ugovori_OPULJP[[#This Row],[Bespovratna sredstva - Nacionalni dio - HRK]]/7.5345</f>
        <v>8942.2659765080625</v>
      </c>
      <c r="S3966" s="21">
        <v>449170.02</v>
      </c>
      <c r="T3966" s="22">
        <f>Ugovori_OPULJP[[#This Row],[Bespovratna sredstva - Ukupno (EU+Nac) HRK
= Ukupna ugovorena vrijednost bespovratnih sredstava]]/7.5345</f>
        <v>59615.106510053753</v>
      </c>
      <c r="U3966" s="19">
        <v>0</v>
      </c>
      <c r="V3966" s="20">
        <f>Ugovori_OPULJP[[#This Row],[Javni doprinos korisnika - HRK]]/7.5345</f>
        <v>0</v>
      </c>
      <c r="W3966" s="19">
        <v>0</v>
      </c>
      <c r="X3966" s="20">
        <f>Ugovori_OPULJP[[#This Row],[Privatni doprinos korisnika - HRK]]/7.5345</f>
        <v>0</v>
      </c>
      <c r="Y3966" s="21">
        <f>Ugovori_OPULJP[[#This Row],[Bespovratna sredstva - Ukupno (EU+Nac) HRK
= Ukupna ugovorena vrijednost bespovratnih sredstava]]+Ugovori_OPULJP[[#This Row],[Javni doprinos korisnika - HRK]]+Ugovori_OPULJP[[#This Row],[Privatni doprinos korisnika - HRK]]</f>
        <v>449170.02</v>
      </c>
      <c r="Z3966" s="22">
        <f>Ugovori_OPULJP[[#This Row],[UKUPNI PRIHVATLJIVI IZDACI
TOTAL ELIGIBLE EXPENDITURE
= Bespovratna sredstva ukupno + doprinos korisnika
= Ukupni prihvatljivi troškovi
= Ukupna ugovorena vrijednost projekta HRK]]/7.5345</f>
        <v>59615.106510053753</v>
      </c>
      <c r="AA3966" s="27" t="s">
        <v>2792</v>
      </c>
      <c r="AB3966" s="27" t="s">
        <v>145</v>
      </c>
      <c r="AC3966" s="91" t="s">
        <v>14408</v>
      </c>
      <c r="AD3966" s="33" t="s">
        <v>2794</v>
      </c>
    </row>
    <row r="3967" spans="1:30" ht="88.5" customHeight="1" x14ac:dyDescent="0.3">
      <c r="A3967" s="31" t="s">
        <v>14409</v>
      </c>
      <c r="B3967" s="25" t="s">
        <v>2787</v>
      </c>
      <c r="C3967" s="26" t="s">
        <v>2788</v>
      </c>
      <c r="D3967" s="40" t="s">
        <v>2789</v>
      </c>
      <c r="E3967" s="13" t="s">
        <v>63</v>
      </c>
      <c r="F3967" s="32" t="s">
        <v>14410</v>
      </c>
      <c r="G3967" s="32" t="s">
        <v>14411</v>
      </c>
      <c r="H3967" s="29">
        <v>44621</v>
      </c>
      <c r="I3967" s="29">
        <v>45170</v>
      </c>
      <c r="J3967" s="17" t="str">
        <f>IF(Ugovori_OPULJP[[#This Row],[DATUM ZAVRŠETKA OPERACIJE]]&gt;DATE(2023,12,31),"u provedbi","završen")</f>
        <v>završen</v>
      </c>
      <c r="K3967" s="28" t="s">
        <v>144</v>
      </c>
      <c r="L3967" s="28" t="s">
        <v>144</v>
      </c>
      <c r="M3967" s="18">
        <v>0.85</v>
      </c>
      <c r="N3967" s="18">
        <v>0.15</v>
      </c>
      <c r="O3967" s="19">
        <f>Ugovori_OPULJP[[#This Row],[Bespovratna sredstva - Ukupno (EU+Nac) HRK
= Ukupna ugovorena vrijednost bespovratnih sredstava]]*Ugovori_OPULJP[[#This Row],[EU STOPA SUFINANCIRANJA %
EU CO-FINANCING RATE %]]</f>
        <v>387105.69949999999</v>
      </c>
      <c r="P3967" s="20">
        <f>Ugovori_OPULJP[[#This Row],[Bespovratna sredstva - EU dio - HRK]]/7.5345</f>
        <v>51377.755590948298</v>
      </c>
      <c r="Q3967" s="19">
        <f>Ugovori_OPULJP[[#This Row],[Bespovratna sredstva - Ukupno (EU+Nac) HRK
= Ukupna ugovorena vrijednost bespovratnih sredstava]]*Ugovori_OPULJP[[#This Row],[STOPA NACIONALNOG SUFINANCIRANJA %]]</f>
        <v>68312.770499999999</v>
      </c>
      <c r="R3967" s="20">
        <f>Ugovori_OPULJP[[#This Row],[Bespovratna sredstva - Nacionalni dio - HRK]]/7.5345</f>
        <v>9066.6627513438179</v>
      </c>
      <c r="S3967" s="21">
        <v>455418.47</v>
      </c>
      <c r="T3967" s="22">
        <f>Ugovori_OPULJP[[#This Row],[Bespovratna sredstva - Ukupno (EU+Nac) HRK
= Ukupna ugovorena vrijednost bespovratnih sredstava]]/7.5345</f>
        <v>60444.418342292112</v>
      </c>
      <c r="U3967" s="19">
        <v>0</v>
      </c>
      <c r="V3967" s="20">
        <f>Ugovori_OPULJP[[#This Row],[Javni doprinos korisnika - HRK]]/7.5345</f>
        <v>0</v>
      </c>
      <c r="W3967" s="19">
        <v>0</v>
      </c>
      <c r="X3967" s="20">
        <f>Ugovori_OPULJP[[#This Row],[Privatni doprinos korisnika - HRK]]/7.5345</f>
        <v>0</v>
      </c>
      <c r="Y3967" s="21">
        <f>Ugovori_OPULJP[[#This Row],[Bespovratna sredstva - Ukupno (EU+Nac) HRK
= Ukupna ugovorena vrijednost bespovratnih sredstava]]+Ugovori_OPULJP[[#This Row],[Javni doprinos korisnika - HRK]]+Ugovori_OPULJP[[#This Row],[Privatni doprinos korisnika - HRK]]</f>
        <v>455418.47</v>
      </c>
      <c r="Z3967" s="22">
        <f>Ugovori_OPULJP[[#This Row],[UKUPNI PRIHVATLJIVI IZDACI
TOTAL ELIGIBLE EXPENDITURE
= Bespovratna sredstva ukupno + doprinos korisnika
= Ukupni prihvatljivi troškovi
= Ukupna ugovorena vrijednost projekta HRK]]/7.5345</f>
        <v>60444.418342292112</v>
      </c>
      <c r="AA3967" s="13" t="s">
        <v>2792</v>
      </c>
      <c r="AB3967" s="13" t="s">
        <v>145</v>
      </c>
      <c r="AC3967" s="91" t="s">
        <v>14412</v>
      </c>
      <c r="AD3967" s="12" t="s">
        <v>2794</v>
      </c>
    </row>
    <row r="3968" spans="1:30" ht="88.5" customHeight="1" x14ac:dyDescent="0.3">
      <c r="A3968" s="31" t="s">
        <v>14413</v>
      </c>
      <c r="B3968" s="25" t="s">
        <v>2787</v>
      </c>
      <c r="C3968" s="26" t="s">
        <v>2788</v>
      </c>
      <c r="D3968" s="40" t="s">
        <v>2789</v>
      </c>
      <c r="E3968" s="13" t="s">
        <v>63</v>
      </c>
      <c r="F3968" s="32" t="s">
        <v>14414</v>
      </c>
      <c r="G3968" s="32" t="s">
        <v>9049</v>
      </c>
      <c r="H3968" s="29">
        <v>44504</v>
      </c>
      <c r="I3968" s="29">
        <v>44869</v>
      </c>
      <c r="J3968" s="17" t="str">
        <f>IF(Ugovori_OPULJP[[#This Row],[DATUM ZAVRŠETKA OPERACIJE]]&gt;DATE(2023,12,31),"u provedbi","završen")</f>
        <v>završen</v>
      </c>
      <c r="K3968" s="37" t="s">
        <v>144</v>
      </c>
      <c r="L3968" s="28" t="s">
        <v>21</v>
      </c>
      <c r="M3968" s="18">
        <v>0.85</v>
      </c>
      <c r="N3968" s="18">
        <v>0.15</v>
      </c>
      <c r="O3968" s="19">
        <f>Ugovori_OPULJP[[#This Row],[Bespovratna sredstva - Ukupno (EU+Nac) HRK
= Ukupna ugovorena vrijednost bespovratnih sredstava]]*Ugovori_OPULJP[[#This Row],[EU STOPA SUFINANCIRANJA %
EU CO-FINANCING RATE %]]</f>
        <v>394208.75</v>
      </c>
      <c r="P3968" s="20">
        <f>Ugovori_OPULJP[[#This Row],[Bespovratna sredstva - EU dio - HRK]]/7.5345</f>
        <v>52320.492401619216</v>
      </c>
      <c r="Q3968" s="19">
        <f>Ugovori_OPULJP[[#This Row],[Bespovratna sredstva - Ukupno (EU+Nac) HRK
= Ukupna ugovorena vrijednost bespovratnih sredstava]]*Ugovori_OPULJP[[#This Row],[STOPA NACIONALNOG SUFINANCIRANJA %]]</f>
        <v>69566.25</v>
      </c>
      <c r="R3968" s="20">
        <f>Ugovori_OPULJP[[#This Row],[Bespovratna sredstva - Nacionalni dio - HRK]]/7.5345</f>
        <v>9233.0280708739792</v>
      </c>
      <c r="S3968" s="21">
        <v>463775</v>
      </c>
      <c r="T3968" s="22">
        <f>Ugovori_OPULJP[[#This Row],[Bespovratna sredstva - Ukupno (EU+Nac) HRK
= Ukupna ugovorena vrijednost bespovratnih sredstava]]/7.5345</f>
        <v>61553.520472493197</v>
      </c>
      <c r="U3968" s="19">
        <v>0</v>
      </c>
      <c r="V3968" s="20">
        <f>Ugovori_OPULJP[[#This Row],[Javni doprinos korisnika - HRK]]/7.5345</f>
        <v>0</v>
      </c>
      <c r="W3968" s="19">
        <v>0</v>
      </c>
      <c r="X3968" s="20">
        <f>Ugovori_OPULJP[[#This Row],[Privatni doprinos korisnika - HRK]]/7.5345</f>
        <v>0</v>
      </c>
      <c r="Y3968" s="21">
        <f>Ugovori_OPULJP[[#This Row],[Bespovratna sredstva - Ukupno (EU+Nac) HRK
= Ukupna ugovorena vrijednost bespovratnih sredstava]]+Ugovori_OPULJP[[#This Row],[Javni doprinos korisnika - HRK]]+Ugovori_OPULJP[[#This Row],[Privatni doprinos korisnika - HRK]]</f>
        <v>463775</v>
      </c>
      <c r="Z3968" s="22">
        <f>Ugovori_OPULJP[[#This Row],[UKUPNI PRIHVATLJIVI IZDACI
TOTAL ELIGIBLE EXPENDITURE
= Bespovratna sredstva ukupno + doprinos korisnika
= Ukupni prihvatljivi troškovi
= Ukupna ugovorena vrijednost projekta HRK]]/7.5345</f>
        <v>61553.520472493197</v>
      </c>
      <c r="AA3968" s="27" t="s">
        <v>2792</v>
      </c>
      <c r="AB3968" s="27" t="s">
        <v>145</v>
      </c>
      <c r="AC3968" s="91" t="s">
        <v>14415</v>
      </c>
      <c r="AD3968" s="33" t="s">
        <v>2794</v>
      </c>
    </row>
    <row r="3969" spans="1:30" ht="88.5" customHeight="1" x14ac:dyDescent="0.3">
      <c r="A3969" s="31" t="s">
        <v>14416</v>
      </c>
      <c r="B3969" s="25" t="s">
        <v>2787</v>
      </c>
      <c r="C3969" s="26" t="s">
        <v>2788</v>
      </c>
      <c r="D3969" s="40" t="s">
        <v>2789</v>
      </c>
      <c r="E3969" s="13" t="s">
        <v>63</v>
      </c>
      <c r="F3969" s="32" t="s">
        <v>14417</v>
      </c>
      <c r="G3969" s="32" t="s">
        <v>14418</v>
      </c>
      <c r="H3969" s="29">
        <v>44608</v>
      </c>
      <c r="I3969" s="29">
        <v>44973</v>
      </c>
      <c r="J3969" s="17" t="str">
        <f>IF(Ugovori_OPULJP[[#This Row],[DATUM ZAVRŠETKA OPERACIJE]]&gt;DATE(2023,12,31),"u provedbi","završen")</f>
        <v>završen</v>
      </c>
      <c r="K3969" s="28" t="s">
        <v>682</v>
      </c>
      <c r="L3969" s="28" t="s">
        <v>21</v>
      </c>
      <c r="M3969" s="38">
        <v>0.85</v>
      </c>
      <c r="N3969" s="18">
        <v>0.15</v>
      </c>
      <c r="O3969" s="19">
        <f>Ugovori_OPULJP[[#This Row],[Bespovratna sredstva - Ukupno (EU+Nac) HRK
= Ukupna ugovorena vrijednost bespovratnih sredstava]]*Ugovori_OPULJP[[#This Row],[EU STOPA SUFINANCIRANJA %
EU CO-FINANCING RATE %]]</f>
        <v>364591.826</v>
      </c>
      <c r="P3969" s="20">
        <f>Ugovori_OPULJP[[#This Row],[Bespovratna sredstva - EU dio - HRK]]/7.5345</f>
        <v>48389.651071736676</v>
      </c>
      <c r="Q3969" s="19">
        <f>Ugovori_OPULJP[[#This Row],[Bespovratna sredstva - Ukupno (EU+Nac) HRK
= Ukupna ugovorena vrijednost bespovratnih sredstava]]*Ugovori_OPULJP[[#This Row],[STOPA NACIONALNOG SUFINANCIRANJA %]]</f>
        <v>64339.733999999997</v>
      </c>
      <c r="R3969" s="20">
        <f>Ugovori_OPULJP[[#This Row],[Bespovratna sredstva - Nacionalni dio - HRK]]/7.5345</f>
        <v>8539.3501891300002</v>
      </c>
      <c r="S3969" s="21">
        <v>428931.56</v>
      </c>
      <c r="T3969" s="22">
        <f>Ugovori_OPULJP[[#This Row],[Bespovratna sredstva - Ukupno (EU+Nac) HRK
= Ukupna ugovorena vrijednost bespovratnih sredstava]]/7.5345</f>
        <v>56929.001260866673</v>
      </c>
      <c r="U3969" s="19">
        <v>0</v>
      </c>
      <c r="V3969" s="20">
        <f>Ugovori_OPULJP[[#This Row],[Javni doprinos korisnika - HRK]]/7.5345</f>
        <v>0</v>
      </c>
      <c r="W3969" s="19">
        <v>0</v>
      </c>
      <c r="X3969" s="20">
        <f>Ugovori_OPULJP[[#This Row],[Privatni doprinos korisnika - HRK]]/7.5345</f>
        <v>0</v>
      </c>
      <c r="Y3969" s="21">
        <f>Ugovori_OPULJP[[#This Row],[Bespovratna sredstva - Ukupno (EU+Nac) HRK
= Ukupna ugovorena vrijednost bespovratnih sredstava]]+Ugovori_OPULJP[[#This Row],[Javni doprinos korisnika - HRK]]+Ugovori_OPULJP[[#This Row],[Privatni doprinos korisnika - HRK]]</f>
        <v>428931.56</v>
      </c>
      <c r="Z3969" s="22">
        <f>Ugovori_OPULJP[[#This Row],[UKUPNI PRIHVATLJIVI IZDACI
TOTAL ELIGIBLE EXPENDITURE
= Bespovratna sredstva ukupno + doprinos korisnika
= Ukupni prihvatljivi troškovi
= Ukupna ugovorena vrijednost projekta HRK]]/7.5345</f>
        <v>56929.001260866673</v>
      </c>
      <c r="AA3969" s="27" t="s">
        <v>2792</v>
      </c>
      <c r="AB3969" s="27" t="s">
        <v>145</v>
      </c>
      <c r="AC3969" s="91" t="s">
        <v>14419</v>
      </c>
      <c r="AD3969" s="33" t="s">
        <v>2794</v>
      </c>
    </row>
    <row r="3970" spans="1:30" ht="88.5" customHeight="1" x14ac:dyDescent="0.3">
      <c r="A3970" s="31" t="s">
        <v>3518</v>
      </c>
      <c r="B3970" s="25" t="s">
        <v>2787</v>
      </c>
      <c r="C3970" s="26" t="s">
        <v>2788</v>
      </c>
      <c r="D3970" s="40" t="s">
        <v>2789</v>
      </c>
      <c r="E3970" s="13" t="s">
        <v>63</v>
      </c>
      <c r="F3970" s="32" t="s">
        <v>3519</v>
      </c>
      <c r="G3970" s="32" t="s">
        <v>3520</v>
      </c>
      <c r="H3970" s="29">
        <v>44608</v>
      </c>
      <c r="I3970" s="29">
        <v>45154</v>
      </c>
      <c r="J3970" s="17" t="str">
        <f>IF(Ugovori_OPULJP[[#This Row],[DATUM ZAVRŠETKA OPERACIJE]]&gt;DATE(2023,12,31),"u provedbi","završen")</f>
        <v>završen</v>
      </c>
      <c r="K3970" s="28" t="s">
        <v>240</v>
      </c>
      <c r="L3970" s="28" t="s">
        <v>240</v>
      </c>
      <c r="M3970" s="38">
        <v>0.85</v>
      </c>
      <c r="N3970" s="18">
        <v>0.15</v>
      </c>
      <c r="O3970" s="19">
        <f>Ugovori_OPULJP[[#This Row],[Bespovratna sredstva - Ukupno (EU+Nac) HRK
= Ukupna ugovorena vrijednost bespovratnih sredstava]]*Ugovori_OPULJP[[#This Row],[EU STOPA SUFINANCIRANJA %
EU CO-FINANCING RATE %]]</f>
        <v>401202.81349999999</v>
      </c>
      <c r="P3970" s="20">
        <f>Ugovori_OPULJP[[#This Row],[Bespovratna sredstva - EU dio - HRK]]/7.5345</f>
        <v>53248.764151569441</v>
      </c>
      <c r="Q3970" s="19">
        <f>Ugovori_OPULJP[[#This Row],[Bespovratna sredstva - Ukupno (EU+Nac) HRK
= Ukupna ugovorena vrijednost bespovratnih sredstava]]*Ugovori_OPULJP[[#This Row],[STOPA NACIONALNOG SUFINANCIRANJA %]]</f>
        <v>70800.496499999994</v>
      </c>
      <c r="R3970" s="20">
        <f>Ugovori_OPULJP[[#This Row],[Bespovratna sredstva - Nacionalni dio - HRK]]/7.5345</f>
        <v>9396.8407326299002</v>
      </c>
      <c r="S3970" s="21">
        <v>472003.31</v>
      </c>
      <c r="T3970" s="22">
        <f>Ugovori_OPULJP[[#This Row],[Bespovratna sredstva - Ukupno (EU+Nac) HRK
= Ukupna ugovorena vrijednost bespovratnih sredstava]]/7.5345</f>
        <v>62645.604884199347</v>
      </c>
      <c r="U3970" s="19">
        <v>0</v>
      </c>
      <c r="V3970" s="20">
        <f>Ugovori_OPULJP[[#This Row],[Javni doprinos korisnika - HRK]]/7.5345</f>
        <v>0</v>
      </c>
      <c r="W3970" s="19">
        <v>0</v>
      </c>
      <c r="X3970" s="20">
        <f>Ugovori_OPULJP[[#This Row],[Privatni doprinos korisnika - HRK]]/7.5345</f>
        <v>0</v>
      </c>
      <c r="Y3970" s="21">
        <f>Ugovori_OPULJP[[#This Row],[Bespovratna sredstva - Ukupno (EU+Nac) HRK
= Ukupna ugovorena vrijednost bespovratnih sredstava]]+Ugovori_OPULJP[[#This Row],[Javni doprinos korisnika - HRK]]+Ugovori_OPULJP[[#This Row],[Privatni doprinos korisnika - HRK]]</f>
        <v>472003.31</v>
      </c>
      <c r="Z3970" s="22">
        <f>Ugovori_OPULJP[[#This Row],[UKUPNI PRIHVATLJIVI IZDACI
TOTAL ELIGIBLE EXPENDITURE
= Bespovratna sredstva ukupno + doprinos korisnika
= Ukupni prihvatljivi troškovi
= Ukupna ugovorena vrijednost projekta HRK]]/7.5345</f>
        <v>62645.604884199347</v>
      </c>
      <c r="AA3970" s="27" t="s">
        <v>2792</v>
      </c>
      <c r="AB3970" s="27" t="s">
        <v>145</v>
      </c>
      <c r="AC3970" s="91" t="s">
        <v>3521</v>
      </c>
      <c r="AD3970" s="33" t="s">
        <v>2794</v>
      </c>
    </row>
    <row r="3971" spans="1:30" ht="88.5" customHeight="1" x14ac:dyDescent="0.3">
      <c r="A3971" s="31" t="s">
        <v>14423</v>
      </c>
      <c r="B3971" s="25" t="s">
        <v>2787</v>
      </c>
      <c r="C3971" s="26" t="s">
        <v>2788</v>
      </c>
      <c r="D3971" s="40" t="s">
        <v>2789</v>
      </c>
      <c r="E3971" s="13" t="s">
        <v>63</v>
      </c>
      <c r="F3971" s="32" t="s">
        <v>14424</v>
      </c>
      <c r="G3971" s="32" t="s">
        <v>14425</v>
      </c>
      <c r="H3971" s="29">
        <v>44641</v>
      </c>
      <c r="I3971" s="29">
        <v>45006</v>
      </c>
      <c r="J3971" s="17" t="str">
        <f>IF(Ugovori_OPULJP[[#This Row],[DATUM ZAVRŠETKA OPERACIJE]]&gt;DATE(2023,12,31),"u provedbi","završen")</f>
        <v>završen</v>
      </c>
      <c r="K3971" s="37" t="s">
        <v>324</v>
      </c>
      <c r="L3971" s="28" t="s">
        <v>324</v>
      </c>
      <c r="M3971" s="18">
        <v>0.85</v>
      </c>
      <c r="N3971" s="18">
        <v>0.15</v>
      </c>
      <c r="O3971" s="19">
        <f>Ugovori_OPULJP[[#This Row],[Bespovratna sredstva - Ukupno (EU+Nac) HRK
= Ukupna ugovorena vrijednost bespovratnih sredstava]]*Ugovori_OPULJP[[#This Row],[EU STOPA SUFINANCIRANJA %
EU CO-FINANCING RATE %]]</f>
        <v>302548.77899999998</v>
      </c>
      <c r="P3971" s="20">
        <f>Ugovori_OPULJP[[#This Row],[Bespovratna sredstva - EU dio - HRK]]/7.5345</f>
        <v>40155.123631296032</v>
      </c>
      <c r="Q3971" s="19">
        <f>Ugovori_OPULJP[[#This Row],[Bespovratna sredstva - Ukupno (EU+Nac) HRK
= Ukupna ugovorena vrijednost bespovratnih sredstava]]*Ugovori_OPULJP[[#This Row],[STOPA NACIONALNOG SUFINANCIRANJA %]]</f>
        <v>53390.960999999996</v>
      </c>
      <c r="R3971" s="20">
        <f>Ugovori_OPULJP[[#This Row],[Bespovratna sredstva - Nacionalni dio - HRK]]/7.5345</f>
        <v>7086.1982878757708</v>
      </c>
      <c r="S3971" s="21">
        <v>355939.74</v>
      </c>
      <c r="T3971" s="22">
        <f>Ugovori_OPULJP[[#This Row],[Bespovratna sredstva - Ukupno (EU+Nac) HRK
= Ukupna ugovorena vrijednost bespovratnih sredstava]]/7.5345</f>
        <v>47241.321919171809</v>
      </c>
      <c r="U3971" s="19">
        <v>0</v>
      </c>
      <c r="V3971" s="20">
        <f>Ugovori_OPULJP[[#This Row],[Javni doprinos korisnika - HRK]]/7.5345</f>
        <v>0</v>
      </c>
      <c r="W3971" s="19">
        <v>0</v>
      </c>
      <c r="X3971" s="20">
        <f>Ugovori_OPULJP[[#This Row],[Privatni doprinos korisnika - HRK]]/7.5345</f>
        <v>0</v>
      </c>
      <c r="Y3971" s="21">
        <f>Ugovori_OPULJP[[#This Row],[Bespovratna sredstva - Ukupno (EU+Nac) HRK
= Ukupna ugovorena vrijednost bespovratnih sredstava]]+Ugovori_OPULJP[[#This Row],[Javni doprinos korisnika - HRK]]+Ugovori_OPULJP[[#This Row],[Privatni doprinos korisnika - HRK]]</f>
        <v>355939.74</v>
      </c>
      <c r="Z3971" s="22">
        <f>Ugovori_OPULJP[[#This Row],[UKUPNI PRIHVATLJIVI IZDACI
TOTAL ELIGIBLE EXPENDITURE
= Bespovratna sredstva ukupno + doprinos korisnika
= Ukupni prihvatljivi troškovi
= Ukupna ugovorena vrijednost projekta HRK]]/7.5345</f>
        <v>47241.321919171809</v>
      </c>
      <c r="AA3971" s="13" t="s">
        <v>2792</v>
      </c>
      <c r="AB3971" s="13" t="s">
        <v>145</v>
      </c>
      <c r="AC3971" s="91" t="s">
        <v>14426</v>
      </c>
      <c r="AD3971" s="12" t="s">
        <v>2794</v>
      </c>
    </row>
    <row r="3972" spans="1:30" ht="88.5" customHeight="1" x14ac:dyDescent="0.3">
      <c r="A3972" s="31" t="s">
        <v>14427</v>
      </c>
      <c r="B3972" s="25" t="s">
        <v>2787</v>
      </c>
      <c r="C3972" s="26" t="s">
        <v>2788</v>
      </c>
      <c r="D3972" s="40" t="s">
        <v>2789</v>
      </c>
      <c r="E3972" s="13" t="s">
        <v>63</v>
      </c>
      <c r="F3972" s="32" t="s">
        <v>14428</v>
      </c>
      <c r="G3972" s="32" t="s">
        <v>13590</v>
      </c>
      <c r="H3972" s="29">
        <v>44641</v>
      </c>
      <c r="I3972" s="29">
        <v>45006</v>
      </c>
      <c r="J3972" s="17" t="str">
        <f>IF(Ugovori_OPULJP[[#This Row],[DATUM ZAVRŠETKA OPERACIJE]]&gt;DATE(2023,12,31),"u provedbi","završen")</f>
        <v>završen</v>
      </c>
      <c r="K3972" s="37" t="s">
        <v>2469</v>
      </c>
      <c r="L3972" s="28" t="s">
        <v>66</v>
      </c>
      <c r="M3972" s="18">
        <v>0.85</v>
      </c>
      <c r="N3972" s="18">
        <v>0.15</v>
      </c>
      <c r="O3972" s="19">
        <f>Ugovori_OPULJP[[#This Row],[Bespovratna sredstva - Ukupno (EU+Nac) HRK
= Ukupna ugovorena vrijednost bespovratnih sredstava]]*Ugovori_OPULJP[[#This Row],[EU STOPA SUFINANCIRANJA %
EU CO-FINANCING RATE %]]</f>
        <v>373677.83299999998</v>
      </c>
      <c r="P3972" s="20">
        <f>Ugovori_OPULJP[[#This Row],[Bespovratna sredstva - EU dio - HRK]]/7.5345</f>
        <v>49595.571438051622</v>
      </c>
      <c r="Q3972" s="19">
        <f>Ugovori_OPULJP[[#This Row],[Bespovratna sredstva - Ukupno (EU+Nac) HRK
= Ukupna ugovorena vrijednost bespovratnih sredstava]]*Ugovori_OPULJP[[#This Row],[STOPA NACIONALNOG SUFINANCIRANJA %]]</f>
        <v>65943.146999999997</v>
      </c>
      <c r="R3972" s="20">
        <f>Ugovori_OPULJP[[#This Row],[Bespovratna sredstva - Nacionalni dio - HRK]]/7.5345</f>
        <v>8752.1596655385219</v>
      </c>
      <c r="S3972" s="21">
        <v>439620.98</v>
      </c>
      <c r="T3972" s="22">
        <f>Ugovori_OPULJP[[#This Row],[Bespovratna sredstva - Ukupno (EU+Nac) HRK
= Ukupna ugovorena vrijednost bespovratnih sredstava]]/7.5345</f>
        <v>58347.731103590144</v>
      </c>
      <c r="U3972" s="19">
        <v>0</v>
      </c>
      <c r="V3972" s="20">
        <f>Ugovori_OPULJP[[#This Row],[Javni doprinos korisnika - HRK]]/7.5345</f>
        <v>0</v>
      </c>
      <c r="W3972" s="19">
        <v>0</v>
      </c>
      <c r="X3972" s="20">
        <f>Ugovori_OPULJP[[#This Row],[Privatni doprinos korisnika - HRK]]/7.5345</f>
        <v>0</v>
      </c>
      <c r="Y3972" s="21">
        <f>Ugovori_OPULJP[[#This Row],[Bespovratna sredstva - Ukupno (EU+Nac) HRK
= Ukupna ugovorena vrijednost bespovratnih sredstava]]+Ugovori_OPULJP[[#This Row],[Javni doprinos korisnika - HRK]]+Ugovori_OPULJP[[#This Row],[Privatni doprinos korisnika - HRK]]</f>
        <v>439620.98</v>
      </c>
      <c r="Z3972" s="22">
        <f>Ugovori_OPULJP[[#This Row],[UKUPNI PRIHVATLJIVI IZDACI
TOTAL ELIGIBLE EXPENDITURE
= Bespovratna sredstva ukupno + doprinos korisnika
= Ukupni prihvatljivi troškovi
= Ukupna ugovorena vrijednost projekta HRK]]/7.5345</f>
        <v>58347.731103590144</v>
      </c>
      <c r="AA3972" s="13" t="s">
        <v>2792</v>
      </c>
      <c r="AB3972" s="13" t="s">
        <v>145</v>
      </c>
      <c r="AC3972" s="91" t="s">
        <v>14429</v>
      </c>
      <c r="AD3972" s="12" t="s">
        <v>2794</v>
      </c>
    </row>
    <row r="3973" spans="1:30" ht="88.5" customHeight="1" x14ac:dyDescent="0.3">
      <c r="A3973" s="31" t="s">
        <v>14430</v>
      </c>
      <c r="B3973" s="25" t="s">
        <v>2787</v>
      </c>
      <c r="C3973" s="26" t="s">
        <v>2788</v>
      </c>
      <c r="D3973" s="40" t="s">
        <v>2789</v>
      </c>
      <c r="E3973" s="13" t="s">
        <v>63</v>
      </c>
      <c r="F3973" s="32" t="s">
        <v>12594</v>
      </c>
      <c r="G3973" s="32" t="s">
        <v>14431</v>
      </c>
      <c r="H3973" s="29">
        <v>44652</v>
      </c>
      <c r="I3973" s="29">
        <v>45017</v>
      </c>
      <c r="J3973" s="17" t="str">
        <f>IF(Ugovori_OPULJP[[#This Row],[DATUM ZAVRŠETKA OPERACIJE]]&gt;DATE(2023,12,31),"u provedbi","završen")</f>
        <v>završen</v>
      </c>
      <c r="K3973" s="37" t="s">
        <v>324</v>
      </c>
      <c r="L3973" s="28" t="s">
        <v>324</v>
      </c>
      <c r="M3973" s="18">
        <v>0.85</v>
      </c>
      <c r="N3973" s="18">
        <v>0.15</v>
      </c>
      <c r="O3973" s="19">
        <f>Ugovori_OPULJP[[#This Row],[Bespovratna sredstva - Ukupno (EU+Nac) HRK
= Ukupna ugovorena vrijednost bespovratnih sredstava]]*Ugovori_OPULJP[[#This Row],[EU STOPA SUFINANCIRANJA %
EU CO-FINANCING RATE %]]</f>
        <v>411465.875</v>
      </c>
      <c r="P3973" s="20">
        <f>Ugovori_OPULJP[[#This Row],[Bespovratna sredstva - EU dio - HRK]]/7.5345</f>
        <v>54610.90649678147</v>
      </c>
      <c r="Q3973" s="19">
        <f>Ugovori_OPULJP[[#This Row],[Bespovratna sredstva - Ukupno (EU+Nac) HRK
= Ukupna ugovorena vrijednost bespovratnih sredstava]]*Ugovori_OPULJP[[#This Row],[STOPA NACIONALNOG SUFINANCIRANJA %]]</f>
        <v>72611.625</v>
      </c>
      <c r="R3973" s="20">
        <f>Ugovori_OPULJP[[#This Row],[Bespovratna sredstva - Nacionalni dio - HRK]]/7.5345</f>
        <v>9637.2187935496713</v>
      </c>
      <c r="S3973" s="21">
        <v>484077.5</v>
      </c>
      <c r="T3973" s="22">
        <f>Ugovori_OPULJP[[#This Row],[Bespovratna sredstva - Ukupno (EU+Nac) HRK
= Ukupna ugovorena vrijednost bespovratnih sredstava]]/7.5345</f>
        <v>64248.12529033114</v>
      </c>
      <c r="U3973" s="19">
        <v>0</v>
      </c>
      <c r="V3973" s="20">
        <f>Ugovori_OPULJP[[#This Row],[Javni doprinos korisnika - HRK]]/7.5345</f>
        <v>0</v>
      </c>
      <c r="W3973" s="19">
        <v>0</v>
      </c>
      <c r="X3973" s="20">
        <f>Ugovori_OPULJP[[#This Row],[Privatni doprinos korisnika - HRK]]/7.5345</f>
        <v>0</v>
      </c>
      <c r="Y3973" s="21">
        <f>Ugovori_OPULJP[[#This Row],[Bespovratna sredstva - Ukupno (EU+Nac) HRK
= Ukupna ugovorena vrijednost bespovratnih sredstava]]+Ugovori_OPULJP[[#This Row],[Javni doprinos korisnika - HRK]]+Ugovori_OPULJP[[#This Row],[Privatni doprinos korisnika - HRK]]</f>
        <v>484077.5</v>
      </c>
      <c r="Z3973" s="22">
        <f>Ugovori_OPULJP[[#This Row],[UKUPNI PRIHVATLJIVI IZDACI
TOTAL ELIGIBLE EXPENDITURE
= Bespovratna sredstva ukupno + doprinos korisnika
= Ukupni prihvatljivi troškovi
= Ukupna ugovorena vrijednost projekta HRK]]/7.5345</f>
        <v>64248.12529033114</v>
      </c>
      <c r="AA3973" s="13" t="s">
        <v>2792</v>
      </c>
      <c r="AB3973" s="13" t="s">
        <v>145</v>
      </c>
      <c r="AC3973" s="91" t="s">
        <v>14432</v>
      </c>
      <c r="AD3973" s="12" t="s">
        <v>2794</v>
      </c>
    </row>
    <row r="3974" spans="1:30" ht="88.5" customHeight="1" x14ac:dyDescent="0.3">
      <c r="A3974" s="10" t="s">
        <v>14433</v>
      </c>
      <c r="B3974" s="25" t="s">
        <v>2787</v>
      </c>
      <c r="C3974" s="26" t="s">
        <v>2788</v>
      </c>
      <c r="D3974" s="26" t="s">
        <v>2789</v>
      </c>
      <c r="E3974" s="27" t="s">
        <v>63</v>
      </c>
      <c r="F3974" s="32" t="s">
        <v>14434</v>
      </c>
      <c r="G3974" s="14" t="s">
        <v>1850</v>
      </c>
      <c r="H3974" s="29">
        <v>44769</v>
      </c>
      <c r="I3974" s="29">
        <v>45165</v>
      </c>
      <c r="J3974" s="17" t="str">
        <f>IF(Ugovori_OPULJP[[#This Row],[DATUM ZAVRŠETKA OPERACIJE]]&gt;DATE(2023,12,31),"u provedbi","završen")</f>
        <v>završen</v>
      </c>
      <c r="K3974" s="28" t="s">
        <v>380</v>
      </c>
      <c r="L3974" s="28" t="s">
        <v>380</v>
      </c>
      <c r="M3974" s="18">
        <v>0.85</v>
      </c>
      <c r="N3974" s="18">
        <v>0.15</v>
      </c>
      <c r="O3974" s="19">
        <f>Ugovori_OPULJP[[#This Row],[Bespovratna sredstva - Ukupno (EU+Nac) HRK
= Ukupna ugovorena vrijednost bespovratnih sredstava]]*Ugovori_OPULJP[[#This Row],[EU STOPA SUFINANCIRANJA %
EU CO-FINANCING RATE %]]</f>
        <v>309179.05949999997</v>
      </c>
      <c r="P3974" s="20">
        <f>Ugovori_OPULJP[[#This Row],[Bespovratna sredstva - EU dio - HRK]]/7.5345</f>
        <v>41035.113079832765</v>
      </c>
      <c r="Q3974" s="19">
        <f>Ugovori_OPULJP[[#This Row],[Bespovratna sredstva - Ukupno (EU+Nac) HRK
= Ukupna ugovorena vrijednost bespovratnih sredstava]]*Ugovori_OPULJP[[#This Row],[STOPA NACIONALNOG SUFINANCIRANJA %]]</f>
        <v>54561.010499999997</v>
      </c>
      <c r="R3974" s="20">
        <f>Ugovori_OPULJP[[#This Row],[Bespovratna sredstva - Nacionalni dio - HRK]]/7.5345</f>
        <v>7241.4905434999</v>
      </c>
      <c r="S3974" s="21">
        <v>363740.07</v>
      </c>
      <c r="T3974" s="22">
        <f>Ugovori_OPULJP[[#This Row],[Bespovratna sredstva - Ukupno (EU+Nac) HRK
= Ukupna ugovorena vrijednost bespovratnih sredstava]]/7.5345</f>
        <v>48276.603623332667</v>
      </c>
      <c r="U3974" s="19">
        <v>0</v>
      </c>
      <c r="V3974" s="20">
        <f>Ugovori_OPULJP[[#This Row],[Javni doprinos korisnika - HRK]]/7.5345</f>
        <v>0</v>
      </c>
      <c r="W3974" s="19">
        <v>0</v>
      </c>
      <c r="X3974" s="20">
        <f>Ugovori_OPULJP[[#This Row],[Privatni doprinos korisnika - HRK]]/7.5345</f>
        <v>0</v>
      </c>
      <c r="Y3974" s="21">
        <f>Ugovori_OPULJP[[#This Row],[Bespovratna sredstva - Ukupno (EU+Nac) HRK
= Ukupna ugovorena vrijednost bespovratnih sredstava]]+Ugovori_OPULJP[[#This Row],[Javni doprinos korisnika - HRK]]+Ugovori_OPULJP[[#This Row],[Privatni doprinos korisnika - HRK]]</f>
        <v>363740.07</v>
      </c>
      <c r="Z3974" s="22">
        <f>Ugovori_OPULJP[[#This Row],[UKUPNI PRIHVATLJIVI IZDACI
TOTAL ELIGIBLE EXPENDITURE
= Bespovratna sredstva ukupno + doprinos korisnika
= Ukupni prihvatljivi troškovi
= Ukupna ugovorena vrijednost projekta HRK]]/7.5345</f>
        <v>48276.603623332667</v>
      </c>
      <c r="AA3974" s="27" t="s">
        <v>2792</v>
      </c>
      <c r="AB3974" s="27" t="s">
        <v>145</v>
      </c>
      <c r="AC3974" s="91" t="s">
        <v>14435</v>
      </c>
      <c r="AD3974" s="33" t="s">
        <v>2794</v>
      </c>
    </row>
    <row r="3975" spans="1:30" ht="88.5" customHeight="1" x14ac:dyDescent="0.3">
      <c r="A3975" s="31" t="s">
        <v>14436</v>
      </c>
      <c r="B3975" s="25" t="s">
        <v>2787</v>
      </c>
      <c r="C3975" s="26" t="s">
        <v>2788</v>
      </c>
      <c r="D3975" s="40" t="s">
        <v>2789</v>
      </c>
      <c r="E3975" s="13" t="s">
        <v>63</v>
      </c>
      <c r="F3975" s="32" t="s">
        <v>14437</v>
      </c>
      <c r="G3975" s="32" t="s">
        <v>14438</v>
      </c>
      <c r="H3975" s="29">
        <v>44641</v>
      </c>
      <c r="I3975" s="29">
        <v>45006</v>
      </c>
      <c r="J3975" s="17" t="str">
        <f>IF(Ugovori_OPULJP[[#This Row],[DATUM ZAVRŠETKA OPERACIJE]]&gt;DATE(2023,12,31),"u provedbi","završen")</f>
        <v>završen</v>
      </c>
      <c r="K3975" s="37" t="s">
        <v>21</v>
      </c>
      <c r="L3975" s="28" t="s">
        <v>21</v>
      </c>
      <c r="M3975" s="18">
        <v>0.85</v>
      </c>
      <c r="N3975" s="18">
        <v>0.15</v>
      </c>
      <c r="O3975" s="19">
        <f>Ugovori_OPULJP[[#This Row],[Bespovratna sredstva - Ukupno (EU+Nac) HRK
= Ukupna ugovorena vrijednost bespovratnih sredstava]]*Ugovori_OPULJP[[#This Row],[EU STOPA SUFINANCIRANJA %
EU CO-FINANCING RATE %]]</f>
        <v>370861.8</v>
      </c>
      <c r="P3975" s="20">
        <f>Ugovori_OPULJP[[#This Row],[Bespovratna sredstva - EU dio - HRK]]/7.5345</f>
        <v>49221.819629703357</v>
      </c>
      <c r="Q3975" s="19">
        <f>Ugovori_OPULJP[[#This Row],[Bespovratna sredstva - Ukupno (EU+Nac) HRK
= Ukupna ugovorena vrijednost bespovratnih sredstava]]*Ugovori_OPULJP[[#This Row],[STOPA NACIONALNOG SUFINANCIRANJA %]]</f>
        <v>65446.2</v>
      </c>
      <c r="R3975" s="20">
        <f>Ugovori_OPULJP[[#This Row],[Bespovratna sredstva - Nacionalni dio - HRK]]/7.5345</f>
        <v>8686.2034640652982</v>
      </c>
      <c r="S3975" s="21">
        <v>436308</v>
      </c>
      <c r="T3975" s="22">
        <f>Ugovori_OPULJP[[#This Row],[Bespovratna sredstva - Ukupno (EU+Nac) HRK
= Ukupna ugovorena vrijednost bespovratnih sredstava]]/7.5345</f>
        <v>57908.023093768657</v>
      </c>
      <c r="U3975" s="19">
        <v>0</v>
      </c>
      <c r="V3975" s="20">
        <f>Ugovori_OPULJP[[#This Row],[Javni doprinos korisnika - HRK]]/7.5345</f>
        <v>0</v>
      </c>
      <c r="W3975" s="19">
        <v>0</v>
      </c>
      <c r="X3975" s="20">
        <f>Ugovori_OPULJP[[#This Row],[Privatni doprinos korisnika - HRK]]/7.5345</f>
        <v>0</v>
      </c>
      <c r="Y3975" s="21">
        <f>Ugovori_OPULJP[[#This Row],[Bespovratna sredstva - Ukupno (EU+Nac) HRK
= Ukupna ugovorena vrijednost bespovratnih sredstava]]+Ugovori_OPULJP[[#This Row],[Javni doprinos korisnika - HRK]]+Ugovori_OPULJP[[#This Row],[Privatni doprinos korisnika - HRK]]</f>
        <v>436308</v>
      </c>
      <c r="Z3975" s="22">
        <f>Ugovori_OPULJP[[#This Row],[UKUPNI PRIHVATLJIVI IZDACI
TOTAL ELIGIBLE EXPENDITURE
= Bespovratna sredstva ukupno + doprinos korisnika
= Ukupni prihvatljivi troškovi
= Ukupna ugovorena vrijednost projekta HRK]]/7.5345</f>
        <v>57908.023093768657</v>
      </c>
      <c r="AA3975" s="13" t="s">
        <v>2792</v>
      </c>
      <c r="AB3975" s="13" t="s">
        <v>145</v>
      </c>
      <c r="AC3975" s="91" t="s">
        <v>14439</v>
      </c>
      <c r="AD3975" s="12" t="s">
        <v>2794</v>
      </c>
    </row>
    <row r="3976" spans="1:30" ht="88.5" customHeight="1" x14ac:dyDescent="0.3">
      <c r="A3976" s="31" t="s">
        <v>14440</v>
      </c>
      <c r="B3976" s="25" t="s">
        <v>2787</v>
      </c>
      <c r="C3976" s="26" t="s">
        <v>2788</v>
      </c>
      <c r="D3976" s="40" t="s">
        <v>2789</v>
      </c>
      <c r="E3976" s="13" t="s">
        <v>63</v>
      </c>
      <c r="F3976" s="32" t="s">
        <v>14441</v>
      </c>
      <c r="G3976" s="32" t="s">
        <v>14442</v>
      </c>
      <c r="H3976" s="29">
        <v>44608</v>
      </c>
      <c r="I3976" s="29">
        <v>44973</v>
      </c>
      <c r="J3976" s="17" t="str">
        <f>IF(Ugovori_OPULJP[[#This Row],[DATUM ZAVRŠETKA OPERACIJE]]&gt;DATE(2023,12,31),"u provedbi","završen")</f>
        <v>završen</v>
      </c>
      <c r="K3976" s="28" t="s">
        <v>14443</v>
      </c>
      <c r="L3976" s="28" t="s">
        <v>586</v>
      </c>
      <c r="M3976" s="38">
        <v>0.85</v>
      </c>
      <c r="N3976" s="18">
        <v>0.15</v>
      </c>
      <c r="O3976" s="19">
        <f>Ugovori_OPULJP[[#This Row],[Bespovratna sredstva - Ukupno (EU+Nac) HRK
= Ukupna ugovorena vrijednost bespovratnih sredstava]]*Ugovori_OPULJP[[#This Row],[EU STOPA SUFINANCIRANJA %
EU CO-FINANCING RATE %]]</f>
        <v>385868.788</v>
      </c>
      <c r="P3976" s="20">
        <f>Ugovori_OPULJP[[#This Row],[Bespovratna sredstva - EU dio - HRK]]/7.5345</f>
        <v>51213.589222907955</v>
      </c>
      <c r="Q3976" s="19">
        <f>Ugovori_OPULJP[[#This Row],[Bespovratna sredstva - Ukupno (EU+Nac) HRK
= Ukupna ugovorena vrijednost bespovratnih sredstava]]*Ugovori_OPULJP[[#This Row],[STOPA NACIONALNOG SUFINANCIRANJA %]]</f>
        <v>68094.491999999998</v>
      </c>
      <c r="R3976" s="20">
        <f>Ugovori_OPULJP[[#This Row],[Bespovratna sredstva - Nacionalni dio - HRK]]/7.5345</f>
        <v>9037.6922158072866</v>
      </c>
      <c r="S3976" s="21">
        <v>453963.28</v>
      </c>
      <c r="T3976" s="22">
        <f>Ugovori_OPULJP[[#This Row],[Bespovratna sredstva - Ukupno (EU+Nac) HRK
= Ukupna ugovorena vrijednost bespovratnih sredstava]]/7.5345</f>
        <v>60251.281438715247</v>
      </c>
      <c r="U3976" s="19">
        <v>0</v>
      </c>
      <c r="V3976" s="20">
        <f>Ugovori_OPULJP[[#This Row],[Javni doprinos korisnika - HRK]]/7.5345</f>
        <v>0</v>
      </c>
      <c r="W3976" s="19">
        <v>0</v>
      </c>
      <c r="X3976" s="20">
        <f>Ugovori_OPULJP[[#This Row],[Privatni doprinos korisnika - HRK]]/7.5345</f>
        <v>0</v>
      </c>
      <c r="Y3976" s="21">
        <f>Ugovori_OPULJP[[#This Row],[Bespovratna sredstva - Ukupno (EU+Nac) HRK
= Ukupna ugovorena vrijednost bespovratnih sredstava]]+Ugovori_OPULJP[[#This Row],[Javni doprinos korisnika - HRK]]+Ugovori_OPULJP[[#This Row],[Privatni doprinos korisnika - HRK]]</f>
        <v>453963.28</v>
      </c>
      <c r="Z3976" s="22">
        <f>Ugovori_OPULJP[[#This Row],[UKUPNI PRIHVATLJIVI IZDACI
TOTAL ELIGIBLE EXPENDITURE
= Bespovratna sredstva ukupno + doprinos korisnika
= Ukupni prihvatljivi troškovi
= Ukupna ugovorena vrijednost projekta HRK]]/7.5345</f>
        <v>60251.281438715247</v>
      </c>
      <c r="AA3976" s="27" t="s">
        <v>2792</v>
      </c>
      <c r="AB3976" s="27" t="s">
        <v>145</v>
      </c>
      <c r="AC3976" s="91" t="s">
        <v>14444</v>
      </c>
      <c r="AD3976" s="33" t="s">
        <v>2794</v>
      </c>
    </row>
    <row r="3977" spans="1:30" ht="88.5" customHeight="1" x14ac:dyDescent="0.3">
      <c r="A3977" s="10" t="s">
        <v>14445</v>
      </c>
      <c r="B3977" s="25" t="s">
        <v>2787</v>
      </c>
      <c r="C3977" s="26" t="s">
        <v>2788</v>
      </c>
      <c r="D3977" s="26" t="s">
        <v>2789</v>
      </c>
      <c r="E3977" s="27" t="s">
        <v>63</v>
      </c>
      <c r="F3977" s="32" t="s">
        <v>14446</v>
      </c>
      <c r="G3977" s="32" t="s">
        <v>14447</v>
      </c>
      <c r="H3977" s="29">
        <v>44769</v>
      </c>
      <c r="I3977" s="29">
        <v>45134</v>
      </c>
      <c r="J3977" s="17" t="str">
        <f>IF(Ugovori_OPULJP[[#This Row],[DATUM ZAVRŠETKA OPERACIJE]]&gt;DATE(2023,12,31),"u provedbi","završen")</f>
        <v>završen</v>
      </c>
      <c r="K3977" s="37" t="s">
        <v>14361</v>
      </c>
      <c r="L3977" s="28" t="s">
        <v>21</v>
      </c>
      <c r="M3977" s="18">
        <v>0.85</v>
      </c>
      <c r="N3977" s="18">
        <v>0.15</v>
      </c>
      <c r="O3977" s="19">
        <f>Ugovori_OPULJP[[#This Row],[Bespovratna sredstva - Ukupno (EU+Nac) HRK
= Ukupna ugovorena vrijednost bespovratnih sredstava]]*Ugovori_OPULJP[[#This Row],[EU STOPA SUFINANCIRANJA %
EU CO-FINANCING RATE %]]</f>
        <v>274766.39299999998</v>
      </c>
      <c r="P3977" s="20">
        <f>Ugovori_OPULJP[[#This Row],[Bespovratna sredstva - EU dio - HRK]]/7.5345</f>
        <v>36467.767336916848</v>
      </c>
      <c r="Q3977" s="19">
        <f>Ugovori_OPULJP[[#This Row],[Bespovratna sredstva - Ukupno (EU+Nac) HRK
= Ukupna ugovorena vrijednost bespovratnih sredstava]]*Ugovori_OPULJP[[#This Row],[STOPA NACIONALNOG SUFINANCIRANJA %]]</f>
        <v>48488.186999999998</v>
      </c>
      <c r="R3977" s="20">
        <f>Ugovori_OPULJP[[#This Row],[Bespovratna sredstva - Nacionalni dio - HRK]]/7.5345</f>
        <v>6435.4883535735607</v>
      </c>
      <c r="S3977" s="21">
        <v>323254.58</v>
      </c>
      <c r="T3977" s="22">
        <f>Ugovori_OPULJP[[#This Row],[Bespovratna sredstva - Ukupno (EU+Nac) HRK
= Ukupna ugovorena vrijednost bespovratnih sredstava]]/7.5345</f>
        <v>42903.255690490412</v>
      </c>
      <c r="U3977" s="19">
        <v>0</v>
      </c>
      <c r="V3977" s="20">
        <f>Ugovori_OPULJP[[#This Row],[Javni doprinos korisnika - HRK]]/7.5345</f>
        <v>0</v>
      </c>
      <c r="W3977" s="19">
        <v>0</v>
      </c>
      <c r="X3977" s="20">
        <f>Ugovori_OPULJP[[#This Row],[Privatni doprinos korisnika - HRK]]/7.5345</f>
        <v>0</v>
      </c>
      <c r="Y3977" s="21">
        <f>Ugovori_OPULJP[[#This Row],[Bespovratna sredstva - Ukupno (EU+Nac) HRK
= Ukupna ugovorena vrijednost bespovratnih sredstava]]+Ugovori_OPULJP[[#This Row],[Javni doprinos korisnika - HRK]]+Ugovori_OPULJP[[#This Row],[Privatni doprinos korisnika - HRK]]</f>
        <v>323254.58</v>
      </c>
      <c r="Z3977" s="22">
        <f>Ugovori_OPULJP[[#This Row],[UKUPNI PRIHVATLJIVI IZDACI
TOTAL ELIGIBLE EXPENDITURE
= Bespovratna sredstva ukupno + doprinos korisnika
= Ukupni prihvatljivi troškovi
= Ukupna ugovorena vrijednost projekta HRK]]/7.5345</f>
        <v>42903.255690490412</v>
      </c>
      <c r="AA3977" s="27" t="s">
        <v>2792</v>
      </c>
      <c r="AB3977" s="27" t="s">
        <v>145</v>
      </c>
      <c r="AC3977" s="91" t="s">
        <v>14448</v>
      </c>
      <c r="AD3977" s="33" t="s">
        <v>2794</v>
      </c>
    </row>
    <row r="3978" spans="1:30" ht="88.5" customHeight="1" x14ac:dyDescent="0.3">
      <c r="A3978" s="10" t="s">
        <v>14449</v>
      </c>
      <c r="B3978" s="25" t="s">
        <v>2787</v>
      </c>
      <c r="C3978" s="26" t="s">
        <v>2788</v>
      </c>
      <c r="D3978" s="26" t="s">
        <v>2789</v>
      </c>
      <c r="E3978" s="27" t="s">
        <v>63</v>
      </c>
      <c r="F3978" s="32" t="s">
        <v>14450</v>
      </c>
      <c r="G3978" s="32" t="s">
        <v>7200</v>
      </c>
      <c r="H3978" s="29">
        <v>44769</v>
      </c>
      <c r="I3978" s="29">
        <v>45318</v>
      </c>
      <c r="J3978" s="17" t="str">
        <f>IF(Ugovori_OPULJP[[#This Row],[DATUM ZAVRŠETKA OPERACIJE]]&gt;DATE(2023,12,31),"u provedbi","završen")</f>
        <v>u provedbi</v>
      </c>
      <c r="K3978" s="28" t="s">
        <v>21</v>
      </c>
      <c r="L3978" s="28" t="s">
        <v>21</v>
      </c>
      <c r="M3978" s="18">
        <v>0.85</v>
      </c>
      <c r="N3978" s="18">
        <v>0.15</v>
      </c>
      <c r="O3978" s="19">
        <f>Ugovori_OPULJP[[#This Row],[Bespovratna sredstva - Ukupno (EU+Nac) HRK
= Ukupna ugovorena vrijednost bespovratnih sredstava]]*Ugovori_OPULJP[[#This Row],[EU STOPA SUFINANCIRANJA %
EU CO-FINANCING RATE %]]</f>
        <v>418827.08749999997</v>
      </c>
      <c r="P3978" s="20">
        <f>Ugovori_OPULJP[[#This Row],[Bespovratna sredstva - EU dio - HRK]]/7.5345</f>
        <v>55587.907293118318</v>
      </c>
      <c r="Q3978" s="19">
        <f>Ugovori_OPULJP[[#This Row],[Bespovratna sredstva - Ukupno (EU+Nac) HRK
= Ukupna ugovorena vrijednost bespovratnih sredstava]]*Ugovori_OPULJP[[#This Row],[STOPA NACIONALNOG SUFINANCIRANJA %]]</f>
        <v>73910.662499999991</v>
      </c>
      <c r="R3978" s="20">
        <f>Ugovori_OPULJP[[#This Row],[Bespovratna sredstva - Nacionalni dio - HRK]]/7.5345</f>
        <v>9809.6306987855842</v>
      </c>
      <c r="S3978" s="21">
        <v>492737.75</v>
      </c>
      <c r="T3978" s="22">
        <f>Ugovori_OPULJP[[#This Row],[Bespovratna sredstva - Ukupno (EU+Nac) HRK
= Ukupna ugovorena vrijednost bespovratnih sredstava]]/7.5345</f>
        <v>65397.537991903904</v>
      </c>
      <c r="U3978" s="19">
        <v>0</v>
      </c>
      <c r="V3978" s="20">
        <f>Ugovori_OPULJP[[#This Row],[Javni doprinos korisnika - HRK]]/7.5345</f>
        <v>0</v>
      </c>
      <c r="W3978" s="19">
        <v>0</v>
      </c>
      <c r="X3978" s="20">
        <f>Ugovori_OPULJP[[#This Row],[Privatni doprinos korisnika - HRK]]/7.5345</f>
        <v>0</v>
      </c>
      <c r="Y3978" s="21">
        <f>Ugovori_OPULJP[[#This Row],[Bespovratna sredstva - Ukupno (EU+Nac) HRK
= Ukupna ugovorena vrijednost bespovratnih sredstava]]+Ugovori_OPULJP[[#This Row],[Javni doprinos korisnika - HRK]]+Ugovori_OPULJP[[#This Row],[Privatni doprinos korisnika - HRK]]</f>
        <v>492737.75</v>
      </c>
      <c r="Z3978" s="22">
        <f>Ugovori_OPULJP[[#This Row],[UKUPNI PRIHVATLJIVI IZDACI
TOTAL ELIGIBLE EXPENDITURE
= Bespovratna sredstva ukupno + doprinos korisnika
= Ukupni prihvatljivi troškovi
= Ukupna ugovorena vrijednost projekta HRK]]/7.5345</f>
        <v>65397.537991903904</v>
      </c>
      <c r="AA3978" s="27" t="s">
        <v>2792</v>
      </c>
      <c r="AB3978" s="27" t="s">
        <v>145</v>
      </c>
      <c r="AC3978" s="91" t="s">
        <v>14451</v>
      </c>
      <c r="AD3978" s="33" t="s">
        <v>2794</v>
      </c>
    </row>
    <row r="3979" spans="1:30" ht="88.5" customHeight="1" x14ac:dyDescent="0.3">
      <c r="A3979" s="31" t="s">
        <v>14452</v>
      </c>
      <c r="B3979" s="25" t="s">
        <v>2787</v>
      </c>
      <c r="C3979" s="26" t="s">
        <v>2788</v>
      </c>
      <c r="D3979" s="40" t="s">
        <v>2789</v>
      </c>
      <c r="E3979" s="13" t="s">
        <v>63</v>
      </c>
      <c r="F3979" s="32" t="s">
        <v>14453</v>
      </c>
      <c r="G3979" s="53" t="s">
        <v>13424</v>
      </c>
      <c r="H3979" s="29">
        <v>44796</v>
      </c>
      <c r="I3979" s="29">
        <v>45161</v>
      </c>
      <c r="J3979" s="17" t="str">
        <f>IF(Ugovori_OPULJP[[#This Row],[DATUM ZAVRŠETKA OPERACIJE]]&gt;DATE(2023,12,31),"u provedbi","završen")</f>
        <v>završen</v>
      </c>
      <c r="K3979" s="15" t="s">
        <v>21</v>
      </c>
      <c r="L3979" s="28" t="s">
        <v>21</v>
      </c>
      <c r="M3979" s="18">
        <v>0.85</v>
      </c>
      <c r="N3979" s="18">
        <v>0.15</v>
      </c>
      <c r="O3979" s="19">
        <f>Ugovori_OPULJP[[#This Row],[Bespovratna sredstva - Ukupno (EU+Nac) HRK
= Ukupna ugovorena vrijednost bespovratnih sredstava]]*Ugovori_OPULJP[[#This Row],[EU STOPA SUFINANCIRANJA %
EU CO-FINANCING RATE %]]</f>
        <v>264985.2475</v>
      </c>
      <c r="P3979" s="20">
        <f>Ugovori_OPULJP[[#This Row],[Bespovratna sredstva - EU dio - HRK]]/7.5345</f>
        <v>35169.586236644762</v>
      </c>
      <c r="Q3979" s="19">
        <f>Ugovori_OPULJP[[#This Row],[Bespovratna sredstva - Ukupno (EU+Nac) HRK
= Ukupna ugovorena vrijednost bespovratnih sredstava]]*Ugovori_OPULJP[[#This Row],[STOPA NACIONALNOG SUFINANCIRANJA %]]</f>
        <v>46762.102499999994</v>
      </c>
      <c r="R3979" s="20">
        <f>Ugovori_OPULJP[[#This Row],[Bespovratna sredstva - Nacionalni dio - HRK]]/7.5345</f>
        <v>6206.3975711726052</v>
      </c>
      <c r="S3979" s="21">
        <v>311747.34999999998</v>
      </c>
      <c r="T3979" s="20">
        <f>Ugovori_OPULJP[[#This Row],[Bespovratna sredstva - Ukupno (EU+Nac) HRK
= Ukupna ugovorena vrijednost bespovratnih sredstava]]/7.5345</f>
        <v>41375.983807817371</v>
      </c>
      <c r="U3979" s="19">
        <v>0</v>
      </c>
      <c r="V3979" s="20">
        <f>Ugovori_OPULJP[[#This Row],[Javni doprinos korisnika - HRK]]/7.5345</f>
        <v>0</v>
      </c>
      <c r="W3979" s="19">
        <v>0</v>
      </c>
      <c r="X3979" s="20">
        <f>Ugovori_OPULJP[[#This Row],[Privatni doprinos korisnika - HRK]]/7.5345</f>
        <v>0</v>
      </c>
      <c r="Y3979" s="21">
        <f>Ugovori_OPULJP[[#This Row],[Bespovratna sredstva - Ukupno (EU+Nac) HRK
= Ukupna ugovorena vrijednost bespovratnih sredstava]]+Ugovori_OPULJP[[#This Row],[Javni doprinos korisnika - HRK]]+Ugovori_OPULJP[[#This Row],[Privatni doprinos korisnika - HRK]]</f>
        <v>311747.34999999998</v>
      </c>
      <c r="Z3979" s="22">
        <f>Ugovori_OPULJP[[#This Row],[UKUPNI PRIHVATLJIVI IZDACI
TOTAL ELIGIBLE EXPENDITURE
= Bespovratna sredstva ukupno + doprinos korisnika
= Ukupni prihvatljivi troškovi
= Ukupna ugovorena vrijednost projekta HRK]]/7.5345</f>
        <v>41375.983807817371</v>
      </c>
      <c r="AA3979" s="13" t="s">
        <v>2792</v>
      </c>
      <c r="AB3979" s="13" t="s">
        <v>145</v>
      </c>
      <c r="AC3979" s="91" t="s">
        <v>14454</v>
      </c>
      <c r="AD3979" s="33" t="s">
        <v>2794</v>
      </c>
    </row>
    <row r="3980" spans="1:30" ht="88.5" customHeight="1" x14ac:dyDescent="0.3">
      <c r="A3980" s="31" t="s">
        <v>14455</v>
      </c>
      <c r="B3980" s="25" t="s">
        <v>2787</v>
      </c>
      <c r="C3980" s="26" t="s">
        <v>2788</v>
      </c>
      <c r="D3980" s="40" t="s">
        <v>2789</v>
      </c>
      <c r="E3980" s="13" t="s">
        <v>63</v>
      </c>
      <c r="F3980" s="32" t="s">
        <v>14456</v>
      </c>
      <c r="G3980" s="32" t="s">
        <v>14457</v>
      </c>
      <c r="H3980" s="29">
        <v>44641</v>
      </c>
      <c r="I3980" s="29">
        <v>45006</v>
      </c>
      <c r="J3980" s="17" t="str">
        <f>IF(Ugovori_OPULJP[[#This Row],[DATUM ZAVRŠETKA OPERACIJE]]&gt;DATE(2023,12,31),"u provedbi","završen")</f>
        <v>završen</v>
      </c>
      <c r="K3980" s="37" t="s">
        <v>240</v>
      </c>
      <c r="L3980" s="28" t="s">
        <v>240</v>
      </c>
      <c r="M3980" s="18">
        <v>0.85</v>
      </c>
      <c r="N3980" s="18">
        <v>0.15</v>
      </c>
      <c r="O3980" s="19">
        <f>Ugovori_OPULJP[[#This Row],[Bespovratna sredstva - Ukupno (EU+Nac) HRK
= Ukupna ugovorena vrijednost bespovratnih sredstava]]*Ugovori_OPULJP[[#This Row],[EU STOPA SUFINANCIRANJA %
EU CO-FINANCING RATE %]]</f>
        <v>365712.5</v>
      </c>
      <c r="P3980" s="20">
        <f>Ugovori_OPULJP[[#This Row],[Bespovratna sredstva - EU dio - HRK]]/7.5345</f>
        <v>48538.390072333925</v>
      </c>
      <c r="Q3980" s="19">
        <f>Ugovori_OPULJP[[#This Row],[Bespovratna sredstva - Ukupno (EU+Nac) HRK
= Ukupna ugovorena vrijednost bespovratnih sredstava]]*Ugovori_OPULJP[[#This Row],[STOPA NACIONALNOG SUFINANCIRANJA %]]</f>
        <v>64537.5</v>
      </c>
      <c r="R3980" s="20">
        <f>Ugovori_OPULJP[[#This Row],[Bespovratna sredstva - Nacionalni dio - HRK]]/7.5345</f>
        <v>8565.5982480589282</v>
      </c>
      <c r="S3980" s="21">
        <v>430250</v>
      </c>
      <c r="T3980" s="22">
        <f>Ugovori_OPULJP[[#This Row],[Bespovratna sredstva - Ukupno (EU+Nac) HRK
= Ukupna ugovorena vrijednost bespovratnih sredstava]]/7.5345</f>
        <v>57103.988320392855</v>
      </c>
      <c r="U3980" s="19">
        <v>0</v>
      </c>
      <c r="V3980" s="20">
        <f>Ugovori_OPULJP[[#This Row],[Javni doprinos korisnika - HRK]]/7.5345</f>
        <v>0</v>
      </c>
      <c r="W3980" s="19">
        <v>0</v>
      </c>
      <c r="X3980" s="20">
        <f>Ugovori_OPULJP[[#This Row],[Privatni doprinos korisnika - HRK]]/7.5345</f>
        <v>0</v>
      </c>
      <c r="Y3980" s="21">
        <f>Ugovori_OPULJP[[#This Row],[Bespovratna sredstva - Ukupno (EU+Nac) HRK
= Ukupna ugovorena vrijednost bespovratnih sredstava]]+Ugovori_OPULJP[[#This Row],[Javni doprinos korisnika - HRK]]+Ugovori_OPULJP[[#This Row],[Privatni doprinos korisnika - HRK]]</f>
        <v>430250</v>
      </c>
      <c r="Z3980" s="22">
        <f>Ugovori_OPULJP[[#This Row],[UKUPNI PRIHVATLJIVI IZDACI
TOTAL ELIGIBLE EXPENDITURE
= Bespovratna sredstva ukupno + doprinos korisnika
= Ukupni prihvatljivi troškovi
= Ukupna ugovorena vrijednost projekta HRK]]/7.5345</f>
        <v>57103.988320392855</v>
      </c>
      <c r="AA3980" s="13" t="s">
        <v>2792</v>
      </c>
      <c r="AB3980" s="13" t="s">
        <v>145</v>
      </c>
      <c r="AC3980" s="91" t="s">
        <v>14458</v>
      </c>
      <c r="AD3980" s="12" t="s">
        <v>2794</v>
      </c>
    </row>
    <row r="3981" spans="1:30" ht="88.5" customHeight="1" x14ac:dyDescent="0.3">
      <c r="A3981" s="10" t="s">
        <v>14459</v>
      </c>
      <c r="B3981" s="25" t="s">
        <v>2787</v>
      </c>
      <c r="C3981" s="26" t="s">
        <v>2788</v>
      </c>
      <c r="D3981" s="26" t="s">
        <v>2789</v>
      </c>
      <c r="E3981" s="27" t="s">
        <v>63</v>
      </c>
      <c r="F3981" s="32" t="s">
        <v>14460</v>
      </c>
      <c r="G3981" s="32" t="s">
        <v>14461</v>
      </c>
      <c r="H3981" s="29">
        <v>44769</v>
      </c>
      <c r="I3981" s="29">
        <v>45196</v>
      </c>
      <c r="J3981" s="17" t="str">
        <f>IF(Ugovori_OPULJP[[#This Row],[DATUM ZAVRŠETKA OPERACIJE]]&gt;DATE(2023,12,31),"u provedbi","završen")</f>
        <v>završen</v>
      </c>
      <c r="K3981" s="28" t="s">
        <v>71</v>
      </c>
      <c r="L3981" s="28" t="s">
        <v>71</v>
      </c>
      <c r="M3981" s="18">
        <v>0.85</v>
      </c>
      <c r="N3981" s="18">
        <v>0.15</v>
      </c>
      <c r="O3981" s="19">
        <f>Ugovori_OPULJP[[#This Row],[Bespovratna sredstva - Ukupno (EU+Nac) HRK
= Ukupna ugovorena vrijednost bespovratnih sredstava]]*Ugovori_OPULJP[[#This Row],[EU STOPA SUFINANCIRANJA %
EU CO-FINANCING RATE %]]</f>
        <v>330532.37699999998</v>
      </c>
      <c r="P3981" s="20">
        <f>Ugovori_OPULJP[[#This Row],[Bespovratna sredstva - EU dio - HRK]]/7.5345</f>
        <v>43869.185347401944</v>
      </c>
      <c r="Q3981" s="19">
        <f>Ugovori_OPULJP[[#This Row],[Bespovratna sredstva - Ukupno (EU+Nac) HRK
= Ukupna ugovorena vrijednost bespovratnih sredstava]]*Ugovori_OPULJP[[#This Row],[STOPA NACIONALNOG SUFINANCIRANJA %]]</f>
        <v>58329.242999999995</v>
      </c>
      <c r="R3981" s="20">
        <f>Ugovori_OPULJP[[#This Row],[Bespovratna sredstva - Nacionalni dio - HRK]]/7.5345</f>
        <v>7741.6209436591671</v>
      </c>
      <c r="S3981" s="21">
        <v>388861.62</v>
      </c>
      <c r="T3981" s="22">
        <f>Ugovori_OPULJP[[#This Row],[Bespovratna sredstva - Ukupno (EU+Nac) HRK
= Ukupna ugovorena vrijednost bespovratnih sredstava]]/7.5345</f>
        <v>51610.806291061119</v>
      </c>
      <c r="U3981" s="19">
        <v>0</v>
      </c>
      <c r="V3981" s="20">
        <f>Ugovori_OPULJP[[#This Row],[Javni doprinos korisnika - HRK]]/7.5345</f>
        <v>0</v>
      </c>
      <c r="W3981" s="19">
        <v>0</v>
      </c>
      <c r="X3981" s="20">
        <f>Ugovori_OPULJP[[#This Row],[Privatni doprinos korisnika - HRK]]/7.5345</f>
        <v>0</v>
      </c>
      <c r="Y3981" s="21">
        <f>Ugovori_OPULJP[[#This Row],[Bespovratna sredstva - Ukupno (EU+Nac) HRK
= Ukupna ugovorena vrijednost bespovratnih sredstava]]+Ugovori_OPULJP[[#This Row],[Javni doprinos korisnika - HRK]]+Ugovori_OPULJP[[#This Row],[Privatni doprinos korisnika - HRK]]</f>
        <v>388861.62</v>
      </c>
      <c r="Z3981" s="22">
        <f>Ugovori_OPULJP[[#This Row],[UKUPNI PRIHVATLJIVI IZDACI
TOTAL ELIGIBLE EXPENDITURE
= Bespovratna sredstva ukupno + doprinos korisnika
= Ukupni prihvatljivi troškovi
= Ukupna ugovorena vrijednost projekta HRK]]/7.5345</f>
        <v>51610.806291061119</v>
      </c>
      <c r="AA3981" s="27" t="s">
        <v>2792</v>
      </c>
      <c r="AB3981" s="27" t="s">
        <v>145</v>
      </c>
      <c r="AC3981" s="91" t="s">
        <v>14462</v>
      </c>
      <c r="AD3981" s="33" t="s">
        <v>2794</v>
      </c>
    </row>
    <row r="3982" spans="1:30" ht="88.5" customHeight="1" x14ac:dyDescent="0.3">
      <c r="A3982" s="31" t="s">
        <v>14463</v>
      </c>
      <c r="B3982" s="25" t="s">
        <v>2787</v>
      </c>
      <c r="C3982" s="26" t="s">
        <v>2788</v>
      </c>
      <c r="D3982" s="40" t="s">
        <v>2789</v>
      </c>
      <c r="E3982" s="13" t="s">
        <v>63</v>
      </c>
      <c r="F3982" s="32" t="s">
        <v>14464</v>
      </c>
      <c r="G3982" s="32" t="s">
        <v>14465</v>
      </c>
      <c r="H3982" s="29">
        <v>44641</v>
      </c>
      <c r="I3982" s="29">
        <v>45098</v>
      </c>
      <c r="J3982" s="17" t="str">
        <f>IF(Ugovori_OPULJP[[#This Row],[DATUM ZAVRŠETKA OPERACIJE]]&gt;DATE(2023,12,31),"u provedbi","završen")</f>
        <v>završen</v>
      </c>
      <c r="K3982" s="37" t="s">
        <v>21</v>
      </c>
      <c r="L3982" s="28" t="s">
        <v>21</v>
      </c>
      <c r="M3982" s="18">
        <v>0.85</v>
      </c>
      <c r="N3982" s="18">
        <v>0.15</v>
      </c>
      <c r="O3982" s="19">
        <f>Ugovori_OPULJP[[#This Row],[Bespovratna sredstva - Ukupno (EU+Nac) HRK
= Ukupna ugovorena vrijednost bespovratnih sredstava]]*Ugovori_OPULJP[[#This Row],[EU STOPA SUFINANCIRANJA %
EU CO-FINANCING RATE %]]</f>
        <v>368084.44199999998</v>
      </c>
      <c r="P3982" s="20">
        <f>Ugovori_OPULJP[[#This Row],[Bespovratna sredstva - EU dio - HRK]]/7.5345</f>
        <v>48853.200875970528</v>
      </c>
      <c r="Q3982" s="19">
        <f>Ugovori_OPULJP[[#This Row],[Bespovratna sredstva - Ukupno (EU+Nac) HRK
= Ukupna ugovorena vrijednost bespovratnih sredstava]]*Ugovori_OPULJP[[#This Row],[STOPA NACIONALNOG SUFINANCIRANJA %]]</f>
        <v>64956.078000000001</v>
      </c>
      <c r="R3982" s="20">
        <f>Ugovori_OPULJP[[#This Row],[Bespovratna sredstva - Nacionalni dio - HRK]]/7.5345</f>
        <v>8621.153095759506</v>
      </c>
      <c r="S3982" s="21">
        <v>433040.52</v>
      </c>
      <c r="T3982" s="22">
        <f>Ugovori_OPULJP[[#This Row],[Bespovratna sredstva - Ukupno (EU+Nac) HRK
= Ukupna ugovorena vrijednost bespovratnih sredstava]]/7.5345</f>
        <v>57474.353971730045</v>
      </c>
      <c r="U3982" s="19">
        <v>0</v>
      </c>
      <c r="V3982" s="20">
        <f>Ugovori_OPULJP[[#This Row],[Javni doprinos korisnika - HRK]]/7.5345</f>
        <v>0</v>
      </c>
      <c r="W3982" s="19">
        <v>0</v>
      </c>
      <c r="X3982" s="20">
        <f>Ugovori_OPULJP[[#This Row],[Privatni doprinos korisnika - HRK]]/7.5345</f>
        <v>0</v>
      </c>
      <c r="Y3982" s="21">
        <f>Ugovori_OPULJP[[#This Row],[Bespovratna sredstva - Ukupno (EU+Nac) HRK
= Ukupna ugovorena vrijednost bespovratnih sredstava]]+Ugovori_OPULJP[[#This Row],[Javni doprinos korisnika - HRK]]+Ugovori_OPULJP[[#This Row],[Privatni doprinos korisnika - HRK]]</f>
        <v>433040.52</v>
      </c>
      <c r="Z3982" s="22">
        <f>Ugovori_OPULJP[[#This Row],[UKUPNI PRIHVATLJIVI IZDACI
TOTAL ELIGIBLE EXPENDITURE
= Bespovratna sredstva ukupno + doprinos korisnika
= Ukupni prihvatljivi troškovi
= Ukupna ugovorena vrijednost projekta HRK]]/7.5345</f>
        <v>57474.353971730045</v>
      </c>
      <c r="AA3982" s="13" t="s">
        <v>2792</v>
      </c>
      <c r="AB3982" s="13" t="s">
        <v>145</v>
      </c>
      <c r="AC3982" s="91" t="s">
        <v>14466</v>
      </c>
      <c r="AD3982" s="12" t="s">
        <v>2794</v>
      </c>
    </row>
    <row r="3983" spans="1:30" ht="88.5" customHeight="1" x14ac:dyDescent="0.3">
      <c r="A3983" s="31" t="s">
        <v>14467</v>
      </c>
      <c r="B3983" s="11" t="s">
        <v>2787</v>
      </c>
      <c r="C3983" s="12" t="s">
        <v>2788</v>
      </c>
      <c r="D3983" s="40" t="s">
        <v>2789</v>
      </c>
      <c r="E3983" s="13" t="s">
        <v>63</v>
      </c>
      <c r="F3983" s="32" t="s">
        <v>14468</v>
      </c>
      <c r="G3983" s="32" t="s">
        <v>14469</v>
      </c>
      <c r="H3983" s="29">
        <v>44743</v>
      </c>
      <c r="I3983" s="29">
        <v>45291</v>
      </c>
      <c r="J3983" s="17" t="str">
        <f>IF(Ugovori_OPULJP[[#This Row],[DATUM ZAVRŠETKA OPERACIJE]]&gt;DATE(2023,12,31),"u provedbi","završen")</f>
        <v>završen</v>
      </c>
      <c r="K3983" s="37" t="s">
        <v>262</v>
      </c>
      <c r="L3983" s="28" t="s">
        <v>262</v>
      </c>
      <c r="M3983" s="18">
        <v>0.85</v>
      </c>
      <c r="N3983" s="18">
        <v>0.15</v>
      </c>
      <c r="O3983" s="19">
        <f>Ugovori_OPULJP[[#This Row],[Bespovratna sredstva - Ukupno (EU+Nac) HRK
= Ukupna ugovorena vrijednost bespovratnih sredstava]]*Ugovori_OPULJP[[#This Row],[EU STOPA SUFINANCIRANJA %
EU CO-FINANCING RATE %]]</f>
        <v>404657.375</v>
      </c>
      <c r="P3983" s="20">
        <f>Ugovori_OPULJP[[#This Row],[Bespovratna sredstva - EU dio - HRK]]/7.5345</f>
        <v>53707.263255690486</v>
      </c>
      <c r="Q3983" s="19">
        <f>Ugovori_OPULJP[[#This Row],[Bespovratna sredstva - Ukupno (EU+Nac) HRK
= Ukupna ugovorena vrijednost bespovratnih sredstava]]*Ugovori_OPULJP[[#This Row],[STOPA NACIONALNOG SUFINANCIRANJA %]]</f>
        <v>71410.125</v>
      </c>
      <c r="R3983" s="20">
        <f>Ugovori_OPULJP[[#This Row],[Bespovratna sredstva - Nacionalni dio - HRK]]/7.5345</f>
        <v>9477.7523392394978</v>
      </c>
      <c r="S3983" s="21">
        <v>476067.5</v>
      </c>
      <c r="T3983" s="22">
        <f>Ugovori_OPULJP[[#This Row],[Bespovratna sredstva - Ukupno (EU+Nac) HRK
= Ukupna ugovorena vrijednost bespovratnih sredstava]]/7.5345</f>
        <v>63185.015594929988</v>
      </c>
      <c r="U3983" s="19">
        <v>0</v>
      </c>
      <c r="V3983" s="20">
        <f>Ugovori_OPULJP[[#This Row],[Javni doprinos korisnika - HRK]]/7.5345</f>
        <v>0</v>
      </c>
      <c r="W3983" s="19">
        <v>0</v>
      </c>
      <c r="X3983" s="20">
        <f>Ugovori_OPULJP[[#This Row],[Privatni doprinos korisnika - HRK]]/7.5345</f>
        <v>0</v>
      </c>
      <c r="Y3983" s="21">
        <f>Ugovori_OPULJP[[#This Row],[Bespovratna sredstva - Ukupno (EU+Nac) HRK
= Ukupna ugovorena vrijednost bespovratnih sredstava]]+Ugovori_OPULJP[[#This Row],[Javni doprinos korisnika - HRK]]+Ugovori_OPULJP[[#This Row],[Privatni doprinos korisnika - HRK]]</f>
        <v>476067.5</v>
      </c>
      <c r="Z3983" s="22">
        <f>Ugovori_OPULJP[[#This Row],[UKUPNI PRIHVATLJIVI IZDACI
TOTAL ELIGIBLE EXPENDITURE
= Bespovratna sredstva ukupno + doprinos korisnika
= Ukupni prihvatljivi troškovi
= Ukupna ugovorena vrijednost projekta HRK]]/7.5345</f>
        <v>63185.015594929988</v>
      </c>
      <c r="AA3983" s="13" t="s">
        <v>2792</v>
      </c>
      <c r="AB3983" s="13" t="s">
        <v>145</v>
      </c>
      <c r="AC3983" s="91" t="s">
        <v>14470</v>
      </c>
      <c r="AD3983" s="12" t="s">
        <v>2794</v>
      </c>
    </row>
    <row r="3984" spans="1:30" ht="88.5" customHeight="1" x14ac:dyDescent="0.3">
      <c r="A3984" s="36" t="s">
        <v>14471</v>
      </c>
      <c r="B3984" s="25" t="s">
        <v>2787</v>
      </c>
      <c r="C3984" s="26" t="s">
        <v>2788</v>
      </c>
      <c r="D3984" s="40" t="s">
        <v>2789</v>
      </c>
      <c r="E3984" s="13" t="s">
        <v>63</v>
      </c>
      <c r="F3984" s="32" t="s">
        <v>14472</v>
      </c>
      <c r="G3984" s="34" t="s">
        <v>3143</v>
      </c>
      <c r="H3984" s="29">
        <v>44735</v>
      </c>
      <c r="I3984" s="29">
        <v>45222</v>
      </c>
      <c r="J3984" s="17" t="str">
        <f>IF(Ugovori_OPULJP[[#This Row],[DATUM ZAVRŠETKA OPERACIJE]]&gt;DATE(2023,12,31),"u provedbi","završen")</f>
        <v>završen</v>
      </c>
      <c r="K3984" s="28" t="s">
        <v>144</v>
      </c>
      <c r="L3984" s="28" t="s">
        <v>144</v>
      </c>
      <c r="M3984" s="18">
        <v>0.85</v>
      </c>
      <c r="N3984" s="18">
        <v>0.15</v>
      </c>
      <c r="O3984" s="19">
        <f>Ugovori_OPULJP[[#This Row],[Bespovratna sredstva - Ukupno (EU+Nac) HRK
= Ukupna ugovorena vrijednost bespovratnih sredstava]]*Ugovori_OPULJP[[#This Row],[EU STOPA SUFINANCIRANJA %
EU CO-FINANCING RATE %]]</f>
        <v>402674.01900000003</v>
      </c>
      <c r="P3984" s="20">
        <f>Ugovori_OPULJP[[#This Row],[Bespovratna sredstva - EU dio - HRK]]/7.5345</f>
        <v>53444.026677284492</v>
      </c>
      <c r="Q3984" s="19">
        <f>Ugovori_OPULJP[[#This Row],[Bespovratna sredstva - Ukupno (EU+Nac) HRK
= Ukupna ugovorena vrijednost bespovratnih sredstava]]*Ugovori_OPULJP[[#This Row],[STOPA NACIONALNOG SUFINANCIRANJA %]]</f>
        <v>71060.120999999999</v>
      </c>
      <c r="R3984" s="20">
        <f>Ugovori_OPULJP[[#This Row],[Bespovratna sredstva - Nacionalni dio - HRK]]/7.5345</f>
        <v>9431.2988254031443</v>
      </c>
      <c r="S3984" s="21">
        <v>473734.14</v>
      </c>
      <c r="T3984" s="22">
        <f>Ugovori_OPULJP[[#This Row],[Bespovratna sredstva - Ukupno (EU+Nac) HRK
= Ukupna ugovorena vrijednost bespovratnih sredstava]]/7.5345</f>
        <v>62875.325502687636</v>
      </c>
      <c r="U3984" s="19">
        <v>0</v>
      </c>
      <c r="V3984" s="20">
        <f>Ugovori_OPULJP[[#This Row],[Javni doprinos korisnika - HRK]]/7.5345</f>
        <v>0</v>
      </c>
      <c r="W3984" s="19">
        <v>0</v>
      </c>
      <c r="X3984" s="20">
        <f>Ugovori_OPULJP[[#This Row],[Privatni doprinos korisnika - HRK]]/7.5345</f>
        <v>0</v>
      </c>
      <c r="Y3984" s="21">
        <f>Ugovori_OPULJP[[#This Row],[Bespovratna sredstva - Ukupno (EU+Nac) HRK
= Ukupna ugovorena vrijednost bespovratnih sredstava]]+Ugovori_OPULJP[[#This Row],[Javni doprinos korisnika - HRK]]+Ugovori_OPULJP[[#This Row],[Privatni doprinos korisnika - HRK]]</f>
        <v>473734.14</v>
      </c>
      <c r="Z3984" s="22">
        <f>Ugovori_OPULJP[[#This Row],[UKUPNI PRIHVATLJIVI IZDACI
TOTAL ELIGIBLE EXPENDITURE
= Bespovratna sredstva ukupno + doprinos korisnika
= Ukupni prihvatljivi troškovi
= Ukupna ugovorena vrijednost projekta HRK]]/7.5345</f>
        <v>62875.325502687636</v>
      </c>
      <c r="AA3984" s="13" t="s">
        <v>2792</v>
      </c>
      <c r="AB3984" s="13" t="s">
        <v>145</v>
      </c>
      <c r="AC3984" s="91" t="s">
        <v>14473</v>
      </c>
      <c r="AD3984" s="12" t="s">
        <v>2794</v>
      </c>
    </row>
    <row r="3985" spans="1:30" ht="88.5" customHeight="1" x14ac:dyDescent="0.3">
      <c r="A3985" s="10" t="s">
        <v>14474</v>
      </c>
      <c r="B3985" s="25" t="s">
        <v>2787</v>
      </c>
      <c r="C3985" s="26" t="s">
        <v>2788</v>
      </c>
      <c r="D3985" s="26" t="s">
        <v>2789</v>
      </c>
      <c r="E3985" s="27" t="s">
        <v>63</v>
      </c>
      <c r="F3985" s="32" t="s">
        <v>14475</v>
      </c>
      <c r="G3985" s="32" t="s">
        <v>9747</v>
      </c>
      <c r="H3985" s="29">
        <v>44769</v>
      </c>
      <c r="I3985" s="29">
        <v>45257</v>
      </c>
      <c r="J3985" s="17" t="str">
        <f>IF(Ugovori_OPULJP[[#This Row],[DATUM ZAVRŠETKA OPERACIJE]]&gt;DATE(2023,12,31),"u provedbi","završen")</f>
        <v>završen</v>
      </c>
      <c r="K3985" s="28" t="s">
        <v>240</v>
      </c>
      <c r="L3985" s="28" t="s">
        <v>240</v>
      </c>
      <c r="M3985" s="18">
        <v>0.85</v>
      </c>
      <c r="N3985" s="18">
        <v>0.15</v>
      </c>
      <c r="O3985" s="19">
        <f>Ugovori_OPULJP[[#This Row],[Bespovratna sredstva - Ukupno (EU+Nac) HRK
= Ukupna ugovorena vrijednost bespovratnih sredstava]]*Ugovori_OPULJP[[#This Row],[EU STOPA SUFINANCIRANJA %
EU CO-FINANCING RATE %]]</f>
        <v>291686.20399999997</v>
      </c>
      <c r="P3985" s="20">
        <f>Ugovori_OPULJP[[#This Row],[Bespovratna sredstva - EU dio - HRK]]/7.5345</f>
        <v>38713.412170681528</v>
      </c>
      <c r="Q3985" s="19">
        <f>Ugovori_OPULJP[[#This Row],[Bespovratna sredstva - Ukupno (EU+Nac) HRK
= Ukupna ugovorena vrijednost bespovratnih sredstava]]*Ugovori_OPULJP[[#This Row],[STOPA NACIONALNOG SUFINANCIRANJA %]]</f>
        <v>51474.036</v>
      </c>
      <c r="R3985" s="20">
        <f>Ugovori_OPULJP[[#This Row],[Bespovratna sredstva - Nacionalni dio - HRK]]/7.5345</f>
        <v>6831.7786183555636</v>
      </c>
      <c r="S3985" s="21">
        <v>343160.24</v>
      </c>
      <c r="T3985" s="22">
        <f>Ugovori_OPULJP[[#This Row],[Bespovratna sredstva - Ukupno (EU+Nac) HRK
= Ukupna ugovorena vrijednost bespovratnih sredstava]]/7.5345</f>
        <v>45545.190789037093</v>
      </c>
      <c r="U3985" s="19">
        <v>0</v>
      </c>
      <c r="V3985" s="20">
        <f>Ugovori_OPULJP[[#This Row],[Javni doprinos korisnika - HRK]]/7.5345</f>
        <v>0</v>
      </c>
      <c r="W3985" s="19">
        <v>0</v>
      </c>
      <c r="X3985" s="20">
        <f>Ugovori_OPULJP[[#This Row],[Privatni doprinos korisnika - HRK]]/7.5345</f>
        <v>0</v>
      </c>
      <c r="Y3985" s="21">
        <f>Ugovori_OPULJP[[#This Row],[Bespovratna sredstva - Ukupno (EU+Nac) HRK
= Ukupna ugovorena vrijednost bespovratnih sredstava]]+Ugovori_OPULJP[[#This Row],[Javni doprinos korisnika - HRK]]+Ugovori_OPULJP[[#This Row],[Privatni doprinos korisnika - HRK]]</f>
        <v>343160.24</v>
      </c>
      <c r="Z3985" s="22">
        <f>Ugovori_OPULJP[[#This Row],[UKUPNI PRIHVATLJIVI IZDACI
TOTAL ELIGIBLE EXPENDITURE
= Bespovratna sredstva ukupno + doprinos korisnika
= Ukupni prihvatljivi troškovi
= Ukupna ugovorena vrijednost projekta HRK]]/7.5345</f>
        <v>45545.190789037093</v>
      </c>
      <c r="AA3985" s="27" t="s">
        <v>2792</v>
      </c>
      <c r="AB3985" s="27" t="s">
        <v>145</v>
      </c>
      <c r="AC3985" s="91" t="s">
        <v>14476</v>
      </c>
      <c r="AD3985" s="33" t="s">
        <v>2794</v>
      </c>
    </row>
    <row r="3986" spans="1:30" ht="88.5" customHeight="1" x14ac:dyDescent="0.3">
      <c r="A3986" s="31" t="s">
        <v>14477</v>
      </c>
      <c r="B3986" s="25" t="s">
        <v>2787</v>
      </c>
      <c r="C3986" s="26" t="s">
        <v>2788</v>
      </c>
      <c r="D3986" s="40" t="s">
        <v>2789</v>
      </c>
      <c r="E3986" s="13" t="s">
        <v>63</v>
      </c>
      <c r="F3986" s="32" t="s">
        <v>14478</v>
      </c>
      <c r="G3986" s="32" t="s">
        <v>1517</v>
      </c>
      <c r="H3986" s="29">
        <v>44502</v>
      </c>
      <c r="I3986" s="29">
        <v>45048</v>
      </c>
      <c r="J3986" s="17" t="str">
        <f>IF(Ugovori_OPULJP[[#This Row],[DATUM ZAVRŠETKA OPERACIJE]]&gt;DATE(2023,12,31),"u provedbi","završen")</f>
        <v>završen</v>
      </c>
      <c r="K3986" s="37" t="s">
        <v>144</v>
      </c>
      <c r="L3986" s="28" t="s">
        <v>144</v>
      </c>
      <c r="M3986" s="18">
        <v>0.85</v>
      </c>
      <c r="N3986" s="18">
        <v>0.15</v>
      </c>
      <c r="O3986" s="19">
        <f>Ugovori_OPULJP[[#This Row],[Bespovratna sredstva - Ukupno (EU+Nac) HRK
= Ukupna ugovorena vrijednost bespovratnih sredstava]]*Ugovori_OPULJP[[#This Row],[EU STOPA SUFINANCIRANJA %
EU CO-FINANCING RATE %]]</f>
        <v>328160.5625</v>
      </c>
      <c r="P3986" s="20">
        <f>Ugovori_OPULJP[[#This Row],[Bespovratna sredstva - EU dio - HRK]]/7.5345</f>
        <v>43554.391465923414</v>
      </c>
      <c r="Q3986" s="19">
        <f>Ugovori_OPULJP[[#This Row],[Bespovratna sredstva - Ukupno (EU+Nac) HRK
= Ukupna ugovorena vrijednost bespovratnih sredstava]]*Ugovori_OPULJP[[#This Row],[STOPA NACIONALNOG SUFINANCIRANJA %]]</f>
        <v>57910.6875</v>
      </c>
      <c r="R3986" s="20">
        <f>Ugovori_OPULJP[[#This Row],[Bespovratna sredstva - Nacionalni dio - HRK]]/7.5345</f>
        <v>7686.0690822217794</v>
      </c>
      <c r="S3986" s="21">
        <v>386071.25</v>
      </c>
      <c r="T3986" s="22">
        <f>Ugovori_OPULJP[[#This Row],[Bespovratna sredstva - Ukupno (EU+Nac) HRK
= Ukupna ugovorena vrijednost bespovratnih sredstava]]/7.5345</f>
        <v>51240.460548145194</v>
      </c>
      <c r="U3986" s="19">
        <v>0</v>
      </c>
      <c r="V3986" s="20">
        <f>Ugovori_OPULJP[[#This Row],[Javni doprinos korisnika - HRK]]/7.5345</f>
        <v>0</v>
      </c>
      <c r="W3986" s="19">
        <v>0</v>
      </c>
      <c r="X3986" s="20">
        <f>Ugovori_OPULJP[[#This Row],[Privatni doprinos korisnika - HRK]]/7.5345</f>
        <v>0</v>
      </c>
      <c r="Y3986" s="21">
        <f>Ugovori_OPULJP[[#This Row],[Bespovratna sredstva - Ukupno (EU+Nac) HRK
= Ukupna ugovorena vrijednost bespovratnih sredstava]]+Ugovori_OPULJP[[#This Row],[Javni doprinos korisnika - HRK]]+Ugovori_OPULJP[[#This Row],[Privatni doprinos korisnika - HRK]]</f>
        <v>386071.25</v>
      </c>
      <c r="Z3986" s="22">
        <f>Ugovori_OPULJP[[#This Row],[UKUPNI PRIHVATLJIVI IZDACI
TOTAL ELIGIBLE EXPENDITURE
= Bespovratna sredstva ukupno + doprinos korisnika
= Ukupni prihvatljivi troškovi
= Ukupna ugovorena vrijednost projekta HRK]]/7.5345</f>
        <v>51240.460548145194</v>
      </c>
      <c r="AA3986" s="13" t="s">
        <v>2792</v>
      </c>
      <c r="AB3986" s="13" t="s">
        <v>145</v>
      </c>
      <c r="AC3986" s="91" t="s">
        <v>14479</v>
      </c>
      <c r="AD3986" s="33" t="s">
        <v>2794</v>
      </c>
    </row>
    <row r="3987" spans="1:30" ht="88.5" customHeight="1" x14ac:dyDescent="0.3">
      <c r="A3987" s="10" t="s">
        <v>14480</v>
      </c>
      <c r="B3987" s="25" t="s">
        <v>2787</v>
      </c>
      <c r="C3987" s="26" t="s">
        <v>2788</v>
      </c>
      <c r="D3987" s="26" t="s">
        <v>2789</v>
      </c>
      <c r="E3987" s="27" t="s">
        <v>63</v>
      </c>
      <c r="F3987" s="32" t="s">
        <v>14481</v>
      </c>
      <c r="G3987" s="32" t="s">
        <v>14482</v>
      </c>
      <c r="H3987" s="29">
        <v>44769</v>
      </c>
      <c r="I3987" s="29">
        <v>45134</v>
      </c>
      <c r="J3987" s="17" t="str">
        <f>IF(Ugovori_OPULJP[[#This Row],[DATUM ZAVRŠETKA OPERACIJE]]&gt;DATE(2023,12,31),"u provedbi","završen")</f>
        <v>završen</v>
      </c>
      <c r="K3987" s="28" t="s">
        <v>329</v>
      </c>
      <c r="L3987" s="28" t="s">
        <v>329</v>
      </c>
      <c r="M3987" s="18">
        <v>0.85</v>
      </c>
      <c r="N3987" s="18">
        <v>0.15</v>
      </c>
      <c r="O3987" s="19">
        <f>Ugovori_OPULJP[[#This Row],[Bespovratna sredstva - Ukupno (EU+Nac) HRK
= Ukupna ugovorena vrijednost bespovratnih sredstava]]*Ugovori_OPULJP[[#This Row],[EU STOPA SUFINANCIRANJA %
EU CO-FINANCING RATE %]]</f>
        <v>269196.55550000002</v>
      </c>
      <c r="P3987" s="20">
        <f>Ugovori_OPULJP[[#This Row],[Bespovratna sredstva - EU dio - HRK]]/7.5345</f>
        <v>35728.522861503749</v>
      </c>
      <c r="Q3987" s="19">
        <f>Ugovori_OPULJP[[#This Row],[Bespovratna sredstva - Ukupno (EU+Nac) HRK
= Ukupna ugovorena vrijednost bespovratnih sredstava]]*Ugovori_OPULJP[[#This Row],[STOPA NACIONALNOG SUFINANCIRANJA %]]</f>
        <v>47505.2745</v>
      </c>
      <c r="R3987" s="20">
        <f>Ugovori_OPULJP[[#This Row],[Bespovratna sredstva - Nacionalni dio - HRK]]/7.5345</f>
        <v>6305.0334461477205</v>
      </c>
      <c r="S3987" s="21">
        <v>316701.83</v>
      </c>
      <c r="T3987" s="22">
        <f>Ugovori_OPULJP[[#This Row],[Bespovratna sredstva - Ukupno (EU+Nac) HRK
= Ukupna ugovorena vrijednost bespovratnih sredstava]]/7.5345</f>
        <v>42033.556307651466</v>
      </c>
      <c r="U3987" s="19">
        <v>0</v>
      </c>
      <c r="V3987" s="20">
        <f>Ugovori_OPULJP[[#This Row],[Javni doprinos korisnika - HRK]]/7.5345</f>
        <v>0</v>
      </c>
      <c r="W3987" s="19">
        <v>0</v>
      </c>
      <c r="X3987" s="20">
        <f>Ugovori_OPULJP[[#This Row],[Privatni doprinos korisnika - HRK]]/7.5345</f>
        <v>0</v>
      </c>
      <c r="Y3987" s="21">
        <f>Ugovori_OPULJP[[#This Row],[Bespovratna sredstva - Ukupno (EU+Nac) HRK
= Ukupna ugovorena vrijednost bespovratnih sredstava]]+Ugovori_OPULJP[[#This Row],[Javni doprinos korisnika - HRK]]+Ugovori_OPULJP[[#This Row],[Privatni doprinos korisnika - HRK]]</f>
        <v>316701.83</v>
      </c>
      <c r="Z3987" s="22">
        <f>Ugovori_OPULJP[[#This Row],[UKUPNI PRIHVATLJIVI IZDACI
TOTAL ELIGIBLE EXPENDITURE
= Bespovratna sredstva ukupno + doprinos korisnika
= Ukupni prihvatljivi troškovi
= Ukupna ugovorena vrijednost projekta HRK]]/7.5345</f>
        <v>42033.556307651466</v>
      </c>
      <c r="AA3987" s="27" t="s">
        <v>2792</v>
      </c>
      <c r="AB3987" s="27" t="s">
        <v>145</v>
      </c>
      <c r="AC3987" s="91" t="s">
        <v>14483</v>
      </c>
      <c r="AD3987" s="33" t="s">
        <v>2794</v>
      </c>
    </row>
    <row r="3988" spans="1:30" ht="88.5" customHeight="1" x14ac:dyDescent="0.3">
      <c r="A3988" s="31" t="s">
        <v>14484</v>
      </c>
      <c r="B3988" s="11" t="s">
        <v>2787</v>
      </c>
      <c r="C3988" s="12" t="s">
        <v>2788</v>
      </c>
      <c r="D3988" s="40" t="s">
        <v>2789</v>
      </c>
      <c r="E3988" s="13" t="s">
        <v>63</v>
      </c>
      <c r="F3988" s="32" t="s">
        <v>14485</v>
      </c>
      <c r="G3988" s="32" t="s">
        <v>14486</v>
      </c>
      <c r="H3988" s="29">
        <v>44743</v>
      </c>
      <c r="I3988" s="29">
        <v>45108</v>
      </c>
      <c r="J3988" s="17" t="str">
        <f>IF(Ugovori_OPULJP[[#This Row],[DATUM ZAVRŠETKA OPERACIJE]]&gt;DATE(2023,12,31),"u provedbi","završen")</f>
        <v>završen</v>
      </c>
      <c r="K3988" s="37" t="s">
        <v>14487</v>
      </c>
      <c r="L3988" s="28" t="s">
        <v>21</v>
      </c>
      <c r="M3988" s="18">
        <v>0.85</v>
      </c>
      <c r="N3988" s="18">
        <v>0.15</v>
      </c>
      <c r="O3988" s="19">
        <f>Ugovori_OPULJP[[#This Row],[Bespovratna sredstva - Ukupno (EU+Nac) HRK
= Ukupna ugovorena vrijednost bespovratnih sredstava]]*Ugovori_OPULJP[[#This Row],[EU STOPA SUFINANCIRANJA %
EU CO-FINANCING RATE %]]</f>
        <v>424439.70549999998</v>
      </c>
      <c r="P3988" s="20">
        <f>Ugovori_OPULJP[[#This Row],[Bespovratna sredstva - EU dio - HRK]]/7.5345</f>
        <v>56332.829716636799</v>
      </c>
      <c r="Q3988" s="19">
        <f>Ugovori_OPULJP[[#This Row],[Bespovratna sredstva - Ukupno (EU+Nac) HRK
= Ukupna ugovorena vrijednost bespovratnih sredstava]]*Ugovori_OPULJP[[#This Row],[STOPA NACIONALNOG SUFINANCIRANJA %]]</f>
        <v>74901.124500000005</v>
      </c>
      <c r="R3988" s="20">
        <f>Ugovori_OPULJP[[#This Row],[Bespovratna sredstva - Nacionalni dio - HRK]]/7.5345</f>
        <v>9941.0875970535544</v>
      </c>
      <c r="S3988" s="21">
        <v>499340.83</v>
      </c>
      <c r="T3988" s="22">
        <f>Ugovori_OPULJP[[#This Row],[Bespovratna sredstva - Ukupno (EU+Nac) HRK
= Ukupna ugovorena vrijednost bespovratnih sredstava]]/7.5345</f>
        <v>66273.917313690356</v>
      </c>
      <c r="U3988" s="19">
        <v>0</v>
      </c>
      <c r="V3988" s="20">
        <f>Ugovori_OPULJP[[#This Row],[Javni doprinos korisnika - HRK]]/7.5345</f>
        <v>0</v>
      </c>
      <c r="W3988" s="19">
        <v>0</v>
      </c>
      <c r="X3988" s="20">
        <f>Ugovori_OPULJP[[#This Row],[Privatni doprinos korisnika - HRK]]/7.5345</f>
        <v>0</v>
      </c>
      <c r="Y3988" s="21">
        <f>Ugovori_OPULJP[[#This Row],[Bespovratna sredstva - Ukupno (EU+Nac) HRK
= Ukupna ugovorena vrijednost bespovratnih sredstava]]+Ugovori_OPULJP[[#This Row],[Javni doprinos korisnika - HRK]]+Ugovori_OPULJP[[#This Row],[Privatni doprinos korisnika - HRK]]</f>
        <v>499340.83</v>
      </c>
      <c r="Z3988" s="22">
        <f>Ugovori_OPULJP[[#This Row],[UKUPNI PRIHVATLJIVI IZDACI
TOTAL ELIGIBLE EXPENDITURE
= Bespovratna sredstva ukupno + doprinos korisnika
= Ukupni prihvatljivi troškovi
= Ukupna ugovorena vrijednost projekta HRK]]/7.5345</f>
        <v>66273.917313690356</v>
      </c>
      <c r="AA3988" s="13" t="s">
        <v>2792</v>
      </c>
      <c r="AB3988" s="13" t="s">
        <v>145</v>
      </c>
      <c r="AC3988" s="91" t="s">
        <v>14488</v>
      </c>
      <c r="AD3988" s="12" t="s">
        <v>2794</v>
      </c>
    </row>
    <row r="3989" spans="1:30" ht="88.5" customHeight="1" x14ac:dyDescent="0.3">
      <c r="A3989" s="31" t="s">
        <v>14489</v>
      </c>
      <c r="B3989" s="25" t="s">
        <v>2787</v>
      </c>
      <c r="C3989" s="26" t="s">
        <v>2788</v>
      </c>
      <c r="D3989" s="40" t="s">
        <v>2789</v>
      </c>
      <c r="E3989" s="13" t="s">
        <v>63</v>
      </c>
      <c r="F3989" s="32" t="s">
        <v>14490</v>
      </c>
      <c r="G3989" s="32" t="s">
        <v>14491</v>
      </c>
      <c r="H3989" s="29">
        <v>44670</v>
      </c>
      <c r="I3989" s="29">
        <v>45035</v>
      </c>
      <c r="J3989" s="17" t="str">
        <f>IF(Ugovori_OPULJP[[#This Row],[DATUM ZAVRŠETKA OPERACIJE]]&gt;DATE(2023,12,31),"u provedbi","završen")</f>
        <v>završen</v>
      </c>
      <c r="K3989" s="37" t="s">
        <v>586</v>
      </c>
      <c r="L3989" s="28" t="s">
        <v>586</v>
      </c>
      <c r="M3989" s="18">
        <v>0.85</v>
      </c>
      <c r="N3989" s="18">
        <v>0.15</v>
      </c>
      <c r="O3989" s="19">
        <f>Ugovori_OPULJP[[#This Row],[Bespovratna sredstva - Ukupno (EU+Nac) HRK
= Ukupna ugovorena vrijednost bespovratnih sredstava]]*Ugovori_OPULJP[[#This Row],[EU STOPA SUFINANCIRANJA %
EU CO-FINANCING RATE %]]</f>
        <v>419949.283</v>
      </c>
      <c r="P3989" s="20">
        <f>Ugovori_OPULJP[[#This Row],[Bespovratna sredstva - EU dio - HRK]]/7.5345</f>
        <v>55736.848231468575</v>
      </c>
      <c r="Q3989" s="19">
        <f>Ugovori_OPULJP[[#This Row],[Bespovratna sredstva - Ukupno (EU+Nac) HRK
= Ukupna ugovorena vrijednost bespovratnih sredstava]]*Ugovori_OPULJP[[#This Row],[STOPA NACIONALNOG SUFINANCIRANJA %]]</f>
        <v>74108.697</v>
      </c>
      <c r="R3989" s="20">
        <f>Ugovori_OPULJP[[#This Row],[Bespovratna sredstva - Nacionalni dio - HRK]]/7.5345</f>
        <v>9835.9143937885729</v>
      </c>
      <c r="S3989" s="21">
        <v>494057.98</v>
      </c>
      <c r="T3989" s="22">
        <f>Ugovori_OPULJP[[#This Row],[Bespovratna sredstva - Ukupno (EU+Nac) HRK
= Ukupna ugovorena vrijednost bespovratnih sredstava]]/7.5345</f>
        <v>65572.76262525715</v>
      </c>
      <c r="U3989" s="19">
        <v>0</v>
      </c>
      <c r="V3989" s="20">
        <f>Ugovori_OPULJP[[#This Row],[Javni doprinos korisnika - HRK]]/7.5345</f>
        <v>0</v>
      </c>
      <c r="W3989" s="19">
        <v>0</v>
      </c>
      <c r="X3989" s="20">
        <f>Ugovori_OPULJP[[#This Row],[Privatni doprinos korisnika - HRK]]/7.5345</f>
        <v>0</v>
      </c>
      <c r="Y3989" s="21">
        <f>Ugovori_OPULJP[[#This Row],[Bespovratna sredstva - Ukupno (EU+Nac) HRK
= Ukupna ugovorena vrijednost bespovratnih sredstava]]+Ugovori_OPULJP[[#This Row],[Javni doprinos korisnika - HRK]]+Ugovori_OPULJP[[#This Row],[Privatni doprinos korisnika - HRK]]</f>
        <v>494057.98</v>
      </c>
      <c r="Z3989" s="22">
        <f>Ugovori_OPULJP[[#This Row],[UKUPNI PRIHVATLJIVI IZDACI
TOTAL ELIGIBLE EXPENDITURE
= Bespovratna sredstva ukupno + doprinos korisnika
= Ukupni prihvatljivi troškovi
= Ukupna ugovorena vrijednost projekta HRK]]/7.5345</f>
        <v>65572.76262525715</v>
      </c>
      <c r="AA3989" s="13" t="s">
        <v>2792</v>
      </c>
      <c r="AB3989" s="13" t="s">
        <v>145</v>
      </c>
      <c r="AC3989" s="91" t="s">
        <v>14492</v>
      </c>
      <c r="AD3989" s="12" t="s">
        <v>2794</v>
      </c>
    </row>
    <row r="3990" spans="1:30" ht="88.5" customHeight="1" x14ac:dyDescent="0.3">
      <c r="A3990" s="36" t="s">
        <v>14493</v>
      </c>
      <c r="B3990" s="25" t="s">
        <v>2787</v>
      </c>
      <c r="C3990" s="26" t="s">
        <v>2788</v>
      </c>
      <c r="D3990" s="40" t="s">
        <v>2789</v>
      </c>
      <c r="E3990" s="13" t="s">
        <v>63</v>
      </c>
      <c r="F3990" s="32" t="s">
        <v>14494</v>
      </c>
      <c r="G3990" s="34" t="s">
        <v>14495</v>
      </c>
      <c r="H3990" s="29">
        <v>44735</v>
      </c>
      <c r="I3990" s="29">
        <v>45100</v>
      </c>
      <c r="J3990" s="17" t="str">
        <f>IF(Ugovori_OPULJP[[#This Row],[DATUM ZAVRŠETKA OPERACIJE]]&gt;DATE(2023,12,31),"u provedbi","završen")</f>
        <v>završen</v>
      </c>
      <c r="K3990" s="28" t="s">
        <v>417</v>
      </c>
      <c r="L3990" s="28" t="s">
        <v>417</v>
      </c>
      <c r="M3990" s="18">
        <v>0.85</v>
      </c>
      <c r="N3990" s="18">
        <v>0.15</v>
      </c>
      <c r="O3990" s="19">
        <f>Ugovori_OPULJP[[#This Row],[Bespovratna sredstva - Ukupno (EU+Nac) HRK
= Ukupna ugovorena vrijednost bespovratnih sredstava]]*Ugovori_OPULJP[[#This Row],[EU STOPA SUFINANCIRANJA %
EU CO-FINANCING RATE %]]</f>
        <v>392294.89</v>
      </c>
      <c r="P3990" s="20">
        <f>Ugovori_OPULJP[[#This Row],[Bespovratna sredstva - EU dio - HRK]]/7.5345</f>
        <v>52066.479527506803</v>
      </c>
      <c r="Q3990" s="19">
        <f>Ugovori_OPULJP[[#This Row],[Bespovratna sredstva - Ukupno (EU+Nac) HRK
= Ukupna ugovorena vrijednost bespovratnih sredstava]]*Ugovori_OPULJP[[#This Row],[STOPA NACIONALNOG SUFINANCIRANJA %]]</f>
        <v>69228.509999999995</v>
      </c>
      <c r="R3990" s="20">
        <f>Ugovori_OPULJP[[#This Row],[Bespovratna sredstva - Nacionalni dio - HRK]]/7.5345</f>
        <v>9188.2022695600226</v>
      </c>
      <c r="S3990" s="21">
        <v>461523.4</v>
      </c>
      <c r="T3990" s="22">
        <f>Ugovori_OPULJP[[#This Row],[Bespovratna sredstva - Ukupno (EU+Nac) HRK
= Ukupna ugovorena vrijednost bespovratnih sredstava]]/7.5345</f>
        <v>61254.681797066827</v>
      </c>
      <c r="U3990" s="19">
        <v>0</v>
      </c>
      <c r="V3990" s="20">
        <f>Ugovori_OPULJP[[#This Row],[Javni doprinos korisnika - HRK]]/7.5345</f>
        <v>0</v>
      </c>
      <c r="W3990" s="19">
        <v>0</v>
      </c>
      <c r="X3990" s="20">
        <f>Ugovori_OPULJP[[#This Row],[Privatni doprinos korisnika - HRK]]/7.5345</f>
        <v>0</v>
      </c>
      <c r="Y3990" s="21">
        <f>Ugovori_OPULJP[[#This Row],[Bespovratna sredstva - Ukupno (EU+Nac) HRK
= Ukupna ugovorena vrijednost bespovratnih sredstava]]+Ugovori_OPULJP[[#This Row],[Javni doprinos korisnika - HRK]]+Ugovori_OPULJP[[#This Row],[Privatni doprinos korisnika - HRK]]</f>
        <v>461523.4</v>
      </c>
      <c r="Z3990" s="22">
        <f>Ugovori_OPULJP[[#This Row],[UKUPNI PRIHVATLJIVI IZDACI
TOTAL ELIGIBLE EXPENDITURE
= Bespovratna sredstva ukupno + doprinos korisnika
= Ukupni prihvatljivi troškovi
= Ukupna ugovorena vrijednost projekta HRK]]/7.5345</f>
        <v>61254.681797066827</v>
      </c>
      <c r="AA3990" s="13" t="s">
        <v>2792</v>
      </c>
      <c r="AB3990" s="13" t="s">
        <v>145</v>
      </c>
      <c r="AC3990" s="91" t="s">
        <v>14496</v>
      </c>
      <c r="AD3990" s="12" t="s">
        <v>2794</v>
      </c>
    </row>
    <row r="3991" spans="1:30" ht="88.5" customHeight="1" x14ac:dyDescent="0.3">
      <c r="A3991" s="36" t="s">
        <v>14497</v>
      </c>
      <c r="B3991" s="25" t="s">
        <v>2787</v>
      </c>
      <c r="C3991" s="26" t="s">
        <v>2788</v>
      </c>
      <c r="D3991" s="40" t="s">
        <v>2789</v>
      </c>
      <c r="E3991" s="13" t="s">
        <v>63</v>
      </c>
      <c r="F3991" s="32" t="s">
        <v>14498</v>
      </c>
      <c r="G3991" s="34" t="s">
        <v>4590</v>
      </c>
      <c r="H3991" s="29">
        <v>44735</v>
      </c>
      <c r="I3991" s="29">
        <v>45100</v>
      </c>
      <c r="J3991" s="17" t="str">
        <f>IF(Ugovori_OPULJP[[#This Row],[DATUM ZAVRŠETKA OPERACIJE]]&gt;DATE(2023,12,31),"u provedbi","završen")</f>
        <v>završen</v>
      </c>
      <c r="K3991" s="28" t="s">
        <v>240</v>
      </c>
      <c r="L3991" s="28" t="s">
        <v>240</v>
      </c>
      <c r="M3991" s="18">
        <v>0.85</v>
      </c>
      <c r="N3991" s="18">
        <v>0.15</v>
      </c>
      <c r="O3991" s="19">
        <f>Ugovori_OPULJP[[#This Row],[Bespovratna sredstva - Ukupno (EU+Nac) HRK
= Ukupna ugovorena vrijednost bespovratnih sredstava]]*Ugovori_OPULJP[[#This Row],[EU STOPA SUFINANCIRANJA %
EU CO-FINANCING RATE %]]</f>
        <v>318741.092</v>
      </c>
      <c r="P3991" s="20">
        <f>Ugovori_OPULJP[[#This Row],[Bespovratna sredstva - EU dio - HRK]]/7.5345</f>
        <v>42304.212887384696</v>
      </c>
      <c r="Q3991" s="19">
        <f>Ugovori_OPULJP[[#This Row],[Bespovratna sredstva - Ukupno (EU+Nac) HRK
= Ukupna ugovorena vrijednost bespovratnih sredstava]]*Ugovori_OPULJP[[#This Row],[STOPA NACIONALNOG SUFINANCIRANJA %]]</f>
        <v>56248.428</v>
      </c>
      <c r="R3991" s="20">
        <f>Ugovori_OPULJP[[#This Row],[Bespovratna sredstva - Nacionalni dio - HRK]]/7.5345</f>
        <v>7465.449333067887</v>
      </c>
      <c r="S3991" s="21">
        <v>374989.52</v>
      </c>
      <c r="T3991" s="22">
        <f>Ugovori_OPULJP[[#This Row],[Bespovratna sredstva - Ukupno (EU+Nac) HRK
= Ukupna ugovorena vrijednost bespovratnih sredstava]]/7.5345</f>
        <v>49769.662220452585</v>
      </c>
      <c r="U3991" s="19">
        <v>0</v>
      </c>
      <c r="V3991" s="20">
        <f>Ugovori_OPULJP[[#This Row],[Javni doprinos korisnika - HRK]]/7.5345</f>
        <v>0</v>
      </c>
      <c r="W3991" s="19">
        <v>0</v>
      </c>
      <c r="X3991" s="20">
        <f>Ugovori_OPULJP[[#This Row],[Privatni doprinos korisnika - HRK]]/7.5345</f>
        <v>0</v>
      </c>
      <c r="Y3991" s="21">
        <f>Ugovori_OPULJP[[#This Row],[Bespovratna sredstva - Ukupno (EU+Nac) HRK
= Ukupna ugovorena vrijednost bespovratnih sredstava]]+Ugovori_OPULJP[[#This Row],[Javni doprinos korisnika - HRK]]+Ugovori_OPULJP[[#This Row],[Privatni doprinos korisnika - HRK]]</f>
        <v>374989.52</v>
      </c>
      <c r="Z3991" s="22">
        <f>Ugovori_OPULJP[[#This Row],[UKUPNI PRIHVATLJIVI IZDACI
TOTAL ELIGIBLE EXPENDITURE
= Bespovratna sredstva ukupno + doprinos korisnika
= Ukupni prihvatljivi troškovi
= Ukupna ugovorena vrijednost projekta HRK]]/7.5345</f>
        <v>49769.662220452585</v>
      </c>
      <c r="AA3991" s="13" t="s">
        <v>2792</v>
      </c>
      <c r="AB3991" s="13" t="s">
        <v>145</v>
      </c>
      <c r="AC3991" s="91" t="s">
        <v>14499</v>
      </c>
      <c r="AD3991" s="12" t="s">
        <v>2794</v>
      </c>
    </row>
    <row r="3992" spans="1:30" ht="88.5" customHeight="1" x14ac:dyDescent="0.3">
      <c r="A3992" s="10" t="s">
        <v>14500</v>
      </c>
      <c r="B3992" s="25" t="s">
        <v>2787</v>
      </c>
      <c r="C3992" s="26" t="s">
        <v>2788</v>
      </c>
      <c r="D3992" s="26" t="s">
        <v>2789</v>
      </c>
      <c r="E3992" s="27" t="s">
        <v>63</v>
      </c>
      <c r="F3992" s="32" t="s">
        <v>14501</v>
      </c>
      <c r="G3992" s="14" t="s">
        <v>3732</v>
      </c>
      <c r="H3992" s="29">
        <v>44769</v>
      </c>
      <c r="I3992" s="29">
        <v>45134</v>
      </c>
      <c r="J3992" s="17" t="str">
        <f>IF(Ugovori_OPULJP[[#This Row],[DATUM ZAVRŠETKA OPERACIJE]]&gt;DATE(2023,12,31),"u provedbi","završen")</f>
        <v>završen</v>
      </c>
      <c r="K3992" s="28" t="s">
        <v>21</v>
      </c>
      <c r="L3992" s="28" t="s">
        <v>21</v>
      </c>
      <c r="M3992" s="18">
        <v>0.85</v>
      </c>
      <c r="N3992" s="18">
        <v>0.15</v>
      </c>
      <c r="O3992" s="19">
        <f>Ugovori_OPULJP[[#This Row],[Bespovratna sredstva - Ukupno (EU+Nac) HRK
= Ukupna ugovorena vrijednost bespovratnih sredstava]]*Ugovori_OPULJP[[#This Row],[EU STOPA SUFINANCIRANJA %
EU CO-FINANCING RATE %]]</f>
        <v>402111.50599999999</v>
      </c>
      <c r="P3992" s="20">
        <f>Ugovori_OPULJP[[#This Row],[Bespovratna sredstva - EU dio - HRK]]/7.5345</f>
        <v>53369.36837215475</v>
      </c>
      <c r="Q3992" s="19">
        <f>Ugovori_OPULJP[[#This Row],[Bespovratna sredstva - Ukupno (EU+Nac) HRK
= Ukupna ugovorena vrijednost bespovratnih sredstava]]*Ugovori_OPULJP[[#This Row],[STOPA NACIONALNOG SUFINANCIRANJA %]]</f>
        <v>70960.853999999992</v>
      </c>
      <c r="R3992" s="20">
        <f>Ugovori_OPULJP[[#This Row],[Bespovratna sredstva - Nacionalni dio - HRK]]/7.5345</f>
        <v>9418.1238303802493</v>
      </c>
      <c r="S3992" s="21">
        <v>473072.36</v>
      </c>
      <c r="T3992" s="22">
        <f>Ugovori_OPULJP[[#This Row],[Bespovratna sredstva - Ukupno (EU+Nac) HRK
= Ukupna ugovorena vrijednost bespovratnih sredstava]]/7.5345</f>
        <v>62787.492202535002</v>
      </c>
      <c r="U3992" s="19">
        <v>0</v>
      </c>
      <c r="V3992" s="20">
        <f>Ugovori_OPULJP[[#This Row],[Javni doprinos korisnika - HRK]]/7.5345</f>
        <v>0</v>
      </c>
      <c r="W3992" s="19">
        <v>0</v>
      </c>
      <c r="X3992" s="20">
        <f>Ugovori_OPULJP[[#This Row],[Privatni doprinos korisnika - HRK]]/7.5345</f>
        <v>0</v>
      </c>
      <c r="Y3992" s="21">
        <f>Ugovori_OPULJP[[#This Row],[Bespovratna sredstva - Ukupno (EU+Nac) HRK
= Ukupna ugovorena vrijednost bespovratnih sredstava]]+Ugovori_OPULJP[[#This Row],[Javni doprinos korisnika - HRK]]+Ugovori_OPULJP[[#This Row],[Privatni doprinos korisnika - HRK]]</f>
        <v>473072.36</v>
      </c>
      <c r="Z3992" s="22">
        <f>Ugovori_OPULJP[[#This Row],[UKUPNI PRIHVATLJIVI IZDACI
TOTAL ELIGIBLE EXPENDITURE
= Bespovratna sredstva ukupno + doprinos korisnika
= Ukupni prihvatljivi troškovi
= Ukupna ugovorena vrijednost projekta HRK]]/7.5345</f>
        <v>62787.492202535002</v>
      </c>
      <c r="AA3992" s="27" t="s">
        <v>2792</v>
      </c>
      <c r="AB3992" s="27" t="s">
        <v>145</v>
      </c>
      <c r="AC3992" s="91" t="s">
        <v>14502</v>
      </c>
      <c r="AD3992" s="33" t="s">
        <v>2794</v>
      </c>
    </row>
    <row r="3993" spans="1:30" ht="88.5" customHeight="1" x14ac:dyDescent="0.3">
      <c r="A3993" s="36" t="s">
        <v>14503</v>
      </c>
      <c r="B3993" s="25" t="s">
        <v>2787</v>
      </c>
      <c r="C3993" s="26" t="s">
        <v>2788</v>
      </c>
      <c r="D3993" s="40" t="s">
        <v>2789</v>
      </c>
      <c r="E3993" s="13" t="s">
        <v>63</v>
      </c>
      <c r="F3993" s="32" t="s">
        <v>14504</v>
      </c>
      <c r="G3993" s="34" t="s">
        <v>14505</v>
      </c>
      <c r="H3993" s="29">
        <v>44735</v>
      </c>
      <c r="I3993" s="29">
        <v>45283</v>
      </c>
      <c r="J3993" s="17" t="str">
        <f>IF(Ugovori_OPULJP[[#This Row],[DATUM ZAVRŠETKA OPERACIJE]]&gt;DATE(2023,12,31),"u provedbi","završen")</f>
        <v>završen</v>
      </c>
      <c r="K3993" s="28" t="s">
        <v>91</v>
      </c>
      <c r="L3993" s="28" t="s">
        <v>91</v>
      </c>
      <c r="M3993" s="46" t="s">
        <v>3114</v>
      </c>
      <c r="N3993" s="18">
        <v>0.15</v>
      </c>
      <c r="O3993" s="19">
        <f>Ugovori_OPULJP[[#This Row],[Bespovratna sredstva - Ukupno (EU+Nac) HRK
= Ukupna ugovorena vrijednost bespovratnih sredstava]]*Ugovori_OPULJP[[#This Row],[EU STOPA SUFINANCIRANJA %
EU CO-FINANCING RATE %]]</f>
        <v>404387.04949999996</v>
      </c>
      <c r="P3993" s="20">
        <f>Ugovori_OPULJP[[#This Row],[Bespovratna sredstva - EU dio - HRK]]/7.5345</f>
        <v>53671.384896144395</v>
      </c>
      <c r="Q3993" s="19">
        <f>Ugovori_OPULJP[[#This Row],[Bespovratna sredstva - Ukupno (EU+Nac) HRK
= Ukupna ugovorena vrijednost bespovratnih sredstava]]*Ugovori_OPULJP[[#This Row],[STOPA NACIONALNOG SUFINANCIRANJA %]]</f>
        <v>71362.420499999993</v>
      </c>
      <c r="R3993" s="20">
        <f>Ugovori_OPULJP[[#This Row],[Bespovratna sredstva - Nacionalni dio - HRK]]/7.5345</f>
        <v>9471.4208640254819</v>
      </c>
      <c r="S3993" s="21">
        <v>475749.47</v>
      </c>
      <c r="T3993" s="22">
        <f>Ugovori_OPULJP[[#This Row],[Bespovratna sredstva - Ukupno (EU+Nac) HRK
= Ukupna ugovorena vrijednost bespovratnih sredstava]]/7.5345</f>
        <v>63142.805760169875</v>
      </c>
      <c r="U3993" s="19">
        <v>0</v>
      </c>
      <c r="V3993" s="20">
        <f>Ugovori_OPULJP[[#This Row],[Javni doprinos korisnika - HRK]]/7.5345</f>
        <v>0</v>
      </c>
      <c r="W3993" s="19">
        <v>0</v>
      </c>
      <c r="X3993" s="20">
        <f>Ugovori_OPULJP[[#This Row],[Privatni doprinos korisnika - HRK]]/7.5345</f>
        <v>0</v>
      </c>
      <c r="Y3993" s="21">
        <f>Ugovori_OPULJP[[#This Row],[Bespovratna sredstva - Ukupno (EU+Nac) HRK
= Ukupna ugovorena vrijednost bespovratnih sredstava]]+Ugovori_OPULJP[[#This Row],[Javni doprinos korisnika - HRK]]+Ugovori_OPULJP[[#This Row],[Privatni doprinos korisnika - HRK]]</f>
        <v>475749.47</v>
      </c>
      <c r="Z3993" s="22">
        <f>Ugovori_OPULJP[[#This Row],[UKUPNI PRIHVATLJIVI IZDACI
TOTAL ELIGIBLE EXPENDITURE
= Bespovratna sredstva ukupno + doprinos korisnika
= Ukupni prihvatljivi troškovi
= Ukupna ugovorena vrijednost projekta HRK]]/7.5345</f>
        <v>63142.805760169875</v>
      </c>
      <c r="AA3993" s="13" t="s">
        <v>2792</v>
      </c>
      <c r="AB3993" s="13" t="s">
        <v>145</v>
      </c>
      <c r="AC3993" s="91" t="s">
        <v>14506</v>
      </c>
      <c r="AD3993" s="12" t="s">
        <v>2794</v>
      </c>
    </row>
    <row r="3994" spans="1:30" ht="88.5" customHeight="1" x14ac:dyDescent="0.3">
      <c r="A3994" s="31" t="s">
        <v>14507</v>
      </c>
      <c r="B3994" s="25" t="s">
        <v>2787</v>
      </c>
      <c r="C3994" s="26" t="s">
        <v>2788</v>
      </c>
      <c r="D3994" s="40" t="s">
        <v>2789</v>
      </c>
      <c r="E3994" s="13" t="s">
        <v>63</v>
      </c>
      <c r="F3994" s="32" t="s">
        <v>14508</v>
      </c>
      <c r="G3994" s="32" t="s">
        <v>14509</v>
      </c>
      <c r="H3994" s="29">
        <v>44771</v>
      </c>
      <c r="I3994" s="29">
        <v>45320</v>
      </c>
      <c r="J3994" s="17" t="str">
        <f>IF(Ugovori_OPULJP[[#This Row],[DATUM ZAVRŠETKA OPERACIJE]]&gt;DATE(2023,12,31),"u provedbi","završen")</f>
        <v>u provedbi</v>
      </c>
      <c r="K3994" s="37" t="s">
        <v>240</v>
      </c>
      <c r="L3994" s="37" t="s">
        <v>240</v>
      </c>
      <c r="M3994" s="18">
        <v>0.85</v>
      </c>
      <c r="N3994" s="18">
        <v>0.15</v>
      </c>
      <c r="O3994" s="19">
        <f>Ugovori_OPULJP[[#This Row],[Bespovratna sredstva - Ukupno (EU+Nac) HRK
= Ukupna ugovorena vrijednost bespovratnih sredstava]]*Ugovori_OPULJP[[#This Row],[EU STOPA SUFINANCIRANJA %
EU CO-FINANCING RATE %]]</f>
        <v>391645.473</v>
      </c>
      <c r="P3994" s="20">
        <f>Ugovori_OPULJP[[#This Row],[Bespovratna sredstva - EU dio - HRK]]/7.5345</f>
        <v>51980.287079434594</v>
      </c>
      <c r="Q3994" s="19">
        <f>Ugovori_OPULJP[[#This Row],[Bespovratna sredstva - Ukupno (EU+Nac) HRK
= Ukupna ugovorena vrijednost bespovratnih sredstava]]*Ugovori_OPULJP[[#This Row],[STOPA NACIONALNOG SUFINANCIRANJA %]]</f>
        <v>69113.906999999992</v>
      </c>
      <c r="R3994" s="20">
        <f>Ugovori_OPULJP[[#This Row],[Bespovratna sredstva - Nacionalni dio - HRK]]/7.5345</f>
        <v>9172.9918375472807</v>
      </c>
      <c r="S3994" s="21">
        <v>460759.38</v>
      </c>
      <c r="T3994" s="20">
        <f>Ugovori_OPULJP[[#This Row],[Bespovratna sredstva - Ukupno (EU+Nac) HRK
= Ukupna ugovorena vrijednost bespovratnih sredstava]]/7.5345</f>
        <v>61153.278916981879</v>
      </c>
      <c r="U3994" s="19">
        <v>0</v>
      </c>
      <c r="V3994" s="20">
        <f>Ugovori_OPULJP[[#This Row],[Javni doprinos korisnika - HRK]]/7.5345</f>
        <v>0</v>
      </c>
      <c r="W3994" s="19">
        <v>0</v>
      </c>
      <c r="X3994" s="20">
        <f>Ugovori_OPULJP[[#This Row],[Privatni doprinos korisnika - HRK]]/7.5345</f>
        <v>0</v>
      </c>
      <c r="Y3994" s="21">
        <f>Ugovori_OPULJP[[#This Row],[Bespovratna sredstva - Ukupno (EU+Nac) HRK
= Ukupna ugovorena vrijednost bespovratnih sredstava]]+Ugovori_OPULJP[[#This Row],[Javni doprinos korisnika - HRK]]+Ugovori_OPULJP[[#This Row],[Privatni doprinos korisnika - HRK]]</f>
        <v>460759.38</v>
      </c>
      <c r="Z3994" s="22">
        <f>Ugovori_OPULJP[[#This Row],[UKUPNI PRIHVATLJIVI IZDACI
TOTAL ELIGIBLE EXPENDITURE
= Bespovratna sredstva ukupno + doprinos korisnika
= Ukupni prihvatljivi troškovi
= Ukupna ugovorena vrijednost projekta HRK]]/7.5345</f>
        <v>61153.278916981879</v>
      </c>
      <c r="AA3994" s="13" t="s">
        <v>2792</v>
      </c>
      <c r="AB3994" s="13" t="s">
        <v>145</v>
      </c>
      <c r="AC3994" s="91" t="s">
        <v>14510</v>
      </c>
      <c r="AD3994" s="33" t="s">
        <v>2794</v>
      </c>
    </row>
    <row r="3995" spans="1:30" ht="88.5" customHeight="1" x14ac:dyDescent="0.3">
      <c r="A3995" s="10" t="s">
        <v>14511</v>
      </c>
      <c r="B3995" s="25" t="s">
        <v>2787</v>
      </c>
      <c r="C3995" s="26" t="s">
        <v>2788</v>
      </c>
      <c r="D3995" s="26" t="s">
        <v>2789</v>
      </c>
      <c r="E3995" s="27" t="s">
        <v>63</v>
      </c>
      <c r="F3995" s="32" t="s">
        <v>14512</v>
      </c>
      <c r="G3995" s="32" t="s">
        <v>14513</v>
      </c>
      <c r="H3995" s="29">
        <v>44769</v>
      </c>
      <c r="I3995" s="29">
        <v>45196</v>
      </c>
      <c r="J3995" s="17" t="str">
        <f>IF(Ugovori_OPULJP[[#This Row],[DATUM ZAVRŠETKA OPERACIJE]]&gt;DATE(2023,12,31),"u provedbi","završen")</f>
        <v>završen</v>
      </c>
      <c r="K3995" s="28" t="s">
        <v>71</v>
      </c>
      <c r="L3995" s="28" t="s">
        <v>71</v>
      </c>
      <c r="M3995" s="18">
        <v>0.85</v>
      </c>
      <c r="N3995" s="18">
        <v>0.15</v>
      </c>
      <c r="O3995" s="19">
        <f>Ugovori_OPULJP[[#This Row],[Bespovratna sredstva - Ukupno (EU+Nac) HRK
= Ukupna ugovorena vrijednost bespovratnih sredstava]]*Ugovori_OPULJP[[#This Row],[EU STOPA SUFINANCIRANJA %
EU CO-FINANCING RATE %]]</f>
        <v>327165</v>
      </c>
      <c r="P3995" s="20">
        <f>Ugovori_OPULJP[[#This Row],[Bespovratna sredstva - EU dio - HRK]]/7.5345</f>
        <v>43422.257614971131</v>
      </c>
      <c r="Q3995" s="19">
        <f>Ugovori_OPULJP[[#This Row],[Bespovratna sredstva - Ukupno (EU+Nac) HRK
= Ukupna ugovorena vrijednost bespovratnih sredstava]]*Ugovori_OPULJP[[#This Row],[STOPA NACIONALNOG SUFINANCIRANJA %]]</f>
        <v>57735</v>
      </c>
      <c r="R3995" s="20">
        <f>Ugovori_OPULJP[[#This Row],[Bespovratna sredstva - Nacionalni dio - HRK]]/7.5345</f>
        <v>7662.7513438184351</v>
      </c>
      <c r="S3995" s="21">
        <v>384900</v>
      </c>
      <c r="T3995" s="22">
        <f>Ugovori_OPULJP[[#This Row],[Bespovratna sredstva - Ukupno (EU+Nac) HRK
= Ukupna ugovorena vrijednost bespovratnih sredstava]]/7.5345</f>
        <v>51085.008958789564</v>
      </c>
      <c r="U3995" s="19">
        <v>0</v>
      </c>
      <c r="V3995" s="20">
        <f>Ugovori_OPULJP[[#This Row],[Javni doprinos korisnika - HRK]]/7.5345</f>
        <v>0</v>
      </c>
      <c r="W3995" s="19">
        <v>0</v>
      </c>
      <c r="X3995" s="20">
        <f>Ugovori_OPULJP[[#This Row],[Privatni doprinos korisnika - HRK]]/7.5345</f>
        <v>0</v>
      </c>
      <c r="Y3995" s="21">
        <f>Ugovori_OPULJP[[#This Row],[Bespovratna sredstva - Ukupno (EU+Nac) HRK
= Ukupna ugovorena vrijednost bespovratnih sredstava]]+Ugovori_OPULJP[[#This Row],[Javni doprinos korisnika - HRK]]+Ugovori_OPULJP[[#This Row],[Privatni doprinos korisnika - HRK]]</f>
        <v>384900</v>
      </c>
      <c r="Z3995" s="22">
        <f>Ugovori_OPULJP[[#This Row],[UKUPNI PRIHVATLJIVI IZDACI
TOTAL ELIGIBLE EXPENDITURE
= Bespovratna sredstva ukupno + doprinos korisnika
= Ukupni prihvatljivi troškovi
= Ukupna ugovorena vrijednost projekta HRK]]/7.5345</f>
        <v>51085.008958789564</v>
      </c>
      <c r="AA3995" s="27" t="s">
        <v>2792</v>
      </c>
      <c r="AB3995" s="27" t="s">
        <v>145</v>
      </c>
      <c r="AC3995" s="91" t="s">
        <v>14514</v>
      </c>
      <c r="AD3995" s="33" t="s">
        <v>2794</v>
      </c>
    </row>
    <row r="3996" spans="1:30" ht="88.5" customHeight="1" x14ac:dyDescent="0.3">
      <c r="A3996" s="31" t="s">
        <v>14515</v>
      </c>
      <c r="B3996" s="25" t="s">
        <v>2787</v>
      </c>
      <c r="C3996" s="26" t="s">
        <v>2788</v>
      </c>
      <c r="D3996" s="40" t="s">
        <v>2789</v>
      </c>
      <c r="E3996" s="13" t="s">
        <v>63</v>
      </c>
      <c r="F3996" s="32" t="s">
        <v>14516</v>
      </c>
      <c r="G3996" s="32" t="s">
        <v>4624</v>
      </c>
      <c r="H3996" s="29">
        <v>44502</v>
      </c>
      <c r="I3996" s="29">
        <v>44867</v>
      </c>
      <c r="J3996" s="17" t="str">
        <f>IF(Ugovori_OPULJP[[#This Row],[DATUM ZAVRŠETKA OPERACIJE]]&gt;DATE(2023,12,31),"u provedbi","završen")</f>
        <v>završen</v>
      </c>
      <c r="K3996" s="37" t="s">
        <v>144</v>
      </c>
      <c r="L3996" s="28" t="s">
        <v>21</v>
      </c>
      <c r="M3996" s="18">
        <v>0.85</v>
      </c>
      <c r="N3996" s="18">
        <v>0.15</v>
      </c>
      <c r="O3996" s="19">
        <f>Ugovori_OPULJP[[#This Row],[Bespovratna sredstva - Ukupno (EU+Nac) HRK
= Ukupna ugovorena vrijednost bespovratnih sredstava]]*Ugovori_OPULJP[[#This Row],[EU STOPA SUFINANCIRANJA %
EU CO-FINANCING RATE %]]</f>
        <v>407847.30599999998</v>
      </c>
      <c r="P3996" s="20">
        <f>Ugovori_OPULJP[[#This Row],[Bespovratna sredstva - EU dio - HRK]]/7.5345</f>
        <v>54130.639856659363</v>
      </c>
      <c r="Q3996" s="19">
        <f>Ugovori_OPULJP[[#This Row],[Bespovratna sredstva - Ukupno (EU+Nac) HRK
= Ukupna ugovorena vrijednost bespovratnih sredstava]]*Ugovori_OPULJP[[#This Row],[STOPA NACIONALNOG SUFINANCIRANJA %]]</f>
        <v>71973.053999999989</v>
      </c>
      <c r="R3996" s="20">
        <f>Ugovori_OPULJP[[#This Row],[Bespovratna sredstva - Nacionalni dio - HRK]]/7.5345</f>
        <v>9552.4658570575339</v>
      </c>
      <c r="S3996" s="21">
        <v>479820.36</v>
      </c>
      <c r="T3996" s="22">
        <f>Ugovori_OPULJP[[#This Row],[Bespovratna sredstva - Ukupno (EU+Nac) HRK
= Ukupna ugovorena vrijednost bespovratnih sredstava]]/7.5345</f>
        <v>63683.105713716897</v>
      </c>
      <c r="U3996" s="19">
        <v>0</v>
      </c>
      <c r="V3996" s="20">
        <f>Ugovori_OPULJP[[#This Row],[Javni doprinos korisnika - HRK]]/7.5345</f>
        <v>0</v>
      </c>
      <c r="W3996" s="19">
        <v>0</v>
      </c>
      <c r="X3996" s="20">
        <f>Ugovori_OPULJP[[#This Row],[Privatni doprinos korisnika - HRK]]/7.5345</f>
        <v>0</v>
      </c>
      <c r="Y3996" s="21">
        <f>Ugovori_OPULJP[[#This Row],[Bespovratna sredstva - Ukupno (EU+Nac) HRK
= Ukupna ugovorena vrijednost bespovratnih sredstava]]+Ugovori_OPULJP[[#This Row],[Javni doprinos korisnika - HRK]]+Ugovori_OPULJP[[#This Row],[Privatni doprinos korisnika - HRK]]</f>
        <v>479820.36</v>
      </c>
      <c r="Z3996" s="22">
        <f>Ugovori_OPULJP[[#This Row],[UKUPNI PRIHVATLJIVI IZDACI
TOTAL ELIGIBLE EXPENDITURE
= Bespovratna sredstva ukupno + doprinos korisnika
= Ukupni prihvatljivi troškovi
= Ukupna ugovorena vrijednost projekta HRK]]/7.5345</f>
        <v>63683.105713716897</v>
      </c>
      <c r="AA3996" s="13" t="s">
        <v>2792</v>
      </c>
      <c r="AB3996" s="13" t="s">
        <v>145</v>
      </c>
      <c r="AC3996" s="91" t="s">
        <v>14517</v>
      </c>
      <c r="AD3996" s="33" t="s">
        <v>2794</v>
      </c>
    </row>
    <row r="3997" spans="1:30" ht="88.5" customHeight="1" x14ac:dyDescent="0.3">
      <c r="A3997" s="31" t="s">
        <v>14518</v>
      </c>
      <c r="B3997" s="25" t="s">
        <v>2787</v>
      </c>
      <c r="C3997" s="26" t="s">
        <v>2788</v>
      </c>
      <c r="D3997" s="40" t="s">
        <v>2789</v>
      </c>
      <c r="E3997" s="13" t="s">
        <v>63</v>
      </c>
      <c r="F3997" s="32" t="s">
        <v>14519</v>
      </c>
      <c r="G3997" s="32" t="s">
        <v>14520</v>
      </c>
      <c r="H3997" s="29">
        <v>44502</v>
      </c>
      <c r="I3997" s="29">
        <v>44987</v>
      </c>
      <c r="J3997" s="17" t="str">
        <f>IF(Ugovori_OPULJP[[#This Row],[DATUM ZAVRŠETKA OPERACIJE]]&gt;DATE(2023,12,31),"u provedbi","završen")</f>
        <v>završen</v>
      </c>
      <c r="K3997" s="28" t="s">
        <v>144</v>
      </c>
      <c r="L3997" s="28" t="s">
        <v>21</v>
      </c>
      <c r="M3997" s="18">
        <v>0.85</v>
      </c>
      <c r="N3997" s="18">
        <v>0.15</v>
      </c>
      <c r="O3997" s="19">
        <f>Ugovori_OPULJP[[#This Row],[Bespovratna sredstva - Ukupno (EU+Nac) HRK
= Ukupna ugovorena vrijednost bespovratnih sredstava]]*Ugovori_OPULJP[[#This Row],[EU STOPA SUFINANCIRANJA %
EU CO-FINANCING RATE %]]</f>
        <v>350691.04499999998</v>
      </c>
      <c r="P3997" s="20">
        <f>Ugovori_OPULJP[[#This Row],[Bespovratna sredstva - EU dio - HRK]]/7.5345</f>
        <v>46544.70037826</v>
      </c>
      <c r="Q3997" s="19">
        <f>Ugovori_OPULJP[[#This Row],[Bespovratna sredstva - Ukupno (EU+Nac) HRK
= Ukupna ugovorena vrijednost bespovratnih sredstava]]*Ugovori_OPULJP[[#This Row],[STOPA NACIONALNOG SUFINANCIRANJA %]]</f>
        <v>61886.654999999999</v>
      </c>
      <c r="R3997" s="20">
        <f>Ugovori_OPULJP[[#This Row],[Bespovratna sredstva - Nacionalni dio - HRK]]/7.5345</f>
        <v>8213.7706549870582</v>
      </c>
      <c r="S3997" s="21">
        <v>412577.7</v>
      </c>
      <c r="T3997" s="22">
        <f>Ugovori_OPULJP[[#This Row],[Bespovratna sredstva - Ukupno (EU+Nac) HRK
= Ukupna ugovorena vrijednost bespovratnih sredstava]]/7.5345</f>
        <v>54758.471033247064</v>
      </c>
      <c r="U3997" s="19">
        <v>0</v>
      </c>
      <c r="V3997" s="20">
        <f>Ugovori_OPULJP[[#This Row],[Javni doprinos korisnika - HRK]]/7.5345</f>
        <v>0</v>
      </c>
      <c r="W3997" s="19">
        <v>0</v>
      </c>
      <c r="X3997" s="20">
        <f>Ugovori_OPULJP[[#This Row],[Privatni doprinos korisnika - HRK]]/7.5345</f>
        <v>0</v>
      </c>
      <c r="Y3997" s="21">
        <f>Ugovori_OPULJP[[#This Row],[Bespovratna sredstva - Ukupno (EU+Nac) HRK
= Ukupna ugovorena vrijednost bespovratnih sredstava]]+Ugovori_OPULJP[[#This Row],[Javni doprinos korisnika - HRK]]+Ugovori_OPULJP[[#This Row],[Privatni doprinos korisnika - HRK]]</f>
        <v>412577.7</v>
      </c>
      <c r="Z3997" s="22">
        <f>Ugovori_OPULJP[[#This Row],[UKUPNI PRIHVATLJIVI IZDACI
TOTAL ELIGIBLE EXPENDITURE
= Bespovratna sredstva ukupno + doprinos korisnika
= Ukupni prihvatljivi troškovi
= Ukupna ugovorena vrijednost projekta HRK]]/7.5345</f>
        <v>54758.471033247064</v>
      </c>
      <c r="AA3997" s="13" t="s">
        <v>2792</v>
      </c>
      <c r="AB3997" s="13" t="s">
        <v>145</v>
      </c>
      <c r="AC3997" s="91" t="s">
        <v>14521</v>
      </c>
      <c r="AD3997" s="33" t="s">
        <v>2794</v>
      </c>
    </row>
    <row r="3998" spans="1:30" ht="88.5" customHeight="1" x14ac:dyDescent="0.3">
      <c r="A3998" s="36" t="s">
        <v>14522</v>
      </c>
      <c r="B3998" s="25" t="s">
        <v>2787</v>
      </c>
      <c r="C3998" s="26" t="s">
        <v>2788</v>
      </c>
      <c r="D3998" s="40" t="s">
        <v>2789</v>
      </c>
      <c r="E3998" s="13" t="s">
        <v>63</v>
      </c>
      <c r="F3998" s="32" t="s">
        <v>14523</v>
      </c>
      <c r="G3998" s="32" t="s">
        <v>14524</v>
      </c>
      <c r="H3998" s="29">
        <v>44925</v>
      </c>
      <c r="I3998" s="29">
        <v>45473</v>
      </c>
      <c r="J3998" s="17" t="str">
        <f>IF(Ugovori_OPULJP[[#This Row],[DATUM ZAVRŠETKA OPERACIJE]]&gt;DATE(2023,12,31),"u provedbi","završen")</f>
        <v>u provedbi</v>
      </c>
      <c r="K3998" s="28" t="s">
        <v>66</v>
      </c>
      <c r="L3998" s="15" t="s">
        <v>66</v>
      </c>
      <c r="M3998" s="18">
        <v>0.85</v>
      </c>
      <c r="N3998" s="18">
        <v>0.15</v>
      </c>
      <c r="O3998" s="19">
        <f>Ugovori_OPULJP[[#This Row],[Bespovratna sredstva - Ukupno (EU+Nac) HRK
= Ukupna ugovorena vrijednost bespovratnih sredstava]]*Ugovori_OPULJP[[#This Row],[EU STOPA SUFINANCIRANJA %
EU CO-FINANCING RATE %]]</f>
        <v>418090.37550000002</v>
      </c>
      <c r="P3998" s="20">
        <f>Ugovori_OPULJP[[#This Row],[Bespovratna sredstva - EU dio - HRK]]/7.5345</f>
        <v>55490.128807485569</v>
      </c>
      <c r="Q3998" s="19">
        <f>Ugovori_OPULJP[[#This Row],[Bespovratna sredstva - Ukupno (EU+Nac) HRK
= Ukupna ugovorena vrijednost bespovratnih sredstava]]*Ugovori_OPULJP[[#This Row],[STOPA NACIONALNOG SUFINANCIRANJA %]]</f>
        <v>73780.654500000004</v>
      </c>
      <c r="R3998" s="20">
        <f>Ugovori_OPULJP[[#This Row],[Bespovratna sredstva - Nacionalni dio - HRK]]/7.5345</f>
        <v>9792.375671909218</v>
      </c>
      <c r="S3998" s="21">
        <v>491871.03</v>
      </c>
      <c r="T3998" s="20">
        <f>Ugovori_OPULJP[[#This Row],[Bespovratna sredstva - Ukupno (EU+Nac) HRK
= Ukupna ugovorena vrijednost bespovratnih sredstava]]/7.5345</f>
        <v>65282.504479394782</v>
      </c>
      <c r="U3998" s="19">
        <v>0</v>
      </c>
      <c r="V3998" s="20">
        <f>Ugovori_OPULJP[[#This Row],[Javni doprinos korisnika - HRK]]/7.5345</f>
        <v>0</v>
      </c>
      <c r="W3998" s="19">
        <v>0</v>
      </c>
      <c r="X3998" s="20">
        <f>Ugovori_OPULJP[[#This Row],[Privatni doprinos korisnika - HRK]]/7.5345</f>
        <v>0</v>
      </c>
      <c r="Y3998" s="21">
        <f>Ugovori_OPULJP[[#This Row],[Bespovratna sredstva - Ukupno (EU+Nac) HRK
= Ukupna ugovorena vrijednost bespovratnih sredstava]]+Ugovori_OPULJP[[#This Row],[Javni doprinos korisnika - HRK]]+Ugovori_OPULJP[[#This Row],[Privatni doprinos korisnika - HRK]]</f>
        <v>491871.03</v>
      </c>
      <c r="Z3998" s="22">
        <f>Ugovori_OPULJP[[#This Row],[UKUPNI PRIHVATLJIVI IZDACI
TOTAL ELIGIBLE EXPENDITURE
= Bespovratna sredstva ukupno + doprinos korisnika
= Ukupni prihvatljivi troškovi
= Ukupna ugovorena vrijednost projekta HRK]]/7.5345</f>
        <v>65282.504479394782</v>
      </c>
      <c r="AA3998" s="13" t="s">
        <v>2792</v>
      </c>
      <c r="AB3998" s="13" t="s">
        <v>145</v>
      </c>
      <c r="AC3998" s="91" t="s">
        <v>14525</v>
      </c>
      <c r="AD3998" s="12" t="s">
        <v>2794</v>
      </c>
    </row>
    <row r="3999" spans="1:30" ht="88.5" customHeight="1" x14ac:dyDescent="0.3">
      <c r="A3999" s="31" t="s">
        <v>14526</v>
      </c>
      <c r="B3999" s="25" t="s">
        <v>2787</v>
      </c>
      <c r="C3999" s="26" t="s">
        <v>2788</v>
      </c>
      <c r="D3999" s="40" t="s">
        <v>2789</v>
      </c>
      <c r="E3999" s="13" t="s">
        <v>63</v>
      </c>
      <c r="F3999" s="32" t="s">
        <v>14527</v>
      </c>
      <c r="G3999" s="32" t="s">
        <v>112</v>
      </c>
      <c r="H3999" s="29">
        <v>44923</v>
      </c>
      <c r="I3999" s="29">
        <v>45288</v>
      </c>
      <c r="J3999" s="17" t="str">
        <f>IF(Ugovori_OPULJP[[#This Row],[DATUM ZAVRŠETKA OPERACIJE]]&gt;DATE(2023,12,31),"u provedbi","završen")</f>
        <v>završen</v>
      </c>
      <c r="K3999" s="15" t="s">
        <v>21</v>
      </c>
      <c r="L3999" s="28" t="s">
        <v>21</v>
      </c>
      <c r="M3999" s="18">
        <v>0.85</v>
      </c>
      <c r="N3999" s="18">
        <v>0.15</v>
      </c>
      <c r="O3999" s="19">
        <f>Ugovori_OPULJP[[#This Row],[Bespovratna sredstva - Ukupno (EU+Nac) HRK
= Ukupna ugovorena vrijednost bespovratnih sredstava]]*Ugovori_OPULJP[[#This Row],[EU STOPA SUFINANCIRANJA %
EU CO-FINANCING RATE %]]</f>
        <v>375685.98349999997</v>
      </c>
      <c r="P3999" s="20">
        <f>Ugovori_OPULJP[[#This Row],[Bespovratna sredstva - EU dio - HRK]]/7.5345</f>
        <v>49862.098812130862</v>
      </c>
      <c r="Q3999" s="19">
        <f>Ugovori_OPULJP[[#This Row],[Bespovratna sredstva - Ukupno (EU+Nac) HRK
= Ukupna ugovorena vrijednost bespovratnih sredstava]]*Ugovori_OPULJP[[#This Row],[STOPA NACIONALNOG SUFINANCIRANJA %]]</f>
        <v>66297.526499999993</v>
      </c>
      <c r="R3999" s="20">
        <f>Ugovori_OPULJP[[#This Row],[Bespovratna sredstva - Nacionalni dio - HRK]]/7.5345</f>
        <v>8799.1939080230932</v>
      </c>
      <c r="S3999" s="21">
        <v>441983.51</v>
      </c>
      <c r="T3999" s="20">
        <f>Ugovori_OPULJP[[#This Row],[Bespovratna sredstva - Ukupno (EU+Nac) HRK
= Ukupna ugovorena vrijednost bespovratnih sredstava]]/7.5345</f>
        <v>58661.292720153957</v>
      </c>
      <c r="U3999" s="19">
        <v>0</v>
      </c>
      <c r="V3999" s="20">
        <f>Ugovori_OPULJP[[#This Row],[Javni doprinos korisnika - HRK]]/7.5345</f>
        <v>0</v>
      </c>
      <c r="W3999" s="19">
        <v>0</v>
      </c>
      <c r="X3999" s="20">
        <f>Ugovori_OPULJP[[#This Row],[Privatni doprinos korisnika - HRK]]/7.5345</f>
        <v>0</v>
      </c>
      <c r="Y3999" s="21">
        <f>Ugovori_OPULJP[[#This Row],[Bespovratna sredstva - Ukupno (EU+Nac) HRK
= Ukupna ugovorena vrijednost bespovratnih sredstava]]+Ugovori_OPULJP[[#This Row],[Javni doprinos korisnika - HRK]]+Ugovori_OPULJP[[#This Row],[Privatni doprinos korisnika - HRK]]</f>
        <v>441983.51</v>
      </c>
      <c r="Z3999" s="22">
        <f>Ugovori_OPULJP[[#This Row],[UKUPNI PRIHVATLJIVI IZDACI
TOTAL ELIGIBLE EXPENDITURE
= Bespovratna sredstva ukupno + doprinos korisnika
= Ukupni prihvatljivi troškovi
= Ukupna ugovorena vrijednost projekta HRK]]/7.5345</f>
        <v>58661.292720153957</v>
      </c>
      <c r="AA3999" s="13" t="s">
        <v>2792</v>
      </c>
      <c r="AB3999" s="13" t="s">
        <v>145</v>
      </c>
      <c r="AC3999" s="91" t="s">
        <v>14528</v>
      </c>
      <c r="AD3999" s="12" t="s">
        <v>2794</v>
      </c>
    </row>
    <row r="4000" spans="1:30" ht="88.5" customHeight="1" x14ac:dyDescent="0.3">
      <c r="A4000" s="31" t="s">
        <v>14529</v>
      </c>
      <c r="B4000" s="25" t="s">
        <v>2787</v>
      </c>
      <c r="C4000" s="26" t="s">
        <v>2788</v>
      </c>
      <c r="D4000" s="40" t="s">
        <v>2789</v>
      </c>
      <c r="E4000" s="13" t="s">
        <v>63</v>
      </c>
      <c r="F4000" s="32" t="s">
        <v>14530</v>
      </c>
      <c r="G4000" s="32" t="s">
        <v>581</v>
      </c>
      <c r="H4000" s="29">
        <v>44522</v>
      </c>
      <c r="I4000" s="29">
        <v>44887</v>
      </c>
      <c r="J4000" s="17" t="str">
        <f>IF(Ugovori_OPULJP[[#This Row],[DATUM ZAVRŠETKA OPERACIJE]]&gt;DATE(2023,12,31),"u provedbi","završen")</f>
        <v>završen</v>
      </c>
      <c r="K4000" s="28" t="s">
        <v>262</v>
      </c>
      <c r="L4000" s="28" t="s">
        <v>262</v>
      </c>
      <c r="M4000" s="18">
        <v>0.85</v>
      </c>
      <c r="N4000" s="18">
        <v>0.15</v>
      </c>
      <c r="O4000" s="19">
        <f>Ugovori_OPULJP[[#This Row],[Bespovratna sredstva - Ukupno (EU+Nac) HRK
= Ukupna ugovorena vrijednost bespovratnih sredstava]]*Ugovori_OPULJP[[#This Row],[EU STOPA SUFINANCIRANJA %
EU CO-FINANCING RATE %]]</f>
        <v>368758.04149999999</v>
      </c>
      <c r="P4000" s="20">
        <f>Ugovori_OPULJP[[#This Row],[Bespovratna sredstva - EU dio - HRK]]/7.5345</f>
        <v>48942.602893357216</v>
      </c>
      <c r="Q4000" s="19">
        <f>Ugovori_OPULJP[[#This Row],[Bespovratna sredstva - Ukupno (EU+Nac) HRK
= Ukupna ugovorena vrijednost bespovratnih sredstava]]*Ugovori_OPULJP[[#This Row],[STOPA NACIONALNOG SUFINANCIRANJA %]]</f>
        <v>65074.948499999999</v>
      </c>
      <c r="R4000" s="20">
        <f>Ugovori_OPULJP[[#This Row],[Bespovratna sredstva - Nacionalni dio - HRK]]/7.5345</f>
        <v>8636.9299223571561</v>
      </c>
      <c r="S4000" s="21">
        <v>433832.99</v>
      </c>
      <c r="T4000" s="22">
        <f>Ugovori_OPULJP[[#This Row],[Bespovratna sredstva - Ukupno (EU+Nac) HRK
= Ukupna ugovorena vrijednost bespovratnih sredstava]]/7.5345</f>
        <v>57579.532815714374</v>
      </c>
      <c r="U4000" s="19">
        <v>0</v>
      </c>
      <c r="V4000" s="20">
        <f>Ugovori_OPULJP[[#This Row],[Javni doprinos korisnika - HRK]]/7.5345</f>
        <v>0</v>
      </c>
      <c r="W4000" s="19">
        <v>0</v>
      </c>
      <c r="X4000" s="20">
        <f>Ugovori_OPULJP[[#This Row],[Privatni doprinos korisnika - HRK]]/7.5345</f>
        <v>0</v>
      </c>
      <c r="Y4000" s="21">
        <v>433832.99</v>
      </c>
      <c r="Z4000" s="22">
        <f>Ugovori_OPULJP[[#This Row],[UKUPNI PRIHVATLJIVI IZDACI
TOTAL ELIGIBLE EXPENDITURE
= Bespovratna sredstva ukupno + doprinos korisnika
= Ukupni prihvatljivi troškovi
= Ukupna ugovorena vrijednost projekta HRK]]/7.5345</f>
        <v>57579.532815714374</v>
      </c>
      <c r="AA4000" s="13" t="s">
        <v>2792</v>
      </c>
      <c r="AB4000" s="13" t="s">
        <v>145</v>
      </c>
      <c r="AC4000" s="91" t="s">
        <v>14531</v>
      </c>
      <c r="AD4000" s="33" t="s">
        <v>2794</v>
      </c>
    </row>
    <row r="4001" spans="1:30" ht="88.5" customHeight="1" x14ac:dyDescent="0.3">
      <c r="A4001" s="31" t="s">
        <v>14532</v>
      </c>
      <c r="B4001" s="25" t="s">
        <v>2787</v>
      </c>
      <c r="C4001" s="26" t="s">
        <v>2788</v>
      </c>
      <c r="D4001" s="40" t="s">
        <v>2789</v>
      </c>
      <c r="E4001" s="13" t="s">
        <v>63</v>
      </c>
      <c r="F4001" s="32" t="s">
        <v>14533</v>
      </c>
      <c r="G4001" s="32" t="s">
        <v>1652</v>
      </c>
      <c r="H4001" s="29">
        <v>44502</v>
      </c>
      <c r="I4001" s="29">
        <v>44959</v>
      </c>
      <c r="J4001" s="17" t="str">
        <f>IF(Ugovori_OPULJP[[#This Row],[DATUM ZAVRŠETKA OPERACIJE]]&gt;DATE(2023,12,31),"u provedbi","završen")</f>
        <v>završen</v>
      </c>
      <c r="K4001" s="37" t="s">
        <v>144</v>
      </c>
      <c r="L4001" s="28" t="s">
        <v>21</v>
      </c>
      <c r="M4001" s="18">
        <v>0.85</v>
      </c>
      <c r="N4001" s="18">
        <v>0.15</v>
      </c>
      <c r="O4001" s="19">
        <f>Ugovori_OPULJP[[#This Row],[Bespovratna sredstva - Ukupno (EU+Nac) HRK
= Ukupna ugovorena vrijednost bespovratnih sredstava]]*Ugovori_OPULJP[[#This Row],[EU STOPA SUFINANCIRANJA %
EU CO-FINANCING RATE %]]</f>
        <v>403498.33199999999</v>
      </c>
      <c r="P4001" s="20">
        <f>Ugovori_OPULJP[[#This Row],[Bespovratna sredstva - EU dio - HRK]]/7.5345</f>
        <v>53553.431813657175</v>
      </c>
      <c r="Q4001" s="19">
        <f>Ugovori_OPULJP[[#This Row],[Bespovratna sredstva - Ukupno (EU+Nac) HRK
= Ukupna ugovorena vrijednost bespovratnih sredstava]]*Ugovori_OPULJP[[#This Row],[STOPA NACIONALNOG SUFINANCIRANJA %]]</f>
        <v>71205.587999999989</v>
      </c>
      <c r="R4001" s="20">
        <f>Ugovori_OPULJP[[#This Row],[Bespovratna sredstva - Nacionalni dio - HRK]]/7.5345</f>
        <v>9450.605614174794</v>
      </c>
      <c r="S4001" s="21">
        <v>474703.92</v>
      </c>
      <c r="T4001" s="22">
        <f>Ugovori_OPULJP[[#This Row],[Bespovratna sredstva - Ukupno (EU+Nac) HRK
= Ukupna ugovorena vrijednost bespovratnih sredstava]]/7.5345</f>
        <v>63004.037427831965</v>
      </c>
      <c r="U4001" s="19">
        <v>0</v>
      </c>
      <c r="V4001" s="20">
        <f>Ugovori_OPULJP[[#This Row],[Javni doprinos korisnika - HRK]]/7.5345</f>
        <v>0</v>
      </c>
      <c r="W4001" s="19">
        <v>0</v>
      </c>
      <c r="X4001" s="20">
        <f>Ugovori_OPULJP[[#This Row],[Privatni doprinos korisnika - HRK]]/7.5345</f>
        <v>0</v>
      </c>
      <c r="Y4001" s="21">
        <f>Ugovori_OPULJP[[#This Row],[Bespovratna sredstva - Ukupno (EU+Nac) HRK
= Ukupna ugovorena vrijednost bespovratnih sredstava]]+Ugovori_OPULJP[[#This Row],[Javni doprinos korisnika - HRK]]+Ugovori_OPULJP[[#This Row],[Privatni doprinos korisnika - HRK]]</f>
        <v>474703.92</v>
      </c>
      <c r="Z4001" s="22">
        <f>Ugovori_OPULJP[[#This Row],[UKUPNI PRIHVATLJIVI IZDACI
TOTAL ELIGIBLE EXPENDITURE
= Bespovratna sredstva ukupno + doprinos korisnika
= Ukupni prihvatljivi troškovi
= Ukupna ugovorena vrijednost projekta HRK]]/7.5345</f>
        <v>63004.037427831965</v>
      </c>
      <c r="AA4001" s="13" t="s">
        <v>2792</v>
      </c>
      <c r="AB4001" s="13" t="s">
        <v>145</v>
      </c>
      <c r="AC4001" s="91" t="s">
        <v>14534</v>
      </c>
      <c r="AD4001" s="33" t="s">
        <v>2794</v>
      </c>
    </row>
    <row r="4002" spans="1:30" ht="88.5" customHeight="1" x14ac:dyDescent="0.3">
      <c r="A4002" s="31" t="s">
        <v>14535</v>
      </c>
      <c r="B4002" s="25" t="s">
        <v>2787</v>
      </c>
      <c r="C4002" s="26" t="s">
        <v>2788</v>
      </c>
      <c r="D4002" s="40" t="s">
        <v>2789</v>
      </c>
      <c r="E4002" s="13" t="s">
        <v>63</v>
      </c>
      <c r="F4002" s="32" t="s">
        <v>14536</v>
      </c>
      <c r="G4002" s="32" t="s">
        <v>5076</v>
      </c>
      <c r="H4002" s="29">
        <v>44923</v>
      </c>
      <c r="I4002" s="29">
        <v>45471</v>
      </c>
      <c r="J4002" s="17" t="str">
        <f>IF(Ugovori_OPULJP[[#This Row],[DATUM ZAVRŠETKA OPERACIJE]]&gt;DATE(2023,12,31),"u provedbi","završen")</f>
        <v>u provedbi</v>
      </c>
      <c r="K4002" s="15" t="s">
        <v>117</v>
      </c>
      <c r="L4002" s="15" t="s">
        <v>117</v>
      </c>
      <c r="M4002" s="18">
        <v>0.85</v>
      </c>
      <c r="N4002" s="18">
        <v>0.15</v>
      </c>
      <c r="O4002" s="19">
        <f>Ugovori_OPULJP[[#This Row],[Bespovratna sredstva - Ukupno (EU+Nac) HRK
= Ukupna ugovorena vrijednost bespovratnih sredstava]]*Ugovori_OPULJP[[#This Row],[EU STOPA SUFINANCIRANJA %
EU CO-FINANCING RATE %]]</f>
        <v>333484.342</v>
      </c>
      <c r="P4002" s="20">
        <f>Ugovori_OPULJP[[#This Row],[Bespovratna sredstva - EU dio - HRK]]/7.5345</f>
        <v>44260.978432543634</v>
      </c>
      <c r="Q4002" s="19">
        <f>Ugovori_OPULJP[[#This Row],[Bespovratna sredstva - Ukupno (EU+Nac) HRK
= Ukupna ugovorena vrijednost bespovratnih sredstava]]*Ugovori_OPULJP[[#This Row],[STOPA NACIONALNOG SUFINANCIRANJA %]]</f>
        <v>58850.178</v>
      </c>
      <c r="R4002" s="20">
        <f>Ugovori_OPULJP[[#This Row],[Bespovratna sredstva - Nacionalni dio - HRK]]/7.5345</f>
        <v>7810.7608998606402</v>
      </c>
      <c r="S4002" s="21">
        <v>392334.52</v>
      </c>
      <c r="T4002" s="20">
        <f>Ugovori_OPULJP[[#This Row],[Bespovratna sredstva - Ukupno (EU+Nac) HRK
= Ukupna ugovorena vrijednost bespovratnih sredstava]]/7.5345</f>
        <v>52071.739332404271</v>
      </c>
      <c r="U4002" s="19">
        <v>0</v>
      </c>
      <c r="V4002" s="20">
        <f>Ugovori_OPULJP[[#This Row],[Javni doprinos korisnika - HRK]]/7.5345</f>
        <v>0</v>
      </c>
      <c r="W4002" s="19">
        <v>0</v>
      </c>
      <c r="X4002" s="20">
        <f>Ugovori_OPULJP[[#This Row],[Privatni doprinos korisnika - HRK]]/7.5345</f>
        <v>0</v>
      </c>
      <c r="Y4002" s="21">
        <f>Ugovori_OPULJP[[#This Row],[Bespovratna sredstva - Ukupno (EU+Nac) HRK
= Ukupna ugovorena vrijednost bespovratnih sredstava]]+Ugovori_OPULJP[[#This Row],[Javni doprinos korisnika - HRK]]+Ugovori_OPULJP[[#This Row],[Privatni doprinos korisnika - HRK]]</f>
        <v>392334.52</v>
      </c>
      <c r="Z4002" s="22">
        <f>Ugovori_OPULJP[[#This Row],[UKUPNI PRIHVATLJIVI IZDACI
TOTAL ELIGIBLE EXPENDITURE
= Bespovratna sredstva ukupno + doprinos korisnika
= Ukupni prihvatljivi troškovi
= Ukupna ugovorena vrijednost projekta HRK]]/7.5345</f>
        <v>52071.739332404271</v>
      </c>
      <c r="AA4002" s="13" t="s">
        <v>2792</v>
      </c>
      <c r="AB4002" s="13" t="s">
        <v>145</v>
      </c>
      <c r="AC4002" s="91" t="s">
        <v>14537</v>
      </c>
      <c r="AD4002" s="12" t="s">
        <v>2794</v>
      </c>
    </row>
    <row r="4003" spans="1:30" ht="88.5" customHeight="1" x14ac:dyDescent="0.3">
      <c r="A4003" s="31" t="s">
        <v>14538</v>
      </c>
      <c r="B4003" s="25" t="s">
        <v>2787</v>
      </c>
      <c r="C4003" s="26" t="s">
        <v>2788</v>
      </c>
      <c r="D4003" s="40" t="s">
        <v>2789</v>
      </c>
      <c r="E4003" s="13" t="s">
        <v>63</v>
      </c>
      <c r="F4003" s="32" t="s">
        <v>14539</v>
      </c>
      <c r="G4003" s="32" t="s">
        <v>14540</v>
      </c>
      <c r="H4003" s="29">
        <v>44922</v>
      </c>
      <c r="I4003" s="29">
        <v>45349</v>
      </c>
      <c r="J4003" s="17" t="str">
        <f>IF(Ugovori_OPULJP[[#This Row],[DATUM ZAVRŠETKA OPERACIJE]]&gt;DATE(2023,12,31),"u provedbi","završen")</f>
        <v>u provedbi</v>
      </c>
      <c r="K4003" s="28" t="s">
        <v>380</v>
      </c>
      <c r="L4003" s="15" t="s">
        <v>380</v>
      </c>
      <c r="M4003" s="18">
        <v>0.85</v>
      </c>
      <c r="N4003" s="18">
        <v>0.15</v>
      </c>
      <c r="O4003" s="19">
        <f>Ugovori_OPULJP[[#This Row],[Bespovratna sredstva - Ukupno (EU+Nac) HRK
= Ukupna ugovorena vrijednost bespovratnih sredstava]]*Ugovori_OPULJP[[#This Row],[EU STOPA SUFINANCIRANJA %
EU CO-FINANCING RATE %]]</f>
        <v>388209.8835</v>
      </c>
      <c r="P4003" s="20">
        <f>Ugovori_OPULJP[[#This Row],[Bespovratna sredstva - EU dio - HRK]]/7.5345</f>
        <v>51524.305992434798</v>
      </c>
      <c r="Q4003" s="19">
        <f>Ugovori_OPULJP[[#This Row],[Bespovratna sredstva - Ukupno (EU+Nac) HRK
= Ukupna ugovorena vrijednost bespovratnih sredstava]]*Ugovori_OPULJP[[#This Row],[STOPA NACIONALNOG SUFINANCIRANJA %]]</f>
        <v>68507.626499999998</v>
      </c>
      <c r="R4003" s="20">
        <f>Ugovori_OPULJP[[#This Row],[Bespovratna sredstva - Nacionalni dio - HRK]]/7.5345</f>
        <v>9092.5245869002574</v>
      </c>
      <c r="S4003" s="21">
        <v>456717.51</v>
      </c>
      <c r="T4003" s="20">
        <f>Ugovori_OPULJP[[#This Row],[Bespovratna sredstva - Ukupno (EU+Nac) HRK
= Ukupna ugovorena vrijednost bespovratnih sredstava]]/7.5345</f>
        <v>60616.830579335059</v>
      </c>
      <c r="U4003" s="19">
        <v>0</v>
      </c>
      <c r="V4003" s="20">
        <f>Ugovori_OPULJP[[#This Row],[Javni doprinos korisnika - HRK]]/7.5345</f>
        <v>0</v>
      </c>
      <c r="W4003" s="19">
        <v>0</v>
      </c>
      <c r="X4003" s="20">
        <f>Ugovori_OPULJP[[#This Row],[Privatni doprinos korisnika - HRK]]/7.5345</f>
        <v>0</v>
      </c>
      <c r="Y4003" s="21">
        <f>Ugovori_OPULJP[[#This Row],[Bespovratna sredstva - Ukupno (EU+Nac) HRK
= Ukupna ugovorena vrijednost bespovratnih sredstava]]+Ugovori_OPULJP[[#This Row],[Javni doprinos korisnika - HRK]]+Ugovori_OPULJP[[#This Row],[Privatni doprinos korisnika - HRK]]</f>
        <v>456717.51</v>
      </c>
      <c r="Z4003" s="22">
        <f>Ugovori_OPULJP[[#This Row],[UKUPNI PRIHVATLJIVI IZDACI
TOTAL ELIGIBLE EXPENDITURE
= Bespovratna sredstva ukupno + doprinos korisnika
= Ukupni prihvatljivi troškovi
= Ukupna ugovorena vrijednost projekta HRK]]/7.5345</f>
        <v>60616.830579335059</v>
      </c>
      <c r="AA4003" s="13" t="s">
        <v>2792</v>
      </c>
      <c r="AB4003" s="13" t="s">
        <v>145</v>
      </c>
      <c r="AC4003" s="91" t="s">
        <v>14541</v>
      </c>
      <c r="AD4003" s="12" t="s">
        <v>2794</v>
      </c>
    </row>
    <row r="4004" spans="1:30" ht="88.5" customHeight="1" x14ac:dyDescent="0.3">
      <c r="A4004" s="31" t="s">
        <v>14542</v>
      </c>
      <c r="B4004" s="25" t="s">
        <v>2787</v>
      </c>
      <c r="C4004" s="26" t="s">
        <v>2788</v>
      </c>
      <c r="D4004" s="40" t="s">
        <v>2789</v>
      </c>
      <c r="E4004" s="13" t="s">
        <v>63</v>
      </c>
      <c r="F4004" s="32" t="s">
        <v>14543</v>
      </c>
      <c r="G4004" s="32" t="s">
        <v>888</v>
      </c>
      <c r="H4004" s="29">
        <v>44502</v>
      </c>
      <c r="I4004" s="29">
        <v>44959</v>
      </c>
      <c r="J4004" s="17" t="str">
        <f>IF(Ugovori_OPULJP[[#This Row],[DATUM ZAVRŠETKA OPERACIJE]]&gt;DATE(2023,12,31),"u provedbi","završen")</f>
        <v>završen</v>
      </c>
      <c r="K4004" s="37" t="s">
        <v>535</v>
      </c>
      <c r="L4004" s="28" t="s">
        <v>262</v>
      </c>
      <c r="M4004" s="18">
        <v>0.85</v>
      </c>
      <c r="N4004" s="18">
        <v>0.15</v>
      </c>
      <c r="O4004" s="19">
        <f>Ugovori_OPULJP[[#This Row],[Bespovratna sredstva - Ukupno (EU+Nac) HRK
= Ukupna ugovorena vrijednost bespovratnih sredstava]]*Ugovori_OPULJP[[#This Row],[EU STOPA SUFINANCIRANJA %
EU CO-FINANCING RATE %]]</f>
        <v>403379.15350000001</v>
      </c>
      <c r="P4004" s="20">
        <f>Ugovori_OPULJP[[#This Row],[Bespovratna sredstva - EU dio - HRK]]/7.5345</f>
        <v>53537.614108434536</v>
      </c>
      <c r="Q4004" s="19">
        <f>Ugovori_OPULJP[[#This Row],[Bespovratna sredstva - Ukupno (EU+Nac) HRK
= Ukupna ugovorena vrijednost bespovratnih sredstava]]*Ugovori_OPULJP[[#This Row],[STOPA NACIONALNOG SUFINANCIRANJA %]]</f>
        <v>71184.556500000006</v>
      </c>
      <c r="R4004" s="20">
        <f>Ugovori_OPULJP[[#This Row],[Bespovratna sredstva - Nacionalni dio - HRK]]/7.5345</f>
        <v>9447.8142544296243</v>
      </c>
      <c r="S4004" s="21">
        <v>474563.71</v>
      </c>
      <c r="T4004" s="22">
        <f>Ugovori_OPULJP[[#This Row],[Bespovratna sredstva - Ukupno (EU+Nac) HRK
= Ukupna ugovorena vrijednost bespovratnih sredstava]]/7.5345</f>
        <v>62985.428362864157</v>
      </c>
      <c r="U4004" s="19">
        <v>0</v>
      </c>
      <c r="V4004" s="20">
        <f>Ugovori_OPULJP[[#This Row],[Javni doprinos korisnika - HRK]]/7.5345</f>
        <v>0</v>
      </c>
      <c r="W4004" s="19">
        <v>0</v>
      </c>
      <c r="X4004" s="20">
        <f>Ugovori_OPULJP[[#This Row],[Privatni doprinos korisnika - HRK]]/7.5345</f>
        <v>0</v>
      </c>
      <c r="Y4004" s="21">
        <f>Ugovori_OPULJP[[#This Row],[Bespovratna sredstva - Ukupno (EU+Nac) HRK
= Ukupna ugovorena vrijednost bespovratnih sredstava]]+Ugovori_OPULJP[[#This Row],[Javni doprinos korisnika - HRK]]+Ugovori_OPULJP[[#This Row],[Privatni doprinos korisnika - HRK]]</f>
        <v>474563.71</v>
      </c>
      <c r="Z4004" s="22">
        <f>Ugovori_OPULJP[[#This Row],[UKUPNI PRIHVATLJIVI IZDACI
TOTAL ELIGIBLE EXPENDITURE
= Bespovratna sredstva ukupno + doprinos korisnika
= Ukupni prihvatljivi troškovi
= Ukupna ugovorena vrijednost projekta HRK]]/7.5345</f>
        <v>62985.428362864157</v>
      </c>
      <c r="AA4004" s="13" t="s">
        <v>2792</v>
      </c>
      <c r="AB4004" s="13" t="s">
        <v>145</v>
      </c>
      <c r="AC4004" s="91" t="s">
        <v>14544</v>
      </c>
      <c r="AD4004" s="33" t="s">
        <v>2794</v>
      </c>
    </row>
    <row r="4005" spans="1:30" ht="88.5" customHeight="1" x14ac:dyDescent="0.3">
      <c r="A4005" s="31" t="s">
        <v>14545</v>
      </c>
      <c r="B4005" s="25" t="s">
        <v>2787</v>
      </c>
      <c r="C4005" s="26" t="s">
        <v>2788</v>
      </c>
      <c r="D4005" s="40" t="s">
        <v>2789</v>
      </c>
      <c r="E4005" s="13" t="s">
        <v>63</v>
      </c>
      <c r="F4005" s="32" t="s">
        <v>14546</v>
      </c>
      <c r="G4005" s="32" t="s">
        <v>14547</v>
      </c>
      <c r="H4005" s="29">
        <v>44560</v>
      </c>
      <c r="I4005" s="29">
        <v>45107</v>
      </c>
      <c r="J4005" s="17" t="str">
        <f>IF(Ugovori_OPULJP[[#This Row],[DATUM ZAVRŠETKA OPERACIJE]]&gt;DATE(2023,12,31),"u provedbi","završen")</f>
        <v>završen</v>
      </c>
      <c r="K4005" s="28" t="s">
        <v>144</v>
      </c>
      <c r="L4005" s="28" t="s">
        <v>144</v>
      </c>
      <c r="M4005" s="46" t="s">
        <v>3114</v>
      </c>
      <c r="N4005" s="18">
        <v>0.15</v>
      </c>
      <c r="O4005" s="19">
        <f>Ugovori_OPULJP[[#This Row],[Bespovratna sredstva - Ukupno (EU+Nac) HRK
= Ukupna ugovorena vrijednost bespovratnih sredstava]]*Ugovori_OPULJP[[#This Row],[EU STOPA SUFINANCIRANJA %
EU CO-FINANCING RATE %]]</f>
        <v>418243.34149999998</v>
      </c>
      <c r="P4005" s="20">
        <f>Ugovori_OPULJP[[#This Row],[Bespovratna sredstva - EU dio - HRK]]/7.5345</f>
        <v>55510.43088459751</v>
      </c>
      <c r="Q4005" s="19">
        <f>Ugovori_OPULJP[[#This Row],[Bespovratna sredstva - Ukupno (EU+Nac) HRK
= Ukupna ugovorena vrijednost bespovratnih sredstava]]*Ugovori_OPULJP[[#This Row],[STOPA NACIONALNOG SUFINANCIRANJA %]]</f>
        <v>73807.648499999996</v>
      </c>
      <c r="R4005" s="20">
        <f>Ugovori_OPULJP[[#This Row],[Bespovratna sredstva - Nacionalni dio - HRK]]/7.5345</f>
        <v>9795.9583913995612</v>
      </c>
      <c r="S4005" s="21">
        <v>492050.99</v>
      </c>
      <c r="T4005" s="22">
        <f>Ugovori_OPULJP[[#This Row],[Bespovratna sredstva - Ukupno (EU+Nac) HRK
= Ukupna ugovorena vrijednost bespovratnih sredstava]]/7.5345</f>
        <v>65306.389275997077</v>
      </c>
      <c r="U4005" s="19">
        <v>0</v>
      </c>
      <c r="V4005" s="20">
        <f>Ugovori_OPULJP[[#This Row],[Javni doprinos korisnika - HRK]]/7.5345</f>
        <v>0</v>
      </c>
      <c r="W4005" s="19">
        <v>0</v>
      </c>
      <c r="X4005" s="20">
        <f>Ugovori_OPULJP[[#This Row],[Privatni doprinos korisnika - HRK]]/7.5345</f>
        <v>0</v>
      </c>
      <c r="Y4005" s="21">
        <f>Ugovori_OPULJP[[#This Row],[Bespovratna sredstva - Ukupno (EU+Nac) HRK
= Ukupna ugovorena vrijednost bespovratnih sredstava]]+Ugovori_OPULJP[[#This Row],[Javni doprinos korisnika - HRK]]+Ugovori_OPULJP[[#This Row],[Privatni doprinos korisnika - HRK]]</f>
        <v>492050.99</v>
      </c>
      <c r="Z4005" s="22">
        <f>Ugovori_OPULJP[[#This Row],[UKUPNI PRIHVATLJIVI IZDACI
TOTAL ELIGIBLE EXPENDITURE
= Bespovratna sredstva ukupno + doprinos korisnika
= Ukupni prihvatljivi troškovi
= Ukupna ugovorena vrijednost projekta HRK]]/7.5345</f>
        <v>65306.389275997077</v>
      </c>
      <c r="AA4005" s="27" t="s">
        <v>2792</v>
      </c>
      <c r="AB4005" s="27" t="s">
        <v>145</v>
      </c>
      <c r="AC4005" s="91" t="s">
        <v>14548</v>
      </c>
      <c r="AD4005" s="33" t="s">
        <v>2794</v>
      </c>
    </row>
    <row r="4006" spans="1:30" ht="88.5" customHeight="1" x14ac:dyDescent="0.3">
      <c r="A4006" s="31" t="s">
        <v>2786</v>
      </c>
      <c r="B4006" s="25" t="s">
        <v>2787</v>
      </c>
      <c r="C4006" s="26" t="s">
        <v>2788</v>
      </c>
      <c r="D4006" s="40" t="s">
        <v>2789</v>
      </c>
      <c r="E4006" s="13" t="s">
        <v>63</v>
      </c>
      <c r="F4006" s="32" t="s">
        <v>2790</v>
      </c>
      <c r="G4006" s="32" t="s">
        <v>1054</v>
      </c>
      <c r="H4006" s="29">
        <v>44608</v>
      </c>
      <c r="I4006" s="29">
        <v>45032</v>
      </c>
      <c r="J4006" s="17" t="str">
        <f>IF(Ugovori_OPULJP[[#This Row],[DATUM ZAVRŠETKA OPERACIJE]]&gt;DATE(2023,12,31),"u provedbi","završen")</f>
        <v>završen</v>
      </c>
      <c r="K4006" s="28" t="s">
        <v>2791</v>
      </c>
      <c r="L4006" s="28" t="s">
        <v>21</v>
      </c>
      <c r="M4006" s="38">
        <v>0.85</v>
      </c>
      <c r="N4006" s="18">
        <v>0.15</v>
      </c>
      <c r="O4006" s="19">
        <f>Ugovori_OPULJP[[#This Row],[Bespovratna sredstva - Ukupno (EU+Nac) HRK
= Ukupna ugovorena vrijednost bespovratnih sredstava]]*Ugovori_OPULJP[[#This Row],[EU STOPA SUFINANCIRANJA %
EU CO-FINANCING RATE %]]</f>
        <v>376185.74949999998</v>
      </c>
      <c r="P4006" s="20">
        <f>Ugovori_OPULJP[[#This Row],[Bespovratna sredstva - EU dio - HRK]]/7.5345</f>
        <v>49928.429159201005</v>
      </c>
      <c r="Q4006" s="19">
        <f>Ugovori_OPULJP[[#This Row],[Bespovratna sredstva - Ukupno (EU+Nac) HRK
= Ukupna ugovorena vrijednost bespovratnih sredstava]]*Ugovori_OPULJP[[#This Row],[STOPA NACIONALNOG SUFINANCIRANJA %]]</f>
        <v>66385.720499999996</v>
      </c>
      <c r="R4006" s="20">
        <f>Ugovori_OPULJP[[#This Row],[Bespovratna sredstva - Nacionalni dio - HRK]]/7.5345</f>
        <v>8810.8992633884118</v>
      </c>
      <c r="S4006" s="21">
        <v>442571.47</v>
      </c>
      <c r="T4006" s="22">
        <f>Ugovori_OPULJP[[#This Row],[Bespovratna sredstva - Ukupno (EU+Nac) HRK
= Ukupna ugovorena vrijednost bespovratnih sredstava]]/7.5345</f>
        <v>58739.328422589417</v>
      </c>
      <c r="U4006" s="19">
        <v>0</v>
      </c>
      <c r="V4006" s="20">
        <f>Ugovori_OPULJP[[#This Row],[Javni doprinos korisnika - HRK]]/7.5345</f>
        <v>0</v>
      </c>
      <c r="W4006" s="19">
        <v>0</v>
      </c>
      <c r="X4006" s="20">
        <f>Ugovori_OPULJP[[#This Row],[Privatni doprinos korisnika - HRK]]/7.5345</f>
        <v>0</v>
      </c>
      <c r="Y4006" s="21">
        <f>Ugovori_OPULJP[[#This Row],[Bespovratna sredstva - Ukupno (EU+Nac) HRK
= Ukupna ugovorena vrijednost bespovratnih sredstava]]+Ugovori_OPULJP[[#This Row],[Javni doprinos korisnika - HRK]]+Ugovori_OPULJP[[#This Row],[Privatni doprinos korisnika - HRK]]</f>
        <v>442571.47</v>
      </c>
      <c r="Z4006" s="22">
        <f>Ugovori_OPULJP[[#This Row],[UKUPNI PRIHVATLJIVI IZDACI
TOTAL ELIGIBLE EXPENDITURE
= Bespovratna sredstva ukupno + doprinos korisnika
= Ukupni prihvatljivi troškovi
= Ukupna ugovorena vrijednost projekta HRK]]/7.5345</f>
        <v>58739.328422589417</v>
      </c>
      <c r="AA4006" s="27" t="s">
        <v>2792</v>
      </c>
      <c r="AB4006" s="27" t="s">
        <v>145</v>
      </c>
      <c r="AC4006" s="91" t="s">
        <v>2793</v>
      </c>
      <c r="AD4006" s="33" t="s">
        <v>2794</v>
      </c>
    </row>
    <row r="4007" spans="1:30" ht="88.5" customHeight="1" x14ac:dyDescent="0.3">
      <c r="A4007" s="31" t="s">
        <v>14552</v>
      </c>
      <c r="B4007" s="25" t="s">
        <v>2787</v>
      </c>
      <c r="C4007" s="26" t="s">
        <v>2788</v>
      </c>
      <c r="D4007" s="40" t="s">
        <v>2789</v>
      </c>
      <c r="E4007" s="13" t="s">
        <v>63</v>
      </c>
      <c r="F4007" s="32" t="s">
        <v>14553</v>
      </c>
      <c r="G4007" s="32" t="s">
        <v>9111</v>
      </c>
      <c r="H4007" s="29">
        <v>44502</v>
      </c>
      <c r="I4007" s="29">
        <v>45048</v>
      </c>
      <c r="J4007" s="17" t="str">
        <f>IF(Ugovori_OPULJP[[#This Row],[DATUM ZAVRŠETKA OPERACIJE]]&gt;DATE(2023,12,31),"u provedbi","završen")</f>
        <v>završen</v>
      </c>
      <c r="K4007" s="37" t="s">
        <v>2791</v>
      </c>
      <c r="L4007" s="28" t="s">
        <v>21</v>
      </c>
      <c r="M4007" s="18">
        <v>0.85</v>
      </c>
      <c r="N4007" s="18">
        <v>0.15</v>
      </c>
      <c r="O4007" s="19">
        <f>Ugovori_OPULJP[[#This Row],[Bespovratna sredstva - Ukupno (EU+Nac) HRK
= Ukupna ugovorena vrijednost bespovratnih sredstava]]*Ugovori_OPULJP[[#This Row],[EU STOPA SUFINANCIRANJA %
EU CO-FINANCING RATE %]]</f>
        <v>414664.81599999999</v>
      </c>
      <c r="P4007" s="20">
        <f>Ugovori_OPULJP[[#This Row],[Bespovratna sredstva - EU dio - HRK]]/7.5345</f>
        <v>55035.478930254161</v>
      </c>
      <c r="Q4007" s="19">
        <f>Ugovori_OPULJP[[#This Row],[Bespovratna sredstva - Ukupno (EU+Nac) HRK
= Ukupna ugovorena vrijednost bespovratnih sredstava]]*Ugovori_OPULJP[[#This Row],[STOPA NACIONALNOG SUFINANCIRANJA %]]</f>
        <v>73176.144</v>
      </c>
      <c r="R4007" s="20">
        <f>Ugovori_OPULJP[[#This Row],[Bespovratna sredstva - Nacionalni dio - HRK]]/7.5345</f>
        <v>9712.1433406330871</v>
      </c>
      <c r="S4007" s="21">
        <v>487840.96</v>
      </c>
      <c r="T4007" s="22">
        <f>Ugovori_OPULJP[[#This Row],[Bespovratna sredstva - Ukupno (EU+Nac) HRK
= Ukupna ugovorena vrijednost bespovratnih sredstava]]/7.5345</f>
        <v>64747.622270887252</v>
      </c>
      <c r="U4007" s="19">
        <v>0</v>
      </c>
      <c r="V4007" s="20">
        <f>Ugovori_OPULJP[[#This Row],[Javni doprinos korisnika - HRK]]/7.5345</f>
        <v>0</v>
      </c>
      <c r="W4007" s="19">
        <v>0</v>
      </c>
      <c r="X4007" s="20">
        <f>Ugovori_OPULJP[[#This Row],[Privatni doprinos korisnika - HRK]]/7.5345</f>
        <v>0</v>
      </c>
      <c r="Y4007" s="21">
        <f>Ugovori_OPULJP[[#This Row],[Bespovratna sredstva - Ukupno (EU+Nac) HRK
= Ukupna ugovorena vrijednost bespovratnih sredstava]]+Ugovori_OPULJP[[#This Row],[Javni doprinos korisnika - HRK]]+Ugovori_OPULJP[[#This Row],[Privatni doprinos korisnika - HRK]]</f>
        <v>487840.96</v>
      </c>
      <c r="Z4007" s="22">
        <f>Ugovori_OPULJP[[#This Row],[UKUPNI PRIHVATLJIVI IZDACI
TOTAL ELIGIBLE EXPENDITURE
= Bespovratna sredstva ukupno + doprinos korisnika
= Ukupni prihvatljivi troškovi
= Ukupna ugovorena vrijednost projekta HRK]]/7.5345</f>
        <v>64747.622270887252</v>
      </c>
      <c r="AA4007" s="13" t="s">
        <v>2792</v>
      </c>
      <c r="AB4007" s="13" t="s">
        <v>145</v>
      </c>
      <c r="AC4007" s="91" t="s">
        <v>14554</v>
      </c>
      <c r="AD4007" s="33" t="s">
        <v>2794</v>
      </c>
    </row>
    <row r="4008" spans="1:30" ht="88.5" customHeight="1" x14ac:dyDescent="0.3">
      <c r="A4008" s="31" t="s">
        <v>14555</v>
      </c>
      <c r="B4008" s="25" t="s">
        <v>2787</v>
      </c>
      <c r="C4008" s="26" t="s">
        <v>2788</v>
      </c>
      <c r="D4008" s="40" t="s">
        <v>2789</v>
      </c>
      <c r="E4008" s="13" t="s">
        <v>63</v>
      </c>
      <c r="F4008" s="32" t="s">
        <v>14556</v>
      </c>
      <c r="G4008" s="32" t="s">
        <v>14557</v>
      </c>
      <c r="H4008" s="29">
        <v>44502</v>
      </c>
      <c r="I4008" s="29">
        <v>44959</v>
      </c>
      <c r="J4008" s="17" t="str">
        <f>IF(Ugovori_OPULJP[[#This Row],[DATUM ZAVRŠETKA OPERACIJE]]&gt;DATE(2023,12,31),"u provedbi","završen")</f>
        <v>završen</v>
      </c>
      <c r="K4008" s="28" t="s">
        <v>2791</v>
      </c>
      <c r="L4008" s="28" t="s">
        <v>380</v>
      </c>
      <c r="M4008" s="18">
        <v>0.85</v>
      </c>
      <c r="N4008" s="18">
        <v>0.15</v>
      </c>
      <c r="O4008" s="19">
        <f>Ugovori_OPULJP[[#This Row],[Bespovratna sredstva - Ukupno (EU+Nac) HRK
= Ukupna ugovorena vrijednost bespovratnih sredstava]]*Ugovori_OPULJP[[#This Row],[EU STOPA SUFINANCIRANJA %
EU CO-FINANCING RATE %]]</f>
        <v>419666.25</v>
      </c>
      <c r="P4008" s="20">
        <f>Ugovori_OPULJP[[#This Row],[Bespovratna sredstva - EU dio - HRK]]/7.5345</f>
        <v>55699.283296834561</v>
      </c>
      <c r="Q4008" s="19">
        <f>Ugovori_OPULJP[[#This Row],[Bespovratna sredstva - Ukupno (EU+Nac) HRK
= Ukupna ugovorena vrijednost bespovratnih sredstava]]*Ugovori_OPULJP[[#This Row],[STOPA NACIONALNOG SUFINANCIRANJA %]]</f>
        <v>74058.75</v>
      </c>
      <c r="R4008" s="20">
        <f>Ugovori_OPULJP[[#This Row],[Bespovratna sredstva - Nacionalni dio - HRK]]/7.5345</f>
        <v>9829.2852876766865</v>
      </c>
      <c r="S4008" s="21">
        <v>493725</v>
      </c>
      <c r="T4008" s="22">
        <f>Ugovori_OPULJP[[#This Row],[Bespovratna sredstva - Ukupno (EU+Nac) HRK
= Ukupna ugovorena vrijednost bespovratnih sredstava]]/7.5345</f>
        <v>65528.568584511246</v>
      </c>
      <c r="U4008" s="19">
        <v>0</v>
      </c>
      <c r="V4008" s="20">
        <f>Ugovori_OPULJP[[#This Row],[Javni doprinos korisnika - HRK]]/7.5345</f>
        <v>0</v>
      </c>
      <c r="W4008" s="19">
        <v>0</v>
      </c>
      <c r="X4008" s="20">
        <f>Ugovori_OPULJP[[#This Row],[Privatni doprinos korisnika - HRK]]/7.5345</f>
        <v>0</v>
      </c>
      <c r="Y4008" s="21">
        <f>Ugovori_OPULJP[[#This Row],[Bespovratna sredstva - Ukupno (EU+Nac) HRK
= Ukupna ugovorena vrijednost bespovratnih sredstava]]+Ugovori_OPULJP[[#This Row],[Javni doprinos korisnika - HRK]]+Ugovori_OPULJP[[#This Row],[Privatni doprinos korisnika - HRK]]</f>
        <v>493725</v>
      </c>
      <c r="Z4008" s="22">
        <f>Ugovori_OPULJP[[#This Row],[UKUPNI PRIHVATLJIVI IZDACI
TOTAL ELIGIBLE EXPENDITURE
= Bespovratna sredstva ukupno + doprinos korisnika
= Ukupni prihvatljivi troškovi
= Ukupna ugovorena vrijednost projekta HRK]]/7.5345</f>
        <v>65528.568584511246</v>
      </c>
      <c r="AA4008" s="13" t="s">
        <v>2792</v>
      </c>
      <c r="AB4008" s="13" t="s">
        <v>145</v>
      </c>
      <c r="AC4008" s="91" t="s">
        <v>14558</v>
      </c>
      <c r="AD4008" s="33" t="s">
        <v>2794</v>
      </c>
    </row>
    <row r="4009" spans="1:30" ht="88.5" customHeight="1" x14ac:dyDescent="0.3">
      <c r="A4009" s="31" t="s">
        <v>14559</v>
      </c>
      <c r="B4009" s="25" t="s">
        <v>2787</v>
      </c>
      <c r="C4009" s="26" t="s">
        <v>2788</v>
      </c>
      <c r="D4009" s="40" t="s">
        <v>2789</v>
      </c>
      <c r="E4009" s="13" t="s">
        <v>63</v>
      </c>
      <c r="F4009" s="32" t="s">
        <v>14560</v>
      </c>
      <c r="G4009" s="14" t="s">
        <v>1635</v>
      </c>
      <c r="H4009" s="29">
        <v>44502</v>
      </c>
      <c r="I4009" s="29">
        <v>45048</v>
      </c>
      <c r="J4009" s="17" t="str">
        <f>IF(Ugovori_OPULJP[[#This Row],[DATUM ZAVRŠETKA OPERACIJE]]&gt;DATE(2023,12,31),"u provedbi","završen")</f>
        <v>završen</v>
      </c>
      <c r="K4009" s="37" t="s">
        <v>144</v>
      </c>
      <c r="L4009" s="28" t="s">
        <v>144</v>
      </c>
      <c r="M4009" s="18">
        <v>0.85</v>
      </c>
      <c r="N4009" s="18">
        <v>0.15</v>
      </c>
      <c r="O4009" s="19">
        <f>Ugovori_OPULJP[[#This Row],[Bespovratna sredstva - Ukupno (EU+Nac) HRK
= Ukupna ugovorena vrijednost bespovratnih sredstava]]*Ugovori_OPULJP[[#This Row],[EU STOPA SUFINANCIRANJA %
EU CO-FINANCING RATE %]]</f>
        <v>396773.6335</v>
      </c>
      <c r="P4009" s="20">
        <f>Ugovori_OPULJP[[#This Row],[Bespovratna sredstva - EU dio - HRK]]/7.5345</f>
        <v>52660.91094299555</v>
      </c>
      <c r="Q4009" s="19">
        <f>Ugovori_OPULJP[[#This Row],[Bespovratna sredstva - Ukupno (EU+Nac) HRK
= Ukupna ugovorena vrijednost bespovratnih sredstava]]*Ugovori_OPULJP[[#This Row],[STOPA NACIONALNOG SUFINANCIRANJA %]]</f>
        <v>70018.876499999998</v>
      </c>
      <c r="R4009" s="20">
        <f>Ugovori_OPULJP[[#This Row],[Bespovratna sredstva - Nacionalni dio - HRK]]/7.5345</f>
        <v>9293.101931116862</v>
      </c>
      <c r="S4009" s="21">
        <v>466792.51</v>
      </c>
      <c r="T4009" s="22">
        <f>Ugovori_OPULJP[[#This Row],[Bespovratna sredstva - Ukupno (EU+Nac) HRK
= Ukupna ugovorena vrijednost bespovratnih sredstava]]/7.5345</f>
        <v>61954.012874112414</v>
      </c>
      <c r="U4009" s="19">
        <v>0</v>
      </c>
      <c r="V4009" s="20">
        <f>Ugovori_OPULJP[[#This Row],[Javni doprinos korisnika - HRK]]/7.5345</f>
        <v>0</v>
      </c>
      <c r="W4009" s="19">
        <v>0</v>
      </c>
      <c r="X4009" s="20">
        <f>Ugovori_OPULJP[[#This Row],[Privatni doprinos korisnika - HRK]]/7.5345</f>
        <v>0</v>
      </c>
      <c r="Y4009" s="21">
        <f>Ugovori_OPULJP[[#This Row],[Bespovratna sredstva - Ukupno (EU+Nac) HRK
= Ukupna ugovorena vrijednost bespovratnih sredstava]]+Ugovori_OPULJP[[#This Row],[Javni doprinos korisnika - HRK]]+Ugovori_OPULJP[[#This Row],[Privatni doprinos korisnika - HRK]]</f>
        <v>466792.51</v>
      </c>
      <c r="Z4009" s="22">
        <f>Ugovori_OPULJP[[#This Row],[UKUPNI PRIHVATLJIVI IZDACI
TOTAL ELIGIBLE EXPENDITURE
= Bespovratna sredstva ukupno + doprinos korisnika
= Ukupni prihvatljivi troškovi
= Ukupna ugovorena vrijednost projekta HRK]]/7.5345</f>
        <v>61954.012874112414</v>
      </c>
      <c r="AA4009" s="13" t="s">
        <v>2792</v>
      </c>
      <c r="AB4009" s="13" t="s">
        <v>145</v>
      </c>
      <c r="AC4009" s="91" t="s">
        <v>14561</v>
      </c>
      <c r="AD4009" s="33" t="s">
        <v>2794</v>
      </c>
    </row>
    <row r="4010" spans="1:30" ht="88.5" customHeight="1" x14ac:dyDescent="0.3">
      <c r="A4010" s="31" t="s">
        <v>14562</v>
      </c>
      <c r="B4010" s="25" t="s">
        <v>2787</v>
      </c>
      <c r="C4010" s="26" t="s">
        <v>2788</v>
      </c>
      <c r="D4010" s="40" t="s">
        <v>2789</v>
      </c>
      <c r="E4010" s="13" t="s">
        <v>63</v>
      </c>
      <c r="F4010" s="32" t="s">
        <v>14563</v>
      </c>
      <c r="G4010" s="32" t="s">
        <v>14564</v>
      </c>
      <c r="H4010" s="29">
        <v>44502</v>
      </c>
      <c r="I4010" s="29">
        <v>44959</v>
      </c>
      <c r="J4010" s="17" t="str">
        <f>IF(Ugovori_OPULJP[[#This Row],[DATUM ZAVRŠETKA OPERACIJE]]&gt;DATE(2023,12,31),"u provedbi","završen")</f>
        <v>završen</v>
      </c>
      <c r="K4010" s="37" t="s">
        <v>2791</v>
      </c>
      <c r="L4010" s="28" t="s">
        <v>21</v>
      </c>
      <c r="M4010" s="18">
        <v>0.85</v>
      </c>
      <c r="N4010" s="18">
        <v>0.15</v>
      </c>
      <c r="O4010" s="19">
        <f>Ugovori_OPULJP[[#This Row],[Bespovratna sredstva - Ukupno (EU+Nac) HRK
= Ukupna ugovorena vrijednost bespovratnih sredstava]]*Ugovori_OPULJP[[#This Row],[EU STOPA SUFINANCIRANJA %
EU CO-FINANCING RATE %]]</f>
        <v>422168.4375</v>
      </c>
      <c r="P4010" s="20">
        <f>Ugovori_OPULJP[[#This Row],[Bespovratna sredstva - EU dio - HRK]]/7.5345</f>
        <v>56031.380649014529</v>
      </c>
      <c r="Q4010" s="19">
        <f>Ugovori_OPULJP[[#This Row],[Bespovratna sredstva - Ukupno (EU+Nac) HRK
= Ukupna ugovorena vrijednost bespovratnih sredstava]]*Ugovori_OPULJP[[#This Row],[STOPA NACIONALNOG SUFINANCIRANJA %]]</f>
        <v>74500.3125</v>
      </c>
      <c r="R4010" s="20">
        <f>Ugovori_OPULJP[[#This Row],[Bespovratna sredstva - Nacionalni dio - HRK]]/7.5345</f>
        <v>9887.8907027672703</v>
      </c>
      <c r="S4010" s="21">
        <v>496668.75</v>
      </c>
      <c r="T4010" s="22">
        <f>Ugovori_OPULJP[[#This Row],[Bespovratna sredstva - Ukupno (EU+Nac) HRK
= Ukupna ugovorena vrijednost bespovratnih sredstava]]/7.5345</f>
        <v>65919.271351781805</v>
      </c>
      <c r="U4010" s="19">
        <v>0</v>
      </c>
      <c r="V4010" s="20">
        <f>Ugovori_OPULJP[[#This Row],[Javni doprinos korisnika - HRK]]/7.5345</f>
        <v>0</v>
      </c>
      <c r="W4010" s="19">
        <v>0</v>
      </c>
      <c r="X4010" s="20">
        <f>Ugovori_OPULJP[[#This Row],[Privatni doprinos korisnika - HRK]]/7.5345</f>
        <v>0</v>
      </c>
      <c r="Y4010" s="21">
        <f>Ugovori_OPULJP[[#This Row],[Bespovratna sredstva - Ukupno (EU+Nac) HRK
= Ukupna ugovorena vrijednost bespovratnih sredstava]]+Ugovori_OPULJP[[#This Row],[Javni doprinos korisnika - HRK]]+Ugovori_OPULJP[[#This Row],[Privatni doprinos korisnika - HRK]]</f>
        <v>496668.75</v>
      </c>
      <c r="Z4010" s="22">
        <f>Ugovori_OPULJP[[#This Row],[UKUPNI PRIHVATLJIVI IZDACI
TOTAL ELIGIBLE EXPENDITURE
= Bespovratna sredstva ukupno + doprinos korisnika
= Ukupni prihvatljivi troškovi
= Ukupna ugovorena vrijednost projekta HRK]]/7.5345</f>
        <v>65919.271351781805</v>
      </c>
      <c r="AA4010" s="13" t="s">
        <v>2792</v>
      </c>
      <c r="AB4010" s="13" t="s">
        <v>145</v>
      </c>
      <c r="AC4010" s="91" t="s">
        <v>14565</v>
      </c>
      <c r="AD4010" s="33" t="s">
        <v>2794</v>
      </c>
    </row>
    <row r="4011" spans="1:30" ht="88.5" customHeight="1" x14ac:dyDescent="0.3">
      <c r="A4011" s="31" t="s">
        <v>14566</v>
      </c>
      <c r="B4011" s="25" t="s">
        <v>2787</v>
      </c>
      <c r="C4011" s="26" t="s">
        <v>2788</v>
      </c>
      <c r="D4011" s="40" t="s">
        <v>2789</v>
      </c>
      <c r="E4011" s="13" t="s">
        <v>63</v>
      </c>
      <c r="F4011" s="32" t="s">
        <v>14567</v>
      </c>
      <c r="G4011" s="32" t="s">
        <v>1821</v>
      </c>
      <c r="H4011" s="29">
        <v>44522</v>
      </c>
      <c r="I4011" s="29">
        <v>45068</v>
      </c>
      <c r="J4011" s="17" t="str">
        <f>IF(Ugovori_OPULJP[[#This Row],[DATUM ZAVRŠETKA OPERACIJE]]&gt;DATE(2023,12,31),"u provedbi","završen")</f>
        <v>završen</v>
      </c>
      <c r="K4011" s="28" t="s">
        <v>380</v>
      </c>
      <c r="L4011" s="28" t="s">
        <v>380</v>
      </c>
      <c r="M4011" s="18">
        <v>0.85</v>
      </c>
      <c r="N4011" s="18">
        <v>0.15</v>
      </c>
      <c r="O4011" s="19">
        <f>Ugovori_OPULJP[[#This Row],[Bespovratna sredstva - Ukupno (EU+Nac) HRK
= Ukupna ugovorena vrijednost bespovratnih sredstava]]*Ugovori_OPULJP[[#This Row],[EU STOPA SUFINANCIRANJA %
EU CO-FINANCING RATE %]]</f>
        <v>394315</v>
      </c>
      <c r="P4011" s="20">
        <f>Ugovori_OPULJP[[#This Row],[Bespovratna sredstva - EU dio - HRK]]/7.5345</f>
        <v>52334.594200013271</v>
      </c>
      <c r="Q4011" s="19">
        <f>Ugovori_OPULJP[[#This Row],[Bespovratna sredstva - Ukupno (EU+Nac) HRK
= Ukupna ugovorena vrijednost bespovratnih sredstava]]*Ugovori_OPULJP[[#This Row],[STOPA NACIONALNOG SUFINANCIRANJA %]]</f>
        <v>69585</v>
      </c>
      <c r="R4011" s="20">
        <f>Ugovori_OPULJP[[#This Row],[Bespovratna sredstva - Nacionalni dio - HRK]]/7.5345</f>
        <v>9235.5166235317538</v>
      </c>
      <c r="S4011" s="21">
        <v>463900</v>
      </c>
      <c r="T4011" s="22">
        <f>Ugovori_OPULJP[[#This Row],[Bespovratna sredstva - Ukupno (EU+Nac) HRK
= Ukupna ugovorena vrijednost bespovratnih sredstava]]/7.5345</f>
        <v>61570.110823545023</v>
      </c>
      <c r="U4011" s="19">
        <v>0</v>
      </c>
      <c r="V4011" s="20">
        <f>Ugovori_OPULJP[[#This Row],[Javni doprinos korisnika - HRK]]/7.5345</f>
        <v>0</v>
      </c>
      <c r="W4011" s="19">
        <v>0</v>
      </c>
      <c r="X4011" s="20">
        <f>Ugovori_OPULJP[[#This Row],[Privatni doprinos korisnika - HRK]]/7.5345</f>
        <v>0</v>
      </c>
      <c r="Y4011" s="21">
        <v>463900</v>
      </c>
      <c r="Z4011" s="22">
        <f>Ugovori_OPULJP[[#This Row],[UKUPNI PRIHVATLJIVI IZDACI
TOTAL ELIGIBLE EXPENDITURE
= Bespovratna sredstva ukupno + doprinos korisnika
= Ukupni prihvatljivi troškovi
= Ukupna ugovorena vrijednost projekta HRK]]/7.5345</f>
        <v>61570.110823545023</v>
      </c>
      <c r="AA4011" s="13" t="s">
        <v>2792</v>
      </c>
      <c r="AB4011" s="13" t="s">
        <v>145</v>
      </c>
      <c r="AC4011" s="91" t="s">
        <v>14568</v>
      </c>
      <c r="AD4011" s="12" t="s">
        <v>2794</v>
      </c>
    </row>
    <row r="4012" spans="1:30" ht="88.5" customHeight="1" x14ac:dyDescent="0.3">
      <c r="A4012" s="31" t="s">
        <v>14569</v>
      </c>
      <c r="B4012" s="25" t="s">
        <v>2787</v>
      </c>
      <c r="C4012" s="26" t="s">
        <v>2788</v>
      </c>
      <c r="D4012" s="40" t="s">
        <v>2789</v>
      </c>
      <c r="E4012" s="13" t="s">
        <v>63</v>
      </c>
      <c r="F4012" s="32" t="s">
        <v>14570</v>
      </c>
      <c r="G4012" s="32" t="s">
        <v>14571</v>
      </c>
      <c r="H4012" s="29">
        <v>44502</v>
      </c>
      <c r="I4012" s="29">
        <v>45048</v>
      </c>
      <c r="J4012" s="17" t="str">
        <f>IF(Ugovori_OPULJP[[#This Row],[DATUM ZAVRŠETKA OPERACIJE]]&gt;DATE(2023,12,31),"u provedbi","završen")</f>
        <v>završen</v>
      </c>
      <c r="K4012" s="37" t="s">
        <v>144</v>
      </c>
      <c r="L4012" s="28" t="s">
        <v>21</v>
      </c>
      <c r="M4012" s="18">
        <v>0.85</v>
      </c>
      <c r="N4012" s="18">
        <v>0.15</v>
      </c>
      <c r="O4012" s="19">
        <f>Ugovori_OPULJP[[#This Row],[Bespovratna sredstva - Ukupno (EU+Nac) HRK
= Ukupna ugovorena vrijednost bespovratnih sredstava]]*Ugovori_OPULJP[[#This Row],[EU STOPA SUFINANCIRANJA %
EU CO-FINANCING RATE %]]</f>
        <v>420284.99900000001</v>
      </c>
      <c r="P4012" s="20">
        <f>Ugovori_OPULJP[[#This Row],[Bespovratna sredstva - EU dio - HRK]]/7.5345</f>
        <v>55781.405401818301</v>
      </c>
      <c r="Q4012" s="19">
        <f>Ugovori_OPULJP[[#This Row],[Bespovratna sredstva - Ukupno (EU+Nac) HRK
= Ukupna ugovorena vrijednost bespovratnih sredstava]]*Ugovori_OPULJP[[#This Row],[STOPA NACIONALNOG SUFINANCIRANJA %]]</f>
        <v>74167.940999999992</v>
      </c>
      <c r="R4012" s="20">
        <f>Ugovori_OPULJP[[#This Row],[Bespovratna sredstva - Nacionalni dio - HRK]]/7.5345</f>
        <v>9843.7774238502861</v>
      </c>
      <c r="S4012" s="21">
        <v>494452.94</v>
      </c>
      <c r="T4012" s="22">
        <f>Ugovori_OPULJP[[#This Row],[Bespovratna sredstva - Ukupno (EU+Nac) HRK
= Ukupna ugovorena vrijednost bespovratnih sredstava]]/7.5345</f>
        <v>65625.182825668584</v>
      </c>
      <c r="U4012" s="19">
        <v>0</v>
      </c>
      <c r="V4012" s="20">
        <f>Ugovori_OPULJP[[#This Row],[Javni doprinos korisnika - HRK]]/7.5345</f>
        <v>0</v>
      </c>
      <c r="W4012" s="19">
        <v>0</v>
      </c>
      <c r="X4012" s="20">
        <f>Ugovori_OPULJP[[#This Row],[Privatni doprinos korisnika - HRK]]/7.5345</f>
        <v>0</v>
      </c>
      <c r="Y4012" s="21">
        <f>Ugovori_OPULJP[[#This Row],[Bespovratna sredstva - Ukupno (EU+Nac) HRK
= Ukupna ugovorena vrijednost bespovratnih sredstava]]+Ugovori_OPULJP[[#This Row],[Javni doprinos korisnika - HRK]]+Ugovori_OPULJP[[#This Row],[Privatni doprinos korisnika - HRK]]</f>
        <v>494452.94</v>
      </c>
      <c r="Z4012" s="22">
        <f>Ugovori_OPULJP[[#This Row],[UKUPNI PRIHVATLJIVI IZDACI
TOTAL ELIGIBLE EXPENDITURE
= Bespovratna sredstva ukupno + doprinos korisnika
= Ukupni prihvatljivi troškovi
= Ukupna ugovorena vrijednost projekta HRK]]/7.5345</f>
        <v>65625.182825668584</v>
      </c>
      <c r="AA4012" s="13" t="s">
        <v>2792</v>
      </c>
      <c r="AB4012" s="13" t="s">
        <v>145</v>
      </c>
      <c r="AC4012" s="91" t="s">
        <v>14572</v>
      </c>
      <c r="AD4012" s="12" t="s">
        <v>2794</v>
      </c>
    </row>
    <row r="4013" spans="1:30" ht="88.5" customHeight="1" x14ac:dyDescent="0.3">
      <c r="A4013" s="31" t="s">
        <v>14573</v>
      </c>
      <c r="B4013" s="25" t="s">
        <v>2787</v>
      </c>
      <c r="C4013" s="26" t="s">
        <v>2788</v>
      </c>
      <c r="D4013" s="40" t="s">
        <v>2789</v>
      </c>
      <c r="E4013" s="13" t="s">
        <v>63</v>
      </c>
      <c r="F4013" s="32" t="s">
        <v>14574</v>
      </c>
      <c r="G4013" s="32" t="s">
        <v>3950</v>
      </c>
      <c r="H4013" s="29">
        <v>44502</v>
      </c>
      <c r="I4013" s="29">
        <v>45048</v>
      </c>
      <c r="J4013" s="17" t="str">
        <f>IF(Ugovori_OPULJP[[#This Row],[DATUM ZAVRŠETKA OPERACIJE]]&gt;DATE(2023,12,31),"u provedbi","završen")</f>
        <v>završen</v>
      </c>
      <c r="K4013" s="37" t="s">
        <v>14575</v>
      </c>
      <c r="L4013" s="28" t="s">
        <v>380</v>
      </c>
      <c r="M4013" s="18">
        <v>0.85</v>
      </c>
      <c r="N4013" s="18">
        <v>0.15</v>
      </c>
      <c r="O4013" s="19">
        <f>Ugovori_OPULJP[[#This Row],[Bespovratna sredstva - Ukupno (EU+Nac) HRK
= Ukupna ugovorena vrijednost bespovratnih sredstava]]*Ugovori_OPULJP[[#This Row],[EU STOPA SUFINANCIRANJA %
EU CO-FINANCING RATE %]]</f>
        <v>420322.45</v>
      </c>
      <c r="P4013" s="20">
        <f>Ugovori_OPULJP[[#This Row],[Bespovratna sredstva - EU dio - HRK]]/7.5345</f>
        <v>55786.376003716236</v>
      </c>
      <c r="Q4013" s="19">
        <f>Ugovori_OPULJP[[#This Row],[Bespovratna sredstva - Ukupno (EU+Nac) HRK
= Ukupna ugovorena vrijednost bespovratnih sredstava]]*Ugovori_OPULJP[[#This Row],[STOPA NACIONALNOG SUFINANCIRANJA %]]</f>
        <v>74174.55</v>
      </c>
      <c r="R4013" s="20">
        <f>Ugovori_OPULJP[[#This Row],[Bespovratna sredstva - Nacionalni dio - HRK]]/7.5345</f>
        <v>9844.6545888911005</v>
      </c>
      <c r="S4013" s="21">
        <v>494497</v>
      </c>
      <c r="T4013" s="22">
        <f>Ugovori_OPULJP[[#This Row],[Bespovratna sredstva - Ukupno (EU+Nac) HRK
= Ukupna ugovorena vrijednost bespovratnih sredstava]]/7.5345</f>
        <v>65631.030592607334</v>
      </c>
      <c r="U4013" s="19">
        <v>0</v>
      </c>
      <c r="V4013" s="20">
        <f>Ugovori_OPULJP[[#This Row],[Javni doprinos korisnika - HRK]]/7.5345</f>
        <v>0</v>
      </c>
      <c r="W4013" s="19">
        <v>0</v>
      </c>
      <c r="X4013" s="20">
        <f>Ugovori_OPULJP[[#This Row],[Privatni doprinos korisnika - HRK]]/7.5345</f>
        <v>0</v>
      </c>
      <c r="Y4013" s="21">
        <f>Ugovori_OPULJP[[#This Row],[Bespovratna sredstva - Ukupno (EU+Nac) HRK
= Ukupna ugovorena vrijednost bespovratnih sredstava]]+Ugovori_OPULJP[[#This Row],[Javni doprinos korisnika - HRK]]+Ugovori_OPULJP[[#This Row],[Privatni doprinos korisnika - HRK]]</f>
        <v>494497</v>
      </c>
      <c r="Z4013" s="22">
        <f>Ugovori_OPULJP[[#This Row],[UKUPNI PRIHVATLJIVI IZDACI
TOTAL ELIGIBLE EXPENDITURE
= Bespovratna sredstva ukupno + doprinos korisnika
= Ukupni prihvatljivi troškovi
= Ukupna ugovorena vrijednost projekta HRK]]/7.5345</f>
        <v>65631.030592607334</v>
      </c>
      <c r="AA4013" s="13" t="s">
        <v>2792</v>
      </c>
      <c r="AB4013" s="13" t="s">
        <v>145</v>
      </c>
      <c r="AC4013" s="91" t="s">
        <v>14576</v>
      </c>
      <c r="AD4013" s="12" t="s">
        <v>2794</v>
      </c>
    </row>
    <row r="4014" spans="1:30" ht="88.5" customHeight="1" x14ac:dyDescent="0.3">
      <c r="A4014" s="31" t="s">
        <v>14577</v>
      </c>
      <c r="B4014" s="25" t="s">
        <v>2787</v>
      </c>
      <c r="C4014" s="26" t="s">
        <v>2788</v>
      </c>
      <c r="D4014" s="40" t="s">
        <v>2789</v>
      </c>
      <c r="E4014" s="13" t="s">
        <v>63</v>
      </c>
      <c r="F4014" s="32" t="s">
        <v>14578</v>
      </c>
      <c r="G4014" s="32" t="s">
        <v>14579</v>
      </c>
      <c r="H4014" s="29">
        <v>44508</v>
      </c>
      <c r="I4014" s="29">
        <v>45054</v>
      </c>
      <c r="J4014" s="17" t="str">
        <f>IF(Ugovori_OPULJP[[#This Row],[DATUM ZAVRŠETKA OPERACIJE]]&gt;DATE(2023,12,31),"u provedbi","završen")</f>
        <v>završen</v>
      </c>
      <c r="K4014" s="28" t="s">
        <v>144</v>
      </c>
      <c r="L4014" s="28" t="s">
        <v>144</v>
      </c>
      <c r="M4014" s="18">
        <v>0.85</v>
      </c>
      <c r="N4014" s="18">
        <v>0.15</v>
      </c>
      <c r="O4014" s="19">
        <f>Ugovori_OPULJP[[#This Row],[Bespovratna sredstva - Ukupno (EU+Nac) HRK
= Ukupna ugovorena vrijednost bespovratnih sredstava]]*Ugovori_OPULJP[[#This Row],[EU STOPA SUFINANCIRANJA %
EU CO-FINANCING RATE %]]</f>
        <v>397358</v>
      </c>
      <c r="P4014" s="20">
        <f>Ugovori_OPULJP[[#This Row],[Bespovratna sredstva - EU dio - HRK]]/7.5345</f>
        <v>52738.469706018979</v>
      </c>
      <c r="Q4014" s="19">
        <f>Ugovori_OPULJP[[#This Row],[Bespovratna sredstva - Ukupno (EU+Nac) HRK
= Ukupna ugovorena vrijednost bespovratnih sredstava]]*Ugovori_OPULJP[[#This Row],[STOPA NACIONALNOG SUFINANCIRANJA %]]</f>
        <v>70122</v>
      </c>
      <c r="R4014" s="20">
        <f>Ugovori_OPULJP[[#This Row],[Bespovratna sredstva - Nacionalni dio - HRK]]/7.5345</f>
        <v>9306.7887716504083</v>
      </c>
      <c r="S4014" s="21">
        <v>467480</v>
      </c>
      <c r="T4014" s="22">
        <f>Ugovori_OPULJP[[#This Row],[Bespovratna sredstva - Ukupno (EU+Nac) HRK
= Ukupna ugovorena vrijednost bespovratnih sredstava]]/7.5345</f>
        <v>62045.258477669384</v>
      </c>
      <c r="U4014" s="19">
        <v>0</v>
      </c>
      <c r="V4014" s="20">
        <f>Ugovori_OPULJP[[#This Row],[Javni doprinos korisnika - HRK]]/7.5345</f>
        <v>0</v>
      </c>
      <c r="W4014" s="19">
        <v>0</v>
      </c>
      <c r="X4014" s="20">
        <f>Ugovori_OPULJP[[#This Row],[Privatni doprinos korisnika - HRK]]/7.5345</f>
        <v>0</v>
      </c>
      <c r="Y4014" s="21">
        <f>Ugovori_OPULJP[[#This Row],[Bespovratna sredstva - Ukupno (EU+Nac) HRK
= Ukupna ugovorena vrijednost bespovratnih sredstava]]+Ugovori_OPULJP[[#This Row],[Javni doprinos korisnika - HRK]]+Ugovori_OPULJP[[#This Row],[Privatni doprinos korisnika - HRK]]</f>
        <v>467480</v>
      </c>
      <c r="Z4014" s="22">
        <f>Ugovori_OPULJP[[#This Row],[UKUPNI PRIHVATLJIVI IZDACI
TOTAL ELIGIBLE EXPENDITURE
= Bespovratna sredstva ukupno + doprinos korisnika
= Ukupni prihvatljivi troškovi
= Ukupna ugovorena vrijednost projekta HRK]]/7.5345</f>
        <v>62045.258477669384</v>
      </c>
      <c r="AA4014" s="13" t="s">
        <v>2792</v>
      </c>
      <c r="AB4014" s="13" t="s">
        <v>145</v>
      </c>
      <c r="AC4014" s="91" t="s">
        <v>14580</v>
      </c>
      <c r="AD4014" s="12" t="s">
        <v>2794</v>
      </c>
    </row>
    <row r="4015" spans="1:30" ht="88.5" customHeight="1" x14ac:dyDescent="0.3">
      <c r="A4015" s="31" t="s">
        <v>14581</v>
      </c>
      <c r="B4015" s="25" t="s">
        <v>2787</v>
      </c>
      <c r="C4015" s="26" t="s">
        <v>2788</v>
      </c>
      <c r="D4015" s="40" t="s">
        <v>2789</v>
      </c>
      <c r="E4015" s="13" t="s">
        <v>63</v>
      </c>
      <c r="F4015" s="32" t="s">
        <v>14582</v>
      </c>
      <c r="G4015" s="32" t="s">
        <v>7328</v>
      </c>
      <c r="H4015" s="29">
        <v>44515</v>
      </c>
      <c r="I4015" s="29">
        <v>44880</v>
      </c>
      <c r="J4015" s="17" t="str">
        <f>IF(Ugovori_OPULJP[[#This Row],[DATUM ZAVRŠETKA OPERACIJE]]&gt;DATE(2023,12,31),"u provedbi","završen")</f>
        <v>završen</v>
      </c>
      <c r="K4015" s="28" t="s">
        <v>2791</v>
      </c>
      <c r="L4015" s="28" t="s">
        <v>21</v>
      </c>
      <c r="M4015" s="18">
        <v>0.85</v>
      </c>
      <c r="N4015" s="18">
        <v>0.15</v>
      </c>
      <c r="O4015" s="19">
        <f>Ugovori_OPULJP[[#This Row],[Bespovratna sredstva - Ukupno (EU+Nac) HRK
= Ukupna ugovorena vrijednost bespovratnih sredstava]]*Ugovori_OPULJP[[#This Row],[EU STOPA SUFINANCIRANJA %
EU CO-FINANCING RATE %]]</f>
        <v>225520.2065</v>
      </c>
      <c r="P4015" s="20">
        <f>Ugovori_OPULJP[[#This Row],[Bespovratna sredstva - EU dio - HRK]]/7.5345</f>
        <v>29931.675160926403</v>
      </c>
      <c r="Q4015" s="19">
        <f>Ugovori_OPULJP[[#This Row],[Bespovratna sredstva - Ukupno (EU+Nac) HRK
= Ukupna ugovorena vrijednost bespovratnih sredstava]]*Ugovori_OPULJP[[#This Row],[STOPA NACIONALNOG SUFINANCIRANJA %]]</f>
        <v>39797.683499999999</v>
      </c>
      <c r="R4015" s="20">
        <f>Ugovori_OPULJP[[#This Row],[Bespovratna sredstva - Nacionalni dio - HRK]]/7.5345</f>
        <v>5282.0603225164241</v>
      </c>
      <c r="S4015" s="21">
        <v>265317.89</v>
      </c>
      <c r="T4015" s="22">
        <f>Ugovori_OPULJP[[#This Row],[Bespovratna sredstva - Ukupno (EU+Nac) HRK
= Ukupna ugovorena vrijednost bespovratnih sredstava]]/7.5345</f>
        <v>35213.735483442826</v>
      </c>
      <c r="U4015" s="19">
        <v>0</v>
      </c>
      <c r="V4015" s="20">
        <f>Ugovori_OPULJP[[#This Row],[Javni doprinos korisnika - HRK]]/7.5345</f>
        <v>0</v>
      </c>
      <c r="W4015" s="19">
        <v>0</v>
      </c>
      <c r="X4015" s="20">
        <f>Ugovori_OPULJP[[#This Row],[Privatni doprinos korisnika - HRK]]/7.5345</f>
        <v>0</v>
      </c>
      <c r="Y4015" s="21">
        <f>Ugovori_OPULJP[[#This Row],[Bespovratna sredstva - Ukupno (EU+Nac) HRK
= Ukupna ugovorena vrijednost bespovratnih sredstava]]+Ugovori_OPULJP[[#This Row],[Javni doprinos korisnika - HRK]]+Ugovori_OPULJP[[#This Row],[Privatni doprinos korisnika - HRK]]</f>
        <v>265317.89</v>
      </c>
      <c r="Z4015" s="22">
        <f>Ugovori_OPULJP[[#This Row],[UKUPNI PRIHVATLJIVI IZDACI
TOTAL ELIGIBLE EXPENDITURE
= Bespovratna sredstva ukupno + doprinos korisnika
= Ukupni prihvatljivi troškovi
= Ukupna ugovorena vrijednost projekta HRK]]/7.5345</f>
        <v>35213.735483442826</v>
      </c>
      <c r="AA4015" s="13" t="s">
        <v>2792</v>
      </c>
      <c r="AB4015" s="13" t="s">
        <v>145</v>
      </c>
      <c r="AC4015" s="91" t="s">
        <v>14583</v>
      </c>
      <c r="AD4015" s="12" t="s">
        <v>2794</v>
      </c>
    </row>
    <row r="4016" spans="1:30" ht="88.5" customHeight="1" x14ac:dyDescent="0.3">
      <c r="A4016" s="31" t="s">
        <v>14584</v>
      </c>
      <c r="B4016" s="25" t="s">
        <v>2787</v>
      </c>
      <c r="C4016" s="26" t="s">
        <v>2788</v>
      </c>
      <c r="D4016" s="40" t="s">
        <v>2789</v>
      </c>
      <c r="E4016" s="13" t="s">
        <v>63</v>
      </c>
      <c r="F4016" s="32" t="s">
        <v>14585</v>
      </c>
      <c r="G4016" s="32" t="s">
        <v>6116</v>
      </c>
      <c r="H4016" s="29">
        <v>44502</v>
      </c>
      <c r="I4016" s="29">
        <v>44959</v>
      </c>
      <c r="J4016" s="17" t="str">
        <f>IF(Ugovori_OPULJP[[#This Row],[DATUM ZAVRŠETKA OPERACIJE]]&gt;DATE(2023,12,31),"u provedbi","završen")</f>
        <v>završen</v>
      </c>
      <c r="K4016" s="37" t="s">
        <v>144</v>
      </c>
      <c r="L4016" s="28" t="s">
        <v>21</v>
      </c>
      <c r="M4016" s="18">
        <v>0.85</v>
      </c>
      <c r="N4016" s="18">
        <v>0.15</v>
      </c>
      <c r="O4016" s="19">
        <f>Ugovori_OPULJP[[#This Row],[Bespovratna sredstva - Ukupno (EU+Nac) HRK
= Ukupna ugovorena vrijednost bespovratnih sredstava]]*Ugovori_OPULJP[[#This Row],[EU STOPA SUFINANCIRANJA %
EU CO-FINANCING RATE %]]</f>
        <v>399828.848</v>
      </c>
      <c r="P4016" s="20">
        <f>Ugovori_OPULJP[[#This Row],[Bespovratna sredstva - EU dio - HRK]]/7.5345</f>
        <v>53066.407591744639</v>
      </c>
      <c r="Q4016" s="19">
        <f>Ugovori_OPULJP[[#This Row],[Bespovratna sredstva - Ukupno (EU+Nac) HRK
= Ukupna ugovorena vrijednost bespovratnih sredstava]]*Ugovori_OPULJP[[#This Row],[STOPA NACIONALNOG SUFINANCIRANJA %]]</f>
        <v>70558.031999999992</v>
      </c>
      <c r="R4016" s="20">
        <f>Ugovori_OPULJP[[#This Row],[Bespovratna sredstva - Nacionalni dio - HRK]]/7.5345</f>
        <v>9364.6601632490529</v>
      </c>
      <c r="S4016" s="21">
        <v>470386.88</v>
      </c>
      <c r="T4016" s="22">
        <f>Ugovori_OPULJP[[#This Row],[Bespovratna sredstva - Ukupno (EU+Nac) HRK
= Ukupna ugovorena vrijednost bespovratnih sredstava]]/7.5345</f>
        <v>62431.067754993695</v>
      </c>
      <c r="U4016" s="19">
        <v>0</v>
      </c>
      <c r="V4016" s="20">
        <f>Ugovori_OPULJP[[#This Row],[Javni doprinos korisnika - HRK]]/7.5345</f>
        <v>0</v>
      </c>
      <c r="W4016" s="19">
        <v>0</v>
      </c>
      <c r="X4016" s="20">
        <f>Ugovori_OPULJP[[#This Row],[Privatni doprinos korisnika - HRK]]/7.5345</f>
        <v>0</v>
      </c>
      <c r="Y4016" s="21">
        <f>Ugovori_OPULJP[[#This Row],[Bespovratna sredstva - Ukupno (EU+Nac) HRK
= Ukupna ugovorena vrijednost bespovratnih sredstava]]+Ugovori_OPULJP[[#This Row],[Javni doprinos korisnika - HRK]]+Ugovori_OPULJP[[#This Row],[Privatni doprinos korisnika - HRK]]</f>
        <v>470386.88</v>
      </c>
      <c r="Z4016" s="22">
        <f>Ugovori_OPULJP[[#This Row],[UKUPNI PRIHVATLJIVI IZDACI
TOTAL ELIGIBLE EXPENDITURE
= Bespovratna sredstva ukupno + doprinos korisnika
= Ukupni prihvatljivi troškovi
= Ukupna ugovorena vrijednost projekta HRK]]/7.5345</f>
        <v>62431.067754993695</v>
      </c>
      <c r="AA4016" s="13" t="s">
        <v>2792</v>
      </c>
      <c r="AB4016" s="13" t="s">
        <v>145</v>
      </c>
      <c r="AC4016" s="91" t="s">
        <v>14586</v>
      </c>
      <c r="AD4016" s="12" t="s">
        <v>2794</v>
      </c>
    </row>
    <row r="4017" spans="1:30" ht="88.5" customHeight="1" x14ac:dyDescent="0.3">
      <c r="A4017" s="31" t="s">
        <v>14587</v>
      </c>
      <c r="B4017" s="25" t="s">
        <v>2787</v>
      </c>
      <c r="C4017" s="26" t="s">
        <v>2788</v>
      </c>
      <c r="D4017" s="40" t="s">
        <v>2789</v>
      </c>
      <c r="E4017" s="13" t="s">
        <v>63</v>
      </c>
      <c r="F4017" s="32" t="s">
        <v>14588</v>
      </c>
      <c r="G4017" s="32" t="s">
        <v>14589</v>
      </c>
      <c r="H4017" s="29">
        <v>44608</v>
      </c>
      <c r="I4017" s="29">
        <v>45154</v>
      </c>
      <c r="J4017" s="17" t="str">
        <f>IF(Ugovori_OPULJP[[#This Row],[DATUM ZAVRŠETKA OPERACIJE]]&gt;DATE(2023,12,31),"u provedbi","završen")</f>
        <v>završen</v>
      </c>
      <c r="K4017" s="28" t="s">
        <v>380</v>
      </c>
      <c r="L4017" s="28" t="s">
        <v>380</v>
      </c>
      <c r="M4017" s="38">
        <v>0.85</v>
      </c>
      <c r="N4017" s="18">
        <v>0.15</v>
      </c>
      <c r="O4017" s="19">
        <f>Ugovori_OPULJP[[#This Row],[Bespovratna sredstva - Ukupno (EU+Nac) HRK
= Ukupna ugovorena vrijednost bespovratnih sredstava]]*Ugovori_OPULJP[[#This Row],[EU STOPA SUFINANCIRANJA %
EU CO-FINANCING RATE %]]</f>
        <v>393993.39400000003</v>
      </c>
      <c r="P4017" s="20">
        <f>Ugovori_OPULJP[[#This Row],[Bespovratna sredstva - EU dio - HRK]]/7.5345</f>
        <v>52291.909748490281</v>
      </c>
      <c r="Q4017" s="19">
        <f>Ugovori_OPULJP[[#This Row],[Bespovratna sredstva - Ukupno (EU+Nac) HRK
= Ukupna ugovorena vrijednost bespovratnih sredstava]]*Ugovori_OPULJP[[#This Row],[STOPA NACIONALNOG SUFINANCIRANJA %]]</f>
        <v>69528.245999999999</v>
      </c>
      <c r="R4017" s="20">
        <f>Ugovori_OPULJP[[#This Row],[Bespovratna sredstva - Nacionalni dio - HRK]]/7.5345</f>
        <v>9227.9840732629891</v>
      </c>
      <c r="S4017" s="21">
        <v>463521.64</v>
      </c>
      <c r="T4017" s="22">
        <f>Ugovori_OPULJP[[#This Row],[Bespovratna sredstva - Ukupno (EU+Nac) HRK
= Ukupna ugovorena vrijednost bespovratnih sredstava]]/7.5345</f>
        <v>61519.893821753263</v>
      </c>
      <c r="U4017" s="19">
        <v>0</v>
      </c>
      <c r="V4017" s="20">
        <f>Ugovori_OPULJP[[#This Row],[Javni doprinos korisnika - HRK]]/7.5345</f>
        <v>0</v>
      </c>
      <c r="W4017" s="19">
        <v>0</v>
      </c>
      <c r="X4017" s="20">
        <f>Ugovori_OPULJP[[#This Row],[Privatni doprinos korisnika - HRK]]/7.5345</f>
        <v>0</v>
      </c>
      <c r="Y4017" s="21">
        <f>Ugovori_OPULJP[[#This Row],[Bespovratna sredstva - Ukupno (EU+Nac) HRK
= Ukupna ugovorena vrijednost bespovratnih sredstava]]+Ugovori_OPULJP[[#This Row],[Javni doprinos korisnika - HRK]]+Ugovori_OPULJP[[#This Row],[Privatni doprinos korisnika - HRK]]</f>
        <v>463521.64</v>
      </c>
      <c r="Z4017" s="22">
        <f>Ugovori_OPULJP[[#This Row],[UKUPNI PRIHVATLJIVI IZDACI
TOTAL ELIGIBLE EXPENDITURE
= Bespovratna sredstva ukupno + doprinos korisnika
= Ukupni prihvatljivi troškovi
= Ukupna ugovorena vrijednost projekta HRK]]/7.5345</f>
        <v>61519.893821753263</v>
      </c>
      <c r="AA4017" s="27" t="s">
        <v>2792</v>
      </c>
      <c r="AB4017" s="27" t="s">
        <v>145</v>
      </c>
      <c r="AC4017" s="91" t="s">
        <v>14590</v>
      </c>
      <c r="AD4017" s="12" t="s">
        <v>2794</v>
      </c>
    </row>
    <row r="4018" spans="1:30" ht="88.5" customHeight="1" x14ac:dyDescent="0.3">
      <c r="A4018" s="31" t="s">
        <v>14591</v>
      </c>
      <c r="B4018" s="25" t="s">
        <v>2787</v>
      </c>
      <c r="C4018" s="26" t="s">
        <v>2788</v>
      </c>
      <c r="D4018" s="40" t="s">
        <v>2789</v>
      </c>
      <c r="E4018" s="13" t="s">
        <v>63</v>
      </c>
      <c r="F4018" s="32" t="s">
        <v>14592</v>
      </c>
      <c r="G4018" s="32" t="s">
        <v>14593</v>
      </c>
      <c r="H4018" s="29">
        <v>44560</v>
      </c>
      <c r="I4018" s="29">
        <v>45107</v>
      </c>
      <c r="J4018" s="17" t="str">
        <f>IF(Ugovori_OPULJP[[#This Row],[DATUM ZAVRŠETKA OPERACIJE]]&gt;DATE(2023,12,31),"u provedbi","završen")</f>
        <v>završen</v>
      </c>
      <c r="K4018" s="28" t="s">
        <v>144</v>
      </c>
      <c r="L4018" s="28" t="s">
        <v>144</v>
      </c>
      <c r="M4018" s="46" t="s">
        <v>3114</v>
      </c>
      <c r="N4018" s="18">
        <v>0.15</v>
      </c>
      <c r="O4018" s="19">
        <f>Ugovori_OPULJP[[#This Row],[Bespovratna sredstva - Ukupno (EU+Nac) HRK
= Ukupna ugovorena vrijednost bespovratnih sredstava]]*Ugovori_OPULJP[[#This Row],[EU STOPA SUFINANCIRANJA %
EU CO-FINANCING RATE %]]</f>
        <v>419696</v>
      </c>
      <c r="P4018" s="20">
        <f>Ugovori_OPULJP[[#This Row],[Bespovratna sredstva - EU dio - HRK]]/7.5345</f>
        <v>55703.231800384892</v>
      </c>
      <c r="Q4018" s="19">
        <f>Ugovori_OPULJP[[#This Row],[Bespovratna sredstva - Ukupno (EU+Nac) HRK
= Ukupna ugovorena vrijednost bespovratnih sredstava]]*Ugovori_OPULJP[[#This Row],[STOPA NACIONALNOG SUFINANCIRANJA %]]</f>
        <v>74064</v>
      </c>
      <c r="R4018" s="20">
        <f>Ugovori_OPULJP[[#This Row],[Bespovratna sredstva - Nacionalni dio - HRK]]/7.5345</f>
        <v>9829.9820824208637</v>
      </c>
      <c r="S4018" s="21">
        <v>493760</v>
      </c>
      <c r="T4018" s="22">
        <f>Ugovori_OPULJP[[#This Row],[Bespovratna sredstva - Ukupno (EU+Nac) HRK
= Ukupna ugovorena vrijednost bespovratnih sredstava]]/7.5345</f>
        <v>65533.213882805758</v>
      </c>
      <c r="U4018" s="19">
        <v>0</v>
      </c>
      <c r="V4018" s="20">
        <f>Ugovori_OPULJP[[#This Row],[Javni doprinos korisnika - HRK]]/7.5345</f>
        <v>0</v>
      </c>
      <c r="W4018" s="19">
        <v>0</v>
      </c>
      <c r="X4018" s="20">
        <f>Ugovori_OPULJP[[#This Row],[Privatni doprinos korisnika - HRK]]/7.5345</f>
        <v>0</v>
      </c>
      <c r="Y4018" s="21">
        <f>Ugovori_OPULJP[[#This Row],[Bespovratna sredstva - Ukupno (EU+Nac) HRK
= Ukupna ugovorena vrijednost bespovratnih sredstava]]+Ugovori_OPULJP[[#This Row],[Javni doprinos korisnika - HRK]]+Ugovori_OPULJP[[#This Row],[Privatni doprinos korisnika - HRK]]</f>
        <v>493760</v>
      </c>
      <c r="Z4018" s="22">
        <f>Ugovori_OPULJP[[#This Row],[UKUPNI PRIHVATLJIVI IZDACI
TOTAL ELIGIBLE EXPENDITURE
= Bespovratna sredstva ukupno + doprinos korisnika
= Ukupni prihvatljivi troškovi
= Ukupna ugovorena vrijednost projekta HRK]]/7.5345</f>
        <v>65533.213882805758</v>
      </c>
      <c r="AA4018" s="27" t="s">
        <v>2792</v>
      </c>
      <c r="AB4018" s="27" t="s">
        <v>145</v>
      </c>
      <c r="AC4018" s="91" t="s">
        <v>14594</v>
      </c>
      <c r="AD4018" s="12" t="s">
        <v>2794</v>
      </c>
    </row>
    <row r="4019" spans="1:30" ht="88.5" customHeight="1" x14ac:dyDescent="0.3">
      <c r="A4019" s="31" t="s">
        <v>14595</v>
      </c>
      <c r="B4019" s="25" t="s">
        <v>2787</v>
      </c>
      <c r="C4019" s="26" t="s">
        <v>2788</v>
      </c>
      <c r="D4019" s="40" t="s">
        <v>2789</v>
      </c>
      <c r="E4019" s="13" t="s">
        <v>63</v>
      </c>
      <c r="F4019" s="32" t="s">
        <v>14596</v>
      </c>
      <c r="G4019" s="32" t="s">
        <v>14597</v>
      </c>
      <c r="H4019" s="29">
        <v>44560</v>
      </c>
      <c r="I4019" s="29">
        <v>45015</v>
      </c>
      <c r="J4019" s="17" t="str">
        <f>IF(Ugovori_OPULJP[[#This Row],[DATUM ZAVRŠETKA OPERACIJE]]&gt;DATE(2023,12,31),"u provedbi","završen")</f>
        <v>završen</v>
      </c>
      <c r="K4019" s="28" t="s">
        <v>144</v>
      </c>
      <c r="L4019" s="28" t="s">
        <v>144</v>
      </c>
      <c r="M4019" s="46" t="s">
        <v>3114</v>
      </c>
      <c r="N4019" s="18">
        <v>0.15</v>
      </c>
      <c r="O4019" s="19">
        <f>Ugovori_OPULJP[[#This Row],[Bespovratna sredstva - Ukupno (EU+Nac) HRK
= Ukupna ugovorena vrijednost bespovratnih sredstava]]*Ugovori_OPULJP[[#This Row],[EU STOPA SUFINANCIRANJA %
EU CO-FINANCING RATE %]]</f>
        <v>375275</v>
      </c>
      <c r="P4019" s="20">
        <f>Ugovori_OPULJP[[#This Row],[Bespovratna sredstva - EU dio - HRK]]/7.5345</f>
        <v>49807.551927798791</v>
      </c>
      <c r="Q4019" s="19">
        <f>Ugovori_OPULJP[[#This Row],[Bespovratna sredstva - Ukupno (EU+Nac) HRK
= Ukupna ugovorena vrijednost bespovratnih sredstava]]*Ugovori_OPULJP[[#This Row],[STOPA NACIONALNOG SUFINANCIRANJA %]]</f>
        <v>66225</v>
      </c>
      <c r="R4019" s="20">
        <f>Ugovori_OPULJP[[#This Row],[Bespovratna sredstva - Nacionalni dio - HRK]]/7.5345</f>
        <v>8789.5679872586097</v>
      </c>
      <c r="S4019" s="21">
        <v>441500</v>
      </c>
      <c r="T4019" s="22">
        <f>Ugovori_OPULJP[[#This Row],[Bespovratna sredstva - Ukupno (EU+Nac) HRK
= Ukupna ugovorena vrijednost bespovratnih sredstava]]/7.5345</f>
        <v>58597.119915057403</v>
      </c>
      <c r="U4019" s="19">
        <v>0</v>
      </c>
      <c r="V4019" s="20">
        <f>Ugovori_OPULJP[[#This Row],[Javni doprinos korisnika - HRK]]/7.5345</f>
        <v>0</v>
      </c>
      <c r="W4019" s="19">
        <v>0</v>
      </c>
      <c r="X4019" s="20">
        <f>Ugovori_OPULJP[[#This Row],[Privatni doprinos korisnika - HRK]]/7.5345</f>
        <v>0</v>
      </c>
      <c r="Y4019" s="21">
        <f>Ugovori_OPULJP[[#This Row],[Bespovratna sredstva - Ukupno (EU+Nac) HRK
= Ukupna ugovorena vrijednost bespovratnih sredstava]]+Ugovori_OPULJP[[#This Row],[Javni doprinos korisnika - HRK]]+Ugovori_OPULJP[[#This Row],[Privatni doprinos korisnika - HRK]]</f>
        <v>441500</v>
      </c>
      <c r="Z4019" s="22">
        <f>Ugovori_OPULJP[[#This Row],[UKUPNI PRIHVATLJIVI IZDACI
TOTAL ELIGIBLE EXPENDITURE
= Bespovratna sredstva ukupno + doprinos korisnika
= Ukupni prihvatljivi troškovi
= Ukupna ugovorena vrijednost projekta HRK]]/7.5345</f>
        <v>58597.119915057403</v>
      </c>
      <c r="AA4019" s="27" t="s">
        <v>2792</v>
      </c>
      <c r="AB4019" s="27" t="s">
        <v>145</v>
      </c>
      <c r="AC4019" s="91" t="s">
        <v>14598</v>
      </c>
      <c r="AD4019" s="12" t="s">
        <v>2794</v>
      </c>
    </row>
    <row r="4020" spans="1:30" ht="88.5" customHeight="1" x14ac:dyDescent="0.3">
      <c r="A4020" s="31" t="s">
        <v>14599</v>
      </c>
      <c r="B4020" s="25" t="s">
        <v>2787</v>
      </c>
      <c r="C4020" s="26" t="s">
        <v>2788</v>
      </c>
      <c r="D4020" s="40" t="s">
        <v>2789</v>
      </c>
      <c r="E4020" s="13" t="s">
        <v>63</v>
      </c>
      <c r="F4020" s="32" t="s">
        <v>14600</v>
      </c>
      <c r="G4020" s="14" t="s">
        <v>3259</v>
      </c>
      <c r="H4020" s="29">
        <v>44560</v>
      </c>
      <c r="I4020" s="29">
        <v>44925</v>
      </c>
      <c r="J4020" s="17" t="str">
        <f>IF(Ugovori_OPULJP[[#This Row],[DATUM ZAVRŠETKA OPERACIJE]]&gt;DATE(2023,12,31),"u provedbi","završen")</f>
        <v>završen</v>
      </c>
      <c r="K4020" s="28" t="s">
        <v>14575</v>
      </c>
      <c r="L4020" s="28" t="s">
        <v>21</v>
      </c>
      <c r="M4020" s="46" t="s">
        <v>3114</v>
      </c>
      <c r="N4020" s="18">
        <v>0.15</v>
      </c>
      <c r="O4020" s="19">
        <f>Ugovori_OPULJP[[#This Row],[Bespovratna sredstva - Ukupno (EU+Nac) HRK
= Ukupna ugovorena vrijednost bespovratnih sredstava]]*Ugovori_OPULJP[[#This Row],[EU STOPA SUFINANCIRANJA %
EU CO-FINANCING RATE %]]</f>
        <v>408185.3</v>
      </c>
      <c r="P4020" s="20">
        <f>Ugovori_OPULJP[[#This Row],[Bespovratna sredstva - EU dio - HRK]]/7.5345</f>
        <v>54175.499369566656</v>
      </c>
      <c r="Q4020" s="19">
        <f>Ugovori_OPULJP[[#This Row],[Bespovratna sredstva - Ukupno (EU+Nac) HRK
= Ukupna ugovorena vrijednost bespovratnih sredstava]]*Ugovori_OPULJP[[#This Row],[STOPA NACIONALNOG SUFINANCIRANJA %]]</f>
        <v>72032.7</v>
      </c>
      <c r="R4020" s="20">
        <f>Ugovori_OPULJP[[#This Row],[Bespovratna sredstva - Nacionalni dio - HRK]]/7.5345</f>
        <v>9560.382241688234</v>
      </c>
      <c r="S4020" s="21">
        <v>480218</v>
      </c>
      <c r="T4020" s="22">
        <f>Ugovori_OPULJP[[#This Row],[Bespovratna sredstva - Ukupno (EU+Nac) HRK
= Ukupna ugovorena vrijednost bespovratnih sredstava]]/7.5345</f>
        <v>63735.881611254888</v>
      </c>
      <c r="U4020" s="19">
        <v>0</v>
      </c>
      <c r="V4020" s="20">
        <f>Ugovori_OPULJP[[#This Row],[Javni doprinos korisnika - HRK]]/7.5345</f>
        <v>0</v>
      </c>
      <c r="W4020" s="19">
        <v>0</v>
      </c>
      <c r="X4020" s="20">
        <f>Ugovori_OPULJP[[#This Row],[Privatni doprinos korisnika - HRK]]/7.5345</f>
        <v>0</v>
      </c>
      <c r="Y4020" s="21">
        <f>Ugovori_OPULJP[[#This Row],[Bespovratna sredstva - Ukupno (EU+Nac) HRK
= Ukupna ugovorena vrijednost bespovratnih sredstava]]+Ugovori_OPULJP[[#This Row],[Javni doprinos korisnika - HRK]]+Ugovori_OPULJP[[#This Row],[Privatni doprinos korisnika - HRK]]</f>
        <v>480218</v>
      </c>
      <c r="Z4020" s="22">
        <f>Ugovori_OPULJP[[#This Row],[UKUPNI PRIHVATLJIVI IZDACI
TOTAL ELIGIBLE EXPENDITURE
= Bespovratna sredstva ukupno + doprinos korisnika
= Ukupni prihvatljivi troškovi
= Ukupna ugovorena vrijednost projekta HRK]]/7.5345</f>
        <v>63735.881611254888</v>
      </c>
      <c r="AA4020" s="27" t="s">
        <v>2792</v>
      </c>
      <c r="AB4020" s="27" t="s">
        <v>145</v>
      </c>
      <c r="AC4020" s="91" t="s">
        <v>14601</v>
      </c>
      <c r="AD4020" s="12" t="s">
        <v>2794</v>
      </c>
    </row>
    <row r="4021" spans="1:30" ht="88.5" customHeight="1" x14ac:dyDescent="0.3">
      <c r="A4021" s="31" t="s">
        <v>14602</v>
      </c>
      <c r="B4021" s="25" t="s">
        <v>2787</v>
      </c>
      <c r="C4021" s="26" t="s">
        <v>2788</v>
      </c>
      <c r="D4021" s="26" t="s">
        <v>2789</v>
      </c>
      <c r="E4021" s="27" t="s">
        <v>63</v>
      </c>
      <c r="F4021" s="32" t="s">
        <v>14603</v>
      </c>
      <c r="G4021" s="32" t="s">
        <v>14604</v>
      </c>
      <c r="H4021" s="29">
        <v>44671</v>
      </c>
      <c r="I4021" s="29">
        <v>45036</v>
      </c>
      <c r="J4021" s="17" t="str">
        <f>IF(Ugovori_OPULJP[[#This Row],[DATUM ZAVRŠETKA OPERACIJE]]&gt;DATE(2023,12,31),"u provedbi","završen")</f>
        <v>završen</v>
      </c>
      <c r="K4021" s="37" t="s">
        <v>2791</v>
      </c>
      <c r="L4021" s="28" t="s">
        <v>21</v>
      </c>
      <c r="M4021" s="59" t="s">
        <v>3114</v>
      </c>
      <c r="N4021" s="18">
        <v>0.15</v>
      </c>
      <c r="O4021" s="19">
        <f>Ugovori_OPULJP[[#This Row],[Bespovratna sredstva - Ukupno (EU+Nac) HRK
= Ukupna ugovorena vrijednost bespovratnih sredstava]]*Ugovori_OPULJP[[#This Row],[EU STOPA SUFINANCIRANJA %
EU CO-FINANCING RATE %]]</f>
        <v>368804.16249999998</v>
      </c>
      <c r="P4021" s="20">
        <f>Ugovori_OPULJP[[#This Row],[Bespovratna sredstva - EU dio - HRK]]/7.5345</f>
        <v>48948.724202004109</v>
      </c>
      <c r="Q4021" s="19">
        <f>Ugovori_OPULJP[[#This Row],[Bespovratna sredstva - Ukupno (EU+Nac) HRK
= Ukupna ugovorena vrijednost bespovratnih sredstava]]*Ugovori_OPULJP[[#This Row],[STOPA NACIONALNOG SUFINANCIRANJA %]]</f>
        <v>65083.087499999994</v>
      </c>
      <c r="R4021" s="20">
        <f>Ugovori_OPULJP[[#This Row],[Bespovratna sredstva - Nacionalni dio - HRK]]/7.5345</f>
        <v>8638.0101532948429</v>
      </c>
      <c r="S4021" s="21">
        <v>433887.25</v>
      </c>
      <c r="T4021" s="22">
        <f>Ugovori_OPULJP[[#This Row],[Bespovratna sredstva - Ukupno (EU+Nac) HRK
= Ukupna ugovorena vrijednost bespovratnih sredstava]]/7.5345</f>
        <v>57586.734355298955</v>
      </c>
      <c r="U4021" s="19">
        <v>0</v>
      </c>
      <c r="V4021" s="20">
        <f>Ugovori_OPULJP[[#This Row],[Javni doprinos korisnika - HRK]]/7.5345</f>
        <v>0</v>
      </c>
      <c r="W4021" s="19">
        <v>0</v>
      </c>
      <c r="X4021" s="20">
        <f>Ugovori_OPULJP[[#This Row],[Privatni doprinos korisnika - HRK]]/7.5345</f>
        <v>0</v>
      </c>
      <c r="Y4021" s="21">
        <f>Ugovori_OPULJP[[#This Row],[Bespovratna sredstva - Ukupno (EU+Nac) HRK
= Ukupna ugovorena vrijednost bespovratnih sredstava]]+Ugovori_OPULJP[[#This Row],[Javni doprinos korisnika - HRK]]+Ugovori_OPULJP[[#This Row],[Privatni doprinos korisnika - HRK]]</f>
        <v>433887.25</v>
      </c>
      <c r="Z4021" s="22">
        <f>Ugovori_OPULJP[[#This Row],[UKUPNI PRIHVATLJIVI IZDACI
TOTAL ELIGIBLE EXPENDITURE
= Bespovratna sredstva ukupno + doprinos korisnika
= Ukupni prihvatljivi troškovi
= Ukupna ugovorena vrijednost projekta HRK]]/7.5345</f>
        <v>57586.734355298955</v>
      </c>
      <c r="AA4021" s="13" t="s">
        <v>2792</v>
      </c>
      <c r="AB4021" s="13" t="s">
        <v>145</v>
      </c>
      <c r="AC4021" s="91" t="s">
        <v>14605</v>
      </c>
      <c r="AD4021" s="12" t="s">
        <v>2794</v>
      </c>
    </row>
    <row r="4022" spans="1:30" ht="88.5" customHeight="1" x14ac:dyDescent="0.3">
      <c r="A4022" s="31" t="s">
        <v>14606</v>
      </c>
      <c r="B4022" s="25" t="s">
        <v>2787</v>
      </c>
      <c r="C4022" s="26" t="s">
        <v>2788</v>
      </c>
      <c r="D4022" s="40" t="s">
        <v>2789</v>
      </c>
      <c r="E4022" s="13" t="s">
        <v>63</v>
      </c>
      <c r="F4022" s="32" t="s">
        <v>14607</v>
      </c>
      <c r="G4022" s="14" t="s">
        <v>1186</v>
      </c>
      <c r="H4022" s="29">
        <v>44614</v>
      </c>
      <c r="I4022" s="29">
        <v>44979</v>
      </c>
      <c r="J4022" s="17" t="str">
        <f>IF(Ugovori_OPULJP[[#This Row],[DATUM ZAVRŠETKA OPERACIJE]]&gt;DATE(2023,12,31),"u provedbi","završen")</f>
        <v>završen</v>
      </c>
      <c r="K4022" s="28" t="s">
        <v>144</v>
      </c>
      <c r="L4022" s="28" t="s">
        <v>144</v>
      </c>
      <c r="M4022" s="18">
        <v>0.85</v>
      </c>
      <c r="N4022" s="18">
        <v>0.15</v>
      </c>
      <c r="O4022" s="19">
        <f>Ugovori_OPULJP[[#This Row],[Bespovratna sredstva - Ukupno (EU+Nac) HRK
= Ukupna ugovorena vrijednost bespovratnih sredstava]]*Ugovori_OPULJP[[#This Row],[EU STOPA SUFINANCIRANJA %
EU CO-FINANCING RATE %]]</f>
        <v>315305.27299999999</v>
      </c>
      <c r="P4022" s="20">
        <f>Ugovori_OPULJP[[#This Row],[Bespovratna sredstva - EU dio - HRK]]/7.5345</f>
        <v>41848.20134050036</v>
      </c>
      <c r="Q4022" s="19">
        <f>Ugovori_OPULJP[[#This Row],[Bespovratna sredstva - Ukupno (EU+Nac) HRK
= Ukupna ugovorena vrijednost bespovratnih sredstava]]*Ugovori_OPULJP[[#This Row],[STOPA NACIONALNOG SUFINANCIRANJA %]]</f>
        <v>55642.106999999996</v>
      </c>
      <c r="R4022" s="20">
        <f>Ugovori_OPULJP[[#This Row],[Bespovratna sredstva - Nacionalni dio - HRK]]/7.5345</f>
        <v>7384.9767071471224</v>
      </c>
      <c r="S4022" s="21">
        <v>370947.38</v>
      </c>
      <c r="T4022" s="22">
        <f>Ugovori_OPULJP[[#This Row],[Bespovratna sredstva - Ukupno (EU+Nac) HRK
= Ukupna ugovorena vrijednost bespovratnih sredstava]]/7.5345</f>
        <v>49233.178047647489</v>
      </c>
      <c r="U4022" s="19">
        <v>0</v>
      </c>
      <c r="V4022" s="20">
        <f>Ugovori_OPULJP[[#This Row],[Javni doprinos korisnika - HRK]]/7.5345</f>
        <v>0</v>
      </c>
      <c r="W4022" s="19">
        <v>0</v>
      </c>
      <c r="X4022" s="20">
        <f>Ugovori_OPULJP[[#This Row],[Privatni doprinos korisnika - HRK]]/7.5345</f>
        <v>0</v>
      </c>
      <c r="Y4022" s="21">
        <f>Ugovori_OPULJP[[#This Row],[Bespovratna sredstva - Ukupno (EU+Nac) HRK
= Ukupna ugovorena vrijednost bespovratnih sredstava]]+Ugovori_OPULJP[[#This Row],[Javni doprinos korisnika - HRK]]+Ugovori_OPULJP[[#This Row],[Privatni doprinos korisnika - HRK]]</f>
        <v>370947.38</v>
      </c>
      <c r="Z4022" s="22">
        <f>Ugovori_OPULJP[[#This Row],[UKUPNI PRIHVATLJIVI IZDACI
TOTAL ELIGIBLE EXPENDITURE
= Bespovratna sredstva ukupno + doprinos korisnika
= Ukupni prihvatljivi troškovi
= Ukupna ugovorena vrijednost projekta HRK]]/7.5345</f>
        <v>49233.178047647489</v>
      </c>
      <c r="AA4022" s="13" t="s">
        <v>2792</v>
      </c>
      <c r="AB4022" s="13" t="s">
        <v>145</v>
      </c>
      <c r="AC4022" s="91" t="s">
        <v>14608</v>
      </c>
      <c r="AD4022" s="12" t="s">
        <v>2794</v>
      </c>
    </row>
    <row r="4023" spans="1:30" ht="88.5" customHeight="1" x14ac:dyDescent="0.3">
      <c r="A4023" s="31" t="s">
        <v>14609</v>
      </c>
      <c r="B4023" s="25" t="s">
        <v>2787</v>
      </c>
      <c r="C4023" s="26" t="s">
        <v>2788</v>
      </c>
      <c r="D4023" s="40" t="s">
        <v>2789</v>
      </c>
      <c r="E4023" s="13" t="s">
        <v>63</v>
      </c>
      <c r="F4023" s="32" t="s">
        <v>14610</v>
      </c>
      <c r="G4023" s="32" t="s">
        <v>5694</v>
      </c>
      <c r="H4023" s="29">
        <v>44641</v>
      </c>
      <c r="I4023" s="29">
        <v>45006</v>
      </c>
      <c r="J4023" s="17" t="str">
        <f>IF(Ugovori_OPULJP[[#This Row],[DATUM ZAVRŠETKA OPERACIJE]]&gt;DATE(2023,12,31),"u provedbi","završen")</f>
        <v>završen</v>
      </c>
      <c r="K4023" s="37" t="s">
        <v>144</v>
      </c>
      <c r="L4023" s="28" t="s">
        <v>21</v>
      </c>
      <c r="M4023" s="18">
        <v>0.85</v>
      </c>
      <c r="N4023" s="18">
        <v>0.15</v>
      </c>
      <c r="O4023" s="19">
        <f>Ugovori_OPULJP[[#This Row],[Bespovratna sredstva - Ukupno (EU+Nac) HRK
= Ukupna ugovorena vrijednost bespovratnih sredstava]]*Ugovori_OPULJP[[#This Row],[EU STOPA SUFINANCIRANJA %
EU CO-FINANCING RATE %]]</f>
        <v>414345.83649999998</v>
      </c>
      <c r="P4023" s="20">
        <f>Ugovori_OPULJP[[#This Row],[Bespovratna sredstva - EU dio - HRK]]/7.5345</f>
        <v>54993.143075187465</v>
      </c>
      <c r="Q4023" s="19">
        <f>Ugovori_OPULJP[[#This Row],[Bespovratna sredstva - Ukupno (EU+Nac) HRK
= Ukupna ugovorena vrijednost bespovratnih sredstava]]*Ugovori_OPULJP[[#This Row],[STOPA NACIONALNOG SUFINANCIRANJA %]]</f>
        <v>73119.853499999997</v>
      </c>
      <c r="R4023" s="20">
        <f>Ugovori_OPULJP[[#This Row],[Bespovratna sredstva - Nacionalni dio - HRK]]/7.5345</f>
        <v>9704.672307386023</v>
      </c>
      <c r="S4023" s="21">
        <v>487465.69</v>
      </c>
      <c r="T4023" s="22">
        <f>Ugovori_OPULJP[[#This Row],[Bespovratna sredstva - Ukupno (EU+Nac) HRK
= Ukupna ugovorena vrijednost bespovratnih sredstava]]/7.5345</f>
        <v>64697.815382573492</v>
      </c>
      <c r="U4023" s="19">
        <v>0</v>
      </c>
      <c r="V4023" s="20">
        <f>Ugovori_OPULJP[[#This Row],[Javni doprinos korisnika - HRK]]/7.5345</f>
        <v>0</v>
      </c>
      <c r="W4023" s="19">
        <v>0</v>
      </c>
      <c r="X4023" s="20">
        <f>Ugovori_OPULJP[[#This Row],[Privatni doprinos korisnika - HRK]]/7.5345</f>
        <v>0</v>
      </c>
      <c r="Y4023" s="21">
        <f>Ugovori_OPULJP[[#This Row],[Bespovratna sredstva - Ukupno (EU+Nac) HRK
= Ukupna ugovorena vrijednost bespovratnih sredstava]]+Ugovori_OPULJP[[#This Row],[Javni doprinos korisnika - HRK]]+Ugovori_OPULJP[[#This Row],[Privatni doprinos korisnika - HRK]]</f>
        <v>487465.69</v>
      </c>
      <c r="Z4023" s="22">
        <f>Ugovori_OPULJP[[#This Row],[UKUPNI PRIHVATLJIVI IZDACI
TOTAL ELIGIBLE EXPENDITURE
= Bespovratna sredstva ukupno + doprinos korisnika
= Ukupni prihvatljivi troškovi
= Ukupna ugovorena vrijednost projekta HRK]]/7.5345</f>
        <v>64697.815382573492</v>
      </c>
      <c r="AA4023" s="13" t="s">
        <v>2792</v>
      </c>
      <c r="AB4023" s="13" t="s">
        <v>145</v>
      </c>
      <c r="AC4023" s="91" t="s">
        <v>14611</v>
      </c>
      <c r="AD4023" s="12" t="s">
        <v>2794</v>
      </c>
    </row>
    <row r="4024" spans="1:30" ht="88.5" customHeight="1" x14ac:dyDescent="0.3">
      <c r="A4024" s="31" t="s">
        <v>14612</v>
      </c>
      <c r="B4024" s="25" t="s">
        <v>2787</v>
      </c>
      <c r="C4024" s="26" t="s">
        <v>2788</v>
      </c>
      <c r="D4024" s="40" t="s">
        <v>2789</v>
      </c>
      <c r="E4024" s="13" t="s">
        <v>63</v>
      </c>
      <c r="F4024" s="32" t="s">
        <v>14613</v>
      </c>
      <c r="G4024" s="32" t="s">
        <v>3349</v>
      </c>
      <c r="H4024" s="29">
        <v>44626</v>
      </c>
      <c r="I4024" s="29">
        <v>44991</v>
      </c>
      <c r="J4024" s="17" t="str">
        <f>IF(Ugovori_OPULJP[[#This Row],[DATUM ZAVRŠETKA OPERACIJE]]&gt;DATE(2023,12,31),"u provedbi","završen")</f>
        <v>završen</v>
      </c>
      <c r="K4024" s="28" t="s">
        <v>144</v>
      </c>
      <c r="L4024" s="28" t="s">
        <v>144</v>
      </c>
      <c r="M4024" s="18">
        <v>0.85</v>
      </c>
      <c r="N4024" s="18">
        <v>0.15</v>
      </c>
      <c r="O4024" s="19">
        <f>Ugovori_OPULJP[[#This Row],[Bespovratna sredstva - Ukupno (EU+Nac) HRK
= Ukupna ugovorena vrijednost bespovratnih sredstava]]*Ugovori_OPULJP[[#This Row],[EU STOPA SUFINANCIRANJA %
EU CO-FINANCING RATE %]]</f>
        <v>393972.83250000002</v>
      </c>
      <c r="P4024" s="20">
        <f>Ugovori_OPULJP[[#This Row],[Bespovratna sredstva - EU dio - HRK]]/7.5345</f>
        <v>52289.180768465063</v>
      </c>
      <c r="Q4024" s="19">
        <f>Ugovori_OPULJP[[#This Row],[Bespovratna sredstva - Ukupno (EU+Nac) HRK
= Ukupna ugovorena vrijednost bespovratnih sredstava]]*Ugovori_OPULJP[[#This Row],[STOPA NACIONALNOG SUFINANCIRANJA %]]</f>
        <v>69524.617499999993</v>
      </c>
      <c r="R4024" s="20">
        <f>Ugovori_OPULJP[[#This Row],[Bespovratna sredstva - Nacionalni dio - HRK]]/7.5345</f>
        <v>9227.5024885526564</v>
      </c>
      <c r="S4024" s="21">
        <v>463497.45</v>
      </c>
      <c r="T4024" s="22">
        <f>Ugovori_OPULJP[[#This Row],[Bespovratna sredstva - Ukupno (EU+Nac) HRK
= Ukupna ugovorena vrijednost bespovratnih sredstava]]/7.5345</f>
        <v>61516.683257017714</v>
      </c>
      <c r="U4024" s="19">
        <v>0</v>
      </c>
      <c r="V4024" s="20">
        <f>Ugovori_OPULJP[[#This Row],[Javni doprinos korisnika - HRK]]/7.5345</f>
        <v>0</v>
      </c>
      <c r="W4024" s="19">
        <v>0</v>
      </c>
      <c r="X4024" s="20">
        <f>Ugovori_OPULJP[[#This Row],[Privatni doprinos korisnika - HRK]]/7.5345</f>
        <v>0</v>
      </c>
      <c r="Y4024" s="21">
        <f>Ugovori_OPULJP[[#This Row],[Bespovratna sredstva - Ukupno (EU+Nac) HRK
= Ukupna ugovorena vrijednost bespovratnih sredstava]]+Ugovori_OPULJP[[#This Row],[Javni doprinos korisnika - HRK]]+Ugovori_OPULJP[[#This Row],[Privatni doprinos korisnika - HRK]]</f>
        <v>463497.45</v>
      </c>
      <c r="Z4024" s="22">
        <f>Ugovori_OPULJP[[#This Row],[UKUPNI PRIHVATLJIVI IZDACI
TOTAL ELIGIBLE EXPENDITURE
= Bespovratna sredstva ukupno + doprinos korisnika
= Ukupni prihvatljivi troškovi
= Ukupna ugovorena vrijednost projekta HRK]]/7.5345</f>
        <v>61516.683257017714</v>
      </c>
      <c r="AA4024" s="13" t="s">
        <v>2792</v>
      </c>
      <c r="AB4024" s="13" t="s">
        <v>145</v>
      </c>
      <c r="AC4024" s="91" t="s">
        <v>14614</v>
      </c>
      <c r="AD4024" s="12" t="s">
        <v>2794</v>
      </c>
    </row>
    <row r="4025" spans="1:30" ht="88.5" customHeight="1" x14ac:dyDescent="0.3">
      <c r="A4025" s="31" t="s">
        <v>14615</v>
      </c>
      <c r="B4025" s="25" t="s">
        <v>2787</v>
      </c>
      <c r="C4025" s="26" t="s">
        <v>2788</v>
      </c>
      <c r="D4025" s="40" t="s">
        <v>2789</v>
      </c>
      <c r="E4025" s="13" t="s">
        <v>63</v>
      </c>
      <c r="F4025" s="32" t="s">
        <v>14616</v>
      </c>
      <c r="G4025" s="32" t="s">
        <v>1764</v>
      </c>
      <c r="H4025" s="29">
        <v>44608</v>
      </c>
      <c r="I4025" s="29">
        <v>45154</v>
      </c>
      <c r="J4025" s="17" t="str">
        <f>IF(Ugovori_OPULJP[[#This Row],[DATUM ZAVRŠETKA OPERACIJE]]&gt;DATE(2023,12,31),"u provedbi","završen")</f>
        <v>završen</v>
      </c>
      <c r="K4025" s="28" t="s">
        <v>535</v>
      </c>
      <c r="L4025" s="28" t="s">
        <v>262</v>
      </c>
      <c r="M4025" s="38">
        <v>0.85</v>
      </c>
      <c r="N4025" s="18">
        <v>0.15</v>
      </c>
      <c r="O4025" s="19">
        <f>Ugovori_OPULJP[[#This Row],[Bespovratna sredstva - Ukupno (EU+Nac) HRK
= Ukupna ugovorena vrijednost bespovratnih sredstava]]*Ugovori_OPULJP[[#This Row],[EU STOPA SUFINANCIRANJA %
EU CO-FINANCING RATE %]]</f>
        <v>396854.6385</v>
      </c>
      <c r="P4025" s="20">
        <f>Ugovori_OPULJP[[#This Row],[Bespovratna sredstva - EU dio - HRK]]/7.5345</f>
        <v>52671.66215409118</v>
      </c>
      <c r="Q4025" s="19">
        <f>Ugovori_OPULJP[[#This Row],[Bespovratna sredstva - Ukupno (EU+Nac) HRK
= Ukupna ugovorena vrijednost bespovratnih sredstava]]*Ugovori_OPULJP[[#This Row],[STOPA NACIONALNOG SUFINANCIRANJA %]]</f>
        <v>70033.171499999997</v>
      </c>
      <c r="R4025" s="20">
        <f>Ugovori_OPULJP[[#This Row],[Bespovratna sredstva - Nacionalni dio - HRK]]/7.5345</f>
        <v>9294.9992036631484</v>
      </c>
      <c r="S4025" s="21">
        <v>466887.81</v>
      </c>
      <c r="T4025" s="22">
        <f>Ugovori_OPULJP[[#This Row],[Bespovratna sredstva - Ukupno (EU+Nac) HRK
= Ukupna ugovorena vrijednost bespovratnih sredstava]]/7.5345</f>
        <v>61966.661357754325</v>
      </c>
      <c r="U4025" s="19">
        <v>0</v>
      </c>
      <c r="V4025" s="20">
        <f>Ugovori_OPULJP[[#This Row],[Javni doprinos korisnika - HRK]]/7.5345</f>
        <v>0</v>
      </c>
      <c r="W4025" s="19">
        <v>0</v>
      </c>
      <c r="X4025" s="20">
        <f>Ugovori_OPULJP[[#This Row],[Privatni doprinos korisnika - HRK]]/7.5345</f>
        <v>0</v>
      </c>
      <c r="Y4025" s="21">
        <f>Ugovori_OPULJP[[#This Row],[Bespovratna sredstva - Ukupno (EU+Nac) HRK
= Ukupna ugovorena vrijednost bespovratnih sredstava]]+Ugovori_OPULJP[[#This Row],[Javni doprinos korisnika - HRK]]+Ugovori_OPULJP[[#This Row],[Privatni doprinos korisnika - HRK]]</f>
        <v>466887.81</v>
      </c>
      <c r="Z4025" s="22">
        <f>Ugovori_OPULJP[[#This Row],[UKUPNI PRIHVATLJIVI IZDACI
TOTAL ELIGIBLE EXPENDITURE
= Bespovratna sredstva ukupno + doprinos korisnika
= Ukupni prihvatljivi troškovi
= Ukupna ugovorena vrijednost projekta HRK]]/7.5345</f>
        <v>61966.661357754325</v>
      </c>
      <c r="AA4025" s="27" t="s">
        <v>2792</v>
      </c>
      <c r="AB4025" s="27" t="s">
        <v>145</v>
      </c>
      <c r="AC4025" s="91" t="s">
        <v>14617</v>
      </c>
      <c r="AD4025" s="12" t="s">
        <v>2794</v>
      </c>
    </row>
    <row r="4026" spans="1:30" ht="88.5" customHeight="1" x14ac:dyDescent="0.3">
      <c r="A4026" s="31" t="s">
        <v>14618</v>
      </c>
      <c r="B4026" s="25" t="s">
        <v>2787</v>
      </c>
      <c r="C4026" s="26" t="s">
        <v>2788</v>
      </c>
      <c r="D4026" s="40" t="s">
        <v>2789</v>
      </c>
      <c r="E4026" s="13" t="s">
        <v>63</v>
      </c>
      <c r="F4026" s="32" t="s">
        <v>14619</v>
      </c>
      <c r="G4026" s="32" t="s">
        <v>3966</v>
      </c>
      <c r="H4026" s="29">
        <v>44641</v>
      </c>
      <c r="I4026" s="29">
        <v>45006</v>
      </c>
      <c r="J4026" s="17" t="str">
        <f>IF(Ugovori_OPULJP[[#This Row],[DATUM ZAVRŠETKA OPERACIJE]]&gt;DATE(2023,12,31),"u provedbi","završen")</f>
        <v>završen</v>
      </c>
      <c r="K4026" s="37" t="s">
        <v>144</v>
      </c>
      <c r="L4026" s="28" t="s">
        <v>144</v>
      </c>
      <c r="M4026" s="18">
        <v>0.85</v>
      </c>
      <c r="N4026" s="18">
        <v>0.15</v>
      </c>
      <c r="O4026" s="19">
        <f>Ugovori_OPULJP[[#This Row],[Bespovratna sredstva - Ukupno (EU+Nac) HRK
= Ukupna ugovorena vrijednost bespovratnih sredstava]]*Ugovori_OPULJP[[#This Row],[EU STOPA SUFINANCIRANJA %
EU CO-FINANCING RATE %]]</f>
        <v>217268.54249999998</v>
      </c>
      <c r="P4026" s="20">
        <f>Ugovori_OPULJP[[#This Row],[Bespovratna sredstva - EU dio - HRK]]/7.5345</f>
        <v>28836.491140752536</v>
      </c>
      <c r="Q4026" s="19">
        <f>Ugovori_OPULJP[[#This Row],[Bespovratna sredstva - Ukupno (EU+Nac) HRK
= Ukupna ugovorena vrijednost bespovratnih sredstava]]*Ugovori_OPULJP[[#This Row],[STOPA NACIONALNOG SUFINANCIRANJA %]]</f>
        <v>38341.5075</v>
      </c>
      <c r="R4026" s="20">
        <f>Ugovori_OPULJP[[#This Row],[Bespovratna sredstva - Nacionalni dio - HRK]]/7.5345</f>
        <v>5088.7925542504472</v>
      </c>
      <c r="S4026" s="21">
        <v>255610.05</v>
      </c>
      <c r="T4026" s="22">
        <f>Ugovori_OPULJP[[#This Row],[Bespovratna sredstva - Ukupno (EU+Nac) HRK
= Ukupna ugovorena vrijednost bespovratnih sredstava]]/7.5345</f>
        <v>33925.283695002981</v>
      </c>
      <c r="U4026" s="19">
        <v>0</v>
      </c>
      <c r="V4026" s="20">
        <f>Ugovori_OPULJP[[#This Row],[Javni doprinos korisnika - HRK]]/7.5345</f>
        <v>0</v>
      </c>
      <c r="W4026" s="19">
        <v>0</v>
      </c>
      <c r="X4026" s="20">
        <f>Ugovori_OPULJP[[#This Row],[Privatni doprinos korisnika - HRK]]/7.5345</f>
        <v>0</v>
      </c>
      <c r="Y4026" s="21">
        <f>Ugovori_OPULJP[[#This Row],[Bespovratna sredstva - Ukupno (EU+Nac) HRK
= Ukupna ugovorena vrijednost bespovratnih sredstava]]+Ugovori_OPULJP[[#This Row],[Javni doprinos korisnika - HRK]]+Ugovori_OPULJP[[#This Row],[Privatni doprinos korisnika - HRK]]</f>
        <v>255610.05</v>
      </c>
      <c r="Z4026" s="22">
        <f>Ugovori_OPULJP[[#This Row],[UKUPNI PRIHVATLJIVI IZDACI
TOTAL ELIGIBLE EXPENDITURE
= Bespovratna sredstva ukupno + doprinos korisnika
= Ukupni prihvatljivi troškovi
= Ukupna ugovorena vrijednost projekta HRK]]/7.5345</f>
        <v>33925.283695002981</v>
      </c>
      <c r="AA4026" s="13" t="s">
        <v>2792</v>
      </c>
      <c r="AB4026" s="13" t="s">
        <v>145</v>
      </c>
      <c r="AC4026" s="91" t="s">
        <v>14620</v>
      </c>
      <c r="AD4026" s="12" t="s">
        <v>2794</v>
      </c>
    </row>
    <row r="4027" spans="1:30" ht="88.5" customHeight="1" x14ac:dyDescent="0.3">
      <c r="A4027" s="31" t="s">
        <v>14621</v>
      </c>
      <c r="B4027" s="25" t="s">
        <v>2787</v>
      </c>
      <c r="C4027" s="26" t="s">
        <v>2788</v>
      </c>
      <c r="D4027" s="40" t="s">
        <v>2789</v>
      </c>
      <c r="E4027" s="13" t="s">
        <v>63</v>
      </c>
      <c r="F4027" s="32" t="s">
        <v>14622</v>
      </c>
      <c r="G4027" s="32" t="s">
        <v>14623</v>
      </c>
      <c r="H4027" s="29">
        <v>44641</v>
      </c>
      <c r="I4027" s="29">
        <v>45098</v>
      </c>
      <c r="J4027" s="17" t="str">
        <f>IF(Ugovori_OPULJP[[#This Row],[DATUM ZAVRŠETKA OPERACIJE]]&gt;DATE(2023,12,31),"u provedbi","završen")</f>
        <v>završen</v>
      </c>
      <c r="K4027" s="37" t="s">
        <v>14624</v>
      </c>
      <c r="L4027" s="28" t="s">
        <v>144</v>
      </c>
      <c r="M4027" s="18">
        <v>0.85</v>
      </c>
      <c r="N4027" s="18">
        <v>0.15</v>
      </c>
      <c r="O4027" s="19">
        <f>Ugovori_OPULJP[[#This Row],[Bespovratna sredstva - Ukupno (EU+Nac) HRK
= Ukupna ugovorena vrijednost bespovratnih sredstava]]*Ugovori_OPULJP[[#This Row],[EU STOPA SUFINANCIRANJA %
EU CO-FINANCING RATE %]]</f>
        <v>397802.788</v>
      </c>
      <c r="P4027" s="20">
        <f>Ugovori_OPULJP[[#This Row],[Bespovratna sredstva - EU dio - HRK]]/7.5345</f>
        <v>52797.503218528102</v>
      </c>
      <c r="Q4027" s="19">
        <f>Ugovori_OPULJP[[#This Row],[Bespovratna sredstva - Ukupno (EU+Nac) HRK
= Ukupna ugovorena vrijednost bespovratnih sredstava]]*Ugovori_OPULJP[[#This Row],[STOPA NACIONALNOG SUFINANCIRANJA %]]</f>
        <v>70200.491999999998</v>
      </c>
      <c r="R4027" s="20">
        <f>Ugovori_OPULJP[[#This Row],[Bespovratna sredstva - Nacionalni dio - HRK]]/7.5345</f>
        <v>9317.2064503284873</v>
      </c>
      <c r="S4027" s="21">
        <v>468003.28</v>
      </c>
      <c r="T4027" s="22">
        <f>Ugovori_OPULJP[[#This Row],[Bespovratna sredstva - Ukupno (EU+Nac) HRK
= Ukupna ugovorena vrijednost bespovratnih sredstava]]/7.5345</f>
        <v>62114.709668856594</v>
      </c>
      <c r="U4027" s="19">
        <v>0</v>
      </c>
      <c r="V4027" s="20">
        <f>Ugovori_OPULJP[[#This Row],[Javni doprinos korisnika - HRK]]/7.5345</f>
        <v>0</v>
      </c>
      <c r="W4027" s="19">
        <v>0</v>
      </c>
      <c r="X4027" s="20">
        <f>Ugovori_OPULJP[[#This Row],[Privatni doprinos korisnika - HRK]]/7.5345</f>
        <v>0</v>
      </c>
      <c r="Y4027" s="21">
        <f>Ugovori_OPULJP[[#This Row],[Bespovratna sredstva - Ukupno (EU+Nac) HRK
= Ukupna ugovorena vrijednost bespovratnih sredstava]]+Ugovori_OPULJP[[#This Row],[Javni doprinos korisnika - HRK]]+Ugovori_OPULJP[[#This Row],[Privatni doprinos korisnika - HRK]]</f>
        <v>468003.28</v>
      </c>
      <c r="Z4027" s="22">
        <f>Ugovori_OPULJP[[#This Row],[UKUPNI PRIHVATLJIVI IZDACI
TOTAL ELIGIBLE EXPENDITURE
= Bespovratna sredstva ukupno + doprinos korisnika
= Ukupni prihvatljivi troškovi
= Ukupna ugovorena vrijednost projekta HRK]]/7.5345</f>
        <v>62114.709668856594</v>
      </c>
      <c r="AA4027" s="13" t="s">
        <v>2792</v>
      </c>
      <c r="AB4027" s="13" t="s">
        <v>145</v>
      </c>
      <c r="AC4027" s="91" t="s">
        <v>14625</v>
      </c>
      <c r="AD4027" s="12" t="s">
        <v>2794</v>
      </c>
    </row>
    <row r="4028" spans="1:30" ht="88.5" customHeight="1" x14ac:dyDescent="0.3">
      <c r="A4028" s="31" t="s">
        <v>14626</v>
      </c>
      <c r="B4028" s="25" t="s">
        <v>2787</v>
      </c>
      <c r="C4028" s="26" t="s">
        <v>2788</v>
      </c>
      <c r="D4028" s="40" t="s">
        <v>2789</v>
      </c>
      <c r="E4028" s="13" t="s">
        <v>63</v>
      </c>
      <c r="F4028" s="32" t="s">
        <v>14627</v>
      </c>
      <c r="G4028" s="32" t="s">
        <v>14628</v>
      </c>
      <c r="H4028" s="29">
        <v>44641</v>
      </c>
      <c r="I4028" s="29">
        <v>45006</v>
      </c>
      <c r="J4028" s="17" t="str">
        <f>IF(Ugovori_OPULJP[[#This Row],[DATUM ZAVRŠETKA OPERACIJE]]&gt;DATE(2023,12,31),"u provedbi","završen")</f>
        <v>završen</v>
      </c>
      <c r="K4028" s="37" t="s">
        <v>144</v>
      </c>
      <c r="L4028" s="28" t="s">
        <v>144</v>
      </c>
      <c r="M4028" s="18">
        <v>0.85</v>
      </c>
      <c r="N4028" s="18">
        <v>0.15</v>
      </c>
      <c r="O4028" s="19">
        <f>Ugovori_OPULJP[[#This Row],[Bespovratna sredstva - Ukupno (EU+Nac) HRK
= Ukupna ugovorena vrijednost bespovratnih sredstava]]*Ugovori_OPULJP[[#This Row],[EU STOPA SUFINANCIRANJA %
EU CO-FINANCING RATE %]]</f>
        <v>400459.62449999998</v>
      </c>
      <c r="P4028" s="20">
        <f>Ugovori_OPULJP[[#This Row],[Bespovratna sredstva - EU dio - HRK]]/7.5345</f>
        <v>53150.126020306583</v>
      </c>
      <c r="Q4028" s="19">
        <f>Ugovori_OPULJP[[#This Row],[Bespovratna sredstva - Ukupno (EU+Nac) HRK
= Ukupna ugovorena vrijednost bespovratnih sredstava]]*Ugovori_OPULJP[[#This Row],[STOPA NACIONALNOG SUFINANCIRANJA %]]</f>
        <v>70669.345499999996</v>
      </c>
      <c r="R4028" s="20">
        <f>Ugovori_OPULJP[[#This Row],[Bespovratna sredstva - Nacionalni dio - HRK]]/7.5345</f>
        <v>9379.4340035835139</v>
      </c>
      <c r="S4028" s="21">
        <v>471128.97</v>
      </c>
      <c r="T4028" s="22">
        <f>Ugovori_OPULJP[[#This Row],[Bespovratna sredstva - Ukupno (EU+Nac) HRK
= Ukupna ugovorena vrijednost bespovratnih sredstava]]/7.5345</f>
        <v>62529.560023890095</v>
      </c>
      <c r="U4028" s="19">
        <v>0</v>
      </c>
      <c r="V4028" s="20">
        <f>Ugovori_OPULJP[[#This Row],[Javni doprinos korisnika - HRK]]/7.5345</f>
        <v>0</v>
      </c>
      <c r="W4028" s="19">
        <v>0</v>
      </c>
      <c r="X4028" s="20">
        <f>Ugovori_OPULJP[[#This Row],[Privatni doprinos korisnika - HRK]]/7.5345</f>
        <v>0</v>
      </c>
      <c r="Y4028" s="21">
        <f>Ugovori_OPULJP[[#This Row],[Bespovratna sredstva - Ukupno (EU+Nac) HRK
= Ukupna ugovorena vrijednost bespovratnih sredstava]]+Ugovori_OPULJP[[#This Row],[Javni doprinos korisnika - HRK]]+Ugovori_OPULJP[[#This Row],[Privatni doprinos korisnika - HRK]]</f>
        <v>471128.97</v>
      </c>
      <c r="Z4028" s="22">
        <f>Ugovori_OPULJP[[#This Row],[UKUPNI PRIHVATLJIVI IZDACI
TOTAL ELIGIBLE EXPENDITURE
= Bespovratna sredstva ukupno + doprinos korisnika
= Ukupni prihvatljivi troškovi
= Ukupna ugovorena vrijednost projekta HRK]]/7.5345</f>
        <v>62529.560023890095</v>
      </c>
      <c r="AA4028" s="13" t="s">
        <v>2792</v>
      </c>
      <c r="AB4028" s="13" t="s">
        <v>145</v>
      </c>
      <c r="AC4028" s="91" t="s">
        <v>14629</v>
      </c>
      <c r="AD4028" s="12" t="s">
        <v>2794</v>
      </c>
    </row>
    <row r="4029" spans="1:30" ht="88.5" customHeight="1" x14ac:dyDescent="0.3">
      <c r="A4029" s="10" t="s">
        <v>14630</v>
      </c>
      <c r="B4029" s="11" t="s">
        <v>14631</v>
      </c>
      <c r="C4029" s="12" t="s">
        <v>14632</v>
      </c>
      <c r="D4029" s="12" t="s">
        <v>14633</v>
      </c>
      <c r="E4029" s="13" t="s">
        <v>18</v>
      </c>
      <c r="F4029" s="14" t="s">
        <v>14634</v>
      </c>
      <c r="G4029" s="14" t="s">
        <v>22</v>
      </c>
      <c r="H4029" s="16">
        <v>42005</v>
      </c>
      <c r="I4029" s="16">
        <v>45230</v>
      </c>
      <c r="J4029" s="17" t="str">
        <f>IF(Ugovori_OPULJP[[#This Row],[DATUM ZAVRŠETKA OPERACIJE]]&gt;DATE(2023,12,31),"u provedbi","završen")</f>
        <v>završen</v>
      </c>
      <c r="K4029" s="15" t="s">
        <v>20</v>
      </c>
      <c r="L4029" s="28" t="s">
        <v>21</v>
      </c>
      <c r="M4029" s="18">
        <v>0.85</v>
      </c>
      <c r="N4029" s="18">
        <v>0.15</v>
      </c>
      <c r="O4029" s="19">
        <f>Ugovori_OPULJP[[#This Row],[Bespovratna sredstva - Ukupno (EU+Nac) HRK
= Ukupna ugovorena vrijednost bespovratnih sredstava]]*Ugovori_OPULJP[[#This Row],[EU STOPA SUFINANCIRANJA %
EU CO-FINANCING RATE %]]</f>
        <v>134184417.663</v>
      </c>
      <c r="P4029" s="20">
        <f>Ugovori_OPULJP[[#This Row],[Bespovratna sredstva - EU dio - HRK]]/7.5345</f>
        <v>17809332.757714514</v>
      </c>
      <c r="Q4029" s="19">
        <f>Ugovori_OPULJP[[#This Row],[Bespovratna sredstva - Ukupno (EU+Nac) HRK
= Ukupna ugovorena vrijednost bespovratnih sredstava]]*Ugovori_OPULJP[[#This Row],[STOPA NACIONALNOG SUFINANCIRANJA %]]</f>
        <v>23679603.116999999</v>
      </c>
      <c r="R4029" s="20">
        <f>Ugovori_OPULJP[[#This Row],[Bespovratna sredstva - Nacionalni dio - HRK]]/7.5345</f>
        <v>3142823.4278319725</v>
      </c>
      <c r="S4029" s="19">
        <v>157864020.78</v>
      </c>
      <c r="T4029" s="20">
        <f>Ugovori_OPULJP[[#This Row],[Bespovratna sredstva - Ukupno (EU+Nac) HRK
= Ukupna ugovorena vrijednost bespovratnih sredstava]]/7.5345</f>
        <v>20952156.185546484</v>
      </c>
      <c r="U4029" s="19">
        <v>0</v>
      </c>
      <c r="V4029" s="20">
        <f>Ugovori_OPULJP[[#This Row],[Javni doprinos korisnika - HRK]]/7.5345</f>
        <v>0</v>
      </c>
      <c r="W4029" s="19">
        <v>0</v>
      </c>
      <c r="X4029" s="20">
        <f>Ugovori_OPULJP[[#This Row],[Privatni doprinos korisnika - HRK]]/7.5345</f>
        <v>0</v>
      </c>
      <c r="Y4029" s="21">
        <f>Ugovori_OPULJP[[#This Row],[Bespovratna sredstva - Ukupno (EU+Nac) HRK
= Ukupna ugovorena vrijednost bespovratnih sredstava]]+Ugovori_OPULJP[[#This Row],[Javni doprinos korisnika - HRK]]+Ugovori_OPULJP[[#This Row],[Privatni doprinos korisnika - HRK]]</f>
        <v>157864020.78</v>
      </c>
      <c r="Z4029" s="22">
        <f>Ugovori_OPULJP[[#This Row],[UKUPNI PRIHVATLJIVI IZDACI
TOTAL ELIGIBLE EXPENDITURE
= Bespovratna sredstva ukupno + doprinos korisnika
= Ukupni prihvatljivi troškovi
= Ukupna ugovorena vrijednost projekta HRK]]/7.5345</f>
        <v>20952156.185546484</v>
      </c>
      <c r="AA4029" s="13" t="s">
        <v>22</v>
      </c>
      <c r="AB4029" s="13" t="s">
        <v>19</v>
      </c>
      <c r="AC4029" s="98" t="s">
        <v>14635</v>
      </c>
      <c r="AD4029" s="12" t="s">
        <v>14636</v>
      </c>
    </row>
    <row r="4030" spans="1:30" ht="88.5" customHeight="1" x14ac:dyDescent="0.3">
      <c r="A4030" s="10" t="s">
        <v>14637</v>
      </c>
      <c r="B4030" s="11" t="s">
        <v>14631</v>
      </c>
      <c r="C4030" s="12" t="s">
        <v>14632</v>
      </c>
      <c r="D4030" s="12" t="s">
        <v>14633</v>
      </c>
      <c r="E4030" s="13" t="s">
        <v>18</v>
      </c>
      <c r="F4030" s="14" t="s">
        <v>14638</v>
      </c>
      <c r="G4030" s="14" t="s">
        <v>10676</v>
      </c>
      <c r="H4030" s="16">
        <v>42005</v>
      </c>
      <c r="I4030" s="16">
        <v>45230</v>
      </c>
      <c r="J4030" s="17" t="str">
        <f>IF(Ugovori_OPULJP[[#This Row],[DATUM ZAVRŠETKA OPERACIJE]]&gt;DATE(2023,12,31),"u provedbi","završen")</f>
        <v>završen</v>
      </c>
      <c r="K4030" s="15" t="s">
        <v>20</v>
      </c>
      <c r="L4030" s="28" t="s">
        <v>21</v>
      </c>
      <c r="M4030" s="18">
        <v>0.85</v>
      </c>
      <c r="N4030" s="18">
        <v>0.15</v>
      </c>
      <c r="O4030" s="19">
        <f>Ugovori_OPULJP[[#This Row],[Bespovratna sredstva - Ukupno (EU+Nac) HRK
= Ukupna ugovorena vrijednost bespovratnih sredstava]]*Ugovori_OPULJP[[#This Row],[EU STOPA SUFINANCIRANJA %
EU CO-FINANCING RATE %]]</f>
        <v>23529417.715</v>
      </c>
      <c r="P4030" s="20">
        <f>Ugovori_OPULJP[[#This Row],[Bespovratna sredstva - EU dio - HRK]]/7.5345</f>
        <v>3122890.3994956533</v>
      </c>
      <c r="Q4030" s="19">
        <f>Ugovori_OPULJP[[#This Row],[Bespovratna sredstva - Ukupno (EU+Nac) HRK
= Ukupna ugovorena vrijednost bespovratnih sredstava]]*Ugovori_OPULJP[[#This Row],[STOPA NACIONALNOG SUFINANCIRANJA %]]</f>
        <v>4152250.1849999996</v>
      </c>
      <c r="R4030" s="20">
        <f>Ugovori_OPULJP[[#This Row],[Bespovratna sredstva - Nacionalni dio - HRK]]/7.5345</f>
        <v>551098.30579335045</v>
      </c>
      <c r="S4030" s="19">
        <v>27681667.899999999</v>
      </c>
      <c r="T4030" s="20">
        <f>Ugovori_OPULJP[[#This Row],[Bespovratna sredstva - Ukupno (EU+Nac) HRK
= Ukupna ugovorena vrijednost bespovratnih sredstava]]/7.5345</f>
        <v>3673988.7052890034</v>
      </c>
      <c r="U4030" s="19">
        <v>0</v>
      </c>
      <c r="V4030" s="20">
        <f>Ugovori_OPULJP[[#This Row],[Javni doprinos korisnika - HRK]]/7.5345</f>
        <v>0</v>
      </c>
      <c r="W4030" s="19">
        <v>0</v>
      </c>
      <c r="X4030" s="20">
        <f>Ugovori_OPULJP[[#This Row],[Privatni doprinos korisnika - HRK]]/7.5345</f>
        <v>0</v>
      </c>
      <c r="Y4030" s="21">
        <f>Ugovori_OPULJP[[#This Row],[Bespovratna sredstva - Ukupno (EU+Nac) HRK
= Ukupna ugovorena vrijednost bespovratnih sredstava]]+Ugovori_OPULJP[[#This Row],[Javni doprinos korisnika - HRK]]+Ugovori_OPULJP[[#This Row],[Privatni doprinos korisnika - HRK]]</f>
        <v>27681667.899999999</v>
      </c>
      <c r="Z4030" s="22">
        <f>Ugovori_OPULJP[[#This Row],[UKUPNI PRIHVATLJIVI IZDACI
TOTAL ELIGIBLE EXPENDITURE
= Bespovratna sredstva ukupno + doprinos korisnika
= Ukupni prihvatljivi troškovi
= Ukupna ugovorena vrijednost projekta HRK]]/7.5345</f>
        <v>3673988.7052890034</v>
      </c>
      <c r="AA4030" s="13" t="s">
        <v>22</v>
      </c>
      <c r="AB4030" s="13" t="s">
        <v>19</v>
      </c>
      <c r="AC4030" s="98" t="s">
        <v>14639</v>
      </c>
      <c r="AD4030" s="12" t="s">
        <v>14636</v>
      </c>
    </row>
    <row r="4031" spans="1:30" ht="88.5" customHeight="1" x14ac:dyDescent="0.3">
      <c r="A4031" s="10" t="s">
        <v>14640</v>
      </c>
      <c r="B4031" s="11" t="s">
        <v>14631</v>
      </c>
      <c r="C4031" s="12" t="s">
        <v>14632</v>
      </c>
      <c r="D4031" s="12" t="s">
        <v>14633</v>
      </c>
      <c r="E4031" s="13" t="s">
        <v>18</v>
      </c>
      <c r="F4031" s="14" t="s">
        <v>14641</v>
      </c>
      <c r="G4031" s="14" t="s">
        <v>7642</v>
      </c>
      <c r="H4031" s="16">
        <v>42005</v>
      </c>
      <c r="I4031" s="16">
        <v>45230</v>
      </c>
      <c r="J4031" s="17" t="str">
        <f>IF(Ugovori_OPULJP[[#This Row],[DATUM ZAVRŠETKA OPERACIJE]]&gt;DATE(2023,12,31),"u provedbi","završen")</f>
        <v>završen</v>
      </c>
      <c r="K4031" s="15" t="s">
        <v>20</v>
      </c>
      <c r="L4031" s="28" t="s">
        <v>21</v>
      </c>
      <c r="M4031" s="18">
        <v>0.85</v>
      </c>
      <c r="N4031" s="18">
        <v>0.15</v>
      </c>
      <c r="O4031" s="19">
        <f>Ugovori_OPULJP[[#This Row],[Bespovratna sredstva - Ukupno (EU+Nac) HRK
= Ukupna ugovorena vrijednost bespovratnih sredstava]]*Ugovori_OPULJP[[#This Row],[EU STOPA SUFINANCIRANJA %
EU CO-FINANCING RATE %]]</f>
        <v>21298530.4355</v>
      </c>
      <c r="P4031" s="20">
        <f>Ugovori_OPULJP[[#This Row],[Bespovratna sredstva - EU dio - HRK]]/7.5345</f>
        <v>2826800.7745039482</v>
      </c>
      <c r="Q4031" s="19">
        <f>Ugovori_OPULJP[[#This Row],[Bespovratna sredstva - Ukupno (EU+Nac) HRK
= Ukupna ugovorena vrijednost bespovratnih sredstava]]*Ugovori_OPULJP[[#This Row],[STOPA NACIONALNOG SUFINANCIRANJA %]]</f>
        <v>3758564.1944999998</v>
      </c>
      <c r="R4031" s="20">
        <f>Ugovori_OPULJP[[#This Row],[Bespovratna sredstva - Nacionalni dio - HRK]]/7.5345</f>
        <v>498847.19550069672</v>
      </c>
      <c r="S4031" s="19">
        <v>25057094.629999999</v>
      </c>
      <c r="T4031" s="20">
        <f>Ugovori_OPULJP[[#This Row],[Bespovratna sredstva - Ukupno (EU+Nac) HRK
= Ukupna ugovorena vrijednost bespovratnih sredstava]]/7.5345</f>
        <v>3325647.9700046452</v>
      </c>
      <c r="U4031" s="19">
        <v>0</v>
      </c>
      <c r="V4031" s="20">
        <f>Ugovori_OPULJP[[#This Row],[Javni doprinos korisnika - HRK]]/7.5345</f>
        <v>0</v>
      </c>
      <c r="W4031" s="19">
        <v>0</v>
      </c>
      <c r="X4031" s="20">
        <f>Ugovori_OPULJP[[#This Row],[Privatni doprinos korisnika - HRK]]/7.5345</f>
        <v>0</v>
      </c>
      <c r="Y4031" s="21">
        <f>Ugovori_OPULJP[[#This Row],[Bespovratna sredstva - Ukupno (EU+Nac) HRK
= Ukupna ugovorena vrijednost bespovratnih sredstava]]+Ugovori_OPULJP[[#This Row],[Javni doprinos korisnika - HRK]]+Ugovori_OPULJP[[#This Row],[Privatni doprinos korisnika - HRK]]</f>
        <v>25057094.629999999</v>
      </c>
      <c r="Z4031" s="22">
        <f>Ugovori_OPULJP[[#This Row],[UKUPNI PRIHVATLJIVI IZDACI
TOTAL ELIGIBLE EXPENDITURE
= Bespovratna sredstva ukupno + doprinos korisnika
= Ukupni prihvatljivi troškovi
= Ukupna ugovorena vrijednost projekta HRK]]/7.5345</f>
        <v>3325647.9700046452</v>
      </c>
      <c r="AA4031" s="13" t="s">
        <v>22</v>
      </c>
      <c r="AB4031" s="13" t="s">
        <v>19</v>
      </c>
      <c r="AC4031" s="98" t="s">
        <v>14642</v>
      </c>
      <c r="AD4031" s="12" t="s">
        <v>14636</v>
      </c>
    </row>
    <row r="4032" spans="1:30" ht="88.5" customHeight="1" x14ac:dyDescent="0.3">
      <c r="A4032" s="10" t="s">
        <v>14643</v>
      </c>
      <c r="B4032" s="11" t="s">
        <v>14631</v>
      </c>
      <c r="C4032" s="12" t="s">
        <v>14632</v>
      </c>
      <c r="D4032" s="12" t="s">
        <v>14633</v>
      </c>
      <c r="E4032" s="13" t="s">
        <v>18</v>
      </c>
      <c r="F4032" s="14" t="s">
        <v>14644</v>
      </c>
      <c r="G4032" s="14" t="s">
        <v>2662</v>
      </c>
      <c r="H4032" s="16">
        <v>42005</v>
      </c>
      <c r="I4032" s="16">
        <v>45230</v>
      </c>
      <c r="J4032" s="17" t="str">
        <f>IF(Ugovori_OPULJP[[#This Row],[DATUM ZAVRŠETKA OPERACIJE]]&gt;DATE(2023,12,31),"u provedbi","završen")</f>
        <v>završen</v>
      </c>
      <c r="K4032" s="15" t="s">
        <v>21</v>
      </c>
      <c r="L4032" s="28" t="s">
        <v>21</v>
      </c>
      <c r="M4032" s="18">
        <v>0.85</v>
      </c>
      <c r="N4032" s="18">
        <v>0.15</v>
      </c>
      <c r="O4032" s="19">
        <f>Ugovori_OPULJP[[#This Row],[Bespovratna sredstva - Ukupno (EU+Nac) HRK
= Ukupna ugovorena vrijednost bespovratnih sredstava]]*Ugovori_OPULJP[[#This Row],[EU STOPA SUFINANCIRANJA %
EU CO-FINANCING RATE %]]</f>
        <v>15902545.977</v>
      </c>
      <c r="P4032" s="20">
        <f>Ugovori_OPULJP[[#This Row],[Bespovratna sredstva - EU dio - HRK]]/7.5345</f>
        <v>2110630.5630101534</v>
      </c>
      <c r="Q4032" s="19">
        <f>Ugovori_OPULJP[[#This Row],[Bespovratna sredstva - Ukupno (EU+Nac) HRK
= Ukupna ugovorena vrijednost bespovratnih sredstava]]*Ugovori_OPULJP[[#This Row],[STOPA NACIONALNOG SUFINANCIRANJA %]]</f>
        <v>2806331.6430000002</v>
      </c>
      <c r="R4032" s="20">
        <f>Ugovori_OPULJP[[#This Row],[Bespovratna sredstva - Nacionalni dio - HRK]]/7.5345</f>
        <v>372464.21700179175</v>
      </c>
      <c r="S4032" s="19">
        <v>18708877.620000001</v>
      </c>
      <c r="T4032" s="20">
        <f>Ugovori_OPULJP[[#This Row],[Bespovratna sredstva - Ukupno (EU+Nac) HRK
= Ukupna ugovorena vrijednost bespovratnih sredstava]]/7.5345</f>
        <v>2483094.7800119449</v>
      </c>
      <c r="U4032" s="19">
        <v>0</v>
      </c>
      <c r="V4032" s="20">
        <f>Ugovori_OPULJP[[#This Row],[Javni doprinos korisnika - HRK]]/7.5345</f>
        <v>0</v>
      </c>
      <c r="W4032" s="19">
        <v>0</v>
      </c>
      <c r="X4032" s="20">
        <f>Ugovori_OPULJP[[#This Row],[Privatni doprinos korisnika - HRK]]/7.5345</f>
        <v>0</v>
      </c>
      <c r="Y4032" s="21">
        <v>18708877.620000001</v>
      </c>
      <c r="Z4032" s="22">
        <f>Ugovori_OPULJP[[#This Row],[UKUPNI PRIHVATLJIVI IZDACI
TOTAL ELIGIBLE EXPENDITURE
= Bespovratna sredstva ukupno + doprinos korisnika
= Ukupni prihvatljivi troškovi
= Ukupna ugovorena vrijednost projekta HRK]]/7.5345</f>
        <v>2483094.7800119449</v>
      </c>
      <c r="AA4032" s="13" t="s">
        <v>22</v>
      </c>
      <c r="AB4032" s="13" t="s">
        <v>19</v>
      </c>
      <c r="AC4032" s="98" t="s">
        <v>14645</v>
      </c>
      <c r="AD4032" s="12" t="s">
        <v>14636</v>
      </c>
    </row>
    <row r="4033" spans="1:30" ht="88.5" customHeight="1" x14ac:dyDescent="0.3">
      <c r="A4033" s="10" t="s">
        <v>14646</v>
      </c>
      <c r="B4033" s="11" t="s">
        <v>14631</v>
      </c>
      <c r="C4033" s="12" t="s">
        <v>14632</v>
      </c>
      <c r="D4033" s="12" t="s">
        <v>14633</v>
      </c>
      <c r="E4033" s="13" t="s">
        <v>18</v>
      </c>
      <c r="F4033" s="14" t="s">
        <v>14647</v>
      </c>
      <c r="G4033" s="14" t="s">
        <v>14648</v>
      </c>
      <c r="H4033" s="16">
        <v>42005</v>
      </c>
      <c r="I4033" s="16">
        <v>45230</v>
      </c>
      <c r="J4033" s="17" t="str">
        <f>IF(Ugovori_OPULJP[[#This Row],[DATUM ZAVRŠETKA OPERACIJE]]&gt;DATE(2023,12,31),"u provedbi","završen")</f>
        <v>završen</v>
      </c>
      <c r="K4033" s="15" t="s">
        <v>20</v>
      </c>
      <c r="L4033" s="28" t="s">
        <v>21</v>
      </c>
      <c r="M4033" s="18">
        <v>0.85</v>
      </c>
      <c r="N4033" s="18">
        <v>0.15</v>
      </c>
      <c r="O4033" s="19">
        <f>Ugovori_OPULJP[[#This Row],[Bespovratna sredstva - Ukupno (EU+Nac) HRK
= Ukupna ugovorena vrijednost bespovratnih sredstava]]*Ugovori_OPULJP[[#This Row],[EU STOPA SUFINANCIRANJA %
EU CO-FINANCING RATE %]]</f>
        <v>14630231.1865</v>
      </c>
      <c r="P4033" s="20">
        <f>Ugovori_OPULJP[[#This Row],[Bespovratna sredstva - EU dio - HRK]]/7.5345</f>
        <v>1941765.3708275266</v>
      </c>
      <c r="Q4033" s="19">
        <f>Ugovori_OPULJP[[#This Row],[Bespovratna sredstva - Ukupno (EU+Nac) HRK
= Ukupna ugovorena vrijednost bespovratnih sredstava]]*Ugovori_OPULJP[[#This Row],[STOPA NACIONALNOG SUFINANCIRANJA %]]</f>
        <v>2581805.5035000001</v>
      </c>
      <c r="R4033" s="20">
        <f>Ugovori_OPULJP[[#This Row],[Bespovratna sredstva - Nacionalni dio - HRK]]/7.5345</f>
        <v>342664.47720485763</v>
      </c>
      <c r="S4033" s="19">
        <v>17212036.690000001</v>
      </c>
      <c r="T4033" s="20">
        <f>Ugovori_OPULJP[[#This Row],[Bespovratna sredstva - Ukupno (EU+Nac) HRK
= Ukupna ugovorena vrijednost bespovratnih sredstava]]/7.5345</f>
        <v>2284429.8480323846</v>
      </c>
      <c r="U4033" s="19">
        <v>0</v>
      </c>
      <c r="V4033" s="20">
        <f>Ugovori_OPULJP[[#This Row],[Javni doprinos korisnika - HRK]]/7.5345</f>
        <v>0</v>
      </c>
      <c r="W4033" s="19">
        <v>0</v>
      </c>
      <c r="X4033" s="20">
        <f>Ugovori_OPULJP[[#This Row],[Privatni doprinos korisnika - HRK]]/7.5345</f>
        <v>0</v>
      </c>
      <c r="Y4033" s="21">
        <f>Ugovori_OPULJP[[#This Row],[Bespovratna sredstva - Ukupno (EU+Nac) HRK
= Ukupna ugovorena vrijednost bespovratnih sredstava]]+Ugovori_OPULJP[[#This Row],[Javni doprinos korisnika - HRK]]+Ugovori_OPULJP[[#This Row],[Privatni doprinos korisnika - HRK]]</f>
        <v>17212036.690000001</v>
      </c>
      <c r="Z4033" s="22">
        <f>Ugovori_OPULJP[[#This Row],[UKUPNI PRIHVATLJIVI IZDACI
TOTAL ELIGIBLE EXPENDITURE
= Bespovratna sredstva ukupno + doprinos korisnika
= Ukupni prihvatljivi troškovi
= Ukupna ugovorena vrijednost projekta HRK]]/7.5345</f>
        <v>2284429.8480323846</v>
      </c>
      <c r="AA4033" s="13" t="s">
        <v>22</v>
      </c>
      <c r="AB4033" s="13" t="s">
        <v>19</v>
      </c>
      <c r="AC4033" s="98" t="s">
        <v>14649</v>
      </c>
      <c r="AD4033" s="12" t="s">
        <v>14636</v>
      </c>
    </row>
    <row r="4034" spans="1:30" ht="88.5" customHeight="1" x14ac:dyDescent="0.3">
      <c r="A4034" s="10" t="s">
        <v>14650</v>
      </c>
      <c r="B4034" s="11" t="s">
        <v>14631</v>
      </c>
      <c r="C4034" s="12" t="s">
        <v>14632</v>
      </c>
      <c r="D4034" s="12" t="s">
        <v>14633</v>
      </c>
      <c r="E4034" s="13" t="s">
        <v>18</v>
      </c>
      <c r="F4034" s="14" t="s">
        <v>14651</v>
      </c>
      <c r="G4034" s="14" t="s">
        <v>12182</v>
      </c>
      <c r="H4034" s="16">
        <v>42005</v>
      </c>
      <c r="I4034" s="16">
        <v>45230</v>
      </c>
      <c r="J4034" s="17" t="str">
        <f>IF(Ugovori_OPULJP[[#This Row],[DATUM ZAVRŠETKA OPERACIJE]]&gt;DATE(2023,12,31),"u provedbi","završen")</f>
        <v>završen</v>
      </c>
      <c r="K4034" s="15" t="s">
        <v>21</v>
      </c>
      <c r="L4034" s="28" t="s">
        <v>21</v>
      </c>
      <c r="M4034" s="18">
        <v>0.85</v>
      </c>
      <c r="N4034" s="18">
        <v>0.15</v>
      </c>
      <c r="O4034" s="19">
        <f>Ugovori_OPULJP[[#This Row],[Bespovratna sredstva - Ukupno (EU+Nac) HRK
= Ukupna ugovorena vrijednost bespovratnih sredstava]]*Ugovori_OPULJP[[#This Row],[EU STOPA SUFINANCIRANJA %
EU CO-FINANCING RATE %]]</f>
        <v>8236500</v>
      </c>
      <c r="P4034" s="20">
        <f>Ugovori_OPULJP[[#This Row],[Bespovratna sredstva - EU dio - HRK]]/7.5345</f>
        <v>1093171.4115070675</v>
      </c>
      <c r="Q4034" s="19">
        <f>Ugovori_OPULJP[[#This Row],[Bespovratna sredstva - Ukupno (EU+Nac) HRK
= Ukupna ugovorena vrijednost bespovratnih sredstava]]*Ugovori_OPULJP[[#This Row],[STOPA NACIONALNOG SUFINANCIRANJA %]]</f>
        <v>1453500</v>
      </c>
      <c r="R4034" s="20">
        <f>Ugovori_OPULJP[[#This Row],[Bespovratna sredstva - Nacionalni dio - HRK]]/7.5345</f>
        <v>192912.60203065895</v>
      </c>
      <c r="S4034" s="19">
        <v>9690000</v>
      </c>
      <c r="T4034" s="20">
        <f>Ugovori_OPULJP[[#This Row],[Bespovratna sredstva - Ukupno (EU+Nac) HRK
= Ukupna ugovorena vrijednost bespovratnih sredstava]]/7.5345</f>
        <v>1286084.0135377264</v>
      </c>
      <c r="U4034" s="19">
        <v>0</v>
      </c>
      <c r="V4034" s="20">
        <f>Ugovori_OPULJP[[#This Row],[Javni doprinos korisnika - HRK]]/7.5345</f>
        <v>0</v>
      </c>
      <c r="W4034" s="19">
        <v>0</v>
      </c>
      <c r="X4034" s="20">
        <f>Ugovori_OPULJP[[#This Row],[Privatni doprinos korisnika - HRK]]/7.5345</f>
        <v>0</v>
      </c>
      <c r="Y4034" s="21">
        <f>Ugovori_OPULJP[[#This Row],[Bespovratna sredstva - Ukupno (EU+Nac) HRK
= Ukupna ugovorena vrijednost bespovratnih sredstava]]+Ugovori_OPULJP[[#This Row],[Javni doprinos korisnika - HRK]]+Ugovori_OPULJP[[#This Row],[Privatni doprinos korisnika - HRK]]</f>
        <v>9690000</v>
      </c>
      <c r="Z4034" s="22">
        <f>Ugovori_OPULJP[[#This Row],[UKUPNI PRIHVATLJIVI IZDACI
TOTAL ELIGIBLE EXPENDITURE
= Bespovratna sredstva ukupno + doprinos korisnika
= Ukupni prihvatljivi troškovi
= Ukupna ugovorena vrijednost projekta HRK]]/7.5345</f>
        <v>1286084.0135377264</v>
      </c>
      <c r="AA4034" s="13" t="s">
        <v>22</v>
      </c>
      <c r="AB4034" s="13" t="s">
        <v>19</v>
      </c>
      <c r="AC4034" s="98" t="s">
        <v>14652</v>
      </c>
      <c r="AD4034" s="12" t="s">
        <v>14636</v>
      </c>
    </row>
    <row r="4035" spans="1:30" ht="88.5" customHeight="1" x14ac:dyDescent="0.3">
      <c r="A4035" s="10" t="s">
        <v>14653</v>
      </c>
      <c r="B4035" s="11" t="s">
        <v>14631</v>
      </c>
      <c r="C4035" s="12" t="s">
        <v>14632</v>
      </c>
      <c r="D4035" s="12" t="s">
        <v>14633</v>
      </c>
      <c r="E4035" s="13" t="s">
        <v>18</v>
      </c>
      <c r="F4035" s="14" t="s">
        <v>14654</v>
      </c>
      <c r="G4035" s="14" t="s">
        <v>10677</v>
      </c>
      <c r="H4035" s="16">
        <v>42005</v>
      </c>
      <c r="I4035" s="16">
        <v>45230</v>
      </c>
      <c r="J4035" s="17" t="str">
        <f>IF(Ugovori_OPULJP[[#This Row],[DATUM ZAVRŠETKA OPERACIJE]]&gt;DATE(2023,12,31),"u provedbi","završen")</f>
        <v>završen</v>
      </c>
      <c r="K4035" s="15" t="s">
        <v>21</v>
      </c>
      <c r="L4035" s="28" t="s">
        <v>21</v>
      </c>
      <c r="M4035" s="18">
        <v>0.85</v>
      </c>
      <c r="N4035" s="18">
        <v>0.15</v>
      </c>
      <c r="O4035" s="19">
        <f>Ugovori_OPULJP[[#This Row],[Bespovratna sredstva - Ukupno (EU+Nac) HRK
= Ukupna ugovorena vrijednost bespovratnih sredstava]]*Ugovori_OPULJP[[#This Row],[EU STOPA SUFINANCIRANJA %
EU CO-FINANCING RATE %]]</f>
        <v>84906643.182500005</v>
      </c>
      <c r="P4035" s="20">
        <f>Ugovori_OPULJP[[#This Row],[Bespovratna sredstva - EU dio - HRK]]/7.5345</f>
        <v>11269048.136239963</v>
      </c>
      <c r="Q4035" s="19">
        <f>Ugovori_OPULJP[[#This Row],[Bespovratna sredstva - Ukupno (EU+Nac) HRK
= Ukupna ugovorena vrijednost bespovratnih sredstava]]*Ugovori_OPULJP[[#This Row],[STOPA NACIONALNOG SUFINANCIRANJA %]]</f>
        <v>14983525.2675</v>
      </c>
      <c r="R4035" s="20">
        <f>Ugovori_OPULJP[[#This Row],[Bespovratna sredstva - Nacionalni dio - HRK]]/7.5345</f>
        <v>1988655.5534541111</v>
      </c>
      <c r="S4035" s="19">
        <v>99890168.450000003</v>
      </c>
      <c r="T4035" s="20">
        <f>Ugovori_OPULJP[[#This Row],[Bespovratna sredstva - Ukupno (EU+Nac) HRK
= Ukupna ugovorena vrijednost bespovratnih sredstava]]/7.5345</f>
        <v>13257703.689694073</v>
      </c>
      <c r="U4035" s="19">
        <v>0</v>
      </c>
      <c r="V4035" s="20">
        <f>Ugovori_OPULJP[[#This Row],[Javni doprinos korisnika - HRK]]/7.5345</f>
        <v>0</v>
      </c>
      <c r="W4035" s="19">
        <v>0</v>
      </c>
      <c r="X4035" s="20">
        <f>Ugovori_OPULJP[[#This Row],[Privatni doprinos korisnika - HRK]]/7.5345</f>
        <v>0</v>
      </c>
      <c r="Y4035" s="21">
        <f>Ugovori_OPULJP[[#This Row],[Bespovratna sredstva - Ukupno (EU+Nac) HRK
= Ukupna ugovorena vrijednost bespovratnih sredstava]]+Ugovori_OPULJP[[#This Row],[Javni doprinos korisnika - HRK]]+Ugovori_OPULJP[[#This Row],[Privatni doprinos korisnika - HRK]]</f>
        <v>99890168.450000003</v>
      </c>
      <c r="Z4035" s="22">
        <f>Ugovori_OPULJP[[#This Row],[UKUPNI PRIHVATLJIVI IZDACI
TOTAL ELIGIBLE EXPENDITURE
= Bespovratna sredstva ukupno + doprinos korisnika
= Ukupni prihvatljivi troškovi
= Ukupna ugovorena vrijednost projekta HRK]]/7.5345</f>
        <v>13257703.689694073</v>
      </c>
      <c r="AA4035" s="13" t="s">
        <v>22</v>
      </c>
      <c r="AB4035" s="13" t="s">
        <v>19</v>
      </c>
      <c r="AC4035" s="98" t="s">
        <v>14655</v>
      </c>
      <c r="AD4035" s="12" t="s">
        <v>14636</v>
      </c>
    </row>
    <row r="4036" spans="1:30" ht="88.5" customHeight="1" x14ac:dyDescent="0.3">
      <c r="A4036" s="10" t="s">
        <v>14656</v>
      </c>
      <c r="B4036" s="11" t="s">
        <v>14631</v>
      </c>
      <c r="C4036" s="12" t="s">
        <v>14632</v>
      </c>
      <c r="D4036" s="12" t="s">
        <v>14633</v>
      </c>
      <c r="E4036" s="13" t="s">
        <v>18</v>
      </c>
      <c r="F4036" s="14" t="s">
        <v>14657</v>
      </c>
      <c r="G4036" s="14" t="s">
        <v>2792</v>
      </c>
      <c r="H4036" s="16">
        <v>42005</v>
      </c>
      <c r="I4036" s="16">
        <v>45230</v>
      </c>
      <c r="J4036" s="17" t="str">
        <f>IF(Ugovori_OPULJP[[#This Row],[DATUM ZAVRŠETKA OPERACIJE]]&gt;DATE(2023,12,31),"u provedbi","završen")</f>
        <v>završen</v>
      </c>
      <c r="K4036" s="15" t="s">
        <v>20</v>
      </c>
      <c r="L4036" s="28" t="s">
        <v>21</v>
      </c>
      <c r="M4036" s="18">
        <v>0.85</v>
      </c>
      <c r="N4036" s="18">
        <v>0.15</v>
      </c>
      <c r="O4036" s="19">
        <f>Ugovori_OPULJP[[#This Row],[Bespovratna sredstva - Ukupno (EU+Nac) HRK
= Ukupna ugovorena vrijednost bespovratnih sredstava]]*Ugovori_OPULJP[[#This Row],[EU STOPA SUFINANCIRANJA %
EU CO-FINANCING RATE %]]</f>
        <v>21773676.653000001</v>
      </c>
      <c r="P4036" s="20">
        <f>Ugovori_OPULJP[[#This Row],[Bespovratna sredstva - EU dio - HRK]]/7.5345</f>
        <v>2889863.5148981353</v>
      </c>
      <c r="Q4036" s="19">
        <f>Ugovori_OPULJP[[#This Row],[Bespovratna sredstva - Ukupno (EU+Nac) HRK
= Ukupna ugovorena vrijednost bespovratnih sredstava]]*Ugovori_OPULJP[[#This Row],[STOPA NACIONALNOG SUFINANCIRANJA %]]</f>
        <v>3842413.5269999998</v>
      </c>
      <c r="R4036" s="20">
        <f>Ugovori_OPULJP[[#This Row],[Bespovratna sredstva - Nacionalni dio - HRK]]/7.5345</f>
        <v>509975.91439378849</v>
      </c>
      <c r="S4036" s="19">
        <v>25616090.18</v>
      </c>
      <c r="T4036" s="20">
        <f>Ugovori_OPULJP[[#This Row],[Bespovratna sredstva - Ukupno (EU+Nac) HRK
= Ukupna ugovorena vrijednost bespovratnih sredstava]]/7.5345</f>
        <v>3399839.4292919235</v>
      </c>
      <c r="U4036" s="19">
        <v>0</v>
      </c>
      <c r="V4036" s="20">
        <f>Ugovori_OPULJP[[#This Row],[Javni doprinos korisnika - HRK]]/7.5345</f>
        <v>0</v>
      </c>
      <c r="W4036" s="19">
        <v>0</v>
      </c>
      <c r="X4036" s="20">
        <f>Ugovori_OPULJP[[#This Row],[Privatni doprinos korisnika - HRK]]/7.5345</f>
        <v>0</v>
      </c>
      <c r="Y4036" s="21">
        <f>Ugovori_OPULJP[[#This Row],[Bespovratna sredstva - Ukupno (EU+Nac) HRK
= Ukupna ugovorena vrijednost bespovratnih sredstava]]+Ugovori_OPULJP[[#This Row],[Javni doprinos korisnika - HRK]]+Ugovori_OPULJP[[#This Row],[Privatni doprinos korisnika - HRK]]</f>
        <v>25616090.18</v>
      </c>
      <c r="Z4036" s="22">
        <f>Ugovori_OPULJP[[#This Row],[UKUPNI PRIHVATLJIVI IZDACI
TOTAL ELIGIBLE EXPENDITURE
= Bespovratna sredstva ukupno + doprinos korisnika
= Ukupni prihvatljivi troškovi
= Ukupna ugovorena vrijednost projekta HRK]]/7.5345</f>
        <v>3399839.4292919235</v>
      </c>
      <c r="AA4036" s="13" t="s">
        <v>22</v>
      </c>
      <c r="AB4036" s="13" t="s">
        <v>19</v>
      </c>
      <c r="AC4036" s="98" t="s">
        <v>14658</v>
      </c>
      <c r="AD4036" s="12" t="s">
        <v>14636</v>
      </c>
    </row>
    <row r="4037" spans="1:30" ht="88.5" customHeight="1" x14ac:dyDescent="0.3">
      <c r="A4037" s="10" t="s">
        <v>14659</v>
      </c>
      <c r="B4037" s="11" t="s">
        <v>14631</v>
      </c>
      <c r="C4037" s="12" t="s">
        <v>14632</v>
      </c>
      <c r="D4037" s="12" t="s">
        <v>14633</v>
      </c>
      <c r="E4037" s="13" t="s">
        <v>18</v>
      </c>
      <c r="F4037" s="14" t="s">
        <v>14660</v>
      </c>
      <c r="G4037" s="14" t="s">
        <v>19</v>
      </c>
      <c r="H4037" s="16">
        <v>42005</v>
      </c>
      <c r="I4037" s="16">
        <v>45230</v>
      </c>
      <c r="J4037" s="17" t="str">
        <f>IF(Ugovori_OPULJP[[#This Row],[DATUM ZAVRŠETKA OPERACIJE]]&gt;DATE(2023,12,31),"u provedbi","završen")</f>
        <v>završen</v>
      </c>
      <c r="K4037" s="15" t="s">
        <v>20</v>
      </c>
      <c r="L4037" s="28" t="s">
        <v>21</v>
      </c>
      <c r="M4037" s="18">
        <v>0.85</v>
      </c>
      <c r="N4037" s="18">
        <v>0.15</v>
      </c>
      <c r="O4037" s="19">
        <f>Ugovori_OPULJP[[#This Row],[Bespovratna sredstva - Ukupno (EU+Nac) HRK
= Ukupna ugovorena vrijednost bespovratnih sredstava]]*Ugovori_OPULJP[[#This Row],[EU STOPA SUFINANCIRANJA %
EU CO-FINANCING RATE %]]</f>
        <v>206618585.52249998</v>
      </c>
      <c r="P4037" s="20">
        <f>Ugovori_OPULJP[[#This Row],[Bespovratna sredstva - EU dio - HRK]]/7.5345</f>
        <v>27422998.941203792</v>
      </c>
      <c r="Q4037" s="19">
        <f>Ugovori_OPULJP[[#This Row],[Bespovratna sredstva - Ukupno (EU+Nac) HRK
= Ukupna ugovorena vrijednost bespovratnih sredstava]]*Ugovori_OPULJP[[#This Row],[STOPA NACIONALNOG SUFINANCIRANJA %]]</f>
        <v>36462103.327500001</v>
      </c>
      <c r="R4037" s="20">
        <f>Ugovori_OPULJP[[#This Row],[Bespovratna sredstva - Nacionalni dio - HRK]]/7.5345</f>
        <v>4839352.7543300819</v>
      </c>
      <c r="S4037" s="19">
        <v>243080688.84999999</v>
      </c>
      <c r="T4037" s="20">
        <f>Ugovori_OPULJP[[#This Row],[Bespovratna sredstva - Ukupno (EU+Nac) HRK
= Ukupna ugovorena vrijednost bespovratnih sredstava]]/7.5345</f>
        <v>32262351.695533875</v>
      </c>
      <c r="U4037" s="19">
        <v>0</v>
      </c>
      <c r="V4037" s="20">
        <f>Ugovori_OPULJP[[#This Row],[Javni doprinos korisnika - HRK]]/7.5345</f>
        <v>0</v>
      </c>
      <c r="W4037" s="19">
        <v>0</v>
      </c>
      <c r="X4037" s="20">
        <f>Ugovori_OPULJP[[#This Row],[Privatni doprinos korisnika - HRK]]/7.5345</f>
        <v>0</v>
      </c>
      <c r="Y4037" s="21">
        <f>Ugovori_OPULJP[[#This Row],[Bespovratna sredstva - Ukupno (EU+Nac) HRK
= Ukupna ugovorena vrijednost bespovratnih sredstava]]+Ugovori_OPULJP[[#This Row],[Javni doprinos korisnika - HRK]]+Ugovori_OPULJP[[#This Row],[Privatni doprinos korisnika - HRK]]</f>
        <v>243080688.84999999</v>
      </c>
      <c r="Z4037" s="22">
        <f>Ugovori_OPULJP[[#This Row],[UKUPNI PRIHVATLJIVI IZDACI
TOTAL ELIGIBLE EXPENDITURE
= Bespovratna sredstva ukupno + doprinos korisnika
= Ukupni prihvatljivi troškovi
= Ukupna ugovorena vrijednost projekta HRK]]/7.5345</f>
        <v>32262351.695533875</v>
      </c>
      <c r="AA4037" s="13" t="s">
        <v>22</v>
      </c>
      <c r="AB4037" s="13" t="s">
        <v>19</v>
      </c>
      <c r="AC4037" s="98" t="s">
        <v>14661</v>
      </c>
      <c r="AD4037" s="12" t="s">
        <v>14636</v>
      </c>
    </row>
    <row r="4038" spans="1:30" ht="88.5" customHeight="1" x14ac:dyDescent="0.3">
      <c r="A4038" s="10" t="s">
        <v>14662</v>
      </c>
      <c r="B4038" s="11" t="s">
        <v>14631</v>
      </c>
      <c r="C4038" s="12" t="s">
        <v>14632</v>
      </c>
      <c r="D4038" s="12" t="s">
        <v>14633</v>
      </c>
      <c r="E4038" s="13" t="s">
        <v>18</v>
      </c>
      <c r="F4038" s="14" t="s">
        <v>14663</v>
      </c>
      <c r="G4038" s="14" t="s">
        <v>14664</v>
      </c>
      <c r="H4038" s="16">
        <v>42005</v>
      </c>
      <c r="I4038" s="16">
        <v>45230</v>
      </c>
      <c r="J4038" s="17" t="str">
        <f>IF(Ugovori_OPULJP[[#This Row],[DATUM ZAVRŠETKA OPERACIJE]]&gt;DATE(2023,12,31),"u provedbi","završen")</f>
        <v>završen</v>
      </c>
      <c r="K4038" s="15" t="s">
        <v>21</v>
      </c>
      <c r="L4038" s="28" t="s">
        <v>21</v>
      </c>
      <c r="M4038" s="18">
        <v>0.85</v>
      </c>
      <c r="N4038" s="18">
        <v>0.15</v>
      </c>
      <c r="O4038" s="19">
        <f>Ugovori_OPULJP[[#This Row],[Bespovratna sredstva - Ukupno (EU+Nac) HRK
= Ukupna ugovorena vrijednost bespovratnih sredstava]]*Ugovori_OPULJP[[#This Row],[EU STOPA SUFINANCIRANJA %
EU CO-FINANCING RATE %]]</f>
        <v>13704829.0975</v>
      </c>
      <c r="P4038" s="20">
        <f>Ugovori_OPULJP[[#This Row],[Bespovratna sredstva - EU dio - HRK]]/7.5345</f>
        <v>1818943.4066626849</v>
      </c>
      <c r="Q4038" s="19">
        <f>Ugovori_OPULJP[[#This Row],[Bespovratna sredstva - Ukupno (EU+Nac) HRK
= Ukupna ugovorena vrijednost bespovratnih sredstava]]*Ugovori_OPULJP[[#This Row],[STOPA NACIONALNOG SUFINANCIRANJA %]]</f>
        <v>2418499.2524999999</v>
      </c>
      <c r="R4038" s="20">
        <f>Ugovori_OPULJP[[#This Row],[Bespovratna sredstva - Nacionalni dio - HRK]]/7.5345</f>
        <v>320990.0129404738</v>
      </c>
      <c r="S4038" s="19">
        <v>16123328.35</v>
      </c>
      <c r="T4038" s="20">
        <f>Ugovori_OPULJP[[#This Row],[Bespovratna sredstva - Ukupno (EU+Nac) HRK
= Ukupna ugovorena vrijednost bespovratnih sredstava]]/7.5345</f>
        <v>2139933.4196031587</v>
      </c>
      <c r="U4038" s="19">
        <v>0</v>
      </c>
      <c r="V4038" s="20">
        <f>Ugovori_OPULJP[[#This Row],[Javni doprinos korisnika - HRK]]/7.5345</f>
        <v>0</v>
      </c>
      <c r="W4038" s="19">
        <v>0</v>
      </c>
      <c r="X4038" s="20">
        <f>Ugovori_OPULJP[[#This Row],[Privatni doprinos korisnika - HRK]]/7.5345</f>
        <v>0</v>
      </c>
      <c r="Y4038" s="21">
        <f>Ugovori_OPULJP[[#This Row],[Bespovratna sredstva - Ukupno (EU+Nac) HRK
= Ukupna ugovorena vrijednost bespovratnih sredstava]]+Ugovori_OPULJP[[#This Row],[Javni doprinos korisnika - HRK]]+Ugovori_OPULJP[[#This Row],[Privatni doprinos korisnika - HRK]]</f>
        <v>16123328.35</v>
      </c>
      <c r="Z4038" s="22">
        <f>Ugovori_OPULJP[[#This Row],[UKUPNI PRIHVATLJIVI IZDACI
TOTAL ELIGIBLE EXPENDITURE
= Bespovratna sredstva ukupno + doprinos korisnika
= Ukupni prihvatljivi troškovi
= Ukupna ugovorena vrijednost projekta HRK]]/7.5345</f>
        <v>2139933.4196031587</v>
      </c>
      <c r="AA4038" s="13" t="s">
        <v>22</v>
      </c>
      <c r="AB4038" s="13" t="s">
        <v>19</v>
      </c>
      <c r="AC4038" s="98" t="s">
        <v>14665</v>
      </c>
      <c r="AD4038" s="12" t="s">
        <v>14636</v>
      </c>
    </row>
    <row r="4039" spans="1:30" ht="88.5" customHeight="1" x14ac:dyDescent="0.3">
      <c r="A4039" s="10" t="s">
        <v>14666</v>
      </c>
      <c r="B4039" s="11" t="s">
        <v>14631</v>
      </c>
      <c r="C4039" s="12" t="s">
        <v>14632</v>
      </c>
      <c r="D4039" s="12" t="s">
        <v>14633</v>
      </c>
      <c r="E4039" s="13" t="s">
        <v>18</v>
      </c>
      <c r="F4039" s="14" t="s">
        <v>14667</v>
      </c>
      <c r="G4039" s="14" t="s">
        <v>14668</v>
      </c>
      <c r="H4039" s="16">
        <v>42005</v>
      </c>
      <c r="I4039" s="16">
        <v>45230</v>
      </c>
      <c r="J4039" s="17" t="str">
        <f>IF(Ugovori_OPULJP[[#This Row],[DATUM ZAVRŠETKA OPERACIJE]]&gt;DATE(2023,12,31),"u provedbi","završen")</f>
        <v>završen</v>
      </c>
      <c r="K4039" s="15" t="s">
        <v>21</v>
      </c>
      <c r="L4039" s="28" t="s">
        <v>21</v>
      </c>
      <c r="M4039" s="18">
        <v>0.85</v>
      </c>
      <c r="N4039" s="18">
        <v>0.15</v>
      </c>
      <c r="O4039" s="19">
        <f>Ugovori_OPULJP[[#This Row],[Bespovratna sredstva - Ukupno (EU+Nac) HRK
= Ukupna ugovorena vrijednost bespovratnih sredstava]]*Ugovori_OPULJP[[#This Row],[EU STOPA SUFINANCIRANJA %
EU CO-FINANCING RATE %]]</f>
        <v>79688137.5</v>
      </c>
      <c r="P4039" s="20">
        <f>Ugovori_OPULJP[[#This Row],[Bespovratna sredstva - EU dio - HRK]]/7.5345</f>
        <v>10576433.406330878</v>
      </c>
      <c r="Q4039" s="19">
        <f>Ugovori_OPULJP[[#This Row],[Bespovratna sredstva - Ukupno (EU+Nac) HRK
= Ukupna ugovorena vrijednost bespovratnih sredstava]]*Ugovori_OPULJP[[#This Row],[STOPA NACIONALNOG SUFINANCIRANJA %]]</f>
        <v>14062612.5</v>
      </c>
      <c r="R4039" s="20">
        <f>Ugovori_OPULJP[[#This Row],[Bespovratna sredstva - Nacionalni dio - HRK]]/7.5345</f>
        <v>1866429.4246466255</v>
      </c>
      <c r="S4039" s="19">
        <v>93750750</v>
      </c>
      <c r="T4039" s="20">
        <f>Ugovori_OPULJP[[#This Row],[Bespovratna sredstva - Ukupno (EU+Nac) HRK
= Ukupna ugovorena vrijednost bespovratnih sredstava]]/7.5345</f>
        <v>12442862.830977503</v>
      </c>
      <c r="U4039" s="19">
        <v>0</v>
      </c>
      <c r="V4039" s="20">
        <f>Ugovori_OPULJP[[#This Row],[Javni doprinos korisnika - HRK]]/7.5345</f>
        <v>0</v>
      </c>
      <c r="W4039" s="19">
        <v>0</v>
      </c>
      <c r="X4039" s="20">
        <f>Ugovori_OPULJP[[#This Row],[Privatni doprinos korisnika - HRK]]/7.5345</f>
        <v>0</v>
      </c>
      <c r="Y4039" s="21">
        <f>Ugovori_OPULJP[[#This Row],[Bespovratna sredstva - Ukupno (EU+Nac) HRK
= Ukupna ugovorena vrijednost bespovratnih sredstava]]+Ugovori_OPULJP[[#This Row],[Javni doprinos korisnika - HRK]]+Ugovori_OPULJP[[#This Row],[Privatni doprinos korisnika - HRK]]</f>
        <v>93750750</v>
      </c>
      <c r="Z4039" s="22">
        <f>Ugovori_OPULJP[[#This Row],[UKUPNI PRIHVATLJIVI IZDACI
TOTAL ELIGIBLE EXPENDITURE
= Bespovratna sredstva ukupno + doprinos korisnika
= Ukupni prihvatljivi troškovi
= Ukupna ugovorena vrijednost projekta HRK]]/7.5345</f>
        <v>12442862.830977503</v>
      </c>
      <c r="AA4039" s="13" t="s">
        <v>22</v>
      </c>
      <c r="AB4039" s="13" t="s">
        <v>19</v>
      </c>
      <c r="AC4039" s="98" t="s">
        <v>14669</v>
      </c>
      <c r="AD4039" s="12" t="s">
        <v>14636</v>
      </c>
    </row>
    <row r="4040" spans="1:30" ht="88.5" customHeight="1" x14ac:dyDescent="0.3">
      <c r="A4040" s="10" t="s">
        <v>14673</v>
      </c>
      <c r="B4040" s="11" t="s">
        <v>14631</v>
      </c>
      <c r="C4040" s="12" t="s">
        <v>14670</v>
      </c>
      <c r="D4040" s="12" t="s">
        <v>14671</v>
      </c>
      <c r="E4040" s="13" t="s">
        <v>18</v>
      </c>
      <c r="F4040" s="14" t="s">
        <v>12182</v>
      </c>
      <c r="G4040" s="14" t="s">
        <v>12182</v>
      </c>
      <c r="H4040" s="16">
        <v>42370</v>
      </c>
      <c r="I4040" s="16">
        <v>43100</v>
      </c>
      <c r="J4040" s="17" t="str">
        <f>IF(Ugovori_OPULJP[[#This Row],[DATUM ZAVRŠETKA OPERACIJE]]&gt;DATE(2023,12,31),"u provedbi","završen")</f>
        <v>završen</v>
      </c>
      <c r="K4040" s="15" t="s">
        <v>21</v>
      </c>
      <c r="L4040" s="28" t="s">
        <v>21</v>
      </c>
      <c r="M4040" s="18">
        <v>0.85</v>
      </c>
      <c r="N4040" s="18">
        <v>0.15</v>
      </c>
      <c r="O4040" s="19">
        <f>Ugovori_OPULJP[[#This Row],[Bespovratna sredstva - Ukupno (EU+Nac) HRK
= Ukupna ugovorena vrijednost bespovratnih sredstava]]*Ugovori_OPULJP[[#This Row],[EU STOPA SUFINANCIRANJA %
EU CO-FINANCING RATE %]]</f>
        <v>34884</v>
      </c>
      <c r="P4040" s="20">
        <f>Ugovori_OPULJP[[#This Row],[Bespovratna sredstva - EU dio - HRK]]/7.5345</f>
        <v>4629.9024487358147</v>
      </c>
      <c r="Q4040" s="19">
        <f>Ugovori_OPULJP[[#This Row],[Bespovratna sredstva - Ukupno (EU+Nac) HRK
= Ukupna ugovorena vrijednost bespovratnih sredstava]]*Ugovori_OPULJP[[#This Row],[STOPA NACIONALNOG SUFINANCIRANJA %]]</f>
        <v>6156</v>
      </c>
      <c r="R4040" s="20">
        <f>Ugovori_OPULJP[[#This Row],[Bespovratna sredstva - Nacionalni dio - HRK]]/7.5345</f>
        <v>817.04160860043794</v>
      </c>
      <c r="S4040" s="19">
        <v>41040</v>
      </c>
      <c r="T4040" s="20">
        <f>Ugovori_OPULJP[[#This Row],[Bespovratna sredstva - Ukupno (EU+Nac) HRK
= Ukupna ugovorena vrijednost bespovratnih sredstava]]/7.5345</f>
        <v>5446.9440573362526</v>
      </c>
      <c r="U4040" s="19">
        <v>0</v>
      </c>
      <c r="V4040" s="20">
        <f>Ugovori_OPULJP[[#This Row],[Javni doprinos korisnika - HRK]]/7.5345</f>
        <v>0</v>
      </c>
      <c r="W4040" s="19">
        <v>0</v>
      </c>
      <c r="X4040" s="20">
        <f>Ugovori_OPULJP[[#This Row],[Privatni doprinos korisnika - HRK]]/7.5345</f>
        <v>0</v>
      </c>
      <c r="Y4040" s="21">
        <f>Ugovori_OPULJP[[#This Row],[Bespovratna sredstva - Ukupno (EU+Nac) HRK
= Ukupna ugovorena vrijednost bespovratnih sredstava]]+Ugovori_OPULJP[[#This Row],[Javni doprinos korisnika - HRK]]+Ugovori_OPULJP[[#This Row],[Privatni doprinos korisnika - HRK]]</f>
        <v>41040</v>
      </c>
      <c r="Z4040" s="22">
        <f>Ugovori_OPULJP[[#This Row],[UKUPNI PRIHVATLJIVI IZDACI
TOTAL ELIGIBLE EXPENDITURE
= Bespovratna sredstva ukupno + doprinos korisnika
= Ukupni prihvatljivi troškovi
= Ukupna ugovorena vrijednost projekta HRK]]/7.5345</f>
        <v>5446.9440573362526</v>
      </c>
      <c r="AA4040" s="13" t="s">
        <v>22</v>
      </c>
      <c r="AB4040" s="13" t="s">
        <v>19</v>
      </c>
      <c r="AC4040" s="98" t="s">
        <v>14674</v>
      </c>
      <c r="AD4040" s="12" t="s">
        <v>14672</v>
      </c>
    </row>
    <row r="4041" spans="1:30" ht="88.5" customHeight="1" x14ac:dyDescent="0.3">
      <c r="A4041" s="10" t="s">
        <v>14675</v>
      </c>
      <c r="B4041" s="11" t="s">
        <v>14631</v>
      </c>
      <c r="C4041" s="12" t="s">
        <v>14670</v>
      </c>
      <c r="D4041" s="12" t="s">
        <v>14671</v>
      </c>
      <c r="E4041" s="13" t="s">
        <v>18</v>
      </c>
      <c r="F4041" s="14" t="s">
        <v>12182</v>
      </c>
      <c r="G4041" s="14" t="s">
        <v>12182</v>
      </c>
      <c r="H4041" s="16">
        <v>42370</v>
      </c>
      <c r="I4041" s="16">
        <v>43100</v>
      </c>
      <c r="J4041" s="17" t="str">
        <f>IF(Ugovori_OPULJP[[#This Row],[DATUM ZAVRŠETKA OPERACIJE]]&gt;DATE(2023,12,31),"u provedbi","završen")</f>
        <v>završen</v>
      </c>
      <c r="K4041" s="15" t="s">
        <v>21</v>
      </c>
      <c r="L4041" s="28" t="s">
        <v>21</v>
      </c>
      <c r="M4041" s="18">
        <v>0.85</v>
      </c>
      <c r="N4041" s="18">
        <v>0.15</v>
      </c>
      <c r="O4041" s="19">
        <f>Ugovori_OPULJP[[#This Row],[Bespovratna sredstva - Ukupno (EU+Nac) HRK
= Ukupna ugovorena vrijednost bespovratnih sredstava]]*Ugovori_OPULJP[[#This Row],[EU STOPA SUFINANCIRANJA %
EU CO-FINANCING RATE %]]</f>
        <v>47812.5</v>
      </c>
      <c r="P4041" s="20">
        <f>Ugovori_OPULJP[[#This Row],[Bespovratna sredstva - EU dio - HRK]]/7.5345</f>
        <v>6345.8092773243079</v>
      </c>
      <c r="Q4041" s="19">
        <f>Ugovori_OPULJP[[#This Row],[Bespovratna sredstva - Ukupno (EU+Nac) HRK
= Ukupna ugovorena vrijednost bespovratnih sredstava]]*Ugovori_OPULJP[[#This Row],[STOPA NACIONALNOG SUFINANCIRANJA %]]</f>
        <v>8437.5</v>
      </c>
      <c r="R4041" s="20">
        <f>Ugovori_OPULJP[[#This Row],[Bespovratna sredstva - Nacionalni dio - HRK]]/7.5345</f>
        <v>1119.8486959984073</v>
      </c>
      <c r="S4041" s="19">
        <v>56250</v>
      </c>
      <c r="T4041" s="20">
        <f>Ugovori_OPULJP[[#This Row],[Bespovratna sredstva - Ukupno (EU+Nac) HRK
= Ukupna ugovorena vrijednost bespovratnih sredstava]]/7.5345</f>
        <v>7465.6579733227154</v>
      </c>
      <c r="U4041" s="19">
        <v>0</v>
      </c>
      <c r="V4041" s="20">
        <f>Ugovori_OPULJP[[#This Row],[Javni doprinos korisnika - HRK]]/7.5345</f>
        <v>0</v>
      </c>
      <c r="W4041" s="19">
        <v>0</v>
      </c>
      <c r="X4041" s="20">
        <f>Ugovori_OPULJP[[#This Row],[Privatni doprinos korisnika - HRK]]/7.5345</f>
        <v>0</v>
      </c>
      <c r="Y4041" s="21">
        <f>Ugovori_OPULJP[[#This Row],[Bespovratna sredstva - Ukupno (EU+Nac) HRK
= Ukupna ugovorena vrijednost bespovratnih sredstava]]+Ugovori_OPULJP[[#This Row],[Javni doprinos korisnika - HRK]]+Ugovori_OPULJP[[#This Row],[Privatni doprinos korisnika - HRK]]</f>
        <v>56250</v>
      </c>
      <c r="Z4041" s="22">
        <f>Ugovori_OPULJP[[#This Row],[UKUPNI PRIHVATLJIVI IZDACI
TOTAL ELIGIBLE EXPENDITURE
= Bespovratna sredstva ukupno + doprinos korisnika
= Ukupni prihvatljivi troškovi
= Ukupna ugovorena vrijednost projekta HRK]]/7.5345</f>
        <v>7465.6579733227154</v>
      </c>
      <c r="AA4041" s="13" t="s">
        <v>22</v>
      </c>
      <c r="AB4041" s="13" t="s">
        <v>19</v>
      </c>
      <c r="AC4041" s="98" t="s">
        <v>14676</v>
      </c>
      <c r="AD4041" s="12" t="s">
        <v>14672</v>
      </c>
    </row>
    <row r="4042" spans="1:30" ht="88.5" customHeight="1" x14ac:dyDescent="0.3">
      <c r="A4042" s="10" t="s">
        <v>14677</v>
      </c>
      <c r="B4042" s="11" t="s">
        <v>14631</v>
      </c>
      <c r="C4042" s="12" t="s">
        <v>14670</v>
      </c>
      <c r="D4042" s="12" t="s">
        <v>14671</v>
      </c>
      <c r="E4042" s="13" t="s">
        <v>18</v>
      </c>
      <c r="F4042" s="14" t="s">
        <v>12311</v>
      </c>
      <c r="G4042" s="14" t="s">
        <v>12311</v>
      </c>
      <c r="H4042" s="16">
        <v>42370</v>
      </c>
      <c r="I4042" s="16">
        <v>43100</v>
      </c>
      <c r="J4042" s="17" t="str">
        <f>IF(Ugovori_OPULJP[[#This Row],[DATUM ZAVRŠETKA OPERACIJE]]&gt;DATE(2023,12,31),"u provedbi","završen")</f>
        <v>završen</v>
      </c>
      <c r="K4042" s="15" t="s">
        <v>21</v>
      </c>
      <c r="L4042" s="28" t="s">
        <v>21</v>
      </c>
      <c r="M4042" s="18">
        <v>0.85</v>
      </c>
      <c r="N4042" s="18">
        <v>0.15</v>
      </c>
      <c r="O4042" s="19">
        <f>Ugovori_OPULJP[[#This Row],[Bespovratna sredstva - Ukupno (EU+Nac) HRK
= Ukupna ugovorena vrijednost bespovratnih sredstava]]*Ugovori_OPULJP[[#This Row],[EU STOPA SUFINANCIRANJA %
EU CO-FINANCING RATE %]]</f>
        <v>17000</v>
      </c>
      <c r="P4042" s="20">
        <f>Ugovori_OPULJP[[#This Row],[Bespovratna sredstva - EU dio - HRK]]/7.5345</f>
        <v>2256.2877430486428</v>
      </c>
      <c r="Q4042" s="19">
        <f>Ugovori_OPULJP[[#This Row],[Bespovratna sredstva - Ukupno (EU+Nac) HRK
= Ukupna ugovorena vrijednost bespovratnih sredstava]]*Ugovori_OPULJP[[#This Row],[STOPA NACIONALNOG SUFINANCIRANJA %]]</f>
        <v>3000</v>
      </c>
      <c r="R4042" s="20">
        <f>Ugovori_OPULJP[[#This Row],[Bespovratna sredstva - Nacionalni dio - HRK]]/7.5345</f>
        <v>398.16842524387812</v>
      </c>
      <c r="S4042" s="19">
        <v>20000</v>
      </c>
      <c r="T4042" s="20">
        <f>Ugovori_OPULJP[[#This Row],[Bespovratna sredstva - Ukupno (EU+Nac) HRK
= Ukupna ugovorena vrijednost bespovratnih sredstava]]/7.5345</f>
        <v>2654.4561682925209</v>
      </c>
      <c r="U4042" s="19">
        <v>0</v>
      </c>
      <c r="V4042" s="20">
        <f>Ugovori_OPULJP[[#This Row],[Javni doprinos korisnika - HRK]]/7.5345</f>
        <v>0</v>
      </c>
      <c r="W4042" s="19">
        <v>0</v>
      </c>
      <c r="X4042" s="20">
        <f>Ugovori_OPULJP[[#This Row],[Privatni doprinos korisnika - HRK]]/7.5345</f>
        <v>0</v>
      </c>
      <c r="Y4042" s="21">
        <f>Ugovori_OPULJP[[#This Row],[Bespovratna sredstva - Ukupno (EU+Nac) HRK
= Ukupna ugovorena vrijednost bespovratnih sredstava]]+Ugovori_OPULJP[[#This Row],[Javni doprinos korisnika - HRK]]+Ugovori_OPULJP[[#This Row],[Privatni doprinos korisnika - HRK]]</f>
        <v>20000</v>
      </c>
      <c r="Z4042" s="22">
        <f>Ugovori_OPULJP[[#This Row],[UKUPNI PRIHVATLJIVI IZDACI
TOTAL ELIGIBLE EXPENDITURE
= Bespovratna sredstva ukupno + doprinos korisnika
= Ukupni prihvatljivi troškovi
= Ukupna ugovorena vrijednost projekta HRK]]/7.5345</f>
        <v>2654.4561682925209</v>
      </c>
      <c r="AA4042" s="13" t="s">
        <v>22</v>
      </c>
      <c r="AB4042" s="13" t="s">
        <v>19</v>
      </c>
      <c r="AC4042" s="98" t="s">
        <v>14678</v>
      </c>
      <c r="AD4042" s="12" t="s">
        <v>14672</v>
      </c>
    </row>
    <row r="4043" spans="1:30" ht="88.5" customHeight="1" x14ac:dyDescent="0.3">
      <c r="A4043" s="10" t="s">
        <v>14679</v>
      </c>
      <c r="B4043" s="11" t="s">
        <v>14631</v>
      </c>
      <c r="C4043" s="12" t="s">
        <v>14670</v>
      </c>
      <c r="D4043" s="12" t="s">
        <v>14671</v>
      </c>
      <c r="E4043" s="13" t="s">
        <v>18</v>
      </c>
      <c r="F4043" s="14" t="s">
        <v>14680</v>
      </c>
      <c r="G4043" s="14" t="s">
        <v>712</v>
      </c>
      <c r="H4043" s="16">
        <v>42370</v>
      </c>
      <c r="I4043" s="16">
        <v>43524</v>
      </c>
      <c r="J4043" s="17" t="str">
        <f>IF(Ugovori_OPULJP[[#This Row],[DATUM ZAVRŠETKA OPERACIJE]]&gt;DATE(2023,12,31),"u provedbi","završen")</f>
        <v>završen</v>
      </c>
      <c r="K4043" s="15" t="s">
        <v>21</v>
      </c>
      <c r="L4043" s="28" t="s">
        <v>21</v>
      </c>
      <c r="M4043" s="18">
        <v>0.85</v>
      </c>
      <c r="N4043" s="18">
        <v>0.15</v>
      </c>
      <c r="O4043" s="19">
        <f>Ugovori_OPULJP[[#This Row],[Bespovratna sredstva - Ukupno (EU+Nac) HRK
= Ukupna ugovorena vrijednost bespovratnih sredstava]]*Ugovori_OPULJP[[#This Row],[EU STOPA SUFINANCIRANJA %
EU CO-FINANCING RATE %]]</f>
        <v>442000</v>
      </c>
      <c r="P4043" s="20">
        <f>Ugovori_OPULJP[[#This Row],[Bespovratna sredstva - EU dio - HRK]]/7.5345</f>
        <v>58663.481319264713</v>
      </c>
      <c r="Q4043" s="19">
        <f>Ugovori_OPULJP[[#This Row],[Bespovratna sredstva - Ukupno (EU+Nac) HRK
= Ukupna ugovorena vrijednost bespovratnih sredstava]]*Ugovori_OPULJP[[#This Row],[STOPA NACIONALNOG SUFINANCIRANJA %]]</f>
        <v>78000</v>
      </c>
      <c r="R4043" s="20">
        <f>Ugovori_OPULJP[[#This Row],[Bespovratna sredstva - Nacionalni dio - HRK]]/7.5345</f>
        <v>10352.379056340831</v>
      </c>
      <c r="S4043" s="19">
        <v>520000</v>
      </c>
      <c r="T4043" s="20">
        <f>Ugovori_OPULJP[[#This Row],[Bespovratna sredstva - Ukupno (EU+Nac) HRK
= Ukupna ugovorena vrijednost bespovratnih sredstava]]/7.5345</f>
        <v>69015.860375605538</v>
      </c>
      <c r="U4043" s="19">
        <v>0</v>
      </c>
      <c r="V4043" s="20">
        <f>Ugovori_OPULJP[[#This Row],[Javni doprinos korisnika - HRK]]/7.5345</f>
        <v>0</v>
      </c>
      <c r="W4043" s="19">
        <v>0</v>
      </c>
      <c r="X4043" s="20">
        <f>Ugovori_OPULJP[[#This Row],[Privatni doprinos korisnika - HRK]]/7.5345</f>
        <v>0</v>
      </c>
      <c r="Y4043" s="21">
        <f>Ugovori_OPULJP[[#This Row],[Bespovratna sredstva - Ukupno (EU+Nac) HRK
= Ukupna ugovorena vrijednost bespovratnih sredstava]]+Ugovori_OPULJP[[#This Row],[Javni doprinos korisnika - HRK]]+Ugovori_OPULJP[[#This Row],[Privatni doprinos korisnika - HRK]]</f>
        <v>520000</v>
      </c>
      <c r="Z4043" s="22">
        <f>Ugovori_OPULJP[[#This Row],[UKUPNI PRIHVATLJIVI IZDACI
TOTAL ELIGIBLE EXPENDITURE
= Bespovratna sredstva ukupno + doprinos korisnika
= Ukupni prihvatljivi troškovi
= Ukupna ugovorena vrijednost projekta HRK]]/7.5345</f>
        <v>69015.860375605538</v>
      </c>
      <c r="AA4043" s="13" t="s">
        <v>22</v>
      </c>
      <c r="AB4043" s="13" t="s">
        <v>19</v>
      </c>
      <c r="AC4043" s="98" t="s">
        <v>14681</v>
      </c>
      <c r="AD4043" s="12" t="s">
        <v>14672</v>
      </c>
    </row>
    <row r="4044" spans="1:30" ht="88.5" customHeight="1" x14ac:dyDescent="0.3">
      <c r="A4044" s="10" t="s">
        <v>14682</v>
      </c>
      <c r="B4044" s="11" t="s">
        <v>14631</v>
      </c>
      <c r="C4044" s="12" t="s">
        <v>14670</v>
      </c>
      <c r="D4044" s="12" t="s">
        <v>14671</v>
      </c>
      <c r="E4044" s="13" t="s">
        <v>18</v>
      </c>
      <c r="F4044" s="14" t="s">
        <v>14683</v>
      </c>
      <c r="G4044" s="14" t="s">
        <v>14684</v>
      </c>
      <c r="H4044" s="16">
        <v>42370</v>
      </c>
      <c r="I4044" s="16">
        <v>43647</v>
      </c>
      <c r="J4044" s="17" t="str">
        <f>IF(Ugovori_OPULJP[[#This Row],[DATUM ZAVRŠETKA OPERACIJE]]&gt;DATE(2023,12,31),"u provedbi","završen")</f>
        <v>završen</v>
      </c>
      <c r="K4044" s="15" t="s">
        <v>20</v>
      </c>
      <c r="L4044" s="28" t="s">
        <v>21</v>
      </c>
      <c r="M4044" s="18">
        <v>0.85</v>
      </c>
      <c r="N4044" s="18">
        <v>0.15</v>
      </c>
      <c r="O4044" s="19">
        <f>Ugovori_OPULJP[[#This Row],[Bespovratna sredstva - Ukupno (EU+Nac) HRK
= Ukupna ugovorena vrijednost bespovratnih sredstava]]*Ugovori_OPULJP[[#This Row],[EU STOPA SUFINANCIRANJA %
EU CO-FINANCING RATE %]]</f>
        <v>126042.25</v>
      </c>
      <c r="P4044" s="20">
        <f>Ugovori_OPULJP[[#This Row],[Bespovratna sredstva - EU dio - HRK]]/7.5345</f>
        <v>16728.681398898399</v>
      </c>
      <c r="Q4044" s="19">
        <f>Ugovori_OPULJP[[#This Row],[Bespovratna sredstva - Ukupno (EU+Nac) HRK
= Ukupna ugovorena vrijednost bespovratnih sredstava]]*Ugovori_OPULJP[[#This Row],[STOPA NACIONALNOG SUFINANCIRANJA %]]</f>
        <v>22242.75</v>
      </c>
      <c r="R4044" s="20">
        <f>Ugovori_OPULJP[[#This Row],[Bespovratna sredstva - Nacionalni dio - HRK]]/7.5345</f>
        <v>2952.1202468644233</v>
      </c>
      <c r="S4044" s="19">
        <v>148285</v>
      </c>
      <c r="T4044" s="20">
        <f>Ugovori_OPULJP[[#This Row],[Bespovratna sredstva - Ukupno (EU+Nac) HRK
= Ukupna ugovorena vrijednost bespovratnih sredstava]]/7.5345</f>
        <v>19680.801645762822</v>
      </c>
      <c r="U4044" s="19">
        <v>0</v>
      </c>
      <c r="V4044" s="20">
        <f>Ugovori_OPULJP[[#This Row],[Javni doprinos korisnika - HRK]]/7.5345</f>
        <v>0</v>
      </c>
      <c r="W4044" s="19">
        <v>0</v>
      </c>
      <c r="X4044" s="20">
        <f>Ugovori_OPULJP[[#This Row],[Privatni doprinos korisnika - HRK]]/7.5345</f>
        <v>0</v>
      </c>
      <c r="Y4044" s="21">
        <f>Ugovori_OPULJP[[#This Row],[Bespovratna sredstva - Ukupno (EU+Nac) HRK
= Ukupna ugovorena vrijednost bespovratnih sredstava]]+Ugovori_OPULJP[[#This Row],[Javni doprinos korisnika - HRK]]+Ugovori_OPULJP[[#This Row],[Privatni doprinos korisnika - HRK]]</f>
        <v>148285</v>
      </c>
      <c r="Z4044" s="22">
        <f>Ugovori_OPULJP[[#This Row],[UKUPNI PRIHVATLJIVI IZDACI
TOTAL ELIGIBLE EXPENDITURE
= Bespovratna sredstva ukupno + doprinos korisnika
= Ukupni prihvatljivi troškovi
= Ukupna ugovorena vrijednost projekta HRK]]/7.5345</f>
        <v>19680.801645762822</v>
      </c>
      <c r="AA4044" s="13" t="s">
        <v>22</v>
      </c>
      <c r="AB4044" s="13" t="s">
        <v>19</v>
      </c>
      <c r="AC4044" s="98" t="s">
        <v>14685</v>
      </c>
      <c r="AD4044" s="12" t="s">
        <v>14672</v>
      </c>
    </row>
    <row r="4045" spans="1:30" ht="88.5" customHeight="1" x14ac:dyDescent="0.3">
      <c r="A4045" s="10" t="s">
        <v>14686</v>
      </c>
      <c r="B4045" s="11" t="s">
        <v>14631</v>
      </c>
      <c r="C4045" s="12" t="s">
        <v>14670</v>
      </c>
      <c r="D4045" s="12" t="s">
        <v>14671</v>
      </c>
      <c r="E4045" s="13" t="s">
        <v>18</v>
      </c>
      <c r="F4045" s="14" t="s">
        <v>14687</v>
      </c>
      <c r="G4045" s="14" t="s">
        <v>12151</v>
      </c>
      <c r="H4045" s="16">
        <v>42370</v>
      </c>
      <c r="I4045" s="16">
        <v>43465</v>
      </c>
      <c r="J4045" s="17" t="str">
        <f>IF(Ugovori_OPULJP[[#This Row],[DATUM ZAVRŠETKA OPERACIJE]]&gt;DATE(2023,12,31),"u provedbi","završen")</f>
        <v>završen</v>
      </c>
      <c r="K4045" s="15" t="s">
        <v>21</v>
      </c>
      <c r="L4045" s="28" t="s">
        <v>21</v>
      </c>
      <c r="M4045" s="18">
        <v>0.85</v>
      </c>
      <c r="N4045" s="18">
        <v>0.15</v>
      </c>
      <c r="O4045" s="19">
        <f>Ugovori_OPULJP[[#This Row],[Bespovratna sredstva - Ukupno (EU+Nac) HRK
= Ukupna ugovorena vrijednost bespovratnih sredstava]]*Ugovori_OPULJP[[#This Row],[EU STOPA SUFINANCIRANJA %
EU CO-FINANCING RATE %]]</f>
        <v>508406.25</v>
      </c>
      <c r="P4045" s="20">
        <f>Ugovori_OPULJP[[#This Row],[Bespovratna sredstva - EU dio - HRK]]/7.5345</f>
        <v>67477.10531554847</v>
      </c>
      <c r="Q4045" s="19">
        <f>Ugovori_OPULJP[[#This Row],[Bespovratna sredstva - Ukupno (EU+Nac) HRK
= Ukupna ugovorena vrijednost bespovratnih sredstava]]*Ugovori_OPULJP[[#This Row],[STOPA NACIONALNOG SUFINANCIRANJA %]]</f>
        <v>89718.75</v>
      </c>
      <c r="R4045" s="20">
        <f>Ugovori_OPULJP[[#This Row],[Bespovratna sredstva - Nacionalni dio - HRK]]/7.5345</f>
        <v>11907.724467449731</v>
      </c>
      <c r="S4045" s="19">
        <v>598125</v>
      </c>
      <c r="T4045" s="20">
        <f>Ugovori_OPULJP[[#This Row],[Bespovratna sredstva - Ukupno (EU+Nac) HRK
= Ukupna ugovorena vrijednost bespovratnih sredstava]]/7.5345</f>
        <v>79384.829782998204</v>
      </c>
      <c r="U4045" s="19">
        <v>0</v>
      </c>
      <c r="V4045" s="20">
        <f>Ugovori_OPULJP[[#This Row],[Javni doprinos korisnika - HRK]]/7.5345</f>
        <v>0</v>
      </c>
      <c r="W4045" s="19">
        <v>0</v>
      </c>
      <c r="X4045" s="20">
        <f>Ugovori_OPULJP[[#This Row],[Privatni doprinos korisnika - HRK]]/7.5345</f>
        <v>0</v>
      </c>
      <c r="Y4045" s="21">
        <f>Ugovori_OPULJP[[#This Row],[Bespovratna sredstva - Ukupno (EU+Nac) HRK
= Ukupna ugovorena vrijednost bespovratnih sredstava]]+Ugovori_OPULJP[[#This Row],[Javni doprinos korisnika - HRK]]+Ugovori_OPULJP[[#This Row],[Privatni doprinos korisnika - HRK]]</f>
        <v>598125</v>
      </c>
      <c r="Z4045" s="22">
        <f>Ugovori_OPULJP[[#This Row],[UKUPNI PRIHVATLJIVI IZDACI
TOTAL ELIGIBLE EXPENDITURE
= Bespovratna sredstva ukupno + doprinos korisnika
= Ukupni prihvatljivi troškovi
= Ukupna ugovorena vrijednost projekta HRK]]/7.5345</f>
        <v>79384.829782998204</v>
      </c>
      <c r="AA4045" s="13" t="s">
        <v>22</v>
      </c>
      <c r="AB4045" s="13" t="s">
        <v>19</v>
      </c>
      <c r="AC4045" s="98" t="s">
        <v>14688</v>
      </c>
      <c r="AD4045" s="12" t="s">
        <v>14672</v>
      </c>
    </row>
    <row r="4046" spans="1:30" ht="88.5" customHeight="1" x14ac:dyDescent="0.3">
      <c r="A4046" s="10" t="s">
        <v>14689</v>
      </c>
      <c r="B4046" s="11" t="s">
        <v>14631</v>
      </c>
      <c r="C4046" s="12" t="s">
        <v>14670</v>
      </c>
      <c r="D4046" s="12" t="s">
        <v>14671</v>
      </c>
      <c r="E4046" s="13" t="s">
        <v>18</v>
      </c>
      <c r="F4046" s="14" t="s">
        <v>14690</v>
      </c>
      <c r="G4046" s="14" t="s">
        <v>12159</v>
      </c>
      <c r="H4046" s="16">
        <v>42370</v>
      </c>
      <c r="I4046" s="16">
        <v>43100</v>
      </c>
      <c r="J4046" s="17" t="str">
        <f>IF(Ugovori_OPULJP[[#This Row],[DATUM ZAVRŠETKA OPERACIJE]]&gt;DATE(2023,12,31),"u provedbi","završen")</f>
        <v>završen</v>
      </c>
      <c r="K4046" s="15" t="s">
        <v>21</v>
      </c>
      <c r="L4046" s="28" t="s">
        <v>21</v>
      </c>
      <c r="M4046" s="18">
        <v>0.85</v>
      </c>
      <c r="N4046" s="18">
        <v>0.15</v>
      </c>
      <c r="O4046" s="19">
        <f>Ugovori_OPULJP[[#This Row],[Bespovratna sredstva - Ukupno (EU+Nac) HRK
= Ukupna ugovorena vrijednost bespovratnih sredstava]]*Ugovori_OPULJP[[#This Row],[EU STOPA SUFINANCIRANJA %
EU CO-FINANCING RATE %]]</f>
        <v>390235</v>
      </c>
      <c r="P4046" s="20">
        <f>Ugovori_OPULJP[[#This Row],[Bespovratna sredstva - EU dio - HRK]]/7.5345</f>
        <v>51793.085141681593</v>
      </c>
      <c r="Q4046" s="19">
        <f>Ugovori_OPULJP[[#This Row],[Bespovratna sredstva - Ukupno (EU+Nac) HRK
= Ukupna ugovorena vrijednost bespovratnih sredstava]]*Ugovori_OPULJP[[#This Row],[STOPA NACIONALNOG SUFINANCIRANJA %]]</f>
        <v>68865</v>
      </c>
      <c r="R4046" s="20">
        <f>Ugovori_OPULJP[[#This Row],[Bespovratna sredstva - Nacionalni dio - HRK]]/7.5345</f>
        <v>9139.9562014732219</v>
      </c>
      <c r="S4046" s="19">
        <v>459100</v>
      </c>
      <c r="T4046" s="20">
        <f>Ugovori_OPULJP[[#This Row],[Bespovratna sredstva - Ukupno (EU+Nac) HRK
= Ukupna ugovorena vrijednost bespovratnih sredstava]]/7.5345</f>
        <v>60933.041343154815</v>
      </c>
      <c r="U4046" s="19">
        <v>0</v>
      </c>
      <c r="V4046" s="20">
        <f>Ugovori_OPULJP[[#This Row],[Javni doprinos korisnika - HRK]]/7.5345</f>
        <v>0</v>
      </c>
      <c r="W4046" s="19">
        <v>0</v>
      </c>
      <c r="X4046" s="20">
        <f>Ugovori_OPULJP[[#This Row],[Privatni doprinos korisnika - HRK]]/7.5345</f>
        <v>0</v>
      </c>
      <c r="Y4046" s="21">
        <f>Ugovori_OPULJP[[#This Row],[Bespovratna sredstva - Ukupno (EU+Nac) HRK
= Ukupna ugovorena vrijednost bespovratnih sredstava]]+Ugovori_OPULJP[[#This Row],[Javni doprinos korisnika - HRK]]+Ugovori_OPULJP[[#This Row],[Privatni doprinos korisnika - HRK]]</f>
        <v>459100</v>
      </c>
      <c r="Z4046" s="22">
        <f>Ugovori_OPULJP[[#This Row],[UKUPNI PRIHVATLJIVI IZDACI
TOTAL ELIGIBLE EXPENDITURE
= Bespovratna sredstva ukupno + doprinos korisnika
= Ukupni prihvatljivi troškovi
= Ukupna ugovorena vrijednost projekta HRK]]/7.5345</f>
        <v>60933.041343154815</v>
      </c>
      <c r="AA4046" s="13" t="s">
        <v>22</v>
      </c>
      <c r="AB4046" s="13" t="s">
        <v>19</v>
      </c>
      <c r="AC4046" s="98" t="s">
        <v>14691</v>
      </c>
      <c r="AD4046" s="12" t="s">
        <v>14672</v>
      </c>
    </row>
    <row r="4047" spans="1:30" ht="88.5" customHeight="1" x14ac:dyDescent="0.3">
      <c r="A4047" s="10" t="s">
        <v>14692</v>
      </c>
      <c r="B4047" s="11" t="s">
        <v>14631</v>
      </c>
      <c r="C4047" s="12" t="s">
        <v>14670</v>
      </c>
      <c r="D4047" s="12" t="s">
        <v>14671</v>
      </c>
      <c r="E4047" s="13" t="s">
        <v>18</v>
      </c>
      <c r="F4047" s="14" t="s">
        <v>14693</v>
      </c>
      <c r="G4047" s="14" t="s">
        <v>14693</v>
      </c>
      <c r="H4047" s="16">
        <v>42370</v>
      </c>
      <c r="I4047" s="16">
        <v>43100</v>
      </c>
      <c r="J4047" s="17" t="str">
        <f>IF(Ugovori_OPULJP[[#This Row],[DATUM ZAVRŠETKA OPERACIJE]]&gt;DATE(2023,12,31),"u provedbi","završen")</f>
        <v>završen</v>
      </c>
      <c r="K4047" s="15" t="s">
        <v>21</v>
      </c>
      <c r="L4047" s="28" t="s">
        <v>21</v>
      </c>
      <c r="M4047" s="18">
        <v>0.85</v>
      </c>
      <c r="N4047" s="18">
        <v>0.15</v>
      </c>
      <c r="O4047" s="19">
        <f>Ugovori_OPULJP[[#This Row],[Bespovratna sredstva - Ukupno (EU+Nac) HRK
= Ukupna ugovorena vrijednost bespovratnih sredstava]]*Ugovori_OPULJP[[#This Row],[EU STOPA SUFINANCIRANJA %
EU CO-FINANCING RATE %]]</f>
        <v>125375</v>
      </c>
      <c r="P4047" s="20">
        <f>Ugovori_OPULJP[[#This Row],[Bespovratna sredstva - EU dio - HRK]]/7.5345</f>
        <v>16640.12210498374</v>
      </c>
      <c r="Q4047" s="19">
        <f>Ugovori_OPULJP[[#This Row],[Bespovratna sredstva - Ukupno (EU+Nac) HRK
= Ukupna ugovorena vrijednost bespovratnih sredstava]]*Ugovori_OPULJP[[#This Row],[STOPA NACIONALNOG SUFINANCIRANJA %]]</f>
        <v>22125</v>
      </c>
      <c r="R4047" s="20">
        <f>Ugovori_OPULJP[[#This Row],[Bespovratna sredstva - Nacionalni dio - HRK]]/7.5345</f>
        <v>2936.4921361736015</v>
      </c>
      <c r="S4047" s="19">
        <v>147500</v>
      </c>
      <c r="T4047" s="20">
        <f>Ugovori_OPULJP[[#This Row],[Bespovratna sredstva - Ukupno (EU+Nac) HRK
= Ukupna ugovorena vrijednost bespovratnih sredstava]]/7.5345</f>
        <v>19576.614241157342</v>
      </c>
      <c r="U4047" s="19">
        <v>0</v>
      </c>
      <c r="V4047" s="20">
        <f>Ugovori_OPULJP[[#This Row],[Javni doprinos korisnika - HRK]]/7.5345</f>
        <v>0</v>
      </c>
      <c r="W4047" s="19">
        <v>0</v>
      </c>
      <c r="X4047" s="20">
        <f>Ugovori_OPULJP[[#This Row],[Privatni doprinos korisnika - HRK]]/7.5345</f>
        <v>0</v>
      </c>
      <c r="Y4047" s="21">
        <f>Ugovori_OPULJP[[#This Row],[Bespovratna sredstva - Ukupno (EU+Nac) HRK
= Ukupna ugovorena vrijednost bespovratnih sredstava]]+Ugovori_OPULJP[[#This Row],[Javni doprinos korisnika - HRK]]+Ugovori_OPULJP[[#This Row],[Privatni doprinos korisnika - HRK]]</f>
        <v>147500</v>
      </c>
      <c r="Z4047" s="22">
        <f>Ugovori_OPULJP[[#This Row],[UKUPNI PRIHVATLJIVI IZDACI
TOTAL ELIGIBLE EXPENDITURE
= Bespovratna sredstva ukupno + doprinos korisnika
= Ukupni prihvatljivi troškovi
= Ukupna ugovorena vrijednost projekta HRK]]/7.5345</f>
        <v>19576.614241157342</v>
      </c>
      <c r="AA4047" s="13" t="s">
        <v>22</v>
      </c>
      <c r="AB4047" s="13" t="s">
        <v>19</v>
      </c>
      <c r="AC4047" s="98" t="s">
        <v>14694</v>
      </c>
      <c r="AD4047" s="12" t="s">
        <v>14672</v>
      </c>
    </row>
    <row r="4048" spans="1:30" ht="88.5" customHeight="1" x14ac:dyDescent="0.3">
      <c r="A4048" s="10" t="s">
        <v>14695</v>
      </c>
      <c r="B4048" s="11" t="s">
        <v>14631</v>
      </c>
      <c r="C4048" s="12" t="s">
        <v>14670</v>
      </c>
      <c r="D4048" s="12" t="s">
        <v>14671</v>
      </c>
      <c r="E4048" s="13" t="s">
        <v>18</v>
      </c>
      <c r="F4048" s="14" t="s">
        <v>14696</v>
      </c>
      <c r="G4048" s="14" t="s">
        <v>7642</v>
      </c>
      <c r="H4048" s="16">
        <v>42370</v>
      </c>
      <c r="I4048" s="16">
        <v>43159</v>
      </c>
      <c r="J4048" s="17" t="str">
        <f>IF(Ugovori_OPULJP[[#This Row],[DATUM ZAVRŠETKA OPERACIJE]]&gt;DATE(2023,12,31),"u provedbi","završen")</f>
        <v>završen</v>
      </c>
      <c r="K4048" s="15" t="s">
        <v>21</v>
      </c>
      <c r="L4048" s="28" t="s">
        <v>21</v>
      </c>
      <c r="M4048" s="18">
        <v>0.85</v>
      </c>
      <c r="N4048" s="18">
        <v>0.15</v>
      </c>
      <c r="O4048" s="19">
        <f>Ugovori_OPULJP[[#This Row],[Bespovratna sredstva - Ukupno (EU+Nac) HRK
= Ukupna ugovorena vrijednost bespovratnih sredstava]]*Ugovori_OPULJP[[#This Row],[EU STOPA SUFINANCIRANJA %
EU CO-FINANCING RATE %]]</f>
        <v>260312.5</v>
      </c>
      <c r="P4048" s="20">
        <f>Ugovori_OPULJP[[#This Row],[Bespovratna sredstva - EU dio - HRK]]/7.5345</f>
        <v>34549.40606543234</v>
      </c>
      <c r="Q4048" s="19">
        <f>Ugovori_OPULJP[[#This Row],[Bespovratna sredstva - Ukupno (EU+Nac) HRK
= Ukupna ugovorena vrijednost bespovratnih sredstava]]*Ugovori_OPULJP[[#This Row],[STOPA NACIONALNOG SUFINANCIRANJA %]]</f>
        <v>45937.5</v>
      </c>
      <c r="R4048" s="20">
        <f>Ugovori_OPULJP[[#This Row],[Bespovratna sredstva - Nacionalni dio - HRK]]/7.5345</f>
        <v>6096.9540115468844</v>
      </c>
      <c r="S4048" s="19">
        <v>306250</v>
      </c>
      <c r="T4048" s="20">
        <f>Ugovori_OPULJP[[#This Row],[Bespovratna sredstva - Ukupno (EU+Nac) HRK
= Ukupna ugovorena vrijednost bespovratnih sredstava]]/7.5345</f>
        <v>40646.360076979225</v>
      </c>
      <c r="U4048" s="19">
        <v>0</v>
      </c>
      <c r="V4048" s="20">
        <f>Ugovori_OPULJP[[#This Row],[Javni doprinos korisnika - HRK]]/7.5345</f>
        <v>0</v>
      </c>
      <c r="W4048" s="19">
        <v>0</v>
      </c>
      <c r="X4048" s="20">
        <f>Ugovori_OPULJP[[#This Row],[Privatni doprinos korisnika - HRK]]/7.5345</f>
        <v>0</v>
      </c>
      <c r="Y4048" s="21">
        <f>Ugovori_OPULJP[[#This Row],[Bespovratna sredstva - Ukupno (EU+Nac) HRK
= Ukupna ugovorena vrijednost bespovratnih sredstava]]+Ugovori_OPULJP[[#This Row],[Javni doprinos korisnika - HRK]]+Ugovori_OPULJP[[#This Row],[Privatni doprinos korisnika - HRK]]</f>
        <v>306250</v>
      </c>
      <c r="Z4048" s="22">
        <f>Ugovori_OPULJP[[#This Row],[UKUPNI PRIHVATLJIVI IZDACI
TOTAL ELIGIBLE EXPENDITURE
= Bespovratna sredstva ukupno + doprinos korisnika
= Ukupni prihvatljivi troškovi
= Ukupna ugovorena vrijednost projekta HRK]]/7.5345</f>
        <v>40646.360076979225</v>
      </c>
      <c r="AA4048" s="13" t="s">
        <v>22</v>
      </c>
      <c r="AB4048" s="13" t="s">
        <v>19</v>
      </c>
      <c r="AC4048" s="98" t="s">
        <v>14697</v>
      </c>
      <c r="AD4048" s="12" t="s">
        <v>14672</v>
      </c>
    </row>
    <row r="4049" spans="1:30" ht="88.5" customHeight="1" x14ac:dyDescent="0.3">
      <c r="A4049" s="10" t="s">
        <v>14698</v>
      </c>
      <c r="B4049" s="11" t="s">
        <v>14631</v>
      </c>
      <c r="C4049" s="12" t="s">
        <v>14670</v>
      </c>
      <c r="D4049" s="12" t="s">
        <v>14671</v>
      </c>
      <c r="E4049" s="13" t="s">
        <v>18</v>
      </c>
      <c r="F4049" s="14" t="s">
        <v>707</v>
      </c>
      <c r="G4049" s="14" t="s">
        <v>707</v>
      </c>
      <c r="H4049" s="16">
        <v>42370</v>
      </c>
      <c r="I4049" s="16">
        <v>43100</v>
      </c>
      <c r="J4049" s="17" t="str">
        <f>IF(Ugovori_OPULJP[[#This Row],[DATUM ZAVRŠETKA OPERACIJE]]&gt;DATE(2023,12,31),"u provedbi","završen")</f>
        <v>završen</v>
      </c>
      <c r="K4049" s="15" t="s">
        <v>21</v>
      </c>
      <c r="L4049" s="28" t="s">
        <v>21</v>
      </c>
      <c r="M4049" s="18">
        <v>0.85</v>
      </c>
      <c r="N4049" s="18">
        <v>0.15</v>
      </c>
      <c r="O4049" s="19">
        <f>Ugovori_OPULJP[[#This Row],[Bespovratna sredstva - Ukupno (EU+Nac) HRK
= Ukupna ugovorena vrijednost bespovratnih sredstava]]*Ugovori_OPULJP[[#This Row],[EU STOPA SUFINANCIRANJA %
EU CO-FINANCING RATE %]]</f>
        <v>340000</v>
      </c>
      <c r="P4049" s="20">
        <f>Ugovori_OPULJP[[#This Row],[Bespovratna sredstva - EU dio - HRK]]/7.5345</f>
        <v>45125.754860972855</v>
      </c>
      <c r="Q4049" s="19">
        <f>Ugovori_OPULJP[[#This Row],[Bespovratna sredstva - Ukupno (EU+Nac) HRK
= Ukupna ugovorena vrijednost bespovratnih sredstava]]*Ugovori_OPULJP[[#This Row],[STOPA NACIONALNOG SUFINANCIRANJA %]]</f>
        <v>60000</v>
      </c>
      <c r="R4049" s="20">
        <f>Ugovori_OPULJP[[#This Row],[Bespovratna sredstva - Nacionalni dio - HRK]]/7.5345</f>
        <v>7963.3685048775624</v>
      </c>
      <c r="S4049" s="19">
        <v>400000</v>
      </c>
      <c r="T4049" s="20">
        <f>Ugovori_OPULJP[[#This Row],[Bespovratna sredstva - Ukupno (EU+Nac) HRK
= Ukupna ugovorena vrijednost bespovratnih sredstava]]/7.5345</f>
        <v>53089.123365850421</v>
      </c>
      <c r="U4049" s="19">
        <v>0</v>
      </c>
      <c r="V4049" s="20">
        <f>Ugovori_OPULJP[[#This Row],[Javni doprinos korisnika - HRK]]/7.5345</f>
        <v>0</v>
      </c>
      <c r="W4049" s="19">
        <v>0</v>
      </c>
      <c r="X4049" s="20">
        <f>Ugovori_OPULJP[[#This Row],[Privatni doprinos korisnika - HRK]]/7.5345</f>
        <v>0</v>
      </c>
      <c r="Y4049" s="21">
        <f>Ugovori_OPULJP[[#This Row],[Bespovratna sredstva - Ukupno (EU+Nac) HRK
= Ukupna ugovorena vrijednost bespovratnih sredstava]]+Ugovori_OPULJP[[#This Row],[Javni doprinos korisnika - HRK]]+Ugovori_OPULJP[[#This Row],[Privatni doprinos korisnika - HRK]]</f>
        <v>400000</v>
      </c>
      <c r="Z4049" s="22">
        <f>Ugovori_OPULJP[[#This Row],[UKUPNI PRIHVATLJIVI IZDACI
TOTAL ELIGIBLE EXPENDITURE
= Bespovratna sredstva ukupno + doprinos korisnika
= Ukupni prihvatljivi troškovi
= Ukupna ugovorena vrijednost projekta HRK]]/7.5345</f>
        <v>53089.123365850421</v>
      </c>
      <c r="AA4049" s="13" t="s">
        <v>22</v>
      </c>
      <c r="AB4049" s="13" t="s">
        <v>19</v>
      </c>
      <c r="AC4049" s="98" t="s">
        <v>14699</v>
      </c>
      <c r="AD4049" s="12" t="s">
        <v>14672</v>
      </c>
    </row>
    <row r="4050" spans="1:30" ht="88.5" customHeight="1" x14ac:dyDescent="0.3">
      <c r="A4050" s="10" t="s">
        <v>14700</v>
      </c>
      <c r="B4050" s="11" t="s">
        <v>14631</v>
      </c>
      <c r="C4050" s="12" t="s">
        <v>14670</v>
      </c>
      <c r="D4050" s="12" t="s">
        <v>14671</v>
      </c>
      <c r="E4050" s="13" t="s">
        <v>18</v>
      </c>
      <c r="F4050" s="14" t="s">
        <v>14701</v>
      </c>
      <c r="G4050" s="14" t="s">
        <v>707</v>
      </c>
      <c r="H4050" s="16">
        <v>42370</v>
      </c>
      <c r="I4050" s="16">
        <v>43830</v>
      </c>
      <c r="J4050" s="17" t="str">
        <f>IF(Ugovori_OPULJP[[#This Row],[DATUM ZAVRŠETKA OPERACIJE]]&gt;DATE(2023,12,31),"u provedbi","završen")</f>
        <v>završen</v>
      </c>
      <c r="K4050" s="15" t="s">
        <v>21</v>
      </c>
      <c r="L4050" s="28" t="s">
        <v>21</v>
      </c>
      <c r="M4050" s="18">
        <v>0.85</v>
      </c>
      <c r="N4050" s="18">
        <v>0.15</v>
      </c>
      <c r="O4050" s="19">
        <f>Ugovori_OPULJP[[#This Row],[Bespovratna sredstva - Ukupno (EU+Nac) HRK
= Ukupna ugovorena vrijednost bespovratnih sredstava]]*Ugovori_OPULJP[[#This Row],[EU STOPA SUFINANCIRANJA %
EU CO-FINANCING RATE %]]</f>
        <v>440937.5</v>
      </c>
      <c r="P4050" s="20">
        <f>Ugovori_OPULJP[[#This Row],[Bespovratna sredstva - EU dio - HRK]]/7.5345</f>
        <v>58522.463335324173</v>
      </c>
      <c r="Q4050" s="19">
        <f>Ugovori_OPULJP[[#This Row],[Bespovratna sredstva - Ukupno (EU+Nac) HRK
= Ukupna ugovorena vrijednost bespovratnih sredstava]]*Ugovori_OPULJP[[#This Row],[STOPA NACIONALNOG SUFINANCIRANJA %]]</f>
        <v>77812.5</v>
      </c>
      <c r="R4050" s="20">
        <f>Ugovori_OPULJP[[#This Row],[Bespovratna sredstva - Nacionalni dio - HRK]]/7.5345</f>
        <v>10327.493529763089</v>
      </c>
      <c r="S4050" s="19">
        <v>518750</v>
      </c>
      <c r="T4050" s="20">
        <f>Ugovori_OPULJP[[#This Row],[Bespovratna sredstva - Ukupno (EU+Nac) HRK
= Ukupna ugovorena vrijednost bespovratnih sredstava]]/7.5345</f>
        <v>68849.956865087268</v>
      </c>
      <c r="U4050" s="19">
        <v>0</v>
      </c>
      <c r="V4050" s="20">
        <f>Ugovori_OPULJP[[#This Row],[Javni doprinos korisnika - HRK]]/7.5345</f>
        <v>0</v>
      </c>
      <c r="W4050" s="19">
        <v>0</v>
      </c>
      <c r="X4050" s="20">
        <f>Ugovori_OPULJP[[#This Row],[Privatni doprinos korisnika - HRK]]/7.5345</f>
        <v>0</v>
      </c>
      <c r="Y4050" s="21">
        <f>Ugovori_OPULJP[[#This Row],[Bespovratna sredstva - Ukupno (EU+Nac) HRK
= Ukupna ugovorena vrijednost bespovratnih sredstava]]+Ugovori_OPULJP[[#This Row],[Javni doprinos korisnika - HRK]]+Ugovori_OPULJP[[#This Row],[Privatni doprinos korisnika - HRK]]</f>
        <v>518750</v>
      </c>
      <c r="Z4050" s="22">
        <f>Ugovori_OPULJP[[#This Row],[UKUPNI PRIHVATLJIVI IZDACI
TOTAL ELIGIBLE EXPENDITURE
= Bespovratna sredstva ukupno + doprinos korisnika
= Ukupni prihvatljivi troškovi
= Ukupna ugovorena vrijednost projekta HRK]]/7.5345</f>
        <v>68849.956865087268</v>
      </c>
      <c r="AA4050" s="13" t="s">
        <v>22</v>
      </c>
      <c r="AB4050" s="13" t="s">
        <v>19</v>
      </c>
      <c r="AC4050" s="98" t="s">
        <v>14702</v>
      </c>
      <c r="AD4050" s="12" t="s">
        <v>14672</v>
      </c>
    </row>
    <row r="4051" spans="1:30" ht="88.5" customHeight="1" x14ac:dyDescent="0.3">
      <c r="A4051" s="10" t="s">
        <v>14703</v>
      </c>
      <c r="B4051" s="11" t="s">
        <v>14631</v>
      </c>
      <c r="C4051" s="12" t="s">
        <v>14670</v>
      </c>
      <c r="D4051" s="12" t="s">
        <v>14671</v>
      </c>
      <c r="E4051" s="13" t="s">
        <v>18</v>
      </c>
      <c r="F4051" s="14" t="s">
        <v>12210</v>
      </c>
      <c r="G4051" s="14" t="s">
        <v>12210</v>
      </c>
      <c r="H4051" s="16">
        <v>42370</v>
      </c>
      <c r="I4051" s="16">
        <v>43100</v>
      </c>
      <c r="J4051" s="17" t="str">
        <f>IF(Ugovori_OPULJP[[#This Row],[DATUM ZAVRŠETKA OPERACIJE]]&gt;DATE(2023,12,31),"u provedbi","završen")</f>
        <v>završen</v>
      </c>
      <c r="K4051" s="15" t="s">
        <v>21</v>
      </c>
      <c r="L4051" s="28" t="s">
        <v>21</v>
      </c>
      <c r="M4051" s="18">
        <v>0.85</v>
      </c>
      <c r="N4051" s="18">
        <v>0.15</v>
      </c>
      <c r="O4051" s="19">
        <f>Ugovori_OPULJP[[#This Row],[Bespovratna sredstva - Ukupno (EU+Nac) HRK
= Ukupna ugovorena vrijednost bespovratnih sredstava]]*Ugovori_OPULJP[[#This Row],[EU STOPA SUFINANCIRANJA %
EU CO-FINANCING RATE %]]</f>
        <v>143555.82</v>
      </c>
      <c r="P4051" s="20">
        <f>Ugovori_OPULJP[[#This Row],[Bespovratna sredstva - EU dio - HRK]]/7.5345</f>
        <v>19053.131594664545</v>
      </c>
      <c r="Q4051" s="19">
        <f>Ugovori_OPULJP[[#This Row],[Bespovratna sredstva - Ukupno (EU+Nac) HRK
= Ukupna ugovorena vrijednost bespovratnih sredstava]]*Ugovori_OPULJP[[#This Row],[STOPA NACIONALNOG SUFINANCIRANJA %]]</f>
        <v>25333.38</v>
      </c>
      <c r="R4051" s="20">
        <f>Ugovori_OPULJP[[#This Row],[Bespovratna sredstva - Nacionalni dio - HRK]]/7.5345</f>
        <v>3362.3173402349194</v>
      </c>
      <c r="S4051" s="19">
        <v>168889.2</v>
      </c>
      <c r="T4051" s="20">
        <f>Ugovori_OPULJP[[#This Row],[Bespovratna sredstva - Ukupno (EU+Nac) HRK
= Ukupna ugovorena vrijednost bespovratnih sredstava]]/7.5345</f>
        <v>22415.448934899461</v>
      </c>
      <c r="U4051" s="19">
        <v>0</v>
      </c>
      <c r="V4051" s="20">
        <f>Ugovori_OPULJP[[#This Row],[Javni doprinos korisnika - HRK]]/7.5345</f>
        <v>0</v>
      </c>
      <c r="W4051" s="19">
        <v>0</v>
      </c>
      <c r="X4051" s="20">
        <f>Ugovori_OPULJP[[#This Row],[Privatni doprinos korisnika - HRK]]/7.5345</f>
        <v>0</v>
      </c>
      <c r="Y4051" s="21">
        <f>Ugovori_OPULJP[[#This Row],[Bespovratna sredstva - Ukupno (EU+Nac) HRK
= Ukupna ugovorena vrijednost bespovratnih sredstava]]+Ugovori_OPULJP[[#This Row],[Javni doprinos korisnika - HRK]]+Ugovori_OPULJP[[#This Row],[Privatni doprinos korisnika - HRK]]</f>
        <v>168889.2</v>
      </c>
      <c r="Z4051" s="22">
        <f>Ugovori_OPULJP[[#This Row],[UKUPNI PRIHVATLJIVI IZDACI
TOTAL ELIGIBLE EXPENDITURE
= Bespovratna sredstva ukupno + doprinos korisnika
= Ukupni prihvatljivi troškovi
= Ukupna ugovorena vrijednost projekta HRK]]/7.5345</f>
        <v>22415.448934899461</v>
      </c>
      <c r="AA4051" s="13" t="s">
        <v>22</v>
      </c>
      <c r="AB4051" s="13" t="s">
        <v>19</v>
      </c>
      <c r="AC4051" s="98" t="s">
        <v>14704</v>
      </c>
      <c r="AD4051" s="12" t="s">
        <v>14672</v>
      </c>
    </row>
    <row r="4052" spans="1:30" ht="88.5" customHeight="1" x14ac:dyDescent="0.3">
      <c r="A4052" s="10" t="s">
        <v>14705</v>
      </c>
      <c r="B4052" s="11" t="s">
        <v>14631</v>
      </c>
      <c r="C4052" s="12" t="s">
        <v>14706</v>
      </c>
      <c r="D4052" s="12" t="s">
        <v>14671</v>
      </c>
      <c r="E4052" s="13" t="s">
        <v>18</v>
      </c>
      <c r="F4052" s="14" t="s">
        <v>14707</v>
      </c>
      <c r="G4052" s="14" t="s">
        <v>14708</v>
      </c>
      <c r="H4052" s="16">
        <v>42856</v>
      </c>
      <c r="I4052" s="16">
        <v>44196</v>
      </c>
      <c r="J4052" s="17" t="str">
        <f>IF(Ugovori_OPULJP[[#This Row],[DATUM ZAVRŠETKA OPERACIJE]]&gt;DATE(2023,12,31),"u provedbi","završen")</f>
        <v>završen</v>
      </c>
      <c r="K4052" s="15" t="s">
        <v>21</v>
      </c>
      <c r="L4052" s="28" t="s">
        <v>21</v>
      </c>
      <c r="M4052" s="18">
        <v>0.85</v>
      </c>
      <c r="N4052" s="18">
        <v>0.15</v>
      </c>
      <c r="O4052" s="19">
        <f>Ugovori_OPULJP[[#This Row],[Bespovratna sredstva - Ukupno (EU+Nac) HRK
= Ukupna ugovorena vrijednost bespovratnih sredstava]]*Ugovori_OPULJP[[#This Row],[EU STOPA SUFINANCIRANJA %
EU CO-FINANCING RATE %]]</f>
        <v>1921850</v>
      </c>
      <c r="P4052" s="20">
        <f>Ugovori_OPULJP[[#This Row],[Bespovratna sredstva - EU dio - HRK]]/7.5345</f>
        <v>255073.32935164907</v>
      </c>
      <c r="Q4052" s="19">
        <f>Ugovori_OPULJP[[#This Row],[Bespovratna sredstva - Ukupno (EU+Nac) HRK
= Ukupna ugovorena vrijednost bespovratnih sredstava]]*Ugovori_OPULJP[[#This Row],[STOPA NACIONALNOG SUFINANCIRANJA %]]</f>
        <v>339150</v>
      </c>
      <c r="R4052" s="20">
        <f>Ugovori_OPULJP[[#This Row],[Bespovratna sredstva - Nacionalni dio - HRK]]/7.5345</f>
        <v>45012.940473820425</v>
      </c>
      <c r="S4052" s="19">
        <v>2261000</v>
      </c>
      <c r="T4052" s="20">
        <f>Ugovori_OPULJP[[#This Row],[Bespovratna sredstva - Ukupno (EU+Nac) HRK
= Ukupna ugovorena vrijednost bespovratnih sredstava]]/7.5345</f>
        <v>300086.26982546947</v>
      </c>
      <c r="U4052" s="19">
        <v>0</v>
      </c>
      <c r="V4052" s="20">
        <f>Ugovori_OPULJP[[#This Row],[Javni doprinos korisnika - HRK]]/7.5345</f>
        <v>0</v>
      </c>
      <c r="W4052" s="19">
        <v>0</v>
      </c>
      <c r="X4052" s="20">
        <f>Ugovori_OPULJP[[#This Row],[Privatni doprinos korisnika - HRK]]/7.5345</f>
        <v>0</v>
      </c>
      <c r="Y4052" s="21">
        <f>Ugovori_OPULJP[[#This Row],[Bespovratna sredstva - Ukupno (EU+Nac) HRK
= Ukupna ugovorena vrijednost bespovratnih sredstava]]+Ugovori_OPULJP[[#This Row],[Javni doprinos korisnika - HRK]]+Ugovori_OPULJP[[#This Row],[Privatni doprinos korisnika - HRK]]</f>
        <v>2261000</v>
      </c>
      <c r="Z4052" s="22">
        <f>Ugovori_OPULJP[[#This Row],[UKUPNI PRIHVATLJIVI IZDACI
TOTAL ELIGIBLE EXPENDITURE
= Bespovratna sredstva ukupno + doprinos korisnika
= Ukupni prihvatljivi troškovi
= Ukupna ugovorena vrijednost projekta HRK]]/7.5345</f>
        <v>300086.26982546947</v>
      </c>
      <c r="AA4052" s="13" t="s">
        <v>22</v>
      </c>
      <c r="AB4052" s="13" t="s">
        <v>19</v>
      </c>
      <c r="AC4052" s="98" t="s">
        <v>14709</v>
      </c>
      <c r="AD4052" s="12" t="s">
        <v>14672</v>
      </c>
    </row>
    <row r="4053" spans="1:30" ht="88.5" customHeight="1" x14ac:dyDescent="0.3">
      <c r="A4053" s="10" t="s">
        <v>14710</v>
      </c>
      <c r="B4053" s="11" t="s">
        <v>14631</v>
      </c>
      <c r="C4053" s="12" t="s">
        <v>14706</v>
      </c>
      <c r="D4053" s="12" t="s">
        <v>14671</v>
      </c>
      <c r="E4053" s="13" t="s">
        <v>18</v>
      </c>
      <c r="F4053" s="14" t="s">
        <v>14711</v>
      </c>
      <c r="G4053" s="14" t="s">
        <v>14712</v>
      </c>
      <c r="H4053" s="16">
        <v>42979</v>
      </c>
      <c r="I4053" s="16">
        <v>43555</v>
      </c>
      <c r="J4053" s="17" t="str">
        <f>IF(Ugovori_OPULJP[[#This Row],[DATUM ZAVRŠETKA OPERACIJE]]&gt;DATE(2023,12,31),"u provedbi","završen")</f>
        <v>završen</v>
      </c>
      <c r="K4053" s="15" t="s">
        <v>21</v>
      </c>
      <c r="L4053" s="28" t="s">
        <v>21</v>
      </c>
      <c r="M4053" s="18">
        <v>0.85</v>
      </c>
      <c r="N4053" s="18">
        <v>0.15</v>
      </c>
      <c r="O4053" s="19">
        <f>Ugovori_OPULJP[[#This Row],[Bespovratna sredstva - Ukupno (EU+Nac) HRK
= Ukupna ugovorena vrijednost bespovratnih sredstava]]*Ugovori_OPULJP[[#This Row],[EU STOPA SUFINANCIRANJA %
EU CO-FINANCING RATE %]]</f>
        <v>167450</v>
      </c>
      <c r="P4053" s="20">
        <f>Ugovori_OPULJP[[#This Row],[Bespovratna sredstva - EU dio - HRK]]/7.5345</f>
        <v>22224.434269029131</v>
      </c>
      <c r="Q4053" s="19">
        <f>Ugovori_OPULJP[[#This Row],[Bespovratna sredstva - Ukupno (EU+Nac) HRK
= Ukupna ugovorena vrijednost bespovratnih sredstava]]*Ugovori_OPULJP[[#This Row],[STOPA NACIONALNOG SUFINANCIRANJA %]]</f>
        <v>29550</v>
      </c>
      <c r="R4053" s="20">
        <f>Ugovori_OPULJP[[#This Row],[Bespovratna sredstva - Nacionalni dio - HRK]]/7.5345</f>
        <v>3921.9589886521999</v>
      </c>
      <c r="S4053" s="19">
        <v>197000</v>
      </c>
      <c r="T4053" s="20">
        <f>Ugovori_OPULJP[[#This Row],[Bespovratna sredstva - Ukupno (EU+Nac) HRK
= Ukupna ugovorena vrijednost bespovratnih sredstava]]/7.5345</f>
        <v>26146.393257681331</v>
      </c>
      <c r="U4053" s="19">
        <v>0</v>
      </c>
      <c r="V4053" s="20">
        <f>Ugovori_OPULJP[[#This Row],[Javni doprinos korisnika - HRK]]/7.5345</f>
        <v>0</v>
      </c>
      <c r="W4053" s="19">
        <v>0</v>
      </c>
      <c r="X4053" s="20">
        <f>Ugovori_OPULJP[[#This Row],[Privatni doprinos korisnika - HRK]]/7.5345</f>
        <v>0</v>
      </c>
      <c r="Y4053" s="21">
        <f>Ugovori_OPULJP[[#This Row],[Bespovratna sredstva - Ukupno (EU+Nac) HRK
= Ukupna ugovorena vrijednost bespovratnih sredstava]]+Ugovori_OPULJP[[#This Row],[Javni doprinos korisnika - HRK]]+Ugovori_OPULJP[[#This Row],[Privatni doprinos korisnika - HRK]]</f>
        <v>197000</v>
      </c>
      <c r="Z4053" s="22">
        <f>Ugovori_OPULJP[[#This Row],[UKUPNI PRIHVATLJIVI IZDACI
TOTAL ELIGIBLE EXPENDITURE
= Bespovratna sredstva ukupno + doprinos korisnika
= Ukupni prihvatljivi troškovi
= Ukupna ugovorena vrijednost projekta HRK]]/7.5345</f>
        <v>26146.393257681331</v>
      </c>
      <c r="AA4053" s="13" t="s">
        <v>22</v>
      </c>
      <c r="AB4053" s="13" t="s">
        <v>19</v>
      </c>
      <c r="AC4053" s="98" t="s">
        <v>14713</v>
      </c>
      <c r="AD4053" s="12" t="s">
        <v>14672</v>
      </c>
    </row>
    <row r="4054" spans="1:30" ht="88.5" customHeight="1" x14ac:dyDescent="0.3">
      <c r="A4054" s="36" t="s">
        <v>14714</v>
      </c>
      <c r="B4054" s="112" t="s">
        <v>14715</v>
      </c>
      <c r="C4054" s="26" t="s">
        <v>14716</v>
      </c>
      <c r="D4054" s="40" t="s">
        <v>14717</v>
      </c>
      <c r="E4054" s="27" t="s">
        <v>18</v>
      </c>
      <c r="F4054" s="32" t="s">
        <v>14718</v>
      </c>
      <c r="G4054" s="32" t="s">
        <v>19</v>
      </c>
      <c r="H4054" s="29">
        <v>43891</v>
      </c>
      <c r="I4054" s="29">
        <v>44742</v>
      </c>
      <c r="J4054" s="17" t="str">
        <f>IF(Ugovori_OPULJP[[#This Row],[DATUM ZAVRŠETKA OPERACIJE]]&gt;DATE(2023,12,31),"u provedbi","završen")</f>
        <v>završen</v>
      </c>
      <c r="K4054" s="37" t="s">
        <v>20</v>
      </c>
      <c r="L4054" s="37" t="s">
        <v>21</v>
      </c>
      <c r="M4054" s="59" t="s">
        <v>14719</v>
      </c>
      <c r="N4054" s="18">
        <v>0</v>
      </c>
      <c r="O4054" s="120">
        <v>4219320000</v>
      </c>
      <c r="P4054" s="20">
        <f>Ugovori_OPULJP[[#This Row],[Bespovratna sredstva - EU dio - HRK]]/7.5345</f>
        <v>560000000</v>
      </c>
      <c r="Q4054" s="19">
        <f>Ugovori_OPULJP[[#This Row],[Bespovratna sredstva - Ukupno (EU+Nac) HRK
= Ukupna ugovorena vrijednost bespovratnih sredstava]]*Ugovori_OPULJP[[#This Row],[STOPA NACIONALNOG SUFINANCIRANJA %]]</f>
        <v>0</v>
      </c>
      <c r="R4054" s="20">
        <f>Ugovori_OPULJP[[#This Row],[Bespovratna sredstva - Nacionalni dio - HRK]]/7.5345</f>
        <v>0</v>
      </c>
      <c r="S4054" s="21">
        <v>4219320000</v>
      </c>
      <c r="T4054" s="20">
        <f>Ugovori_OPULJP[[#This Row],[Bespovratna sredstva - Ukupno (EU+Nac) HRK
= Ukupna ugovorena vrijednost bespovratnih sredstava]]/7.5345</f>
        <v>560000000</v>
      </c>
      <c r="U4054" s="19">
        <v>0</v>
      </c>
      <c r="V4054" s="20">
        <f>Ugovori_OPULJP[[#This Row],[Javni doprinos korisnika - HRK]]/7.5345</f>
        <v>0</v>
      </c>
      <c r="W4054" s="19">
        <v>0</v>
      </c>
      <c r="X4054" s="20">
        <f>Ugovori_OPULJP[[#This Row],[Privatni doprinos korisnika - HRK]]/7.5345</f>
        <v>0</v>
      </c>
      <c r="Y4054" s="84">
        <f>Ugovori_OPULJP[[#This Row],[Bespovratna sredstva - Ukupno (EU+Nac) HRK
= Ukupna ugovorena vrijednost bespovratnih sredstava]]+Ugovori_OPULJP[[#This Row],[Javni doprinos korisnika - HRK]]+Ugovori_OPULJP[[#This Row],[Privatni doprinos korisnika - HRK]]</f>
        <v>4219320000</v>
      </c>
      <c r="Z4054" s="22">
        <f>Ugovori_OPULJP[[#This Row],[UKUPNI PRIHVATLJIVI IZDACI
TOTAL ELIGIBLE EXPENDITURE
= Bespovratna sredstva ukupno + doprinos korisnika
= Ukupni prihvatljivi troškovi
= Ukupna ugovorena vrijednost projekta HRK]]/7.5345</f>
        <v>560000000</v>
      </c>
      <c r="AA4054" s="27" t="s">
        <v>22</v>
      </c>
      <c r="AB4054" s="27" t="s">
        <v>19</v>
      </c>
      <c r="AC4054" s="91" t="s">
        <v>14720</v>
      </c>
      <c r="AD4054" s="33" t="s">
        <v>14721</v>
      </c>
    </row>
    <row r="4055" spans="1:30" x14ac:dyDescent="0.3">
      <c r="A4055" s="10">
        <f>SUBTOTAL(103,Ugovori_OPULJP[ŠIFRA UGOVORA
CONTRACT CODE])</f>
        <v>4051</v>
      </c>
      <c r="B4055" s="11"/>
      <c r="C4055" s="12"/>
      <c r="D4055" s="13"/>
      <c r="E4055" s="13" cm="1">
        <f t="array" ref="E4055">SUMPRODUCT(--(FREQUENCY(MATCH(E4:E4054,E4:E4054,0),ROW(E4:E4054)-ROW(E4)+1)&gt;0))</f>
        <v>5</v>
      </c>
      <c r="F4055" s="13"/>
      <c r="G4055" s="15" cm="1">
        <f t="array" ref="G4055">SUMPRODUCT(--(FREQUENCY(MATCH(G4:G4054,G4:G4054,0),ROW(G4:G4054)-ROW(G4)+1)&gt;0))</f>
        <v>2074</v>
      </c>
      <c r="H4055" s="16"/>
      <c r="I4055" s="16"/>
      <c r="J4055" s="17"/>
      <c r="K4055" s="15"/>
      <c r="L4055" s="15"/>
      <c r="M4055" s="121"/>
      <c r="N4055" s="121"/>
      <c r="O4055" s="55">
        <f>SUBTOTAL(109,Ugovori_OPULJP[Bespovratna sredstva - EU dio - HRK])</f>
        <v>18991283874.988792</v>
      </c>
      <c r="P4055" s="122">
        <f>SUBTOTAL(109,Ugovori_OPULJP[Bespovratna sredstva - EU dio - EUR])</f>
        <v>2520576531.2879076</v>
      </c>
      <c r="Q4055" s="55">
        <f>SUBTOTAL(109,Ugovori_OPULJP[Bespovratna sredstva - Nacionalni dio - HRK])</f>
        <v>2470318814.76123</v>
      </c>
      <c r="R4055" s="122">
        <f>SUBTOTAL(109,Ugovori_OPULJP[Bespovratna sredstva - Nacionalni dio - EUR])</f>
        <v>327867650.77459931</v>
      </c>
      <c r="S4055" s="55">
        <f>SUBTOTAL(109,Ugovori_OPULJP[Bespovratna sredstva - Ukupno (EU+Nac) HRK
= Ukupna ugovorena vrijednost bespovratnih sredstava])</f>
        <v>21461602689.750019</v>
      </c>
      <c r="T4055" s="122">
        <f>SUBTOTAL(109,Ugovori_OPULJP[Bespovratna sredstva - Ukupno (EU+Nac) EUR
= Ukupna ugovorena vrijednost bespovratnih sredstava])</f>
        <v>2848444182.0625157</v>
      </c>
      <c r="U4055" s="55">
        <f>SUBTOTAL(109,Ugovori_OPULJP[Javni doprinos korisnika - HRK])</f>
        <v>199602677.62000003</v>
      </c>
      <c r="V4055" s="122">
        <f>SUBTOTAL(109,Ugovori_OPULJP[Javni doprinos korisnika - EUR])</f>
        <v>26491827.940805614</v>
      </c>
      <c r="W4055" s="55">
        <f>SUBTOTAL(109,Ugovori_OPULJP[Privatni doprinos korisnika - HRK])</f>
        <v>5654161.7400000002</v>
      </c>
      <c r="X4055" s="122">
        <f>SUBTOTAL(109,Ugovori_OPULJP[Privatni doprinos korisnika - EUR])</f>
        <v>750436.2253633287</v>
      </c>
      <c r="Y4055" s="55">
        <f>SUBTOTAL(109,Ugovori_OPULJP[UKUPNI PRIHVATLJIVI IZDACI
TOTAL ELIGIBLE EXPENDITURE
= Bespovratna sredstva ukupno + doprinos korisnika
= Ukupni prihvatljivi troškovi
= Ukupna ugovorena vrijednost projekta HRK])</f>
        <v>21666859529.110004</v>
      </c>
      <c r="Z4055" s="122">
        <f>SUBTOTAL(109,Ugovori_OPULJP[UKUPNI PRIHVATLJIVI IZDACI
TOTAL ELIGIBLE EXPENDITURE
= Bespovratna sredstva ukupno + doprinos korisnika
= Ukupni prihvatljivi troškovi
= Ukupna ugovorena vrijednost projekta EUR])</f>
        <v>2875686446.2286859</v>
      </c>
      <c r="AA4055" s="13"/>
      <c r="AB4055" s="13"/>
      <c r="AC4055" s="12"/>
      <c r="AD4055" s="12"/>
    </row>
    <row r="4056" spans="1:30" x14ac:dyDescent="0.3">
      <c r="A4056" s="123"/>
      <c r="S4056" s="8"/>
      <c r="T4056" s="8"/>
      <c r="U4056" s="8"/>
      <c r="V4056" s="8"/>
      <c r="W4056" s="8"/>
      <c r="X4056" s="8"/>
      <c r="Y4056" s="8"/>
      <c r="Z4056" s="8"/>
    </row>
    <row r="4057" spans="1:30" x14ac:dyDescent="0.3">
      <c r="A4057" s="104"/>
      <c r="P4057" s="129"/>
      <c r="R4057" s="129"/>
      <c r="S4057" s="130"/>
      <c r="T4057" s="129"/>
      <c r="V4057" s="129"/>
      <c r="X4057" s="129"/>
      <c r="Y4057" s="131"/>
      <c r="Z4057" s="129"/>
    </row>
    <row r="4058" spans="1:30" customFormat="1" ht="14.4" x14ac:dyDescent="0.3"/>
    <row r="4059" spans="1:30" x14ac:dyDescent="0.3">
      <c r="A4059" s="104"/>
    </row>
    <row r="4060" spans="1:30" x14ac:dyDescent="0.3">
      <c r="A4060" s="104"/>
      <c r="B4060" s="125"/>
    </row>
    <row r="4061" spans="1:30" ht="15.75" customHeight="1" x14ac:dyDescent="0.3">
      <c r="A4061" s="125"/>
      <c r="B4061" s="125"/>
      <c r="C4061" s="125"/>
      <c r="D4061" s="125"/>
      <c r="E4061" s="125"/>
    </row>
    <row r="4062" spans="1:30" x14ac:dyDescent="0.3">
      <c r="A4062" s="104"/>
      <c r="B4062" s="125"/>
    </row>
    <row r="4063" spans="1:30" ht="15" customHeight="1" x14ac:dyDescent="0.3">
      <c r="A4063" s="104"/>
      <c r="B4063" s="125"/>
    </row>
    <row r="4064" spans="1:30" ht="15" customHeight="1" x14ac:dyDescent="0.3">
      <c r="A4064" s="104"/>
      <c r="B4064" s="125"/>
    </row>
    <row r="4065" spans="1:2" x14ac:dyDescent="0.3">
      <c r="A4065" s="104"/>
      <c r="B4065" s="125"/>
    </row>
    <row r="4066" spans="1:2" x14ac:dyDescent="0.3">
      <c r="A4066" s="104"/>
      <c r="B4066" s="125"/>
    </row>
    <row r="4067" spans="1:2" x14ac:dyDescent="0.3">
      <c r="A4067" s="104"/>
      <c r="B4067" s="125"/>
    </row>
    <row r="4068" spans="1:2" x14ac:dyDescent="0.3">
      <c r="B4068" s="125"/>
    </row>
    <row r="4069" spans="1:2" x14ac:dyDescent="0.3">
      <c r="A4069" s="104"/>
      <c r="B4069" s="125"/>
    </row>
    <row r="4070" spans="1:2" x14ac:dyDescent="0.3">
      <c r="B4070" s="125"/>
    </row>
    <row r="4071" spans="1:2" x14ac:dyDescent="0.3">
      <c r="A4071" s="104"/>
      <c r="B4071" s="125"/>
    </row>
    <row r="4072" spans="1:2" x14ac:dyDescent="0.3">
      <c r="A4072" s="104"/>
      <c r="B4072" s="125"/>
    </row>
    <row r="4073" spans="1:2" x14ac:dyDescent="0.3">
      <c r="A4073" s="104"/>
      <c r="B4073" s="125"/>
    </row>
    <row r="4074" spans="1:2" x14ac:dyDescent="0.3">
      <c r="A4074" s="104"/>
      <c r="B4074" s="125"/>
    </row>
    <row r="4075" spans="1:2" x14ac:dyDescent="0.3">
      <c r="A4075" s="104"/>
      <c r="B4075" s="125"/>
    </row>
    <row r="4076" spans="1:2" x14ac:dyDescent="0.3">
      <c r="A4076" s="104"/>
      <c r="B4076" s="125"/>
    </row>
    <row r="4077" spans="1:2" x14ac:dyDescent="0.3">
      <c r="A4077" s="104"/>
      <c r="B4077" s="125"/>
    </row>
    <row r="4078" spans="1:2" x14ac:dyDescent="0.3">
      <c r="A4078" s="104"/>
      <c r="B4078" s="125"/>
    </row>
    <row r="4079" spans="1:2" x14ac:dyDescent="0.3">
      <c r="A4079" s="104"/>
      <c r="B4079" s="125"/>
    </row>
    <row r="4080" spans="1:2" x14ac:dyDescent="0.3">
      <c r="A4080" s="104"/>
      <c r="B4080" s="125"/>
    </row>
    <row r="4081" spans="1:2" x14ac:dyDescent="0.3">
      <c r="A4081" s="104"/>
      <c r="B4081" s="125"/>
    </row>
    <row r="4082" spans="1:2" x14ac:dyDescent="0.3">
      <c r="A4082" s="104"/>
      <c r="B4082" s="125"/>
    </row>
    <row r="4083" spans="1:2" x14ac:dyDescent="0.3">
      <c r="A4083" s="104"/>
      <c r="B4083" s="125"/>
    </row>
    <row r="4084" spans="1:2" x14ac:dyDescent="0.3">
      <c r="A4084" s="104"/>
      <c r="B4084" s="125"/>
    </row>
    <row r="4085" spans="1:2" x14ac:dyDescent="0.3">
      <c r="A4085" s="104"/>
      <c r="B4085" s="125"/>
    </row>
    <row r="4086" spans="1:2" x14ac:dyDescent="0.3">
      <c r="A4086" s="104"/>
      <c r="B4086" s="125"/>
    </row>
    <row r="4087" spans="1:2" x14ac:dyDescent="0.3">
      <c r="A4087" s="104"/>
      <c r="B4087" s="125"/>
    </row>
    <row r="4088" spans="1:2" x14ac:dyDescent="0.3">
      <c r="A4088" s="104"/>
      <c r="B4088" s="125"/>
    </row>
    <row r="4089" spans="1:2" x14ac:dyDescent="0.3">
      <c r="A4089" s="104"/>
      <c r="B4089" s="125"/>
    </row>
    <row r="4090" spans="1:2" x14ac:dyDescent="0.3">
      <c r="A4090" s="104"/>
      <c r="B4090" s="125"/>
    </row>
    <row r="4091" spans="1:2" x14ac:dyDescent="0.3">
      <c r="A4091" s="104"/>
      <c r="B4091" s="125"/>
    </row>
    <row r="4092" spans="1:2" x14ac:dyDescent="0.3">
      <c r="A4092" s="104"/>
      <c r="B4092" s="125"/>
    </row>
    <row r="4093" spans="1:2" x14ac:dyDescent="0.3">
      <c r="A4093" s="104"/>
      <c r="B4093" s="125"/>
    </row>
    <row r="4094" spans="1:2" x14ac:dyDescent="0.3">
      <c r="A4094" s="104"/>
      <c r="B4094" s="125"/>
    </row>
    <row r="4095" spans="1:2" x14ac:dyDescent="0.3">
      <c r="A4095" s="104"/>
      <c r="B4095" s="125"/>
    </row>
    <row r="4096" spans="1:2" x14ac:dyDescent="0.3">
      <c r="A4096" s="104"/>
      <c r="B4096" s="125"/>
    </row>
    <row r="4097" spans="1:1" x14ac:dyDescent="0.3">
      <c r="A4097" s="104"/>
    </row>
    <row r="4098" spans="1:1" x14ac:dyDescent="0.3">
      <c r="A4098" s="104"/>
    </row>
    <row r="4099" spans="1:1" x14ac:dyDescent="0.3">
      <c r="A4099" s="104"/>
    </row>
    <row r="4100" spans="1:1" x14ac:dyDescent="0.3">
      <c r="A4100" s="104"/>
    </row>
    <row r="4101" spans="1:1" x14ac:dyDescent="0.3">
      <c r="A4101" s="104"/>
    </row>
    <row r="4102" spans="1:1" x14ac:dyDescent="0.3">
      <c r="A4102" s="104"/>
    </row>
    <row r="4103" spans="1:1" x14ac:dyDescent="0.3">
      <c r="A4103" s="104"/>
    </row>
    <row r="4104" spans="1:1" x14ac:dyDescent="0.3">
      <c r="A4104" s="104"/>
    </row>
    <row r="4105" spans="1:1" x14ac:dyDescent="0.3">
      <c r="A4105" s="104"/>
    </row>
    <row r="4106" spans="1:1" x14ac:dyDescent="0.3">
      <c r="A4106" s="104"/>
    </row>
    <row r="4107" spans="1:1" x14ac:dyDescent="0.3">
      <c r="A4107" s="104"/>
    </row>
    <row r="4108" spans="1:1" x14ac:dyDescent="0.3">
      <c r="A4108" s="104"/>
    </row>
    <row r="4109" spans="1:1" x14ac:dyDescent="0.3">
      <c r="A4109" s="104"/>
    </row>
    <row r="4110" spans="1:1" x14ac:dyDescent="0.3">
      <c r="A4110" s="104"/>
    </row>
    <row r="4111" spans="1:1" x14ac:dyDescent="0.3">
      <c r="A4111" s="104"/>
    </row>
    <row r="4112" spans="1:1" x14ac:dyDescent="0.3">
      <c r="A4112" s="104"/>
    </row>
    <row r="4113" spans="1:1" x14ac:dyDescent="0.3">
      <c r="A4113" s="104"/>
    </row>
    <row r="4114" spans="1:1" x14ac:dyDescent="0.3">
      <c r="A4114" s="104"/>
    </row>
    <row r="4115" spans="1:1" x14ac:dyDescent="0.3">
      <c r="A4115" s="132"/>
    </row>
    <row r="4116" spans="1:1" x14ac:dyDescent="0.3">
      <c r="A4116" s="104"/>
    </row>
    <row r="4117" spans="1:1" x14ac:dyDescent="0.3">
      <c r="A4117" s="104"/>
    </row>
    <row r="4118" spans="1:1" x14ac:dyDescent="0.3">
      <c r="A4118" s="104"/>
    </row>
    <row r="4119" spans="1:1" x14ac:dyDescent="0.3">
      <c r="A4119" s="104"/>
    </row>
    <row r="4120" spans="1:1" x14ac:dyDescent="0.3">
      <c r="A4120" s="104"/>
    </row>
    <row r="4121" spans="1:1" x14ac:dyDescent="0.3">
      <c r="A4121" s="104"/>
    </row>
    <row r="4122" spans="1:1" x14ac:dyDescent="0.3">
      <c r="A4122" s="104"/>
    </row>
    <row r="4123" spans="1:1" x14ac:dyDescent="0.3">
      <c r="A4123" s="104"/>
    </row>
    <row r="4124" spans="1:1" x14ac:dyDescent="0.3">
      <c r="A4124" s="104"/>
    </row>
    <row r="4125" spans="1:1" x14ac:dyDescent="0.3">
      <c r="A4125" s="104"/>
    </row>
    <row r="4126" spans="1:1" x14ac:dyDescent="0.3">
      <c r="A4126" s="104"/>
    </row>
    <row r="4127" spans="1:1" x14ac:dyDescent="0.3">
      <c r="A4127" s="104"/>
    </row>
    <row r="4128" spans="1:1" x14ac:dyDescent="0.3">
      <c r="A4128" s="104"/>
    </row>
    <row r="4129" spans="1:1" x14ac:dyDescent="0.3">
      <c r="A4129" s="104"/>
    </row>
    <row r="4130" spans="1:1" x14ac:dyDescent="0.3">
      <c r="A4130" s="104"/>
    </row>
    <row r="4131" spans="1:1" x14ac:dyDescent="0.3">
      <c r="A4131" s="104"/>
    </row>
    <row r="4132" spans="1:1" x14ac:dyDescent="0.3">
      <c r="A4132" s="104"/>
    </row>
    <row r="4133" spans="1:1" x14ac:dyDescent="0.3">
      <c r="A4133" s="104"/>
    </row>
    <row r="4134" spans="1:1" x14ac:dyDescent="0.3">
      <c r="A4134" s="104"/>
    </row>
    <row r="4135" spans="1:1" x14ac:dyDescent="0.3">
      <c r="A4135" s="104"/>
    </row>
  </sheetData>
  <mergeCells count="2">
    <mergeCell ref="A1:AD1"/>
    <mergeCell ref="A2:AD2"/>
  </mergeCells>
  <conditionalFormatting sqref="B4070:G4070 A4071:G4100 A4062:G4069">
    <cfRule type="duplicateValues" dxfId="0" priority="3"/>
  </conditionalFormatting>
  <dataValidations count="1">
    <dataValidation type="date" allowBlank="1" showInputMessage="1" showErrorMessage="1" sqref="I1924:I1926 I1928:I1929 I1931:I1932 I1935:I1939 I1616:I1678 I372:I437 I1941:I2013 H2609:I2633 H3486:I3487 I1680:I1739 I4:I17 I19:I370 I439:I982 I984:I1105 I1107:I1614 I1741:I1853 I1855:I1865 H4:H1879 I1867:I1915 H1881:H2060 I1918:I1922 I2015:I2140 I2142:I2214 H2062:H2307 I2216:I2307" xr:uid="{4BCEEAF9-8A80-4CB2-BE63-49E4E5882FD5}">
      <formula1>41640</formula1>
      <formula2>45291</formula2>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Popis operacija_OPULJP_31122023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2023-07-12T05:49:26Z</dcterms:created>
  <dcterms:modified xsi:type="dcterms:W3CDTF">2024-01-16T12:27:55Z</dcterms:modified>
</cp:coreProperties>
</file>